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ustin\karr_lab\cell_model\code_repo\"/>
    </mc:Choice>
  </mc:AlternateContent>
  <xr:revisionPtr revIDLastSave="0" documentId="13_ncr:1_{A69E15FF-70EF-4ECA-9331-73F9FF11CFDD}" xr6:coauthVersionLast="45" xr6:coauthVersionMax="45" xr10:uidLastSave="{00000000-0000-0000-0000-000000000000}"/>
  <bookViews>
    <workbookView xWindow="-120" yWindow="-120" windowWidth="29040" windowHeight="15840" tabRatio="701" activeTab="2" xr2:uid="{00000000-000D-0000-FFFF-FFFF00000000}"/>
  </bookViews>
  <sheets>
    <sheet name="Sources" sheetId="1" r:id="rId1"/>
    <sheet name="Merged" sheetId="7" r:id="rId2"/>
    <sheet name="potential chemical rxn" sheetId="9" r:id="rId3"/>
    <sheet name="growth rate results" sheetId="8" r:id="rId4"/>
    <sheet name="Bennett et al." sheetId="4" r:id="rId5"/>
    <sheet name="Gerosa et al. growth media" sheetId="2" r:id="rId6"/>
    <sheet name="Gerosa et al. diauxic shift" sheetId="3" r:id="rId7"/>
    <sheet name="Ishii et al." sheetId="5" r:id="rId8"/>
    <sheet name="Park et al." sheetId="6" r:id="rId9"/>
  </sheets>
  <definedNames>
    <definedName name="_xlnm._FilterDatabase" localSheetId="4" hidden="1">'Bennett et al.'!$B$4:$L$107</definedName>
    <definedName name="_xlnm._FilterDatabase" localSheetId="6" hidden="1">'Gerosa et al. diauxic shift'!$A$3:$V$24</definedName>
    <definedName name="_xlnm._FilterDatabase" localSheetId="5" hidden="1">'Gerosa et al. growth media'!$A$3:$T$46</definedName>
    <definedName name="_xlnm._FilterDatabase" localSheetId="7" hidden="1">'Ishii et al.'!$A$3:$L$233</definedName>
    <definedName name="_xlnm._FilterDatabase" localSheetId="1" hidden="1">Merged!$A$4:$BB$231</definedName>
    <definedName name="_xlnm._FilterDatabase" localSheetId="8" hidden="1">'Park et al.'!$A$2:$G$124</definedName>
    <definedName name="_xlnm.Extract" localSheetId="1">Merged!$A$4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8" l="1"/>
  <c r="H15" i="8"/>
  <c r="H9" i="8"/>
  <c r="H62" i="8"/>
  <c r="H63" i="8"/>
  <c r="H59" i="8"/>
  <c r="H78" i="8"/>
  <c r="H22" i="8"/>
  <c r="H25" i="8"/>
  <c r="H42" i="8"/>
  <c r="H52" i="8"/>
  <c r="H7" i="8"/>
  <c r="H31" i="8"/>
  <c r="H2" i="8"/>
  <c r="H53" i="8"/>
  <c r="H79" i="8"/>
  <c r="H30" i="8"/>
  <c r="H56" i="8"/>
  <c r="H19" i="8"/>
  <c r="H48" i="8"/>
  <c r="H17" i="8"/>
  <c r="H45" i="8"/>
  <c r="H26" i="8"/>
  <c r="H40" i="8"/>
  <c r="H83" i="8"/>
  <c r="H71" i="8"/>
  <c r="H32" i="8" l="1"/>
  <c r="H85" i="8"/>
  <c r="H12" i="8"/>
  <c r="H28" i="8"/>
  <c r="H21" i="8"/>
  <c r="H11" i="8"/>
  <c r="H37" i="8"/>
  <c r="H8" i="8"/>
  <c r="H20" i="8"/>
  <c r="H84" i="8"/>
  <c r="H33" i="8"/>
  <c r="H5" i="8"/>
  <c r="H4" i="8"/>
  <c r="H29" i="8"/>
  <c r="H43" i="8"/>
  <c r="H54" i="8"/>
  <c r="H74" i="8"/>
  <c r="H34" i="8"/>
  <c r="H44" i="8"/>
  <c r="H36" i="8"/>
  <c r="H39" i="8"/>
  <c r="H70" i="8"/>
  <c r="H47" i="8"/>
  <c r="H61" i="8"/>
  <c r="H27" i="8"/>
  <c r="H64" i="8"/>
  <c r="H10" i="8"/>
  <c r="H68" i="8"/>
  <c r="H16" i="8"/>
  <c r="H82" i="8"/>
  <c r="H50" i="8"/>
  <c r="H77" i="8"/>
  <c r="H13" i="8"/>
  <c r="H18" i="8"/>
  <c r="H6" i="8"/>
  <c r="H67" i="8"/>
  <c r="H55" i="8"/>
  <c r="H24" i="8"/>
  <c r="H75" i="8"/>
  <c r="H81" i="8"/>
  <c r="H57" i="8"/>
  <c r="H35" i="8"/>
  <c r="H80" i="8"/>
  <c r="H65" i="8"/>
  <c r="H72" i="8"/>
  <c r="H58" i="8"/>
  <c r="H60" i="8"/>
  <c r="H49" i="8"/>
  <c r="H38" i="8"/>
  <c r="H66" i="8"/>
  <c r="H3" i="8"/>
  <c r="H69" i="8"/>
  <c r="H73" i="8"/>
  <c r="H46" i="8"/>
  <c r="H51" i="8"/>
  <c r="H76" i="8"/>
  <c r="H14" i="8"/>
  <c r="H41" i="8" l="1"/>
  <c r="BB231" i="7" l="1"/>
  <c r="AZ231" i="7"/>
  <c r="AY231" i="7"/>
  <c r="AX231" i="7"/>
  <c r="AW231" i="7"/>
  <c r="AU231" i="7"/>
  <c r="AT231" i="7"/>
  <c r="AS231" i="7"/>
  <c r="AR231" i="7"/>
  <c r="AQ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C231" i="7"/>
  <c r="AB231" i="7"/>
  <c r="AA231" i="7"/>
  <c r="Z231" i="7"/>
  <c r="Y231" i="7"/>
  <c r="W231" i="7"/>
  <c r="V231" i="7"/>
  <c r="U231" i="7"/>
  <c r="I231" i="7"/>
  <c r="BB230" i="7"/>
  <c r="AZ230" i="7"/>
  <c r="AY230" i="7"/>
  <c r="AX230" i="7"/>
  <c r="AW230" i="7"/>
  <c r="AU230" i="7"/>
  <c r="AT230" i="7"/>
  <c r="AS230" i="7"/>
  <c r="AR230" i="7"/>
  <c r="AQ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C230" i="7"/>
  <c r="AB230" i="7"/>
  <c r="AA230" i="7"/>
  <c r="Z230" i="7"/>
  <c r="Y230" i="7"/>
  <c r="W230" i="7"/>
  <c r="V230" i="7"/>
  <c r="U230" i="7"/>
  <c r="I230" i="7"/>
  <c r="BB229" i="7"/>
  <c r="AZ229" i="7"/>
  <c r="AY229" i="7"/>
  <c r="AX229" i="7"/>
  <c r="AW229" i="7"/>
  <c r="AU229" i="7"/>
  <c r="AT229" i="7"/>
  <c r="AS229" i="7"/>
  <c r="AR229" i="7"/>
  <c r="AQ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C229" i="7"/>
  <c r="AB229" i="7"/>
  <c r="AA229" i="7"/>
  <c r="Z229" i="7"/>
  <c r="Y229" i="7"/>
  <c r="W229" i="7"/>
  <c r="V229" i="7"/>
  <c r="U229" i="7"/>
  <c r="I229" i="7"/>
  <c r="BB228" i="7"/>
  <c r="AZ228" i="7"/>
  <c r="AY228" i="7"/>
  <c r="AX228" i="7"/>
  <c r="AW228" i="7"/>
  <c r="AU228" i="7"/>
  <c r="AT228" i="7"/>
  <c r="AS228" i="7"/>
  <c r="AR228" i="7"/>
  <c r="AQ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C228" i="7"/>
  <c r="AB228" i="7"/>
  <c r="AA228" i="7"/>
  <c r="Z228" i="7"/>
  <c r="Y228" i="7"/>
  <c r="W228" i="7"/>
  <c r="V228" i="7"/>
  <c r="U228" i="7"/>
  <c r="I228" i="7"/>
  <c r="BB227" i="7"/>
  <c r="AZ227" i="7"/>
  <c r="AY227" i="7"/>
  <c r="AX227" i="7"/>
  <c r="AW227" i="7"/>
  <c r="AU227" i="7"/>
  <c r="AT227" i="7"/>
  <c r="AS227" i="7"/>
  <c r="AR227" i="7"/>
  <c r="AQ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C227" i="7"/>
  <c r="AB227" i="7"/>
  <c r="AA227" i="7"/>
  <c r="Z227" i="7"/>
  <c r="Y227" i="7"/>
  <c r="W227" i="7"/>
  <c r="V227" i="7"/>
  <c r="U227" i="7"/>
  <c r="I227" i="7"/>
  <c r="BB226" i="7"/>
  <c r="AZ226" i="7"/>
  <c r="AY226" i="7"/>
  <c r="AX226" i="7"/>
  <c r="AW226" i="7"/>
  <c r="AU226" i="7"/>
  <c r="AT226" i="7"/>
  <c r="AS226" i="7"/>
  <c r="AR226" i="7"/>
  <c r="AQ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C226" i="7"/>
  <c r="AB226" i="7"/>
  <c r="AA226" i="7"/>
  <c r="Z226" i="7"/>
  <c r="Y226" i="7"/>
  <c r="W226" i="7"/>
  <c r="V226" i="7"/>
  <c r="U226" i="7"/>
  <c r="I226" i="7"/>
  <c r="BB225" i="7"/>
  <c r="AZ225" i="7"/>
  <c r="AY225" i="7"/>
  <c r="AX225" i="7"/>
  <c r="AW225" i="7"/>
  <c r="AU225" i="7"/>
  <c r="AT225" i="7"/>
  <c r="AS225" i="7"/>
  <c r="AR225" i="7"/>
  <c r="AQ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C225" i="7"/>
  <c r="AB225" i="7"/>
  <c r="AA225" i="7"/>
  <c r="Z225" i="7"/>
  <c r="Y225" i="7"/>
  <c r="W225" i="7"/>
  <c r="V225" i="7"/>
  <c r="U225" i="7"/>
  <c r="I225" i="7"/>
  <c r="BB224" i="7"/>
  <c r="AZ224" i="7"/>
  <c r="AY224" i="7"/>
  <c r="AX224" i="7"/>
  <c r="AW224" i="7"/>
  <c r="AU224" i="7"/>
  <c r="AT224" i="7"/>
  <c r="AS224" i="7"/>
  <c r="AR224" i="7"/>
  <c r="AQ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C224" i="7"/>
  <c r="AB224" i="7"/>
  <c r="AA224" i="7"/>
  <c r="Z224" i="7"/>
  <c r="Y224" i="7"/>
  <c r="W224" i="7"/>
  <c r="V224" i="7"/>
  <c r="U224" i="7"/>
  <c r="I224" i="7"/>
  <c r="BB223" i="7"/>
  <c r="AZ223" i="7"/>
  <c r="AY223" i="7"/>
  <c r="AX223" i="7"/>
  <c r="AW223" i="7"/>
  <c r="AU223" i="7"/>
  <c r="AT223" i="7"/>
  <c r="AS223" i="7"/>
  <c r="AR223" i="7"/>
  <c r="AQ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C223" i="7"/>
  <c r="AB223" i="7"/>
  <c r="AA223" i="7"/>
  <c r="Z223" i="7"/>
  <c r="Y223" i="7"/>
  <c r="W223" i="7"/>
  <c r="V223" i="7"/>
  <c r="U223" i="7"/>
  <c r="I223" i="7"/>
  <c r="BB222" i="7"/>
  <c r="AZ222" i="7"/>
  <c r="AY222" i="7"/>
  <c r="AX222" i="7"/>
  <c r="AW222" i="7"/>
  <c r="AU222" i="7"/>
  <c r="AT222" i="7"/>
  <c r="AS222" i="7"/>
  <c r="AR222" i="7"/>
  <c r="AQ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C222" i="7"/>
  <c r="AB222" i="7"/>
  <c r="AA222" i="7"/>
  <c r="Z222" i="7"/>
  <c r="Y222" i="7"/>
  <c r="W222" i="7"/>
  <c r="V222" i="7"/>
  <c r="U222" i="7"/>
  <c r="I222" i="7"/>
  <c r="BB221" i="7"/>
  <c r="AZ221" i="7"/>
  <c r="AY221" i="7"/>
  <c r="AX221" i="7"/>
  <c r="AW221" i="7"/>
  <c r="AU221" i="7"/>
  <c r="AT221" i="7"/>
  <c r="AS221" i="7"/>
  <c r="AR221" i="7"/>
  <c r="AQ221" i="7"/>
  <c r="AO221" i="7"/>
  <c r="AN221" i="7"/>
  <c r="AM221" i="7"/>
  <c r="AL221" i="7"/>
  <c r="AK221" i="7"/>
  <c r="AJ221" i="7"/>
  <c r="AI221" i="7"/>
  <c r="AH221" i="7"/>
  <c r="AG221" i="7"/>
  <c r="AF221" i="7"/>
  <c r="AE221" i="7"/>
  <c r="AD221" i="7"/>
  <c r="AC221" i="7"/>
  <c r="AB221" i="7"/>
  <c r="AA221" i="7"/>
  <c r="Z221" i="7"/>
  <c r="Y221" i="7"/>
  <c r="W221" i="7"/>
  <c r="V221" i="7"/>
  <c r="U221" i="7"/>
  <c r="I221" i="7"/>
  <c r="BB220" i="7"/>
  <c r="AZ220" i="7"/>
  <c r="AY220" i="7"/>
  <c r="AX220" i="7"/>
  <c r="AW220" i="7"/>
  <c r="AU220" i="7"/>
  <c r="AT220" i="7"/>
  <c r="AS220" i="7"/>
  <c r="AR220" i="7"/>
  <c r="AQ220" i="7"/>
  <c r="AO220" i="7"/>
  <c r="AN220" i="7"/>
  <c r="AM220" i="7"/>
  <c r="AL220" i="7"/>
  <c r="AK220" i="7"/>
  <c r="AJ220" i="7"/>
  <c r="AI220" i="7"/>
  <c r="AH220" i="7"/>
  <c r="AG220" i="7"/>
  <c r="AF220" i="7"/>
  <c r="AE220" i="7"/>
  <c r="AD220" i="7"/>
  <c r="AC220" i="7"/>
  <c r="AB220" i="7"/>
  <c r="AA220" i="7"/>
  <c r="Z220" i="7"/>
  <c r="Y220" i="7"/>
  <c r="W220" i="7"/>
  <c r="V220" i="7"/>
  <c r="U220" i="7"/>
  <c r="I220" i="7"/>
  <c r="BB219" i="7"/>
  <c r="AZ219" i="7"/>
  <c r="AY219" i="7"/>
  <c r="AX219" i="7"/>
  <c r="AW219" i="7"/>
  <c r="AU219" i="7"/>
  <c r="AT219" i="7"/>
  <c r="AS219" i="7"/>
  <c r="AR219" i="7"/>
  <c r="AQ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C219" i="7"/>
  <c r="AB219" i="7"/>
  <c r="AA219" i="7"/>
  <c r="Z219" i="7"/>
  <c r="Y219" i="7"/>
  <c r="W219" i="7"/>
  <c r="V219" i="7"/>
  <c r="U219" i="7"/>
  <c r="I219" i="7"/>
  <c r="BB218" i="7"/>
  <c r="AZ218" i="7"/>
  <c r="AY218" i="7"/>
  <c r="AX218" i="7"/>
  <c r="AW218" i="7"/>
  <c r="AU218" i="7"/>
  <c r="AT218" i="7"/>
  <c r="AS218" i="7"/>
  <c r="AR218" i="7"/>
  <c r="AQ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C218" i="7"/>
  <c r="AB218" i="7"/>
  <c r="AA218" i="7"/>
  <c r="Z218" i="7"/>
  <c r="Y218" i="7"/>
  <c r="W218" i="7"/>
  <c r="V218" i="7"/>
  <c r="U218" i="7"/>
  <c r="I218" i="7"/>
  <c r="BB217" i="7"/>
  <c r="AZ217" i="7"/>
  <c r="AY217" i="7"/>
  <c r="AX217" i="7"/>
  <c r="AW217" i="7"/>
  <c r="AU217" i="7"/>
  <c r="AT217" i="7"/>
  <c r="AS217" i="7"/>
  <c r="AR217" i="7"/>
  <c r="AQ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C217" i="7"/>
  <c r="AB217" i="7"/>
  <c r="AA217" i="7"/>
  <c r="Z217" i="7"/>
  <c r="Y217" i="7"/>
  <c r="W217" i="7"/>
  <c r="V217" i="7"/>
  <c r="U217" i="7"/>
  <c r="I217" i="7"/>
  <c r="BB216" i="7"/>
  <c r="AZ216" i="7"/>
  <c r="AY216" i="7"/>
  <c r="AX216" i="7"/>
  <c r="AW216" i="7"/>
  <c r="AU216" i="7"/>
  <c r="AT216" i="7"/>
  <c r="AS216" i="7"/>
  <c r="AR216" i="7"/>
  <c r="AQ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C216" i="7"/>
  <c r="AB216" i="7"/>
  <c r="AA216" i="7"/>
  <c r="Z216" i="7"/>
  <c r="Y216" i="7"/>
  <c r="W216" i="7"/>
  <c r="V216" i="7"/>
  <c r="U216" i="7"/>
  <c r="I216" i="7"/>
  <c r="BB215" i="7"/>
  <c r="AZ215" i="7"/>
  <c r="AY215" i="7"/>
  <c r="AX215" i="7"/>
  <c r="AW215" i="7"/>
  <c r="AU215" i="7"/>
  <c r="AT215" i="7"/>
  <c r="AS215" i="7"/>
  <c r="AR215" i="7"/>
  <c r="AQ215" i="7"/>
  <c r="W215" i="7"/>
  <c r="V215" i="7"/>
  <c r="U215" i="7"/>
  <c r="I215" i="7"/>
  <c r="BB214" i="7"/>
  <c r="AZ214" i="7"/>
  <c r="AY214" i="7"/>
  <c r="AX214" i="7"/>
  <c r="AW214" i="7"/>
  <c r="AU214" i="7"/>
  <c r="AT214" i="7"/>
  <c r="AS214" i="7"/>
  <c r="AR214" i="7"/>
  <c r="AQ214" i="7"/>
  <c r="AO214" i="7"/>
  <c r="AN214" i="7"/>
  <c r="AM214" i="7"/>
  <c r="AL214" i="7"/>
  <c r="AK214" i="7"/>
  <c r="AJ214" i="7"/>
  <c r="AI214" i="7"/>
  <c r="AH214" i="7"/>
  <c r="AG214" i="7"/>
  <c r="AF214" i="7"/>
  <c r="AE214" i="7"/>
  <c r="AD214" i="7"/>
  <c r="AC214" i="7"/>
  <c r="AB214" i="7"/>
  <c r="AA214" i="7"/>
  <c r="Z214" i="7"/>
  <c r="Y214" i="7"/>
  <c r="W214" i="7"/>
  <c r="V214" i="7"/>
  <c r="U214" i="7"/>
  <c r="I214" i="7"/>
  <c r="BB213" i="7"/>
  <c r="AZ213" i="7"/>
  <c r="AY213" i="7"/>
  <c r="AX213" i="7"/>
  <c r="AW213" i="7"/>
  <c r="AU213" i="7"/>
  <c r="AT213" i="7"/>
  <c r="AS213" i="7"/>
  <c r="AR213" i="7"/>
  <c r="AQ213" i="7"/>
  <c r="AO213" i="7"/>
  <c r="AN213" i="7"/>
  <c r="AM213" i="7"/>
  <c r="AL213" i="7"/>
  <c r="AK213" i="7"/>
  <c r="AJ213" i="7"/>
  <c r="AI213" i="7"/>
  <c r="AH213" i="7"/>
  <c r="AG213" i="7"/>
  <c r="AF213" i="7"/>
  <c r="AE213" i="7"/>
  <c r="AD213" i="7"/>
  <c r="AC213" i="7"/>
  <c r="AB213" i="7"/>
  <c r="AA213" i="7"/>
  <c r="Z213" i="7"/>
  <c r="Y213" i="7"/>
  <c r="W213" i="7"/>
  <c r="V213" i="7"/>
  <c r="U213" i="7"/>
  <c r="I213" i="7"/>
  <c r="BB212" i="7"/>
  <c r="AZ212" i="7"/>
  <c r="AY212" i="7"/>
  <c r="AX212" i="7"/>
  <c r="AW212" i="7"/>
  <c r="AU212" i="7"/>
  <c r="AT212" i="7"/>
  <c r="AS212" i="7"/>
  <c r="AR212" i="7"/>
  <c r="AQ212" i="7"/>
  <c r="AO212" i="7"/>
  <c r="AN212" i="7"/>
  <c r="AM212" i="7"/>
  <c r="AL212" i="7"/>
  <c r="AK212" i="7"/>
  <c r="AJ212" i="7"/>
  <c r="AI212" i="7"/>
  <c r="AH212" i="7"/>
  <c r="AG212" i="7"/>
  <c r="W212" i="7"/>
  <c r="V212" i="7"/>
  <c r="U212" i="7"/>
  <c r="I212" i="7"/>
  <c r="BB211" i="7"/>
  <c r="AZ211" i="7"/>
  <c r="AY211" i="7"/>
  <c r="AX211" i="7"/>
  <c r="AW211" i="7"/>
  <c r="AU211" i="7"/>
  <c r="AT211" i="7"/>
  <c r="AS211" i="7"/>
  <c r="AR211" i="7"/>
  <c r="AQ211" i="7"/>
  <c r="AO211" i="7"/>
  <c r="AN211" i="7"/>
  <c r="AM211" i="7"/>
  <c r="AL211" i="7"/>
  <c r="AK211" i="7"/>
  <c r="AJ211" i="7"/>
  <c r="AI211" i="7"/>
  <c r="AH211" i="7"/>
  <c r="AG211" i="7"/>
  <c r="AF211" i="7"/>
  <c r="AE211" i="7"/>
  <c r="AD211" i="7"/>
  <c r="AC211" i="7"/>
  <c r="AB211" i="7"/>
  <c r="AA211" i="7"/>
  <c r="Z211" i="7"/>
  <c r="Y211" i="7"/>
  <c r="W211" i="7"/>
  <c r="V211" i="7"/>
  <c r="U211" i="7"/>
  <c r="I211" i="7"/>
  <c r="BB210" i="7"/>
  <c r="AZ210" i="7"/>
  <c r="AY210" i="7"/>
  <c r="AX210" i="7"/>
  <c r="AW210" i="7"/>
  <c r="AU210" i="7"/>
  <c r="AT210" i="7"/>
  <c r="AS210" i="7"/>
  <c r="AR210" i="7"/>
  <c r="AQ210" i="7"/>
  <c r="AO210" i="7"/>
  <c r="AN210" i="7"/>
  <c r="AM210" i="7"/>
  <c r="AL210" i="7"/>
  <c r="AK210" i="7"/>
  <c r="AJ210" i="7"/>
  <c r="AI210" i="7"/>
  <c r="AH210" i="7"/>
  <c r="AG210" i="7"/>
  <c r="AF210" i="7"/>
  <c r="AE210" i="7"/>
  <c r="AD210" i="7"/>
  <c r="AC210" i="7"/>
  <c r="AB210" i="7"/>
  <c r="AA210" i="7"/>
  <c r="Z210" i="7"/>
  <c r="Y210" i="7"/>
  <c r="W210" i="7"/>
  <c r="V210" i="7"/>
  <c r="U210" i="7"/>
  <c r="I210" i="7"/>
  <c r="BB209" i="7"/>
  <c r="AZ209" i="7"/>
  <c r="AY209" i="7"/>
  <c r="AX209" i="7"/>
  <c r="AW209" i="7"/>
  <c r="AU209" i="7"/>
  <c r="AT209" i="7"/>
  <c r="AS209" i="7"/>
  <c r="AR209" i="7"/>
  <c r="AQ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C209" i="7"/>
  <c r="AB209" i="7"/>
  <c r="AA209" i="7"/>
  <c r="Z209" i="7"/>
  <c r="Y209" i="7"/>
  <c r="W209" i="7"/>
  <c r="V209" i="7"/>
  <c r="U209" i="7"/>
  <c r="I209" i="7"/>
  <c r="BB208" i="7"/>
  <c r="AZ208" i="7"/>
  <c r="AY208" i="7"/>
  <c r="AX208" i="7"/>
  <c r="AW208" i="7"/>
  <c r="AU208" i="7"/>
  <c r="AT208" i="7"/>
  <c r="AS208" i="7"/>
  <c r="AR208" i="7"/>
  <c r="AQ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C208" i="7"/>
  <c r="AB208" i="7"/>
  <c r="AA208" i="7"/>
  <c r="Z208" i="7"/>
  <c r="Y208" i="7"/>
  <c r="W208" i="7"/>
  <c r="V208" i="7"/>
  <c r="U208" i="7"/>
  <c r="I208" i="7"/>
  <c r="BB207" i="7"/>
  <c r="AZ207" i="7"/>
  <c r="AY207" i="7"/>
  <c r="AX207" i="7"/>
  <c r="AW207" i="7"/>
  <c r="AU207" i="7"/>
  <c r="AT207" i="7"/>
  <c r="AS207" i="7"/>
  <c r="AR207" i="7"/>
  <c r="AQ207" i="7"/>
  <c r="W207" i="7"/>
  <c r="V207" i="7"/>
  <c r="U207" i="7"/>
  <c r="I207" i="7"/>
  <c r="BB206" i="7"/>
  <c r="AZ206" i="7"/>
  <c r="AY206" i="7"/>
  <c r="AX206" i="7"/>
  <c r="AW206" i="7"/>
  <c r="AU206" i="7"/>
  <c r="AT206" i="7"/>
  <c r="AS206" i="7"/>
  <c r="AR206" i="7"/>
  <c r="AQ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C206" i="7"/>
  <c r="AB206" i="7"/>
  <c r="AA206" i="7"/>
  <c r="Z206" i="7"/>
  <c r="Y206" i="7"/>
  <c r="W206" i="7"/>
  <c r="V206" i="7"/>
  <c r="U206" i="7"/>
  <c r="I206" i="7"/>
  <c r="BB205" i="7"/>
  <c r="AZ205" i="7"/>
  <c r="AY205" i="7"/>
  <c r="AX205" i="7"/>
  <c r="AW205" i="7"/>
  <c r="AU205" i="7"/>
  <c r="AT205" i="7"/>
  <c r="AS205" i="7"/>
  <c r="AR205" i="7"/>
  <c r="AQ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C205" i="7"/>
  <c r="AB205" i="7"/>
  <c r="AA205" i="7"/>
  <c r="Z205" i="7"/>
  <c r="Y205" i="7"/>
  <c r="W205" i="7"/>
  <c r="V205" i="7"/>
  <c r="U205" i="7"/>
  <c r="I205" i="7"/>
  <c r="BB204" i="7"/>
  <c r="AZ204" i="7"/>
  <c r="AY204" i="7"/>
  <c r="AX204" i="7"/>
  <c r="AW204" i="7"/>
  <c r="AU204" i="7"/>
  <c r="AT204" i="7"/>
  <c r="AS204" i="7"/>
  <c r="AR204" i="7"/>
  <c r="AQ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C204" i="7"/>
  <c r="AB204" i="7"/>
  <c r="AA204" i="7"/>
  <c r="Z204" i="7"/>
  <c r="Y204" i="7"/>
  <c r="W204" i="7"/>
  <c r="V204" i="7"/>
  <c r="U204" i="7"/>
  <c r="I204" i="7"/>
  <c r="BB203" i="7"/>
  <c r="AZ203" i="7"/>
  <c r="AY203" i="7"/>
  <c r="AX203" i="7"/>
  <c r="AW203" i="7"/>
  <c r="AU203" i="7"/>
  <c r="AT203" i="7"/>
  <c r="AS203" i="7"/>
  <c r="AR203" i="7"/>
  <c r="AQ203" i="7"/>
  <c r="AO203" i="7"/>
  <c r="AN203" i="7"/>
  <c r="AM203" i="7"/>
  <c r="AL203" i="7"/>
  <c r="AK203" i="7"/>
  <c r="AJ203" i="7"/>
  <c r="AI203" i="7"/>
  <c r="AH203" i="7"/>
  <c r="AG203" i="7"/>
  <c r="W203" i="7"/>
  <c r="V203" i="7"/>
  <c r="U203" i="7"/>
  <c r="I203" i="7"/>
  <c r="BB202" i="7"/>
  <c r="AZ202" i="7"/>
  <c r="AY202" i="7"/>
  <c r="AX202" i="7"/>
  <c r="AW202" i="7"/>
  <c r="AU202" i="7"/>
  <c r="AT202" i="7"/>
  <c r="AS202" i="7"/>
  <c r="AR202" i="7"/>
  <c r="AQ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C202" i="7"/>
  <c r="AB202" i="7"/>
  <c r="AA202" i="7"/>
  <c r="Z202" i="7"/>
  <c r="Y202" i="7"/>
  <c r="W202" i="7"/>
  <c r="V202" i="7"/>
  <c r="U202" i="7"/>
  <c r="I202" i="7"/>
  <c r="BB201" i="7"/>
  <c r="AZ201" i="7"/>
  <c r="AY201" i="7"/>
  <c r="AX201" i="7"/>
  <c r="AW201" i="7"/>
  <c r="AU201" i="7"/>
  <c r="AT201" i="7"/>
  <c r="AS201" i="7"/>
  <c r="AR201" i="7"/>
  <c r="AQ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C201" i="7"/>
  <c r="AB201" i="7"/>
  <c r="AA201" i="7"/>
  <c r="Z201" i="7"/>
  <c r="Y201" i="7"/>
  <c r="W201" i="7"/>
  <c r="V201" i="7"/>
  <c r="U201" i="7"/>
  <c r="I201" i="7"/>
  <c r="BB200" i="7"/>
  <c r="AZ200" i="7"/>
  <c r="AY200" i="7"/>
  <c r="AX200" i="7"/>
  <c r="AW200" i="7"/>
  <c r="AU200" i="7"/>
  <c r="AT200" i="7"/>
  <c r="AS200" i="7"/>
  <c r="AR200" i="7"/>
  <c r="AQ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W200" i="7"/>
  <c r="V200" i="7"/>
  <c r="U200" i="7"/>
  <c r="I200" i="7"/>
  <c r="BB199" i="7"/>
  <c r="AZ199" i="7"/>
  <c r="AY199" i="7"/>
  <c r="AX199" i="7"/>
  <c r="AW199" i="7"/>
  <c r="AU199" i="7"/>
  <c r="AT199" i="7"/>
  <c r="AS199" i="7"/>
  <c r="AR199" i="7"/>
  <c r="AQ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W199" i="7"/>
  <c r="V199" i="7"/>
  <c r="U199" i="7"/>
  <c r="I199" i="7"/>
  <c r="BB198" i="7"/>
  <c r="AZ198" i="7"/>
  <c r="AY198" i="7"/>
  <c r="AX198" i="7"/>
  <c r="AW198" i="7"/>
  <c r="AU198" i="7"/>
  <c r="AT198" i="7"/>
  <c r="AS198" i="7"/>
  <c r="AR198" i="7"/>
  <c r="AQ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W198" i="7"/>
  <c r="V198" i="7"/>
  <c r="U198" i="7"/>
  <c r="I198" i="7"/>
  <c r="BB197" i="7"/>
  <c r="AZ197" i="7"/>
  <c r="AY197" i="7"/>
  <c r="AX197" i="7"/>
  <c r="AW197" i="7"/>
  <c r="AU197" i="7"/>
  <c r="AT197" i="7"/>
  <c r="AS197" i="7"/>
  <c r="AR197" i="7"/>
  <c r="AQ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W197" i="7"/>
  <c r="V197" i="7"/>
  <c r="U197" i="7"/>
  <c r="I197" i="7"/>
  <c r="BB196" i="7"/>
  <c r="AZ196" i="7"/>
  <c r="AY196" i="7"/>
  <c r="AX196" i="7"/>
  <c r="AW196" i="7"/>
  <c r="AU196" i="7"/>
  <c r="AT196" i="7"/>
  <c r="AS196" i="7"/>
  <c r="AR196" i="7"/>
  <c r="AQ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C196" i="7"/>
  <c r="AB196" i="7"/>
  <c r="AA196" i="7"/>
  <c r="Z196" i="7"/>
  <c r="Y196" i="7"/>
  <c r="W196" i="7"/>
  <c r="V196" i="7"/>
  <c r="U196" i="7"/>
  <c r="I196" i="7"/>
  <c r="BB195" i="7"/>
  <c r="AZ195" i="7"/>
  <c r="AY195" i="7"/>
  <c r="AX195" i="7"/>
  <c r="AW195" i="7"/>
  <c r="AU195" i="7"/>
  <c r="AT195" i="7"/>
  <c r="AS195" i="7"/>
  <c r="AR195" i="7"/>
  <c r="AQ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W195" i="7"/>
  <c r="V195" i="7"/>
  <c r="U195" i="7"/>
  <c r="I195" i="7"/>
  <c r="BB194" i="7"/>
  <c r="AZ194" i="7"/>
  <c r="AY194" i="7"/>
  <c r="AX194" i="7"/>
  <c r="AW194" i="7"/>
  <c r="AU194" i="7"/>
  <c r="AT194" i="7"/>
  <c r="AS194" i="7"/>
  <c r="AR194" i="7"/>
  <c r="AQ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W194" i="7"/>
  <c r="V194" i="7"/>
  <c r="U194" i="7"/>
  <c r="I194" i="7"/>
  <c r="BB193" i="7"/>
  <c r="AZ193" i="7"/>
  <c r="AY193" i="7"/>
  <c r="AX193" i="7"/>
  <c r="AW193" i="7"/>
  <c r="AU193" i="7"/>
  <c r="AT193" i="7"/>
  <c r="AS193" i="7"/>
  <c r="AR193" i="7"/>
  <c r="AQ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W193" i="7"/>
  <c r="V193" i="7"/>
  <c r="U193" i="7"/>
  <c r="I193" i="7"/>
  <c r="BB192" i="7"/>
  <c r="AZ192" i="7"/>
  <c r="AY192" i="7"/>
  <c r="AX192" i="7"/>
  <c r="AW192" i="7"/>
  <c r="AU192" i="7"/>
  <c r="AT192" i="7"/>
  <c r="AS192" i="7"/>
  <c r="AR192" i="7"/>
  <c r="AQ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W192" i="7"/>
  <c r="V192" i="7"/>
  <c r="U192" i="7"/>
  <c r="I192" i="7"/>
  <c r="BB191" i="7"/>
  <c r="AZ191" i="7"/>
  <c r="AY191" i="7"/>
  <c r="AX191" i="7"/>
  <c r="AW191" i="7"/>
  <c r="AU191" i="7"/>
  <c r="AT191" i="7"/>
  <c r="AS191" i="7"/>
  <c r="AR191" i="7"/>
  <c r="AQ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W191" i="7"/>
  <c r="V191" i="7"/>
  <c r="U191" i="7"/>
  <c r="I191" i="7"/>
  <c r="BB190" i="7"/>
  <c r="AZ190" i="7"/>
  <c r="AY190" i="7"/>
  <c r="AX190" i="7"/>
  <c r="AW190" i="7"/>
  <c r="AU190" i="7"/>
  <c r="AT190" i="7"/>
  <c r="AS190" i="7"/>
  <c r="AR190" i="7"/>
  <c r="AQ190" i="7"/>
  <c r="AO190" i="7"/>
  <c r="AN190" i="7"/>
  <c r="AM190" i="7"/>
  <c r="AL190" i="7"/>
  <c r="AK190" i="7"/>
  <c r="AJ190" i="7"/>
  <c r="AI190" i="7"/>
  <c r="AH190" i="7"/>
  <c r="AG190" i="7"/>
  <c r="AF190" i="7"/>
  <c r="AE190" i="7"/>
  <c r="AD190" i="7"/>
  <c r="AC190" i="7"/>
  <c r="AB190" i="7"/>
  <c r="AA190" i="7"/>
  <c r="Z190" i="7"/>
  <c r="Y190" i="7"/>
  <c r="W190" i="7"/>
  <c r="V190" i="7"/>
  <c r="U190" i="7"/>
  <c r="I190" i="7"/>
  <c r="BB189" i="7"/>
  <c r="AZ189" i="7"/>
  <c r="AY189" i="7"/>
  <c r="AX189" i="7"/>
  <c r="AW189" i="7"/>
  <c r="AU189" i="7"/>
  <c r="AT189" i="7"/>
  <c r="AS189" i="7"/>
  <c r="AR189" i="7"/>
  <c r="AQ189" i="7"/>
  <c r="AO189" i="7"/>
  <c r="AN189" i="7"/>
  <c r="AM189" i="7"/>
  <c r="AL189" i="7"/>
  <c r="AK189" i="7"/>
  <c r="AJ189" i="7"/>
  <c r="AI189" i="7"/>
  <c r="AH189" i="7"/>
  <c r="AG189" i="7"/>
  <c r="AF189" i="7"/>
  <c r="AE189" i="7"/>
  <c r="AD189" i="7"/>
  <c r="AC189" i="7"/>
  <c r="AB189" i="7"/>
  <c r="AA189" i="7"/>
  <c r="Z189" i="7"/>
  <c r="Y189" i="7"/>
  <c r="W189" i="7"/>
  <c r="V189" i="7"/>
  <c r="U189" i="7"/>
  <c r="I189" i="7"/>
  <c r="BB188" i="7"/>
  <c r="AZ188" i="7"/>
  <c r="AY188" i="7"/>
  <c r="AX188" i="7"/>
  <c r="AW188" i="7"/>
  <c r="AU188" i="7"/>
  <c r="AT188" i="7"/>
  <c r="AS188" i="7"/>
  <c r="AR188" i="7"/>
  <c r="AQ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C188" i="7"/>
  <c r="AB188" i="7"/>
  <c r="AA188" i="7"/>
  <c r="Z188" i="7"/>
  <c r="Y188" i="7"/>
  <c r="W188" i="7"/>
  <c r="V188" i="7"/>
  <c r="U188" i="7"/>
  <c r="I188" i="7"/>
  <c r="BB187" i="7"/>
  <c r="AZ187" i="7"/>
  <c r="AY187" i="7"/>
  <c r="AX187" i="7"/>
  <c r="AW187" i="7"/>
  <c r="AU187" i="7"/>
  <c r="AT187" i="7"/>
  <c r="AS187" i="7"/>
  <c r="AR187" i="7"/>
  <c r="AQ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W187" i="7"/>
  <c r="V187" i="7"/>
  <c r="U187" i="7"/>
  <c r="I187" i="7"/>
  <c r="BB186" i="7"/>
  <c r="AZ186" i="7"/>
  <c r="AY186" i="7"/>
  <c r="AX186" i="7"/>
  <c r="AW186" i="7"/>
  <c r="AU186" i="7"/>
  <c r="AT186" i="7"/>
  <c r="AS186" i="7"/>
  <c r="AR186" i="7"/>
  <c r="AQ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W186" i="7"/>
  <c r="V186" i="7"/>
  <c r="U186" i="7"/>
  <c r="I186" i="7"/>
  <c r="BB185" i="7"/>
  <c r="AZ185" i="7"/>
  <c r="AY185" i="7"/>
  <c r="AX185" i="7"/>
  <c r="AW185" i="7"/>
  <c r="AU185" i="7"/>
  <c r="AT185" i="7"/>
  <c r="AS185" i="7"/>
  <c r="AR185" i="7"/>
  <c r="AQ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W185" i="7"/>
  <c r="V185" i="7"/>
  <c r="U185" i="7"/>
  <c r="I185" i="7"/>
  <c r="BB184" i="7"/>
  <c r="AZ184" i="7"/>
  <c r="AY184" i="7"/>
  <c r="AX184" i="7"/>
  <c r="AW184" i="7"/>
  <c r="AU184" i="7"/>
  <c r="AT184" i="7"/>
  <c r="AS184" i="7"/>
  <c r="AR184" i="7"/>
  <c r="AQ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W184" i="7"/>
  <c r="V184" i="7"/>
  <c r="U184" i="7"/>
  <c r="I184" i="7"/>
  <c r="BB183" i="7"/>
  <c r="AZ183" i="7"/>
  <c r="AY183" i="7"/>
  <c r="AX183" i="7"/>
  <c r="AW183" i="7"/>
  <c r="AU183" i="7"/>
  <c r="AT183" i="7"/>
  <c r="AS183" i="7"/>
  <c r="AR183" i="7"/>
  <c r="AQ183" i="7"/>
  <c r="AO183" i="7"/>
  <c r="AN183" i="7"/>
  <c r="AM183" i="7"/>
  <c r="AL183" i="7"/>
  <c r="AK183" i="7"/>
  <c r="AJ183" i="7"/>
  <c r="AI183" i="7"/>
  <c r="AH183" i="7"/>
  <c r="AG183" i="7"/>
  <c r="AF183" i="7"/>
  <c r="AE183" i="7"/>
  <c r="AD183" i="7"/>
  <c r="AC183" i="7"/>
  <c r="AB183" i="7"/>
  <c r="AA183" i="7"/>
  <c r="Z183" i="7"/>
  <c r="Y183" i="7"/>
  <c r="W183" i="7"/>
  <c r="V183" i="7"/>
  <c r="U183" i="7"/>
  <c r="I183" i="7"/>
  <c r="BB182" i="7"/>
  <c r="AZ182" i="7"/>
  <c r="AY182" i="7"/>
  <c r="AX182" i="7"/>
  <c r="AW182" i="7"/>
  <c r="AU182" i="7"/>
  <c r="AT182" i="7"/>
  <c r="AS182" i="7"/>
  <c r="AR182" i="7"/>
  <c r="AQ182" i="7"/>
  <c r="AO182" i="7"/>
  <c r="AN182" i="7"/>
  <c r="AM182" i="7"/>
  <c r="AL182" i="7"/>
  <c r="AK182" i="7"/>
  <c r="AJ182" i="7"/>
  <c r="AI182" i="7"/>
  <c r="AH182" i="7"/>
  <c r="AG182" i="7"/>
  <c r="AF182" i="7"/>
  <c r="AE182" i="7"/>
  <c r="AD182" i="7"/>
  <c r="AC182" i="7"/>
  <c r="AB182" i="7"/>
  <c r="AA182" i="7"/>
  <c r="Z182" i="7"/>
  <c r="Y182" i="7"/>
  <c r="W182" i="7"/>
  <c r="V182" i="7"/>
  <c r="U182" i="7"/>
  <c r="I182" i="7"/>
  <c r="BB181" i="7"/>
  <c r="AZ181" i="7"/>
  <c r="AY181" i="7"/>
  <c r="AX181" i="7"/>
  <c r="AW181" i="7"/>
  <c r="AU181" i="7"/>
  <c r="AT181" i="7"/>
  <c r="AS181" i="7"/>
  <c r="AR181" i="7"/>
  <c r="AQ181" i="7"/>
  <c r="AO181" i="7"/>
  <c r="AN181" i="7"/>
  <c r="AM181" i="7"/>
  <c r="AL181" i="7"/>
  <c r="AK181" i="7"/>
  <c r="AJ181" i="7"/>
  <c r="AI181" i="7"/>
  <c r="AH181" i="7"/>
  <c r="AG181" i="7"/>
  <c r="AF181" i="7"/>
  <c r="AE181" i="7"/>
  <c r="AD181" i="7"/>
  <c r="AC181" i="7"/>
  <c r="AB181" i="7"/>
  <c r="AA181" i="7"/>
  <c r="Z181" i="7"/>
  <c r="Y181" i="7"/>
  <c r="W181" i="7"/>
  <c r="V181" i="7"/>
  <c r="U181" i="7"/>
  <c r="I181" i="7"/>
  <c r="BB180" i="7"/>
  <c r="AZ180" i="7"/>
  <c r="AY180" i="7"/>
  <c r="AX180" i="7"/>
  <c r="AW180" i="7"/>
  <c r="AU180" i="7"/>
  <c r="AT180" i="7"/>
  <c r="AS180" i="7"/>
  <c r="AR180" i="7"/>
  <c r="AQ180" i="7"/>
  <c r="AO180" i="7"/>
  <c r="AN180" i="7"/>
  <c r="AM180" i="7"/>
  <c r="AL180" i="7"/>
  <c r="AK180" i="7"/>
  <c r="AJ180" i="7"/>
  <c r="AI180" i="7"/>
  <c r="AH180" i="7"/>
  <c r="AG180" i="7"/>
  <c r="AF180" i="7"/>
  <c r="AE180" i="7"/>
  <c r="AD180" i="7"/>
  <c r="AC180" i="7"/>
  <c r="AB180" i="7"/>
  <c r="AA180" i="7"/>
  <c r="Z180" i="7"/>
  <c r="Y180" i="7"/>
  <c r="W180" i="7"/>
  <c r="V180" i="7"/>
  <c r="U180" i="7"/>
  <c r="I180" i="7"/>
  <c r="BB179" i="7"/>
  <c r="AZ179" i="7"/>
  <c r="AY179" i="7"/>
  <c r="AX179" i="7"/>
  <c r="AW179" i="7"/>
  <c r="AU179" i="7"/>
  <c r="AT179" i="7"/>
  <c r="AS179" i="7"/>
  <c r="AR179" i="7"/>
  <c r="AQ179" i="7"/>
  <c r="AO179" i="7"/>
  <c r="AN179" i="7"/>
  <c r="AM179" i="7"/>
  <c r="AL179" i="7"/>
  <c r="AK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W179" i="7"/>
  <c r="V179" i="7"/>
  <c r="U179" i="7"/>
  <c r="I179" i="7"/>
  <c r="BB178" i="7"/>
  <c r="AZ178" i="7"/>
  <c r="AY178" i="7"/>
  <c r="AX178" i="7"/>
  <c r="AW178" i="7"/>
  <c r="AU178" i="7"/>
  <c r="AT178" i="7"/>
  <c r="AS178" i="7"/>
  <c r="AR178" i="7"/>
  <c r="AQ178" i="7"/>
  <c r="AO178" i="7"/>
  <c r="AN178" i="7"/>
  <c r="AM178" i="7"/>
  <c r="AL178" i="7"/>
  <c r="AK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W178" i="7"/>
  <c r="V178" i="7"/>
  <c r="U178" i="7"/>
  <c r="I178" i="7"/>
  <c r="BB177" i="7"/>
  <c r="AZ177" i="7"/>
  <c r="AY177" i="7"/>
  <c r="AX177" i="7"/>
  <c r="AW177" i="7"/>
  <c r="AU177" i="7"/>
  <c r="AT177" i="7"/>
  <c r="AS177" i="7"/>
  <c r="AR177" i="7"/>
  <c r="AQ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C177" i="7"/>
  <c r="AB177" i="7"/>
  <c r="AA177" i="7"/>
  <c r="Z177" i="7"/>
  <c r="Y177" i="7"/>
  <c r="W177" i="7"/>
  <c r="V177" i="7"/>
  <c r="U177" i="7"/>
  <c r="I177" i="7"/>
  <c r="BB176" i="7"/>
  <c r="AZ176" i="7"/>
  <c r="AY176" i="7"/>
  <c r="AX176" i="7"/>
  <c r="AW176" i="7"/>
  <c r="AU176" i="7"/>
  <c r="AT176" i="7"/>
  <c r="AS176" i="7"/>
  <c r="AR176" i="7"/>
  <c r="AQ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W176" i="7"/>
  <c r="V176" i="7"/>
  <c r="U176" i="7"/>
  <c r="I176" i="7"/>
  <c r="BB175" i="7"/>
  <c r="AZ175" i="7"/>
  <c r="AY175" i="7"/>
  <c r="AX175" i="7"/>
  <c r="AW175" i="7"/>
  <c r="AU175" i="7"/>
  <c r="AT175" i="7"/>
  <c r="AS175" i="7"/>
  <c r="AR175" i="7"/>
  <c r="AQ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W175" i="7"/>
  <c r="V175" i="7"/>
  <c r="U175" i="7"/>
  <c r="I175" i="7"/>
  <c r="BB174" i="7"/>
  <c r="AZ174" i="7"/>
  <c r="AY174" i="7"/>
  <c r="AX174" i="7"/>
  <c r="AW174" i="7"/>
  <c r="AU174" i="7"/>
  <c r="AT174" i="7"/>
  <c r="AS174" i="7"/>
  <c r="AR174" i="7"/>
  <c r="AQ174" i="7"/>
  <c r="AO174" i="7"/>
  <c r="AN174" i="7"/>
  <c r="AM174" i="7"/>
  <c r="AL174" i="7"/>
  <c r="AK174" i="7"/>
  <c r="AJ174" i="7"/>
  <c r="AI174" i="7"/>
  <c r="AH174" i="7"/>
  <c r="AG174" i="7"/>
  <c r="AF174" i="7"/>
  <c r="AE174" i="7"/>
  <c r="AD174" i="7"/>
  <c r="AC174" i="7"/>
  <c r="AB174" i="7"/>
  <c r="AA174" i="7"/>
  <c r="Z174" i="7"/>
  <c r="Y174" i="7"/>
  <c r="W174" i="7"/>
  <c r="V174" i="7"/>
  <c r="U174" i="7"/>
  <c r="I174" i="7"/>
  <c r="BB173" i="7"/>
  <c r="AZ173" i="7"/>
  <c r="AY173" i="7"/>
  <c r="AX173" i="7"/>
  <c r="AW173" i="7"/>
  <c r="AU173" i="7"/>
  <c r="AT173" i="7"/>
  <c r="AS173" i="7"/>
  <c r="AR173" i="7"/>
  <c r="AQ173" i="7"/>
  <c r="AO173" i="7"/>
  <c r="AN173" i="7"/>
  <c r="AM173" i="7"/>
  <c r="AL173" i="7"/>
  <c r="AK173" i="7"/>
  <c r="AJ173" i="7"/>
  <c r="AI173" i="7"/>
  <c r="AH173" i="7"/>
  <c r="AG173" i="7"/>
  <c r="AF173" i="7"/>
  <c r="AE173" i="7"/>
  <c r="AD173" i="7"/>
  <c r="AC173" i="7"/>
  <c r="AB173" i="7"/>
  <c r="AA173" i="7"/>
  <c r="Z173" i="7"/>
  <c r="Y173" i="7"/>
  <c r="W173" i="7"/>
  <c r="V173" i="7"/>
  <c r="U173" i="7"/>
  <c r="I173" i="7"/>
  <c r="BB172" i="7"/>
  <c r="AZ172" i="7"/>
  <c r="AY172" i="7"/>
  <c r="AX172" i="7"/>
  <c r="AW172" i="7"/>
  <c r="AU172" i="7"/>
  <c r="AT172" i="7"/>
  <c r="AS172" i="7"/>
  <c r="AR172" i="7"/>
  <c r="AQ172" i="7"/>
  <c r="AO172" i="7"/>
  <c r="AN172" i="7"/>
  <c r="AM172" i="7"/>
  <c r="AL172" i="7"/>
  <c r="AK172" i="7"/>
  <c r="AJ172" i="7"/>
  <c r="AI172" i="7"/>
  <c r="AH172" i="7"/>
  <c r="AG172" i="7"/>
  <c r="AF172" i="7"/>
  <c r="AE172" i="7"/>
  <c r="AD172" i="7"/>
  <c r="AC172" i="7"/>
  <c r="AB172" i="7"/>
  <c r="AA172" i="7"/>
  <c r="Z172" i="7"/>
  <c r="Y172" i="7"/>
  <c r="W172" i="7"/>
  <c r="V172" i="7"/>
  <c r="U172" i="7"/>
  <c r="I172" i="7"/>
  <c r="BB171" i="7"/>
  <c r="AZ171" i="7"/>
  <c r="AY171" i="7"/>
  <c r="AX171" i="7"/>
  <c r="AW171" i="7"/>
  <c r="AU171" i="7"/>
  <c r="AT171" i="7"/>
  <c r="AS171" i="7"/>
  <c r="AR171" i="7"/>
  <c r="AQ171" i="7"/>
  <c r="W171" i="7"/>
  <c r="V171" i="7"/>
  <c r="U171" i="7"/>
  <c r="I171" i="7"/>
  <c r="BB170" i="7"/>
  <c r="AZ170" i="7"/>
  <c r="AY170" i="7"/>
  <c r="AX170" i="7"/>
  <c r="AW170" i="7"/>
  <c r="AU170" i="7"/>
  <c r="AT170" i="7"/>
  <c r="AS170" i="7"/>
  <c r="AR170" i="7"/>
  <c r="AQ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W170" i="7"/>
  <c r="V170" i="7"/>
  <c r="U170" i="7"/>
  <c r="I170" i="7"/>
  <c r="BB169" i="7"/>
  <c r="AZ169" i="7"/>
  <c r="AY169" i="7"/>
  <c r="AX169" i="7"/>
  <c r="AW169" i="7"/>
  <c r="AU169" i="7"/>
  <c r="AT169" i="7"/>
  <c r="AS169" i="7"/>
  <c r="AR169" i="7"/>
  <c r="AQ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W169" i="7"/>
  <c r="V169" i="7"/>
  <c r="U169" i="7"/>
  <c r="I169" i="7"/>
  <c r="BB168" i="7"/>
  <c r="AZ168" i="7"/>
  <c r="AY168" i="7"/>
  <c r="AX168" i="7"/>
  <c r="AW168" i="7"/>
  <c r="AU168" i="7"/>
  <c r="AT168" i="7"/>
  <c r="AS168" i="7"/>
  <c r="AR168" i="7"/>
  <c r="AQ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W168" i="7"/>
  <c r="V168" i="7"/>
  <c r="U168" i="7"/>
  <c r="I168" i="7"/>
  <c r="BB167" i="7"/>
  <c r="AZ167" i="7"/>
  <c r="AY167" i="7"/>
  <c r="AX167" i="7"/>
  <c r="AW167" i="7"/>
  <c r="AU167" i="7"/>
  <c r="AT167" i="7"/>
  <c r="AS167" i="7"/>
  <c r="AR167" i="7"/>
  <c r="AQ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W167" i="7"/>
  <c r="V167" i="7"/>
  <c r="U167" i="7"/>
  <c r="I167" i="7"/>
  <c r="BB166" i="7"/>
  <c r="AZ166" i="7"/>
  <c r="AY166" i="7"/>
  <c r="AX166" i="7"/>
  <c r="AW166" i="7"/>
  <c r="AU166" i="7"/>
  <c r="AT166" i="7"/>
  <c r="AS166" i="7"/>
  <c r="AR166" i="7"/>
  <c r="AQ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W166" i="7"/>
  <c r="V166" i="7"/>
  <c r="U166" i="7"/>
  <c r="I166" i="7"/>
  <c r="BB165" i="7"/>
  <c r="AZ165" i="7"/>
  <c r="AY165" i="7"/>
  <c r="AX165" i="7"/>
  <c r="AW165" i="7"/>
  <c r="AU165" i="7"/>
  <c r="AT165" i="7"/>
  <c r="AS165" i="7"/>
  <c r="AR165" i="7"/>
  <c r="AQ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W165" i="7"/>
  <c r="V165" i="7"/>
  <c r="U165" i="7"/>
  <c r="I165" i="7"/>
  <c r="BB164" i="7"/>
  <c r="AZ164" i="7"/>
  <c r="AY164" i="7"/>
  <c r="AX164" i="7"/>
  <c r="AW164" i="7"/>
  <c r="AU164" i="7"/>
  <c r="AT164" i="7"/>
  <c r="AS164" i="7"/>
  <c r="AR164" i="7"/>
  <c r="AQ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W164" i="7"/>
  <c r="V164" i="7"/>
  <c r="U164" i="7"/>
  <c r="I164" i="7"/>
  <c r="BB163" i="7"/>
  <c r="AZ163" i="7"/>
  <c r="AY163" i="7"/>
  <c r="AX163" i="7"/>
  <c r="AW163" i="7"/>
  <c r="AU163" i="7"/>
  <c r="AT163" i="7"/>
  <c r="AS163" i="7"/>
  <c r="AR163" i="7"/>
  <c r="AQ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W163" i="7"/>
  <c r="V163" i="7"/>
  <c r="U163" i="7"/>
  <c r="I163" i="7"/>
  <c r="BB162" i="7"/>
  <c r="AZ162" i="7"/>
  <c r="AY162" i="7"/>
  <c r="AX162" i="7"/>
  <c r="AW162" i="7"/>
  <c r="AU162" i="7"/>
  <c r="AT162" i="7"/>
  <c r="AS162" i="7"/>
  <c r="AR162" i="7"/>
  <c r="AQ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W162" i="7"/>
  <c r="V162" i="7"/>
  <c r="U162" i="7"/>
  <c r="I162" i="7"/>
  <c r="BB161" i="7"/>
  <c r="AZ161" i="7"/>
  <c r="AY161" i="7"/>
  <c r="AX161" i="7"/>
  <c r="AW161" i="7"/>
  <c r="AU161" i="7"/>
  <c r="AT161" i="7"/>
  <c r="AS161" i="7"/>
  <c r="AR161" i="7"/>
  <c r="AQ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W161" i="7"/>
  <c r="V161" i="7"/>
  <c r="U161" i="7"/>
  <c r="I161" i="7"/>
  <c r="BB160" i="7"/>
  <c r="AZ160" i="7"/>
  <c r="AY160" i="7"/>
  <c r="AX160" i="7"/>
  <c r="AW160" i="7"/>
  <c r="AU160" i="7"/>
  <c r="AT160" i="7"/>
  <c r="AS160" i="7"/>
  <c r="AR160" i="7"/>
  <c r="AQ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W160" i="7"/>
  <c r="V160" i="7"/>
  <c r="U160" i="7"/>
  <c r="I160" i="7"/>
  <c r="BB159" i="7"/>
  <c r="AZ159" i="7"/>
  <c r="AY159" i="7"/>
  <c r="AX159" i="7"/>
  <c r="AW159" i="7"/>
  <c r="AU159" i="7"/>
  <c r="AT159" i="7"/>
  <c r="AS159" i="7"/>
  <c r="AR159" i="7"/>
  <c r="AQ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W159" i="7"/>
  <c r="V159" i="7"/>
  <c r="U159" i="7"/>
  <c r="I159" i="7"/>
  <c r="BB158" i="7"/>
  <c r="AZ158" i="7"/>
  <c r="AY158" i="7"/>
  <c r="AX158" i="7"/>
  <c r="AW158" i="7"/>
  <c r="AU158" i="7"/>
  <c r="AT158" i="7"/>
  <c r="AS158" i="7"/>
  <c r="AR158" i="7"/>
  <c r="AQ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W158" i="7"/>
  <c r="V158" i="7"/>
  <c r="U158" i="7"/>
  <c r="I158" i="7"/>
  <c r="BB157" i="7"/>
  <c r="AZ157" i="7"/>
  <c r="AY157" i="7"/>
  <c r="AX157" i="7"/>
  <c r="AW157" i="7"/>
  <c r="AU157" i="7"/>
  <c r="AT157" i="7"/>
  <c r="AS157" i="7"/>
  <c r="AR157" i="7"/>
  <c r="AQ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W157" i="7"/>
  <c r="V157" i="7"/>
  <c r="U157" i="7"/>
  <c r="I157" i="7"/>
  <c r="BB156" i="7"/>
  <c r="AZ156" i="7"/>
  <c r="AY156" i="7"/>
  <c r="AX156" i="7"/>
  <c r="AW156" i="7"/>
  <c r="AU156" i="7"/>
  <c r="AT156" i="7"/>
  <c r="AS156" i="7"/>
  <c r="AR156" i="7"/>
  <c r="AQ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W156" i="7"/>
  <c r="V156" i="7"/>
  <c r="U156" i="7"/>
  <c r="I156" i="7"/>
  <c r="BB155" i="7"/>
  <c r="AZ155" i="7"/>
  <c r="AY155" i="7"/>
  <c r="AX155" i="7"/>
  <c r="AW155" i="7"/>
  <c r="AU155" i="7"/>
  <c r="AT155" i="7"/>
  <c r="AS155" i="7"/>
  <c r="AR155" i="7"/>
  <c r="AQ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W155" i="7"/>
  <c r="V155" i="7"/>
  <c r="U155" i="7"/>
  <c r="I155" i="7"/>
  <c r="BB154" i="7"/>
  <c r="AZ154" i="7"/>
  <c r="AY154" i="7"/>
  <c r="AX154" i="7"/>
  <c r="AW154" i="7"/>
  <c r="AU154" i="7"/>
  <c r="AT154" i="7"/>
  <c r="AS154" i="7"/>
  <c r="AR154" i="7"/>
  <c r="AQ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W154" i="7"/>
  <c r="V154" i="7"/>
  <c r="U154" i="7"/>
  <c r="I154" i="7"/>
  <c r="BB153" i="7"/>
  <c r="AZ153" i="7"/>
  <c r="AY153" i="7"/>
  <c r="AX153" i="7"/>
  <c r="AW153" i="7"/>
  <c r="AU153" i="7"/>
  <c r="AT153" i="7"/>
  <c r="AS153" i="7"/>
  <c r="AR153" i="7"/>
  <c r="AQ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W153" i="7"/>
  <c r="V153" i="7"/>
  <c r="U153" i="7"/>
  <c r="I153" i="7"/>
  <c r="BB152" i="7"/>
  <c r="AZ152" i="7"/>
  <c r="AY152" i="7"/>
  <c r="AX152" i="7"/>
  <c r="AW152" i="7"/>
  <c r="AU152" i="7"/>
  <c r="AT152" i="7"/>
  <c r="AS152" i="7"/>
  <c r="AR152" i="7"/>
  <c r="AQ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W152" i="7"/>
  <c r="V152" i="7"/>
  <c r="U152" i="7"/>
  <c r="I152" i="7"/>
  <c r="BB151" i="7"/>
  <c r="AZ151" i="7"/>
  <c r="AY151" i="7"/>
  <c r="AX151" i="7"/>
  <c r="AW151" i="7"/>
  <c r="AU151" i="7"/>
  <c r="AT151" i="7"/>
  <c r="AS151" i="7"/>
  <c r="AR151" i="7"/>
  <c r="AQ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W151" i="7"/>
  <c r="V151" i="7"/>
  <c r="U151" i="7"/>
  <c r="I151" i="7"/>
  <c r="BB150" i="7"/>
  <c r="AZ150" i="7"/>
  <c r="AY150" i="7"/>
  <c r="AX150" i="7"/>
  <c r="AW150" i="7"/>
  <c r="AU150" i="7"/>
  <c r="AT150" i="7"/>
  <c r="AS150" i="7"/>
  <c r="AR150" i="7"/>
  <c r="AQ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W150" i="7"/>
  <c r="V150" i="7"/>
  <c r="U150" i="7"/>
  <c r="I150" i="7"/>
  <c r="BB149" i="7"/>
  <c r="AZ149" i="7"/>
  <c r="AY149" i="7"/>
  <c r="AX149" i="7"/>
  <c r="AW149" i="7"/>
  <c r="AU149" i="7"/>
  <c r="AT149" i="7"/>
  <c r="AS149" i="7"/>
  <c r="AR149" i="7"/>
  <c r="AQ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W149" i="7"/>
  <c r="V149" i="7"/>
  <c r="U149" i="7"/>
  <c r="I149" i="7"/>
  <c r="BB148" i="7"/>
  <c r="AZ148" i="7"/>
  <c r="AY148" i="7"/>
  <c r="AX148" i="7"/>
  <c r="AW148" i="7"/>
  <c r="AU148" i="7"/>
  <c r="AT148" i="7"/>
  <c r="AS148" i="7"/>
  <c r="AR148" i="7"/>
  <c r="AQ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W148" i="7"/>
  <c r="V148" i="7"/>
  <c r="U148" i="7"/>
  <c r="I148" i="7"/>
  <c r="BB147" i="7"/>
  <c r="AZ147" i="7"/>
  <c r="AY147" i="7"/>
  <c r="AX147" i="7"/>
  <c r="AW147" i="7"/>
  <c r="AU147" i="7"/>
  <c r="AT147" i="7"/>
  <c r="AS147" i="7"/>
  <c r="AR147" i="7"/>
  <c r="AQ147" i="7"/>
  <c r="AO147" i="7"/>
  <c r="AN147" i="7"/>
  <c r="AM147" i="7"/>
  <c r="AL147" i="7"/>
  <c r="AK147" i="7"/>
  <c r="AJ147" i="7"/>
  <c r="AI147" i="7"/>
  <c r="AH147" i="7"/>
  <c r="AG147" i="7"/>
  <c r="W147" i="7"/>
  <c r="V147" i="7"/>
  <c r="U147" i="7"/>
  <c r="I147" i="7"/>
  <c r="BB146" i="7"/>
  <c r="AZ146" i="7"/>
  <c r="AY146" i="7"/>
  <c r="AX146" i="7"/>
  <c r="AW146" i="7"/>
  <c r="AU146" i="7"/>
  <c r="AT146" i="7"/>
  <c r="AS146" i="7"/>
  <c r="AR146" i="7"/>
  <c r="AQ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W146" i="7"/>
  <c r="V146" i="7"/>
  <c r="U146" i="7"/>
  <c r="I146" i="7"/>
  <c r="BB145" i="7"/>
  <c r="AZ145" i="7"/>
  <c r="AY145" i="7"/>
  <c r="AX145" i="7"/>
  <c r="AW145" i="7"/>
  <c r="AU145" i="7"/>
  <c r="AT145" i="7"/>
  <c r="AS145" i="7"/>
  <c r="AR145" i="7"/>
  <c r="AQ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W145" i="7"/>
  <c r="V145" i="7"/>
  <c r="U145" i="7"/>
  <c r="I145" i="7"/>
  <c r="BB144" i="7"/>
  <c r="AZ144" i="7"/>
  <c r="AY144" i="7"/>
  <c r="AX144" i="7"/>
  <c r="AW144" i="7"/>
  <c r="AU144" i="7"/>
  <c r="AT144" i="7"/>
  <c r="AS144" i="7"/>
  <c r="AR144" i="7"/>
  <c r="AQ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W144" i="7"/>
  <c r="V144" i="7"/>
  <c r="U144" i="7"/>
  <c r="I144" i="7"/>
  <c r="BB143" i="7"/>
  <c r="AZ143" i="7"/>
  <c r="AY143" i="7"/>
  <c r="AX143" i="7"/>
  <c r="AW143" i="7"/>
  <c r="AU143" i="7"/>
  <c r="AT143" i="7"/>
  <c r="AS143" i="7"/>
  <c r="AR143" i="7"/>
  <c r="AQ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W143" i="7"/>
  <c r="V143" i="7"/>
  <c r="U143" i="7"/>
  <c r="I143" i="7"/>
  <c r="BB142" i="7"/>
  <c r="AZ142" i="7"/>
  <c r="AY142" i="7"/>
  <c r="AX142" i="7"/>
  <c r="AW142" i="7"/>
  <c r="AU142" i="7"/>
  <c r="AT142" i="7"/>
  <c r="AS142" i="7"/>
  <c r="AR142" i="7"/>
  <c r="AQ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W142" i="7"/>
  <c r="V142" i="7"/>
  <c r="U142" i="7"/>
  <c r="I142" i="7"/>
  <c r="BB141" i="7"/>
  <c r="AZ141" i="7"/>
  <c r="AY141" i="7"/>
  <c r="AX141" i="7"/>
  <c r="AW141" i="7"/>
  <c r="AU141" i="7"/>
  <c r="AT141" i="7"/>
  <c r="AS141" i="7"/>
  <c r="AR141" i="7"/>
  <c r="AQ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W141" i="7"/>
  <c r="V141" i="7"/>
  <c r="U141" i="7"/>
  <c r="I141" i="7"/>
  <c r="BB140" i="7"/>
  <c r="AZ140" i="7"/>
  <c r="AY140" i="7"/>
  <c r="AX140" i="7"/>
  <c r="AW140" i="7"/>
  <c r="AU140" i="7"/>
  <c r="AT140" i="7"/>
  <c r="AS140" i="7"/>
  <c r="AR140" i="7"/>
  <c r="AQ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W140" i="7"/>
  <c r="V140" i="7"/>
  <c r="U140" i="7"/>
  <c r="I140" i="7"/>
  <c r="BB139" i="7"/>
  <c r="AZ139" i="7"/>
  <c r="AY139" i="7"/>
  <c r="AX139" i="7"/>
  <c r="AW139" i="7"/>
  <c r="AU139" i="7"/>
  <c r="AT139" i="7"/>
  <c r="AS139" i="7"/>
  <c r="AR139" i="7"/>
  <c r="AQ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W139" i="7"/>
  <c r="V139" i="7"/>
  <c r="U139" i="7"/>
  <c r="I139" i="7"/>
  <c r="BB138" i="7"/>
  <c r="AZ138" i="7"/>
  <c r="AY138" i="7"/>
  <c r="AX138" i="7"/>
  <c r="AW138" i="7"/>
  <c r="AU138" i="7"/>
  <c r="AT138" i="7"/>
  <c r="AS138" i="7"/>
  <c r="AR138" i="7"/>
  <c r="AQ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W138" i="7"/>
  <c r="V138" i="7"/>
  <c r="U138" i="7"/>
  <c r="I138" i="7"/>
  <c r="BB137" i="7"/>
  <c r="AZ137" i="7"/>
  <c r="AY137" i="7"/>
  <c r="AX137" i="7"/>
  <c r="AW137" i="7"/>
  <c r="AU137" i="7"/>
  <c r="AT137" i="7"/>
  <c r="AS137" i="7"/>
  <c r="AR137" i="7"/>
  <c r="AQ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W137" i="7"/>
  <c r="V137" i="7"/>
  <c r="U137" i="7"/>
  <c r="I137" i="7"/>
  <c r="BB136" i="7"/>
  <c r="AZ136" i="7"/>
  <c r="AY136" i="7"/>
  <c r="AX136" i="7"/>
  <c r="AW136" i="7"/>
  <c r="AU136" i="7"/>
  <c r="AT136" i="7"/>
  <c r="AS136" i="7"/>
  <c r="AR136" i="7"/>
  <c r="AQ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W136" i="7"/>
  <c r="V136" i="7"/>
  <c r="U136" i="7"/>
  <c r="I136" i="7"/>
  <c r="BB135" i="7"/>
  <c r="AZ135" i="7"/>
  <c r="AY135" i="7"/>
  <c r="AX135" i="7"/>
  <c r="AW135" i="7"/>
  <c r="AU135" i="7"/>
  <c r="AT135" i="7"/>
  <c r="AS135" i="7"/>
  <c r="AR135" i="7"/>
  <c r="AQ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W135" i="7"/>
  <c r="V135" i="7"/>
  <c r="U135" i="7"/>
  <c r="I135" i="7"/>
  <c r="BB134" i="7"/>
  <c r="AZ134" i="7"/>
  <c r="AY134" i="7"/>
  <c r="AX134" i="7"/>
  <c r="AW134" i="7"/>
  <c r="AU134" i="7"/>
  <c r="AT134" i="7"/>
  <c r="AS134" i="7"/>
  <c r="AR134" i="7"/>
  <c r="AQ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W134" i="7"/>
  <c r="V134" i="7"/>
  <c r="U134" i="7"/>
  <c r="I134" i="7"/>
  <c r="BB133" i="7"/>
  <c r="AZ133" i="7"/>
  <c r="AY133" i="7"/>
  <c r="AX133" i="7"/>
  <c r="AW133" i="7"/>
  <c r="AU133" i="7"/>
  <c r="AT133" i="7"/>
  <c r="AS133" i="7"/>
  <c r="AR133" i="7"/>
  <c r="AQ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W133" i="7"/>
  <c r="V133" i="7"/>
  <c r="U133" i="7"/>
  <c r="I133" i="7"/>
  <c r="BB132" i="7"/>
  <c r="AZ132" i="7"/>
  <c r="AY132" i="7"/>
  <c r="AX132" i="7"/>
  <c r="AW132" i="7"/>
  <c r="AU132" i="7"/>
  <c r="AT132" i="7"/>
  <c r="AS132" i="7"/>
  <c r="AR132" i="7"/>
  <c r="AQ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W132" i="7"/>
  <c r="V132" i="7"/>
  <c r="U132" i="7"/>
  <c r="I132" i="7"/>
  <c r="BB131" i="7"/>
  <c r="AZ131" i="7"/>
  <c r="AY131" i="7"/>
  <c r="AX131" i="7"/>
  <c r="AW131" i="7"/>
  <c r="AU131" i="7"/>
  <c r="AT131" i="7"/>
  <c r="AS131" i="7"/>
  <c r="AR131" i="7"/>
  <c r="AQ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W131" i="7"/>
  <c r="V131" i="7"/>
  <c r="U131" i="7"/>
  <c r="I131" i="7"/>
  <c r="BB130" i="7"/>
  <c r="AZ130" i="7"/>
  <c r="AY130" i="7"/>
  <c r="AX130" i="7"/>
  <c r="AW130" i="7"/>
  <c r="AU130" i="7"/>
  <c r="AT130" i="7"/>
  <c r="AS130" i="7"/>
  <c r="AR130" i="7"/>
  <c r="AQ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W130" i="7"/>
  <c r="V130" i="7"/>
  <c r="U130" i="7"/>
  <c r="I130" i="7"/>
  <c r="BB129" i="7"/>
  <c r="AZ129" i="7"/>
  <c r="AY129" i="7"/>
  <c r="AX129" i="7"/>
  <c r="AW129" i="7"/>
  <c r="AU129" i="7"/>
  <c r="AT129" i="7"/>
  <c r="AS129" i="7"/>
  <c r="AR129" i="7"/>
  <c r="AQ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W129" i="7"/>
  <c r="V129" i="7"/>
  <c r="U129" i="7"/>
  <c r="I129" i="7"/>
  <c r="BB128" i="7"/>
  <c r="AZ128" i="7"/>
  <c r="AY128" i="7"/>
  <c r="AX128" i="7"/>
  <c r="AW128" i="7"/>
  <c r="AU128" i="7"/>
  <c r="AT128" i="7"/>
  <c r="AS128" i="7"/>
  <c r="AR128" i="7"/>
  <c r="AQ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W128" i="7"/>
  <c r="V128" i="7"/>
  <c r="U128" i="7"/>
  <c r="I128" i="7"/>
  <c r="BB127" i="7"/>
  <c r="AZ127" i="7"/>
  <c r="AY127" i="7"/>
  <c r="AX127" i="7"/>
  <c r="AW127" i="7"/>
  <c r="AU127" i="7"/>
  <c r="AT127" i="7"/>
  <c r="AS127" i="7"/>
  <c r="AR127" i="7"/>
  <c r="AQ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W127" i="7"/>
  <c r="V127" i="7"/>
  <c r="U127" i="7"/>
  <c r="I127" i="7"/>
  <c r="BB126" i="7"/>
  <c r="AZ126" i="7"/>
  <c r="AY126" i="7"/>
  <c r="AX126" i="7"/>
  <c r="AW126" i="7"/>
  <c r="AU126" i="7"/>
  <c r="AT126" i="7"/>
  <c r="AS126" i="7"/>
  <c r="AR126" i="7"/>
  <c r="AQ126" i="7"/>
  <c r="W126" i="7"/>
  <c r="V126" i="7"/>
  <c r="U126" i="7"/>
  <c r="I126" i="7"/>
  <c r="BB125" i="7"/>
  <c r="AZ125" i="7"/>
  <c r="AY125" i="7"/>
  <c r="AX125" i="7"/>
  <c r="AW125" i="7"/>
  <c r="AU125" i="7"/>
  <c r="AT125" i="7"/>
  <c r="AS125" i="7"/>
  <c r="AR125" i="7"/>
  <c r="AQ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W125" i="7"/>
  <c r="V125" i="7"/>
  <c r="U125" i="7"/>
  <c r="I125" i="7"/>
  <c r="BB124" i="7"/>
  <c r="AZ124" i="7"/>
  <c r="AY124" i="7"/>
  <c r="AX124" i="7"/>
  <c r="AW124" i="7"/>
  <c r="AU124" i="7"/>
  <c r="AT124" i="7"/>
  <c r="AS124" i="7"/>
  <c r="AR124" i="7"/>
  <c r="AQ124" i="7"/>
  <c r="AE124" i="7"/>
  <c r="W124" i="7"/>
  <c r="V124" i="7"/>
  <c r="U124" i="7"/>
  <c r="I124" i="7"/>
  <c r="BB123" i="7"/>
  <c r="AZ123" i="7"/>
  <c r="AY123" i="7"/>
  <c r="AX123" i="7"/>
  <c r="AW123" i="7"/>
  <c r="AU123" i="7"/>
  <c r="AT123" i="7"/>
  <c r="AS123" i="7"/>
  <c r="AR123" i="7"/>
  <c r="AQ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W123" i="7"/>
  <c r="V123" i="7"/>
  <c r="U123" i="7"/>
  <c r="I123" i="7"/>
  <c r="BB122" i="7"/>
  <c r="AZ122" i="7"/>
  <c r="AY122" i="7"/>
  <c r="AX122" i="7"/>
  <c r="AW122" i="7"/>
  <c r="AU122" i="7"/>
  <c r="AT122" i="7"/>
  <c r="AS122" i="7"/>
  <c r="AR122" i="7"/>
  <c r="AQ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W122" i="7"/>
  <c r="V122" i="7"/>
  <c r="U122" i="7"/>
  <c r="I122" i="7"/>
  <c r="BB121" i="7"/>
  <c r="AZ121" i="7"/>
  <c r="AY121" i="7"/>
  <c r="AX121" i="7"/>
  <c r="AW121" i="7"/>
  <c r="AU121" i="7"/>
  <c r="AT121" i="7"/>
  <c r="AS121" i="7"/>
  <c r="AR121" i="7"/>
  <c r="AQ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W121" i="7"/>
  <c r="V121" i="7"/>
  <c r="U121" i="7"/>
  <c r="I121" i="7"/>
  <c r="BB120" i="7"/>
  <c r="AZ120" i="7"/>
  <c r="AY120" i="7"/>
  <c r="AX120" i="7"/>
  <c r="AW120" i="7"/>
  <c r="AU120" i="7"/>
  <c r="AT120" i="7"/>
  <c r="AS120" i="7"/>
  <c r="AR120" i="7"/>
  <c r="AQ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W120" i="7"/>
  <c r="V120" i="7"/>
  <c r="U120" i="7"/>
  <c r="I120" i="7"/>
  <c r="BB119" i="7"/>
  <c r="AZ119" i="7"/>
  <c r="AY119" i="7"/>
  <c r="AX119" i="7"/>
  <c r="AW119" i="7"/>
  <c r="AU119" i="7"/>
  <c r="AT119" i="7"/>
  <c r="AS119" i="7"/>
  <c r="AR119" i="7"/>
  <c r="AQ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W119" i="7"/>
  <c r="V119" i="7"/>
  <c r="U119" i="7"/>
  <c r="I119" i="7"/>
  <c r="BB118" i="7"/>
  <c r="AZ118" i="7"/>
  <c r="AY118" i="7"/>
  <c r="AX118" i="7"/>
  <c r="AW118" i="7"/>
  <c r="AU118" i="7"/>
  <c r="AT118" i="7"/>
  <c r="AS118" i="7"/>
  <c r="AR118" i="7"/>
  <c r="AQ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W118" i="7"/>
  <c r="V118" i="7"/>
  <c r="U118" i="7"/>
  <c r="I118" i="7"/>
  <c r="BB117" i="7"/>
  <c r="AZ117" i="7"/>
  <c r="AY117" i="7"/>
  <c r="AX117" i="7"/>
  <c r="AW117" i="7"/>
  <c r="AU117" i="7"/>
  <c r="AT117" i="7"/>
  <c r="AS117" i="7"/>
  <c r="AR117" i="7"/>
  <c r="AQ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W117" i="7"/>
  <c r="V117" i="7"/>
  <c r="U117" i="7"/>
  <c r="I117" i="7"/>
  <c r="BB116" i="7"/>
  <c r="AZ116" i="7"/>
  <c r="AY116" i="7"/>
  <c r="AX116" i="7"/>
  <c r="AW116" i="7"/>
  <c r="AU116" i="7"/>
  <c r="AT116" i="7"/>
  <c r="AS116" i="7"/>
  <c r="AR116" i="7"/>
  <c r="AQ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W116" i="7"/>
  <c r="V116" i="7"/>
  <c r="U116" i="7"/>
  <c r="I116" i="7"/>
  <c r="BB115" i="7"/>
  <c r="AZ115" i="7"/>
  <c r="AY115" i="7"/>
  <c r="AX115" i="7"/>
  <c r="AW115" i="7"/>
  <c r="AU115" i="7"/>
  <c r="AT115" i="7"/>
  <c r="AS115" i="7"/>
  <c r="AR115" i="7"/>
  <c r="AQ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W115" i="7"/>
  <c r="V115" i="7"/>
  <c r="U115" i="7"/>
  <c r="I115" i="7"/>
  <c r="BB114" i="7"/>
  <c r="AZ114" i="7"/>
  <c r="AY114" i="7"/>
  <c r="AX114" i="7"/>
  <c r="AW114" i="7"/>
  <c r="AU114" i="7"/>
  <c r="AT114" i="7"/>
  <c r="AS114" i="7"/>
  <c r="AR114" i="7"/>
  <c r="AQ114" i="7"/>
  <c r="W114" i="7"/>
  <c r="V114" i="7"/>
  <c r="U114" i="7"/>
  <c r="I114" i="7"/>
  <c r="BB113" i="7"/>
  <c r="AZ113" i="7"/>
  <c r="AY113" i="7"/>
  <c r="AX113" i="7"/>
  <c r="AW113" i="7"/>
  <c r="AU113" i="7"/>
  <c r="AT113" i="7"/>
  <c r="AS113" i="7"/>
  <c r="AR113" i="7"/>
  <c r="AQ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W113" i="7"/>
  <c r="V113" i="7"/>
  <c r="U113" i="7"/>
  <c r="I113" i="7"/>
  <c r="BB112" i="7"/>
  <c r="AZ112" i="7"/>
  <c r="AY112" i="7"/>
  <c r="AX112" i="7"/>
  <c r="AW112" i="7"/>
  <c r="AU112" i="7"/>
  <c r="AT112" i="7"/>
  <c r="AS112" i="7"/>
  <c r="AR112" i="7"/>
  <c r="AQ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W112" i="7"/>
  <c r="V112" i="7"/>
  <c r="U112" i="7"/>
  <c r="I112" i="7"/>
  <c r="BB111" i="7"/>
  <c r="AZ111" i="7"/>
  <c r="AY111" i="7"/>
  <c r="AX111" i="7"/>
  <c r="AW111" i="7"/>
  <c r="AU111" i="7"/>
  <c r="AT111" i="7"/>
  <c r="AS111" i="7"/>
  <c r="AR111" i="7"/>
  <c r="AQ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W111" i="7"/>
  <c r="V111" i="7"/>
  <c r="U111" i="7"/>
  <c r="I111" i="7"/>
  <c r="BB110" i="7"/>
  <c r="AZ110" i="7"/>
  <c r="AY110" i="7"/>
  <c r="AX110" i="7"/>
  <c r="AW110" i="7"/>
  <c r="AU110" i="7"/>
  <c r="AT110" i="7"/>
  <c r="AS110" i="7"/>
  <c r="AR110" i="7"/>
  <c r="AQ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W110" i="7"/>
  <c r="V110" i="7"/>
  <c r="U110" i="7"/>
  <c r="I110" i="7"/>
  <c r="BB109" i="7"/>
  <c r="AZ109" i="7"/>
  <c r="AY109" i="7"/>
  <c r="AX109" i="7"/>
  <c r="AW109" i="7"/>
  <c r="AU109" i="7"/>
  <c r="AT109" i="7"/>
  <c r="AS109" i="7"/>
  <c r="AR109" i="7"/>
  <c r="AQ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W109" i="7"/>
  <c r="V109" i="7"/>
  <c r="U109" i="7"/>
  <c r="I109" i="7"/>
  <c r="BB108" i="7"/>
  <c r="AZ108" i="7"/>
  <c r="AY108" i="7"/>
  <c r="AX108" i="7"/>
  <c r="AW108" i="7"/>
  <c r="AU108" i="7"/>
  <c r="AT108" i="7"/>
  <c r="AS108" i="7"/>
  <c r="AR108" i="7"/>
  <c r="AQ108" i="7"/>
  <c r="AO108" i="7"/>
  <c r="AN108" i="7"/>
  <c r="AM108" i="7"/>
  <c r="AL108" i="7"/>
  <c r="AK108" i="7"/>
  <c r="AJ108" i="7"/>
  <c r="AI108" i="7"/>
  <c r="AH108" i="7"/>
  <c r="AG108" i="7"/>
  <c r="W108" i="7"/>
  <c r="V108" i="7"/>
  <c r="U108" i="7"/>
  <c r="I108" i="7"/>
  <c r="BB107" i="7"/>
  <c r="AZ107" i="7"/>
  <c r="AY107" i="7"/>
  <c r="AX107" i="7"/>
  <c r="AW107" i="7"/>
  <c r="AU107" i="7"/>
  <c r="AT107" i="7"/>
  <c r="AS107" i="7"/>
  <c r="AR107" i="7"/>
  <c r="AQ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W107" i="7"/>
  <c r="V107" i="7"/>
  <c r="U107" i="7"/>
  <c r="I107" i="7"/>
  <c r="BB106" i="7"/>
  <c r="AZ106" i="7"/>
  <c r="AY106" i="7"/>
  <c r="AX106" i="7"/>
  <c r="AW106" i="7"/>
  <c r="AU106" i="7"/>
  <c r="AT106" i="7"/>
  <c r="AS106" i="7"/>
  <c r="AR106" i="7"/>
  <c r="AQ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W106" i="7"/>
  <c r="V106" i="7"/>
  <c r="U106" i="7"/>
  <c r="I106" i="7"/>
  <c r="BB105" i="7"/>
  <c r="AZ105" i="7"/>
  <c r="AY105" i="7"/>
  <c r="AX105" i="7"/>
  <c r="AW105" i="7"/>
  <c r="AU105" i="7"/>
  <c r="AT105" i="7"/>
  <c r="AS105" i="7"/>
  <c r="AR105" i="7"/>
  <c r="AQ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W105" i="7"/>
  <c r="V105" i="7"/>
  <c r="U105" i="7"/>
  <c r="I105" i="7"/>
  <c r="BB104" i="7"/>
  <c r="AZ104" i="7"/>
  <c r="AY104" i="7"/>
  <c r="AX104" i="7"/>
  <c r="AW104" i="7"/>
  <c r="AU104" i="7"/>
  <c r="AT104" i="7"/>
  <c r="AS104" i="7"/>
  <c r="AR104" i="7"/>
  <c r="AQ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W104" i="7"/>
  <c r="V104" i="7"/>
  <c r="U104" i="7"/>
  <c r="I104" i="7"/>
  <c r="BB103" i="7"/>
  <c r="AZ103" i="7"/>
  <c r="AY103" i="7"/>
  <c r="AX103" i="7"/>
  <c r="AW103" i="7"/>
  <c r="AU103" i="7"/>
  <c r="AT103" i="7"/>
  <c r="AS103" i="7"/>
  <c r="AR103" i="7"/>
  <c r="AQ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W103" i="7"/>
  <c r="V103" i="7"/>
  <c r="U103" i="7"/>
  <c r="I103" i="7"/>
  <c r="BB102" i="7"/>
  <c r="AZ102" i="7"/>
  <c r="AY102" i="7"/>
  <c r="AX102" i="7"/>
  <c r="AW102" i="7"/>
  <c r="AU102" i="7"/>
  <c r="AT102" i="7"/>
  <c r="AS102" i="7"/>
  <c r="AR102" i="7"/>
  <c r="AQ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W102" i="7"/>
  <c r="V102" i="7"/>
  <c r="U102" i="7"/>
  <c r="I102" i="7"/>
  <c r="BB101" i="7"/>
  <c r="AZ101" i="7"/>
  <c r="AY101" i="7"/>
  <c r="AX101" i="7"/>
  <c r="AW101" i="7"/>
  <c r="AU101" i="7"/>
  <c r="AT101" i="7"/>
  <c r="AS101" i="7"/>
  <c r="AR101" i="7"/>
  <c r="AQ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W101" i="7"/>
  <c r="V101" i="7"/>
  <c r="U101" i="7"/>
  <c r="I101" i="7"/>
  <c r="BB100" i="7"/>
  <c r="AZ100" i="7"/>
  <c r="AY100" i="7"/>
  <c r="AX100" i="7"/>
  <c r="AW100" i="7"/>
  <c r="AU100" i="7"/>
  <c r="AT100" i="7"/>
  <c r="AS100" i="7"/>
  <c r="AR100" i="7"/>
  <c r="AQ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W100" i="7"/>
  <c r="V100" i="7"/>
  <c r="U100" i="7"/>
  <c r="I100" i="7"/>
  <c r="BB99" i="7"/>
  <c r="AZ99" i="7"/>
  <c r="AY99" i="7"/>
  <c r="AX99" i="7"/>
  <c r="AW99" i="7"/>
  <c r="AU99" i="7"/>
  <c r="AT99" i="7"/>
  <c r="AS99" i="7"/>
  <c r="AR99" i="7"/>
  <c r="AQ99" i="7"/>
  <c r="W99" i="7"/>
  <c r="V99" i="7"/>
  <c r="U99" i="7"/>
  <c r="I99" i="7"/>
  <c r="BB98" i="7"/>
  <c r="AZ98" i="7"/>
  <c r="AY98" i="7"/>
  <c r="AX98" i="7"/>
  <c r="AW98" i="7"/>
  <c r="AU98" i="7"/>
  <c r="AT98" i="7"/>
  <c r="AS98" i="7"/>
  <c r="AR98" i="7"/>
  <c r="AQ98" i="7"/>
  <c r="AO98" i="7"/>
  <c r="AN98" i="7"/>
  <c r="AM98" i="7"/>
  <c r="AL98" i="7"/>
  <c r="AK98" i="7"/>
  <c r="AJ98" i="7"/>
  <c r="AI98" i="7"/>
  <c r="AH98" i="7"/>
  <c r="AG98" i="7"/>
  <c r="AB98" i="7"/>
  <c r="W98" i="7"/>
  <c r="V98" i="7"/>
  <c r="U98" i="7"/>
  <c r="I98" i="7"/>
  <c r="BB97" i="7"/>
  <c r="AZ97" i="7"/>
  <c r="AY97" i="7"/>
  <c r="AX97" i="7"/>
  <c r="AW97" i="7"/>
  <c r="AU97" i="7"/>
  <c r="AT97" i="7"/>
  <c r="AS97" i="7"/>
  <c r="AR97" i="7"/>
  <c r="AQ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W97" i="7"/>
  <c r="V97" i="7"/>
  <c r="U97" i="7"/>
  <c r="I97" i="7"/>
  <c r="BB96" i="7"/>
  <c r="AZ96" i="7"/>
  <c r="AY96" i="7"/>
  <c r="AX96" i="7"/>
  <c r="AW96" i="7"/>
  <c r="AU96" i="7"/>
  <c r="AT96" i="7"/>
  <c r="AS96" i="7"/>
  <c r="AR96" i="7"/>
  <c r="AQ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W96" i="7"/>
  <c r="V96" i="7"/>
  <c r="U96" i="7"/>
  <c r="I96" i="7"/>
  <c r="BB95" i="7"/>
  <c r="AZ95" i="7"/>
  <c r="AY95" i="7"/>
  <c r="AX95" i="7"/>
  <c r="AW95" i="7"/>
  <c r="AU95" i="7"/>
  <c r="AT95" i="7"/>
  <c r="AS95" i="7"/>
  <c r="AR95" i="7"/>
  <c r="AQ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W95" i="7"/>
  <c r="V95" i="7"/>
  <c r="U95" i="7"/>
  <c r="I95" i="7"/>
  <c r="BB94" i="7"/>
  <c r="AZ94" i="7"/>
  <c r="AY94" i="7"/>
  <c r="AX94" i="7"/>
  <c r="AW94" i="7"/>
  <c r="AU94" i="7"/>
  <c r="AT94" i="7"/>
  <c r="AS94" i="7"/>
  <c r="AR94" i="7"/>
  <c r="AQ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W94" i="7"/>
  <c r="V94" i="7"/>
  <c r="U94" i="7"/>
  <c r="I94" i="7"/>
  <c r="BB93" i="7"/>
  <c r="AZ93" i="7"/>
  <c r="AY93" i="7"/>
  <c r="AX93" i="7"/>
  <c r="AW93" i="7"/>
  <c r="AU93" i="7"/>
  <c r="AT93" i="7"/>
  <c r="AS93" i="7"/>
  <c r="AR93" i="7"/>
  <c r="AQ93" i="7"/>
  <c r="AF93" i="7"/>
  <c r="W93" i="7"/>
  <c r="V93" i="7"/>
  <c r="U93" i="7"/>
  <c r="I93" i="7"/>
  <c r="BB92" i="7"/>
  <c r="AZ92" i="7"/>
  <c r="AY92" i="7"/>
  <c r="AX92" i="7"/>
  <c r="AW92" i="7"/>
  <c r="AU92" i="7"/>
  <c r="AT92" i="7"/>
  <c r="AS92" i="7"/>
  <c r="AR92" i="7"/>
  <c r="AQ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W92" i="7"/>
  <c r="V92" i="7"/>
  <c r="U92" i="7"/>
  <c r="I92" i="7"/>
  <c r="BB91" i="7"/>
  <c r="AZ91" i="7"/>
  <c r="AY91" i="7"/>
  <c r="AX91" i="7"/>
  <c r="AW91" i="7"/>
  <c r="AU91" i="7"/>
  <c r="AT91" i="7"/>
  <c r="AS91" i="7"/>
  <c r="AR91" i="7"/>
  <c r="AQ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W91" i="7"/>
  <c r="V91" i="7"/>
  <c r="U91" i="7"/>
  <c r="I91" i="7"/>
  <c r="BB90" i="7"/>
  <c r="AZ90" i="7"/>
  <c r="AY90" i="7"/>
  <c r="AX90" i="7"/>
  <c r="AW90" i="7"/>
  <c r="AU90" i="7"/>
  <c r="AT90" i="7"/>
  <c r="AS90" i="7"/>
  <c r="AR90" i="7"/>
  <c r="AQ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W90" i="7"/>
  <c r="V90" i="7"/>
  <c r="U90" i="7"/>
  <c r="I90" i="7"/>
  <c r="BB89" i="7"/>
  <c r="AZ89" i="7"/>
  <c r="AY89" i="7"/>
  <c r="AX89" i="7"/>
  <c r="AW89" i="7"/>
  <c r="AU89" i="7"/>
  <c r="AT89" i="7"/>
  <c r="AS89" i="7"/>
  <c r="AR89" i="7"/>
  <c r="AQ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W89" i="7"/>
  <c r="V89" i="7"/>
  <c r="U89" i="7"/>
  <c r="I89" i="7"/>
  <c r="BB88" i="7"/>
  <c r="AZ88" i="7"/>
  <c r="AY88" i="7"/>
  <c r="AX88" i="7"/>
  <c r="AW88" i="7"/>
  <c r="AU88" i="7"/>
  <c r="AT88" i="7"/>
  <c r="AS88" i="7"/>
  <c r="AR88" i="7"/>
  <c r="AQ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W88" i="7"/>
  <c r="V88" i="7"/>
  <c r="U88" i="7"/>
  <c r="I88" i="7"/>
  <c r="BB87" i="7"/>
  <c r="AZ87" i="7"/>
  <c r="AY87" i="7"/>
  <c r="AX87" i="7"/>
  <c r="AW87" i="7"/>
  <c r="AU87" i="7"/>
  <c r="AT87" i="7"/>
  <c r="AS87" i="7"/>
  <c r="AR87" i="7"/>
  <c r="AQ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W87" i="7"/>
  <c r="V87" i="7"/>
  <c r="U87" i="7"/>
  <c r="I87" i="7"/>
  <c r="BB86" i="7"/>
  <c r="AZ86" i="7"/>
  <c r="AY86" i="7"/>
  <c r="AX86" i="7"/>
  <c r="AW86" i="7"/>
  <c r="AU86" i="7"/>
  <c r="AT86" i="7"/>
  <c r="AS86" i="7"/>
  <c r="AR86" i="7"/>
  <c r="AQ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W86" i="7"/>
  <c r="V86" i="7"/>
  <c r="U86" i="7"/>
  <c r="I86" i="7"/>
  <c r="BB85" i="7"/>
  <c r="AZ85" i="7"/>
  <c r="AY85" i="7"/>
  <c r="AX85" i="7"/>
  <c r="AW85" i="7"/>
  <c r="AU85" i="7"/>
  <c r="AT85" i="7"/>
  <c r="AS85" i="7"/>
  <c r="AR85" i="7"/>
  <c r="AQ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W85" i="7"/>
  <c r="V85" i="7"/>
  <c r="U85" i="7"/>
  <c r="I85" i="7"/>
  <c r="BB84" i="7"/>
  <c r="AZ84" i="7"/>
  <c r="AY84" i="7"/>
  <c r="AX84" i="7"/>
  <c r="AW84" i="7"/>
  <c r="AU84" i="7"/>
  <c r="AT84" i="7"/>
  <c r="AS84" i="7"/>
  <c r="AR84" i="7"/>
  <c r="AQ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W84" i="7"/>
  <c r="V84" i="7"/>
  <c r="U84" i="7"/>
  <c r="I84" i="7"/>
  <c r="BB83" i="7"/>
  <c r="AZ83" i="7"/>
  <c r="AY83" i="7"/>
  <c r="AX83" i="7"/>
  <c r="AW83" i="7"/>
  <c r="AU83" i="7"/>
  <c r="AT83" i="7"/>
  <c r="AS83" i="7"/>
  <c r="AR83" i="7"/>
  <c r="AQ83" i="7"/>
  <c r="AM83" i="7"/>
  <c r="W83" i="7"/>
  <c r="V83" i="7"/>
  <c r="U83" i="7"/>
  <c r="I83" i="7"/>
  <c r="BB82" i="7"/>
  <c r="AZ82" i="7"/>
  <c r="AY82" i="7"/>
  <c r="AX82" i="7"/>
  <c r="AW82" i="7"/>
  <c r="AU82" i="7"/>
  <c r="AT82" i="7"/>
  <c r="AS82" i="7"/>
  <c r="AR82" i="7"/>
  <c r="AQ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W82" i="7"/>
  <c r="V82" i="7"/>
  <c r="U82" i="7"/>
  <c r="I82" i="7"/>
  <c r="BB81" i="7"/>
  <c r="AZ81" i="7"/>
  <c r="AY81" i="7"/>
  <c r="AX81" i="7"/>
  <c r="AW81" i="7"/>
  <c r="AU81" i="7"/>
  <c r="AT81" i="7"/>
  <c r="AS81" i="7"/>
  <c r="AR81" i="7"/>
  <c r="AQ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W81" i="7"/>
  <c r="V81" i="7"/>
  <c r="U81" i="7"/>
  <c r="I81" i="7"/>
  <c r="BB80" i="7"/>
  <c r="AZ80" i="7"/>
  <c r="AY80" i="7"/>
  <c r="AX80" i="7"/>
  <c r="AW80" i="7"/>
  <c r="AU80" i="7"/>
  <c r="AT80" i="7"/>
  <c r="AS80" i="7"/>
  <c r="AR80" i="7"/>
  <c r="AQ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W80" i="7"/>
  <c r="V80" i="7"/>
  <c r="U80" i="7"/>
  <c r="I80" i="7"/>
  <c r="BB79" i="7"/>
  <c r="AZ79" i="7"/>
  <c r="AY79" i="7"/>
  <c r="AX79" i="7"/>
  <c r="AW79" i="7"/>
  <c r="AU79" i="7"/>
  <c r="AT79" i="7"/>
  <c r="AS79" i="7"/>
  <c r="AR79" i="7"/>
  <c r="AQ79" i="7"/>
  <c r="AO79" i="7"/>
  <c r="AN79" i="7"/>
  <c r="AM79" i="7"/>
  <c r="AL79" i="7"/>
  <c r="AK79" i="7"/>
  <c r="AJ79" i="7"/>
  <c r="AI79" i="7"/>
  <c r="AH79" i="7"/>
  <c r="AG79" i="7"/>
  <c r="W79" i="7"/>
  <c r="V79" i="7"/>
  <c r="U79" i="7"/>
  <c r="I79" i="7"/>
  <c r="BB78" i="7"/>
  <c r="AZ78" i="7"/>
  <c r="AY78" i="7"/>
  <c r="AX78" i="7"/>
  <c r="AW78" i="7"/>
  <c r="AU78" i="7"/>
  <c r="AT78" i="7"/>
  <c r="AS78" i="7"/>
  <c r="AR78" i="7"/>
  <c r="AQ78" i="7"/>
  <c r="AM78" i="7"/>
  <c r="W78" i="7"/>
  <c r="V78" i="7"/>
  <c r="U78" i="7"/>
  <c r="I78" i="7"/>
  <c r="BB77" i="7"/>
  <c r="AZ77" i="7"/>
  <c r="AY77" i="7"/>
  <c r="AX77" i="7"/>
  <c r="AW77" i="7"/>
  <c r="AU77" i="7"/>
  <c r="AT77" i="7"/>
  <c r="AS77" i="7"/>
  <c r="AR77" i="7"/>
  <c r="AQ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W77" i="7"/>
  <c r="V77" i="7"/>
  <c r="U77" i="7"/>
  <c r="I77" i="7"/>
  <c r="BB76" i="7"/>
  <c r="AZ76" i="7"/>
  <c r="AY76" i="7"/>
  <c r="AX76" i="7"/>
  <c r="AW76" i="7"/>
  <c r="AU76" i="7"/>
  <c r="AT76" i="7"/>
  <c r="AS76" i="7"/>
  <c r="AR76" i="7"/>
  <c r="AQ76" i="7"/>
  <c r="AO76" i="7"/>
  <c r="AN76" i="7"/>
  <c r="AM76" i="7"/>
  <c r="AL76" i="7"/>
  <c r="AK76" i="7"/>
  <c r="AJ76" i="7"/>
  <c r="AI76" i="7"/>
  <c r="AH76" i="7"/>
  <c r="AG76" i="7"/>
  <c r="W76" i="7"/>
  <c r="V76" i="7"/>
  <c r="U76" i="7"/>
  <c r="I76" i="7"/>
  <c r="BB75" i="7"/>
  <c r="AZ75" i="7"/>
  <c r="AY75" i="7"/>
  <c r="AX75" i="7"/>
  <c r="AW75" i="7"/>
  <c r="AU75" i="7"/>
  <c r="AT75" i="7"/>
  <c r="AS75" i="7"/>
  <c r="AR75" i="7"/>
  <c r="AQ75" i="7"/>
  <c r="AO75" i="7"/>
  <c r="AN75" i="7"/>
  <c r="AM75" i="7"/>
  <c r="AL75" i="7"/>
  <c r="AK75" i="7"/>
  <c r="AJ75" i="7"/>
  <c r="AI75" i="7"/>
  <c r="AH75" i="7"/>
  <c r="AG75" i="7"/>
  <c r="W75" i="7"/>
  <c r="V75" i="7"/>
  <c r="U75" i="7"/>
  <c r="I75" i="7"/>
  <c r="BB74" i="7"/>
  <c r="AZ74" i="7"/>
  <c r="AY74" i="7"/>
  <c r="AX74" i="7"/>
  <c r="AW74" i="7"/>
  <c r="AU74" i="7"/>
  <c r="AT74" i="7"/>
  <c r="AS74" i="7"/>
  <c r="AR74" i="7"/>
  <c r="AQ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W74" i="7"/>
  <c r="V74" i="7"/>
  <c r="U74" i="7"/>
  <c r="I74" i="7"/>
  <c r="BB73" i="7"/>
  <c r="AZ73" i="7"/>
  <c r="AY73" i="7"/>
  <c r="AX73" i="7"/>
  <c r="AW73" i="7"/>
  <c r="AU73" i="7"/>
  <c r="AT73" i="7"/>
  <c r="AS73" i="7"/>
  <c r="AR73" i="7"/>
  <c r="AQ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W73" i="7"/>
  <c r="V73" i="7"/>
  <c r="U73" i="7"/>
  <c r="I73" i="7"/>
  <c r="BB72" i="7"/>
  <c r="AZ72" i="7"/>
  <c r="AY72" i="7"/>
  <c r="AX72" i="7"/>
  <c r="AW72" i="7"/>
  <c r="AU72" i="7"/>
  <c r="AT72" i="7"/>
  <c r="AS72" i="7"/>
  <c r="AR72" i="7"/>
  <c r="AQ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W72" i="7"/>
  <c r="V72" i="7"/>
  <c r="U72" i="7"/>
  <c r="I72" i="7"/>
  <c r="BB71" i="7"/>
  <c r="AZ71" i="7"/>
  <c r="AY71" i="7"/>
  <c r="AX71" i="7"/>
  <c r="AW71" i="7"/>
  <c r="AU71" i="7"/>
  <c r="AT71" i="7"/>
  <c r="AS71" i="7"/>
  <c r="AR71" i="7"/>
  <c r="AQ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W71" i="7"/>
  <c r="V71" i="7"/>
  <c r="U71" i="7"/>
  <c r="I71" i="7"/>
  <c r="BB70" i="7"/>
  <c r="AZ70" i="7"/>
  <c r="AY70" i="7"/>
  <c r="AX70" i="7"/>
  <c r="AW70" i="7"/>
  <c r="AU70" i="7"/>
  <c r="AT70" i="7"/>
  <c r="AS70" i="7"/>
  <c r="AR70" i="7"/>
  <c r="AQ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W70" i="7"/>
  <c r="V70" i="7"/>
  <c r="U70" i="7"/>
  <c r="I70" i="7"/>
  <c r="BB69" i="7"/>
  <c r="AZ69" i="7"/>
  <c r="AY69" i="7"/>
  <c r="AX69" i="7"/>
  <c r="AW69" i="7"/>
  <c r="AU69" i="7"/>
  <c r="AT69" i="7"/>
  <c r="AS69" i="7"/>
  <c r="AR69" i="7"/>
  <c r="AQ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W69" i="7"/>
  <c r="V69" i="7"/>
  <c r="U69" i="7"/>
  <c r="I69" i="7"/>
  <c r="BB68" i="7"/>
  <c r="AZ68" i="7"/>
  <c r="AY68" i="7"/>
  <c r="AX68" i="7"/>
  <c r="AW68" i="7"/>
  <c r="AU68" i="7"/>
  <c r="AT68" i="7"/>
  <c r="AS68" i="7"/>
  <c r="AR68" i="7"/>
  <c r="AQ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W68" i="7"/>
  <c r="V68" i="7"/>
  <c r="U68" i="7"/>
  <c r="I68" i="7"/>
  <c r="BB67" i="7"/>
  <c r="AZ67" i="7"/>
  <c r="AY67" i="7"/>
  <c r="AX67" i="7"/>
  <c r="AW67" i="7"/>
  <c r="AU67" i="7"/>
  <c r="AT67" i="7"/>
  <c r="AS67" i="7"/>
  <c r="AR67" i="7"/>
  <c r="AQ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W67" i="7"/>
  <c r="V67" i="7"/>
  <c r="U67" i="7"/>
  <c r="I67" i="7"/>
  <c r="BB66" i="7"/>
  <c r="AZ66" i="7"/>
  <c r="AY66" i="7"/>
  <c r="AX66" i="7"/>
  <c r="AW66" i="7"/>
  <c r="AU66" i="7"/>
  <c r="AT66" i="7"/>
  <c r="AS66" i="7"/>
  <c r="AR66" i="7"/>
  <c r="AQ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W66" i="7"/>
  <c r="V66" i="7"/>
  <c r="U66" i="7"/>
  <c r="I66" i="7"/>
  <c r="BB65" i="7"/>
  <c r="AZ65" i="7"/>
  <c r="AY65" i="7"/>
  <c r="AX65" i="7"/>
  <c r="AW65" i="7"/>
  <c r="AU65" i="7"/>
  <c r="AT65" i="7"/>
  <c r="AS65" i="7"/>
  <c r="AR65" i="7"/>
  <c r="AQ65" i="7"/>
  <c r="AO65" i="7"/>
  <c r="AN65" i="7"/>
  <c r="AM65" i="7"/>
  <c r="AL65" i="7"/>
  <c r="AK65" i="7"/>
  <c r="AJ65" i="7"/>
  <c r="AI65" i="7"/>
  <c r="AH65" i="7"/>
  <c r="AG65" i="7"/>
  <c r="W65" i="7"/>
  <c r="V65" i="7"/>
  <c r="U65" i="7"/>
  <c r="I65" i="7"/>
  <c r="BB64" i="7"/>
  <c r="AZ64" i="7"/>
  <c r="AY64" i="7"/>
  <c r="AX64" i="7"/>
  <c r="AW64" i="7"/>
  <c r="AU64" i="7"/>
  <c r="AT64" i="7"/>
  <c r="AS64" i="7"/>
  <c r="AR64" i="7"/>
  <c r="AQ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W64" i="7"/>
  <c r="V64" i="7"/>
  <c r="U64" i="7"/>
  <c r="I64" i="7"/>
  <c r="BB63" i="7"/>
  <c r="AZ63" i="7"/>
  <c r="AY63" i="7"/>
  <c r="AX63" i="7"/>
  <c r="AW63" i="7"/>
  <c r="AU63" i="7"/>
  <c r="AT63" i="7"/>
  <c r="AS63" i="7"/>
  <c r="AR63" i="7"/>
  <c r="AQ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W63" i="7"/>
  <c r="V63" i="7"/>
  <c r="U63" i="7"/>
  <c r="I63" i="7"/>
  <c r="BB62" i="7"/>
  <c r="AZ62" i="7"/>
  <c r="AY62" i="7"/>
  <c r="AX62" i="7"/>
  <c r="AW62" i="7"/>
  <c r="AU62" i="7"/>
  <c r="AT62" i="7"/>
  <c r="AS62" i="7"/>
  <c r="AR62" i="7"/>
  <c r="AQ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W62" i="7"/>
  <c r="V62" i="7"/>
  <c r="U62" i="7"/>
  <c r="I62" i="7"/>
  <c r="BB61" i="7"/>
  <c r="AZ61" i="7"/>
  <c r="AY61" i="7"/>
  <c r="AX61" i="7"/>
  <c r="AW61" i="7"/>
  <c r="AU61" i="7"/>
  <c r="AT61" i="7"/>
  <c r="AS61" i="7"/>
  <c r="AR61" i="7"/>
  <c r="AQ61" i="7"/>
  <c r="AE61" i="7"/>
  <c r="W61" i="7"/>
  <c r="V61" i="7"/>
  <c r="U61" i="7"/>
  <c r="I61" i="7"/>
  <c r="BB60" i="7"/>
  <c r="AZ60" i="7"/>
  <c r="AY60" i="7"/>
  <c r="AX60" i="7"/>
  <c r="AW60" i="7"/>
  <c r="AU60" i="7"/>
  <c r="AT60" i="7"/>
  <c r="AS60" i="7"/>
  <c r="AR60" i="7"/>
  <c r="AQ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W60" i="7"/>
  <c r="V60" i="7"/>
  <c r="U60" i="7"/>
  <c r="I60" i="7"/>
  <c r="BB59" i="7"/>
  <c r="AZ59" i="7"/>
  <c r="AY59" i="7"/>
  <c r="AX59" i="7"/>
  <c r="AW59" i="7"/>
  <c r="AU59" i="7"/>
  <c r="AT59" i="7"/>
  <c r="AS59" i="7"/>
  <c r="AR59" i="7"/>
  <c r="AQ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W59" i="7"/>
  <c r="V59" i="7"/>
  <c r="U59" i="7"/>
  <c r="I59" i="7"/>
  <c r="BB58" i="7"/>
  <c r="AZ58" i="7"/>
  <c r="AY58" i="7"/>
  <c r="AX58" i="7"/>
  <c r="AW58" i="7"/>
  <c r="AU58" i="7"/>
  <c r="AT58" i="7"/>
  <c r="AS58" i="7"/>
  <c r="AR58" i="7"/>
  <c r="AQ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W58" i="7"/>
  <c r="V58" i="7"/>
  <c r="U58" i="7"/>
  <c r="I58" i="7"/>
  <c r="BB57" i="7"/>
  <c r="AZ57" i="7"/>
  <c r="AY57" i="7"/>
  <c r="AX57" i="7"/>
  <c r="AW57" i="7"/>
  <c r="AU57" i="7"/>
  <c r="AT57" i="7"/>
  <c r="AS57" i="7"/>
  <c r="AR57" i="7"/>
  <c r="AQ57" i="7"/>
  <c r="AF57" i="7"/>
  <c r="AE57" i="7"/>
  <c r="AD57" i="7"/>
  <c r="AC57" i="7"/>
  <c r="AB57" i="7"/>
  <c r="AA57" i="7"/>
  <c r="Z57" i="7"/>
  <c r="Y57" i="7"/>
  <c r="W57" i="7"/>
  <c r="V57" i="7"/>
  <c r="U57" i="7"/>
  <c r="I57" i="7"/>
  <c r="BB56" i="7"/>
  <c r="AZ56" i="7"/>
  <c r="AY56" i="7"/>
  <c r="AX56" i="7"/>
  <c r="AW56" i="7"/>
  <c r="AU56" i="7"/>
  <c r="AT56" i="7"/>
  <c r="AS56" i="7"/>
  <c r="AR56" i="7"/>
  <c r="AQ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W56" i="7"/>
  <c r="V56" i="7"/>
  <c r="U56" i="7"/>
  <c r="I56" i="7"/>
  <c r="BB55" i="7"/>
  <c r="AZ55" i="7"/>
  <c r="AY55" i="7"/>
  <c r="AX55" i="7"/>
  <c r="AW55" i="7"/>
  <c r="AU55" i="7"/>
  <c r="AT55" i="7"/>
  <c r="AS55" i="7"/>
  <c r="AR55" i="7"/>
  <c r="AQ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W55" i="7"/>
  <c r="V55" i="7"/>
  <c r="U55" i="7"/>
  <c r="I55" i="7"/>
  <c r="BB54" i="7"/>
  <c r="AZ54" i="7"/>
  <c r="AY54" i="7"/>
  <c r="AX54" i="7"/>
  <c r="AW54" i="7"/>
  <c r="AU54" i="7"/>
  <c r="AT54" i="7"/>
  <c r="AS54" i="7"/>
  <c r="AR54" i="7"/>
  <c r="AQ54" i="7"/>
  <c r="AF54" i="7"/>
  <c r="W54" i="7"/>
  <c r="V54" i="7"/>
  <c r="U54" i="7"/>
  <c r="I54" i="7"/>
  <c r="BB53" i="7"/>
  <c r="AZ53" i="7"/>
  <c r="AY53" i="7"/>
  <c r="AX53" i="7"/>
  <c r="AW53" i="7"/>
  <c r="AU53" i="7"/>
  <c r="AT53" i="7"/>
  <c r="AS53" i="7"/>
  <c r="AR53" i="7"/>
  <c r="AQ53" i="7"/>
  <c r="AL53" i="7"/>
  <c r="W53" i="7"/>
  <c r="V53" i="7"/>
  <c r="U53" i="7"/>
  <c r="I53" i="7"/>
  <c r="BB52" i="7"/>
  <c r="AZ52" i="7"/>
  <c r="AY52" i="7"/>
  <c r="AX52" i="7"/>
  <c r="AW52" i="7"/>
  <c r="AU52" i="7"/>
  <c r="AT52" i="7"/>
  <c r="AS52" i="7"/>
  <c r="AR52" i="7"/>
  <c r="AQ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W52" i="7"/>
  <c r="V52" i="7"/>
  <c r="U52" i="7"/>
  <c r="I52" i="7"/>
  <c r="BB51" i="7"/>
  <c r="AZ51" i="7"/>
  <c r="AY51" i="7"/>
  <c r="AX51" i="7"/>
  <c r="AW51" i="7"/>
  <c r="AU51" i="7"/>
  <c r="AT51" i="7"/>
  <c r="AS51" i="7"/>
  <c r="AR51" i="7"/>
  <c r="AQ51" i="7"/>
  <c r="AC51" i="7"/>
  <c r="W51" i="7"/>
  <c r="V51" i="7"/>
  <c r="U51" i="7"/>
  <c r="I51" i="7"/>
  <c r="BB50" i="7"/>
  <c r="AZ50" i="7"/>
  <c r="AY50" i="7"/>
  <c r="AX50" i="7"/>
  <c r="AW50" i="7"/>
  <c r="AU50" i="7"/>
  <c r="AT50" i="7"/>
  <c r="AS50" i="7"/>
  <c r="AR50" i="7"/>
  <c r="AQ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W50" i="7"/>
  <c r="V50" i="7"/>
  <c r="U50" i="7"/>
  <c r="I50" i="7"/>
  <c r="BB49" i="7"/>
  <c r="AZ49" i="7"/>
  <c r="AY49" i="7"/>
  <c r="AX49" i="7"/>
  <c r="AW49" i="7"/>
  <c r="AU49" i="7"/>
  <c r="AT49" i="7"/>
  <c r="AS49" i="7"/>
  <c r="AR49" i="7"/>
  <c r="AQ49" i="7"/>
  <c r="AO49" i="7"/>
  <c r="AN49" i="7"/>
  <c r="AM49" i="7"/>
  <c r="AL49" i="7"/>
  <c r="AK49" i="7"/>
  <c r="AJ49" i="7"/>
  <c r="AI49" i="7"/>
  <c r="AH49" i="7"/>
  <c r="AG49" i="7"/>
  <c r="W49" i="7"/>
  <c r="V49" i="7"/>
  <c r="U49" i="7"/>
  <c r="I49" i="7"/>
  <c r="BB48" i="7"/>
  <c r="AZ48" i="7"/>
  <c r="AY48" i="7"/>
  <c r="AX48" i="7"/>
  <c r="AW48" i="7"/>
  <c r="AU48" i="7"/>
  <c r="AT48" i="7"/>
  <c r="AS48" i="7"/>
  <c r="AR48" i="7"/>
  <c r="AQ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W48" i="7"/>
  <c r="V48" i="7"/>
  <c r="U48" i="7"/>
  <c r="I48" i="7"/>
  <c r="BB47" i="7"/>
  <c r="AZ47" i="7"/>
  <c r="AY47" i="7"/>
  <c r="AX47" i="7"/>
  <c r="AW47" i="7"/>
  <c r="AU47" i="7"/>
  <c r="AT47" i="7"/>
  <c r="AS47" i="7"/>
  <c r="AR47" i="7"/>
  <c r="AQ47" i="7"/>
  <c r="AO47" i="7"/>
  <c r="AN47" i="7"/>
  <c r="AM47" i="7"/>
  <c r="AL47" i="7"/>
  <c r="AK47" i="7"/>
  <c r="AJ47" i="7"/>
  <c r="AI47" i="7"/>
  <c r="AH47" i="7"/>
  <c r="AG47" i="7"/>
  <c r="W47" i="7"/>
  <c r="V47" i="7"/>
  <c r="U47" i="7"/>
  <c r="I47" i="7"/>
  <c r="BB46" i="7"/>
  <c r="AZ46" i="7"/>
  <c r="AY46" i="7"/>
  <c r="AX46" i="7"/>
  <c r="AW46" i="7"/>
  <c r="AU46" i="7"/>
  <c r="AT46" i="7"/>
  <c r="AS46" i="7"/>
  <c r="AR46" i="7"/>
  <c r="AQ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W46" i="7"/>
  <c r="V46" i="7"/>
  <c r="U46" i="7"/>
  <c r="I46" i="7"/>
  <c r="BB45" i="7"/>
  <c r="AZ45" i="7"/>
  <c r="AY45" i="7"/>
  <c r="AX45" i="7"/>
  <c r="AW45" i="7"/>
  <c r="AU45" i="7"/>
  <c r="AT45" i="7"/>
  <c r="AS45" i="7"/>
  <c r="AR45" i="7"/>
  <c r="AQ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W45" i="7"/>
  <c r="V45" i="7"/>
  <c r="U45" i="7"/>
  <c r="I45" i="7"/>
  <c r="BB44" i="7"/>
  <c r="AZ44" i="7"/>
  <c r="AY44" i="7"/>
  <c r="AX44" i="7"/>
  <c r="AW44" i="7"/>
  <c r="AU44" i="7"/>
  <c r="AT44" i="7"/>
  <c r="AS44" i="7"/>
  <c r="AR44" i="7"/>
  <c r="AQ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W44" i="7"/>
  <c r="V44" i="7"/>
  <c r="U44" i="7"/>
  <c r="I44" i="7"/>
  <c r="BB43" i="7"/>
  <c r="AZ43" i="7"/>
  <c r="AY43" i="7"/>
  <c r="AX43" i="7"/>
  <c r="AW43" i="7"/>
  <c r="AU43" i="7"/>
  <c r="AT43" i="7"/>
  <c r="AS43" i="7"/>
  <c r="AR43" i="7"/>
  <c r="AQ43" i="7"/>
  <c r="AD43" i="7"/>
  <c r="W43" i="7"/>
  <c r="V43" i="7"/>
  <c r="U43" i="7"/>
  <c r="I43" i="7"/>
  <c r="BB42" i="7"/>
  <c r="AZ42" i="7"/>
  <c r="AY42" i="7"/>
  <c r="AX42" i="7"/>
  <c r="AW42" i="7"/>
  <c r="AU42" i="7"/>
  <c r="AT42" i="7"/>
  <c r="AS42" i="7"/>
  <c r="AR42" i="7"/>
  <c r="AQ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W42" i="7"/>
  <c r="V42" i="7"/>
  <c r="U42" i="7"/>
  <c r="I42" i="7"/>
  <c r="BB41" i="7"/>
  <c r="AZ41" i="7"/>
  <c r="AY41" i="7"/>
  <c r="AX41" i="7"/>
  <c r="AW41" i="7"/>
  <c r="AU41" i="7"/>
  <c r="AT41" i="7"/>
  <c r="AS41" i="7"/>
  <c r="AR41" i="7"/>
  <c r="AQ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W41" i="7"/>
  <c r="V41" i="7"/>
  <c r="U41" i="7"/>
  <c r="I41" i="7"/>
  <c r="BB40" i="7"/>
  <c r="AZ40" i="7"/>
  <c r="AY40" i="7"/>
  <c r="AX40" i="7"/>
  <c r="AW40" i="7"/>
  <c r="AU40" i="7"/>
  <c r="AT40" i="7"/>
  <c r="AS40" i="7"/>
  <c r="AR40" i="7"/>
  <c r="AQ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W40" i="7"/>
  <c r="V40" i="7"/>
  <c r="U40" i="7"/>
  <c r="I40" i="7"/>
  <c r="BB39" i="7"/>
  <c r="AZ39" i="7"/>
  <c r="AY39" i="7"/>
  <c r="AX39" i="7"/>
  <c r="AW39" i="7"/>
  <c r="AU39" i="7"/>
  <c r="AT39" i="7"/>
  <c r="AS39" i="7"/>
  <c r="AR39" i="7"/>
  <c r="AQ39" i="7"/>
  <c r="AO39" i="7"/>
  <c r="AN39" i="7"/>
  <c r="AM39" i="7"/>
  <c r="AL39" i="7"/>
  <c r="AK39" i="7"/>
  <c r="AJ39" i="7"/>
  <c r="AI39" i="7"/>
  <c r="AH39" i="7"/>
  <c r="AG39" i="7"/>
  <c r="W39" i="7"/>
  <c r="V39" i="7"/>
  <c r="U39" i="7"/>
  <c r="I39" i="7"/>
  <c r="BB38" i="7"/>
  <c r="AZ38" i="7"/>
  <c r="AY38" i="7"/>
  <c r="AX38" i="7"/>
  <c r="AW38" i="7"/>
  <c r="AU38" i="7"/>
  <c r="AT38" i="7"/>
  <c r="AS38" i="7"/>
  <c r="AR38" i="7"/>
  <c r="AQ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W38" i="7"/>
  <c r="V38" i="7"/>
  <c r="U38" i="7"/>
  <c r="I38" i="7"/>
  <c r="BB37" i="7"/>
  <c r="AZ37" i="7"/>
  <c r="AY37" i="7"/>
  <c r="AX37" i="7"/>
  <c r="AW37" i="7"/>
  <c r="AU37" i="7"/>
  <c r="AT37" i="7"/>
  <c r="AS37" i="7"/>
  <c r="AR37" i="7"/>
  <c r="AQ37" i="7"/>
  <c r="AO37" i="7"/>
  <c r="AN37" i="7"/>
  <c r="AM37" i="7"/>
  <c r="AL37" i="7"/>
  <c r="AK37" i="7"/>
  <c r="AJ37" i="7"/>
  <c r="AI37" i="7"/>
  <c r="AH37" i="7"/>
  <c r="AG37" i="7"/>
  <c r="AA37" i="7"/>
  <c r="W37" i="7"/>
  <c r="V37" i="7"/>
  <c r="U37" i="7"/>
  <c r="I37" i="7"/>
  <c r="BB36" i="7"/>
  <c r="AZ36" i="7"/>
  <c r="AY36" i="7"/>
  <c r="AX36" i="7"/>
  <c r="AW36" i="7"/>
  <c r="AU36" i="7"/>
  <c r="AT36" i="7"/>
  <c r="AS36" i="7"/>
  <c r="AR36" i="7"/>
  <c r="AQ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W36" i="7"/>
  <c r="V36" i="7"/>
  <c r="U36" i="7"/>
  <c r="I36" i="7"/>
  <c r="BB35" i="7"/>
  <c r="AZ35" i="7"/>
  <c r="AY35" i="7"/>
  <c r="AX35" i="7"/>
  <c r="AW35" i="7"/>
  <c r="AU35" i="7"/>
  <c r="AT35" i="7"/>
  <c r="AS35" i="7"/>
  <c r="AR35" i="7"/>
  <c r="AQ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W35" i="7"/>
  <c r="V35" i="7"/>
  <c r="U35" i="7"/>
  <c r="I35" i="7"/>
  <c r="BB34" i="7"/>
  <c r="AZ34" i="7"/>
  <c r="AY34" i="7"/>
  <c r="AX34" i="7"/>
  <c r="AW34" i="7"/>
  <c r="AU34" i="7"/>
  <c r="AT34" i="7"/>
  <c r="AS34" i="7"/>
  <c r="AR34" i="7"/>
  <c r="AQ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W34" i="7"/>
  <c r="V34" i="7"/>
  <c r="U34" i="7"/>
  <c r="I34" i="7"/>
  <c r="BB33" i="7"/>
  <c r="AZ33" i="7"/>
  <c r="AY33" i="7"/>
  <c r="AX33" i="7"/>
  <c r="AW33" i="7"/>
  <c r="AU33" i="7"/>
  <c r="AT33" i="7"/>
  <c r="AS33" i="7"/>
  <c r="AR33" i="7"/>
  <c r="AQ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W33" i="7"/>
  <c r="V33" i="7"/>
  <c r="U33" i="7"/>
  <c r="I33" i="7"/>
  <c r="BB32" i="7"/>
  <c r="AZ32" i="7"/>
  <c r="AY32" i="7"/>
  <c r="AX32" i="7"/>
  <c r="AW32" i="7"/>
  <c r="AU32" i="7"/>
  <c r="AT32" i="7"/>
  <c r="AS32" i="7"/>
  <c r="AR32" i="7"/>
  <c r="AQ32" i="7"/>
  <c r="AO32" i="7"/>
  <c r="AN32" i="7"/>
  <c r="AM32" i="7"/>
  <c r="AL32" i="7"/>
  <c r="AK32" i="7"/>
  <c r="AJ32" i="7"/>
  <c r="AI32" i="7"/>
  <c r="AH32" i="7"/>
  <c r="AG32" i="7"/>
  <c r="AB32" i="7"/>
  <c r="W32" i="7"/>
  <c r="V32" i="7"/>
  <c r="U32" i="7"/>
  <c r="I32" i="7"/>
  <c r="BB31" i="7"/>
  <c r="AZ31" i="7"/>
  <c r="AY31" i="7"/>
  <c r="AX31" i="7"/>
  <c r="AW31" i="7"/>
  <c r="AU31" i="7"/>
  <c r="AT31" i="7"/>
  <c r="AS31" i="7"/>
  <c r="AR31" i="7"/>
  <c r="AQ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W31" i="7"/>
  <c r="V31" i="7"/>
  <c r="U31" i="7"/>
  <c r="I31" i="7"/>
  <c r="BB30" i="7"/>
  <c r="AZ30" i="7"/>
  <c r="AY30" i="7"/>
  <c r="AX30" i="7"/>
  <c r="AW30" i="7"/>
  <c r="AU30" i="7"/>
  <c r="AT30" i="7"/>
  <c r="AS30" i="7"/>
  <c r="AR30" i="7"/>
  <c r="AQ30" i="7"/>
  <c r="AO30" i="7"/>
  <c r="AN30" i="7"/>
  <c r="AM30" i="7"/>
  <c r="AL30" i="7"/>
  <c r="AK30" i="7"/>
  <c r="AJ30" i="7"/>
  <c r="AI30" i="7"/>
  <c r="AH30" i="7"/>
  <c r="AG30" i="7"/>
  <c r="W30" i="7"/>
  <c r="V30" i="7"/>
  <c r="U30" i="7"/>
  <c r="I30" i="7"/>
  <c r="BB29" i="7"/>
  <c r="AZ29" i="7"/>
  <c r="AY29" i="7"/>
  <c r="AX29" i="7"/>
  <c r="AW29" i="7"/>
  <c r="AU29" i="7"/>
  <c r="AT29" i="7"/>
  <c r="AS29" i="7"/>
  <c r="AR29" i="7"/>
  <c r="AQ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W29" i="7"/>
  <c r="V29" i="7"/>
  <c r="U29" i="7"/>
  <c r="I29" i="7"/>
  <c r="BB28" i="7"/>
  <c r="AZ28" i="7"/>
  <c r="AY28" i="7"/>
  <c r="AX28" i="7"/>
  <c r="AW28" i="7"/>
  <c r="AU28" i="7"/>
  <c r="AT28" i="7"/>
  <c r="AS28" i="7"/>
  <c r="AR28" i="7"/>
  <c r="AQ28" i="7"/>
  <c r="AO28" i="7"/>
  <c r="AN28" i="7"/>
  <c r="AM28" i="7"/>
  <c r="AL28" i="7"/>
  <c r="AK28" i="7"/>
  <c r="AJ28" i="7"/>
  <c r="AI28" i="7"/>
  <c r="AH28" i="7"/>
  <c r="AG28" i="7"/>
  <c r="AF28" i="7"/>
  <c r="W28" i="7"/>
  <c r="V28" i="7"/>
  <c r="U28" i="7"/>
  <c r="I28" i="7"/>
  <c r="BB27" i="7"/>
  <c r="AZ27" i="7"/>
  <c r="AY27" i="7"/>
  <c r="AX27" i="7"/>
  <c r="AW27" i="7"/>
  <c r="AU27" i="7"/>
  <c r="AT27" i="7"/>
  <c r="AS27" i="7"/>
  <c r="AR27" i="7"/>
  <c r="AQ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W27" i="7"/>
  <c r="V27" i="7"/>
  <c r="U27" i="7"/>
  <c r="I27" i="7"/>
  <c r="BB26" i="7"/>
  <c r="AZ26" i="7"/>
  <c r="AY26" i="7"/>
  <c r="AX26" i="7"/>
  <c r="AW26" i="7"/>
  <c r="AU26" i="7"/>
  <c r="AT26" i="7"/>
  <c r="AS26" i="7"/>
  <c r="AR26" i="7"/>
  <c r="AQ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W26" i="7"/>
  <c r="V26" i="7"/>
  <c r="U26" i="7"/>
  <c r="I26" i="7"/>
  <c r="BB25" i="7"/>
  <c r="AZ25" i="7"/>
  <c r="AY25" i="7"/>
  <c r="AX25" i="7"/>
  <c r="AW25" i="7"/>
  <c r="AU25" i="7"/>
  <c r="AT25" i="7"/>
  <c r="AS25" i="7"/>
  <c r="AR25" i="7"/>
  <c r="AQ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W25" i="7"/>
  <c r="V25" i="7"/>
  <c r="U25" i="7"/>
  <c r="I25" i="7"/>
  <c r="BB24" i="7"/>
  <c r="AZ24" i="7"/>
  <c r="AY24" i="7"/>
  <c r="AX24" i="7"/>
  <c r="AW24" i="7"/>
  <c r="AU24" i="7"/>
  <c r="AT24" i="7"/>
  <c r="AS24" i="7"/>
  <c r="AR24" i="7"/>
  <c r="AQ24" i="7"/>
  <c r="AO24" i="7"/>
  <c r="AN24" i="7"/>
  <c r="AM24" i="7"/>
  <c r="AL24" i="7"/>
  <c r="AK24" i="7"/>
  <c r="AJ24" i="7"/>
  <c r="AI24" i="7"/>
  <c r="AH24" i="7"/>
  <c r="AG24" i="7"/>
  <c r="AE24" i="7"/>
  <c r="W24" i="7"/>
  <c r="V24" i="7"/>
  <c r="U24" i="7"/>
  <c r="I24" i="7"/>
  <c r="BB23" i="7"/>
  <c r="AZ23" i="7"/>
  <c r="AY23" i="7"/>
  <c r="AX23" i="7"/>
  <c r="AW23" i="7"/>
  <c r="AU23" i="7"/>
  <c r="AT23" i="7"/>
  <c r="AS23" i="7"/>
  <c r="AR23" i="7"/>
  <c r="AQ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W23" i="7"/>
  <c r="V23" i="7"/>
  <c r="U23" i="7"/>
  <c r="I23" i="7"/>
  <c r="BB22" i="7"/>
  <c r="AZ22" i="7"/>
  <c r="AY22" i="7"/>
  <c r="AX22" i="7"/>
  <c r="AW22" i="7"/>
  <c r="AU22" i="7"/>
  <c r="AT22" i="7"/>
  <c r="AS22" i="7"/>
  <c r="AR22" i="7"/>
  <c r="AQ22" i="7"/>
  <c r="AK22" i="7"/>
  <c r="Y22" i="7"/>
  <c r="W22" i="7"/>
  <c r="V22" i="7"/>
  <c r="U22" i="7"/>
  <c r="I22" i="7"/>
  <c r="BB21" i="7"/>
  <c r="AZ21" i="7"/>
  <c r="AY21" i="7"/>
  <c r="AX21" i="7"/>
  <c r="AW21" i="7"/>
  <c r="AU21" i="7"/>
  <c r="AT21" i="7"/>
  <c r="AS21" i="7"/>
  <c r="AR21" i="7"/>
  <c r="AQ21" i="7"/>
  <c r="AO21" i="7"/>
  <c r="AN21" i="7"/>
  <c r="AM21" i="7"/>
  <c r="AL21" i="7"/>
  <c r="AK21" i="7"/>
  <c r="AJ21" i="7"/>
  <c r="AI21" i="7"/>
  <c r="AH21" i="7"/>
  <c r="AG21" i="7"/>
  <c r="W21" i="7"/>
  <c r="V21" i="7"/>
  <c r="U21" i="7"/>
  <c r="I21" i="7"/>
  <c r="BB20" i="7"/>
  <c r="AZ20" i="7"/>
  <c r="AY20" i="7"/>
  <c r="AX20" i="7"/>
  <c r="AW20" i="7"/>
  <c r="AU20" i="7"/>
  <c r="AT20" i="7"/>
  <c r="AS20" i="7"/>
  <c r="AR20" i="7"/>
  <c r="AQ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W20" i="7"/>
  <c r="V20" i="7"/>
  <c r="U20" i="7"/>
  <c r="I20" i="7"/>
  <c r="BB19" i="7"/>
  <c r="AZ19" i="7"/>
  <c r="AY19" i="7"/>
  <c r="AX19" i="7"/>
  <c r="AW19" i="7"/>
  <c r="AU19" i="7"/>
  <c r="AT19" i="7"/>
  <c r="AS19" i="7"/>
  <c r="AR19" i="7"/>
  <c r="AQ19" i="7"/>
  <c r="AO19" i="7"/>
  <c r="AN19" i="7"/>
  <c r="AM19" i="7"/>
  <c r="AL19" i="7"/>
  <c r="AK19" i="7"/>
  <c r="AJ19" i="7"/>
  <c r="AI19" i="7"/>
  <c r="AH19" i="7"/>
  <c r="AG19" i="7"/>
  <c r="AE19" i="7"/>
  <c r="AC19" i="7"/>
  <c r="AB19" i="7"/>
  <c r="W19" i="7"/>
  <c r="V19" i="7"/>
  <c r="U19" i="7"/>
  <c r="I19" i="7"/>
  <c r="BB18" i="7"/>
  <c r="AZ18" i="7"/>
  <c r="AY18" i="7"/>
  <c r="AX18" i="7"/>
  <c r="AW18" i="7"/>
  <c r="AU18" i="7"/>
  <c r="AT18" i="7"/>
  <c r="AS18" i="7"/>
  <c r="AR18" i="7"/>
  <c r="AQ18" i="7"/>
  <c r="AM18" i="7"/>
  <c r="AL18" i="7"/>
  <c r="Z18" i="7"/>
  <c r="Y18" i="7"/>
  <c r="W18" i="7"/>
  <c r="V18" i="7"/>
  <c r="U18" i="7"/>
  <c r="I18" i="7"/>
  <c r="BB17" i="7"/>
  <c r="AZ17" i="7"/>
  <c r="AY17" i="7"/>
  <c r="AX17" i="7"/>
  <c r="AW17" i="7"/>
  <c r="AU17" i="7"/>
  <c r="AT17" i="7"/>
  <c r="AS17" i="7"/>
  <c r="AR17" i="7"/>
  <c r="AQ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W17" i="7"/>
  <c r="V17" i="7"/>
  <c r="U17" i="7"/>
  <c r="I17" i="7"/>
  <c r="BB16" i="7"/>
  <c r="AZ16" i="7"/>
  <c r="AY16" i="7"/>
  <c r="AX16" i="7"/>
  <c r="AW16" i="7"/>
  <c r="AU16" i="7"/>
  <c r="AT16" i="7"/>
  <c r="AS16" i="7"/>
  <c r="AR16" i="7"/>
  <c r="AQ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W16" i="7"/>
  <c r="V16" i="7"/>
  <c r="U16" i="7"/>
  <c r="I16" i="7"/>
  <c r="BB15" i="7"/>
  <c r="AZ15" i="7"/>
  <c r="AY15" i="7"/>
  <c r="AX15" i="7"/>
  <c r="AW15" i="7"/>
  <c r="AU15" i="7"/>
  <c r="AT15" i="7"/>
  <c r="AS15" i="7"/>
  <c r="AR15" i="7"/>
  <c r="AQ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W15" i="7"/>
  <c r="V15" i="7"/>
  <c r="U15" i="7"/>
  <c r="I15" i="7"/>
  <c r="BB14" i="7"/>
  <c r="AZ14" i="7"/>
  <c r="AY14" i="7"/>
  <c r="AX14" i="7"/>
  <c r="AW14" i="7"/>
  <c r="AU14" i="7"/>
  <c r="AT14" i="7"/>
  <c r="AS14" i="7"/>
  <c r="AR14" i="7"/>
  <c r="AQ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W14" i="7"/>
  <c r="V14" i="7"/>
  <c r="U14" i="7"/>
  <c r="I14" i="7"/>
  <c r="BB13" i="7"/>
  <c r="AZ13" i="7"/>
  <c r="AY13" i="7"/>
  <c r="AX13" i="7"/>
  <c r="AW13" i="7"/>
  <c r="AU13" i="7"/>
  <c r="AT13" i="7"/>
  <c r="AS13" i="7"/>
  <c r="AR13" i="7"/>
  <c r="AQ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W13" i="7"/>
  <c r="V13" i="7"/>
  <c r="U13" i="7"/>
  <c r="I13" i="7"/>
  <c r="BB12" i="7"/>
  <c r="AZ12" i="7"/>
  <c r="AY12" i="7"/>
  <c r="AX12" i="7"/>
  <c r="AW12" i="7"/>
  <c r="AU12" i="7"/>
  <c r="AT12" i="7"/>
  <c r="AS12" i="7"/>
  <c r="AR12" i="7"/>
  <c r="AQ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W12" i="7"/>
  <c r="V12" i="7"/>
  <c r="U12" i="7"/>
  <c r="I12" i="7"/>
  <c r="BB11" i="7"/>
  <c r="AZ11" i="7"/>
  <c r="AY11" i="7"/>
  <c r="AX11" i="7"/>
  <c r="AW11" i="7"/>
  <c r="AU11" i="7"/>
  <c r="AT11" i="7"/>
  <c r="AS11" i="7"/>
  <c r="AR11" i="7"/>
  <c r="AQ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W11" i="7"/>
  <c r="V11" i="7"/>
  <c r="U11" i="7"/>
  <c r="I11" i="7"/>
  <c r="BB10" i="7"/>
  <c r="AZ10" i="7"/>
  <c r="AY10" i="7"/>
  <c r="AX10" i="7"/>
  <c r="AW10" i="7"/>
  <c r="AU10" i="7"/>
  <c r="AT10" i="7"/>
  <c r="AS10" i="7"/>
  <c r="AR10" i="7"/>
  <c r="AQ10" i="7"/>
  <c r="AM10" i="7"/>
  <c r="Z10" i="7"/>
  <c r="W10" i="7"/>
  <c r="V10" i="7"/>
  <c r="U10" i="7"/>
  <c r="I10" i="7"/>
  <c r="BB9" i="7"/>
  <c r="AZ9" i="7"/>
  <c r="AY9" i="7"/>
  <c r="AX9" i="7"/>
  <c r="AW9" i="7"/>
  <c r="AU9" i="7"/>
  <c r="AT9" i="7"/>
  <c r="AS9" i="7"/>
  <c r="AR9" i="7"/>
  <c r="AQ9" i="7"/>
  <c r="AO9" i="7"/>
  <c r="AN9" i="7"/>
  <c r="AM9" i="7"/>
  <c r="AL9" i="7"/>
  <c r="AK9" i="7"/>
  <c r="AJ9" i="7"/>
  <c r="AI9" i="7"/>
  <c r="AH9" i="7"/>
  <c r="AG9" i="7"/>
  <c r="AF9" i="7"/>
  <c r="Z9" i="7"/>
  <c r="Y9" i="7"/>
  <c r="W9" i="7"/>
  <c r="V9" i="7"/>
  <c r="U9" i="7"/>
  <c r="I9" i="7"/>
  <c r="BB8" i="7"/>
  <c r="AZ8" i="7"/>
  <c r="AY8" i="7"/>
  <c r="AX8" i="7"/>
  <c r="AW8" i="7"/>
  <c r="AU8" i="7"/>
  <c r="AT8" i="7"/>
  <c r="AS8" i="7"/>
  <c r="AR8" i="7"/>
  <c r="AQ8" i="7"/>
  <c r="AO8" i="7"/>
  <c r="AN8" i="7"/>
  <c r="AM8" i="7"/>
  <c r="AL8" i="7"/>
  <c r="AK8" i="7"/>
  <c r="AJ8" i="7"/>
  <c r="AI8" i="7"/>
  <c r="AH8" i="7"/>
  <c r="AG8" i="7"/>
  <c r="AE8" i="7"/>
  <c r="AD8" i="7"/>
  <c r="AC8" i="7"/>
  <c r="W8" i="7"/>
  <c r="V8" i="7"/>
  <c r="U8" i="7"/>
  <c r="I8" i="7"/>
  <c r="BB7" i="7"/>
  <c r="AZ7" i="7"/>
  <c r="AY7" i="7"/>
  <c r="AX7" i="7"/>
  <c r="AW7" i="7"/>
  <c r="AU7" i="7"/>
  <c r="AT7" i="7"/>
  <c r="AS7" i="7"/>
  <c r="AR7" i="7"/>
  <c r="AQ7" i="7"/>
  <c r="AO7" i="7"/>
  <c r="AN7" i="7"/>
  <c r="AM7" i="7"/>
  <c r="AL7" i="7"/>
  <c r="AK7" i="7"/>
  <c r="AJ7" i="7"/>
  <c r="AI7" i="7"/>
  <c r="AH7" i="7"/>
  <c r="AG7" i="7"/>
  <c r="AF7" i="7"/>
  <c r="Z7" i="7"/>
  <c r="Y7" i="7"/>
  <c r="W7" i="7"/>
  <c r="V7" i="7"/>
  <c r="U7" i="7"/>
  <c r="I7" i="7"/>
  <c r="BB6" i="7"/>
  <c r="AZ6" i="7"/>
  <c r="AY6" i="7"/>
  <c r="AX6" i="7"/>
  <c r="AW6" i="7"/>
  <c r="AU6" i="7"/>
  <c r="AT6" i="7"/>
  <c r="AS6" i="7"/>
  <c r="AR6" i="7"/>
  <c r="AQ6" i="7"/>
  <c r="AO6" i="7"/>
  <c r="AN6" i="7"/>
  <c r="AM6" i="7"/>
  <c r="AL6" i="7"/>
  <c r="AK6" i="7"/>
  <c r="AJ6" i="7"/>
  <c r="AI6" i="7"/>
  <c r="AH6" i="7"/>
  <c r="AG6" i="7"/>
  <c r="AD6" i="7"/>
  <c r="AC6" i="7"/>
  <c r="AA6" i="7"/>
  <c r="Y6" i="7"/>
  <c r="W6" i="7"/>
  <c r="V6" i="7"/>
  <c r="U6" i="7"/>
  <c r="I6" i="7"/>
  <c r="BB5" i="7"/>
  <c r="AZ5" i="7"/>
  <c r="AY5" i="7"/>
  <c r="AX5" i="7"/>
  <c r="AW5" i="7"/>
  <c r="AU5" i="7"/>
  <c r="AT5" i="7"/>
  <c r="AS5" i="7"/>
  <c r="AR5" i="7"/>
  <c r="AQ5" i="7"/>
  <c r="AM5" i="7"/>
  <c r="AL5" i="7"/>
  <c r="AF5" i="7"/>
  <c r="Z5" i="7"/>
  <c r="Y5" i="7"/>
  <c r="W5" i="7"/>
  <c r="V5" i="7"/>
  <c r="U5" i="7"/>
  <c r="I5" i="7"/>
  <c r="E3" i="1"/>
  <c r="AB126" i="7" s="1"/>
  <c r="AG5" i="7" l="1"/>
  <c r="AA7" i="7"/>
  <c r="AB10" i="7"/>
  <c r="AH5" i="7"/>
  <c r="AC7" i="7"/>
  <c r="AD10" i="7"/>
  <c r="AB28" i="7"/>
  <c r="AJ5" i="7"/>
  <c r="AE7" i="7"/>
  <c r="AI10" i="7"/>
  <c r="AB47" i="7"/>
  <c r="N211" i="7"/>
  <c r="S211" i="7" s="1"/>
  <c r="R209" i="7"/>
  <c r="R168" i="7"/>
  <c r="R179" i="7"/>
  <c r="R133" i="7"/>
  <c r="R176" i="7"/>
  <c r="R181" i="7"/>
  <c r="N126" i="7"/>
  <c r="S126" i="7" s="1"/>
  <c r="R225" i="7"/>
  <c r="R118" i="7"/>
  <c r="R221" i="7"/>
  <c r="R228" i="7"/>
  <c r="R217" i="7"/>
  <c r="R229" i="7"/>
  <c r="R116" i="7"/>
  <c r="R174" i="7"/>
  <c r="R186" i="7"/>
  <c r="R29" i="7"/>
  <c r="R226" i="7"/>
  <c r="R11" i="7"/>
  <c r="R33" i="7"/>
  <c r="R103" i="7"/>
  <c r="R111" i="7"/>
  <c r="R218" i="7"/>
  <c r="R230" i="7"/>
  <c r="R216" i="7"/>
  <c r="R15" i="7"/>
  <c r="R67" i="7"/>
  <c r="R87" i="7"/>
  <c r="R27" i="7"/>
  <c r="R139" i="7"/>
  <c r="R159" i="7"/>
  <c r="R194" i="7"/>
  <c r="R19" i="7"/>
  <c r="R80" i="7"/>
  <c r="R84" i="7"/>
  <c r="R100" i="7"/>
  <c r="R119" i="7"/>
  <c r="R146" i="7"/>
  <c r="R154" i="7"/>
  <c r="R166" i="7"/>
  <c r="R189" i="7"/>
  <c r="R201" i="7"/>
  <c r="R208" i="7"/>
  <c r="R34" i="7"/>
  <c r="R47" i="7"/>
  <c r="R48" i="7"/>
  <c r="R56" i="7"/>
  <c r="R59" i="7"/>
  <c r="R63" i="7"/>
  <c r="R71" i="7"/>
  <c r="R91" i="7"/>
  <c r="R95" i="7"/>
  <c r="R107" i="7"/>
  <c r="R129" i="7"/>
  <c r="R141" i="7"/>
  <c r="R149" i="7"/>
  <c r="R161" i="7"/>
  <c r="R172" i="7"/>
  <c r="R184" i="7"/>
  <c r="R196" i="7"/>
  <c r="R204" i="7"/>
  <c r="R125" i="7"/>
  <c r="R136" i="7"/>
  <c r="R156" i="7"/>
  <c r="R191" i="7"/>
  <c r="R28" i="7"/>
  <c r="R122" i="7"/>
  <c r="R126" i="7"/>
  <c r="R137" i="7"/>
  <c r="R157" i="7"/>
  <c r="R169" i="7"/>
  <c r="R180" i="7"/>
  <c r="R192" i="7"/>
  <c r="R10" i="7"/>
  <c r="R38" i="7"/>
  <c r="R74" i="7"/>
  <c r="R98" i="7"/>
  <c r="R117" i="7"/>
  <c r="R132" i="7"/>
  <c r="R144" i="7"/>
  <c r="R152" i="7"/>
  <c r="R164" i="7"/>
  <c r="R175" i="7"/>
  <c r="R187" i="7"/>
  <c r="R199" i="7"/>
  <c r="R214" i="7"/>
  <c r="R17" i="7"/>
  <c r="R31" i="7"/>
  <c r="R41" i="7"/>
  <c r="R45" i="7"/>
  <c r="R69" i="7"/>
  <c r="R89" i="7"/>
  <c r="R105" i="7"/>
  <c r="R113" i="7"/>
  <c r="R127" i="7"/>
  <c r="R182" i="7"/>
  <c r="R220" i="7"/>
  <c r="R12" i="7"/>
  <c r="R23" i="7"/>
  <c r="R134" i="7"/>
  <c r="R177" i="7"/>
  <c r="R227" i="7"/>
  <c r="R222" i="7"/>
  <c r="R14" i="7"/>
  <c r="R20" i="7"/>
  <c r="R26" i="7"/>
  <c r="R66" i="7"/>
  <c r="R82" i="7"/>
  <c r="R86" i="7"/>
  <c r="R102" i="7"/>
  <c r="R110" i="7"/>
  <c r="R121" i="7"/>
  <c r="R210" i="7"/>
  <c r="R36" i="7"/>
  <c r="R73" i="7"/>
  <c r="R77" i="7"/>
  <c r="R97" i="7"/>
  <c r="R131" i="7"/>
  <c r="R143" i="7"/>
  <c r="R151" i="7"/>
  <c r="R163" i="7"/>
  <c r="R198" i="7"/>
  <c r="R206" i="7"/>
  <c r="R213" i="7"/>
  <c r="R224" i="7"/>
  <c r="O230" i="7"/>
  <c r="R40" i="7"/>
  <c r="R44" i="7"/>
  <c r="R68" i="7"/>
  <c r="R88" i="7"/>
  <c r="R104" i="7"/>
  <c r="R112" i="7"/>
  <c r="R123" i="7"/>
  <c r="R138" i="7"/>
  <c r="R158" i="7"/>
  <c r="R170" i="7"/>
  <c r="R193" i="7"/>
  <c r="R219" i="7"/>
  <c r="R231" i="7"/>
  <c r="R52" i="7"/>
  <c r="R145" i="7"/>
  <c r="R153" i="7"/>
  <c r="R165" i="7"/>
  <c r="R188" i="7"/>
  <c r="R200" i="7"/>
  <c r="R16" i="7"/>
  <c r="R32" i="7"/>
  <c r="R42" i="7"/>
  <c r="R46" i="7"/>
  <c r="R55" i="7"/>
  <c r="R58" i="7"/>
  <c r="R62" i="7"/>
  <c r="R70" i="7"/>
  <c r="R90" i="7"/>
  <c r="R94" i="7"/>
  <c r="R106" i="7"/>
  <c r="R128" i="7"/>
  <c r="R140" i="7"/>
  <c r="R148" i="7"/>
  <c r="R160" i="7"/>
  <c r="R183" i="7"/>
  <c r="R195" i="7"/>
  <c r="O228" i="7"/>
  <c r="R50" i="7"/>
  <c r="R81" i="7"/>
  <c r="R85" i="7"/>
  <c r="R101" i="7"/>
  <c r="R109" i="7"/>
  <c r="R120" i="7"/>
  <c r="R135" i="7"/>
  <c r="R155" i="7"/>
  <c r="R167" i="7"/>
  <c r="R178" i="7"/>
  <c r="R190" i="7"/>
  <c r="R202" i="7"/>
  <c r="O217" i="7"/>
  <c r="R13" i="7"/>
  <c r="R25" i="7"/>
  <c r="R35" i="7"/>
  <c r="R57" i="7"/>
  <c r="R60" i="7"/>
  <c r="R64" i="7"/>
  <c r="R72" i="7"/>
  <c r="R92" i="7"/>
  <c r="R96" i="7"/>
  <c r="R115" i="7"/>
  <c r="R130" i="7"/>
  <c r="R142" i="7"/>
  <c r="R150" i="7"/>
  <c r="R162" i="7"/>
  <c r="R173" i="7"/>
  <c r="R185" i="7"/>
  <c r="R197" i="7"/>
  <c r="R205" i="7"/>
  <c r="R223" i="7"/>
  <c r="O221" i="7"/>
  <c r="O71" i="7"/>
  <c r="O190" i="7"/>
  <c r="O201" i="7"/>
  <c r="O150" i="7"/>
  <c r="O91" i="7"/>
  <c r="O86" i="7"/>
  <c r="O20" i="7"/>
  <c r="O95" i="7"/>
  <c r="O113" i="7"/>
  <c r="O165" i="7"/>
  <c r="O60" i="7"/>
  <c r="O182" i="7"/>
  <c r="O55" i="7"/>
  <c r="O202" i="7"/>
  <c r="O139" i="7"/>
  <c r="O131" i="7"/>
  <c r="O164" i="7"/>
  <c r="O118" i="7"/>
  <c r="O12" i="7"/>
  <c r="O38" i="7"/>
  <c r="O94" i="7"/>
  <c r="O156" i="7"/>
  <c r="O146" i="7"/>
  <c r="O128" i="7"/>
  <c r="O123" i="7"/>
  <c r="O36" i="7"/>
  <c r="O122" i="7"/>
  <c r="O92" i="7"/>
  <c r="O57" i="7"/>
  <c r="O67" i="7"/>
  <c r="O105" i="7"/>
  <c r="O148" i="7"/>
  <c r="O72" i="7"/>
  <c r="O107" i="7"/>
  <c r="O106" i="7"/>
  <c r="O109" i="7"/>
  <c r="O66" i="7"/>
  <c r="O50" i="7"/>
  <c r="O42" i="7"/>
  <c r="O167" i="7"/>
  <c r="O168" i="7"/>
  <c r="O210" i="7"/>
  <c r="O138" i="7"/>
  <c r="O80" i="7"/>
  <c r="O166" i="7"/>
  <c r="O45" i="7"/>
  <c r="O11" i="7"/>
  <c r="O181" i="7"/>
  <c r="O64" i="7"/>
  <c r="O159" i="7"/>
  <c r="O151" i="7"/>
  <c r="O110" i="7"/>
  <c r="O63" i="7"/>
  <c r="O183" i="7"/>
  <c r="O144" i="7"/>
  <c r="O172" i="7"/>
  <c r="O52" i="7"/>
  <c r="O170" i="7"/>
  <c r="O199" i="7"/>
  <c r="O15" i="7"/>
  <c r="O85" i="7"/>
  <c r="O111" i="7"/>
  <c r="O88" i="7"/>
  <c r="P71" i="7"/>
  <c r="P190" i="7"/>
  <c r="P201" i="7"/>
  <c r="P228" i="7"/>
  <c r="P150" i="7"/>
  <c r="P91" i="7"/>
  <c r="P86" i="7"/>
  <c r="P20" i="7"/>
  <c r="P95" i="7"/>
  <c r="P113" i="7"/>
  <c r="P165" i="7"/>
  <c r="P60" i="7"/>
  <c r="P182" i="7"/>
  <c r="P55" i="7"/>
  <c r="P202" i="7"/>
  <c r="P139" i="7"/>
  <c r="P131" i="7"/>
  <c r="P164" i="7"/>
  <c r="P118" i="7"/>
  <c r="P12" i="7"/>
  <c r="P38" i="7"/>
  <c r="P94" i="7"/>
  <c r="P156" i="7"/>
  <c r="P146" i="7"/>
  <c r="P128" i="7"/>
  <c r="P123" i="7"/>
  <c r="P217" i="7"/>
  <c r="P36" i="7"/>
  <c r="P122" i="7"/>
  <c r="P92" i="7"/>
  <c r="P57" i="7"/>
  <c r="P67" i="7"/>
  <c r="P105" i="7"/>
  <c r="P148" i="7"/>
  <c r="P230" i="7"/>
  <c r="P72" i="7"/>
  <c r="P107" i="7"/>
  <c r="P106" i="7"/>
  <c r="P109" i="7"/>
  <c r="P66" i="7"/>
  <c r="P50" i="7"/>
  <c r="P42" i="7"/>
  <c r="P167" i="7"/>
  <c r="P168" i="7"/>
  <c r="P210" i="7"/>
  <c r="P138" i="7"/>
  <c r="P80" i="7"/>
  <c r="P166" i="7"/>
  <c r="P45" i="7"/>
  <c r="P11" i="7"/>
  <c r="P181" i="7"/>
  <c r="P64" i="7"/>
  <c r="P159" i="7"/>
  <c r="P151" i="7"/>
  <c r="P110" i="7"/>
  <c r="P63" i="7"/>
  <c r="P183" i="7"/>
  <c r="P144" i="7"/>
  <c r="P172" i="7"/>
  <c r="P52" i="7"/>
  <c r="P170" i="7"/>
  <c r="P221" i="7"/>
  <c r="P199" i="7"/>
  <c r="P15" i="7"/>
  <c r="P85" i="7"/>
  <c r="P111" i="7"/>
  <c r="P88" i="7"/>
  <c r="Q71" i="7"/>
  <c r="Q190" i="7"/>
  <c r="Q201" i="7"/>
  <c r="Q228" i="7"/>
  <c r="Q150" i="7"/>
  <c r="Q91" i="7"/>
  <c r="Q86" i="7"/>
  <c r="Q20" i="7"/>
  <c r="Q95" i="7"/>
  <c r="Q113" i="7"/>
  <c r="Q165" i="7"/>
  <c r="Q60" i="7"/>
  <c r="Q182" i="7"/>
  <c r="Q55" i="7"/>
  <c r="Q202" i="7"/>
  <c r="Q139" i="7"/>
  <c r="Q131" i="7"/>
  <c r="Q164" i="7"/>
  <c r="Q118" i="7"/>
  <c r="Q12" i="7"/>
  <c r="Q38" i="7"/>
  <c r="Q94" i="7"/>
  <c r="Q156" i="7"/>
  <c r="Q146" i="7"/>
  <c r="Q128" i="7"/>
  <c r="Q123" i="7"/>
  <c r="Q217" i="7"/>
  <c r="Q36" i="7"/>
  <c r="Q122" i="7"/>
  <c r="Q92" i="7"/>
  <c r="Q57" i="7"/>
  <c r="Q67" i="7"/>
  <c r="Q105" i="7"/>
  <c r="Q148" i="7"/>
  <c r="Q230" i="7"/>
  <c r="Q72" i="7"/>
  <c r="Q107" i="7"/>
  <c r="Q106" i="7"/>
  <c r="Q109" i="7"/>
  <c r="Q66" i="7"/>
  <c r="Q50" i="7"/>
  <c r="Q42" i="7"/>
  <c r="Q167" i="7"/>
  <c r="Q168" i="7"/>
  <c r="Q210" i="7"/>
  <c r="Q138" i="7"/>
  <c r="Q80" i="7"/>
  <c r="Q166" i="7"/>
  <c r="Q45" i="7"/>
  <c r="Q11" i="7"/>
  <c r="Q181" i="7"/>
  <c r="Q64" i="7"/>
  <c r="Q159" i="7"/>
  <c r="Q151" i="7"/>
  <c r="Q110" i="7"/>
  <c r="Q63" i="7"/>
  <c r="Q183" i="7"/>
  <c r="Q144" i="7"/>
  <c r="Q172" i="7"/>
  <c r="Q52" i="7"/>
  <c r="Q170" i="7"/>
  <c r="Q221" i="7"/>
  <c r="Q199" i="7"/>
  <c r="Q15" i="7"/>
  <c r="Q85" i="7"/>
  <c r="Q111" i="7"/>
  <c r="Q88" i="7"/>
  <c r="O176" i="7"/>
  <c r="O179" i="7"/>
  <c r="O214" i="7"/>
  <c r="O153" i="7"/>
  <c r="O218" i="7"/>
  <c r="O216" i="7"/>
  <c r="O82" i="7"/>
  <c r="O188" i="7"/>
  <c r="O121" i="7"/>
  <c r="O97" i="7"/>
  <c r="O34" i="7"/>
  <c r="O10" i="7"/>
  <c r="O189" i="7"/>
  <c r="O32" i="7"/>
  <c r="O87" i="7"/>
  <c r="O196" i="7"/>
  <c r="O13" i="7"/>
  <c r="O187" i="7"/>
  <c r="O186" i="7"/>
  <c r="O35" i="7"/>
  <c r="O112" i="7"/>
  <c r="O142" i="7"/>
  <c r="O127" i="7"/>
  <c r="O100" i="7"/>
  <c r="O120" i="7"/>
  <c r="O129" i="7"/>
  <c r="O209" i="7"/>
  <c r="O119" i="7"/>
  <c r="O26" i="7"/>
  <c r="O101" i="7"/>
  <c r="O178" i="7"/>
  <c r="O162" i="7"/>
  <c r="O220" i="7"/>
  <c r="O58" i="7"/>
  <c r="O192" i="7"/>
  <c r="O134" i="7"/>
  <c r="O31" i="7"/>
  <c r="O225" i="7"/>
  <c r="O193" i="7"/>
  <c r="O191" i="7"/>
  <c r="O169" i="7"/>
  <c r="O149" i="7"/>
  <c r="O194" i="7"/>
  <c r="O211" i="7"/>
  <c r="O219" i="7"/>
  <c r="O25" i="7"/>
  <c r="O47" i="7"/>
  <c r="O177" i="7"/>
  <c r="O77" i="7"/>
  <c r="O227" i="7"/>
  <c r="O102" i="7"/>
  <c r="O115" i="7"/>
  <c r="O206" i="7"/>
  <c r="O205" i="7"/>
  <c r="O116" i="7"/>
  <c r="O41" i="7"/>
  <c r="O223" i="7"/>
  <c r="O173" i="7"/>
  <c r="O14" i="7"/>
  <c r="O29" i="7"/>
  <c r="O160" i="7"/>
  <c r="O98" i="7"/>
  <c r="P176" i="7"/>
  <c r="P179" i="7"/>
  <c r="P214" i="7"/>
  <c r="P153" i="7"/>
  <c r="P218" i="7"/>
  <c r="P216" i="7"/>
  <c r="P82" i="7"/>
  <c r="P188" i="7"/>
  <c r="P121" i="7"/>
  <c r="P97" i="7"/>
  <c r="P34" i="7"/>
  <c r="P10" i="7"/>
  <c r="P189" i="7"/>
  <c r="P32" i="7"/>
  <c r="P87" i="7"/>
  <c r="P196" i="7"/>
  <c r="P13" i="7"/>
  <c r="P187" i="7"/>
  <c r="P186" i="7"/>
  <c r="P35" i="7"/>
  <c r="P112" i="7"/>
  <c r="P142" i="7"/>
  <c r="P127" i="7"/>
  <c r="P100" i="7"/>
  <c r="P120" i="7"/>
  <c r="P129" i="7"/>
  <c r="P209" i="7"/>
  <c r="P119" i="7"/>
  <c r="P26" i="7"/>
  <c r="P101" i="7"/>
  <c r="P178" i="7"/>
  <c r="P162" i="7"/>
  <c r="P220" i="7"/>
  <c r="P58" i="7"/>
  <c r="P192" i="7"/>
  <c r="P134" i="7"/>
  <c r="P31" i="7"/>
  <c r="P225" i="7"/>
  <c r="P193" i="7"/>
  <c r="P191" i="7"/>
  <c r="P169" i="7"/>
  <c r="P149" i="7"/>
  <c r="P194" i="7"/>
  <c r="P211" i="7"/>
  <c r="P219" i="7"/>
  <c r="P25" i="7"/>
  <c r="P47" i="7"/>
  <c r="P177" i="7"/>
  <c r="P77" i="7"/>
  <c r="P227" i="7"/>
  <c r="P102" i="7"/>
  <c r="P115" i="7"/>
  <c r="P206" i="7"/>
  <c r="P205" i="7"/>
  <c r="P116" i="7"/>
  <c r="P41" i="7"/>
  <c r="P223" i="7"/>
  <c r="P173" i="7"/>
  <c r="P14" i="7"/>
  <c r="P29" i="7"/>
  <c r="P160" i="7"/>
  <c r="P98" i="7"/>
  <c r="Q176" i="7"/>
  <c r="Q179" i="7"/>
  <c r="Q214" i="7"/>
  <c r="Q153" i="7"/>
  <c r="Q218" i="7"/>
  <c r="Q216" i="7"/>
  <c r="Q82" i="7"/>
  <c r="Q188" i="7"/>
  <c r="Q121" i="7"/>
  <c r="Q97" i="7"/>
  <c r="Q34" i="7"/>
  <c r="Q10" i="7"/>
  <c r="Q189" i="7"/>
  <c r="Q32" i="7"/>
  <c r="Q87" i="7"/>
  <c r="Q196" i="7"/>
  <c r="Q13" i="7"/>
  <c r="Q187" i="7"/>
  <c r="Q186" i="7"/>
  <c r="Q35" i="7"/>
  <c r="Q112" i="7"/>
  <c r="Q142" i="7"/>
  <c r="Q127" i="7"/>
  <c r="Q100" i="7"/>
  <c r="Q120" i="7"/>
  <c r="Q129" i="7"/>
  <c r="Q209" i="7"/>
  <c r="Q119" i="7"/>
  <c r="Q26" i="7"/>
  <c r="Q101" i="7"/>
  <c r="Q178" i="7"/>
  <c r="Q162" i="7"/>
  <c r="Q220" i="7"/>
  <c r="Q58" i="7"/>
  <c r="Q192" i="7"/>
  <c r="Q134" i="7"/>
  <c r="Q31" i="7"/>
  <c r="Q225" i="7"/>
  <c r="Q193" i="7"/>
  <c r="Q191" i="7"/>
  <c r="Q169" i="7"/>
  <c r="Q149" i="7"/>
  <c r="Q194" i="7"/>
  <c r="Q211" i="7"/>
  <c r="Q219" i="7"/>
  <c r="Q25" i="7"/>
  <c r="Q47" i="7"/>
  <c r="Q177" i="7"/>
  <c r="Q77" i="7"/>
  <c r="Q227" i="7"/>
  <c r="Q102" i="7"/>
  <c r="Q115" i="7"/>
  <c r="Q206" i="7"/>
  <c r="Q205" i="7"/>
  <c r="Q116" i="7"/>
  <c r="Q41" i="7"/>
  <c r="Q223" i="7"/>
  <c r="Q173" i="7"/>
  <c r="Q14" i="7"/>
  <c r="Q29" i="7"/>
  <c r="Q160" i="7"/>
  <c r="Q98" i="7"/>
  <c r="R211" i="7"/>
  <c r="O213" i="7"/>
  <c r="O90" i="7"/>
  <c r="O224" i="7"/>
  <c r="O154" i="7"/>
  <c r="O174" i="7"/>
  <c r="O200" i="7"/>
  <c r="O184" i="7"/>
  <c r="O185" i="7"/>
  <c r="O136" i="7"/>
  <c r="O96" i="7"/>
  <c r="O145" i="7"/>
  <c r="O27" i="7"/>
  <c r="O204" i="7"/>
  <c r="O226" i="7"/>
  <c r="O158" i="7"/>
  <c r="O231" i="7"/>
  <c r="O117" i="7"/>
  <c r="O62" i="7"/>
  <c r="O68" i="7"/>
  <c r="O161" i="7"/>
  <c r="O130" i="7"/>
  <c r="O70" i="7"/>
  <c r="O140" i="7"/>
  <c r="O155" i="7"/>
  <c r="O222" i="7"/>
  <c r="O141" i="7"/>
  <c r="O126" i="7"/>
  <c r="O104" i="7"/>
  <c r="O125" i="7"/>
  <c r="O33" i="7"/>
  <c r="O152" i="7"/>
  <c r="O132" i="7"/>
  <c r="O133" i="7"/>
  <c r="O81" i="7"/>
  <c r="O175" i="7"/>
  <c r="O69" i="7"/>
  <c r="O197" i="7"/>
  <c r="O48" i="7"/>
  <c r="O229" i="7"/>
  <c r="O73" i="7"/>
  <c r="O208" i="7"/>
  <c r="O74" i="7"/>
  <c r="O198" i="7"/>
  <c r="O195" i="7"/>
  <c r="O180" i="7"/>
  <c r="O163" i="7"/>
  <c r="O84" i="7"/>
  <c r="O135" i="7"/>
  <c r="O56" i="7"/>
  <c r="O157" i="7"/>
  <c r="O16" i="7"/>
  <c r="O19" i="7"/>
  <c r="O103" i="7"/>
  <c r="O17" i="7"/>
  <c r="O40" i="7"/>
  <c r="O28" i="7"/>
  <c r="O89" i="7"/>
  <c r="O137" i="7"/>
  <c r="O46" i="7"/>
  <c r="O143" i="7"/>
  <c r="O23" i="7"/>
  <c r="O59" i="7"/>
  <c r="O44" i="7"/>
  <c r="P213" i="7"/>
  <c r="P90" i="7"/>
  <c r="P224" i="7"/>
  <c r="P154" i="7"/>
  <c r="P174" i="7"/>
  <c r="P200" i="7"/>
  <c r="P184" i="7"/>
  <c r="P185" i="7"/>
  <c r="P136" i="7"/>
  <c r="P96" i="7"/>
  <c r="P145" i="7"/>
  <c r="P27" i="7"/>
  <c r="P204" i="7"/>
  <c r="P226" i="7"/>
  <c r="P158" i="7"/>
  <c r="P231" i="7"/>
  <c r="P117" i="7"/>
  <c r="P62" i="7"/>
  <c r="P68" i="7"/>
  <c r="P161" i="7"/>
  <c r="P130" i="7"/>
  <c r="P70" i="7"/>
  <c r="P140" i="7"/>
  <c r="P155" i="7"/>
  <c r="P222" i="7"/>
  <c r="P141" i="7"/>
  <c r="P126" i="7"/>
  <c r="P104" i="7"/>
  <c r="P125" i="7"/>
  <c r="P33" i="7"/>
  <c r="P152" i="7"/>
  <c r="P132" i="7"/>
  <c r="P133" i="7"/>
  <c r="P81" i="7"/>
  <c r="P175" i="7"/>
  <c r="P69" i="7"/>
  <c r="P197" i="7"/>
  <c r="P48" i="7"/>
  <c r="P229" i="7"/>
  <c r="P73" i="7"/>
  <c r="P208" i="7"/>
  <c r="P74" i="7"/>
  <c r="P198" i="7"/>
  <c r="P195" i="7"/>
  <c r="P180" i="7"/>
  <c r="P163" i="7"/>
  <c r="P84" i="7"/>
  <c r="P135" i="7"/>
  <c r="P56" i="7"/>
  <c r="P157" i="7"/>
  <c r="P16" i="7"/>
  <c r="P19" i="7"/>
  <c r="P103" i="7"/>
  <c r="P17" i="7"/>
  <c r="P40" i="7"/>
  <c r="P28" i="7"/>
  <c r="P89" i="7"/>
  <c r="P137" i="7"/>
  <c r="P46" i="7"/>
  <c r="P143" i="7"/>
  <c r="P23" i="7"/>
  <c r="P59" i="7"/>
  <c r="P44" i="7"/>
  <c r="Q213" i="7"/>
  <c r="Q90" i="7"/>
  <c r="Q224" i="7"/>
  <c r="Q154" i="7"/>
  <c r="Q174" i="7"/>
  <c r="Q200" i="7"/>
  <c r="Q184" i="7"/>
  <c r="Q185" i="7"/>
  <c r="Q136" i="7"/>
  <c r="Q96" i="7"/>
  <c r="Q145" i="7"/>
  <c r="Q27" i="7"/>
  <c r="Q204" i="7"/>
  <c r="Q226" i="7"/>
  <c r="Q158" i="7"/>
  <c r="Q231" i="7"/>
  <c r="Q117" i="7"/>
  <c r="Q62" i="7"/>
  <c r="Q68" i="7"/>
  <c r="Q161" i="7"/>
  <c r="Q130" i="7"/>
  <c r="Q70" i="7"/>
  <c r="Q140" i="7"/>
  <c r="Q155" i="7"/>
  <c r="Q222" i="7"/>
  <c r="Q141" i="7"/>
  <c r="Q126" i="7"/>
  <c r="Q104" i="7"/>
  <c r="Q125" i="7"/>
  <c r="Q33" i="7"/>
  <c r="Q152" i="7"/>
  <c r="Q132" i="7"/>
  <c r="Q133" i="7"/>
  <c r="Q81" i="7"/>
  <c r="Q175" i="7"/>
  <c r="Q69" i="7"/>
  <c r="Q197" i="7"/>
  <c r="Q48" i="7"/>
  <c r="Q229" i="7"/>
  <c r="Q73" i="7"/>
  <c r="Q208" i="7"/>
  <c r="Q74" i="7"/>
  <c r="Q198" i="7"/>
  <c r="Q195" i="7"/>
  <c r="Q180" i="7"/>
  <c r="Q163" i="7"/>
  <c r="Q84" i="7"/>
  <c r="Q135" i="7"/>
  <c r="Q56" i="7"/>
  <c r="Q157" i="7"/>
  <c r="Q16" i="7"/>
  <c r="Q19" i="7"/>
  <c r="Q103" i="7"/>
  <c r="Q17" i="7"/>
  <c r="Q40" i="7"/>
  <c r="Q28" i="7"/>
  <c r="Q89" i="7"/>
  <c r="Q137" i="7"/>
  <c r="Q46" i="7"/>
  <c r="Q143" i="7"/>
  <c r="Q23" i="7"/>
  <c r="Q59" i="7"/>
  <c r="Q44" i="7"/>
  <c r="N228" i="7"/>
  <c r="S228" i="7" s="1"/>
  <c r="N13" i="7"/>
  <c r="S13" i="7" s="1"/>
  <c r="N25" i="7"/>
  <c r="S25" i="7" s="1"/>
  <c r="N15" i="7"/>
  <c r="S15" i="7" s="1"/>
  <c r="N220" i="7"/>
  <c r="S220" i="7" s="1"/>
  <c r="N119" i="7"/>
  <c r="S119" i="7" s="1"/>
  <c r="AV41" i="7"/>
  <c r="N131" i="7"/>
  <c r="S131" i="7" s="1"/>
  <c r="N137" i="7"/>
  <c r="S137" i="7" s="1"/>
  <c r="N169" i="7"/>
  <c r="S169" i="7" s="1"/>
  <c r="N74" i="7"/>
  <c r="S74" i="7" s="1"/>
  <c r="N132" i="7"/>
  <c r="S132" i="7" s="1"/>
  <c r="N10" i="7"/>
  <c r="S10" i="7" s="1"/>
  <c r="N52" i="7"/>
  <c r="S52" i="7" s="1"/>
  <c r="AV112" i="7"/>
  <c r="N172" i="7"/>
  <c r="S172" i="7" s="1"/>
  <c r="AV42" i="7"/>
  <c r="N230" i="7"/>
  <c r="S230" i="7" s="1"/>
  <c r="AV135" i="7"/>
  <c r="N34" i="7"/>
  <c r="S34" i="7" s="1"/>
  <c r="N47" i="7"/>
  <c r="S47" i="7" s="1"/>
  <c r="N71" i="7"/>
  <c r="S71" i="7" s="1"/>
  <c r="AV79" i="7"/>
  <c r="N91" i="7"/>
  <c r="S91" i="7" s="1"/>
  <c r="N194" i="7"/>
  <c r="S194" i="7" s="1"/>
  <c r="AV198" i="7"/>
  <c r="AV204" i="7"/>
  <c r="N66" i="7"/>
  <c r="S66" i="7" s="1"/>
  <c r="N36" i="7"/>
  <c r="S36" i="7" s="1"/>
  <c r="AV65" i="7"/>
  <c r="AV101" i="7"/>
  <c r="N217" i="7"/>
  <c r="S217" i="7" s="1"/>
  <c r="AV15" i="7"/>
  <c r="AV27" i="7"/>
  <c r="N29" i="7"/>
  <c r="S29" i="7" s="1"/>
  <c r="N41" i="7"/>
  <c r="S41" i="7" s="1"/>
  <c r="N206" i="7"/>
  <c r="S206" i="7" s="1"/>
  <c r="N213" i="7"/>
  <c r="S213" i="7" s="1"/>
  <c r="J90" i="7"/>
  <c r="AV211" i="7"/>
  <c r="N231" i="7"/>
  <c r="S231" i="7" s="1"/>
  <c r="AV8" i="7"/>
  <c r="N72" i="7"/>
  <c r="S72" i="7" s="1"/>
  <c r="J96" i="7"/>
  <c r="N221" i="7"/>
  <c r="S221" i="7" s="1"/>
  <c r="J227" i="7"/>
  <c r="AV5" i="7"/>
  <c r="N11" i="7"/>
  <c r="S11" i="7" s="1"/>
  <c r="AV26" i="7"/>
  <c r="AV66" i="7"/>
  <c r="N197" i="7"/>
  <c r="S197" i="7" s="1"/>
  <c r="N46" i="7"/>
  <c r="S46" i="7" s="1"/>
  <c r="N50" i="7"/>
  <c r="S50" i="7" s="1"/>
  <c r="N152" i="7"/>
  <c r="S152" i="7" s="1"/>
  <c r="N175" i="7"/>
  <c r="S175" i="7" s="1"/>
  <c r="N187" i="7"/>
  <c r="S187" i="7" s="1"/>
  <c r="N225" i="7"/>
  <c r="S225" i="7" s="1"/>
  <c r="AV132" i="7"/>
  <c r="N134" i="7"/>
  <c r="S134" i="7" s="1"/>
  <c r="AV180" i="7"/>
  <c r="J184" i="7"/>
  <c r="AV195" i="7"/>
  <c r="AV197" i="7"/>
  <c r="N210" i="7"/>
  <c r="S210" i="7" s="1"/>
  <c r="AV224" i="7"/>
  <c r="N129" i="7"/>
  <c r="S129" i="7" s="1"/>
  <c r="N141" i="7"/>
  <c r="S141" i="7" s="1"/>
  <c r="N160" i="7"/>
  <c r="S160" i="7" s="1"/>
  <c r="N227" i="7"/>
  <c r="S227" i="7" s="1"/>
  <c r="AV12" i="7"/>
  <c r="AV63" i="7"/>
  <c r="AV73" i="7"/>
  <c r="AV95" i="7"/>
  <c r="N200" i="7"/>
  <c r="S200" i="7" s="1"/>
  <c r="N222" i="7"/>
  <c r="S222" i="7" s="1"/>
  <c r="N223" i="7"/>
  <c r="S223" i="7" s="1"/>
  <c r="AV32" i="7"/>
  <c r="AV38" i="7"/>
  <c r="AV59" i="7"/>
  <c r="N142" i="7"/>
  <c r="S142" i="7" s="1"/>
  <c r="N229" i="7"/>
  <c r="S229" i="7" s="1"/>
  <c r="AV50" i="7"/>
  <c r="AV55" i="7"/>
  <c r="N60" i="7"/>
  <c r="S60" i="7" s="1"/>
  <c r="AV82" i="7"/>
  <c r="AV125" i="7"/>
  <c r="AV108" i="7"/>
  <c r="AV168" i="7"/>
  <c r="J202" i="7"/>
  <c r="N219" i="7"/>
  <c r="S219" i="7" s="1"/>
  <c r="AV151" i="7"/>
  <c r="AV189" i="7"/>
  <c r="AV218" i="7"/>
  <c r="AV20" i="7"/>
  <c r="N38" i="7"/>
  <c r="S38" i="7" s="1"/>
  <c r="N92" i="7"/>
  <c r="S92" i="7" s="1"/>
  <c r="N120" i="7"/>
  <c r="S120" i="7" s="1"/>
  <c r="AV133" i="7"/>
  <c r="AV214" i="7"/>
  <c r="N40" i="7"/>
  <c r="S40" i="7" s="1"/>
  <c r="AV36" i="7"/>
  <c r="N58" i="7"/>
  <c r="S58" i="7" s="1"/>
  <c r="N88" i="7"/>
  <c r="S88" i="7" s="1"/>
  <c r="N190" i="7"/>
  <c r="S190" i="7" s="1"/>
  <c r="AV210" i="7"/>
  <c r="AV40" i="7"/>
  <c r="AV90" i="7"/>
  <c r="N104" i="7"/>
  <c r="S104" i="7" s="1"/>
  <c r="N122" i="7"/>
  <c r="S122" i="7" s="1"/>
  <c r="N55" i="7"/>
  <c r="S55" i="7" s="1"/>
  <c r="N26" i="7"/>
  <c r="S26" i="7" s="1"/>
  <c r="J29" i="7"/>
  <c r="AV33" i="7"/>
  <c r="N45" i="7"/>
  <c r="S45" i="7" s="1"/>
  <c r="N57" i="7"/>
  <c r="S57" i="7" s="1"/>
  <c r="AV69" i="7"/>
  <c r="N84" i="7"/>
  <c r="S84" i="7" s="1"/>
  <c r="AV120" i="7"/>
  <c r="N143" i="7"/>
  <c r="S143" i="7" s="1"/>
  <c r="N209" i="7"/>
  <c r="S209" i="7" s="1"/>
  <c r="N214" i="7"/>
  <c r="S214" i="7" s="1"/>
  <c r="N16" i="7"/>
  <c r="S16" i="7" s="1"/>
  <c r="N67" i="7"/>
  <c r="S67" i="7" s="1"/>
  <c r="N90" i="7"/>
  <c r="S90" i="7" s="1"/>
  <c r="AV111" i="7"/>
  <c r="N138" i="7"/>
  <c r="S138" i="7" s="1"/>
  <c r="AV200" i="7"/>
  <c r="AV203" i="7"/>
  <c r="AV229" i="7"/>
  <c r="J174" i="7"/>
  <c r="J192" i="7"/>
  <c r="AV206" i="7"/>
  <c r="N208" i="7"/>
  <c r="S208" i="7" s="1"/>
  <c r="J211" i="7"/>
  <c r="N216" i="7"/>
  <c r="S216" i="7" s="1"/>
  <c r="N224" i="7"/>
  <c r="S224" i="7" s="1"/>
  <c r="J230" i="7"/>
  <c r="AV9" i="7"/>
  <c r="AV28" i="7"/>
  <c r="J52" i="7"/>
  <c r="J69" i="7"/>
  <c r="AV75" i="7"/>
  <c r="N85" i="7"/>
  <c r="S85" i="7" s="1"/>
  <c r="N86" i="7"/>
  <c r="S86" i="7" s="1"/>
  <c r="J87" i="7"/>
  <c r="J97" i="7"/>
  <c r="J107" i="7"/>
  <c r="AV121" i="7"/>
  <c r="N136" i="7"/>
  <c r="S136" i="7" s="1"/>
  <c r="J138" i="7"/>
  <c r="AV144" i="7"/>
  <c r="N148" i="7"/>
  <c r="S148" i="7" s="1"/>
  <c r="AV175" i="7"/>
  <c r="N195" i="7"/>
  <c r="S195" i="7" s="1"/>
  <c r="AV202" i="7"/>
  <c r="AV215" i="7"/>
  <c r="J221" i="7"/>
  <c r="AV223" i="7"/>
  <c r="J224" i="7"/>
  <c r="J25" i="7"/>
  <c r="N32" i="7"/>
  <c r="S32" i="7" s="1"/>
  <c r="J36" i="7"/>
  <c r="J41" i="7"/>
  <c r="AV48" i="7"/>
  <c r="J50" i="7"/>
  <c r="AV51" i="7"/>
  <c r="N56" i="7"/>
  <c r="S56" i="7" s="1"/>
  <c r="AV60" i="7"/>
  <c r="AV109" i="7"/>
  <c r="AV118" i="7"/>
  <c r="AV131" i="7"/>
  <c r="AV147" i="7"/>
  <c r="J155" i="7"/>
  <c r="AV159" i="7"/>
  <c r="J167" i="7"/>
  <c r="N178" i="7"/>
  <c r="S178" i="7" s="1"/>
  <c r="N196" i="7"/>
  <c r="S196" i="7" s="1"/>
  <c r="J219" i="7"/>
  <c r="AV220" i="7"/>
  <c r="AV228" i="7"/>
  <c r="J229" i="7"/>
  <c r="AV231" i="7"/>
  <c r="AV17" i="7"/>
  <c r="N33" i="7"/>
  <c r="S33" i="7" s="1"/>
  <c r="N87" i="7"/>
  <c r="S87" i="7" s="1"/>
  <c r="J94" i="7"/>
  <c r="N95" i="7"/>
  <c r="S95" i="7" s="1"/>
  <c r="AV96" i="7"/>
  <c r="N100" i="7"/>
  <c r="S100" i="7" s="1"/>
  <c r="N105" i="7"/>
  <c r="S105" i="7" s="1"/>
  <c r="N116" i="7"/>
  <c r="S116" i="7" s="1"/>
  <c r="AV136" i="7"/>
  <c r="AV139" i="7"/>
  <c r="J150" i="7"/>
  <c r="J154" i="7"/>
  <c r="AV154" i="7"/>
  <c r="J162" i="7"/>
  <c r="AV166" i="7"/>
  <c r="AV177" i="7"/>
  <c r="J187" i="7"/>
  <c r="J190" i="7"/>
  <c r="AV194" i="7"/>
  <c r="J197" i="7"/>
  <c r="AV199" i="7"/>
  <c r="AV205" i="7"/>
  <c r="J214" i="7"/>
  <c r="N218" i="7"/>
  <c r="S218" i="7" s="1"/>
  <c r="N226" i="7"/>
  <c r="S226" i="7" s="1"/>
  <c r="AV6" i="7"/>
  <c r="J13" i="7"/>
  <c r="AV24" i="7"/>
  <c r="AV58" i="7"/>
  <c r="AV11" i="7"/>
  <c r="J12" i="7"/>
  <c r="N27" i="7"/>
  <c r="S27" i="7" s="1"/>
  <c r="AV39" i="7"/>
  <c r="J48" i="7"/>
  <c r="N59" i="7"/>
  <c r="S59" i="7" s="1"/>
  <c r="N62" i="7"/>
  <c r="S62" i="7" s="1"/>
  <c r="AV70" i="7"/>
  <c r="J74" i="7"/>
  <c r="AV77" i="7"/>
  <c r="J81" i="7"/>
  <c r="N101" i="7"/>
  <c r="S101" i="7" s="1"/>
  <c r="J104" i="7"/>
  <c r="AV115" i="7"/>
  <c r="AV128" i="7"/>
  <c r="J172" i="7"/>
  <c r="AV172" i="7"/>
  <c r="J178" i="7"/>
  <c r="N192" i="7"/>
  <c r="S192" i="7" s="1"/>
  <c r="AV196" i="7"/>
  <c r="AV207" i="7"/>
  <c r="AV209" i="7"/>
  <c r="AV213" i="7"/>
  <c r="AV217" i="7"/>
  <c r="J218" i="7"/>
  <c r="AV225" i="7"/>
  <c r="AV29" i="7"/>
  <c r="AV30" i="7"/>
  <c r="AV156" i="7"/>
  <c r="AV191" i="7"/>
  <c r="J200" i="7"/>
  <c r="J206" i="7"/>
  <c r="AV222" i="7"/>
  <c r="J223" i="7"/>
  <c r="J40" i="7"/>
  <c r="AV16" i="7"/>
  <c r="N19" i="7"/>
  <c r="S19" i="7" s="1"/>
  <c r="AV35" i="7"/>
  <c r="AV54" i="7"/>
  <c r="N81" i="7"/>
  <c r="S81" i="7" s="1"/>
  <c r="AV103" i="7"/>
  <c r="N109" i="7"/>
  <c r="S109" i="7" s="1"/>
  <c r="N123" i="7"/>
  <c r="S123" i="7" s="1"/>
  <c r="AV163" i="7"/>
  <c r="AV174" i="7"/>
  <c r="J180" i="7"/>
  <c r="J186" i="7"/>
  <c r="AV230" i="7"/>
  <c r="N17" i="7"/>
  <c r="S17" i="7" s="1"/>
  <c r="J11" i="7"/>
  <c r="AV23" i="7"/>
  <c r="N35" i="7"/>
  <c r="S35" i="7" s="1"/>
  <c r="N69" i="7"/>
  <c r="S69" i="7" s="1"/>
  <c r="N14" i="7"/>
  <c r="S14" i="7" s="1"/>
  <c r="AV14" i="7"/>
  <c r="AV18" i="7"/>
  <c r="AV21" i="7"/>
  <c r="AV22" i="7"/>
  <c r="N31" i="7"/>
  <c r="S31" i="7" s="1"/>
  <c r="AV34" i="7"/>
  <c r="AV46" i="7"/>
  <c r="AV47" i="7"/>
  <c r="J60" i="7"/>
  <c r="N64" i="7"/>
  <c r="S64" i="7" s="1"/>
  <c r="N77" i="7"/>
  <c r="S77" i="7" s="1"/>
  <c r="N82" i="7"/>
  <c r="S82" i="7" s="1"/>
  <c r="AV100" i="7"/>
  <c r="AV105" i="7"/>
  <c r="AV107" i="7"/>
  <c r="N110" i="7"/>
  <c r="S110" i="7" s="1"/>
  <c r="AV124" i="7"/>
  <c r="J144" i="7"/>
  <c r="N146" i="7"/>
  <c r="S146" i="7" s="1"/>
  <c r="N154" i="7"/>
  <c r="S154" i="7" s="1"/>
  <c r="N166" i="7"/>
  <c r="S166" i="7" s="1"/>
  <c r="N199" i="7"/>
  <c r="S199" i="7" s="1"/>
  <c r="N205" i="7"/>
  <c r="S205" i="7" s="1"/>
  <c r="J209" i="7"/>
  <c r="J213" i="7"/>
  <c r="AV219" i="7"/>
  <c r="AV227" i="7"/>
  <c r="J20" i="7"/>
  <c r="N68" i="7"/>
  <c r="S68" i="7" s="1"/>
  <c r="N23" i="7"/>
  <c r="S23" i="7" s="1"/>
  <c r="AV10" i="7"/>
  <c r="J16" i="7"/>
  <c r="N20" i="7"/>
  <c r="S20" i="7" s="1"/>
  <c r="N44" i="7"/>
  <c r="S44" i="7" s="1"/>
  <c r="AV44" i="7"/>
  <c r="AV67" i="7"/>
  <c r="N70" i="7"/>
  <c r="S70" i="7" s="1"/>
  <c r="J80" i="7"/>
  <c r="N94" i="7"/>
  <c r="S94" i="7" s="1"/>
  <c r="N111" i="7"/>
  <c r="S111" i="7" s="1"/>
  <c r="AV113" i="7"/>
  <c r="J123" i="7"/>
  <c r="N128" i="7"/>
  <c r="S128" i="7" s="1"/>
  <c r="AV130" i="7"/>
  <c r="AV140" i="7"/>
  <c r="AV153" i="7"/>
  <c r="AV165" i="7"/>
  <c r="N184" i="7"/>
  <c r="S184" i="7" s="1"/>
  <c r="AV208" i="7"/>
  <c r="AV212" i="7"/>
  <c r="AV216" i="7"/>
  <c r="J217" i="7"/>
  <c r="N28" i="7"/>
  <c r="S28" i="7" s="1"/>
  <c r="J34" i="7"/>
  <c r="J42" i="7"/>
  <c r="AV52" i="7"/>
  <c r="J56" i="7"/>
  <c r="AV61" i="7"/>
  <c r="J72" i="7"/>
  <c r="AV72" i="7"/>
  <c r="AV76" i="7"/>
  <c r="AV91" i="7"/>
  <c r="AV97" i="7"/>
  <c r="N112" i="7"/>
  <c r="S112" i="7" s="1"/>
  <c r="J120" i="7"/>
  <c r="N133" i="7"/>
  <c r="S133" i="7" s="1"/>
  <c r="AV160" i="7"/>
  <c r="J166" i="7"/>
  <c r="AV171" i="7"/>
  <c r="J179" i="7"/>
  <c r="AV183" i="7"/>
  <c r="J185" i="7"/>
  <c r="J193" i="7"/>
  <c r="J196" i="7"/>
  <c r="AV201" i="7"/>
  <c r="AV81" i="7"/>
  <c r="N98" i="7"/>
  <c r="S98" i="7" s="1"/>
  <c r="J100" i="7"/>
  <c r="J115" i="7"/>
  <c r="AV127" i="7"/>
  <c r="N163" i="7"/>
  <c r="S163" i="7" s="1"/>
  <c r="AV178" i="7"/>
  <c r="N186" i="7"/>
  <c r="S186" i="7" s="1"/>
  <c r="AV190" i="7"/>
  <c r="N201" i="7"/>
  <c r="S201" i="7" s="1"/>
  <c r="AV221" i="7"/>
  <c r="J231" i="7"/>
  <c r="AV45" i="7"/>
  <c r="J46" i="7"/>
  <c r="J63" i="7"/>
  <c r="AV71" i="7"/>
  <c r="N89" i="7"/>
  <c r="S89" i="7" s="1"/>
  <c r="AV94" i="7"/>
  <c r="N96" i="7"/>
  <c r="S96" i="7" s="1"/>
  <c r="N102" i="7"/>
  <c r="S102" i="7" s="1"/>
  <c r="N113" i="7"/>
  <c r="S113" i="7" s="1"/>
  <c r="J118" i="7"/>
  <c r="N130" i="7"/>
  <c r="S130" i="7" s="1"/>
  <c r="N135" i="7"/>
  <c r="S135" i="7" s="1"/>
  <c r="AV137" i="7"/>
  <c r="N144" i="7"/>
  <c r="S144" i="7" s="1"/>
  <c r="AV150" i="7"/>
  <c r="N158" i="7"/>
  <c r="S158" i="7" s="1"/>
  <c r="AV162" i="7"/>
  <c r="N181" i="7"/>
  <c r="S181" i="7" s="1"/>
  <c r="AV185" i="7"/>
  <c r="N193" i="7"/>
  <c r="S193" i="7" s="1"/>
  <c r="N198" i="7"/>
  <c r="S198" i="7" s="1"/>
  <c r="N202" i="7"/>
  <c r="S202" i="7" s="1"/>
  <c r="N204" i="7"/>
  <c r="S204" i="7" s="1"/>
  <c r="J225" i="7"/>
  <c r="AV226" i="7"/>
  <c r="J17" i="7"/>
  <c r="AF21" i="7"/>
  <c r="AI22" i="7"/>
  <c r="AC24" i="7"/>
  <c r="Z28" i="7"/>
  <c r="AF30" i="7"/>
  <c r="Z32" i="7"/>
  <c r="J35" i="7"/>
  <c r="Y37" i="7"/>
  <c r="AE39" i="7"/>
  <c r="AB43" i="7"/>
  <c r="N43" i="7" s="1"/>
  <c r="S43" i="7" s="1"/>
  <c r="AO43" i="7"/>
  <c r="J44" i="7"/>
  <c r="Z47" i="7"/>
  <c r="AF49" i="7"/>
  <c r="Z51" i="7"/>
  <c r="AN51" i="7"/>
  <c r="AJ53" i="7"/>
  <c r="AC54" i="7"/>
  <c r="AO57" i="7"/>
  <c r="J58" i="7"/>
  <c r="AC61" i="7"/>
  <c r="AE75" i="7"/>
  <c r="AK78" i="7"/>
  <c r="AF79" i="7"/>
  <c r="AK83" i="7"/>
  <c r="AV84" i="7"/>
  <c r="AV87" i="7"/>
  <c r="AC93" i="7"/>
  <c r="AV99" i="7"/>
  <c r="N103" i="7"/>
  <c r="S103" i="7" s="1"/>
  <c r="J103" i="7"/>
  <c r="AD147" i="7"/>
  <c r="N176" i="7"/>
  <c r="S176" i="7" s="1"/>
  <c r="J176" i="7"/>
  <c r="AJ18" i="7"/>
  <c r="Z19" i="7"/>
  <c r="AK5" i="7"/>
  <c r="AB6" i="7"/>
  <c r="N6" i="7" s="1"/>
  <c r="S6" i="7" s="1"/>
  <c r="AD7" i="7"/>
  <c r="AV7" i="7"/>
  <c r="AA10" i="7"/>
  <c r="AN10" i="7"/>
  <c r="N12" i="7"/>
  <c r="S12" i="7" s="1"/>
  <c r="AK18" i="7"/>
  <c r="AA19" i="7"/>
  <c r="AJ22" i="7"/>
  <c r="AD24" i="7"/>
  <c r="AA28" i="7"/>
  <c r="AA32" i="7"/>
  <c r="Z37" i="7"/>
  <c r="AF39" i="7"/>
  <c r="AC43" i="7"/>
  <c r="AV43" i="7"/>
  <c r="AA47" i="7"/>
  <c r="AA51" i="7"/>
  <c r="AK53" i="7"/>
  <c r="AD54" i="7"/>
  <c r="AV57" i="7"/>
  <c r="AD61" i="7"/>
  <c r="AV64" i="7"/>
  <c r="J68" i="7"/>
  <c r="AL78" i="7"/>
  <c r="AL83" i="7"/>
  <c r="J91" i="7"/>
  <c r="AD93" i="7"/>
  <c r="Y98" i="7"/>
  <c r="AV102" i="7"/>
  <c r="J112" i="7"/>
  <c r="N117" i="7"/>
  <c r="S117" i="7" s="1"/>
  <c r="J117" i="7"/>
  <c r="AV119" i="7"/>
  <c r="Z124" i="7"/>
  <c r="J136" i="7"/>
  <c r="AV138" i="7"/>
  <c r="J152" i="7"/>
  <c r="AC32" i="7"/>
  <c r="AB37" i="7"/>
  <c r="N37" i="7" s="1"/>
  <c r="S37" i="7" s="1"/>
  <c r="AE43" i="7"/>
  <c r="AC47" i="7"/>
  <c r="AD51" i="7"/>
  <c r="Y53" i="7"/>
  <c r="AM53" i="7"/>
  <c r="AG54" i="7"/>
  <c r="AH61" i="7"/>
  <c r="Y76" i="7"/>
  <c r="AO78" i="7"/>
  <c r="AN83" i="7"/>
  <c r="AG93" i="7"/>
  <c r="AC98" i="7"/>
  <c r="AH124" i="7"/>
  <c r="N173" i="7"/>
  <c r="S173" i="7" s="1"/>
  <c r="J173" i="7"/>
  <c r="AD28" i="7"/>
  <c r="AN5" i="7"/>
  <c r="AE6" i="7"/>
  <c r="AB9" i="7"/>
  <c r="N9" i="7" s="1"/>
  <c r="S9" i="7" s="1"/>
  <c r="AE10" i="7"/>
  <c r="J15" i="7"/>
  <c r="AA18" i="7"/>
  <c r="AN18" i="7"/>
  <c r="AD19" i="7"/>
  <c r="AV19" i="7"/>
  <c r="Z22" i="7"/>
  <c r="AM22" i="7"/>
  <c r="AE28" i="7"/>
  <c r="AD32" i="7"/>
  <c r="J33" i="7"/>
  <c r="AC37" i="7"/>
  <c r="J38" i="7"/>
  <c r="AF43" i="7"/>
  <c r="AD47" i="7"/>
  <c r="N48" i="7"/>
  <c r="S48" i="7" s="1"/>
  <c r="AE51" i="7"/>
  <c r="Z53" i="7"/>
  <c r="AN53" i="7"/>
  <c r="AH54" i="7"/>
  <c r="AI61" i="7"/>
  <c r="J64" i="7"/>
  <c r="J67" i="7"/>
  <c r="AV74" i="7"/>
  <c r="Z76" i="7"/>
  <c r="AV78" i="7"/>
  <c r="J82" i="7"/>
  <c r="AV83" i="7"/>
  <c r="J84" i="7"/>
  <c r="AV89" i="7"/>
  <c r="AI93" i="7"/>
  <c r="AF98" i="7"/>
  <c r="J102" i="7"/>
  <c r="N107" i="7"/>
  <c r="S107" i="7" s="1"/>
  <c r="AI124" i="7"/>
  <c r="J129" i="7"/>
  <c r="N149" i="7"/>
  <c r="S149" i="7" s="1"/>
  <c r="J149" i="7"/>
  <c r="N164" i="7"/>
  <c r="S164" i="7" s="1"/>
  <c r="J164" i="7"/>
  <c r="AL22" i="7"/>
  <c r="AF24" i="7"/>
  <c r="AA5" i="7"/>
  <c r="AB5" i="7"/>
  <c r="N5" i="7" s="1"/>
  <c r="S5" i="7" s="1"/>
  <c r="AO5" i="7"/>
  <c r="AF6" i="7"/>
  <c r="Z8" i="7"/>
  <c r="AC9" i="7"/>
  <c r="AF10" i="7"/>
  <c r="AB18" i="7"/>
  <c r="R18" i="7" s="1"/>
  <c r="AO18" i="7"/>
  <c r="AA22" i="7"/>
  <c r="AN22" i="7"/>
  <c r="Y30" i="7"/>
  <c r="AE32" i="7"/>
  <c r="AD37" i="7"/>
  <c r="AV37" i="7"/>
  <c r="AG43" i="7"/>
  <c r="AF47" i="7"/>
  <c r="Y49" i="7"/>
  <c r="AF51" i="7"/>
  <c r="AA53" i="7"/>
  <c r="AV53" i="7"/>
  <c r="AI54" i="7"/>
  <c r="AJ61" i="7"/>
  <c r="Z65" i="7"/>
  <c r="J71" i="7"/>
  <c r="AC76" i="7"/>
  <c r="J77" i="7"/>
  <c r="Y78" i="7"/>
  <c r="Y83" i="7"/>
  <c r="AL93" i="7"/>
  <c r="AA99" i="7"/>
  <c r="J105" i="7"/>
  <c r="J110" i="7"/>
  <c r="J119" i="7"/>
  <c r="AN124" i="7"/>
  <c r="AA126" i="7"/>
  <c r="J134" i="7"/>
  <c r="AV142" i="7"/>
  <c r="J143" i="7"/>
  <c r="AC5" i="7"/>
  <c r="AA8" i="7"/>
  <c r="AD9" i="7"/>
  <c r="AG10" i="7"/>
  <c r="J14" i="7"/>
  <c r="AC18" i="7"/>
  <c r="AF19" i="7"/>
  <c r="Y21" i="7"/>
  <c r="AB22" i="7"/>
  <c r="N22" i="7" s="1"/>
  <c r="S22" i="7" s="1"/>
  <c r="J23" i="7"/>
  <c r="Z30" i="7"/>
  <c r="AF32" i="7"/>
  <c r="AE37" i="7"/>
  <c r="AH43" i="7"/>
  <c r="Z49" i="7"/>
  <c r="AG51" i="7"/>
  <c r="AB53" i="7"/>
  <c r="N53" i="7" s="1"/>
  <c r="S53" i="7" s="1"/>
  <c r="AJ54" i="7"/>
  <c r="AV56" i="7"/>
  <c r="AG57" i="7"/>
  <c r="AK61" i="7"/>
  <c r="AA65" i="7"/>
  <c r="AE76" i="7"/>
  <c r="Z78" i="7"/>
  <c r="Z83" i="7"/>
  <c r="AN93" i="7"/>
  <c r="J95" i="7"/>
  <c r="AC99" i="7"/>
  <c r="Y114" i="7"/>
  <c r="N125" i="7"/>
  <c r="S125" i="7" s="1"/>
  <c r="J125" i="7"/>
  <c r="J128" i="7"/>
  <c r="N140" i="7"/>
  <c r="S140" i="7" s="1"/>
  <c r="J140" i="7"/>
  <c r="N151" i="7"/>
  <c r="S151" i="7" s="1"/>
  <c r="J151" i="7"/>
  <c r="N106" i="7"/>
  <c r="S106" i="7" s="1"/>
  <c r="J106" i="7"/>
  <c r="N157" i="7"/>
  <c r="S157" i="7" s="1"/>
  <c r="J157" i="7"/>
  <c r="AF215" i="7"/>
  <c r="Z212" i="7"/>
  <c r="AN207" i="7"/>
  <c r="AB207" i="7"/>
  <c r="N207" i="7" s="1"/>
  <c r="S207" i="7" s="1"/>
  <c r="AF203" i="7"/>
  <c r="AE215" i="7"/>
  <c r="Y212" i="7"/>
  <c r="AM207" i="7"/>
  <c r="AA207" i="7"/>
  <c r="AE203" i="7"/>
  <c r="AM171" i="7"/>
  <c r="AA171" i="7"/>
  <c r="AA147" i="7"/>
  <c r="AD215" i="7"/>
  <c r="AL207" i="7"/>
  <c r="Z207" i="7"/>
  <c r="AD203" i="7"/>
  <c r="AO215" i="7"/>
  <c r="AC215" i="7"/>
  <c r="AK207" i="7"/>
  <c r="Y207" i="7"/>
  <c r="AC203" i="7"/>
  <c r="AK171" i="7"/>
  <c r="Y171" i="7"/>
  <c r="Y147" i="7"/>
  <c r="AE126" i="7"/>
  <c r="AM124" i="7"/>
  <c r="AA124" i="7"/>
  <c r="AE114" i="7"/>
  <c r="AE108" i="7"/>
  <c r="AK99" i="7"/>
  <c r="Y99" i="7"/>
  <c r="AK93" i="7"/>
  <c r="Y93" i="7"/>
  <c r="AO83" i="7"/>
  <c r="AC83" i="7"/>
  <c r="AE78" i="7"/>
  <c r="AA76" i="7"/>
  <c r="Y75" i="7"/>
  <c r="AC65" i="7"/>
  <c r="AG61" i="7"/>
  <c r="AK57" i="7"/>
  <c r="AE54" i="7"/>
  <c r="AO53" i="7"/>
  <c r="AC53" i="7"/>
  <c r="AK51" i="7"/>
  <c r="Y51" i="7"/>
  <c r="AN215" i="7"/>
  <c r="AB215" i="7"/>
  <c r="N215" i="7" s="1"/>
  <c r="S215" i="7" s="1"/>
  <c r="AJ207" i="7"/>
  <c r="AB203" i="7"/>
  <c r="N203" i="7" s="1"/>
  <c r="S203" i="7" s="1"/>
  <c r="AM215" i="7"/>
  <c r="AA215" i="7"/>
  <c r="AI207" i="7"/>
  <c r="AA203" i="7"/>
  <c r="AI171" i="7"/>
  <c r="AL215" i="7"/>
  <c r="Z215" i="7"/>
  <c r="AF212" i="7"/>
  <c r="AH207" i="7"/>
  <c r="Z203" i="7"/>
  <c r="AK215" i="7"/>
  <c r="Y215" i="7"/>
  <c r="AE212" i="7"/>
  <c r="AG207" i="7"/>
  <c r="Y203" i="7"/>
  <c r="AG171" i="7"/>
  <c r="AJ215" i="7"/>
  <c r="AD212" i="7"/>
  <c r="AF207" i="7"/>
  <c r="AF171" i="7"/>
  <c r="AF147" i="7"/>
  <c r="AI215" i="7"/>
  <c r="AC212" i="7"/>
  <c r="AE207" i="7"/>
  <c r="AE171" i="7"/>
  <c r="AE147" i="7"/>
  <c r="AH215" i="7"/>
  <c r="AB212" i="7"/>
  <c r="N212" i="7" s="1"/>
  <c r="S212" i="7" s="1"/>
  <c r="AD207" i="7"/>
  <c r="AG215" i="7"/>
  <c r="AA212" i="7"/>
  <c r="AO207" i="7"/>
  <c r="AC207" i="7"/>
  <c r="AO171" i="7"/>
  <c r="AC171" i="7"/>
  <c r="AD171" i="7"/>
  <c r="AM126" i="7"/>
  <c r="Z126" i="7"/>
  <c r="AG124" i="7"/>
  <c r="AF114" i="7"/>
  <c r="AB108" i="7"/>
  <c r="N108" i="7" s="1"/>
  <c r="S108" i="7" s="1"/>
  <c r="AE99" i="7"/>
  <c r="AA98" i="7"/>
  <c r="AB171" i="7"/>
  <c r="N171" i="7" s="1"/>
  <c r="S171" i="7" s="1"/>
  <c r="AL126" i="7"/>
  <c r="Y126" i="7"/>
  <c r="AF124" i="7"/>
  <c r="AD114" i="7"/>
  <c r="AA108" i="7"/>
  <c r="AD99" i="7"/>
  <c r="Z98" i="7"/>
  <c r="AM93" i="7"/>
  <c r="Z93" i="7"/>
  <c r="AJ83" i="7"/>
  <c r="Z79" i="7"/>
  <c r="AI78" i="7"/>
  <c r="AD76" i="7"/>
  <c r="AA75" i="7"/>
  <c r="Y65" i="7"/>
  <c r="Z171" i="7"/>
  <c r="AJ126" i="7"/>
  <c r="AD124" i="7"/>
  <c r="AO114" i="7"/>
  <c r="AB114" i="7"/>
  <c r="N114" i="7" s="1"/>
  <c r="S114" i="7" s="1"/>
  <c r="Y108" i="7"/>
  <c r="AO99" i="7"/>
  <c r="AB99" i="7"/>
  <c r="AJ93" i="7"/>
  <c r="AH83" i="7"/>
  <c r="AG78" i="7"/>
  <c r="AB76" i="7"/>
  <c r="N76" i="7" s="1"/>
  <c r="S76" i="7" s="1"/>
  <c r="AL61" i="7"/>
  <c r="Y61" i="7"/>
  <c r="AI126" i="7"/>
  <c r="AC124" i="7"/>
  <c r="AN114" i="7"/>
  <c r="AA114" i="7"/>
  <c r="AH126" i="7"/>
  <c r="AO124" i="7"/>
  <c r="AB124" i="7"/>
  <c r="N124" i="7" s="1"/>
  <c r="S124" i="7" s="1"/>
  <c r="AM114" i="7"/>
  <c r="Z114" i="7"/>
  <c r="AM99" i="7"/>
  <c r="Z99" i="7"/>
  <c r="AH93" i="7"/>
  <c r="AF83" i="7"/>
  <c r="AD78" i="7"/>
  <c r="AC147" i="7"/>
  <c r="AF126" i="7"/>
  <c r="AL124" i="7"/>
  <c r="Y124" i="7"/>
  <c r="AK114" i="7"/>
  <c r="AN171" i="7"/>
  <c r="AB147" i="7"/>
  <c r="P147" i="7" s="1"/>
  <c r="AD126" i="7"/>
  <c r="AK124" i="7"/>
  <c r="AJ114" i="7"/>
  <c r="AI99" i="7"/>
  <c r="AE98" i="7"/>
  <c r="AE93" i="7"/>
  <c r="AB83" i="7"/>
  <c r="N83" i="7" s="1"/>
  <c r="S83" i="7" s="1"/>
  <c r="AE79" i="7"/>
  <c r="AN78" i="7"/>
  <c r="AA78" i="7"/>
  <c r="AF75" i="7"/>
  <c r="AE65" i="7"/>
  <c r="AF61" i="7"/>
  <c r="AH57" i="7"/>
  <c r="AL54" i="7"/>
  <c r="Y54" i="7"/>
  <c r="AH53" i="7"/>
  <c r="AO51" i="7"/>
  <c r="AB51" i="7"/>
  <c r="N51" i="7" s="1"/>
  <c r="S51" i="7" s="1"/>
  <c r="AE47" i="7"/>
  <c r="AI43" i="7"/>
  <c r="AA39" i="7"/>
  <c r="Y32" i="7"/>
  <c r="AC28" i="7"/>
  <c r="AO22" i="7"/>
  <c r="AC22" i="7"/>
  <c r="AA21" i="7"/>
  <c r="AG18" i="7"/>
  <c r="AO10" i="7"/>
  <c r="AC10" i="7"/>
  <c r="AA9" i="7"/>
  <c r="Y8" i="7"/>
  <c r="AE5" i="7"/>
  <c r="AF108" i="7"/>
  <c r="AH99" i="7"/>
  <c r="AD98" i="7"/>
  <c r="AL171" i="7"/>
  <c r="Z147" i="7"/>
  <c r="AC126" i="7"/>
  <c r="AJ124" i="7"/>
  <c r="AI114" i="7"/>
  <c r="AJ171" i="7"/>
  <c r="AD5" i="7"/>
  <c r="AB8" i="7"/>
  <c r="N8" i="7" s="1"/>
  <c r="S8" i="7" s="1"/>
  <c r="AE9" i="7"/>
  <c r="AH10" i="7"/>
  <c r="AV13" i="7"/>
  <c r="AD18" i="7"/>
  <c r="Z21" i="7"/>
  <c r="AD22" i="7"/>
  <c r="AA30" i="7"/>
  <c r="AF37" i="7"/>
  <c r="Y39" i="7"/>
  <c r="AJ43" i="7"/>
  <c r="AA49" i="7"/>
  <c r="AH51" i="7"/>
  <c r="AD53" i="7"/>
  <c r="AK54" i="7"/>
  <c r="AI57" i="7"/>
  <c r="AM61" i="7"/>
  <c r="AB65" i="7"/>
  <c r="N65" i="7" s="1"/>
  <c r="S65" i="7" s="1"/>
  <c r="J66" i="7"/>
  <c r="J70" i="7"/>
  <c r="AF76" i="7"/>
  <c r="AB78" i="7"/>
  <c r="N78" i="7" s="1"/>
  <c r="S78" i="7" s="1"/>
  <c r="Y79" i="7"/>
  <c r="AV80" i="7"/>
  <c r="AA83" i="7"/>
  <c r="AO93" i="7"/>
  <c r="AF99" i="7"/>
  <c r="AC114" i="7"/>
  <c r="AG126" i="7"/>
  <c r="N161" i="7"/>
  <c r="S161" i="7" s="1"/>
  <c r="J161" i="7"/>
  <c r="AE18" i="7"/>
  <c r="AB21" i="7"/>
  <c r="N21" i="7" s="1"/>
  <c r="S21" i="7" s="1"/>
  <c r="AE22" i="7"/>
  <c r="Y24" i="7"/>
  <c r="J27" i="7"/>
  <c r="AB30" i="7"/>
  <c r="N30" i="7" s="1"/>
  <c r="S30" i="7" s="1"/>
  <c r="AV31" i="7"/>
  <c r="Z39" i="7"/>
  <c r="N42" i="7"/>
  <c r="S42" i="7" s="1"/>
  <c r="AK43" i="7"/>
  <c r="AB49" i="7"/>
  <c r="N49" i="7" s="1"/>
  <c r="S49" i="7" s="1"/>
  <c r="AI51" i="7"/>
  <c r="AE53" i="7"/>
  <c r="AM54" i="7"/>
  <c r="AJ57" i="7"/>
  <c r="AN61" i="7"/>
  <c r="N63" i="7"/>
  <c r="S63" i="7" s="1"/>
  <c r="AD65" i="7"/>
  <c r="Z75" i="7"/>
  <c r="AC78" i="7"/>
  <c r="AA79" i="7"/>
  <c r="AD83" i="7"/>
  <c r="J86" i="7"/>
  <c r="AV88" i="7"/>
  <c r="J89" i="7"/>
  <c r="AV93" i="7"/>
  <c r="AG99" i="7"/>
  <c r="J101" i="7"/>
  <c r="AG114" i="7"/>
  <c r="AK126" i="7"/>
  <c r="J141" i="7"/>
  <c r="J160" i="7"/>
  <c r="AH171" i="7"/>
  <c r="AJ10" i="7"/>
  <c r="AF18" i="7"/>
  <c r="AC21" i="7"/>
  <c r="AF22" i="7"/>
  <c r="Z24" i="7"/>
  <c r="AC30" i="7"/>
  <c r="AB39" i="7"/>
  <c r="N39" i="7" s="1"/>
  <c r="S39" i="7" s="1"/>
  <c r="Y43" i="7"/>
  <c r="AL43" i="7"/>
  <c r="AC49" i="7"/>
  <c r="AJ51" i="7"/>
  <c r="AF53" i="7"/>
  <c r="Z54" i="7"/>
  <c r="AN54" i="7"/>
  <c r="AL57" i="7"/>
  <c r="Z61" i="7"/>
  <c r="AO61" i="7"/>
  <c r="AF65" i="7"/>
  <c r="AB75" i="7"/>
  <c r="N75" i="7" s="1"/>
  <c r="S75" i="7" s="1"/>
  <c r="AF78" i="7"/>
  <c r="AB79" i="7"/>
  <c r="N79" i="7" s="1"/>
  <c r="S79" i="7" s="1"/>
  <c r="AE83" i="7"/>
  <c r="AV85" i="7"/>
  <c r="AJ99" i="7"/>
  <c r="Z108" i="7"/>
  <c r="J109" i="7"/>
  <c r="AH114" i="7"/>
  <c r="AV117" i="7"/>
  <c r="N118" i="7"/>
  <c r="S118" i="7" s="1"/>
  <c r="J121" i="7"/>
  <c r="J122" i="7"/>
  <c r="AN126" i="7"/>
  <c r="J131" i="7"/>
  <c r="J133" i="7"/>
  <c r="J145" i="7"/>
  <c r="J156" i="7"/>
  <c r="J158" i="7"/>
  <c r="AK10" i="7"/>
  <c r="AH18" i="7"/>
  <c r="AD21" i="7"/>
  <c r="AG22" i="7"/>
  <c r="AA24" i="7"/>
  <c r="J26" i="7"/>
  <c r="AD30" i="7"/>
  <c r="J31" i="7"/>
  <c r="AC39" i="7"/>
  <c r="Z43" i="7"/>
  <c r="AM43" i="7"/>
  <c r="J45" i="7"/>
  <c r="AD49" i="7"/>
  <c r="AV49" i="7"/>
  <c r="AL51" i="7"/>
  <c r="AG53" i="7"/>
  <c r="AA54" i="7"/>
  <c r="AO54" i="7"/>
  <c r="AM57" i="7"/>
  <c r="AA61" i="7"/>
  <c r="J62" i="7"/>
  <c r="AV68" i="7"/>
  <c r="AC75" i="7"/>
  <c r="AH78" i="7"/>
  <c r="AC79" i="7"/>
  <c r="AG83" i="7"/>
  <c r="AA93" i="7"/>
  <c r="AL99" i="7"/>
  <c r="AV106" i="7"/>
  <c r="AC108" i="7"/>
  <c r="AL114" i="7"/>
  <c r="AO126" i="7"/>
  <c r="J127" i="7"/>
  <c r="AV129" i="7"/>
  <c r="J139" i="7"/>
  <c r="AV141" i="7"/>
  <c r="AV157" i="7"/>
  <c r="J168" i="7"/>
  <c r="J170" i="7"/>
  <c r="J182" i="7"/>
  <c r="AI5" i="7"/>
  <c r="Z6" i="7"/>
  <c r="AB7" i="7"/>
  <c r="N7" i="7" s="1"/>
  <c r="S7" i="7" s="1"/>
  <c r="AF8" i="7"/>
  <c r="Y10" i="7"/>
  <c r="AL10" i="7"/>
  <c r="AI18" i="7"/>
  <c r="Y19" i="7"/>
  <c r="AE21" i="7"/>
  <c r="AH22" i="7"/>
  <c r="AB24" i="7"/>
  <c r="N24" i="7" s="1"/>
  <c r="S24" i="7" s="1"/>
  <c r="AV25" i="7"/>
  <c r="Y28" i="7"/>
  <c r="AE30" i="7"/>
  <c r="AD39" i="7"/>
  <c r="AA43" i="7"/>
  <c r="AN43" i="7"/>
  <c r="Y47" i="7"/>
  <c r="AE49" i="7"/>
  <c r="AM51" i="7"/>
  <c r="AI53" i="7"/>
  <c r="AB54" i="7"/>
  <c r="N54" i="7" s="1"/>
  <c r="S54" i="7" s="1"/>
  <c r="J55" i="7"/>
  <c r="AN57" i="7"/>
  <c r="J59" i="7"/>
  <c r="AB61" i="7"/>
  <c r="N61" i="7" s="1"/>
  <c r="S61" i="7" s="1"/>
  <c r="N73" i="7"/>
  <c r="S73" i="7" s="1"/>
  <c r="J73" i="7"/>
  <c r="AD75" i="7"/>
  <c r="AJ78" i="7"/>
  <c r="AD79" i="7"/>
  <c r="N80" i="7"/>
  <c r="S80" i="7" s="1"/>
  <c r="AI83" i="7"/>
  <c r="J85" i="7"/>
  <c r="J88" i="7"/>
  <c r="J92" i="7"/>
  <c r="AB93" i="7"/>
  <c r="N93" i="7" s="1"/>
  <c r="S93" i="7" s="1"/>
  <c r="AN99" i="7"/>
  <c r="AD108" i="7"/>
  <c r="AV114" i="7"/>
  <c r="AV123" i="7"/>
  <c r="AV126" i="7"/>
  <c r="J148" i="7"/>
  <c r="N155" i="7"/>
  <c r="S155" i="7" s="1"/>
  <c r="N191" i="7"/>
  <c r="S191" i="7" s="1"/>
  <c r="J113" i="7"/>
  <c r="AV122" i="7"/>
  <c r="J132" i="7"/>
  <c r="J137" i="7"/>
  <c r="J142" i="7"/>
  <c r="J146" i="7"/>
  <c r="AV146" i="7"/>
  <c r="J169" i="7"/>
  <c r="J181" i="7"/>
  <c r="AV186" i="7"/>
  <c r="AV98" i="7"/>
  <c r="N127" i="7"/>
  <c r="S127" i="7" s="1"/>
  <c r="AV145" i="7"/>
  <c r="J163" i="7"/>
  <c r="J175" i="7"/>
  <c r="AV116" i="7"/>
  <c r="N189" i="7"/>
  <c r="S189" i="7" s="1"/>
  <c r="AV92" i="7"/>
  <c r="J111" i="7"/>
  <c r="J116" i="7"/>
  <c r="J130" i="7"/>
  <c r="J135" i="7"/>
  <c r="N183" i="7"/>
  <c r="S183" i="7" s="1"/>
  <c r="J183" i="7"/>
  <c r="AV188" i="7"/>
  <c r="J191" i="7"/>
  <c r="AV110" i="7"/>
  <c r="AV134" i="7"/>
  <c r="N145" i="7"/>
  <c r="S145" i="7" s="1"/>
  <c r="N165" i="7"/>
  <c r="S165" i="7" s="1"/>
  <c r="J165" i="7"/>
  <c r="AV167" i="7"/>
  <c r="N168" i="7"/>
  <c r="S168" i="7" s="1"/>
  <c r="AV170" i="7"/>
  <c r="N177" i="7"/>
  <c r="S177" i="7" s="1"/>
  <c r="J177" i="7"/>
  <c r="AV179" i="7"/>
  <c r="N180" i="7"/>
  <c r="S180" i="7" s="1"/>
  <c r="AV182" i="7"/>
  <c r="AV193" i="7"/>
  <c r="AV86" i="7"/>
  <c r="N97" i="7"/>
  <c r="S97" i="7" s="1"/>
  <c r="N121" i="7"/>
  <c r="S121" i="7" s="1"/>
  <c r="AV149" i="7"/>
  <c r="N150" i="7"/>
  <c r="S150" i="7" s="1"/>
  <c r="N153" i="7"/>
  <c r="S153" i="7" s="1"/>
  <c r="J153" i="7"/>
  <c r="N159" i="7"/>
  <c r="S159" i="7" s="1"/>
  <c r="J159" i="7"/>
  <c r="AV161" i="7"/>
  <c r="N162" i="7"/>
  <c r="S162" i="7" s="1"/>
  <c r="AV164" i="7"/>
  <c r="AV173" i="7"/>
  <c r="N174" i="7"/>
  <c r="S174" i="7" s="1"/>
  <c r="AV176" i="7"/>
  <c r="AV143" i="7"/>
  <c r="AV152" i="7"/>
  <c r="AV155" i="7"/>
  <c r="N156" i="7"/>
  <c r="S156" i="7" s="1"/>
  <c r="AV158" i="7"/>
  <c r="N188" i="7"/>
  <c r="S188" i="7" s="1"/>
  <c r="J188" i="7"/>
  <c r="AV62" i="7"/>
  <c r="AV104" i="7"/>
  <c r="N115" i="7"/>
  <c r="S115" i="7" s="1"/>
  <c r="AV184" i="7"/>
  <c r="N185" i="7"/>
  <c r="S185" i="7" s="1"/>
  <c r="AV187" i="7"/>
  <c r="N139" i="7"/>
  <c r="S139" i="7" s="1"/>
  <c r="AV148" i="7"/>
  <c r="N167" i="7"/>
  <c r="S167" i="7" s="1"/>
  <c r="AV169" i="7"/>
  <c r="N170" i="7"/>
  <c r="S170" i="7" s="1"/>
  <c r="N179" i="7"/>
  <c r="S179" i="7" s="1"/>
  <c r="AV181" i="7"/>
  <c r="N182" i="7"/>
  <c r="S182" i="7" s="1"/>
  <c r="AV192" i="7"/>
  <c r="J208" i="7"/>
  <c r="J220" i="7"/>
  <c r="J226" i="7"/>
  <c r="J189" i="7"/>
  <c r="J195" i="7"/>
  <c r="J201" i="7"/>
  <c r="J194" i="7"/>
  <c r="J199" i="7"/>
  <c r="J205" i="7"/>
  <c r="J198" i="7"/>
  <c r="J204" i="7"/>
  <c r="J210" i="7"/>
  <c r="J216" i="7"/>
  <c r="J222" i="7"/>
  <c r="J228" i="7"/>
  <c r="R5" i="7" l="1"/>
  <c r="N147" i="7"/>
  <c r="S147" i="7" s="1"/>
  <c r="O207" i="7"/>
  <c r="O203" i="7"/>
  <c r="Q124" i="7"/>
  <c r="P22" i="7"/>
  <c r="O76" i="7"/>
  <c r="N18" i="7"/>
  <c r="S18" i="7" s="1"/>
  <c r="O6" i="7"/>
  <c r="Q39" i="7"/>
  <c r="R30" i="7"/>
  <c r="O9" i="7"/>
  <c r="R53" i="7"/>
  <c r="O215" i="7"/>
  <c r="O171" i="7"/>
  <c r="P76" i="7"/>
  <c r="Q43" i="7"/>
  <c r="O5" i="7"/>
  <c r="Q65" i="7"/>
  <c r="R49" i="7"/>
  <c r="R22" i="7"/>
  <c r="P53" i="7"/>
  <c r="R76" i="7"/>
  <c r="Q78" i="7"/>
  <c r="Q83" i="7"/>
  <c r="P30" i="7"/>
  <c r="P18" i="7"/>
  <c r="O54" i="7"/>
  <c r="Q49" i="7"/>
  <c r="P37" i="7"/>
  <c r="O108" i="7"/>
  <c r="O147" i="7"/>
  <c r="Q76" i="7"/>
  <c r="O7" i="7"/>
  <c r="R39" i="7"/>
  <c r="R171" i="7"/>
  <c r="Q24" i="7"/>
  <c r="P99" i="7"/>
  <c r="O8" i="7"/>
  <c r="Q21" i="7"/>
  <c r="P75" i="7"/>
  <c r="R108" i="7"/>
  <c r="R212" i="7"/>
  <c r="R124" i="7"/>
  <c r="Q114" i="7"/>
  <c r="Q54" i="7"/>
  <c r="P78" i="7"/>
  <c r="P83" i="7"/>
  <c r="O30" i="7"/>
  <c r="O18" i="7"/>
  <c r="Q108" i="7"/>
  <c r="Q147" i="7"/>
  <c r="P49" i="7"/>
  <c r="O37" i="7"/>
  <c r="R9" i="7"/>
  <c r="R65" i="7"/>
  <c r="O61" i="7"/>
  <c r="Q8" i="7"/>
  <c r="P24" i="7"/>
  <c r="O99" i="7"/>
  <c r="P21" i="7"/>
  <c r="O75" i="7"/>
  <c r="P39" i="7"/>
  <c r="R147" i="7"/>
  <c r="R61" i="7"/>
  <c r="R207" i="7"/>
  <c r="Q203" i="7"/>
  <c r="Q6" i="7"/>
  <c r="Q5" i="7"/>
  <c r="P65" i="7"/>
  <c r="Q215" i="7"/>
  <c r="Q9" i="7"/>
  <c r="Q61" i="7"/>
  <c r="O22" i="7"/>
  <c r="P43" i="7"/>
  <c r="P114" i="7"/>
  <c r="P124" i="7"/>
  <c r="O39" i="7"/>
  <c r="O124" i="7"/>
  <c r="R24" i="7"/>
  <c r="R54" i="7"/>
  <c r="R99" i="7"/>
  <c r="Q212" i="7"/>
  <c r="Q171" i="7"/>
  <c r="Q93" i="7"/>
  <c r="P51" i="7"/>
  <c r="O53" i="7"/>
  <c r="N99" i="7"/>
  <c r="S99" i="7" s="1"/>
  <c r="Q7" i="7"/>
  <c r="R114" i="7"/>
  <c r="R203" i="7"/>
  <c r="R78" i="7"/>
  <c r="Q30" i="7"/>
  <c r="Q18" i="7"/>
  <c r="P54" i="7"/>
  <c r="O78" i="7"/>
  <c r="O83" i="7"/>
  <c r="Q37" i="7"/>
  <c r="P108" i="7"/>
  <c r="O49" i="7"/>
  <c r="Q207" i="7"/>
  <c r="Q79" i="7"/>
  <c r="O43" i="7"/>
  <c r="O114" i="7"/>
  <c r="R51" i="7"/>
  <c r="R37" i="7"/>
  <c r="Q99" i="7"/>
  <c r="P8" i="7"/>
  <c r="O24" i="7"/>
  <c r="Q75" i="7"/>
  <c r="O21" i="7"/>
  <c r="R8" i="7"/>
  <c r="R79" i="7"/>
  <c r="R6" i="7"/>
  <c r="R93" i="7"/>
  <c r="P203" i="7"/>
  <c r="P6" i="7"/>
  <c r="P5" i="7"/>
  <c r="O65" i="7"/>
  <c r="Q22" i="7"/>
  <c r="P215" i="7"/>
  <c r="P9" i="7"/>
  <c r="P61" i="7"/>
  <c r="P7" i="7"/>
  <c r="R215" i="7"/>
  <c r="R43" i="7"/>
  <c r="R83" i="7"/>
  <c r="O212" i="7"/>
  <c r="Q51" i="7"/>
  <c r="O93" i="7"/>
  <c r="P212" i="7"/>
  <c r="Q53" i="7"/>
  <c r="P171" i="7"/>
  <c r="P93" i="7"/>
  <c r="O51" i="7"/>
  <c r="P207" i="7"/>
  <c r="P79" i="7"/>
  <c r="O79" i="7"/>
  <c r="R75" i="7"/>
  <c r="R7" i="7"/>
  <c r="R21" i="7"/>
  <c r="J47" i="7"/>
  <c r="J53" i="7"/>
  <c r="J6" i="7"/>
  <c r="J76" i="7"/>
  <c r="J22" i="7"/>
  <c r="J21" i="7"/>
  <c r="J49" i="7"/>
  <c r="J51" i="7"/>
  <c r="J83" i="7"/>
  <c r="J28" i="7"/>
  <c r="J43" i="7"/>
  <c r="J8" i="7"/>
  <c r="J24" i="7"/>
  <c r="J9" i="7"/>
  <c r="J108" i="7"/>
  <c r="J99" i="7"/>
  <c r="J5" i="7"/>
  <c r="J37" i="7"/>
  <c r="J54" i="7"/>
  <c r="J124" i="7"/>
  <c r="J147" i="7"/>
  <c r="J207" i="7"/>
  <c r="J215" i="7"/>
  <c r="J30" i="7"/>
  <c r="J19" i="7"/>
  <c r="J57" i="7"/>
  <c r="J32" i="7"/>
  <c r="J65" i="7"/>
  <c r="J18" i="7"/>
  <c r="J171" i="7"/>
  <c r="J10" i="7"/>
  <c r="J39" i="7"/>
  <c r="J212" i="7"/>
  <c r="J98" i="7"/>
  <c r="J7" i="7"/>
  <c r="J78" i="7"/>
  <c r="J203" i="7"/>
  <c r="J61" i="7"/>
  <c r="J75" i="7"/>
  <c r="J126" i="7"/>
  <c r="J114" i="7"/>
  <c r="J79" i="7"/>
  <c r="J93" i="7"/>
</calcChain>
</file>

<file path=xl/sharedStrings.xml><?xml version="1.0" encoding="utf-8"?>
<sst xmlns="http://schemas.openxmlformats.org/spreadsheetml/2006/main" count="3156" uniqueCount="1001">
  <si>
    <t>DOI</t>
  </si>
  <si>
    <t>Citation</t>
  </si>
  <si>
    <t>Location</t>
  </si>
  <si>
    <t>Units</t>
  </si>
  <si>
    <t>Conversion to mM</t>
  </si>
  <si>
    <t>Conversion to mM notes</t>
  </si>
  <si>
    <t>10.1038/nchembio.186</t>
  </si>
  <si>
    <t>Bennett, Bryson D., et al. "Absolute metabolite concentrations and implied enzyme active site occupancy in Escherichia coli." Nature chemical biology 5.8 (2009): 593-599.</t>
  </si>
  <si>
    <t>Supplementary Table 3</t>
  </si>
  <si>
    <t>M</t>
  </si>
  <si>
    <t>10.1016/j.cels.2015.09.008</t>
  </si>
  <si>
    <t>Gerosa, Luca, et al. "Pseudo-transition analysis identifies the key regulators of dynamic metabolic adaptations from steady-state data." Cell systems 1.4 (2015): 270-282.</t>
  </si>
  <si>
    <t>Growth media: Data S1, "Metabolite concentrations" worksheet; Diauxic shift: Data S2, "Metabolite concentrations" worksheet</t>
  </si>
  <si>
    <t>umol gCDW^-1</t>
  </si>
  <si>
    <t>0.314 gDCW gCW^-1 [DOI: 10.1128/AEM.48.4.755-757.1984]; 1.1 gCW ml^-1 [DOI: 10.1007/s002030050248]</t>
  </si>
  <si>
    <t>10.1126/science.1132067</t>
  </si>
  <si>
    <t>Ishii, Nobuyoshi, et al. "Multiple high-throughput analyses monitor the response of E. coli to perturbations." Science 316.5824 (2007): 593-597.</t>
  </si>
  <si>
    <t>Reference 21, "Metabolite" worksheet</t>
  </si>
  <si>
    <t>mM</t>
  </si>
  <si>
    <t>10.1038/nchembio.2077</t>
  </si>
  <si>
    <t>Park, Junyoung O., et al. "Metabolite concentrations, fluxes and free energies imply efficient enzyme usage." Nature chemical biology 12.7 (2016): 482-489.</t>
  </si>
  <si>
    <t>Supplementary Text and Figures, Supplementary Table S5</t>
  </si>
  <si>
    <t>Concentration (mM)</t>
  </si>
  <si>
    <t>Name</t>
  </si>
  <si>
    <t>Mean</t>
  </si>
  <si>
    <t>Bennett et al.</t>
  </si>
  <si>
    <t>Gerosa et al.</t>
  </si>
  <si>
    <t>Ishii et al.</t>
  </si>
  <si>
    <t>Park et al.</t>
  </si>
  <si>
    <t>Growth media</t>
  </si>
  <si>
    <t>Diauxic shift (h)</t>
  </si>
  <si>
    <t>Replicate</t>
  </si>
  <si>
    <t>Growth rate (h^-1)</t>
  </si>
  <si>
    <t>KEGG Id</t>
  </si>
  <si>
    <t>Number datasets observed in</t>
  </si>
  <si>
    <t>Number of observations</t>
  </si>
  <si>
    <t>Glucose</t>
  </si>
  <si>
    <t>Glycerol</t>
  </si>
  <si>
    <t>Acetate</t>
  </si>
  <si>
    <t>Fructose</t>
  </si>
  <si>
    <t>Galactose</t>
  </si>
  <si>
    <t>Gluconate</t>
  </si>
  <si>
    <t>Pyruvate</t>
  </si>
  <si>
    <t>Succinate</t>
  </si>
  <si>
    <t>March</t>
  </si>
  <si>
    <t>June</t>
  </si>
  <si>
    <t>July</t>
  </si>
  <si>
    <t>September</t>
  </si>
  <si>
    <t>October</t>
  </si>
  <si>
    <t>C00002</t>
  </si>
  <si>
    <t>ATP</t>
  </si>
  <si>
    <t>Adenosine triphosphate</t>
  </si>
  <si>
    <t>C00003</t>
  </si>
  <si>
    <t>NAD</t>
  </si>
  <si>
    <t>Nicotinamide-adenine-dinucleotide</t>
  </si>
  <si>
    <t>NAD+</t>
  </si>
  <si>
    <t>C00004</t>
  </si>
  <si>
    <t>NADH</t>
  </si>
  <si>
    <t>Nicotinamide-adenine-dinucleotide-reduced</t>
  </si>
  <si>
    <t>C00005</t>
  </si>
  <si>
    <t>NADPH</t>
  </si>
  <si>
    <t>Nicotinamide-adenine-dinucleotide-phosphate-reduced</t>
  </si>
  <si>
    <t>C00006</t>
  </si>
  <si>
    <t>NADP</t>
  </si>
  <si>
    <t>NADP+</t>
  </si>
  <si>
    <t>Nicotinamide-adenine-dinucleotide-phosphate</t>
  </si>
  <si>
    <t>C00008</t>
  </si>
  <si>
    <t>ADP</t>
  </si>
  <si>
    <t>Adenosine diphosphate</t>
  </si>
  <si>
    <t>C00009</t>
  </si>
  <si>
    <t>phosphate (orthophosphate)[c]**</t>
  </si>
  <si>
    <t>C00010</t>
  </si>
  <si>
    <t>CoA</t>
  </si>
  <si>
    <t>coenzyme-A</t>
  </si>
  <si>
    <t>C00011</t>
  </si>
  <si>
    <t>carbon dioxide[c]**</t>
  </si>
  <si>
    <t>C00015</t>
  </si>
  <si>
    <t>UDP</t>
  </si>
  <si>
    <t>C00016</t>
  </si>
  <si>
    <t>FAD</t>
  </si>
  <si>
    <t>C00018</t>
  </si>
  <si>
    <t>Pyridoxal 5-phosphate</t>
  </si>
  <si>
    <t>C00019</t>
  </si>
  <si>
    <t>S-adenosyl-L-methionine</t>
  </si>
  <si>
    <t>S-Adenosylmethionine</t>
  </si>
  <si>
    <t>C00020</t>
  </si>
  <si>
    <t>AMP</t>
  </si>
  <si>
    <t>Adenosine monophosphate</t>
  </si>
  <si>
    <t>C00022</t>
  </si>
  <si>
    <t>pyruvate</t>
  </si>
  <si>
    <t>C00024</t>
  </si>
  <si>
    <t>acetyl-CoA</t>
  </si>
  <si>
    <t>C00025</t>
  </si>
  <si>
    <t>Glu</t>
  </si>
  <si>
    <t>glutamate</t>
  </si>
  <si>
    <t>L-Glutamate</t>
  </si>
  <si>
    <t>Glutamate</t>
  </si>
  <si>
    <t>C00026</t>
  </si>
  <si>
    <t>Akg</t>
  </si>
  <si>
    <t>α-ketoglutarate</t>
  </si>
  <si>
    <t>2-Oxoglutarate</t>
  </si>
  <si>
    <t>a-ketoglutarate</t>
  </si>
  <si>
    <t>C00029</t>
  </si>
  <si>
    <t>UDP-glucose</t>
  </si>
  <si>
    <t>C00035</t>
  </si>
  <si>
    <t>GDP</t>
  </si>
  <si>
    <t>Guanosine-5'-diphosphate</t>
  </si>
  <si>
    <t>C00036</t>
  </si>
  <si>
    <t>oxaloacetate[c]*</t>
  </si>
  <si>
    <t>C00037</t>
  </si>
  <si>
    <t>Gly</t>
  </si>
  <si>
    <t>C00041</t>
  </si>
  <si>
    <t>alanine</t>
  </si>
  <si>
    <t>Ala</t>
  </si>
  <si>
    <t>C00042</t>
  </si>
  <si>
    <t>Succ</t>
  </si>
  <si>
    <t>succinate</t>
  </si>
  <si>
    <t>C00043</t>
  </si>
  <si>
    <t>UDP-N-acetyl-glucosamine</t>
  </si>
  <si>
    <t>UDP-N-acetylglucosamine</t>
  </si>
  <si>
    <t>C00044</t>
  </si>
  <si>
    <t>GTP</t>
  </si>
  <si>
    <t>Guanosine-5'-triphosphate</t>
  </si>
  <si>
    <t>C00047</t>
  </si>
  <si>
    <t>lysine</t>
  </si>
  <si>
    <t>Lys</t>
  </si>
  <si>
    <t>C00049</t>
  </si>
  <si>
    <t>Asp</t>
  </si>
  <si>
    <t>aspartate</t>
  </si>
  <si>
    <t>Aspartate</t>
  </si>
  <si>
    <t>C00051</t>
  </si>
  <si>
    <t>glutathione</t>
  </si>
  <si>
    <t>Glutathione</t>
  </si>
  <si>
    <t>C00053</t>
  </si>
  <si>
    <t>adenosine-phosphosulfate</t>
  </si>
  <si>
    <t>C00055</t>
  </si>
  <si>
    <t>CMP</t>
  </si>
  <si>
    <t>C00061</t>
  </si>
  <si>
    <t>flavin mononucleotide</t>
  </si>
  <si>
    <t>FMN</t>
  </si>
  <si>
    <t>C00062</t>
  </si>
  <si>
    <t>Arg</t>
  </si>
  <si>
    <t>arginine</t>
  </si>
  <si>
    <t>Arginine</t>
  </si>
  <si>
    <t>C00063</t>
  </si>
  <si>
    <t>CTP</t>
  </si>
  <si>
    <t>C00064</t>
  </si>
  <si>
    <t>Gln</t>
  </si>
  <si>
    <t>glutamine</t>
  </si>
  <si>
    <t>L-Glutamine</t>
  </si>
  <si>
    <t>C00065</t>
  </si>
  <si>
    <t>serine</t>
  </si>
  <si>
    <t>Ser</t>
  </si>
  <si>
    <t>C00068</t>
  </si>
  <si>
    <t>TDP</t>
  </si>
  <si>
    <t>C00073</t>
  </si>
  <si>
    <t>methionine</t>
  </si>
  <si>
    <t>Met</t>
  </si>
  <si>
    <t>C00074</t>
  </si>
  <si>
    <t>Pep</t>
  </si>
  <si>
    <t>phosphoenolpyruvate</t>
  </si>
  <si>
    <t>Phosphoenolpyruvate</t>
  </si>
  <si>
    <t>C00075</t>
  </si>
  <si>
    <t>UTP</t>
  </si>
  <si>
    <t>C00077</t>
  </si>
  <si>
    <t>ornithine</t>
  </si>
  <si>
    <t>Ornithine</t>
  </si>
  <si>
    <t>C00078</t>
  </si>
  <si>
    <t>tryptophan</t>
  </si>
  <si>
    <t>Trp</t>
  </si>
  <si>
    <t>C00079</t>
  </si>
  <si>
    <t>Phe</t>
  </si>
  <si>
    <t>phenylalanine</t>
  </si>
  <si>
    <t>Phenyalanine</t>
  </si>
  <si>
    <t>C00081</t>
  </si>
  <si>
    <t>inosine-triphosphate</t>
  </si>
  <si>
    <t>ITP</t>
  </si>
  <si>
    <t>C00082</t>
  </si>
  <si>
    <t>Tyr</t>
  </si>
  <si>
    <t>tyrosine</t>
  </si>
  <si>
    <t>Tyrosine</t>
  </si>
  <si>
    <t>C00083</t>
  </si>
  <si>
    <t>malonyl-CoA</t>
  </si>
  <si>
    <t>C00085</t>
  </si>
  <si>
    <t>D-Fructose-6-phosphate</t>
  </si>
  <si>
    <t>Fructose 6-phosphate</t>
  </si>
  <si>
    <t>fructose-6-phosphate[c]*</t>
  </si>
  <si>
    <t>C00091</t>
  </si>
  <si>
    <t>succinyl-CoA</t>
  </si>
  <si>
    <t>C00092</t>
  </si>
  <si>
    <t>D-Glucose-6-phosphate</t>
  </si>
  <si>
    <t>Glucose 6-phosphate</t>
  </si>
  <si>
    <t>glucose-6-phosphate[c]*</t>
  </si>
  <si>
    <t>C00093</t>
  </si>
  <si>
    <t>glycerolphosphate</t>
  </si>
  <si>
    <t>Glycerol-3-phosphate</t>
  </si>
  <si>
    <t>sn-glycerol 3-phosphate</t>
  </si>
  <si>
    <t>C00099</t>
  </si>
  <si>
    <t>beta-Ala</t>
  </si>
  <si>
    <t>C00100</t>
  </si>
  <si>
    <t>propionyl-CoA</t>
  </si>
  <si>
    <t>n-Propionyl CoA</t>
  </si>
  <si>
    <t>C00103</t>
  </si>
  <si>
    <t>Glucose-1-phosphate</t>
  </si>
  <si>
    <t>Glucose 1-phosphate</t>
  </si>
  <si>
    <t>C00104</t>
  </si>
  <si>
    <t>inosine-diphosphate</t>
  </si>
  <si>
    <t>IDP</t>
  </si>
  <si>
    <t>C00105</t>
  </si>
  <si>
    <t>UMP</t>
  </si>
  <si>
    <t>C00108</t>
  </si>
  <si>
    <t>anthranilate</t>
  </si>
  <si>
    <t>Anthranilate</t>
  </si>
  <si>
    <t>C00111</t>
  </si>
  <si>
    <t>Dhap</t>
  </si>
  <si>
    <t>dihydroxyacetone-phosphate</t>
  </si>
  <si>
    <t>Dihydroxyacetone-phosphate</t>
  </si>
  <si>
    <t>Dihydroxyacetone phosphate</t>
  </si>
  <si>
    <t>dihydroxyacetonephosphate</t>
  </si>
  <si>
    <t>C00112</t>
  </si>
  <si>
    <t>CDP</t>
  </si>
  <si>
    <t>C00117</t>
  </si>
  <si>
    <t>Ribose 5-phosphate</t>
  </si>
  <si>
    <t>ribose-5-phosphate[c]*</t>
  </si>
  <si>
    <t>C00119</t>
  </si>
  <si>
    <t>PRPP</t>
  </si>
  <si>
    <t>C00122</t>
  </si>
  <si>
    <t>Fum</t>
  </si>
  <si>
    <t>fumarate</t>
  </si>
  <si>
    <t>Fumarate</t>
  </si>
  <si>
    <t>C00123</t>
  </si>
  <si>
    <t>Leu</t>
  </si>
  <si>
    <t>leucine (assumed 1/2 ile+leu)</t>
  </si>
  <si>
    <t>C00127</t>
  </si>
  <si>
    <t>glutathione disulfide</t>
  </si>
  <si>
    <t>Oxidized glutathione</t>
  </si>
  <si>
    <t>C00128</t>
  </si>
  <si>
    <t>CMP-N-acetylneuramate</t>
  </si>
  <si>
    <t>C00130</t>
  </si>
  <si>
    <t>inosine-monophosphate</t>
  </si>
  <si>
    <t>IMP</t>
  </si>
  <si>
    <t>C00131</t>
  </si>
  <si>
    <t>dATP</t>
  </si>
  <si>
    <t>C00134</t>
  </si>
  <si>
    <t>1,4-Butanediamine</t>
  </si>
  <si>
    <t>C00135</t>
  </si>
  <si>
    <t>histidine</t>
  </si>
  <si>
    <t>His</t>
  </si>
  <si>
    <t>C00137</t>
  </si>
  <si>
    <t>myo-inositol</t>
  </si>
  <si>
    <t>C00140</t>
  </si>
  <si>
    <t>N-Acetylglucosamine</t>
  </si>
  <si>
    <t>C00144</t>
  </si>
  <si>
    <t>GMP</t>
  </si>
  <si>
    <t>Guanosine-5'-monophosphate</t>
  </si>
  <si>
    <t>C00147</t>
  </si>
  <si>
    <t>Adn</t>
  </si>
  <si>
    <t>adenine</t>
  </si>
  <si>
    <t>Adenine</t>
  </si>
  <si>
    <t>C00148</t>
  </si>
  <si>
    <t>proline</t>
  </si>
  <si>
    <t>Pro</t>
  </si>
  <si>
    <t>C00149</t>
  </si>
  <si>
    <t>Mal</t>
  </si>
  <si>
    <t>malate</t>
  </si>
  <si>
    <t>L-Malate</t>
  </si>
  <si>
    <t>Malate</t>
  </si>
  <si>
    <t>C00152</t>
  </si>
  <si>
    <t>asparagine</t>
  </si>
  <si>
    <t>Asparagine</t>
  </si>
  <si>
    <t>Asn</t>
  </si>
  <si>
    <t>C00153</t>
  </si>
  <si>
    <t>Nicotinamide</t>
  </si>
  <si>
    <t>C00155</t>
  </si>
  <si>
    <t>homocysteine</t>
  </si>
  <si>
    <t>C00156</t>
  </si>
  <si>
    <t>4-hydroxybenzoate</t>
  </si>
  <si>
    <t>C00158</t>
  </si>
  <si>
    <t>citrate</t>
  </si>
  <si>
    <t>Citrate</t>
  </si>
  <si>
    <t>C00166</t>
  </si>
  <si>
    <t>phenylpyruvate</t>
  </si>
  <si>
    <t>C00167</t>
  </si>
  <si>
    <t>UDP-glucaronate</t>
  </si>
  <si>
    <t>UDP-glucuronate</t>
  </si>
  <si>
    <t>C00170</t>
  </si>
  <si>
    <t>5'-Deoxy-5'-Methylthioadenosine</t>
  </si>
  <si>
    <t>C00180</t>
  </si>
  <si>
    <t>Benzoate</t>
  </si>
  <si>
    <t>C00183</t>
  </si>
  <si>
    <t>valine</t>
  </si>
  <si>
    <t>Val</t>
  </si>
  <si>
    <t>C00188</t>
  </si>
  <si>
    <t>threonine</t>
  </si>
  <si>
    <t>Thr</t>
  </si>
  <si>
    <t>C00196</t>
  </si>
  <si>
    <t>2,3-Dihydroxybenzoic acid</t>
  </si>
  <si>
    <t>2,3-dihydroxybenzoic acid</t>
  </si>
  <si>
    <t>C00197</t>
  </si>
  <si>
    <t>3-phosphoglycerate</t>
  </si>
  <si>
    <t>3-Phosphoglycerate</t>
  </si>
  <si>
    <t>C00198</t>
  </si>
  <si>
    <t>gluconolactone</t>
  </si>
  <si>
    <t>C00199</t>
  </si>
  <si>
    <t>D-Ribulose-5-phosphate</t>
  </si>
  <si>
    <t>Ribulose 5-phosphate</t>
  </si>
  <si>
    <t>ribulose-5-phosphate[c]*</t>
  </si>
  <si>
    <t>C00206</t>
  </si>
  <si>
    <t>dADP</t>
  </si>
  <si>
    <t>C00212</t>
  </si>
  <si>
    <t>adenosine</t>
  </si>
  <si>
    <t>Adenosine</t>
  </si>
  <si>
    <t>C00224</t>
  </si>
  <si>
    <t>C00227</t>
  </si>
  <si>
    <t>acetylphosphate</t>
  </si>
  <si>
    <t>C00231</t>
  </si>
  <si>
    <t>D-Xylulose-5-phosphate</t>
  </si>
  <si>
    <t>xylulose-5-phosphate[c]*</t>
  </si>
  <si>
    <t>C00236</t>
  </si>
  <si>
    <t>3-Phospho-D-glyceroyl-phosphate</t>
  </si>
  <si>
    <t>1,3-bisphosphoglycerate[c]*</t>
  </si>
  <si>
    <t>C00239</t>
  </si>
  <si>
    <t>dCMP</t>
  </si>
  <si>
    <t>C00242</t>
  </si>
  <si>
    <t>guanine</t>
  </si>
  <si>
    <t>Guanine</t>
  </si>
  <si>
    <t>C00250</t>
  </si>
  <si>
    <t>Pyridoxal</t>
  </si>
  <si>
    <t>C00255</t>
  </si>
  <si>
    <t>riboflavin</t>
  </si>
  <si>
    <t>C00257</t>
  </si>
  <si>
    <t>gluconate</t>
  </si>
  <si>
    <t>C00258</t>
  </si>
  <si>
    <t>glycerate</t>
  </si>
  <si>
    <t>C00262</t>
  </si>
  <si>
    <t>Hypoxanthine</t>
  </si>
  <si>
    <t>C00263</t>
  </si>
  <si>
    <t>Homoserine</t>
  </si>
  <si>
    <t>C00279</t>
  </si>
  <si>
    <t>D-Erythrose-4-phosphate</t>
  </si>
  <si>
    <t>erythrose-4-phosphate[c]*</t>
  </si>
  <si>
    <t>C00294</t>
  </si>
  <si>
    <t>Inosine</t>
  </si>
  <si>
    <t>C00296</t>
  </si>
  <si>
    <t>Quinate</t>
  </si>
  <si>
    <t>C00299</t>
  </si>
  <si>
    <t>uridine</t>
  </si>
  <si>
    <t>C00300</t>
  </si>
  <si>
    <t xml:space="preserve">Creatine </t>
  </si>
  <si>
    <t>C00301</t>
  </si>
  <si>
    <t>ADP-ribose</t>
  </si>
  <si>
    <t>C00311</t>
  </si>
  <si>
    <t>Isocitrate</t>
  </si>
  <si>
    <t>isocitrate[c]*</t>
  </si>
  <si>
    <t>C00314</t>
  </si>
  <si>
    <t>Pyridoxine</t>
  </si>
  <si>
    <t>C00315</t>
  </si>
  <si>
    <t>Spermidine</t>
  </si>
  <si>
    <t>C00318</t>
  </si>
  <si>
    <t>Carnitine</t>
  </si>
  <si>
    <t>C00327</t>
  </si>
  <si>
    <t>citrulline</t>
  </si>
  <si>
    <t>Citrulline</t>
  </si>
  <si>
    <t>C00329</t>
  </si>
  <si>
    <t>Glucosamine</t>
  </si>
  <si>
    <t>C00330</t>
  </si>
  <si>
    <t>deoxyguanosine</t>
  </si>
  <si>
    <t>C00332</t>
  </si>
  <si>
    <t>acetoacetyl-CoA</t>
  </si>
  <si>
    <t>C00334</t>
  </si>
  <si>
    <t>GABA</t>
  </si>
  <si>
    <t>C00337</t>
  </si>
  <si>
    <t>dihydroorotate</t>
  </si>
  <si>
    <t>C00345</t>
  </si>
  <si>
    <t>6pgc</t>
  </si>
  <si>
    <t>6-phospho-D-gluconate</t>
  </si>
  <si>
    <t>6-Phospho-D-gluconate</t>
  </si>
  <si>
    <t>6-Phosphogluconate</t>
  </si>
  <si>
    <t>C00352</t>
  </si>
  <si>
    <t>glucosamine-6_phosphate</t>
  </si>
  <si>
    <t>Glucosamine 6-phosphate</t>
  </si>
  <si>
    <t>glucosamine-6-phosphate</t>
  </si>
  <si>
    <t>C00354</t>
  </si>
  <si>
    <t>Fdp</t>
  </si>
  <si>
    <t>fructose-1,6-bisphosphate</t>
  </si>
  <si>
    <t>D-Fructose-1-6-bisphosphate</t>
  </si>
  <si>
    <t>Fructose 1,6-diphosphate</t>
  </si>
  <si>
    <t>C00360</t>
  </si>
  <si>
    <t>dAMP</t>
  </si>
  <si>
    <t>C00362</t>
  </si>
  <si>
    <t>dGMP</t>
  </si>
  <si>
    <t>C00363</t>
  </si>
  <si>
    <t>dTDP</t>
  </si>
  <si>
    <t>C00380</t>
  </si>
  <si>
    <t>cytosine</t>
  </si>
  <si>
    <t>Cytosine</t>
  </si>
  <si>
    <t>C00386</t>
  </si>
  <si>
    <t>Carnosine</t>
  </si>
  <si>
    <t>C00387</t>
  </si>
  <si>
    <t>guanosine</t>
  </si>
  <si>
    <t>Guanosine</t>
  </si>
  <si>
    <t>C00388</t>
  </si>
  <si>
    <t xml:space="preserve">Histamine </t>
  </si>
  <si>
    <t>C00407</t>
  </si>
  <si>
    <t>Ile</t>
  </si>
  <si>
    <t>isoleucine (assumed 1/2 ile+leu)</t>
  </si>
  <si>
    <t>C00408</t>
  </si>
  <si>
    <t>Pipecolate</t>
  </si>
  <si>
    <t>C00417</t>
  </si>
  <si>
    <t>aconitate</t>
  </si>
  <si>
    <t>C00423</t>
  </si>
  <si>
    <t>trans-Cinnamate</t>
  </si>
  <si>
    <t>C00437</t>
  </si>
  <si>
    <t>N-acetyl-ornithine</t>
  </si>
  <si>
    <t>N-Acetylornithine</t>
  </si>
  <si>
    <t>C00438</t>
  </si>
  <si>
    <t>carbamoyl-aspartate</t>
  </si>
  <si>
    <t>Carbamoylaspartate</t>
  </si>
  <si>
    <t>C00458</t>
  </si>
  <si>
    <t>dCTP</t>
  </si>
  <si>
    <t>C00459</t>
  </si>
  <si>
    <t>dTTP</t>
  </si>
  <si>
    <t>C00475</t>
  </si>
  <si>
    <t>cytidine</t>
  </si>
  <si>
    <t>Cytidine</t>
  </si>
  <si>
    <t>C00483</t>
  </si>
  <si>
    <t>Tyramine</t>
  </si>
  <si>
    <t>C00493</t>
  </si>
  <si>
    <t>shikimate</t>
  </si>
  <si>
    <t>C00498</t>
  </si>
  <si>
    <t>ADP-glucose</t>
  </si>
  <si>
    <t>C00559</t>
  </si>
  <si>
    <t>deoxyadenosine</t>
  </si>
  <si>
    <t>C00575</t>
  </si>
  <si>
    <t>cAMP</t>
  </si>
  <si>
    <t>cyclic-AMP</t>
  </si>
  <si>
    <t>C00581</t>
  </si>
  <si>
    <t>Guanidoacetate</t>
  </si>
  <si>
    <t>C00624</t>
  </si>
  <si>
    <t>N-Acetylglutamate</t>
  </si>
  <si>
    <t>C00631</t>
  </si>
  <si>
    <t>2-phosphoglycerate[c]*</t>
  </si>
  <si>
    <t>C00647</t>
  </si>
  <si>
    <t>Pyridoxamine 5'-phosphate</t>
  </si>
  <si>
    <t>C00661</t>
  </si>
  <si>
    <t>glyceraldehyde-3-phosphate[c]*</t>
  </si>
  <si>
    <t>C00666</t>
  </si>
  <si>
    <t>2,6-Diaminoheptanedioate</t>
  </si>
  <si>
    <t>C00672</t>
  </si>
  <si>
    <t>2-Deoxyribose 1-phosphate</t>
  </si>
  <si>
    <t>C00673</t>
  </si>
  <si>
    <t>deoxyribose-5-P</t>
  </si>
  <si>
    <t>deoxyribose-5-phosphate</t>
  </si>
  <si>
    <t>C00705</t>
  </si>
  <si>
    <t>dCDP</t>
  </si>
  <si>
    <t>C00715</t>
  </si>
  <si>
    <t>Pterin</t>
  </si>
  <si>
    <t>C00719</t>
  </si>
  <si>
    <t>Betaine</t>
  </si>
  <si>
    <t>C00747</t>
  </si>
  <si>
    <t>Pyridine</t>
  </si>
  <si>
    <t>C00785</t>
  </si>
  <si>
    <t>Urocanate</t>
  </si>
  <si>
    <t>C00791</t>
  </si>
  <si>
    <t xml:space="preserve">Creatinine </t>
  </si>
  <si>
    <t>C00860</t>
  </si>
  <si>
    <t>histidinol</t>
  </si>
  <si>
    <t xml:space="preserve">Histidinol </t>
  </si>
  <si>
    <t>C00864</t>
  </si>
  <si>
    <t>Pantothenate</t>
  </si>
  <si>
    <t>C00942</t>
  </si>
  <si>
    <t>cGMP</t>
  </si>
  <si>
    <t>C00956</t>
  </si>
  <si>
    <t>alpha-Aminoadipate</t>
  </si>
  <si>
    <t>C00979</t>
  </si>
  <si>
    <t xml:space="preserve">O-Acetylserine </t>
  </si>
  <si>
    <t>C01026</t>
  </si>
  <si>
    <t>N,N-Dimethylglycine</t>
  </si>
  <si>
    <t>C01029</t>
  </si>
  <si>
    <t>N8-Acetylspermidine</t>
  </si>
  <si>
    <t>C01042</t>
  </si>
  <si>
    <t>N-Acetylaspartate</t>
  </si>
  <si>
    <t>C01081</t>
  </si>
  <si>
    <t>TMP</t>
  </si>
  <si>
    <t>C01094</t>
  </si>
  <si>
    <t>Fructose-1-phosphate</t>
  </si>
  <si>
    <t>C01096</t>
  </si>
  <si>
    <t>Sorbitol 6-phosphate</t>
  </si>
  <si>
    <t>C01104</t>
  </si>
  <si>
    <t>Trimethylamine N-oxide</t>
  </si>
  <si>
    <t>C01152</t>
  </si>
  <si>
    <t>3-Methylhistidine</t>
  </si>
  <si>
    <t>C01157</t>
  </si>
  <si>
    <t>Hydroxyproline</t>
  </si>
  <si>
    <t>C01159</t>
  </si>
  <si>
    <t>2,3-Diphosphoglycerate</t>
  </si>
  <si>
    <t>2,3-bisphosphoglycerate</t>
  </si>
  <si>
    <t>C01179</t>
  </si>
  <si>
    <t>p-Hydroxyphenylpyruvate</t>
  </si>
  <si>
    <t>C01585</t>
  </si>
  <si>
    <t>Hexanoate</t>
  </si>
  <si>
    <t>C01672</t>
  </si>
  <si>
    <t>1,5-Diaminopentane</t>
  </si>
  <si>
    <t>C01740</t>
  </si>
  <si>
    <t>Octylamine</t>
  </si>
  <si>
    <t>C01746</t>
  </si>
  <si>
    <t>Piperidine</t>
  </si>
  <si>
    <t>C01784</t>
  </si>
  <si>
    <t>Benzamidine</t>
  </si>
  <si>
    <t>C01851</t>
  </si>
  <si>
    <t>Scopolamine</t>
  </si>
  <si>
    <t>C01879</t>
  </si>
  <si>
    <t>5-Oxoproline</t>
  </si>
  <si>
    <t>C01996</t>
  </si>
  <si>
    <t>Acetylcholine</t>
  </si>
  <si>
    <t>C02226</t>
  </si>
  <si>
    <t>Citraconate</t>
  </si>
  <si>
    <t>C02256</t>
  </si>
  <si>
    <t>Castanospermine</t>
  </si>
  <si>
    <t>C02376</t>
  </si>
  <si>
    <t>5-Methylcytosine</t>
  </si>
  <si>
    <t>C02455</t>
  </si>
  <si>
    <t>alpha-Methylbenzylamine</t>
  </si>
  <si>
    <t>C02494</t>
  </si>
  <si>
    <t>1-Methyladenosine</t>
  </si>
  <si>
    <t>C02567</t>
  </si>
  <si>
    <t>N1-Acetylspermine</t>
  </si>
  <si>
    <t>C02640</t>
  </si>
  <si>
    <t>Isoamylamine</t>
  </si>
  <si>
    <t>C02704</t>
  </si>
  <si>
    <t>Methyl sulfate</t>
  </si>
  <si>
    <t>C02714</t>
  </si>
  <si>
    <t xml:space="preserve">N-Acetylputrescine </t>
  </si>
  <si>
    <t>C02721</t>
  </si>
  <si>
    <t>N-Methylalanine</t>
  </si>
  <si>
    <t>C02735</t>
  </si>
  <si>
    <t>beta-Hydroxyphenethylamine</t>
  </si>
  <si>
    <t>C02787</t>
  </si>
  <si>
    <t>Isobutylamine</t>
  </si>
  <si>
    <t>C02997</t>
  </si>
  <si>
    <t>N-Acetylhistidine</t>
  </si>
  <si>
    <t>C03028</t>
  </si>
  <si>
    <t>TTP</t>
  </si>
  <si>
    <t>C03114</t>
  </si>
  <si>
    <t>5,6-Dimethylbenzimidazol</t>
  </si>
  <si>
    <t>C03283</t>
  </si>
  <si>
    <t>2,4-Diaminobutyrate</t>
  </si>
  <si>
    <t>C03375</t>
  </si>
  <si>
    <t>Bis(3-aminopropyl)amine</t>
  </si>
  <si>
    <t>C03384</t>
  </si>
  <si>
    <t>Galactose-1-phosphate</t>
  </si>
  <si>
    <t>C03406</t>
  </si>
  <si>
    <t>Argininosuccinate</t>
  </si>
  <si>
    <t>C03451</t>
  </si>
  <si>
    <t>S-Lactoylglutathione</t>
  </si>
  <si>
    <t>C03722</t>
  </si>
  <si>
    <t>quinolinate</t>
  </si>
  <si>
    <t>C03736</t>
  </si>
  <si>
    <t>alpha-D-Ribose-5-phosphate</t>
  </si>
  <si>
    <t>C03795</t>
  </si>
  <si>
    <t>N6-Methyl-2'-deoxyadenosine</t>
  </si>
  <si>
    <t>C04037</t>
  </si>
  <si>
    <t>Galacturonate 1-phosphate</t>
  </si>
  <si>
    <t>C04256</t>
  </si>
  <si>
    <t>N-acetyl-glucosamine-1P</t>
  </si>
  <si>
    <t>N-Acetylglucosamine 1-phosphate</t>
  </si>
  <si>
    <t>N-acetyl-glucosamine-1/6-phosphate</t>
  </si>
  <si>
    <t>C04423</t>
  </si>
  <si>
    <t>Nicotinamide hypoxanthine dinucleotide</t>
  </si>
  <si>
    <t>C04442</t>
  </si>
  <si>
    <t>2-dehydro-3-deoxy-D-gluconate 6-phosphate</t>
  </si>
  <si>
    <t>C04599</t>
  </si>
  <si>
    <t>1-Methyl-4-phenyl-1,2,3,6-tetrahydropyridine</t>
  </si>
  <si>
    <t>C05127</t>
  </si>
  <si>
    <t>1-Metylhistamine</t>
  </si>
  <si>
    <t>C05382</t>
  </si>
  <si>
    <t>Sedoheptulose-7-phosphate</t>
  </si>
  <si>
    <t>sedoheptulose-7-phosphate</t>
  </si>
  <si>
    <t>C06057</t>
  </si>
  <si>
    <t>3-Amino-1,2-propanediol</t>
  </si>
  <si>
    <t>C06231</t>
  </si>
  <si>
    <t>Ectoine</t>
  </si>
  <si>
    <t>C06369</t>
  </si>
  <si>
    <t>2-Deoxyglucose 6-phosphate</t>
  </si>
  <si>
    <t>C06423</t>
  </si>
  <si>
    <t>Octanoate</t>
  </si>
  <si>
    <t>C06552</t>
  </si>
  <si>
    <t>Hydroxyatrazine</t>
  </si>
  <si>
    <t>C06771</t>
  </si>
  <si>
    <t>Triethanolamine</t>
  </si>
  <si>
    <t>C06772</t>
  </si>
  <si>
    <t>Diethanolamine</t>
  </si>
  <si>
    <t>C07147</t>
  </si>
  <si>
    <t>Tolazoline</t>
  </si>
  <si>
    <t>C07182</t>
  </si>
  <si>
    <t>2-Amino-2-(hydroxymethyl)-1,3-propanediol</t>
  </si>
  <si>
    <t>C08737</t>
  </si>
  <si>
    <t>Melamine</t>
  </si>
  <si>
    <t>C09816</t>
  </si>
  <si>
    <t>Benzylsuccinate</t>
  </si>
  <si>
    <t>C10865</t>
  </si>
  <si>
    <t>Pseudopelletierine</t>
  </si>
  <si>
    <t>C10901</t>
  </si>
  <si>
    <t>2-Aminobenzimidazole</t>
  </si>
  <si>
    <t>D00377</t>
  </si>
  <si>
    <t>Mesalamine</t>
  </si>
  <si>
    <t>D00393</t>
  </si>
  <si>
    <t>Hexamethylene tetramine</t>
  </si>
  <si>
    <t>D00524</t>
  </si>
  <si>
    <t>Carbachol</t>
  </si>
  <si>
    <t>Mean concentration (M)</t>
  </si>
  <si>
    <t>95% confidence interval (M)</t>
  </si>
  <si>
    <t>Growth medium</t>
  </si>
  <si>
    <t>hexose-Pc</t>
  </si>
  <si>
    <t>isoleucine+leuicine</t>
  </si>
  <si>
    <t>pentose-Pd</t>
  </si>
  <si>
    <t xml:space="preserve">Mean (µmol gCDW^-1) </t>
  </si>
  <si>
    <t>Standard deviation (µmol  gCDW^-1)</t>
  </si>
  <si>
    <t>Short name</t>
  </si>
  <si>
    <t>Full name</t>
  </si>
  <si>
    <t>2ddg6p</t>
  </si>
  <si>
    <t>akg</t>
  </si>
  <si>
    <t>13dpg</t>
  </si>
  <si>
    <t>ade</t>
  </si>
  <si>
    <t>adp</t>
  </si>
  <si>
    <t>amp</t>
  </si>
  <si>
    <t>atp</t>
  </si>
  <si>
    <t>r5p</t>
  </si>
  <si>
    <t>arg</t>
  </si>
  <si>
    <t>asn</t>
  </si>
  <si>
    <t>asp</t>
  </si>
  <si>
    <t>cit</t>
  </si>
  <si>
    <t>e4p</t>
  </si>
  <si>
    <t>fdp</t>
  </si>
  <si>
    <t>f6p</t>
  </si>
  <si>
    <t>g6p</t>
  </si>
  <si>
    <t>2pg+3pg</t>
  </si>
  <si>
    <t>D-Glycerate-2-phosphate,  D-Glycerate-3-phosphate</t>
  </si>
  <si>
    <t>dhap</t>
  </si>
  <si>
    <t>ru5p-D</t>
  </si>
  <si>
    <t>xu5p-D</t>
  </si>
  <si>
    <t>f1p</t>
  </si>
  <si>
    <t>fum</t>
  </si>
  <si>
    <t>gal1p</t>
  </si>
  <si>
    <t>glyc3p</t>
  </si>
  <si>
    <t>gdp</t>
  </si>
  <si>
    <t>gmp</t>
  </si>
  <si>
    <t>gtp</t>
  </si>
  <si>
    <t>icit</t>
  </si>
  <si>
    <t>glu</t>
  </si>
  <si>
    <t>gln</t>
  </si>
  <si>
    <t>mal-L</t>
  </si>
  <si>
    <t>nad</t>
  </si>
  <si>
    <t>nadp</t>
  </si>
  <si>
    <t>nadph</t>
  </si>
  <si>
    <t>nadh</t>
  </si>
  <si>
    <t>phe</t>
  </si>
  <si>
    <t>pep</t>
  </si>
  <si>
    <t>pyr</t>
  </si>
  <si>
    <t>s7p</t>
  </si>
  <si>
    <t>succ</t>
  </si>
  <si>
    <t>tyr</t>
  </si>
  <si>
    <t>Standard deviation (µmol gCDW^-1)</t>
  </si>
  <si>
    <t>Time (h)</t>
  </si>
  <si>
    <t>3pg+2pg</t>
  </si>
  <si>
    <t>g1p</t>
  </si>
  <si>
    <t>Concentration</t>
  </si>
  <si>
    <t>Date</t>
  </si>
  <si>
    <t>Azelaate</t>
  </si>
  <si>
    <t>Divalent ion from Isobutyryl CoA</t>
  </si>
  <si>
    <t>4-Acetylbutanoate</t>
  </si>
  <si>
    <t>Divalent ion from D111*</t>
  </si>
  <si>
    <t>4-Oxohexanoate</t>
  </si>
  <si>
    <t>Glycerophosphorate</t>
  </si>
  <si>
    <t>4-Oxopentanoate</t>
  </si>
  <si>
    <t>3-Phenylpropionate</t>
  </si>
  <si>
    <t>Divalent ion from CoA</t>
  </si>
  <si>
    <t>Divalent ion from Acetyl CoA</t>
  </si>
  <si>
    <t>2-Oxopentanoate</t>
  </si>
  <si>
    <t>Divalent ion from UDP-N-acetylglucosamine</t>
  </si>
  <si>
    <t>2-Mercapto-1-methylimidazole</t>
  </si>
  <si>
    <t>Sebacate</t>
  </si>
  <si>
    <t xml:space="preserve">Keramine </t>
  </si>
  <si>
    <t>Dodecanedioate</t>
  </si>
  <si>
    <t>alpha-Aminoisobutyrate</t>
  </si>
  <si>
    <t>Divalent ion from n-Propionyl CoA</t>
  </si>
  <si>
    <t>2-Hydroxypentanoate</t>
  </si>
  <si>
    <t>Thymidine+1,5-Diphenylcarbohydrazide</t>
  </si>
  <si>
    <t>Divalent ion from Malonyl CoA</t>
  </si>
  <si>
    <t>CMP+CMP-N-acetylneuramate</t>
  </si>
  <si>
    <t>Ala-Ala</t>
  </si>
  <si>
    <t>Glu+Albizziine</t>
  </si>
  <si>
    <t>Nalpha-Benzenolarginine ethylester</t>
  </si>
  <si>
    <t>Leu-Leu-Tyr</t>
  </si>
  <si>
    <t>Nomega-Acetylhistamine</t>
  </si>
  <si>
    <t>Arginine ethyl ester</t>
  </si>
  <si>
    <t>gamma-Guanidinobutyrate</t>
  </si>
  <si>
    <t xml:space="preserve">Tryptophanamide+O-Acetylcarnitine </t>
  </si>
  <si>
    <t>2-Guanidinobenzimidazole</t>
  </si>
  <si>
    <t>beta-Guanidinopropionate</t>
  </si>
  <si>
    <t>Gly-Leu</t>
  </si>
  <si>
    <t>2'-Deoxyadenosine+5'-Deoxyadenosine</t>
  </si>
  <si>
    <t>Glu-Glu</t>
  </si>
  <si>
    <t>Isopropanolamine</t>
  </si>
  <si>
    <t>Heptanoate</t>
  </si>
  <si>
    <t>Divalent ion from UDP-glucuronate</t>
  </si>
  <si>
    <t>Divalent ion from NADPH</t>
  </si>
  <si>
    <t>Divalent ion from succinyl CoA</t>
  </si>
  <si>
    <t>5-Methoxytryptamine+2,6-Diaminoheptanedioate</t>
  </si>
  <si>
    <t>5-Aminoimidazole-4-carboxamide-1-ribofuranosyl 5'-monophosphate</t>
  </si>
  <si>
    <t>Ile+Leu</t>
  </si>
  <si>
    <t>Cys-Gly</t>
  </si>
  <si>
    <t>1-Adamantanamine</t>
  </si>
  <si>
    <t>1-Amino-1-cyclopentanecarboxylate</t>
  </si>
  <si>
    <t>N-Ethylglutamine</t>
  </si>
  <si>
    <t/>
  </si>
  <si>
    <t>Concentration (M)</t>
  </si>
  <si>
    <t>Name[compartment]</t>
  </si>
  <si>
    <t>BiGG Id</t>
  </si>
  <si>
    <t>Brenda Id</t>
  </si>
  <si>
    <t>L.B.</t>
  </si>
  <si>
    <t>U.B.</t>
  </si>
  <si>
    <t>13dpg[c]</t>
  </si>
  <si>
    <t>23dpg</t>
  </si>
  <si>
    <t>23dhb</t>
  </si>
  <si>
    <t>2pg[c]</t>
  </si>
  <si>
    <t>3pg</t>
  </si>
  <si>
    <t>4hbz</t>
  </si>
  <si>
    <t>aacoa</t>
  </si>
  <si>
    <t>accoa</t>
  </si>
  <si>
    <t>actp</t>
  </si>
  <si>
    <t>acon-C</t>
  </si>
  <si>
    <t>adn</t>
  </si>
  <si>
    <t>aps</t>
  </si>
  <si>
    <t>adpglc</t>
  </si>
  <si>
    <t>ala-L</t>
  </si>
  <si>
    <t>anth</t>
  </si>
  <si>
    <t>arg-L</t>
  </si>
  <si>
    <t>asn-L</t>
  </si>
  <si>
    <t>asp-L</t>
  </si>
  <si>
    <t>cbasp</t>
  </si>
  <si>
    <t>co2[c]</t>
  </si>
  <si>
    <t>citr-L</t>
  </si>
  <si>
    <t>cmp</t>
  </si>
  <si>
    <t>coa</t>
  </si>
  <si>
    <t>ctp</t>
  </si>
  <si>
    <t>camp</t>
  </si>
  <si>
    <t>cytd</t>
  </si>
  <si>
    <t>csn</t>
  </si>
  <si>
    <t>damp</t>
  </si>
  <si>
    <t>datp</t>
  </si>
  <si>
    <t>dctp</t>
  </si>
  <si>
    <t>dad-2</t>
  </si>
  <si>
    <t>dgsn</t>
  </si>
  <si>
    <t>2dr5p</t>
  </si>
  <si>
    <t>dgmp</t>
  </si>
  <si>
    <t>dhor-S</t>
  </si>
  <si>
    <t>dtdp</t>
  </si>
  <si>
    <t>dttp</t>
  </si>
  <si>
    <t>e4p[c]</t>
  </si>
  <si>
    <t>fad</t>
  </si>
  <si>
    <t>fmn</t>
  </si>
  <si>
    <t>f6p[c]</t>
  </si>
  <si>
    <t>fumarate[c]*</t>
  </si>
  <si>
    <t>fum[c]</t>
  </si>
  <si>
    <t>glcn</t>
  </si>
  <si>
    <t>gam6p</t>
  </si>
  <si>
    <t>g6p[c]</t>
  </si>
  <si>
    <t>glu-L</t>
  </si>
  <si>
    <t>gln-L</t>
  </si>
  <si>
    <t>gthrd</t>
  </si>
  <si>
    <t>gthox</t>
  </si>
  <si>
    <t>g3p[c]</t>
  </si>
  <si>
    <t>glyc-R</t>
  </si>
  <si>
    <t>gua</t>
  </si>
  <si>
    <t>gsn</t>
  </si>
  <si>
    <t>hexose-phosphate***</t>
  </si>
  <si>
    <t>his-L</t>
  </si>
  <si>
    <t>histd</t>
  </si>
  <si>
    <t>hcys-L</t>
  </si>
  <si>
    <t>idp</t>
  </si>
  <si>
    <t>imp</t>
  </si>
  <si>
    <t>icit[c]</t>
  </si>
  <si>
    <t>ile-L</t>
  </si>
  <si>
    <t>isoleucine+leucine</t>
  </si>
  <si>
    <t>itp</t>
  </si>
  <si>
    <t>leu-L</t>
  </si>
  <si>
    <t>lys-L</t>
  </si>
  <si>
    <t>malcoa</t>
  </si>
  <si>
    <t>met-L</t>
  </si>
  <si>
    <t>inost</t>
  </si>
  <si>
    <t>acgam1p</t>
  </si>
  <si>
    <t>acorn</t>
  </si>
  <si>
    <t>orn</t>
  </si>
  <si>
    <t>oaa[c]</t>
  </si>
  <si>
    <t>pentose-phosphate***</t>
  </si>
  <si>
    <t>phe-L</t>
  </si>
  <si>
    <t>phpyr</t>
  </si>
  <si>
    <t>pi[c]</t>
  </si>
  <si>
    <t>pro-L</t>
  </si>
  <si>
    <t>ppcoa</t>
  </si>
  <si>
    <t>prpp</t>
  </si>
  <si>
    <t>quln</t>
  </si>
  <si>
    <t>ribflv</t>
  </si>
  <si>
    <t>r5p[c]</t>
  </si>
  <si>
    <t>ru5p-D[c]</t>
  </si>
  <si>
    <t>amet</t>
  </si>
  <si>
    <t>ser-L</t>
  </si>
  <si>
    <t>skm</t>
  </si>
  <si>
    <t>succoa</t>
  </si>
  <si>
    <t>thr-L</t>
  </si>
  <si>
    <t>trp-L</t>
  </si>
  <si>
    <t>tyr-L</t>
  </si>
  <si>
    <t>udp</t>
  </si>
  <si>
    <t>udpg</t>
  </si>
  <si>
    <t>udpglcur</t>
  </si>
  <si>
    <t>uacgam</t>
  </si>
  <si>
    <t>uri</t>
  </si>
  <si>
    <t>utp</t>
  </si>
  <si>
    <t>val-L</t>
  </si>
  <si>
    <t>xu5p-D[c]</t>
  </si>
  <si>
    <t>BiGG id</t>
  </si>
  <si>
    <t>Mean (mM)</t>
  </si>
  <si>
    <t>Mean (umol gCW^-1)</t>
  </si>
  <si>
    <t>10.1007/s002030050248</t>
  </si>
  <si>
    <t>10.1128/AEM.48.4.755-757.1984</t>
  </si>
  <si>
    <t>Bratbak, G. U. N. N. A. R., and I. A. N. Dundas. "Bacterial dry matter content and biomass estimations." Applied and environmental microbiology 48.4 (1984): 755-757.</t>
  </si>
  <si>
    <t>Baldwin, William W., et al. "Buoyant density of Escherichia coli is determined solely by the osmolarity of the culture medium." Archives of microbiology 164.2 (1995): 155-157.</t>
  </si>
  <si>
    <t>Other notes</t>
  </si>
  <si>
    <t>Density of E. coli: 1.1 g ml^-1</t>
  </si>
  <si>
    <t>Fraction dry weight of E. coli: 0.314 gDCW gCW^-1</t>
  </si>
  <si>
    <t>M_paps_c</t>
  </si>
  <si>
    <t>Median (mM)</t>
  </si>
  <si>
    <t>Min (mM)</t>
  </si>
  <si>
    <t>Max (mM)</t>
  </si>
  <si>
    <t>Std (mM)</t>
  </si>
  <si>
    <t>In iML1515 biomass?</t>
  </si>
  <si>
    <t>pi</t>
  </si>
  <si>
    <t>2pg</t>
  </si>
  <si>
    <t>co2</t>
  </si>
  <si>
    <t>g3p</t>
  </si>
  <si>
    <t>oaa</t>
  </si>
  <si>
    <t>acon__C</t>
  </si>
  <si>
    <t>ala__L</t>
  </si>
  <si>
    <t>arg__L</t>
  </si>
  <si>
    <t>asn__L</t>
  </si>
  <si>
    <t>asp__L</t>
  </si>
  <si>
    <t>citr__L</t>
  </si>
  <si>
    <t>dad__2</t>
  </si>
  <si>
    <t>dhor__S</t>
  </si>
  <si>
    <t>gln__L</t>
  </si>
  <si>
    <t>glu__L</t>
  </si>
  <si>
    <t>glyc__R</t>
  </si>
  <si>
    <t>his__L</t>
  </si>
  <si>
    <t>hcys__L</t>
  </si>
  <si>
    <t>ile__L</t>
  </si>
  <si>
    <t>leu__L</t>
  </si>
  <si>
    <t>lys__L</t>
  </si>
  <si>
    <t>mal__L</t>
  </si>
  <si>
    <t>met__L</t>
  </si>
  <si>
    <t>phe__L</t>
  </si>
  <si>
    <t>pro__L</t>
  </si>
  <si>
    <t>ru5p__D</t>
  </si>
  <si>
    <t>ser__L</t>
  </si>
  <si>
    <t>thr__L</t>
  </si>
  <si>
    <t>trp__L</t>
  </si>
  <si>
    <t>tyr__L</t>
  </si>
  <si>
    <t>val__L</t>
  </si>
  <si>
    <t>xu5p__D</t>
  </si>
  <si>
    <t>Compartmentless BiGG id in iML1515</t>
  </si>
  <si>
    <t>In iML1515 metabolites?</t>
  </si>
  <si>
    <t>original growth rate</t>
  </si>
  <si>
    <t>new growth rate</t>
  </si>
  <si>
    <t>difference</t>
  </si>
  <si>
    <t>proposed reaction</t>
  </si>
  <si>
    <t>atp_c+fru_c -&gt; adp_c + f1p_c +h_c</t>
  </si>
  <si>
    <t>frutose-1-phosphate</t>
  </si>
  <si>
    <t>reaction name</t>
  </si>
  <si>
    <t>KHK</t>
  </si>
  <si>
    <t>pydx5p</t>
  </si>
  <si>
    <t>gly</t>
  </si>
  <si>
    <t>paps</t>
  </si>
  <si>
    <t>notes</t>
  </si>
  <si>
    <t>Bigg ID</t>
  </si>
  <si>
    <t>thmpp</t>
  </si>
  <si>
    <t>ala_B</t>
  </si>
  <si>
    <t>Can it be added to biomass w/out problem</t>
  </si>
  <si>
    <t>Already exist in biomass?</t>
  </si>
  <si>
    <t>Metabolite name</t>
  </si>
  <si>
    <t>KEGG ID</t>
  </si>
  <si>
    <t>ump</t>
  </si>
  <si>
    <t>cdp</t>
  </si>
  <si>
    <t>dadp</t>
  </si>
  <si>
    <t>dcmp</t>
  </si>
  <si>
    <t>There is different molecule with TDP BiGG id</t>
  </si>
  <si>
    <t>exist in model?</t>
  </si>
  <si>
    <t>CMP-N-acetylneuraminate</t>
  </si>
  <si>
    <t>cmpacna</t>
  </si>
  <si>
    <t>ptrc</t>
  </si>
  <si>
    <t>acgam</t>
  </si>
  <si>
    <t>ncam</t>
  </si>
  <si>
    <t>5mta</t>
  </si>
  <si>
    <t>misspelling in the original metabolite name</t>
  </si>
  <si>
    <t>bz</t>
  </si>
  <si>
    <t>g15lac</t>
  </si>
  <si>
    <t xml:space="preserve">pydx </t>
  </si>
  <si>
    <t>hxan</t>
  </si>
  <si>
    <t>hom__L</t>
  </si>
  <si>
    <t>ins</t>
  </si>
  <si>
    <t>quin</t>
  </si>
  <si>
    <t>metabolite does not exist in BiGG database</t>
  </si>
  <si>
    <t>adprib</t>
  </si>
  <si>
    <t>pydxn</t>
  </si>
  <si>
    <t>Recorded reactions only occur for K1 strands of E. coli</t>
  </si>
  <si>
    <t>2.5.1.56</t>
  </si>
  <si>
    <t>2.7.7.43</t>
  </si>
  <si>
    <r>
      <t>N-acetyl-</t>
    </r>
    <r>
      <rPr>
        <sz val="11"/>
        <color theme="1"/>
        <rFont val="Calibri"/>
        <family val="2"/>
      </rPr>
      <t>ß-neuraminate + CTP --&gt;  CMP-N-acetylneurminate + diphosphate</t>
    </r>
  </si>
  <si>
    <t>spdm</t>
  </si>
  <si>
    <t>crn</t>
  </si>
  <si>
    <t xml:space="preserve">acnam exists in ecoli but no reaction to produce </t>
  </si>
  <si>
    <t>phosphenylpyruvate + N-acetyl-D-mannosamine --&gt; N-acetyl-ß-neuraminate + P</t>
  </si>
  <si>
    <t>SKIP</t>
  </si>
  <si>
    <t>No evidence this can be produce in literature, little potential pathway to produce</t>
  </si>
  <si>
    <t>D-glucopyranose + a ubiquinone --&gt; D-glucose 1,5-lactose + an ubiquinol</t>
  </si>
  <si>
    <t>1.1.5.2</t>
  </si>
  <si>
    <t>gam</t>
  </si>
  <si>
    <t>4abut</t>
  </si>
  <si>
    <t>carn</t>
  </si>
  <si>
    <t>acon</t>
  </si>
  <si>
    <t>dcdp</t>
  </si>
  <si>
    <t>hista</t>
  </si>
  <si>
    <t>Lpipecol</t>
  </si>
  <si>
    <t>cinnm</t>
  </si>
  <si>
    <t>tym</t>
  </si>
  <si>
    <t>dad_2</t>
  </si>
  <si>
    <t>acglu</t>
  </si>
  <si>
    <t>pyam5p</t>
  </si>
  <si>
    <t>26dap_LL</t>
  </si>
  <si>
    <t>2dr1p</t>
  </si>
  <si>
    <t>glyb</t>
  </si>
  <si>
    <t>urcan</t>
  </si>
  <si>
    <t>creat</t>
  </si>
  <si>
    <t>pnto__R</t>
  </si>
  <si>
    <t>35cgmp</t>
  </si>
  <si>
    <t>ascer</t>
  </si>
  <si>
    <t>L2aadp</t>
  </si>
  <si>
    <t>dmgly</t>
  </si>
  <si>
    <t>n8aspmd</t>
  </si>
  <si>
    <t>sbt6p</t>
  </si>
  <si>
    <t>tmao</t>
  </si>
  <si>
    <t>Npmehis</t>
  </si>
  <si>
    <t>4hpro_LT</t>
  </si>
  <si>
    <t>34hpp</t>
  </si>
  <si>
    <t xml:space="preserve">hxa </t>
  </si>
  <si>
    <t>15dap</t>
  </si>
  <si>
    <t>5oxpro</t>
  </si>
  <si>
    <t>ach</t>
  </si>
  <si>
    <t>citac</t>
  </si>
  <si>
    <t>5mcsn</t>
  </si>
  <si>
    <t>N1sprm</t>
  </si>
  <si>
    <t>aprut</t>
  </si>
  <si>
    <t>thmtp</t>
  </si>
  <si>
    <t>dmbzid</t>
  </si>
  <si>
    <t>24dab</t>
  </si>
  <si>
    <t>argsuc</t>
  </si>
  <si>
    <t>lgt__S</t>
  </si>
  <si>
    <t>mhista</t>
  </si>
  <si>
    <t>ectoine</t>
  </si>
  <si>
    <t>2doxg6p</t>
  </si>
  <si>
    <t>octa</t>
  </si>
  <si>
    <t>hatrz</t>
  </si>
  <si>
    <t>bzsucc</t>
  </si>
  <si>
    <t>N-phosphocreatine + H2O -&gt; creatine + phosphate</t>
  </si>
  <si>
    <t xml:space="preserve">C00300 </t>
  </si>
  <si>
    <t xml:space="preserve">Phosphocreatine production reaction </t>
  </si>
  <si>
    <t>phosphocreatnie production reaction cannot be found</t>
  </si>
  <si>
    <t>non essencial gene and data available for eukaryotes</t>
  </si>
  <si>
    <t>y-butyrobetine + 2-oxogluarate + 02 -&gt; L-Carnitine + succine + CO2</t>
  </si>
  <si>
    <t>oxogluarate exist in ecoli, butyrobetine still unknown</t>
  </si>
  <si>
    <t>Metabolic engineering for high yielding L(-)-carnitine production in Escherichia coli (nih.gov)</t>
  </si>
  <si>
    <t>crontobetine -&gt; cartinine</t>
  </si>
  <si>
    <t>D-glucosamine 6-phosphate + H2O -&gt; d-Glucosamine + Phosphate</t>
  </si>
  <si>
    <t>add reaciton to model &amp; add cartinine to biomass</t>
  </si>
  <si>
    <t>D-glucose 6-phosphate -&gt; 1D-myo-inositol (3)-monophosphate</t>
  </si>
  <si>
    <t>5.5.1.4</t>
  </si>
  <si>
    <t>1D-myo-inositol (3)-monophosphate + H2O -&gt; myo-inositol + phosphate</t>
  </si>
  <si>
    <t>3.1.3.25</t>
  </si>
  <si>
    <t>Simple enzymatic procedure for l‐carnosine synthesis: whole‐cell biocatalysis and efficient biocatalyst recycling (nih.gov)</t>
  </si>
  <si>
    <t>L-phenylalanine -&gt; cinnamate + ammonium</t>
  </si>
  <si>
    <t>ß-alanine + L-histidine -&gt; carnosine + ADP + phosphate + H</t>
  </si>
  <si>
    <t>L-tyrosine -&gt; CO2 + p-tyramine</t>
  </si>
  <si>
    <t xml:space="preserve">exists in Methanocaldococcus jannaschii, gram negative </t>
  </si>
  <si>
    <t>S-adenosyl-L-methionine + N,N-dimethylglycine -&gt; S-adenosyl-L-homocysetine + glycine betane + H</t>
  </si>
  <si>
    <t>2.1.1.161</t>
  </si>
  <si>
    <t>4.3.1.25</t>
  </si>
  <si>
    <t>4.1.1.25</t>
  </si>
  <si>
    <t>6.3.2.11</t>
  </si>
  <si>
    <t>not in bigg database</t>
  </si>
  <si>
    <t>4.3.1.3</t>
  </si>
  <si>
    <t>L-Histidine -&gt; ammonium + urocanate</t>
  </si>
  <si>
    <t>E coli can accommodate this reaction, but no strong evidence that while type E coli can produce this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</si>
</sst>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"/>
      <color rgb="FF003399"/>
      <name val="Arial"/>
      <charset val="134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13" fillId="8" borderId="1" applyNumberFormat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/>
  </cellStyleXfs>
  <cellXfs count="71">
    <xf numFmtId="0" fontId="0" fillId="0" borderId="0" xfId="0">
      <alignment vertical="center"/>
    </xf>
    <xf numFmtId="0" fontId="9" fillId="0" borderId="0" xfId="0" applyFont="1">
      <alignment vertical="center"/>
    </xf>
    <xf numFmtId="11" fontId="0" fillId="0" borderId="0" xfId="0" applyNumberFormat="1">
      <alignment vertical="center"/>
    </xf>
    <xf numFmtId="0" fontId="9" fillId="3" borderId="0" xfId="0" applyFont="1" applyFill="1">
      <alignment vertical="center"/>
    </xf>
    <xf numFmtId="11" fontId="9" fillId="3" borderId="0" xfId="0" applyNumberFormat="1" applyFont="1" applyFill="1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9" fillId="0" borderId="0" xfId="0" applyFont="1" applyFill="1">
      <alignment vertical="center"/>
    </xf>
    <xf numFmtId="0" fontId="9" fillId="2" borderId="0" xfId="0" applyFont="1" applyFill="1">
      <alignment vertical="center"/>
    </xf>
    <xf numFmtId="9" fontId="9" fillId="2" borderId="0" xfId="0" applyNumberFormat="1" applyFont="1" applyFill="1">
      <alignment vertical="center"/>
    </xf>
    <xf numFmtId="11" fontId="0" fillId="0" borderId="0" xfId="0" applyNumberFormat="1" applyBorder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Alignment="1">
      <alignment vertical="top" wrapText="1"/>
    </xf>
    <xf numFmtId="0" fontId="9" fillId="3" borderId="0" xfId="0" applyFont="1" applyFill="1" applyAlignment="1">
      <alignment vertical="top" wrapText="1"/>
    </xf>
    <xf numFmtId="11" fontId="0" fillId="0" borderId="0" xfId="0" applyNumberFormat="1" applyAlignment="1">
      <alignment vertical="top" wrapText="1"/>
    </xf>
    <xf numFmtId="0" fontId="0" fillId="0" borderId="0" xfId="0" quotePrefix="1" applyBorder="1">
      <alignment vertical="center"/>
    </xf>
    <xf numFmtId="0" fontId="8" fillId="0" borderId="0" xfId="0" applyFont="1" applyAlignment="1">
      <alignment vertical="top" wrapText="1"/>
    </xf>
    <xf numFmtId="0" fontId="11" fillId="5" borderId="0" xfId="0" applyFont="1" applyFill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1" fillId="7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>
      <alignment vertical="center"/>
    </xf>
    <xf numFmtId="0" fontId="12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3" fillId="8" borderId="1" xfId="1" applyAlignment="1">
      <alignment vertical="center" wrapText="1"/>
    </xf>
    <xf numFmtId="0" fontId="13" fillId="8" borderId="1" xfId="1" applyAlignment="1">
      <alignment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16" fillId="0" borderId="0" xfId="2">
      <alignment vertical="center"/>
    </xf>
    <xf numFmtId="0" fontId="17" fillId="9" borderId="1" xfId="3" applyBorder="1" applyAlignment="1">
      <alignment vertical="center" wrapText="1"/>
    </xf>
    <xf numFmtId="0" fontId="17" fillId="9" borderId="1" xfId="3" applyBorder="1" applyAlignment="1">
      <alignment vertical="center"/>
    </xf>
    <xf numFmtId="0" fontId="17" fillId="9" borderId="0" xfId="3" applyAlignment="1">
      <alignment vertical="center"/>
    </xf>
    <xf numFmtId="0" fontId="9" fillId="6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1" fontId="9" fillId="2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</cellXfs>
  <cellStyles count="4">
    <cellStyle name="Check Cell" xfId="1" builtinId="23"/>
    <cellStyle name="Good" xfId="3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 rate results'!$H$1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'growth rate results'!$C$2:$C$85</c15:sqref>
                  </c15:fullRef>
                </c:ext>
              </c:extLst>
              <c:f>'growth rate results'!$C$4:$C$85</c:f>
              <c:strCache>
                <c:ptCount val="82"/>
                <c:pt idx="0">
                  <c:v>gthrd</c:v>
                </c:pt>
                <c:pt idx="1">
                  <c:v>uacgam</c:v>
                </c:pt>
                <c:pt idx="2">
                  <c:v>fdp</c:v>
                </c:pt>
                <c:pt idx="3">
                  <c:v>gthox</c:v>
                </c:pt>
                <c:pt idx="4">
                  <c:v>udpg</c:v>
                </c:pt>
                <c:pt idx="5">
                  <c:v>g6p</c:v>
                </c:pt>
                <c:pt idx="6">
                  <c:v>uri</c:v>
                </c:pt>
                <c:pt idx="7">
                  <c:v>accoa</c:v>
                </c:pt>
                <c:pt idx="8">
                  <c:v>udp</c:v>
                </c:pt>
                <c:pt idx="9">
                  <c:v>6pgc</c:v>
                </c:pt>
                <c:pt idx="10">
                  <c:v>s7p</c:v>
                </c:pt>
                <c:pt idx="11">
                  <c:v>f6p</c:v>
                </c:pt>
                <c:pt idx="12">
                  <c:v>citr__L</c:v>
                </c:pt>
                <c:pt idx="13">
                  <c:v>udpglcur</c:v>
                </c:pt>
                <c:pt idx="14">
                  <c:v>gam6p</c:v>
                </c:pt>
                <c:pt idx="15">
                  <c:v>cit</c:v>
                </c:pt>
                <c:pt idx="16">
                  <c:v>gdp</c:v>
                </c:pt>
                <c:pt idx="17">
                  <c:v>pyr</c:v>
                </c:pt>
                <c:pt idx="18">
                  <c:v>dhap</c:v>
                </c:pt>
                <c:pt idx="19">
                  <c:v>mal__L</c:v>
                </c:pt>
                <c:pt idx="20">
                  <c:v>dtdp</c:v>
                </c:pt>
                <c:pt idx="21">
                  <c:v>r5p</c:v>
                </c:pt>
                <c:pt idx="22">
                  <c:v>3pg</c:v>
                </c:pt>
                <c:pt idx="23">
                  <c:v>glyc__R</c:v>
                </c:pt>
                <c:pt idx="24">
                  <c:v>amp</c:v>
                </c:pt>
                <c:pt idx="25">
                  <c:v>cmp</c:v>
                </c:pt>
                <c:pt idx="26">
                  <c:v>hcys__L</c:v>
                </c:pt>
                <c:pt idx="27">
                  <c:v>imp</c:v>
                </c:pt>
                <c:pt idx="28">
                  <c:v>nadph</c:v>
                </c:pt>
                <c:pt idx="29">
                  <c:v>succ</c:v>
                </c:pt>
                <c:pt idx="30">
                  <c:v>itp</c:v>
                </c:pt>
                <c:pt idx="31">
                  <c:v>cbasp</c:v>
                </c:pt>
                <c:pt idx="32">
                  <c:v>actp</c:v>
                </c:pt>
                <c:pt idx="33">
                  <c:v>akg</c:v>
                </c:pt>
                <c:pt idx="34">
                  <c:v>2dr5p</c:v>
                </c:pt>
                <c:pt idx="35">
                  <c:v>xu5p__D</c:v>
                </c:pt>
                <c:pt idx="36">
                  <c:v>ru5p__D</c:v>
                </c:pt>
                <c:pt idx="37">
                  <c:v>nadh</c:v>
                </c:pt>
                <c:pt idx="38">
                  <c:v>prpp</c:v>
                </c:pt>
                <c:pt idx="39">
                  <c:v>fmn</c:v>
                </c:pt>
                <c:pt idx="40">
                  <c:v>malcoa</c:v>
                </c:pt>
                <c:pt idx="41">
                  <c:v>23dhb</c:v>
                </c:pt>
                <c:pt idx="42">
                  <c:v>r5p</c:v>
                </c:pt>
                <c:pt idx="43">
                  <c:v>gua</c:v>
                </c:pt>
                <c:pt idx="44">
                  <c:v>phpyr</c:v>
                </c:pt>
                <c:pt idx="45">
                  <c:v>g3p</c:v>
                </c:pt>
                <c:pt idx="46">
                  <c:v>aacoa</c:v>
                </c:pt>
                <c:pt idx="47">
                  <c:v>acgam1p</c:v>
                </c:pt>
                <c:pt idx="48">
                  <c:v>fum</c:v>
                </c:pt>
                <c:pt idx="49">
                  <c:v>gmp</c:v>
                </c:pt>
                <c:pt idx="50">
                  <c:v>pep</c:v>
                </c:pt>
                <c:pt idx="51">
                  <c:v>dgmp</c:v>
                </c:pt>
                <c:pt idx="52">
                  <c:v>4hbz</c:v>
                </c:pt>
                <c:pt idx="53">
                  <c:v>acorn</c:v>
                </c:pt>
                <c:pt idx="54">
                  <c:v>camp</c:v>
                </c:pt>
                <c:pt idx="55">
                  <c:v>idp</c:v>
                </c:pt>
                <c:pt idx="56">
                  <c:v>2pg</c:v>
                </c:pt>
                <c:pt idx="57">
                  <c:v>glcn</c:v>
                </c:pt>
                <c:pt idx="58">
                  <c:v>glyc3p</c:v>
                </c:pt>
                <c:pt idx="59">
                  <c:v>ppcoa</c:v>
                </c:pt>
                <c:pt idx="60">
                  <c:v>e4p</c:v>
                </c:pt>
                <c:pt idx="61">
                  <c:v>skm</c:v>
                </c:pt>
                <c:pt idx="62">
                  <c:v>histd</c:v>
                </c:pt>
                <c:pt idx="63">
                  <c:v>damp</c:v>
                </c:pt>
                <c:pt idx="64">
                  <c:v>icit</c:v>
                </c:pt>
                <c:pt idx="65">
                  <c:v>gal1p</c:v>
                </c:pt>
                <c:pt idx="66">
                  <c:v>13dpg</c:v>
                </c:pt>
                <c:pt idx="67">
                  <c:v>aps</c:v>
                </c:pt>
                <c:pt idx="68">
                  <c:v>adpglc</c:v>
                </c:pt>
                <c:pt idx="69">
                  <c:v>quln</c:v>
                </c:pt>
                <c:pt idx="70">
                  <c:v>orn</c:v>
                </c:pt>
                <c:pt idx="71">
                  <c:v>csn</c:v>
                </c:pt>
                <c:pt idx="72">
                  <c:v>2ddg6p</c:v>
                </c:pt>
                <c:pt idx="73">
                  <c:v>dhor__S</c:v>
                </c:pt>
                <c:pt idx="74">
                  <c:v>anth</c:v>
                </c:pt>
                <c:pt idx="75">
                  <c:v>ade</c:v>
                </c:pt>
                <c:pt idx="76">
                  <c:v>cytd</c:v>
                </c:pt>
                <c:pt idx="77">
                  <c:v>gsn</c:v>
                </c:pt>
                <c:pt idx="78">
                  <c:v>dgsn</c:v>
                </c:pt>
                <c:pt idx="79">
                  <c:v>adn</c:v>
                </c:pt>
                <c:pt idx="80">
                  <c:v>oaa</c:v>
                </c:pt>
                <c:pt idx="81">
                  <c:v>co2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'growth rate results'!$H$2:$H$85</c15:sqref>
                  </c15:fullRef>
                </c:ext>
              </c:extLst>
              <c:f>'growth rate results'!$H$4:$H$85</c:f>
              <c:numCache>
                <c:formatCode>General</c:formatCode>
                <c:ptCount val="82"/>
                <c:pt idx="0">
                  <c:v>7.8759318051789817E-3</c:v>
                </c:pt>
                <c:pt idx="1">
                  <c:v>6.2650091462099766E-3</c:v>
                </c:pt>
                <c:pt idx="2">
                  <c:v>2.6346851812589778E-3</c:v>
                </c:pt>
                <c:pt idx="3">
                  <c:v>2.2183918157859805E-3</c:v>
                </c:pt>
                <c:pt idx="4">
                  <c:v>1.4957867643969891E-3</c:v>
                </c:pt>
                <c:pt idx="5">
                  <c:v>1.0398892507429425E-3</c:v>
                </c:pt>
                <c:pt idx="6">
                  <c:v>7.130604996059553E-4</c:v>
                </c:pt>
                <c:pt idx="7">
                  <c:v>7.0701484898794131E-4</c:v>
                </c:pt>
                <c:pt idx="8">
                  <c:v>6.3211910331895105E-4</c:v>
                </c:pt>
                <c:pt idx="9">
                  <c:v>5.8029605922194083E-4</c:v>
                </c:pt>
                <c:pt idx="10">
                  <c:v>5.2197365794393047E-4</c:v>
                </c:pt>
                <c:pt idx="11">
                  <c:v>3.3592594487297234E-4</c:v>
                </c:pt>
                <c:pt idx="12">
                  <c:v>3.2867635221700553E-4</c:v>
                </c:pt>
                <c:pt idx="13">
                  <c:v>3.2153736094797658E-4</c:v>
                </c:pt>
                <c:pt idx="14">
                  <c:v>2.8823166668201505E-4</c:v>
                </c:pt>
                <c:pt idx="15">
                  <c:v>2.6369200055498254E-4</c:v>
                </c:pt>
                <c:pt idx="16">
                  <c:v>2.2581295787893474E-4</c:v>
                </c:pt>
                <c:pt idx="17">
                  <c:v>2.166374949549299E-4</c:v>
                </c:pt>
                <c:pt idx="18">
                  <c:v>1.8906617639802281E-4</c:v>
                </c:pt>
                <c:pt idx="19">
                  <c:v>1.8695921416700401E-4</c:v>
                </c:pt>
                <c:pt idx="20">
                  <c:v>1.7010466363598375E-4</c:v>
                </c:pt>
                <c:pt idx="21">
                  <c:v>1.5970255945196854E-4</c:v>
                </c:pt>
                <c:pt idx="22">
                  <c:v>1.580913808120199E-4</c:v>
                </c:pt>
                <c:pt idx="23">
                  <c:v>1.4138251246398337E-4</c:v>
                </c:pt>
                <c:pt idx="24">
                  <c:v>1.3199525574003612E-4</c:v>
                </c:pt>
                <c:pt idx="25">
                  <c:v>1.3150011063300937E-4</c:v>
                </c:pt>
                <c:pt idx="26">
                  <c:v>1.1483797225397829E-4</c:v>
                </c:pt>
                <c:pt idx="27">
                  <c:v>1.1007315264299766E-4</c:v>
                </c:pt>
                <c:pt idx="28">
                  <c:v>1.0438400195400543E-4</c:v>
                </c:pt>
                <c:pt idx="29">
                  <c:v>8.9374784917994887E-5</c:v>
                </c:pt>
                <c:pt idx="30">
                  <c:v>8.9324337709029145E-5</c:v>
                </c:pt>
                <c:pt idx="31">
                  <c:v>8.0294244189982322E-5</c:v>
                </c:pt>
                <c:pt idx="32">
                  <c:v>7.9196057559016708E-5</c:v>
                </c:pt>
                <c:pt idx="33">
                  <c:v>7.2010272585965041E-5</c:v>
                </c:pt>
                <c:pt idx="34">
                  <c:v>6.9450724235031736E-5</c:v>
                </c:pt>
                <c:pt idx="35">
                  <c:v>6.6300210477931998E-5</c:v>
                </c:pt>
                <c:pt idx="36">
                  <c:v>6.4469301296998793E-5</c:v>
                </c:pt>
                <c:pt idx="37">
                  <c:v>5.8308494204961647E-5</c:v>
                </c:pt>
                <c:pt idx="38">
                  <c:v>5.7905017193937702E-5</c:v>
                </c:pt>
                <c:pt idx="39">
                  <c:v>4.3850645158993729E-5</c:v>
                </c:pt>
                <c:pt idx="40">
                  <c:v>4.1754841975993884E-5</c:v>
                </c:pt>
                <c:pt idx="41">
                  <c:v>3.921064092493598E-5</c:v>
                </c:pt>
                <c:pt idx="42">
                  <c:v>3.711996899202763E-5</c:v>
                </c:pt>
                <c:pt idx="43">
                  <c:v>3.7033159834942708E-5</c:v>
                </c:pt>
                <c:pt idx="44">
                  <c:v>3.4949739625034226E-5</c:v>
                </c:pt>
                <c:pt idx="45">
                  <c:v>3.4294579997928842E-5</c:v>
                </c:pt>
                <c:pt idx="46">
                  <c:v>2.7015174947964127E-5</c:v>
                </c:pt>
                <c:pt idx="47">
                  <c:v>2.6595425989928145E-5</c:v>
                </c:pt>
                <c:pt idx="48">
                  <c:v>2.6485220220973105E-5</c:v>
                </c:pt>
                <c:pt idx="49">
                  <c:v>2.5245340805946093E-5</c:v>
                </c:pt>
                <c:pt idx="50">
                  <c:v>2.2196305896948765E-5</c:v>
                </c:pt>
                <c:pt idx="51">
                  <c:v>2.1608906490944157E-5</c:v>
                </c:pt>
                <c:pt idx="52">
                  <c:v>1.5704733902999202E-5</c:v>
                </c:pt>
                <c:pt idx="53">
                  <c:v>1.271698097393692E-5</c:v>
                </c:pt>
                <c:pt idx="54">
                  <c:v>1.0426751993031225E-5</c:v>
                </c:pt>
                <c:pt idx="55">
                  <c:v>1.0143958534936104E-5</c:v>
                </c:pt>
                <c:pt idx="56">
                  <c:v>9.4254866009890748E-6</c:v>
                </c:pt>
                <c:pt idx="57">
                  <c:v>9.2378079890043097E-6</c:v>
                </c:pt>
                <c:pt idx="58">
                  <c:v>8.8994662059693752E-6</c:v>
                </c:pt>
                <c:pt idx="59">
                  <c:v>6.5420360539913958E-6</c:v>
                </c:pt>
                <c:pt idx="60">
                  <c:v>5.7797369399370524E-6</c:v>
                </c:pt>
                <c:pt idx="61">
                  <c:v>3.9727978279335829E-6</c:v>
                </c:pt>
                <c:pt idx="62">
                  <c:v>3.9274300930314254E-6</c:v>
                </c:pt>
                <c:pt idx="63">
                  <c:v>3.8522151749598166E-6</c:v>
                </c:pt>
                <c:pt idx="64">
                  <c:v>3.8151495399540991E-6</c:v>
                </c:pt>
                <c:pt idx="65">
                  <c:v>3.6995258470007286E-6</c:v>
                </c:pt>
                <c:pt idx="66">
                  <c:v>3.1901339679896168E-6</c:v>
                </c:pt>
                <c:pt idx="67">
                  <c:v>2.9524884900267168E-6</c:v>
                </c:pt>
                <c:pt idx="68">
                  <c:v>2.8803297650314974E-6</c:v>
                </c:pt>
                <c:pt idx="69">
                  <c:v>2.7459574010180177E-6</c:v>
                </c:pt>
                <c:pt idx="70">
                  <c:v>2.3152013849392361E-6</c:v>
                </c:pt>
                <c:pt idx="71">
                  <c:v>2.2894133129280902E-6</c:v>
                </c:pt>
                <c:pt idx="72">
                  <c:v>2.0517048939794336E-6</c:v>
                </c:pt>
                <c:pt idx="73">
                  <c:v>1.5912247079974406E-6</c:v>
                </c:pt>
                <c:pt idx="74">
                  <c:v>1.0885473199495621E-6</c:v>
                </c:pt>
                <c:pt idx="75">
                  <c:v>9.43028159006154E-7</c:v>
                </c:pt>
                <c:pt idx="76">
                  <c:v>9.4002672501591888E-7</c:v>
                </c:pt>
                <c:pt idx="77">
                  <c:v>6.4405987898474848E-7</c:v>
                </c:pt>
                <c:pt idx="78">
                  <c:v>2.2124122400768442E-7</c:v>
                </c:pt>
                <c:pt idx="79">
                  <c:v>5.3332620986168422E-8</c:v>
                </c:pt>
                <c:pt idx="80">
                  <c:v>5.0002843976493239E-8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E-4D64-A9BA-B428C5E8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578415"/>
        <c:axId val="328250879"/>
      </c:barChart>
      <c:catAx>
        <c:axId val="45457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50879"/>
        <c:crosses val="autoZero"/>
        <c:auto val="1"/>
        <c:lblAlgn val="ctr"/>
        <c:lblOffset val="100"/>
        <c:noMultiLvlLbl val="0"/>
      </c:catAx>
      <c:valAx>
        <c:axId val="328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in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01181102362205"/>
          <c:y val="0.24115740740740746"/>
          <c:w val="0.81143263342082239"/>
          <c:h val="0.70696741032370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'growth rate results'!$H$1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'growth rate results'!$C$2:$C$85</c15:sqref>
                  </c15:fullRef>
                </c:ext>
              </c:extLst>
              <c:f>'growth rate results'!$C$4:$C$85</c:f>
              <c:strCache>
                <c:ptCount val="82"/>
                <c:pt idx="0">
                  <c:v>gthrd</c:v>
                </c:pt>
                <c:pt idx="1">
                  <c:v>uacgam</c:v>
                </c:pt>
                <c:pt idx="2">
                  <c:v>fdp</c:v>
                </c:pt>
                <c:pt idx="3">
                  <c:v>gthox</c:v>
                </c:pt>
                <c:pt idx="4">
                  <c:v>udpg</c:v>
                </c:pt>
                <c:pt idx="5">
                  <c:v>g6p</c:v>
                </c:pt>
                <c:pt idx="6">
                  <c:v>uri</c:v>
                </c:pt>
                <c:pt idx="7">
                  <c:v>accoa</c:v>
                </c:pt>
                <c:pt idx="8">
                  <c:v>udp</c:v>
                </c:pt>
                <c:pt idx="9">
                  <c:v>6pgc</c:v>
                </c:pt>
                <c:pt idx="10">
                  <c:v>s7p</c:v>
                </c:pt>
                <c:pt idx="11">
                  <c:v>f6p</c:v>
                </c:pt>
                <c:pt idx="12">
                  <c:v>citr__L</c:v>
                </c:pt>
                <c:pt idx="13">
                  <c:v>udpglcur</c:v>
                </c:pt>
                <c:pt idx="14">
                  <c:v>gam6p</c:v>
                </c:pt>
                <c:pt idx="15">
                  <c:v>cit</c:v>
                </c:pt>
                <c:pt idx="16">
                  <c:v>gdp</c:v>
                </c:pt>
                <c:pt idx="17">
                  <c:v>pyr</c:v>
                </c:pt>
                <c:pt idx="18">
                  <c:v>dhap</c:v>
                </c:pt>
                <c:pt idx="19">
                  <c:v>mal__L</c:v>
                </c:pt>
                <c:pt idx="20">
                  <c:v>dtdp</c:v>
                </c:pt>
                <c:pt idx="21">
                  <c:v>r5p</c:v>
                </c:pt>
                <c:pt idx="22">
                  <c:v>3pg</c:v>
                </c:pt>
                <c:pt idx="23">
                  <c:v>glyc__R</c:v>
                </c:pt>
                <c:pt idx="24">
                  <c:v>amp</c:v>
                </c:pt>
                <c:pt idx="25">
                  <c:v>cmp</c:v>
                </c:pt>
                <c:pt idx="26">
                  <c:v>hcys__L</c:v>
                </c:pt>
                <c:pt idx="27">
                  <c:v>imp</c:v>
                </c:pt>
                <c:pt idx="28">
                  <c:v>nadph</c:v>
                </c:pt>
                <c:pt idx="29">
                  <c:v>succ</c:v>
                </c:pt>
                <c:pt idx="30">
                  <c:v>itp</c:v>
                </c:pt>
                <c:pt idx="31">
                  <c:v>cbasp</c:v>
                </c:pt>
                <c:pt idx="32">
                  <c:v>actp</c:v>
                </c:pt>
                <c:pt idx="33">
                  <c:v>akg</c:v>
                </c:pt>
                <c:pt idx="34">
                  <c:v>2dr5p</c:v>
                </c:pt>
                <c:pt idx="35">
                  <c:v>xu5p__D</c:v>
                </c:pt>
                <c:pt idx="36">
                  <c:v>ru5p__D</c:v>
                </c:pt>
                <c:pt idx="37">
                  <c:v>nadh</c:v>
                </c:pt>
                <c:pt idx="38">
                  <c:v>prpp</c:v>
                </c:pt>
                <c:pt idx="39">
                  <c:v>fmn</c:v>
                </c:pt>
                <c:pt idx="40">
                  <c:v>malcoa</c:v>
                </c:pt>
                <c:pt idx="41">
                  <c:v>23dhb</c:v>
                </c:pt>
                <c:pt idx="42">
                  <c:v>r5p</c:v>
                </c:pt>
                <c:pt idx="43">
                  <c:v>gua</c:v>
                </c:pt>
                <c:pt idx="44">
                  <c:v>phpyr</c:v>
                </c:pt>
                <c:pt idx="45">
                  <c:v>g3p</c:v>
                </c:pt>
                <c:pt idx="46">
                  <c:v>aacoa</c:v>
                </c:pt>
                <c:pt idx="47">
                  <c:v>acgam1p</c:v>
                </c:pt>
                <c:pt idx="48">
                  <c:v>fum</c:v>
                </c:pt>
                <c:pt idx="49">
                  <c:v>gmp</c:v>
                </c:pt>
                <c:pt idx="50">
                  <c:v>pep</c:v>
                </c:pt>
                <c:pt idx="51">
                  <c:v>dgmp</c:v>
                </c:pt>
                <c:pt idx="52">
                  <c:v>4hbz</c:v>
                </c:pt>
                <c:pt idx="53">
                  <c:v>acorn</c:v>
                </c:pt>
                <c:pt idx="54">
                  <c:v>camp</c:v>
                </c:pt>
                <c:pt idx="55">
                  <c:v>idp</c:v>
                </c:pt>
                <c:pt idx="56">
                  <c:v>2pg</c:v>
                </c:pt>
                <c:pt idx="57">
                  <c:v>glcn</c:v>
                </c:pt>
                <c:pt idx="58">
                  <c:v>glyc3p</c:v>
                </c:pt>
                <c:pt idx="59">
                  <c:v>ppcoa</c:v>
                </c:pt>
                <c:pt idx="60">
                  <c:v>e4p</c:v>
                </c:pt>
                <c:pt idx="61">
                  <c:v>skm</c:v>
                </c:pt>
                <c:pt idx="62">
                  <c:v>histd</c:v>
                </c:pt>
                <c:pt idx="63">
                  <c:v>damp</c:v>
                </c:pt>
                <c:pt idx="64">
                  <c:v>icit</c:v>
                </c:pt>
                <c:pt idx="65">
                  <c:v>gal1p</c:v>
                </c:pt>
                <c:pt idx="66">
                  <c:v>13dpg</c:v>
                </c:pt>
                <c:pt idx="67">
                  <c:v>aps</c:v>
                </c:pt>
                <c:pt idx="68">
                  <c:v>adpglc</c:v>
                </c:pt>
                <c:pt idx="69">
                  <c:v>quln</c:v>
                </c:pt>
                <c:pt idx="70">
                  <c:v>orn</c:v>
                </c:pt>
                <c:pt idx="71">
                  <c:v>csn</c:v>
                </c:pt>
                <c:pt idx="72">
                  <c:v>2ddg6p</c:v>
                </c:pt>
                <c:pt idx="73">
                  <c:v>dhor__S</c:v>
                </c:pt>
                <c:pt idx="74">
                  <c:v>anth</c:v>
                </c:pt>
                <c:pt idx="75">
                  <c:v>ade</c:v>
                </c:pt>
                <c:pt idx="76">
                  <c:v>cytd</c:v>
                </c:pt>
                <c:pt idx="77">
                  <c:v>gsn</c:v>
                </c:pt>
                <c:pt idx="78">
                  <c:v>dgsn</c:v>
                </c:pt>
                <c:pt idx="79">
                  <c:v>adn</c:v>
                </c:pt>
                <c:pt idx="80">
                  <c:v>oaa</c:v>
                </c:pt>
                <c:pt idx="81">
                  <c:v>co2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'growth rate results'!$H$2:$H$85</c15:sqref>
                  </c15:fullRef>
                </c:ext>
              </c:extLst>
              <c:f>'growth rate results'!$H$4:$H$85</c:f>
              <c:numCache>
                <c:formatCode>General</c:formatCode>
                <c:ptCount val="82"/>
                <c:pt idx="0">
                  <c:v>7.8759318051789817E-3</c:v>
                </c:pt>
                <c:pt idx="1">
                  <c:v>6.2650091462099766E-3</c:v>
                </c:pt>
                <c:pt idx="2">
                  <c:v>2.6346851812589778E-3</c:v>
                </c:pt>
                <c:pt idx="3">
                  <c:v>2.2183918157859805E-3</c:v>
                </c:pt>
                <c:pt idx="4">
                  <c:v>1.4957867643969891E-3</c:v>
                </c:pt>
                <c:pt idx="5">
                  <c:v>1.0398892507429425E-3</c:v>
                </c:pt>
                <c:pt idx="6">
                  <c:v>7.130604996059553E-4</c:v>
                </c:pt>
                <c:pt idx="7">
                  <c:v>7.0701484898794131E-4</c:v>
                </c:pt>
                <c:pt idx="8">
                  <c:v>6.3211910331895105E-4</c:v>
                </c:pt>
                <c:pt idx="9">
                  <c:v>5.8029605922194083E-4</c:v>
                </c:pt>
                <c:pt idx="10">
                  <c:v>5.2197365794393047E-4</c:v>
                </c:pt>
                <c:pt idx="11">
                  <c:v>3.3592594487297234E-4</c:v>
                </c:pt>
                <c:pt idx="12">
                  <c:v>3.2867635221700553E-4</c:v>
                </c:pt>
                <c:pt idx="13">
                  <c:v>3.2153736094797658E-4</c:v>
                </c:pt>
                <c:pt idx="14">
                  <c:v>2.8823166668201505E-4</c:v>
                </c:pt>
                <c:pt idx="15">
                  <c:v>2.6369200055498254E-4</c:v>
                </c:pt>
                <c:pt idx="16">
                  <c:v>2.2581295787893474E-4</c:v>
                </c:pt>
                <c:pt idx="17">
                  <c:v>2.166374949549299E-4</c:v>
                </c:pt>
                <c:pt idx="18">
                  <c:v>1.8906617639802281E-4</c:v>
                </c:pt>
                <c:pt idx="19">
                  <c:v>1.8695921416700401E-4</c:v>
                </c:pt>
                <c:pt idx="20">
                  <c:v>1.7010466363598375E-4</c:v>
                </c:pt>
                <c:pt idx="21">
                  <c:v>1.5970255945196854E-4</c:v>
                </c:pt>
                <c:pt idx="22">
                  <c:v>1.580913808120199E-4</c:v>
                </c:pt>
                <c:pt idx="23">
                  <c:v>1.4138251246398337E-4</c:v>
                </c:pt>
                <c:pt idx="24">
                  <c:v>1.3199525574003612E-4</c:v>
                </c:pt>
                <c:pt idx="25">
                  <c:v>1.3150011063300937E-4</c:v>
                </c:pt>
                <c:pt idx="26">
                  <c:v>1.1483797225397829E-4</c:v>
                </c:pt>
                <c:pt idx="27">
                  <c:v>1.1007315264299766E-4</c:v>
                </c:pt>
                <c:pt idx="28">
                  <c:v>1.0438400195400543E-4</c:v>
                </c:pt>
                <c:pt idx="29">
                  <c:v>8.9374784917994887E-5</c:v>
                </c:pt>
                <c:pt idx="30">
                  <c:v>8.9324337709029145E-5</c:v>
                </c:pt>
                <c:pt idx="31">
                  <c:v>8.0294244189982322E-5</c:v>
                </c:pt>
                <c:pt idx="32">
                  <c:v>7.9196057559016708E-5</c:v>
                </c:pt>
                <c:pt idx="33">
                  <c:v>7.2010272585965041E-5</c:v>
                </c:pt>
                <c:pt idx="34">
                  <c:v>6.9450724235031736E-5</c:v>
                </c:pt>
                <c:pt idx="35">
                  <c:v>6.6300210477931998E-5</c:v>
                </c:pt>
                <c:pt idx="36">
                  <c:v>6.4469301296998793E-5</c:v>
                </c:pt>
                <c:pt idx="37">
                  <c:v>5.8308494204961647E-5</c:v>
                </c:pt>
                <c:pt idx="38">
                  <c:v>5.7905017193937702E-5</c:v>
                </c:pt>
                <c:pt idx="39">
                  <c:v>4.3850645158993729E-5</c:v>
                </c:pt>
                <c:pt idx="40">
                  <c:v>4.1754841975993884E-5</c:v>
                </c:pt>
                <c:pt idx="41">
                  <c:v>3.921064092493598E-5</c:v>
                </c:pt>
                <c:pt idx="42">
                  <c:v>3.711996899202763E-5</c:v>
                </c:pt>
                <c:pt idx="43">
                  <c:v>3.7033159834942708E-5</c:v>
                </c:pt>
                <c:pt idx="44">
                  <c:v>3.4949739625034226E-5</c:v>
                </c:pt>
                <c:pt idx="45">
                  <c:v>3.4294579997928842E-5</c:v>
                </c:pt>
                <c:pt idx="46">
                  <c:v>2.7015174947964127E-5</c:v>
                </c:pt>
                <c:pt idx="47">
                  <c:v>2.6595425989928145E-5</c:v>
                </c:pt>
                <c:pt idx="48">
                  <c:v>2.6485220220973105E-5</c:v>
                </c:pt>
                <c:pt idx="49">
                  <c:v>2.5245340805946093E-5</c:v>
                </c:pt>
                <c:pt idx="50">
                  <c:v>2.2196305896948765E-5</c:v>
                </c:pt>
                <c:pt idx="51">
                  <c:v>2.1608906490944157E-5</c:v>
                </c:pt>
                <c:pt idx="52">
                  <c:v>1.5704733902999202E-5</c:v>
                </c:pt>
                <c:pt idx="53">
                  <c:v>1.271698097393692E-5</c:v>
                </c:pt>
                <c:pt idx="54">
                  <c:v>1.0426751993031225E-5</c:v>
                </c:pt>
                <c:pt idx="55">
                  <c:v>1.0143958534936104E-5</c:v>
                </c:pt>
                <c:pt idx="56">
                  <c:v>9.4254866009890748E-6</c:v>
                </c:pt>
                <c:pt idx="57">
                  <c:v>9.2378079890043097E-6</c:v>
                </c:pt>
                <c:pt idx="58">
                  <c:v>8.8994662059693752E-6</c:v>
                </c:pt>
                <c:pt idx="59">
                  <c:v>6.5420360539913958E-6</c:v>
                </c:pt>
                <c:pt idx="60">
                  <c:v>5.7797369399370524E-6</c:v>
                </c:pt>
                <c:pt idx="61">
                  <c:v>3.9727978279335829E-6</c:v>
                </c:pt>
                <c:pt idx="62">
                  <c:v>3.9274300930314254E-6</c:v>
                </c:pt>
                <c:pt idx="63">
                  <c:v>3.8522151749598166E-6</c:v>
                </c:pt>
                <c:pt idx="64">
                  <c:v>3.8151495399540991E-6</c:v>
                </c:pt>
                <c:pt idx="65">
                  <c:v>3.6995258470007286E-6</c:v>
                </c:pt>
                <c:pt idx="66">
                  <c:v>3.1901339679896168E-6</c:v>
                </c:pt>
                <c:pt idx="67">
                  <c:v>2.9524884900267168E-6</c:v>
                </c:pt>
                <c:pt idx="68">
                  <c:v>2.8803297650314974E-6</c:v>
                </c:pt>
                <c:pt idx="69">
                  <c:v>2.7459574010180177E-6</c:v>
                </c:pt>
                <c:pt idx="70">
                  <c:v>2.3152013849392361E-6</c:v>
                </c:pt>
                <c:pt idx="71">
                  <c:v>2.2894133129280902E-6</c:v>
                </c:pt>
                <c:pt idx="72">
                  <c:v>2.0517048939794336E-6</c:v>
                </c:pt>
                <c:pt idx="73">
                  <c:v>1.5912247079974406E-6</c:v>
                </c:pt>
                <c:pt idx="74">
                  <c:v>1.0885473199495621E-6</c:v>
                </c:pt>
                <c:pt idx="75">
                  <c:v>9.43028159006154E-7</c:v>
                </c:pt>
                <c:pt idx="76">
                  <c:v>9.4002672501591888E-7</c:v>
                </c:pt>
                <c:pt idx="77">
                  <c:v>6.4405987898474848E-7</c:v>
                </c:pt>
                <c:pt idx="78">
                  <c:v>2.2124122400768442E-7</c:v>
                </c:pt>
                <c:pt idx="79">
                  <c:v>5.3332620986168422E-8</c:v>
                </c:pt>
                <c:pt idx="80">
                  <c:v>5.0002843976493239E-8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9-462A-B5C5-7971901E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578415"/>
        <c:axId val="328250879"/>
      </c:barChart>
      <c:catAx>
        <c:axId val="45457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layout>
            <c:manualLayout>
              <c:xMode val="edge"/>
              <c:yMode val="edge"/>
              <c:x val="0.45107524059492565"/>
              <c:y val="0.14256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50879"/>
        <c:crosses val="autoZero"/>
        <c:auto val="1"/>
        <c:lblAlgn val="ctr"/>
        <c:lblOffset val="100"/>
        <c:noMultiLvlLbl val="0"/>
      </c:catAx>
      <c:valAx>
        <c:axId val="328250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in growth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2753463108778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0</xdr:row>
      <xdr:rowOff>347662</xdr:rowOff>
    </xdr:from>
    <xdr:to>
      <xdr:col>16</xdr:col>
      <xdr:colOff>376237</xdr:colOff>
      <xdr:row>15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FD6BB-7755-4786-8E9E-62AE5C733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133350</xdr:rowOff>
    </xdr:from>
    <xdr:to>
      <xdr:col>16</xdr:col>
      <xdr:colOff>400050</xdr:colOff>
      <xdr:row>31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302F20-9D95-4B8E-ACCD-BE0699E7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biocyc.org/META/NEW-IMAGE?type=EC-NUMBER&amp;object=EC-2.1.1.161" TargetMode="External"/><Relationship Id="rId7" Type="http://schemas.openxmlformats.org/officeDocument/2006/relationships/hyperlink" Target="https://biocyc.org/META/NEW-IMAGE?type=EC-NUMBER&amp;object=EC-4.3.1.3" TargetMode="External"/><Relationship Id="rId2" Type="http://schemas.openxmlformats.org/officeDocument/2006/relationships/hyperlink" Target="https://www.ncbi.nlm.nih.gov/pmc/articles/PMC3815949/" TargetMode="External"/><Relationship Id="rId1" Type="http://schemas.openxmlformats.org/officeDocument/2006/relationships/hyperlink" Target="https://www.ncbi.nlm.nih.gov/pmc/articles/PMC3680233/" TargetMode="External"/><Relationship Id="rId6" Type="http://schemas.openxmlformats.org/officeDocument/2006/relationships/hyperlink" Target="https://biocyc.org/META/NEW-IMAGE?type=EC-NUMBER&amp;object=EC-6.3.2.11" TargetMode="External"/><Relationship Id="rId5" Type="http://schemas.openxmlformats.org/officeDocument/2006/relationships/hyperlink" Target="https://biocyc.org/META/NEW-IMAGE?type=EC-NUMBER&amp;object=EC-4.1.1.25" TargetMode="External"/><Relationship Id="rId4" Type="http://schemas.openxmlformats.org/officeDocument/2006/relationships/hyperlink" Target="https://biocyc.org/META/NEW-IMAGE?type=EC-NUMBER&amp;object=EC-4.3.1.2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gg.jp/dbget-bin/www_bget?cpd:C0000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gg.jp/dbget-bin/www_bget?cpd:C0000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gg.jp/dbget-bin/www_bget?cpd:C002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pane xSplit="1" ySplit="1" topLeftCell="B2" activePane="bottomRight" state="frozen"/>
      <selection pane="topRight"/>
      <selection pane="bottomLeft"/>
      <selection pane="bottomRight" activeCell="B8" sqref="B8"/>
    </sheetView>
  </sheetViews>
  <sheetFormatPr defaultColWidth="9.140625" defaultRowHeight="15"/>
  <cols>
    <col min="1" max="1" width="23.140625" style="26" bestFit="1" customWidth="1"/>
    <col min="2" max="2" width="78.140625" style="26" customWidth="1"/>
    <col min="3" max="3" width="57.28515625" style="26" customWidth="1"/>
    <col min="4" max="4" width="14.140625" style="26" customWidth="1"/>
    <col min="5" max="5" width="17.140625" style="26" customWidth="1"/>
    <col min="6" max="6" width="49.140625" style="26" customWidth="1"/>
    <col min="7" max="7" width="25.140625" style="26" customWidth="1"/>
    <col min="8" max="16384" width="9.140625" style="26"/>
  </cols>
  <sheetData>
    <row r="1" spans="1:10" ht="30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30" t="s">
        <v>828</v>
      </c>
    </row>
    <row r="2" spans="1:10" ht="30" customHeight="1">
      <c r="A2" s="26" t="s">
        <v>6</v>
      </c>
      <c r="B2" s="26" t="s">
        <v>7</v>
      </c>
      <c r="C2" s="26" t="s">
        <v>8</v>
      </c>
      <c r="D2" s="26" t="s">
        <v>9</v>
      </c>
      <c r="E2" s="26">
        <v>1000</v>
      </c>
    </row>
    <row r="3" spans="1:10" ht="30" customHeight="1">
      <c r="A3" s="26" t="s">
        <v>10</v>
      </c>
      <c r="B3" s="26" t="s">
        <v>11</v>
      </c>
      <c r="C3" s="26" t="s">
        <v>12</v>
      </c>
      <c r="D3" s="26" t="s">
        <v>13</v>
      </c>
      <c r="E3" s="26">
        <f>0.314*1.1</f>
        <v>0.34540000000000004</v>
      </c>
      <c r="F3" s="26" t="s">
        <v>14</v>
      </c>
    </row>
    <row r="4" spans="1:10" ht="30" customHeight="1">
      <c r="A4" s="26" t="s">
        <v>15</v>
      </c>
      <c r="B4" s="47" t="s">
        <v>16</v>
      </c>
      <c r="C4" s="26" t="s">
        <v>17</v>
      </c>
      <c r="D4" s="26" t="s">
        <v>18</v>
      </c>
      <c r="E4" s="26">
        <v>1</v>
      </c>
    </row>
    <row r="5" spans="1:10" ht="30" customHeight="1">
      <c r="A5" s="26" t="s">
        <v>19</v>
      </c>
      <c r="B5" s="26" t="s">
        <v>20</v>
      </c>
      <c r="C5" s="26" t="s">
        <v>21</v>
      </c>
      <c r="D5" s="26" t="s">
        <v>9</v>
      </c>
      <c r="E5" s="26">
        <v>1000</v>
      </c>
    </row>
    <row r="7" spans="1:10" ht="45">
      <c r="A7" s="26" t="s">
        <v>824</v>
      </c>
      <c r="B7" s="26" t="s">
        <v>827</v>
      </c>
      <c r="G7" s="30" t="s">
        <v>829</v>
      </c>
    </row>
    <row r="8" spans="1:10" ht="30">
      <c r="A8" s="26" t="s">
        <v>825</v>
      </c>
      <c r="B8" s="26" t="s">
        <v>826</v>
      </c>
      <c r="G8" s="30" t="s">
        <v>830</v>
      </c>
    </row>
    <row r="9" spans="1:10">
      <c r="J9" s="28"/>
    </row>
  </sheetData>
  <pageMargins left="0.75" right="0.75" top="1" bottom="1" header="0.5" footer="0.5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B231"/>
  <sheetViews>
    <sheetView workbookViewId="0">
      <pane xSplit="5" ySplit="4" topLeftCell="F5" activePane="bottomRight" state="frozen"/>
      <selection pane="topRight"/>
      <selection pane="bottomLeft"/>
      <selection pane="bottomRight" activeCell="D131" sqref="D131"/>
    </sheetView>
  </sheetViews>
  <sheetFormatPr defaultColWidth="9.140625" defaultRowHeight="15" customHeight="1"/>
  <cols>
    <col min="1" max="1" width="9.140625" style="12"/>
    <col min="2" max="3" width="10" style="12" bestFit="1" customWidth="1"/>
    <col min="4" max="4" width="16.28515625" style="12" customWidth="1"/>
    <col min="5" max="23" width="12.7109375" style="12" customWidth="1"/>
    <col min="24" max="24" width="12.7109375" style="13" customWidth="1"/>
    <col min="25" max="54" width="9.140625" style="12" customWidth="1"/>
    <col min="55" max="16384" width="9.140625" style="12"/>
  </cols>
  <sheetData>
    <row r="1" spans="1:54" ht="15" customHeight="1">
      <c r="N1" s="63" t="s">
        <v>22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</row>
    <row r="2" spans="1:54" s="11" customFormat="1" ht="15" customHeight="1">
      <c r="E2" s="64" t="s">
        <v>23</v>
      </c>
      <c r="F2" s="64"/>
      <c r="G2" s="64"/>
      <c r="H2" s="64"/>
      <c r="N2" s="19" t="s">
        <v>822</v>
      </c>
      <c r="O2" s="31" t="s">
        <v>833</v>
      </c>
      <c r="P2" s="31" t="s">
        <v>832</v>
      </c>
      <c r="Q2" s="31" t="s">
        <v>834</v>
      </c>
      <c r="R2" s="31" t="s">
        <v>835</v>
      </c>
      <c r="S2" s="19" t="s">
        <v>823</v>
      </c>
      <c r="U2" s="64" t="s">
        <v>25</v>
      </c>
      <c r="V2" s="64"/>
      <c r="W2" s="64"/>
      <c r="X2" s="20"/>
      <c r="Y2" s="64" t="s">
        <v>26</v>
      </c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20"/>
      <c r="AQ2" s="64" t="s">
        <v>27</v>
      </c>
      <c r="AR2" s="64"/>
      <c r="AS2" s="64"/>
      <c r="AT2" s="64"/>
      <c r="AU2" s="64"/>
      <c r="AV2" s="64"/>
      <c r="AW2" s="64"/>
      <c r="AX2" s="64"/>
      <c r="AY2" s="64"/>
      <c r="AZ2" s="64"/>
      <c r="BB2" s="22" t="s">
        <v>28</v>
      </c>
    </row>
    <row r="3" spans="1:54" s="11" customFormat="1" ht="15" customHeight="1">
      <c r="E3" s="14"/>
      <c r="F3" s="14"/>
      <c r="G3" s="14"/>
      <c r="H3" s="14"/>
      <c r="M3" s="21"/>
      <c r="N3" s="65" t="s">
        <v>29</v>
      </c>
      <c r="O3" s="65"/>
      <c r="P3" s="65"/>
      <c r="Q3" s="65"/>
      <c r="R3" s="65"/>
      <c r="S3" s="65"/>
      <c r="T3" s="21"/>
      <c r="U3" s="62" t="s">
        <v>29</v>
      </c>
      <c r="V3" s="62"/>
      <c r="W3" s="62"/>
      <c r="X3" s="20"/>
      <c r="Y3" s="62" t="s">
        <v>29</v>
      </c>
      <c r="Z3" s="62"/>
      <c r="AA3" s="62"/>
      <c r="AB3" s="62"/>
      <c r="AC3" s="62"/>
      <c r="AD3" s="62"/>
      <c r="AE3" s="62"/>
      <c r="AF3" s="62"/>
      <c r="AG3" s="62" t="s">
        <v>30</v>
      </c>
      <c r="AH3" s="62"/>
      <c r="AI3" s="62"/>
      <c r="AJ3" s="62"/>
      <c r="AK3" s="62"/>
      <c r="AL3" s="62"/>
      <c r="AM3" s="62"/>
      <c r="AN3" s="62"/>
      <c r="AO3" s="62"/>
      <c r="AP3" s="20"/>
      <c r="AQ3" s="62" t="s">
        <v>31</v>
      </c>
      <c r="AR3" s="62"/>
      <c r="AS3" s="62"/>
      <c r="AT3" s="62"/>
      <c r="AU3" s="62"/>
      <c r="AV3" s="62"/>
      <c r="AW3" s="62" t="s">
        <v>32</v>
      </c>
      <c r="AX3" s="62"/>
      <c r="AY3" s="62"/>
      <c r="AZ3" s="62"/>
      <c r="BB3" s="23"/>
    </row>
    <row r="4" spans="1:54" s="11" customFormat="1" ht="45" customHeight="1">
      <c r="A4" s="15" t="s">
        <v>33</v>
      </c>
      <c r="B4" s="15" t="s">
        <v>821</v>
      </c>
      <c r="C4" s="33" t="s">
        <v>869</v>
      </c>
      <c r="D4" s="15" t="s">
        <v>23</v>
      </c>
      <c r="E4" s="15" t="s">
        <v>25</v>
      </c>
      <c r="F4" s="15" t="s">
        <v>26</v>
      </c>
      <c r="G4" s="15" t="s">
        <v>27</v>
      </c>
      <c r="H4" s="15" t="s">
        <v>28</v>
      </c>
      <c r="I4" s="15" t="s">
        <v>34</v>
      </c>
      <c r="J4" s="15" t="s">
        <v>35</v>
      </c>
      <c r="K4" s="33" t="s">
        <v>836</v>
      </c>
      <c r="L4" s="21" t="s">
        <v>870</v>
      </c>
      <c r="M4" s="45"/>
      <c r="N4" s="66" t="s">
        <v>36</v>
      </c>
      <c r="O4" s="66"/>
      <c r="P4" s="66"/>
      <c r="Q4" s="66"/>
      <c r="R4" s="66"/>
      <c r="S4" s="66"/>
      <c r="T4" s="21"/>
      <c r="U4" s="15" t="s">
        <v>36</v>
      </c>
      <c r="V4" s="15" t="s">
        <v>37</v>
      </c>
      <c r="W4" s="15" t="s">
        <v>38</v>
      </c>
      <c r="X4" s="21"/>
      <c r="Y4" s="15" t="s">
        <v>38</v>
      </c>
      <c r="Z4" s="15" t="s">
        <v>39</v>
      </c>
      <c r="AA4" s="15" t="s">
        <v>40</v>
      </c>
      <c r="AB4" s="15" t="s">
        <v>36</v>
      </c>
      <c r="AC4" s="15" t="s">
        <v>37</v>
      </c>
      <c r="AD4" s="15" t="s">
        <v>41</v>
      </c>
      <c r="AE4" s="15" t="s">
        <v>42</v>
      </c>
      <c r="AF4" s="15" t="s">
        <v>43</v>
      </c>
      <c r="AG4" s="15">
        <v>-0.76666666699999997</v>
      </c>
      <c r="AH4" s="15">
        <v>-0.366666667</v>
      </c>
      <c r="AI4" s="15">
        <v>8.3333333000000606E-2</v>
      </c>
      <c r="AJ4" s="15">
        <v>0.41666666699999999</v>
      </c>
      <c r="AK4" s="15">
        <v>0.75</v>
      </c>
      <c r="AL4" s="15">
        <v>1.0833333329999999</v>
      </c>
      <c r="AM4" s="15">
        <v>1.516666667</v>
      </c>
      <c r="AN4" s="15">
        <v>1.8666666670000001</v>
      </c>
      <c r="AO4" s="15">
        <v>2.2000000000000002</v>
      </c>
      <c r="AQ4" s="15" t="s">
        <v>44</v>
      </c>
      <c r="AR4" s="15" t="s">
        <v>45</v>
      </c>
      <c r="AS4" s="15" t="s">
        <v>46</v>
      </c>
      <c r="AT4" s="15" t="s">
        <v>47</v>
      </c>
      <c r="AU4" s="15" t="s">
        <v>48</v>
      </c>
      <c r="AV4" s="15" t="s">
        <v>24</v>
      </c>
      <c r="AW4" s="15">
        <v>0.1</v>
      </c>
      <c r="AX4" s="15">
        <v>0.4</v>
      </c>
      <c r="AY4" s="15">
        <v>0.5</v>
      </c>
      <c r="AZ4" s="15">
        <v>0.7</v>
      </c>
      <c r="BB4" s="15"/>
    </row>
    <row r="5" spans="1:54" ht="15" hidden="1" customHeight="1">
      <c r="A5" s="16" t="s">
        <v>49</v>
      </c>
      <c r="B5" s="18" t="s">
        <v>626</v>
      </c>
      <c r="C5" s="18" t="s">
        <v>626</v>
      </c>
      <c r="D5" s="18" t="s">
        <v>50</v>
      </c>
      <c r="E5" s="18" t="s">
        <v>50</v>
      </c>
      <c r="F5" s="18" t="s">
        <v>51</v>
      </c>
      <c r="G5" s="18" t="s">
        <v>50</v>
      </c>
      <c r="H5" s="18" t="s">
        <v>50</v>
      </c>
      <c r="I5" s="16">
        <f t="shared" ref="I5:I68" si="0">4-COUNTBLANK(E5:H5)</f>
        <v>4</v>
      </c>
      <c r="J5" s="16">
        <f t="shared" ref="J5:J68" si="1">COUNT(U5:W5)+COUNT(Y5:AO5)+COUNT(AQ5:AU5)+COUNT(AW5:AZ5)+COUNT(BB5)</f>
        <v>30</v>
      </c>
      <c r="K5" s="18" t="b">
        <v>1</v>
      </c>
      <c r="L5" s="12" t="b">
        <v>1</v>
      </c>
      <c r="M5" s="12" t="b">
        <v>1</v>
      </c>
      <c r="N5" s="12">
        <f t="shared" ref="N5:N68" si="2">IF(COUNT(U5,AB5,BB5)&lt;&gt;0,SUM(U5,AB5,BB5)/COUNT(U5,AB5,BB5),"")</f>
        <v>7.3333551271024779</v>
      </c>
      <c r="O5" s="12">
        <f t="shared" ref="O5:O68" si="3">IF(COUNT(U5,AB5,BB5)&lt;&gt;0,MIN(U5,AB5,BB5),"")</f>
        <v>2.7400653813074354</v>
      </c>
      <c r="P5" s="12">
        <f t="shared" ref="P5:P68" si="4">IF(COUNT(U5,AB5,BB5)&lt;&gt;0,MEDIAN(U5,AB5,BB5),"")</f>
        <v>9.629999999999999</v>
      </c>
      <c r="Q5" s="12">
        <f t="shared" ref="Q5:Q68" si="5">IF(COUNT(U5,AB5,BB5)&lt;&gt;0,MAX(U5,AB5,BB5),"")</f>
        <v>9.629999999999999</v>
      </c>
      <c r="R5" s="12">
        <f t="shared" ref="R5:R68" si="6">IF(COUNT(U5,AB5,BB5)&lt;&gt;0,_xlfn.STDEV.P(U5,AB5,BB5),"")</f>
        <v>3.2479463272063072</v>
      </c>
      <c r="S5" s="12">
        <f t="shared" ref="S5:S68" si="7">IF(N5="","",N5/(1.1 * 0.314)*0.001)</f>
        <v>2.123148560249704E-2</v>
      </c>
      <c r="U5" s="16">
        <f>IF(ISERROR(VLOOKUP($A5,'Bennett et al.'!$A:$E,3,FALSE)),"",IF(VLOOKUP($A5,'Bennett et al.'!$A:$E,3,FALSE)=0,"",VLOOKUP($A5,'Bennett et al.'!$A:$E,3,FALSE)*Sources!$E$2))</f>
        <v>9.629999999999999</v>
      </c>
      <c r="V5" s="16">
        <f>IF(ISERROR(VLOOKUP($A5,'Bennett et al.'!$A:$E,4,FALSE)),"",IF(VLOOKUP($A5,'Bennett et al.'!$A:$E,4,FALSE)=0,"",VLOOKUP($A5,'Bennett et al.'!$A:$E,4,FALSE)*Sources!$E$2))</f>
        <v>8.98</v>
      </c>
      <c r="W5" s="16">
        <f>IF(ISERROR(VLOOKUP($A5,'Bennett et al.'!$A:$E,5,FALSE)),"",IF(VLOOKUP($A5,'Bennett et al.'!$A:$E,5,FALSE)=0,"",VLOOKUP($A5,'Bennett et al.'!$A:$E,5,FALSE)*Sources!$E$2))</f>
        <v>4.1399999999999997</v>
      </c>
      <c r="X5" s="17"/>
      <c r="Y5" s="16">
        <f>IF(ISERROR(VLOOKUP($A5,'Gerosa et al. growth media'!$A:$K,4,FALSE)),"",IF(VLOOKUP($A5,'Gerosa et al. growth media'!$A:$K,4,FALSE)=0,"",VLOOKUP($A5,'Gerosa et al. growth media'!$A:$K,4,FALSE)*Sources!$E$3))</f>
        <v>1.7832474693879306</v>
      </c>
      <c r="Z5" s="16">
        <f>IF(ISERROR(VLOOKUP($A5,'Gerosa et al. growth media'!$A:$K,5,FALSE)),"",IF(VLOOKUP($A5,'Gerosa et al. growth media'!$A:$K,5,FALSE)=0,"",VLOOKUP($A5,'Gerosa et al. growth media'!$A:$K,5,FALSE)*Sources!$E$3))</f>
        <v>2.5752485998279551</v>
      </c>
      <c r="AA5" s="16">
        <f>IF(ISERROR(VLOOKUP($A5,'Gerosa et al. growth media'!$A:$K,6,FALSE)),"",IF(VLOOKUP($A5,'Gerosa et al. growth media'!$A:$K,6,FALSE)=0,"",VLOOKUP($A5,'Gerosa et al. growth media'!$A:$K,6,FALSE)*Sources!$E$3))</f>
        <v>1.4122114042051788</v>
      </c>
      <c r="AB5" s="16">
        <f>IF(ISERROR(VLOOKUP($A5,'Gerosa et al. growth media'!$A:$K,7,FALSE)),"",IF(VLOOKUP($A5,'Gerosa et al. growth media'!$A:$K,7,FALSE)=0,"",VLOOKUP($A5,'Gerosa et al. growth media'!$A:$K,7,FALSE)*Sources!$E$3))</f>
        <v>2.7400653813074354</v>
      </c>
      <c r="AC5" s="16">
        <f>IF(ISERROR(VLOOKUP($A5,'Gerosa et al. growth media'!$A:$K,8,FALSE)),"",IF(VLOOKUP($A5,'Gerosa et al. growth media'!$A:$K,8,FALSE)=0,"",VLOOKUP($A5,'Gerosa et al. growth media'!$A:$K,8,FALSE)*Sources!$E$3))</f>
        <v>1.6466317878372885</v>
      </c>
      <c r="AD5" s="16">
        <f>IF(ISERROR(VLOOKUP($A5,'Gerosa et al. growth media'!$A:$K,9,FALSE)),"",IF(VLOOKUP($A5,'Gerosa et al. growth media'!$A:$K,9,FALSE)=0,"",VLOOKUP($A5,'Gerosa et al. growth media'!$A:$K,9,FALSE)*Sources!$E$3))</f>
        <v>1.6030475184339721</v>
      </c>
      <c r="AE5" s="16">
        <f>IF(ISERROR(VLOOKUP($A5,'Gerosa et al. growth media'!$A:$K,10,FALSE)),"",IF(VLOOKUP($A5,'Gerosa et al. growth media'!$A:$K,10,FALSE)=0,"",VLOOKUP($A5,'Gerosa et al. growth media'!$A:$K,10,FALSE)*Sources!$E$3))</f>
        <v>1.9950442953723295</v>
      </c>
      <c r="AF5" s="16">
        <f>IF(ISERROR(VLOOKUP($A5,'Gerosa et al. growth media'!$A:$K,11,FALSE)),"",IF(VLOOKUP($A5,'Gerosa et al. growth media'!$A:$K,11,FALSE)=0,"",VLOOKUP($A5,'Gerosa et al. growth media'!$A:$K,11,FALSE)*Sources!$E$3))</f>
        <v>2.667400277692733</v>
      </c>
      <c r="AG5" s="16">
        <f>IF(ISERROR(VLOOKUP($A5,'Gerosa et al. diauxic shift'!$A:$L,4,FALSE)),"",IF(VLOOKUP($A5,'Gerosa et al. diauxic shift'!$A:$L,4,FALSE)=0,"",VLOOKUP($A5,'Gerosa et al. diauxic shift'!$A:$L,4,FALSE)*Sources!$E$3))</f>
        <v>0.88719146890656209</v>
      </c>
      <c r="AH5" s="16">
        <f>IF(ISERROR(VLOOKUP($A5,'Gerosa et al. diauxic shift'!$A:$L,5,FALSE)),"",IF(VLOOKUP($A5,'Gerosa et al. diauxic shift'!$A:$L,5,FALSE)=0,"",VLOOKUP($A5,'Gerosa et al. diauxic shift'!$A:$L,5,FALSE)*Sources!$E$3))</f>
        <v>0.70363292788831044</v>
      </c>
      <c r="AI5" s="16">
        <f>IF(ISERROR(VLOOKUP($A5,'Gerosa et al. diauxic shift'!$A:$L,6,FALSE)),"",IF(VLOOKUP($A5,'Gerosa et al. diauxic shift'!$A:$L,6,FALSE)=0,"",VLOOKUP($A5,'Gerosa et al. diauxic shift'!$A:$L,6,FALSE)*Sources!$E$3))</f>
        <v>0.61505247446840572</v>
      </c>
      <c r="AJ5" s="16">
        <f>IF(ISERROR(VLOOKUP($A5,'Gerosa et al. diauxic shift'!$A:$L,7,FALSE)),"",IF(VLOOKUP($A5,'Gerosa et al. diauxic shift'!$A:$L,7,FALSE)=0,"",VLOOKUP($A5,'Gerosa et al. diauxic shift'!$A:$L,7,FALSE)*Sources!$E$3))</f>
        <v>0.66454210233530298</v>
      </c>
      <c r="AK5" s="16">
        <f>IF(ISERROR(VLOOKUP($A5,'Gerosa et al. diauxic shift'!$A:$L,8,FALSE)),"",IF(VLOOKUP($A5,'Gerosa et al. diauxic shift'!$A:$L,8,FALSE)=0,"",VLOOKUP($A5,'Gerosa et al. diauxic shift'!$A:$L,8,FALSE)*Sources!$E$3))</f>
        <v>0.55729481384562218</v>
      </c>
      <c r="AL5" s="16">
        <f>IF(ISERROR(VLOOKUP($A5,'Gerosa et al. diauxic shift'!$A:$L,9,FALSE)),"",IF(VLOOKUP($A5,'Gerosa et al. diauxic shift'!$A:$L,9,FALSE)=0,"",VLOOKUP($A5,'Gerosa et al. diauxic shift'!$A:$L,9,FALSE)*Sources!$E$3))</f>
        <v>0.49584354922715396</v>
      </c>
      <c r="AM5" s="16">
        <f>IF(ISERROR(VLOOKUP($A5,'Gerosa et al. diauxic shift'!$A:$L,10,FALSE)),"",IF(VLOOKUP($A5,'Gerosa et al. diauxic shift'!$A:$L,10,FALSE)=0,"",VLOOKUP($A5,'Gerosa et al. diauxic shift'!$A:$L,10,FALSE)*Sources!$E$3))</f>
        <v>0.40343176064667879</v>
      </c>
      <c r="AN5" s="16">
        <f>IF(ISERROR(VLOOKUP($A5,'Gerosa et al. diauxic shift'!$A:$L,11,FALSE)),"",IF(VLOOKUP($A5,'Gerosa et al. diauxic shift'!$A:$L,11,FALSE)=0,"",VLOOKUP($A5,'Gerosa et al. diauxic shift'!$A:$L,11,FALSE)*Sources!$E$3))</f>
        <v>0.435895597216994</v>
      </c>
      <c r="AO5" s="16">
        <f>IF(ISERROR(VLOOKUP($A5,'Gerosa et al. diauxic shift'!$A:$L,12,FALSE)),"",IF(VLOOKUP($A5,'Gerosa et al. diauxic shift'!$A:$L,12,FALSE)=0,"",VLOOKUP($A5,'Gerosa et al. diauxic shift'!$A:$L,12,FALSE)*Sources!$E$3))</f>
        <v>0.37101753730724951</v>
      </c>
      <c r="AP5" s="17"/>
      <c r="AQ5" s="16">
        <f>IF(ISERROR(VLOOKUP($A5,'Ishii et al.'!$A:$L,3,FALSE)),"",IF(VLOOKUP($A5,'Ishii et al.'!$A:$L,3,FALSE)=0,"",VLOOKUP($A5,'Ishii et al.'!$A:$L,3,FALSE)*Sources!$E$4))</f>
        <v>1.26211187010008</v>
      </c>
      <c r="AR5" s="16">
        <f>IF(ISERROR(VLOOKUP($A5,'Ishii et al.'!$A:$L,4,FALSE)),"",IF(VLOOKUP($A5,'Ishii et al.'!$A:$L,4,FALSE)=0,"",VLOOKUP($A5,'Ishii et al.'!$A:$L,4,FALSE)*Sources!$E$4))</f>
        <v>1.95201559590506</v>
      </c>
      <c r="AS5" s="16">
        <f>IF(ISERROR(VLOOKUP($A5,'Ishii et al.'!$A:$L,5,FALSE)),"",IF(VLOOKUP($A5,'Ishii et al.'!$A:$L,5,FALSE)=0,"",VLOOKUP($A5,'Ishii et al.'!$A:$L,5,FALSE)*Sources!$E$4))</f>
        <v>1.30938953765911</v>
      </c>
      <c r="AT5" s="16">
        <f>IF(ISERROR(VLOOKUP($A5,'Ishii et al.'!$A:$L,6,FALSE)),"",IF(VLOOKUP($A5,'Ishii et al.'!$A:$L,6,FALSE)=0,"",VLOOKUP($A5,'Ishii et al.'!$A:$L,6,FALSE)*Sources!$E$4))</f>
        <v>1.3741349145685899</v>
      </c>
      <c r="AU5" s="16">
        <f>IF(ISERROR(VLOOKUP($A5,'Ishii et al.'!$A:$L,7,FALSE)),"",IF(VLOOKUP($A5,'Ishii et al.'!$A:$L,7,FALSE)=0,"",VLOOKUP($A5,'Ishii et al.'!$A:$L,7,FALSE)*Sources!$E$4))</f>
        <v>0.26312861700059298</v>
      </c>
      <c r="AV5" s="16">
        <f t="shared" ref="AV5:AV68" si="8">IF(COUNTBLANK(AQ5:AU5)=5,"",SUM(AQ5:AU5)/(5-COUNTBLANK(AQ5:AU5)))</f>
        <v>1.2321561070466864</v>
      </c>
      <c r="AW5" s="16">
        <f>IF(ISERROR(VLOOKUP($A5,'Ishii et al.'!$A:$L,9,FALSE)),"",IF(VLOOKUP($A5,'Ishii et al.'!$A:$L,9,FALSE)=0,"",VLOOKUP($A5,'Ishii et al.'!$A:$L,9,FALSE)*Sources!$E$4))</f>
        <v>0.33178014191828997</v>
      </c>
      <c r="AX5" s="16">
        <f>IF(ISERROR(VLOOKUP($A5,'Ishii et al.'!$A:$L,10,FALSE)),"",IF(VLOOKUP($A5,'Ishii et al.'!$A:$L,10,FALSE)=0,"",VLOOKUP($A5,'Ishii et al.'!$A:$L,10,FALSE)*Sources!$E$4))</f>
        <v>0.27788067117729598</v>
      </c>
      <c r="AY5" s="16">
        <f>IF(ISERROR(VLOOKUP($A5,'Ishii et al.'!$A:$L,11,FALSE)),"",IF(VLOOKUP($A5,'Ishii et al.'!$A:$L,11,FALSE)=0,"",VLOOKUP($A5,'Ishii et al.'!$A:$L,11,FALSE)*Sources!$E$4))</f>
        <v>0.31197114885025901</v>
      </c>
      <c r="AZ5" s="16">
        <f>IF(ISERROR(VLOOKUP($A5,'Ishii et al.'!$A:$L,12,FALSE)),"",IF(VLOOKUP($A5,'Ishii et al.'!$A:$L,12,FALSE)=0,"",VLOOKUP($A5,'Ishii et al.'!$A:$L,12,FALSE)*Sources!$E$4))</f>
        <v>0.82833291563734501</v>
      </c>
      <c r="BA5" s="17"/>
      <c r="BB5" s="16">
        <f>IF(ISERROR(VLOOKUP($A5,'Park et al.'!$A:$E,5,FALSE)),"",IF(VLOOKUP($A5,'Park et al.'!$A:$E,5,FALSE)=0,"",VLOOKUP($A5,'Park et al.'!$A:$E,5,FALSE)*Sources!$E$5))</f>
        <v>9.629999999999999</v>
      </c>
    </row>
    <row r="6" spans="1:54" ht="15" hidden="1" customHeight="1">
      <c r="A6" s="16" t="s">
        <v>52</v>
      </c>
      <c r="B6" s="18" t="s">
        <v>652</v>
      </c>
      <c r="C6" s="18" t="s">
        <v>652</v>
      </c>
      <c r="D6" s="18" t="s">
        <v>53</v>
      </c>
      <c r="E6" s="18" t="s">
        <v>53</v>
      </c>
      <c r="F6" s="18" t="s">
        <v>54</v>
      </c>
      <c r="G6" s="18" t="s">
        <v>53</v>
      </c>
      <c r="H6" s="18" t="s">
        <v>55</v>
      </c>
      <c r="I6" s="16">
        <f t="shared" si="0"/>
        <v>4</v>
      </c>
      <c r="J6" s="16">
        <f t="shared" si="1"/>
        <v>21</v>
      </c>
      <c r="K6" s="18" t="b">
        <v>1</v>
      </c>
      <c r="L6" s="12" t="b">
        <v>1</v>
      </c>
      <c r="M6" s="12" t="b">
        <v>1</v>
      </c>
      <c r="N6" s="12">
        <f t="shared" si="2"/>
        <v>2.2594870349772864</v>
      </c>
      <c r="O6" s="12">
        <f t="shared" si="3"/>
        <v>1.6784611049318583</v>
      </c>
      <c r="P6" s="12">
        <f t="shared" si="4"/>
        <v>2.5500000000000003</v>
      </c>
      <c r="Q6" s="12">
        <f t="shared" si="5"/>
        <v>2.5500000000000003</v>
      </c>
      <c r="R6" s="12">
        <f t="shared" si="6"/>
        <v>0.41084737518034281</v>
      </c>
      <c r="S6" s="12">
        <f t="shared" si="7"/>
        <v>6.5416532570274641E-3</v>
      </c>
      <c r="U6" s="16">
        <f>IF(ISERROR(VLOOKUP($A6,'Bennett et al.'!$A:$E,3,FALSE)),"",IF(VLOOKUP($A6,'Bennett et al.'!$A:$E,3,FALSE)=0,"",VLOOKUP($A6,'Bennett et al.'!$A:$E,3,FALSE)*Sources!$E$2))</f>
        <v>2.5500000000000003</v>
      </c>
      <c r="V6" s="16">
        <f>IF(ISERROR(VLOOKUP($A6,'Bennett et al.'!$A:$E,4,FALSE)),"",IF(VLOOKUP($A6,'Bennett et al.'!$A:$E,4,FALSE)=0,"",VLOOKUP($A6,'Bennett et al.'!$A:$E,4,FALSE)*Sources!$E$2))</f>
        <v>4.08</v>
      </c>
      <c r="W6" s="16">
        <f>IF(ISERROR(VLOOKUP($A6,'Bennett et al.'!$A:$E,5,FALSE)),"",IF(VLOOKUP($A6,'Bennett et al.'!$A:$E,5,FALSE)=0,"",VLOOKUP($A6,'Bennett et al.'!$A:$E,5,FALSE)*Sources!$E$2))</f>
        <v>2.4299999999999997</v>
      </c>
      <c r="X6" s="17"/>
      <c r="Y6" s="16">
        <f>IF(ISERROR(VLOOKUP($A6,'Gerosa et al. growth media'!$A:$K,4,FALSE)),"",IF(VLOOKUP($A6,'Gerosa et al. growth media'!$A:$K,4,FALSE)=0,"",VLOOKUP($A6,'Gerosa et al. growth media'!$A:$K,4,FALSE)*Sources!$E$3))</f>
        <v>2.5296640569481452</v>
      </c>
      <c r="Z6" s="16">
        <f>IF(ISERROR(VLOOKUP($A6,'Gerosa et al. growth media'!$A:$K,5,FALSE)),"",IF(VLOOKUP($A6,'Gerosa et al. growth media'!$A:$K,5,FALSE)=0,"",VLOOKUP($A6,'Gerosa et al. growth media'!$A:$K,5,FALSE)*Sources!$E$3))</f>
        <v>1.3401030552280446</v>
      </c>
      <c r="AA6" s="16">
        <f>IF(ISERROR(VLOOKUP($A6,'Gerosa et al. growth media'!$A:$K,6,FALSE)),"",IF(VLOOKUP($A6,'Gerosa et al. growth media'!$A:$K,6,FALSE)=0,"",VLOOKUP($A6,'Gerosa et al. growth media'!$A:$K,6,FALSE)*Sources!$E$3))</f>
        <v>1.778817709562095</v>
      </c>
      <c r="AB6" s="16">
        <f>IF(ISERROR(VLOOKUP($A6,'Gerosa et al. growth media'!$A:$K,7,FALSE)),"",IF(VLOOKUP($A6,'Gerosa et al. growth media'!$A:$K,7,FALSE)=0,"",VLOOKUP($A6,'Gerosa et al. growth media'!$A:$K,7,FALSE)*Sources!$E$3))</f>
        <v>1.6784611049318583</v>
      </c>
      <c r="AC6" s="16">
        <f>IF(ISERROR(VLOOKUP($A6,'Gerosa et al. growth media'!$A:$K,8,FALSE)),"",IF(VLOOKUP($A6,'Gerosa et al. growth media'!$A:$K,8,FALSE)=0,"",VLOOKUP($A6,'Gerosa et al. growth media'!$A:$K,8,FALSE)*Sources!$E$3))</f>
        <v>1.5182605530650717</v>
      </c>
      <c r="AD6" s="16">
        <f>IF(ISERROR(VLOOKUP($A6,'Gerosa et al. growth media'!$A:$K,9,FALSE)),"",IF(VLOOKUP($A6,'Gerosa et al. growth media'!$A:$K,9,FALSE)=0,"",VLOOKUP($A6,'Gerosa et al. growth media'!$A:$K,9,FALSE)*Sources!$E$3))</f>
        <v>1.4536963584341882</v>
      </c>
      <c r="AE6" s="16">
        <f>IF(ISERROR(VLOOKUP($A6,'Gerosa et al. growth media'!$A:$K,10,FALSE)),"",IF(VLOOKUP($A6,'Gerosa et al. growth media'!$A:$K,10,FALSE)=0,"",VLOOKUP($A6,'Gerosa et al. growth media'!$A:$K,10,FALSE)*Sources!$E$3))</f>
        <v>2.3316251838880451</v>
      </c>
      <c r="AF6" s="16">
        <f>IF(ISERROR(VLOOKUP($A6,'Gerosa et al. growth media'!$A:$K,11,FALSE)),"",IF(VLOOKUP($A6,'Gerosa et al. growth media'!$A:$K,11,FALSE)=0,"",VLOOKUP($A6,'Gerosa et al. growth media'!$A:$K,11,FALSE)*Sources!$E$3))</f>
        <v>2.4752007876936113</v>
      </c>
      <c r="AG6" s="16" t="str">
        <f>IF(ISERROR(VLOOKUP($A6,'Gerosa et al. diauxic shift'!$A:$L,4,FALSE)),"",IF(VLOOKUP($A6,'Gerosa et al. diauxic shift'!$A:$L,4,FALSE)=0,"",VLOOKUP($A6,'Gerosa et al. diauxic shift'!$A:$L,4,FALSE)*Sources!$E$3))</f>
        <v/>
      </c>
      <c r="AH6" s="16" t="str">
        <f>IF(ISERROR(VLOOKUP($A6,'Gerosa et al. diauxic shift'!$A:$L,5,FALSE)),"",IF(VLOOKUP($A6,'Gerosa et al. diauxic shift'!$A:$L,5,FALSE)=0,"",VLOOKUP($A6,'Gerosa et al. diauxic shift'!$A:$L,5,FALSE)*Sources!$E$3))</f>
        <v/>
      </c>
      <c r="AI6" s="16" t="str">
        <f>IF(ISERROR(VLOOKUP($A6,'Gerosa et al. diauxic shift'!$A:$L,6,FALSE)),"",IF(VLOOKUP($A6,'Gerosa et al. diauxic shift'!$A:$L,6,FALSE)=0,"",VLOOKUP($A6,'Gerosa et al. diauxic shift'!$A:$L,6,FALSE)*Sources!$E$3))</f>
        <v/>
      </c>
      <c r="AJ6" s="16" t="str">
        <f>IF(ISERROR(VLOOKUP($A6,'Gerosa et al. diauxic shift'!$A:$L,7,FALSE)),"",IF(VLOOKUP($A6,'Gerosa et al. diauxic shift'!$A:$L,7,FALSE)=0,"",VLOOKUP($A6,'Gerosa et al. diauxic shift'!$A:$L,7,FALSE)*Sources!$E$3))</f>
        <v/>
      </c>
      <c r="AK6" s="16" t="str">
        <f>IF(ISERROR(VLOOKUP($A6,'Gerosa et al. diauxic shift'!$A:$L,8,FALSE)),"",IF(VLOOKUP($A6,'Gerosa et al. diauxic shift'!$A:$L,8,FALSE)=0,"",VLOOKUP($A6,'Gerosa et al. diauxic shift'!$A:$L,8,FALSE)*Sources!$E$3))</f>
        <v/>
      </c>
      <c r="AL6" s="16" t="str">
        <f>IF(ISERROR(VLOOKUP($A6,'Gerosa et al. diauxic shift'!$A:$L,9,FALSE)),"",IF(VLOOKUP($A6,'Gerosa et al. diauxic shift'!$A:$L,9,FALSE)=0,"",VLOOKUP($A6,'Gerosa et al. diauxic shift'!$A:$L,9,FALSE)*Sources!$E$3))</f>
        <v/>
      </c>
      <c r="AM6" s="16" t="str">
        <f>IF(ISERROR(VLOOKUP($A6,'Gerosa et al. diauxic shift'!$A:$L,10,FALSE)),"",IF(VLOOKUP($A6,'Gerosa et al. diauxic shift'!$A:$L,10,FALSE)=0,"",VLOOKUP($A6,'Gerosa et al. diauxic shift'!$A:$L,10,FALSE)*Sources!$E$3))</f>
        <v/>
      </c>
      <c r="AN6" s="16" t="str">
        <f>IF(ISERROR(VLOOKUP($A6,'Gerosa et al. diauxic shift'!$A:$L,11,FALSE)),"",IF(VLOOKUP($A6,'Gerosa et al. diauxic shift'!$A:$L,11,FALSE)=0,"",VLOOKUP($A6,'Gerosa et al. diauxic shift'!$A:$L,11,FALSE)*Sources!$E$3))</f>
        <v/>
      </c>
      <c r="AO6" s="16" t="str">
        <f>IF(ISERROR(VLOOKUP($A6,'Gerosa et al. diauxic shift'!$A:$L,12,FALSE)),"",IF(VLOOKUP($A6,'Gerosa et al. diauxic shift'!$A:$L,12,FALSE)=0,"",VLOOKUP($A6,'Gerosa et al. diauxic shift'!$A:$L,12,FALSE)*Sources!$E$3))</f>
        <v/>
      </c>
      <c r="AP6" s="17"/>
      <c r="AQ6" s="16">
        <f>IF(ISERROR(VLOOKUP($A6,'Ishii et al.'!$A:$L,3,FALSE)),"",IF(VLOOKUP($A6,'Ishii et al.'!$A:$L,3,FALSE)=0,"",VLOOKUP($A6,'Ishii et al.'!$A:$L,3,FALSE)*Sources!$E$4))</f>
        <v>0.58489748453030799</v>
      </c>
      <c r="AR6" s="16">
        <f>IF(ISERROR(VLOOKUP($A6,'Ishii et al.'!$A:$L,4,FALSE)),"",IF(VLOOKUP($A6,'Ishii et al.'!$A:$L,4,FALSE)=0,"",VLOOKUP($A6,'Ishii et al.'!$A:$L,4,FALSE)*Sources!$E$4))</f>
        <v>0.76289664198048601</v>
      </c>
      <c r="AS6" s="16">
        <f>IF(ISERROR(VLOOKUP($A6,'Ishii et al.'!$A:$L,5,FALSE)),"",IF(VLOOKUP($A6,'Ishii et al.'!$A:$L,5,FALSE)=0,"",VLOOKUP($A6,'Ishii et al.'!$A:$L,5,FALSE)*Sources!$E$4))</f>
        <v>0.79267543313850397</v>
      </c>
      <c r="AT6" s="16">
        <f>IF(ISERROR(VLOOKUP($A6,'Ishii et al.'!$A:$L,6,FALSE)),"",IF(VLOOKUP($A6,'Ishii et al.'!$A:$L,6,FALSE)=0,"",VLOOKUP($A6,'Ishii et al.'!$A:$L,6,FALSE)*Sources!$E$4))</f>
        <v>1.2515835863165501</v>
      </c>
      <c r="AU6" s="16">
        <f>IF(ISERROR(VLOOKUP($A6,'Ishii et al.'!$A:$L,7,FALSE)),"",IF(VLOOKUP($A6,'Ishii et al.'!$A:$L,7,FALSE)=0,"",VLOOKUP($A6,'Ishii et al.'!$A:$L,7,FALSE)*Sources!$E$4))</f>
        <v>0.20882770175392301</v>
      </c>
      <c r="AV6" s="16">
        <f t="shared" si="8"/>
        <v>0.72017616954395414</v>
      </c>
      <c r="AW6" s="16">
        <f>IF(ISERROR(VLOOKUP($A6,'Ishii et al.'!$A:$L,9,FALSE)),"",IF(VLOOKUP($A6,'Ishii et al.'!$A:$L,9,FALSE)=0,"",VLOOKUP($A6,'Ishii et al.'!$A:$L,9,FALSE)*Sources!$E$4))</f>
        <v>0.31563517748126602</v>
      </c>
      <c r="AX6" s="16">
        <f>IF(ISERROR(VLOOKUP($A6,'Ishii et al.'!$A:$L,10,FALSE)),"",IF(VLOOKUP($A6,'Ishii et al.'!$A:$L,10,FALSE)=0,"",VLOOKUP($A6,'Ishii et al.'!$A:$L,10,FALSE)*Sources!$E$4))</f>
        <v>0.29609577275554</v>
      </c>
      <c r="AY6" s="16">
        <f>IF(ISERROR(VLOOKUP($A6,'Ishii et al.'!$A:$L,11,FALSE)),"",IF(VLOOKUP($A6,'Ishii et al.'!$A:$L,11,FALSE)=0,"",VLOOKUP($A6,'Ishii et al.'!$A:$L,11,FALSE)*Sources!$E$4))</f>
        <v>0.40775119501803703</v>
      </c>
      <c r="AZ6" s="16">
        <f>IF(ISERROR(VLOOKUP($A6,'Ishii et al.'!$A:$L,12,FALSE)),"",IF(VLOOKUP($A6,'Ishii et al.'!$A:$L,12,FALSE)=0,"",VLOOKUP($A6,'Ishii et al.'!$A:$L,12,FALSE)*Sources!$E$4))</f>
        <v>1.3746322783526099</v>
      </c>
      <c r="BA6" s="17"/>
      <c r="BB6" s="16">
        <f>IF(ISERROR(VLOOKUP($A6,'Park et al.'!$A:$E,5,FALSE)),"",IF(VLOOKUP($A6,'Park et al.'!$A:$E,5,FALSE)=0,"",VLOOKUP($A6,'Park et al.'!$A:$E,5,FALSE)*Sources!$E$5))</f>
        <v>2.5500000000000003</v>
      </c>
    </row>
    <row r="7" spans="1:54" ht="15" hidden="1" customHeight="1">
      <c r="A7" s="16" t="s">
        <v>56</v>
      </c>
      <c r="B7" s="18" t="s">
        <v>655</v>
      </c>
      <c r="C7" s="18" t="s">
        <v>655</v>
      </c>
      <c r="D7" s="18" t="s">
        <v>57</v>
      </c>
      <c r="E7" s="18" t="s">
        <v>57</v>
      </c>
      <c r="F7" s="18" t="s">
        <v>58</v>
      </c>
      <c r="G7" s="17"/>
      <c r="H7" s="18" t="s">
        <v>57</v>
      </c>
      <c r="I7" s="16">
        <f t="shared" si="0"/>
        <v>3</v>
      </c>
      <c r="J7" s="16">
        <f t="shared" si="1"/>
        <v>12</v>
      </c>
      <c r="K7" s="18"/>
      <c r="M7" s="12" t="b">
        <v>1</v>
      </c>
      <c r="N7" s="12">
        <f t="shared" si="2"/>
        <v>6.2859709179128309E-2</v>
      </c>
      <c r="O7" s="12">
        <f t="shared" si="3"/>
        <v>2.1779127537384948E-2</v>
      </c>
      <c r="P7" s="12">
        <f t="shared" si="4"/>
        <v>8.3199999999999996E-2</v>
      </c>
      <c r="Q7" s="12">
        <f t="shared" si="5"/>
        <v>8.3599999999999994E-2</v>
      </c>
      <c r="R7" s="12">
        <f t="shared" si="6"/>
        <v>2.9048816855056916E-2</v>
      </c>
      <c r="S7" s="12">
        <f t="shared" si="7"/>
        <v>1.8199105147402521E-4</v>
      </c>
      <c r="U7" s="16">
        <f>IF(ISERROR(VLOOKUP($A7,'Bennett et al.'!$A:$E,3,FALSE)),"",IF(VLOOKUP($A7,'Bennett et al.'!$A:$E,3,FALSE)=0,"",VLOOKUP($A7,'Bennett et al.'!$A:$E,3,FALSE)*Sources!$E$2))</f>
        <v>8.3199999999999996E-2</v>
      </c>
      <c r="V7" s="16">
        <f>IF(ISERROR(VLOOKUP($A7,'Bennett et al.'!$A:$E,4,FALSE)),"",IF(VLOOKUP($A7,'Bennett et al.'!$A:$E,4,FALSE)=0,"",VLOOKUP($A7,'Bennett et al.'!$A:$E,4,FALSE)*Sources!$E$2))</f>
        <v>0.129</v>
      </c>
      <c r="W7" s="16">
        <f>IF(ISERROR(VLOOKUP($A7,'Bennett et al.'!$A:$E,5,FALSE)),"",IF(VLOOKUP($A7,'Bennett et al.'!$A:$E,5,FALSE)=0,"",VLOOKUP($A7,'Bennett et al.'!$A:$E,5,FALSE)*Sources!$E$2))</f>
        <v>0.13500000000000001</v>
      </c>
      <c r="X7" s="17"/>
      <c r="Y7" s="16">
        <f>IF(ISERROR(VLOOKUP($A7,'Gerosa et al. growth media'!$A:$K,4,FALSE)),"",IF(VLOOKUP($A7,'Gerosa et al. growth media'!$A:$K,4,FALSE)=0,"",VLOOKUP($A7,'Gerosa et al. growth media'!$A:$K,4,FALSE)*Sources!$E$3))</f>
        <v>1.7360334872907095E-2</v>
      </c>
      <c r="Z7" s="16">
        <f>IF(ISERROR(VLOOKUP($A7,'Gerosa et al. growth media'!$A:$K,5,FALSE)),"",IF(VLOOKUP($A7,'Gerosa et al. growth media'!$A:$K,5,FALSE)=0,"",VLOOKUP($A7,'Gerosa et al. growth media'!$A:$K,5,FALSE)*Sources!$E$3))</f>
        <v>0.36258243456447253</v>
      </c>
      <c r="AA7" s="16">
        <f>IF(ISERROR(VLOOKUP($A7,'Gerosa et al. growth media'!$A:$K,6,FALSE)),"",IF(VLOOKUP($A7,'Gerosa et al. growth media'!$A:$K,6,FALSE)=0,"",VLOOKUP($A7,'Gerosa et al. growth media'!$A:$K,6,FALSE)*Sources!$E$3))</f>
        <v>0.1001024556057134</v>
      </c>
      <c r="AB7" s="16">
        <f>IF(ISERROR(VLOOKUP($A7,'Gerosa et al. growth media'!$A:$K,7,FALSE)),"",IF(VLOOKUP($A7,'Gerosa et al. growth media'!$A:$K,7,FALSE)=0,"",VLOOKUP($A7,'Gerosa et al. growth media'!$A:$K,7,FALSE)*Sources!$E$3))</f>
        <v>2.1779127537384948E-2</v>
      </c>
      <c r="AC7" s="16">
        <f>IF(ISERROR(VLOOKUP($A7,'Gerosa et al. growth media'!$A:$K,8,FALSE)),"",IF(VLOOKUP($A7,'Gerosa et al. growth media'!$A:$K,8,FALSE)=0,"",VLOOKUP($A7,'Gerosa et al. growth media'!$A:$K,8,FALSE)*Sources!$E$3))</f>
        <v>5.6315707956155696E-2</v>
      </c>
      <c r="AD7" s="16">
        <f>IF(ISERROR(VLOOKUP($A7,'Gerosa et al. growth media'!$A:$K,9,FALSE)),"",IF(VLOOKUP($A7,'Gerosa et al. growth media'!$A:$K,9,FALSE)=0,"",VLOOKUP($A7,'Gerosa et al. growth media'!$A:$K,9,FALSE)*Sources!$E$3))</f>
        <v>2.077970128262107E-2</v>
      </c>
      <c r="AE7" s="16">
        <f>IF(ISERROR(VLOOKUP($A7,'Gerosa et al. growth media'!$A:$K,10,FALSE)),"",IF(VLOOKUP($A7,'Gerosa et al. growth media'!$A:$K,10,FALSE)=0,"",VLOOKUP($A7,'Gerosa et al. growth media'!$A:$K,10,FALSE)*Sources!$E$3))</f>
        <v>6.9710443351919421E-2</v>
      </c>
      <c r="AF7" s="16">
        <f>IF(ISERROR(VLOOKUP($A7,'Gerosa et al. growth media'!$A:$K,11,FALSE)),"",IF(VLOOKUP($A7,'Gerosa et al. growth media'!$A:$K,11,FALSE)=0,"",VLOOKUP($A7,'Gerosa et al. growth media'!$A:$K,11,FALSE)*Sources!$E$3))</f>
        <v>2.8803357535416678E-2</v>
      </c>
      <c r="AG7" s="16" t="str">
        <f>IF(ISERROR(VLOOKUP($A7,'Gerosa et al. diauxic shift'!$A:$L,4,FALSE)),"",IF(VLOOKUP($A7,'Gerosa et al. diauxic shift'!$A:$L,4,FALSE)=0,"",VLOOKUP($A7,'Gerosa et al. diauxic shift'!$A:$L,4,FALSE)*Sources!$E$3))</f>
        <v/>
      </c>
      <c r="AH7" s="16" t="str">
        <f>IF(ISERROR(VLOOKUP($A7,'Gerosa et al. diauxic shift'!$A:$L,5,FALSE)),"",IF(VLOOKUP($A7,'Gerosa et al. diauxic shift'!$A:$L,5,FALSE)=0,"",VLOOKUP($A7,'Gerosa et al. diauxic shift'!$A:$L,5,FALSE)*Sources!$E$3))</f>
        <v/>
      </c>
      <c r="AI7" s="16" t="str">
        <f>IF(ISERROR(VLOOKUP($A7,'Gerosa et al. diauxic shift'!$A:$L,6,FALSE)),"",IF(VLOOKUP($A7,'Gerosa et al. diauxic shift'!$A:$L,6,FALSE)=0,"",VLOOKUP($A7,'Gerosa et al. diauxic shift'!$A:$L,6,FALSE)*Sources!$E$3))</f>
        <v/>
      </c>
      <c r="AJ7" s="16" t="str">
        <f>IF(ISERROR(VLOOKUP($A7,'Gerosa et al. diauxic shift'!$A:$L,7,FALSE)),"",IF(VLOOKUP($A7,'Gerosa et al. diauxic shift'!$A:$L,7,FALSE)=0,"",VLOOKUP($A7,'Gerosa et al. diauxic shift'!$A:$L,7,FALSE)*Sources!$E$3))</f>
        <v/>
      </c>
      <c r="AK7" s="16" t="str">
        <f>IF(ISERROR(VLOOKUP($A7,'Gerosa et al. diauxic shift'!$A:$L,8,FALSE)),"",IF(VLOOKUP($A7,'Gerosa et al. diauxic shift'!$A:$L,8,FALSE)=0,"",VLOOKUP($A7,'Gerosa et al. diauxic shift'!$A:$L,8,FALSE)*Sources!$E$3))</f>
        <v/>
      </c>
      <c r="AL7" s="16" t="str">
        <f>IF(ISERROR(VLOOKUP($A7,'Gerosa et al. diauxic shift'!$A:$L,9,FALSE)),"",IF(VLOOKUP($A7,'Gerosa et al. diauxic shift'!$A:$L,9,FALSE)=0,"",VLOOKUP($A7,'Gerosa et al. diauxic shift'!$A:$L,9,FALSE)*Sources!$E$3))</f>
        <v/>
      </c>
      <c r="AM7" s="16" t="str">
        <f>IF(ISERROR(VLOOKUP($A7,'Gerosa et al. diauxic shift'!$A:$L,10,FALSE)),"",IF(VLOOKUP($A7,'Gerosa et al. diauxic shift'!$A:$L,10,FALSE)=0,"",VLOOKUP($A7,'Gerosa et al. diauxic shift'!$A:$L,10,FALSE)*Sources!$E$3))</f>
        <v/>
      </c>
      <c r="AN7" s="16" t="str">
        <f>IF(ISERROR(VLOOKUP($A7,'Gerosa et al. diauxic shift'!$A:$L,11,FALSE)),"",IF(VLOOKUP($A7,'Gerosa et al. diauxic shift'!$A:$L,11,FALSE)=0,"",VLOOKUP($A7,'Gerosa et al. diauxic shift'!$A:$L,11,FALSE)*Sources!$E$3))</f>
        <v/>
      </c>
      <c r="AO7" s="16" t="str">
        <f>IF(ISERROR(VLOOKUP($A7,'Gerosa et al. diauxic shift'!$A:$L,12,FALSE)),"",IF(VLOOKUP($A7,'Gerosa et al. diauxic shift'!$A:$L,12,FALSE)=0,"",VLOOKUP($A7,'Gerosa et al. diauxic shift'!$A:$L,12,FALSE)*Sources!$E$3))</f>
        <v/>
      </c>
      <c r="AP7" s="17"/>
      <c r="AQ7" s="16" t="str">
        <f>IF(ISERROR(VLOOKUP($A7,'Ishii et al.'!$A:$L,3,FALSE)),"",IF(VLOOKUP($A7,'Ishii et al.'!$A:$L,3,FALSE)=0,"",VLOOKUP($A7,'Ishii et al.'!$A:$L,3,FALSE)*Sources!$E$4))</f>
        <v/>
      </c>
      <c r="AR7" s="16" t="str">
        <f>IF(ISERROR(VLOOKUP($A7,'Ishii et al.'!$A:$L,4,FALSE)),"",IF(VLOOKUP($A7,'Ishii et al.'!$A:$L,4,FALSE)=0,"",VLOOKUP($A7,'Ishii et al.'!$A:$L,4,FALSE)*Sources!$E$4))</f>
        <v/>
      </c>
      <c r="AS7" s="16" t="str">
        <f>IF(ISERROR(VLOOKUP($A7,'Ishii et al.'!$A:$L,5,FALSE)),"",IF(VLOOKUP($A7,'Ishii et al.'!$A:$L,5,FALSE)=0,"",VLOOKUP($A7,'Ishii et al.'!$A:$L,5,FALSE)*Sources!$E$4))</f>
        <v/>
      </c>
      <c r="AT7" s="16" t="str">
        <f>IF(ISERROR(VLOOKUP($A7,'Ishii et al.'!$A:$L,6,FALSE)),"",IF(VLOOKUP($A7,'Ishii et al.'!$A:$L,6,FALSE)=0,"",VLOOKUP($A7,'Ishii et al.'!$A:$L,6,FALSE)*Sources!$E$4))</f>
        <v/>
      </c>
      <c r="AU7" s="16" t="str">
        <f>IF(ISERROR(VLOOKUP($A7,'Ishii et al.'!$A:$L,7,FALSE)),"",IF(VLOOKUP($A7,'Ishii et al.'!$A:$L,7,FALSE)=0,"",VLOOKUP($A7,'Ishii et al.'!$A:$L,7,FALSE)*Sources!$E$4))</f>
        <v/>
      </c>
      <c r="AV7" s="16" t="str">
        <f t="shared" si="8"/>
        <v/>
      </c>
      <c r="AW7" s="16" t="str">
        <f>IF(ISERROR(VLOOKUP($A7,'Ishii et al.'!$A:$L,9,FALSE)),"",IF(VLOOKUP($A7,'Ishii et al.'!$A:$L,9,FALSE)=0,"",VLOOKUP($A7,'Ishii et al.'!$A:$L,9,FALSE)*Sources!$E$4))</f>
        <v/>
      </c>
      <c r="AX7" s="16" t="str">
        <f>IF(ISERROR(VLOOKUP($A7,'Ishii et al.'!$A:$L,10,FALSE)),"",IF(VLOOKUP($A7,'Ishii et al.'!$A:$L,10,FALSE)=0,"",VLOOKUP($A7,'Ishii et al.'!$A:$L,10,FALSE)*Sources!$E$4))</f>
        <v/>
      </c>
      <c r="AY7" s="16" t="str">
        <f>IF(ISERROR(VLOOKUP($A7,'Ishii et al.'!$A:$L,11,FALSE)),"",IF(VLOOKUP($A7,'Ishii et al.'!$A:$L,11,FALSE)=0,"",VLOOKUP($A7,'Ishii et al.'!$A:$L,11,FALSE)*Sources!$E$4))</f>
        <v/>
      </c>
      <c r="AZ7" s="16" t="str">
        <f>IF(ISERROR(VLOOKUP($A7,'Ishii et al.'!$A:$L,12,FALSE)),"",IF(VLOOKUP($A7,'Ishii et al.'!$A:$L,12,FALSE)=0,"",VLOOKUP($A7,'Ishii et al.'!$A:$L,12,FALSE)*Sources!$E$4))</f>
        <v/>
      </c>
      <c r="BA7" s="17"/>
      <c r="BB7" s="16">
        <f>IF(ISERROR(VLOOKUP($A7,'Park et al.'!$A:$E,5,FALSE)),"",IF(VLOOKUP($A7,'Park et al.'!$A:$E,5,FALSE)=0,"",VLOOKUP($A7,'Park et al.'!$A:$E,5,FALSE)*Sources!$E$5))</f>
        <v>8.3599999999999994E-2</v>
      </c>
    </row>
    <row r="8" spans="1:54" ht="15" hidden="1" customHeight="1">
      <c r="A8" s="17" t="s">
        <v>59</v>
      </c>
      <c r="B8" s="18" t="s">
        <v>654</v>
      </c>
      <c r="C8" s="18" t="s">
        <v>654</v>
      </c>
      <c r="D8" s="18" t="s">
        <v>60</v>
      </c>
      <c r="E8" s="18" t="s">
        <v>60</v>
      </c>
      <c r="F8" s="18" t="s">
        <v>61</v>
      </c>
      <c r="G8" s="18" t="s">
        <v>60</v>
      </c>
      <c r="H8" s="18" t="s">
        <v>60</v>
      </c>
      <c r="I8" s="16">
        <f t="shared" si="0"/>
        <v>4</v>
      </c>
      <c r="J8" s="16">
        <f t="shared" si="1"/>
        <v>13</v>
      </c>
      <c r="K8" s="18"/>
      <c r="L8" s="18"/>
      <c r="M8" s="12" t="b">
        <v>1</v>
      </c>
      <c r="N8" s="12">
        <f t="shared" si="2"/>
        <v>0.11082591333506675</v>
      </c>
      <c r="O8" s="12">
        <f t="shared" si="3"/>
        <v>9.047774000520023E-2</v>
      </c>
      <c r="P8" s="12">
        <f t="shared" si="4"/>
        <v>0.121</v>
      </c>
      <c r="Q8" s="12">
        <f t="shared" si="5"/>
        <v>0.121</v>
      </c>
      <c r="R8" s="12">
        <f t="shared" si="6"/>
        <v>1.4388331346307818E-2</v>
      </c>
      <c r="S8" s="12">
        <f t="shared" si="7"/>
        <v>3.2086251689365011E-4</v>
      </c>
      <c r="U8" s="16">
        <f>IF(ISERROR(VLOOKUP($A8,'Bennett et al.'!$A:$E,3,FALSE)),"",IF(VLOOKUP($A8,'Bennett et al.'!$A:$E,3,FALSE)=0,"",VLOOKUP($A8,'Bennett et al.'!$A:$E,3,FALSE)*Sources!$E$2))</f>
        <v>0.121</v>
      </c>
      <c r="V8" s="16">
        <f>IF(ISERROR(VLOOKUP($A8,'Bennett et al.'!$A:$E,4,FALSE)),"",IF(VLOOKUP($A8,'Bennett et al.'!$A:$E,4,FALSE)=0,"",VLOOKUP($A8,'Bennett et al.'!$A:$E,4,FALSE)*Sources!$E$2))</f>
        <v>0.28800000000000003</v>
      </c>
      <c r="W8" s="16">
        <f>IF(ISERROR(VLOOKUP($A8,'Bennett et al.'!$A:$E,5,FALSE)),"",IF(VLOOKUP($A8,'Bennett et al.'!$A:$E,5,FALSE)=0,"",VLOOKUP($A8,'Bennett et al.'!$A:$E,5,FALSE)*Sources!$E$2))</f>
        <v>0.29799999999999999</v>
      </c>
      <c r="X8" s="17"/>
      <c r="Y8" s="16">
        <f>IF(ISERROR(VLOOKUP($A8,'Gerosa et al. growth media'!$A:$K,4,FALSE)),"",IF(VLOOKUP($A8,'Gerosa et al. growth media'!$A:$K,4,FALSE)=0,"",VLOOKUP($A8,'Gerosa et al. growth media'!$A:$K,4,FALSE)*Sources!$E$3))</f>
        <v>5.7826418035153815E-2</v>
      </c>
      <c r="Z8" s="16">
        <f>IF(ISERROR(VLOOKUP($A8,'Gerosa et al. growth media'!$A:$K,5,FALSE)),"",IF(VLOOKUP($A8,'Gerosa et al. growth media'!$A:$K,5,FALSE)=0,"",VLOOKUP($A8,'Gerosa et al. growth media'!$A:$K,5,FALSE)*Sources!$E$3))</f>
        <v>6.9518202873086923E-2</v>
      </c>
      <c r="AA8" s="16">
        <f>IF(ISERROR(VLOOKUP($A8,'Gerosa et al. growth media'!$A:$K,6,FALSE)),"",IF(VLOOKUP($A8,'Gerosa et al. growth media'!$A:$K,6,FALSE)=0,"",VLOOKUP($A8,'Gerosa et al. growth media'!$A:$K,6,FALSE)*Sources!$E$3))</f>
        <v>4.7606026330921862E-2</v>
      </c>
      <c r="AB8" s="16">
        <f>IF(ISERROR(VLOOKUP($A8,'Gerosa et al. growth media'!$A:$K,7,FALSE)),"",IF(VLOOKUP($A8,'Gerosa et al. growth media'!$A:$K,7,FALSE)=0,"",VLOOKUP($A8,'Gerosa et al. growth media'!$A:$K,7,FALSE)*Sources!$E$3))</f>
        <v>9.047774000520023E-2</v>
      </c>
      <c r="AC8" s="16">
        <f>IF(ISERROR(VLOOKUP($A8,'Gerosa et al. growth media'!$A:$K,8,FALSE)),"",IF(VLOOKUP($A8,'Gerosa et al. growth media'!$A:$K,8,FALSE)=0,"",VLOOKUP($A8,'Gerosa et al. growth media'!$A:$K,8,FALSE)*Sources!$E$3))</f>
        <v>5.8152881261975341E-2</v>
      </c>
      <c r="AD8" s="16">
        <f>IF(ISERROR(VLOOKUP($A8,'Gerosa et al. growth media'!$A:$K,9,FALSE)),"",IF(VLOOKUP($A8,'Gerosa et al. growth media'!$A:$K,9,FALSE)=0,"",VLOOKUP($A8,'Gerosa et al. growth media'!$A:$K,9,FALSE)*Sources!$E$3))</f>
        <v>8.1938314501289591E-2</v>
      </c>
      <c r="AE8" s="16">
        <f>IF(ISERROR(VLOOKUP($A8,'Gerosa et al. growth media'!$A:$K,10,FALSE)),"",IF(VLOOKUP($A8,'Gerosa et al. growth media'!$A:$K,10,FALSE)=0,"",VLOOKUP($A8,'Gerosa et al. growth media'!$A:$K,10,FALSE)*Sources!$E$3))</f>
        <v>4.5952064682951502E-2</v>
      </c>
      <c r="AF8" s="16">
        <f>IF(ISERROR(VLOOKUP($A8,'Gerosa et al. growth media'!$A:$K,11,FALSE)),"",IF(VLOOKUP($A8,'Gerosa et al. growth media'!$A:$K,11,FALSE)=0,"",VLOOKUP($A8,'Gerosa et al. growth media'!$A:$K,11,FALSE)*Sources!$E$3))</f>
        <v>6.3154821561661675E-2</v>
      </c>
      <c r="AG8" s="16" t="str">
        <f>IF(ISERROR(VLOOKUP($A8,'Gerosa et al. diauxic shift'!$A:$L,4,FALSE)),"",IF(VLOOKUP($A8,'Gerosa et al. diauxic shift'!$A:$L,4,FALSE)=0,"",VLOOKUP($A8,'Gerosa et al. diauxic shift'!$A:$L,4,FALSE)*Sources!$E$3))</f>
        <v/>
      </c>
      <c r="AH8" s="16" t="str">
        <f>IF(ISERROR(VLOOKUP($A8,'Gerosa et al. diauxic shift'!$A:$L,5,FALSE)),"",IF(VLOOKUP($A8,'Gerosa et al. diauxic shift'!$A:$L,5,FALSE)=0,"",VLOOKUP($A8,'Gerosa et al. diauxic shift'!$A:$L,5,FALSE)*Sources!$E$3))</f>
        <v/>
      </c>
      <c r="AI8" s="16" t="str">
        <f>IF(ISERROR(VLOOKUP($A8,'Gerosa et al. diauxic shift'!$A:$L,6,FALSE)),"",IF(VLOOKUP($A8,'Gerosa et al. diauxic shift'!$A:$L,6,FALSE)=0,"",VLOOKUP($A8,'Gerosa et al. diauxic shift'!$A:$L,6,FALSE)*Sources!$E$3))</f>
        <v/>
      </c>
      <c r="AJ8" s="16" t="str">
        <f>IF(ISERROR(VLOOKUP($A8,'Gerosa et al. diauxic shift'!$A:$L,7,FALSE)),"",IF(VLOOKUP($A8,'Gerosa et al. diauxic shift'!$A:$L,7,FALSE)=0,"",VLOOKUP($A8,'Gerosa et al. diauxic shift'!$A:$L,7,FALSE)*Sources!$E$3))</f>
        <v/>
      </c>
      <c r="AK8" s="16" t="str">
        <f>IF(ISERROR(VLOOKUP($A8,'Gerosa et al. diauxic shift'!$A:$L,8,FALSE)),"",IF(VLOOKUP($A8,'Gerosa et al. diauxic shift'!$A:$L,8,FALSE)=0,"",VLOOKUP($A8,'Gerosa et al. diauxic shift'!$A:$L,8,FALSE)*Sources!$E$3))</f>
        <v/>
      </c>
      <c r="AL8" s="16" t="str">
        <f>IF(ISERROR(VLOOKUP($A8,'Gerosa et al. diauxic shift'!$A:$L,9,FALSE)),"",IF(VLOOKUP($A8,'Gerosa et al. diauxic shift'!$A:$L,9,FALSE)=0,"",VLOOKUP($A8,'Gerosa et al. diauxic shift'!$A:$L,9,FALSE)*Sources!$E$3))</f>
        <v/>
      </c>
      <c r="AM8" s="16" t="str">
        <f>IF(ISERROR(VLOOKUP($A8,'Gerosa et al. diauxic shift'!$A:$L,10,FALSE)),"",IF(VLOOKUP($A8,'Gerosa et al. diauxic shift'!$A:$L,10,FALSE)=0,"",VLOOKUP($A8,'Gerosa et al. diauxic shift'!$A:$L,10,FALSE)*Sources!$E$3))</f>
        <v/>
      </c>
      <c r="AN8" s="16" t="str">
        <f>IF(ISERROR(VLOOKUP($A8,'Gerosa et al. diauxic shift'!$A:$L,11,FALSE)),"",IF(VLOOKUP($A8,'Gerosa et al. diauxic shift'!$A:$L,11,FALSE)=0,"",VLOOKUP($A8,'Gerosa et al. diauxic shift'!$A:$L,11,FALSE)*Sources!$E$3))</f>
        <v/>
      </c>
      <c r="AO8" s="16" t="str">
        <f>IF(ISERROR(VLOOKUP($A8,'Gerosa et al. diauxic shift'!$A:$L,12,FALSE)),"",IF(VLOOKUP($A8,'Gerosa et al. diauxic shift'!$A:$L,12,FALSE)=0,"",VLOOKUP($A8,'Gerosa et al. diauxic shift'!$A:$L,12,FALSE)*Sources!$E$3))</f>
        <v/>
      </c>
      <c r="AP8" s="17"/>
      <c r="AQ8" s="16" t="str">
        <f>IF(ISERROR(VLOOKUP($A8,'Ishii et al.'!$A:$L,3,FALSE)),"",IF(VLOOKUP($A8,'Ishii et al.'!$A:$L,3,FALSE)=0,"",VLOOKUP($A8,'Ishii et al.'!$A:$L,3,FALSE)*Sources!$E$4))</f>
        <v/>
      </c>
      <c r="AR8" s="16" t="str">
        <f>IF(ISERROR(VLOOKUP($A8,'Ishii et al.'!$A:$L,4,FALSE)),"",IF(VLOOKUP($A8,'Ishii et al.'!$A:$L,4,FALSE)=0,"",VLOOKUP($A8,'Ishii et al.'!$A:$L,4,FALSE)*Sources!$E$4))</f>
        <v/>
      </c>
      <c r="AS8" s="16">
        <f>IF(ISERROR(VLOOKUP($A8,'Ishii et al.'!$A:$L,5,FALSE)),"",IF(VLOOKUP($A8,'Ishii et al.'!$A:$L,5,FALSE)=0,"",VLOOKUP($A8,'Ishii et al.'!$A:$L,5,FALSE)*Sources!$E$4))</f>
        <v>0.16293229174072599</v>
      </c>
      <c r="AT8" s="16" t="str">
        <f>IF(ISERROR(VLOOKUP($A8,'Ishii et al.'!$A:$L,6,FALSE)),"",IF(VLOOKUP($A8,'Ishii et al.'!$A:$L,6,FALSE)=0,"",VLOOKUP($A8,'Ishii et al.'!$A:$L,6,FALSE)*Sources!$E$4))</f>
        <v/>
      </c>
      <c r="AU8" s="16" t="str">
        <f>IF(ISERROR(VLOOKUP($A8,'Ishii et al.'!$A:$L,7,FALSE)),"",IF(VLOOKUP($A8,'Ishii et al.'!$A:$L,7,FALSE)=0,"",VLOOKUP($A8,'Ishii et al.'!$A:$L,7,FALSE)*Sources!$E$4))</f>
        <v/>
      </c>
      <c r="AV8" s="16">
        <f t="shared" si="8"/>
        <v>0.16293229174072599</v>
      </c>
      <c r="AW8" s="16" t="str">
        <f>IF(ISERROR(VLOOKUP($A8,'Ishii et al.'!$A:$L,9,FALSE)),"",IF(VLOOKUP($A8,'Ishii et al.'!$A:$L,9,FALSE)=0,"",VLOOKUP($A8,'Ishii et al.'!$A:$L,9,FALSE)*Sources!$E$4))</f>
        <v/>
      </c>
      <c r="AX8" s="16" t="str">
        <f>IF(ISERROR(VLOOKUP($A8,'Ishii et al.'!$A:$L,10,FALSE)),"",IF(VLOOKUP($A8,'Ishii et al.'!$A:$L,10,FALSE)=0,"",VLOOKUP($A8,'Ishii et al.'!$A:$L,10,FALSE)*Sources!$E$4))</f>
        <v/>
      </c>
      <c r="AY8" s="16" t="str">
        <f>IF(ISERROR(VLOOKUP($A8,'Ishii et al.'!$A:$L,11,FALSE)),"",IF(VLOOKUP($A8,'Ishii et al.'!$A:$L,11,FALSE)=0,"",VLOOKUP($A8,'Ishii et al.'!$A:$L,11,FALSE)*Sources!$E$4))</f>
        <v/>
      </c>
      <c r="AZ8" s="16" t="str">
        <f>IF(ISERROR(VLOOKUP($A8,'Ishii et al.'!$A:$L,12,FALSE)),"",IF(VLOOKUP($A8,'Ishii et al.'!$A:$L,12,FALSE)=0,"",VLOOKUP($A8,'Ishii et al.'!$A:$L,12,FALSE)*Sources!$E$4))</f>
        <v/>
      </c>
      <c r="BA8" s="17"/>
      <c r="BB8" s="16">
        <f>IF(ISERROR(VLOOKUP($A8,'Park et al.'!$A:$E,5,FALSE)),"",IF(VLOOKUP($A8,'Park et al.'!$A:$E,5,FALSE)=0,"",VLOOKUP($A8,'Park et al.'!$A:$E,5,FALSE)*Sources!$E$5))</f>
        <v>0.121</v>
      </c>
    </row>
    <row r="9" spans="1:54" ht="15" hidden="1" customHeight="1">
      <c r="A9" s="16" t="s">
        <v>62</v>
      </c>
      <c r="B9" s="18" t="s">
        <v>653</v>
      </c>
      <c r="C9" s="18" t="s">
        <v>653</v>
      </c>
      <c r="D9" s="18" t="s">
        <v>63</v>
      </c>
      <c r="E9" s="18" t="s">
        <v>64</v>
      </c>
      <c r="F9" s="18" t="s">
        <v>65</v>
      </c>
      <c r="G9" s="16" t="s">
        <v>63</v>
      </c>
      <c r="H9" s="18" t="s">
        <v>64</v>
      </c>
      <c r="I9" s="16">
        <f t="shared" si="0"/>
        <v>4</v>
      </c>
      <c r="J9" s="16">
        <f t="shared" si="1"/>
        <v>19</v>
      </c>
      <c r="K9" s="18" t="b">
        <v>1</v>
      </c>
      <c r="L9" s="18"/>
      <c r="M9" s="12" t="b">
        <v>1</v>
      </c>
      <c r="N9" s="12">
        <f t="shared" si="2"/>
        <v>4.3758568839613867E-3</v>
      </c>
      <c r="O9" s="12">
        <f t="shared" si="3"/>
        <v>2.0799999999999998E-3</v>
      </c>
      <c r="P9" s="12">
        <f t="shared" si="4"/>
        <v>2.0799999999999998E-3</v>
      </c>
      <c r="Q9" s="12">
        <f t="shared" si="5"/>
        <v>8.9675706518841606E-3</v>
      </c>
      <c r="R9" s="12">
        <f t="shared" si="6"/>
        <v>3.2468319425658261E-3</v>
      </c>
      <c r="S9" s="12">
        <f t="shared" si="7"/>
        <v>1.2668954499019648E-5</v>
      </c>
      <c r="U9" s="16">
        <f>IF(ISERROR(VLOOKUP($A9,'Bennett et al.'!$A:$E,3,FALSE)),"",IF(VLOOKUP($A9,'Bennett et al.'!$A:$E,3,FALSE)=0,"",VLOOKUP($A9,'Bennett et al.'!$A:$E,3,FALSE)*Sources!$E$2))</f>
        <v>2.0799999999999998E-3</v>
      </c>
      <c r="V9" s="16" t="str">
        <f>IF(ISERROR(VLOOKUP($A9,'Bennett et al.'!$A:$E,4,FALSE)),"",IF(VLOOKUP($A9,'Bennett et al.'!$A:$E,4,FALSE)=0,"",VLOOKUP($A9,'Bennett et al.'!$A:$E,4,FALSE)*Sources!$E$2))</f>
        <v/>
      </c>
      <c r="W9" s="16" t="str">
        <f>IF(ISERROR(VLOOKUP($A9,'Bennett et al.'!$A:$E,5,FALSE)),"",IF(VLOOKUP($A9,'Bennett et al.'!$A:$E,5,FALSE)=0,"",VLOOKUP($A9,'Bennett et al.'!$A:$E,5,FALSE)*Sources!$E$2))</f>
        <v/>
      </c>
      <c r="X9" s="17"/>
      <c r="Y9" s="16">
        <f>IF(ISERROR(VLOOKUP($A9,'Gerosa et al. growth media'!$A:$K,4,FALSE)),"",IF(VLOOKUP($A9,'Gerosa et al. growth media'!$A:$K,4,FALSE)=0,"",VLOOKUP($A9,'Gerosa et al. growth media'!$A:$K,4,FALSE)*Sources!$E$3))</f>
        <v>9.0946852704527834E-3</v>
      </c>
      <c r="Z9" s="16">
        <f>IF(ISERROR(VLOOKUP($A9,'Gerosa et al. growth media'!$A:$K,5,FALSE)),"",IF(VLOOKUP($A9,'Gerosa et al. growth media'!$A:$K,5,FALSE)=0,"",VLOOKUP($A9,'Gerosa et al. growth media'!$A:$K,5,FALSE)*Sources!$E$3))</f>
        <v>6.7255088376062056E-3</v>
      </c>
      <c r="AA9" s="16">
        <f>IF(ISERROR(VLOOKUP($A9,'Gerosa et al. growth media'!$A:$K,6,FALSE)),"",IF(VLOOKUP($A9,'Gerosa et al. growth media'!$A:$K,6,FALSE)=0,"",VLOOKUP($A9,'Gerosa et al. growth media'!$A:$K,6,FALSE)*Sources!$E$3))</f>
        <v>5.8049505570945794E-3</v>
      </c>
      <c r="AB9" s="16">
        <f>IF(ISERROR(VLOOKUP($A9,'Gerosa et al. growth media'!$A:$K,7,FALSE)),"",IF(VLOOKUP($A9,'Gerosa et al. growth media'!$A:$K,7,FALSE)=0,"",VLOOKUP($A9,'Gerosa et al. growth media'!$A:$K,7,FALSE)*Sources!$E$3))</f>
        <v>8.9675706518841606E-3</v>
      </c>
      <c r="AC9" s="16">
        <f>IF(ISERROR(VLOOKUP($A9,'Gerosa et al. growth media'!$A:$K,8,FALSE)),"",IF(VLOOKUP($A9,'Gerosa et al. growth media'!$A:$K,8,FALSE)=0,"",VLOOKUP($A9,'Gerosa et al. growth media'!$A:$K,8,FALSE)*Sources!$E$3))</f>
        <v>7.0047082608821103E-3</v>
      </c>
      <c r="AD9" s="16">
        <f>IF(ISERROR(VLOOKUP($A9,'Gerosa et al. growth media'!$A:$K,9,FALSE)),"",IF(VLOOKUP($A9,'Gerosa et al. growth media'!$A:$K,9,FALSE)=0,"",VLOOKUP($A9,'Gerosa et al. growth media'!$A:$K,9,FALSE)*Sources!$E$3))</f>
        <v>5.2867931240031642E-3</v>
      </c>
      <c r="AE9" s="16">
        <f>IF(ISERROR(VLOOKUP($A9,'Gerosa et al. growth media'!$A:$K,10,FALSE)),"",IF(VLOOKUP($A9,'Gerosa et al. growth media'!$A:$K,10,FALSE)=0,"",VLOOKUP($A9,'Gerosa et al. growth media'!$A:$K,10,FALSE)*Sources!$E$3))</f>
        <v>6.3386192060913178E-3</v>
      </c>
      <c r="AF9" s="16">
        <f>IF(ISERROR(VLOOKUP($A9,'Gerosa et al. growth media'!$A:$K,11,FALSE)),"",IF(VLOOKUP($A9,'Gerosa et al. growth media'!$A:$K,11,FALSE)=0,"",VLOOKUP($A9,'Gerosa et al. growth media'!$A:$K,11,FALSE)*Sources!$E$3))</f>
        <v>8.8364511536951334E-3</v>
      </c>
      <c r="AG9" s="16" t="str">
        <f>IF(ISERROR(VLOOKUP($A9,'Gerosa et al. diauxic shift'!$A:$L,4,FALSE)),"",IF(VLOOKUP($A9,'Gerosa et al. diauxic shift'!$A:$L,4,FALSE)=0,"",VLOOKUP($A9,'Gerosa et al. diauxic shift'!$A:$L,4,FALSE)*Sources!$E$3))</f>
        <v/>
      </c>
      <c r="AH9" s="16" t="str">
        <f>IF(ISERROR(VLOOKUP($A9,'Gerosa et al. diauxic shift'!$A:$L,5,FALSE)),"",IF(VLOOKUP($A9,'Gerosa et al. diauxic shift'!$A:$L,5,FALSE)=0,"",VLOOKUP($A9,'Gerosa et al. diauxic shift'!$A:$L,5,FALSE)*Sources!$E$3))</f>
        <v/>
      </c>
      <c r="AI9" s="16" t="str">
        <f>IF(ISERROR(VLOOKUP($A9,'Gerosa et al. diauxic shift'!$A:$L,6,FALSE)),"",IF(VLOOKUP($A9,'Gerosa et al. diauxic shift'!$A:$L,6,FALSE)=0,"",VLOOKUP($A9,'Gerosa et al. diauxic shift'!$A:$L,6,FALSE)*Sources!$E$3))</f>
        <v/>
      </c>
      <c r="AJ9" s="16" t="str">
        <f>IF(ISERROR(VLOOKUP($A9,'Gerosa et al. diauxic shift'!$A:$L,7,FALSE)),"",IF(VLOOKUP($A9,'Gerosa et al. diauxic shift'!$A:$L,7,FALSE)=0,"",VLOOKUP($A9,'Gerosa et al. diauxic shift'!$A:$L,7,FALSE)*Sources!$E$3))</f>
        <v/>
      </c>
      <c r="AK9" s="16" t="str">
        <f>IF(ISERROR(VLOOKUP($A9,'Gerosa et al. diauxic shift'!$A:$L,8,FALSE)),"",IF(VLOOKUP($A9,'Gerosa et al. diauxic shift'!$A:$L,8,FALSE)=0,"",VLOOKUP($A9,'Gerosa et al. diauxic shift'!$A:$L,8,FALSE)*Sources!$E$3))</f>
        <v/>
      </c>
      <c r="AL9" s="16" t="str">
        <f>IF(ISERROR(VLOOKUP($A9,'Gerosa et al. diauxic shift'!$A:$L,9,FALSE)),"",IF(VLOOKUP($A9,'Gerosa et al. diauxic shift'!$A:$L,9,FALSE)=0,"",VLOOKUP($A9,'Gerosa et al. diauxic shift'!$A:$L,9,FALSE)*Sources!$E$3))</f>
        <v/>
      </c>
      <c r="AM9" s="16" t="str">
        <f>IF(ISERROR(VLOOKUP($A9,'Gerosa et al. diauxic shift'!$A:$L,10,FALSE)),"",IF(VLOOKUP($A9,'Gerosa et al. diauxic shift'!$A:$L,10,FALSE)=0,"",VLOOKUP($A9,'Gerosa et al. diauxic shift'!$A:$L,10,FALSE)*Sources!$E$3))</f>
        <v/>
      </c>
      <c r="AN9" s="16" t="str">
        <f>IF(ISERROR(VLOOKUP($A9,'Gerosa et al. diauxic shift'!$A:$L,11,FALSE)),"",IF(VLOOKUP($A9,'Gerosa et al. diauxic shift'!$A:$L,11,FALSE)=0,"",VLOOKUP($A9,'Gerosa et al. diauxic shift'!$A:$L,11,FALSE)*Sources!$E$3))</f>
        <v/>
      </c>
      <c r="AO9" s="16" t="str">
        <f>IF(ISERROR(VLOOKUP($A9,'Gerosa et al. diauxic shift'!$A:$L,12,FALSE)),"",IF(VLOOKUP($A9,'Gerosa et al. diauxic shift'!$A:$L,12,FALSE)=0,"",VLOOKUP($A9,'Gerosa et al. diauxic shift'!$A:$L,12,FALSE)*Sources!$E$3))</f>
        <v/>
      </c>
      <c r="AP9" s="17"/>
      <c r="AQ9" s="16">
        <f>IF(ISERROR(VLOOKUP($A9,'Ishii et al.'!$A:$L,3,FALSE)),"",IF(VLOOKUP($A9,'Ishii et al.'!$A:$L,3,FALSE)=0,"",VLOOKUP($A9,'Ishii et al.'!$A:$L,3,FALSE)*Sources!$E$4))</f>
        <v>9.5703312883185399E-2</v>
      </c>
      <c r="AR9" s="16">
        <f>IF(ISERROR(VLOOKUP($A9,'Ishii et al.'!$A:$L,4,FALSE)),"",IF(VLOOKUP($A9,'Ishii et al.'!$A:$L,4,FALSE)=0,"",VLOOKUP($A9,'Ishii et al.'!$A:$L,4,FALSE)*Sources!$E$4))</f>
        <v>0.13463495609925699</v>
      </c>
      <c r="AS9" s="16">
        <f>IF(ISERROR(VLOOKUP($A9,'Ishii et al.'!$A:$L,5,FALSE)),"",IF(VLOOKUP($A9,'Ishii et al.'!$A:$L,5,FALSE)=0,"",VLOOKUP($A9,'Ishii et al.'!$A:$L,5,FALSE)*Sources!$E$4))</f>
        <v>0.11009241483332401</v>
      </c>
      <c r="AT9" s="16">
        <f>IF(ISERROR(VLOOKUP($A9,'Ishii et al.'!$A:$L,6,FALSE)),"",IF(VLOOKUP($A9,'Ishii et al.'!$A:$L,6,FALSE)=0,"",VLOOKUP($A9,'Ishii et al.'!$A:$L,6,FALSE)*Sources!$E$4))</f>
        <v>6.9917786462934103E-2</v>
      </c>
      <c r="AU9" s="16">
        <f>IF(ISERROR(VLOOKUP($A9,'Ishii et al.'!$A:$L,7,FALSE)),"",IF(VLOOKUP($A9,'Ishii et al.'!$A:$L,7,FALSE)=0,"",VLOOKUP($A9,'Ishii et al.'!$A:$L,7,FALSE)*Sources!$E$4))</f>
        <v>2.63292439673651E-2</v>
      </c>
      <c r="AV9" s="16">
        <f t="shared" si="8"/>
        <v>8.7335542849213119E-2</v>
      </c>
      <c r="AW9" s="16">
        <f>IF(ISERROR(VLOOKUP($A9,'Ishii et al.'!$A:$L,9,FALSE)),"",IF(VLOOKUP($A9,'Ishii et al.'!$A:$L,9,FALSE)=0,"",VLOOKUP($A9,'Ishii et al.'!$A:$L,9,FALSE)*Sources!$E$4))</f>
        <v>3.8895367499766402E-2</v>
      </c>
      <c r="AX9" s="16">
        <f>IF(ISERROR(VLOOKUP($A9,'Ishii et al.'!$A:$L,10,FALSE)),"",IF(VLOOKUP($A9,'Ishii et al.'!$A:$L,10,FALSE)=0,"",VLOOKUP($A9,'Ishii et al.'!$A:$L,10,FALSE)*Sources!$E$4))</f>
        <v>4.5956783138777602E-2</v>
      </c>
      <c r="AY9" s="16">
        <f>IF(ISERROR(VLOOKUP($A9,'Ishii et al.'!$A:$L,11,FALSE)),"",IF(VLOOKUP($A9,'Ishii et al.'!$A:$L,11,FALSE)=0,"",VLOOKUP($A9,'Ishii et al.'!$A:$L,11,FALSE)*Sources!$E$4))</f>
        <v>6.8770365408310205E-2</v>
      </c>
      <c r="AZ9" s="16">
        <f>IF(ISERROR(VLOOKUP($A9,'Ishii et al.'!$A:$L,12,FALSE)),"",IF(VLOOKUP($A9,'Ishii et al.'!$A:$L,12,FALSE)=0,"",VLOOKUP($A9,'Ishii et al.'!$A:$L,12,FALSE)*Sources!$E$4))</f>
        <v>0.134007315646892</v>
      </c>
      <c r="BA9" s="17"/>
      <c r="BB9" s="16">
        <f>IF(ISERROR(VLOOKUP($A9,'Park et al.'!$A:$E,5,FALSE)),"",IF(VLOOKUP($A9,'Park et al.'!$A:$E,5,FALSE)=0,"",VLOOKUP($A9,'Park et al.'!$A:$E,5,FALSE)*Sources!$E$5))</f>
        <v>2.0799999999999998E-3</v>
      </c>
    </row>
    <row r="10" spans="1:54" ht="15" hidden="1" customHeight="1">
      <c r="A10" s="16" t="s">
        <v>66</v>
      </c>
      <c r="B10" s="18" t="s">
        <v>624</v>
      </c>
      <c r="C10" s="18" t="s">
        <v>624</v>
      </c>
      <c r="D10" s="18" t="s">
        <v>67</v>
      </c>
      <c r="E10" s="18" t="s">
        <v>67</v>
      </c>
      <c r="F10" s="18" t="s">
        <v>68</v>
      </c>
      <c r="G10" s="18" t="s">
        <v>67</v>
      </c>
      <c r="H10" s="18" t="s">
        <v>67</v>
      </c>
      <c r="I10" s="16">
        <f t="shared" si="0"/>
        <v>4</v>
      </c>
      <c r="J10" s="16">
        <f t="shared" si="1"/>
        <v>30</v>
      </c>
      <c r="K10" s="18" t="b">
        <v>1</v>
      </c>
      <c r="L10" s="18"/>
      <c r="M10" s="12" t="b">
        <v>1</v>
      </c>
      <c r="N10" s="12">
        <f t="shared" si="2"/>
        <v>0.53010538709020594</v>
      </c>
      <c r="O10" s="12">
        <f t="shared" si="3"/>
        <v>0.48031616127061766</v>
      </c>
      <c r="P10" s="12">
        <f t="shared" si="4"/>
        <v>0.55500000000000005</v>
      </c>
      <c r="Q10" s="12">
        <f t="shared" si="5"/>
        <v>0.55500000000000005</v>
      </c>
      <c r="R10" s="12">
        <f t="shared" si="6"/>
        <v>3.52062992070592E-2</v>
      </c>
      <c r="S10" s="12">
        <f t="shared" si="7"/>
        <v>1.5347579244070814E-3</v>
      </c>
      <c r="U10" s="16">
        <f>IF(ISERROR(VLOOKUP($A10,'Bennett et al.'!$A:$E,3,FALSE)),"",IF(VLOOKUP($A10,'Bennett et al.'!$A:$E,3,FALSE)=0,"",VLOOKUP($A10,'Bennett et al.'!$A:$E,3,FALSE)*Sources!$E$2))</f>
        <v>0.55500000000000005</v>
      </c>
      <c r="V10" s="16">
        <f>IF(ISERROR(VLOOKUP($A10,'Bennett et al.'!$A:$E,4,FALSE)),"",IF(VLOOKUP($A10,'Bennett et al.'!$A:$E,4,FALSE)=0,"",VLOOKUP($A10,'Bennett et al.'!$A:$E,4,FALSE)*Sources!$E$2))</f>
        <v>0.14899999999999999</v>
      </c>
      <c r="W10" s="16">
        <f>IF(ISERROR(VLOOKUP($A10,'Bennett et al.'!$A:$E,5,FALSE)),"",IF(VLOOKUP($A10,'Bennett et al.'!$A:$E,5,FALSE)=0,"",VLOOKUP($A10,'Bennett et al.'!$A:$E,5,FALSE)*Sources!$E$2))</f>
        <v>0.189</v>
      </c>
      <c r="X10" s="17"/>
      <c r="Y10" s="16">
        <f>IF(ISERROR(VLOOKUP($A10,'Gerosa et al. growth media'!$A:$K,4,FALSE)),"",IF(VLOOKUP($A10,'Gerosa et al. growth media'!$A:$K,4,FALSE)=0,"",VLOOKUP($A10,'Gerosa et al. growth media'!$A:$K,4,FALSE)*Sources!$E$3))</f>
        <v>0.30757761914032511</v>
      </c>
      <c r="Z10" s="16">
        <f>IF(ISERROR(VLOOKUP($A10,'Gerosa et al. growth media'!$A:$K,5,FALSE)),"",IF(VLOOKUP($A10,'Gerosa et al. growth media'!$A:$K,5,FALSE)=0,"",VLOOKUP($A10,'Gerosa et al. growth media'!$A:$K,5,FALSE)*Sources!$E$3))</f>
        <v>0.47689039762808494</v>
      </c>
      <c r="AA10" s="16">
        <f>IF(ISERROR(VLOOKUP($A10,'Gerosa et al. growth media'!$A:$K,6,FALSE)),"",IF(VLOOKUP($A10,'Gerosa et al. growth media'!$A:$K,6,FALSE)=0,"",VLOOKUP($A10,'Gerosa et al. growth media'!$A:$K,6,FALSE)*Sources!$E$3))</f>
        <v>0.2718294738243931</v>
      </c>
      <c r="AB10" s="16">
        <f>IF(ISERROR(VLOOKUP($A10,'Gerosa et al. growth media'!$A:$K,7,FALSE)),"",IF(VLOOKUP($A10,'Gerosa et al. growth media'!$A:$K,7,FALSE)=0,"",VLOOKUP($A10,'Gerosa et al. growth media'!$A:$K,7,FALSE)*Sources!$E$3))</f>
        <v>0.48031616127061766</v>
      </c>
      <c r="AC10" s="16">
        <f>IF(ISERROR(VLOOKUP($A10,'Gerosa et al. growth media'!$A:$K,8,FALSE)),"",IF(VLOOKUP($A10,'Gerosa et al. growth media'!$A:$K,8,FALSE)=0,"",VLOOKUP($A10,'Gerosa et al. growth media'!$A:$K,8,FALSE)*Sources!$E$3))</f>
        <v>0.29206017450541749</v>
      </c>
      <c r="AD10" s="16">
        <f>IF(ISERROR(VLOOKUP($A10,'Gerosa et al. growth media'!$A:$K,9,FALSE)),"",IF(VLOOKUP($A10,'Gerosa et al. growth media'!$A:$K,9,FALSE)=0,"",VLOOKUP($A10,'Gerosa et al. growth media'!$A:$K,9,FALSE)*Sources!$E$3))</f>
        <v>0.29298061913169848</v>
      </c>
      <c r="AE10" s="16">
        <f>IF(ISERROR(VLOOKUP($A10,'Gerosa et al. growth media'!$A:$K,10,FALSE)),"",IF(VLOOKUP($A10,'Gerosa et al. growth media'!$A:$K,10,FALSE)=0,"",VLOOKUP($A10,'Gerosa et al. growth media'!$A:$K,10,FALSE)*Sources!$E$3))</f>
        <v>0.34111164322773374</v>
      </c>
      <c r="AF10" s="16">
        <f>IF(ISERROR(VLOOKUP($A10,'Gerosa et al. growth media'!$A:$K,11,FALSE)),"",IF(VLOOKUP($A10,'Gerosa et al. growth media'!$A:$K,11,FALSE)=0,"",VLOOKUP($A10,'Gerosa et al. growth media'!$A:$K,11,FALSE)*Sources!$E$3))</f>
        <v>0.46462821684209943</v>
      </c>
      <c r="AG10" s="16">
        <f>IF(ISERROR(VLOOKUP($A10,'Gerosa et al. diauxic shift'!$A:$L,4,FALSE)),"",IF(VLOOKUP($A10,'Gerosa et al. diauxic shift'!$A:$L,4,FALSE)=0,"",VLOOKUP($A10,'Gerosa et al. diauxic shift'!$A:$L,4,FALSE)*Sources!$E$3))</f>
        <v>0.21589079415848253</v>
      </c>
      <c r="AH10" s="16">
        <f>IF(ISERROR(VLOOKUP($A10,'Gerosa et al. diauxic shift'!$A:$L,5,FALSE)),"",IF(VLOOKUP($A10,'Gerosa et al. diauxic shift'!$A:$L,5,FALSE)=0,"",VLOOKUP($A10,'Gerosa et al. diauxic shift'!$A:$L,5,FALSE)*Sources!$E$3))</f>
        <v>0.14838407789817237</v>
      </c>
      <c r="AI10" s="16">
        <f>IF(ISERROR(VLOOKUP($A10,'Gerosa et al. diauxic shift'!$A:$L,6,FALSE)),"",IF(VLOOKUP($A10,'Gerosa et al. diauxic shift'!$A:$L,6,FALSE)=0,"",VLOOKUP($A10,'Gerosa et al. diauxic shift'!$A:$L,6,FALSE)*Sources!$E$3))</f>
        <v>0.10089644511812139</v>
      </c>
      <c r="AJ10" s="16">
        <f>IF(ISERROR(VLOOKUP($A10,'Gerosa et al. diauxic shift'!$A:$L,7,FALSE)),"",IF(VLOOKUP($A10,'Gerosa et al. diauxic shift'!$A:$L,7,FALSE)=0,"",VLOOKUP($A10,'Gerosa et al. diauxic shift'!$A:$L,7,FALSE)*Sources!$E$3))</f>
        <v>0.13338775173970863</v>
      </c>
      <c r="AK10" s="16">
        <f>IF(ISERROR(VLOOKUP($A10,'Gerosa et al. diauxic shift'!$A:$L,8,FALSE)),"",IF(VLOOKUP($A10,'Gerosa et al. diauxic shift'!$A:$L,8,FALSE)=0,"",VLOOKUP($A10,'Gerosa et al. diauxic shift'!$A:$L,8,FALSE)*Sources!$E$3))</f>
        <v>0.12189711081756489</v>
      </c>
      <c r="AL10" s="16">
        <f>IF(ISERROR(VLOOKUP($A10,'Gerosa et al. diauxic shift'!$A:$L,9,FALSE)),"",IF(VLOOKUP($A10,'Gerosa et al. diauxic shift'!$A:$L,9,FALSE)=0,"",VLOOKUP($A10,'Gerosa et al. diauxic shift'!$A:$L,9,FALSE)*Sources!$E$3))</f>
        <v>0.10194107425706458</v>
      </c>
      <c r="AM10" s="16">
        <f>IF(ISERROR(VLOOKUP($A10,'Gerosa et al. diauxic shift'!$A:$L,10,FALSE)),"",IF(VLOOKUP($A10,'Gerosa et al. diauxic shift'!$A:$L,10,FALSE)=0,"",VLOOKUP($A10,'Gerosa et al. diauxic shift'!$A:$L,10,FALSE)*Sources!$E$3))</f>
        <v>6.380204651548349E-2</v>
      </c>
      <c r="AN10" s="16">
        <f>IF(ISERROR(VLOOKUP($A10,'Gerosa et al. diauxic shift'!$A:$L,11,FALSE)),"",IF(VLOOKUP($A10,'Gerosa et al. diauxic shift'!$A:$L,11,FALSE)=0,"",VLOOKUP($A10,'Gerosa et al. diauxic shift'!$A:$L,11,FALSE)*Sources!$E$3))</f>
        <v>9.1911124301875133E-2</v>
      </c>
      <c r="AO10" s="16">
        <f>IF(ISERROR(VLOOKUP($A10,'Gerosa et al. diauxic shift'!$A:$L,12,FALSE)),"",IF(VLOOKUP($A10,'Gerosa et al. diauxic shift'!$A:$L,12,FALSE)=0,"",VLOOKUP($A10,'Gerosa et al. diauxic shift'!$A:$L,12,FALSE)*Sources!$E$3))</f>
        <v>5.7375215258988546E-2</v>
      </c>
      <c r="AP10" s="17"/>
      <c r="AQ10" s="16">
        <f>IF(ISERROR(VLOOKUP($A10,'Ishii et al.'!$A:$L,3,FALSE)),"",IF(VLOOKUP($A10,'Ishii et al.'!$A:$L,3,FALSE)=0,"",VLOOKUP($A10,'Ishii et al.'!$A:$L,3,FALSE)*Sources!$E$4))</f>
        <v>0.60528393876638997</v>
      </c>
      <c r="AR10" s="16">
        <f>IF(ISERROR(VLOOKUP($A10,'Ishii et al.'!$A:$L,4,FALSE)),"",IF(VLOOKUP($A10,'Ishii et al.'!$A:$L,4,FALSE)=0,"",VLOOKUP($A10,'Ishii et al.'!$A:$L,4,FALSE)*Sources!$E$4))</f>
        <v>0.88953313755983399</v>
      </c>
      <c r="AS10" s="16">
        <f>IF(ISERROR(VLOOKUP($A10,'Ishii et al.'!$A:$L,5,FALSE)),"",IF(VLOOKUP($A10,'Ishii et al.'!$A:$L,5,FALSE)=0,"",VLOOKUP($A10,'Ishii et al.'!$A:$L,5,FALSE)*Sources!$E$4))</f>
        <v>0.564210102103478</v>
      </c>
      <c r="AT10" s="16">
        <f>IF(ISERROR(VLOOKUP($A10,'Ishii et al.'!$A:$L,6,FALSE)),"",IF(VLOOKUP($A10,'Ishii et al.'!$A:$L,6,FALSE)=0,"",VLOOKUP($A10,'Ishii et al.'!$A:$L,6,FALSE)*Sources!$E$4))</f>
        <v>0.57950921555973001</v>
      </c>
      <c r="AU10" s="16">
        <f>IF(ISERROR(VLOOKUP($A10,'Ishii et al.'!$A:$L,7,FALSE)),"",IF(VLOOKUP($A10,'Ishii et al.'!$A:$L,7,FALSE)=0,"",VLOOKUP($A10,'Ishii et al.'!$A:$L,7,FALSE)*Sources!$E$4))</f>
        <v>0.172719504379406</v>
      </c>
      <c r="AV10" s="16">
        <f t="shared" si="8"/>
        <v>0.56225117967376748</v>
      </c>
      <c r="AW10" s="16">
        <f>IF(ISERROR(VLOOKUP($A10,'Ishii et al.'!$A:$L,9,FALSE)),"",IF(VLOOKUP($A10,'Ishii et al.'!$A:$L,9,FALSE)=0,"",VLOOKUP($A10,'Ishii et al.'!$A:$L,9,FALSE)*Sources!$E$4))</f>
        <v>0.31853932500169502</v>
      </c>
      <c r="AX10" s="16">
        <f>IF(ISERROR(VLOOKUP($A10,'Ishii et al.'!$A:$L,10,FALSE)),"",IF(VLOOKUP($A10,'Ishii et al.'!$A:$L,10,FALSE)=0,"",VLOOKUP($A10,'Ishii et al.'!$A:$L,10,FALSE)*Sources!$E$4))</f>
        <v>0.233974207625541</v>
      </c>
      <c r="AY10" s="16">
        <f>IF(ISERROR(VLOOKUP($A10,'Ishii et al.'!$A:$L,11,FALSE)),"",IF(VLOOKUP($A10,'Ishii et al.'!$A:$L,11,FALSE)=0,"",VLOOKUP($A10,'Ishii et al.'!$A:$L,11,FALSE)*Sources!$E$4))</f>
        <v>0.39133187450826101</v>
      </c>
      <c r="AZ10" s="16">
        <f>IF(ISERROR(VLOOKUP($A10,'Ishii et al.'!$A:$L,12,FALSE)),"",IF(VLOOKUP($A10,'Ishii et al.'!$A:$L,12,FALSE)=0,"",VLOOKUP($A10,'Ishii et al.'!$A:$L,12,FALSE)*Sources!$E$4))</f>
        <v>0.96530065160574297</v>
      </c>
      <c r="BA10" s="17"/>
      <c r="BB10" s="16">
        <f>IF(ISERROR(VLOOKUP($A10,'Park et al.'!$A:$E,5,FALSE)),"",IF(VLOOKUP($A10,'Park et al.'!$A:$E,5,FALSE)=0,"",VLOOKUP($A10,'Park et al.'!$A:$E,5,FALSE)*Sources!$E$5))</f>
        <v>0.55500000000000005</v>
      </c>
    </row>
    <row r="11" spans="1:54" ht="15" hidden="1" customHeight="1">
      <c r="A11" s="16" t="s">
        <v>69</v>
      </c>
      <c r="B11" s="18" t="s">
        <v>798</v>
      </c>
      <c r="C11" s="32" t="s">
        <v>837</v>
      </c>
      <c r="D11" s="18" t="s">
        <v>70</v>
      </c>
      <c r="E11" s="17"/>
      <c r="F11" s="17"/>
      <c r="G11" s="17"/>
      <c r="H11" s="18" t="s">
        <v>70</v>
      </c>
      <c r="I11" s="16">
        <f t="shared" si="0"/>
        <v>1</v>
      </c>
      <c r="J11" s="16">
        <f t="shared" si="1"/>
        <v>1</v>
      </c>
      <c r="K11" s="18" t="b">
        <v>1</v>
      </c>
      <c r="L11" s="18"/>
      <c r="M11" s="12" t="b">
        <v>1</v>
      </c>
      <c r="N11" s="12">
        <f t="shared" si="2"/>
        <v>23.900000000000002</v>
      </c>
      <c r="O11" s="12">
        <f t="shared" si="3"/>
        <v>23.900000000000002</v>
      </c>
      <c r="P11" s="12">
        <f t="shared" si="4"/>
        <v>23.900000000000002</v>
      </c>
      <c r="Q11" s="12">
        <f t="shared" si="5"/>
        <v>23.900000000000002</v>
      </c>
      <c r="R11" s="12">
        <f t="shared" si="6"/>
        <v>0</v>
      </c>
      <c r="S11" s="12">
        <f t="shared" si="7"/>
        <v>6.9195136074116967E-2</v>
      </c>
      <c r="U11" s="16" t="str">
        <f>IF(ISERROR(VLOOKUP($A11,'Bennett et al.'!$A:$E,3,FALSE)),"",IF(VLOOKUP($A11,'Bennett et al.'!$A:$E,3,FALSE)=0,"",VLOOKUP($A11,'Bennett et al.'!$A:$E,3,FALSE)*Sources!$E$2))</f>
        <v/>
      </c>
      <c r="V11" s="16" t="str">
        <f>IF(ISERROR(VLOOKUP($A11,'Bennett et al.'!$A:$E,4,FALSE)),"",IF(VLOOKUP($A11,'Bennett et al.'!$A:$E,4,FALSE)=0,"",VLOOKUP($A11,'Bennett et al.'!$A:$E,4,FALSE)*Sources!$E$2))</f>
        <v/>
      </c>
      <c r="W11" s="16" t="str">
        <f>IF(ISERROR(VLOOKUP($A11,'Bennett et al.'!$A:$E,5,FALSE)),"",IF(VLOOKUP($A11,'Bennett et al.'!$A:$E,5,FALSE)=0,"",VLOOKUP($A11,'Bennett et al.'!$A:$E,5,FALSE)*Sources!$E$2))</f>
        <v/>
      </c>
      <c r="X11" s="17"/>
      <c r="Y11" s="16" t="str">
        <f>IF(ISERROR(VLOOKUP($A11,'Gerosa et al. growth media'!$A:$K,4,FALSE)),"",IF(VLOOKUP($A11,'Gerosa et al. growth media'!$A:$K,4,FALSE)=0,"",VLOOKUP($A11,'Gerosa et al. growth media'!$A:$K,4,FALSE)*Sources!$E$3))</f>
        <v/>
      </c>
      <c r="Z11" s="16" t="str">
        <f>IF(ISERROR(VLOOKUP($A11,'Gerosa et al. growth media'!$A:$K,5,FALSE)),"",IF(VLOOKUP($A11,'Gerosa et al. growth media'!$A:$K,5,FALSE)=0,"",VLOOKUP($A11,'Gerosa et al. growth media'!$A:$K,5,FALSE)*Sources!$E$3))</f>
        <v/>
      </c>
      <c r="AA11" s="16" t="str">
        <f>IF(ISERROR(VLOOKUP($A11,'Gerosa et al. growth media'!$A:$K,6,FALSE)),"",IF(VLOOKUP($A11,'Gerosa et al. growth media'!$A:$K,6,FALSE)=0,"",VLOOKUP($A11,'Gerosa et al. growth media'!$A:$K,6,FALSE)*Sources!$E$3))</f>
        <v/>
      </c>
      <c r="AB11" s="16" t="str">
        <f>IF(ISERROR(VLOOKUP($A11,'Gerosa et al. growth media'!$A:$K,7,FALSE)),"",IF(VLOOKUP($A11,'Gerosa et al. growth media'!$A:$K,7,FALSE)=0,"",VLOOKUP($A11,'Gerosa et al. growth media'!$A:$K,7,FALSE)*Sources!$E$3))</f>
        <v/>
      </c>
      <c r="AC11" s="16" t="str">
        <f>IF(ISERROR(VLOOKUP($A11,'Gerosa et al. growth media'!$A:$K,8,FALSE)),"",IF(VLOOKUP($A11,'Gerosa et al. growth media'!$A:$K,8,FALSE)=0,"",VLOOKUP($A11,'Gerosa et al. growth media'!$A:$K,8,FALSE)*Sources!$E$3))</f>
        <v/>
      </c>
      <c r="AD11" s="16" t="str">
        <f>IF(ISERROR(VLOOKUP($A11,'Gerosa et al. growth media'!$A:$K,9,FALSE)),"",IF(VLOOKUP($A11,'Gerosa et al. growth media'!$A:$K,9,FALSE)=0,"",VLOOKUP($A11,'Gerosa et al. growth media'!$A:$K,9,FALSE)*Sources!$E$3))</f>
        <v/>
      </c>
      <c r="AE11" s="16" t="str">
        <f>IF(ISERROR(VLOOKUP($A11,'Gerosa et al. growth media'!$A:$K,10,FALSE)),"",IF(VLOOKUP($A11,'Gerosa et al. growth media'!$A:$K,10,FALSE)=0,"",VLOOKUP($A11,'Gerosa et al. growth media'!$A:$K,10,FALSE)*Sources!$E$3))</f>
        <v/>
      </c>
      <c r="AF11" s="16" t="str">
        <f>IF(ISERROR(VLOOKUP($A11,'Gerosa et al. growth media'!$A:$K,11,FALSE)),"",IF(VLOOKUP($A11,'Gerosa et al. growth media'!$A:$K,11,FALSE)=0,"",VLOOKUP($A11,'Gerosa et al. growth media'!$A:$K,11,FALSE)*Sources!$E$3))</f>
        <v/>
      </c>
      <c r="AG11" s="16" t="str">
        <f>IF(ISERROR(VLOOKUP($A11,'Gerosa et al. diauxic shift'!$A:$L,4,FALSE)),"",IF(VLOOKUP($A11,'Gerosa et al. diauxic shift'!$A:$L,4,FALSE)=0,"",VLOOKUP($A11,'Gerosa et al. diauxic shift'!$A:$L,4,FALSE)*Sources!$E$3))</f>
        <v/>
      </c>
      <c r="AH11" s="16" t="str">
        <f>IF(ISERROR(VLOOKUP($A11,'Gerosa et al. diauxic shift'!$A:$L,5,FALSE)),"",IF(VLOOKUP($A11,'Gerosa et al. diauxic shift'!$A:$L,5,FALSE)=0,"",VLOOKUP($A11,'Gerosa et al. diauxic shift'!$A:$L,5,FALSE)*Sources!$E$3))</f>
        <v/>
      </c>
      <c r="AI11" s="16" t="str">
        <f>IF(ISERROR(VLOOKUP($A11,'Gerosa et al. diauxic shift'!$A:$L,6,FALSE)),"",IF(VLOOKUP($A11,'Gerosa et al. diauxic shift'!$A:$L,6,FALSE)=0,"",VLOOKUP($A11,'Gerosa et al. diauxic shift'!$A:$L,6,FALSE)*Sources!$E$3))</f>
        <v/>
      </c>
      <c r="AJ11" s="16" t="str">
        <f>IF(ISERROR(VLOOKUP($A11,'Gerosa et al. diauxic shift'!$A:$L,7,FALSE)),"",IF(VLOOKUP($A11,'Gerosa et al. diauxic shift'!$A:$L,7,FALSE)=0,"",VLOOKUP($A11,'Gerosa et al. diauxic shift'!$A:$L,7,FALSE)*Sources!$E$3))</f>
        <v/>
      </c>
      <c r="AK11" s="16" t="str">
        <f>IF(ISERROR(VLOOKUP($A11,'Gerosa et al. diauxic shift'!$A:$L,8,FALSE)),"",IF(VLOOKUP($A11,'Gerosa et al. diauxic shift'!$A:$L,8,FALSE)=0,"",VLOOKUP($A11,'Gerosa et al. diauxic shift'!$A:$L,8,FALSE)*Sources!$E$3))</f>
        <v/>
      </c>
      <c r="AL11" s="16" t="str">
        <f>IF(ISERROR(VLOOKUP($A11,'Gerosa et al. diauxic shift'!$A:$L,9,FALSE)),"",IF(VLOOKUP($A11,'Gerosa et al. diauxic shift'!$A:$L,9,FALSE)=0,"",VLOOKUP($A11,'Gerosa et al. diauxic shift'!$A:$L,9,FALSE)*Sources!$E$3))</f>
        <v/>
      </c>
      <c r="AM11" s="16" t="str">
        <f>IF(ISERROR(VLOOKUP($A11,'Gerosa et al. diauxic shift'!$A:$L,10,FALSE)),"",IF(VLOOKUP($A11,'Gerosa et al. diauxic shift'!$A:$L,10,FALSE)=0,"",VLOOKUP($A11,'Gerosa et al. diauxic shift'!$A:$L,10,FALSE)*Sources!$E$3))</f>
        <v/>
      </c>
      <c r="AN11" s="16" t="str">
        <f>IF(ISERROR(VLOOKUP($A11,'Gerosa et al. diauxic shift'!$A:$L,11,FALSE)),"",IF(VLOOKUP($A11,'Gerosa et al. diauxic shift'!$A:$L,11,FALSE)=0,"",VLOOKUP($A11,'Gerosa et al. diauxic shift'!$A:$L,11,FALSE)*Sources!$E$3))</f>
        <v/>
      </c>
      <c r="AO11" s="16" t="str">
        <f>IF(ISERROR(VLOOKUP($A11,'Gerosa et al. diauxic shift'!$A:$L,12,FALSE)),"",IF(VLOOKUP($A11,'Gerosa et al. diauxic shift'!$A:$L,12,FALSE)=0,"",VLOOKUP($A11,'Gerosa et al. diauxic shift'!$A:$L,12,FALSE)*Sources!$E$3))</f>
        <v/>
      </c>
      <c r="AP11" s="17"/>
      <c r="AQ11" s="16" t="str">
        <f>IF(ISERROR(VLOOKUP($A11,'Ishii et al.'!$A:$L,3,FALSE)),"",IF(VLOOKUP($A11,'Ishii et al.'!$A:$L,3,FALSE)=0,"",VLOOKUP($A11,'Ishii et al.'!$A:$L,3,FALSE)*Sources!$E$4))</f>
        <v/>
      </c>
      <c r="AR11" s="16" t="str">
        <f>IF(ISERROR(VLOOKUP($A11,'Ishii et al.'!$A:$L,4,FALSE)),"",IF(VLOOKUP($A11,'Ishii et al.'!$A:$L,4,FALSE)=0,"",VLOOKUP($A11,'Ishii et al.'!$A:$L,4,FALSE)*Sources!$E$4))</f>
        <v/>
      </c>
      <c r="AS11" s="16" t="str">
        <f>IF(ISERROR(VLOOKUP($A11,'Ishii et al.'!$A:$L,5,FALSE)),"",IF(VLOOKUP($A11,'Ishii et al.'!$A:$L,5,FALSE)=0,"",VLOOKUP($A11,'Ishii et al.'!$A:$L,5,FALSE)*Sources!$E$4))</f>
        <v/>
      </c>
      <c r="AT11" s="16" t="str">
        <f>IF(ISERROR(VLOOKUP($A11,'Ishii et al.'!$A:$L,6,FALSE)),"",IF(VLOOKUP($A11,'Ishii et al.'!$A:$L,6,FALSE)=0,"",VLOOKUP($A11,'Ishii et al.'!$A:$L,6,FALSE)*Sources!$E$4))</f>
        <v/>
      </c>
      <c r="AU11" s="16" t="str">
        <f>IF(ISERROR(VLOOKUP($A11,'Ishii et al.'!$A:$L,7,FALSE)),"",IF(VLOOKUP($A11,'Ishii et al.'!$A:$L,7,FALSE)=0,"",VLOOKUP($A11,'Ishii et al.'!$A:$L,7,FALSE)*Sources!$E$4))</f>
        <v/>
      </c>
      <c r="AV11" s="16" t="str">
        <f t="shared" si="8"/>
        <v/>
      </c>
      <c r="AW11" s="16" t="str">
        <f>IF(ISERROR(VLOOKUP($A11,'Ishii et al.'!$A:$L,9,FALSE)),"",IF(VLOOKUP($A11,'Ishii et al.'!$A:$L,9,FALSE)=0,"",VLOOKUP($A11,'Ishii et al.'!$A:$L,9,FALSE)*Sources!$E$4))</f>
        <v/>
      </c>
      <c r="AX11" s="16" t="str">
        <f>IF(ISERROR(VLOOKUP($A11,'Ishii et al.'!$A:$L,10,FALSE)),"",IF(VLOOKUP($A11,'Ishii et al.'!$A:$L,10,FALSE)=0,"",VLOOKUP($A11,'Ishii et al.'!$A:$L,10,FALSE)*Sources!$E$4))</f>
        <v/>
      </c>
      <c r="AY11" s="16" t="str">
        <f>IF(ISERROR(VLOOKUP($A11,'Ishii et al.'!$A:$L,11,FALSE)),"",IF(VLOOKUP($A11,'Ishii et al.'!$A:$L,11,FALSE)=0,"",VLOOKUP($A11,'Ishii et al.'!$A:$L,11,FALSE)*Sources!$E$4))</f>
        <v/>
      </c>
      <c r="AZ11" s="16" t="str">
        <f>IF(ISERROR(VLOOKUP($A11,'Ishii et al.'!$A:$L,12,FALSE)),"",IF(VLOOKUP($A11,'Ishii et al.'!$A:$L,12,FALSE)=0,"",VLOOKUP($A11,'Ishii et al.'!$A:$L,12,FALSE)*Sources!$E$4))</f>
        <v/>
      </c>
      <c r="BA11" s="17"/>
      <c r="BB11" s="16">
        <f>IF(ISERROR(VLOOKUP($A11,'Park et al.'!$A:$E,5,FALSE)),"",IF(VLOOKUP($A11,'Park et al.'!$A:$E,5,FALSE)=0,"",VLOOKUP($A11,'Park et al.'!$A:$E,5,FALSE)*Sources!$E$5))</f>
        <v>23.900000000000002</v>
      </c>
    </row>
    <row r="12" spans="1:54" ht="15" hidden="1" customHeight="1">
      <c r="A12" s="16" t="s">
        <v>71</v>
      </c>
      <c r="B12" s="18" t="s">
        <v>744</v>
      </c>
      <c r="C12" s="18" t="s">
        <v>744</v>
      </c>
      <c r="D12" s="18" t="s">
        <v>72</v>
      </c>
      <c r="E12" s="18" t="s">
        <v>73</v>
      </c>
      <c r="F12" s="17"/>
      <c r="G12" s="17"/>
      <c r="H12" s="18" t="s">
        <v>73</v>
      </c>
      <c r="I12" s="16">
        <f t="shared" si="0"/>
        <v>2</v>
      </c>
      <c r="J12" s="16">
        <f t="shared" si="1"/>
        <v>4</v>
      </c>
      <c r="K12" s="18" t="b">
        <v>1</v>
      </c>
      <c r="L12" s="18"/>
      <c r="M12" s="12" t="b">
        <v>1</v>
      </c>
      <c r="N12" s="12">
        <f t="shared" si="2"/>
        <v>1.3699999999999999</v>
      </c>
      <c r="O12" s="12">
        <f t="shared" si="3"/>
        <v>1.3699999999999999</v>
      </c>
      <c r="P12" s="12">
        <f t="shared" si="4"/>
        <v>1.3699999999999999</v>
      </c>
      <c r="Q12" s="12">
        <f t="shared" si="5"/>
        <v>1.3699999999999999</v>
      </c>
      <c r="R12" s="12">
        <f t="shared" si="6"/>
        <v>0</v>
      </c>
      <c r="S12" s="12">
        <f t="shared" si="7"/>
        <v>3.9664157498552396E-3</v>
      </c>
      <c r="U12" s="16">
        <f>IF(ISERROR(VLOOKUP($A12,'Bennett et al.'!$A:$E,3,FALSE)),"",IF(VLOOKUP($A12,'Bennett et al.'!$A:$E,3,FALSE)=0,"",VLOOKUP($A12,'Bennett et al.'!$A:$E,3,FALSE)*Sources!$E$2))</f>
        <v>1.3699999999999999</v>
      </c>
      <c r="V12" s="16">
        <f>IF(ISERROR(VLOOKUP($A12,'Bennett et al.'!$A:$E,4,FALSE)),"",IF(VLOOKUP($A12,'Bennett et al.'!$A:$E,4,FALSE)=0,"",VLOOKUP($A12,'Bennett et al.'!$A:$E,4,FALSE)*Sources!$E$2))</f>
        <v>4.54</v>
      </c>
      <c r="W12" s="16">
        <f>IF(ISERROR(VLOOKUP($A12,'Bennett et al.'!$A:$E,5,FALSE)),"",IF(VLOOKUP($A12,'Bennett et al.'!$A:$E,5,FALSE)=0,"",VLOOKUP($A12,'Bennett et al.'!$A:$E,5,FALSE)*Sources!$E$2))</f>
        <v>3.7</v>
      </c>
      <c r="X12" s="17"/>
      <c r="Y12" s="16" t="str">
        <f>IF(ISERROR(VLOOKUP($A12,'Gerosa et al. growth media'!$A:$K,4,FALSE)),"",IF(VLOOKUP($A12,'Gerosa et al. growth media'!$A:$K,4,FALSE)=0,"",VLOOKUP($A12,'Gerosa et al. growth media'!$A:$K,4,FALSE)*Sources!$E$3))</f>
        <v/>
      </c>
      <c r="Z12" s="16" t="str">
        <f>IF(ISERROR(VLOOKUP($A12,'Gerosa et al. growth media'!$A:$K,5,FALSE)),"",IF(VLOOKUP($A12,'Gerosa et al. growth media'!$A:$K,5,FALSE)=0,"",VLOOKUP($A12,'Gerosa et al. growth media'!$A:$K,5,FALSE)*Sources!$E$3))</f>
        <v/>
      </c>
      <c r="AA12" s="16" t="str">
        <f>IF(ISERROR(VLOOKUP($A12,'Gerosa et al. growth media'!$A:$K,6,FALSE)),"",IF(VLOOKUP($A12,'Gerosa et al. growth media'!$A:$K,6,FALSE)=0,"",VLOOKUP($A12,'Gerosa et al. growth media'!$A:$K,6,FALSE)*Sources!$E$3))</f>
        <v/>
      </c>
      <c r="AB12" s="16" t="str">
        <f>IF(ISERROR(VLOOKUP($A12,'Gerosa et al. growth media'!$A:$K,7,FALSE)),"",IF(VLOOKUP($A12,'Gerosa et al. growth media'!$A:$K,7,FALSE)=0,"",VLOOKUP($A12,'Gerosa et al. growth media'!$A:$K,7,FALSE)*Sources!$E$3))</f>
        <v/>
      </c>
      <c r="AC12" s="16" t="str">
        <f>IF(ISERROR(VLOOKUP($A12,'Gerosa et al. growth media'!$A:$K,8,FALSE)),"",IF(VLOOKUP($A12,'Gerosa et al. growth media'!$A:$K,8,FALSE)=0,"",VLOOKUP($A12,'Gerosa et al. growth media'!$A:$K,8,FALSE)*Sources!$E$3))</f>
        <v/>
      </c>
      <c r="AD12" s="16" t="str">
        <f>IF(ISERROR(VLOOKUP($A12,'Gerosa et al. growth media'!$A:$K,9,FALSE)),"",IF(VLOOKUP($A12,'Gerosa et al. growth media'!$A:$K,9,FALSE)=0,"",VLOOKUP($A12,'Gerosa et al. growth media'!$A:$K,9,FALSE)*Sources!$E$3))</f>
        <v/>
      </c>
      <c r="AE12" s="16" t="str">
        <f>IF(ISERROR(VLOOKUP($A12,'Gerosa et al. growth media'!$A:$K,10,FALSE)),"",IF(VLOOKUP($A12,'Gerosa et al. growth media'!$A:$K,10,FALSE)=0,"",VLOOKUP($A12,'Gerosa et al. growth media'!$A:$K,10,FALSE)*Sources!$E$3))</f>
        <v/>
      </c>
      <c r="AF12" s="16" t="str">
        <f>IF(ISERROR(VLOOKUP($A12,'Gerosa et al. growth media'!$A:$K,11,FALSE)),"",IF(VLOOKUP($A12,'Gerosa et al. growth media'!$A:$K,11,FALSE)=0,"",VLOOKUP($A12,'Gerosa et al. growth media'!$A:$K,11,FALSE)*Sources!$E$3))</f>
        <v/>
      </c>
      <c r="AG12" s="16" t="str">
        <f>IF(ISERROR(VLOOKUP($A12,'Gerosa et al. diauxic shift'!$A:$L,4,FALSE)),"",IF(VLOOKUP($A12,'Gerosa et al. diauxic shift'!$A:$L,4,FALSE)=0,"",VLOOKUP($A12,'Gerosa et al. diauxic shift'!$A:$L,4,FALSE)*Sources!$E$3))</f>
        <v/>
      </c>
      <c r="AH12" s="16" t="str">
        <f>IF(ISERROR(VLOOKUP($A12,'Gerosa et al. diauxic shift'!$A:$L,5,FALSE)),"",IF(VLOOKUP($A12,'Gerosa et al. diauxic shift'!$A:$L,5,FALSE)=0,"",VLOOKUP($A12,'Gerosa et al. diauxic shift'!$A:$L,5,FALSE)*Sources!$E$3))</f>
        <v/>
      </c>
      <c r="AI12" s="16" t="str">
        <f>IF(ISERROR(VLOOKUP($A12,'Gerosa et al. diauxic shift'!$A:$L,6,FALSE)),"",IF(VLOOKUP($A12,'Gerosa et al. diauxic shift'!$A:$L,6,FALSE)=0,"",VLOOKUP($A12,'Gerosa et al. diauxic shift'!$A:$L,6,FALSE)*Sources!$E$3))</f>
        <v/>
      </c>
      <c r="AJ12" s="16" t="str">
        <f>IF(ISERROR(VLOOKUP($A12,'Gerosa et al. diauxic shift'!$A:$L,7,FALSE)),"",IF(VLOOKUP($A12,'Gerosa et al. diauxic shift'!$A:$L,7,FALSE)=0,"",VLOOKUP($A12,'Gerosa et al. diauxic shift'!$A:$L,7,FALSE)*Sources!$E$3))</f>
        <v/>
      </c>
      <c r="AK12" s="16" t="str">
        <f>IF(ISERROR(VLOOKUP($A12,'Gerosa et al. diauxic shift'!$A:$L,8,FALSE)),"",IF(VLOOKUP($A12,'Gerosa et al. diauxic shift'!$A:$L,8,FALSE)=0,"",VLOOKUP($A12,'Gerosa et al. diauxic shift'!$A:$L,8,FALSE)*Sources!$E$3))</f>
        <v/>
      </c>
      <c r="AL12" s="16" t="str">
        <f>IF(ISERROR(VLOOKUP($A12,'Gerosa et al. diauxic shift'!$A:$L,9,FALSE)),"",IF(VLOOKUP($A12,'Gerosa et al. diauxic shift'!$A:$L,9,FALSE)=0,"",VLOOKUP($A12,'Gerosa et al. diauxic shift'!$A:$L,9,FALSE)*Sources!$E$3))</f>
        <v/>
      </c>
      <c r="AM12" s="16" t="str">
        <f>IF(ISERROR(VLOOKUP($A12,'Gerosa et al. diauxic shift'!$A:$L,10,FALSE)),"",IF(VLOOKUP($A12,'Gerosa et al. diauxic shift'!$A:$L,10,FALSE)=0,"",VLOOKUP($A12,'Gerosa et al. diauxic shift'!$A:$L,10,FALSE)*Sources!$E$3))</f>
        <v/>
      </c>
      <c r="AN12" s="16" t="str">
        <f>IF(ISERROR(VLOOKUP($A12,'Gerosa et al. diauxic shift'!$A:$L,11,FALSE)),"",IF(VLOOKUP($A12,'Gerosa et al. diauxic shift'!$A:$L,11,FALSE)=0,"",VLOOKUP($A12,'Gerosa et al. diauxic shift'!$A:$L,11,FALSE)*Sources!$E$3))</f>
        <v/>
      </c>
      <c r="AO12" s="16" t="str">
        <f>IF(ISERROR(VLOOKUP($A12,'Gerosa et al. diauxic shift'!$A:$L,12,FALSE)),"",IF(VLOOKUP($A12,'Gerosa et al. diauxic shift'!$A:$L,12,FALSE)=0,"",VLOOKUP($A12,'Gerosa et al. diauxic shift'!$A:$L,12,FALSE)*Sources!$E$3))</f>
        <v/>
      </c>
      <c r="AP12" s="17"/>
      <c r="AQ12" s="16" t="str">
        <f>IF(ISERROR(VLOOKUP($A12,'Ishii et al.'!$A:$L,3,FALSE)),"",IF(VLOOKUP($A12,'Ishii et al.'!$A:$L,3,FALSE)=0,"",VLOOKUP($A12,'Ishii et al.'!$A:$L,3,FALSE)*Sources!$E$4))</f>
        <v/>
      </c>
      <c r="AR12" s="16" t="str">
        <f>IF(ISERROR(VLOOKUP($A12,'Ishii et al.'!$A:$L,4,FALSE)),"",IF(VLOOKUP($A12,'Ishii et al.'!$A:$L,4,FALSE)=0,"",VLOOKUP($A12,'Ishii et al.'!$A:$L,4,FALSE)*Sources!$E$4))</f>
        <v/>
      </c>
      <c r="AS12" s="16" t="str">
        <f>IF(ISERROR(VLOOKUP($A12,'Ishii et al.'!$A:$L,5,FALSE)),"",IF(VLOOKUP($A12,'Ishii et al.'!$A:$L,5,FALSE)=0,"",VLOOKUP($A12,'Ishii et al.'!$A:$L,5,FALSE)*Sources!$E$4))</f>
        <v/>
      </c>
      <c r="AT12" s="16" t="str">
        <f>IF(ISERROR(VLOOKUP($A12,'Ishii et al.'!$A:$L,6,FALSE)),"",IF(VLOOKUP($A12,'Ishii et al.'!$A:$L,6,FALSE)=0,"",VLOOKUP($A12,'Ishii et al.'!$A:$L,6,FALSE)*Sources!$E$4))</f>
        <v/>
      </c>
      <c r="AU12" s="16" t="str">
        <f>IF(ISERROR(VLOOKUP($A12,'Ishii et al.'!$A:$L,7,FALSE)),"",IF(VLOOKUP($A12,'Ishii et al.'!$A:$L,7,FALSE)=0,"",VLOOKUP($A12,'Ishii et al.'!$A:$L,7,FALSE)*Sources!$E$4))</f>
        <v/>
      </c>
      <c r="AV12" s="16" t="str">
        <f t="shared" si="8"/>
        <v/>
      </c>
      <c r="AW12" s="16" t="str">
        <f>IF(ISERROR(VLOOKUP($A12,'Ishii et al.'!$A:$L,9,FALSE)),"",IF(VLOOKUP($A12,'Ishii et al.'!$A:$L,9,FALSE)=0,"",VLOOKUP($A12,'Ishii et al.'!$A:$L,9,FALSE)*Sources!$E$4))</f>
        <v/>
      </c>
      <c r="AX12" s="16" t="str">
        <f>IF(ISERROR(VLOOKUP($A12,'Ishii et al.'!$A:$L,10,FALSE)),"",IF(VLOOKUP($A12,'Ishii et al.'!$A:$L,10,FALSE)=0,"",VLOOKUP($A12,'Ishii et al.'!$A:$L,10,FALSE)*Sources!$E$4))</f>
        <v/>
      </c>
      <c r="AY12" s="16" t="str">
        <f>IF(ISERROR(VLOOKUP($A12,'Ishii et al.'!$A:$L,11,FALSE)),"",IF(VLOOKUP($A12,'Ishii et al.'!$A:$L,11,FALSE)=0,"",VLOOKUP($A12,'Ishii et al.'!$A:$L,11,FALSE)*Sources!$E$4))</f>
        <v/>
      </c>
      <c r="AZ12" s="16" t="str">
        <f>IF(ISERROR(VLOOKUP($A12,'Ishii et al.'!$A:$L,12,FALSE)),"",IF(VLOOKUP($A12,'Ishii et al.'!$A:$L,12,FALSE)=0,"",VLOOKUP($A12,'Ishii et al.'!$A:$L,12,FALSE)*Sources!$E$4))</f>
        <v/>
      </c>
      <c r="BA12" s="17"/>
      <c r="BB12" s="16">
        <f>IF(ISERROR(VLOOKUP($A12,'Park et al.'!$A:$E,5,FALSE)),"",IF(VLOOKUP($A12,'Park et al.'!$A:$E,5,FALSE)=0,"",VLOOKUP($A12,'Park et al.'!$A:$E,5,FALSE)*Sources!$E$5))</f>
        <v>1.3699999999999999</v>
      </c>
    </row>
    <row r="13" spans="1:54" ht="15" hidden="1" customHeight="1">
      <c r="A13" s="16" t="s">
        <v>74</v>
      </c>
      <c r="B13" s="18" t="s">
        <v>741</v>
      </c>
      <c r="C13" s="32" t="s">
        <v>839</v>
      </c>
      <c r="D13" s="18" t="s">
        <v>75</v>
      </c>
      <c r="E13" s="17"/>
      <c r="F13" s="17"/>
      <c r="G13" s="17"/>
      <c r="H13" s="18" t="s">
        <v>75</v>
      </c>
      <c r="I13" s="18">
        <f t="shared" si="0"/>
        <v>1</v>
      </c>
      <c r="J13" s="18">
        <f t="shared" si="1"/>
        <v>1</v>
      </c>
      <c r="K13" s="18"/>
      <c r="L13" s="18"/>
      <c r="M13" s="12" t="b">
        <v>1</v>
      </c>
      <c r="N13" s="12">
        <f t="shared" si="2"/>
        <v>7.5200000000000003E-2</v>
      </c>
      <c r="O13" s="12">
        <f t="shared" si="3"/>
        <v>7.5200000000000003E-2</v>
      </c>
      <c r="P13" s="12">
        <f t="shared" si="4"/>
        <v>7.5200000000000003E-2</v>
      </c>
      <c r="Q13" s="12">
        <f t="shared" si="5"/>
        <v>7.5200000000000003E-2</v>
      </c>
      <c r="R13" s="12">
        <f t="shared" si="6"/>
        <v>0</v>
      </c>
      <c r="S13" s="12">
        <f t="shared" si="7"/>
        <v>2.1771858714533874E-4</v>
      </c>
      <c r="U13" s="18" t="str">
        <f>IF(ISERROR(VLOOKUP($A13,'Bennett et al.'!$A:$E,3,FALSE)),"",IF(VLOOKUP($A13,'Bennett et al.'!$A:$E,3,FALSE)=0,"",VLOOKUP($A13,'Bennett et al.'!$A:$E,3,FALSE)*Sources!$E$2))</f>
        <v/>
      </c>
      <c r="V13" s="18" t="str">
        <f>IF(ISERROR(VLOOKUP($A13,'Bennett et al.'!$A:$E,4,FALSE)),"",IF(VLOOKUP($A13,'Bennett et al.'!$A:$E,4,FALSE)=0,"",VLOOKUP($A13,'Bennett et al.'!$A:$E,4,FALSE)*Sources!$E$2))</f>
        <v/>
      </c>
      <c r="W13" s="18" t="str">
        <f>IF(ISERROR(VLOOKUP($A13,'Bennett et al.'!$A:$E,5,FALSE)),"",IF(VLOOKUP($A13,'Bennett et al.'!$A:$E,5,FALSE)=0,"",VLOOKUP($A13,'Bennett et al.'!$A:$E,5,FALSE)*Sources!$E$2))</f>
        <v/>
      </c>
      <c r="X13" s="17"/>
      <c r="Y13" s="18" t="str">
        <f>IF(ISERROR(VLOOKUP($A13,'Gerosa et al. growth media'!$A:$K,4,FALSE)),"",IF(VLOOKUP($A13,'Gerosa et al. growth media'!$A:$K,4,FALSE)=0,"",VLOOKUP($A13,'Gerosa et al. growth media'!$A:$K,4,FALSE)*Sources!$E$3))</f>
        <v/>
      </c>
      <c r="Z13" s="18" t="str">
        <f>IF(ISERROR(VLOOKUP($A13,'Gerosa et al. growth media'!$A:$K,5,FALSE)),"",IF(VLOOKUP($A13,'Gerosa et al. growth media'!$A:$K,5,FALSE)=0,"",VLOOKUP($A13,'Gerosa et al. growth media'!$A:$K,5,FALSE)*Sources!$E$3))</f>
        <v/>
      </c>
      <c r="AA13" s="18" t="str">
        <f>IF(ISERROR(VLOOKUP($A13,'Gerosa et al. growth media'!$A:$K,6,FALSE)),"",IF(VLOOKUP($A13,'Gerosa et al. growth media'!$A:$K,6,FALSE)=0,"",VLOOKUP($A13,'Gerosa et al. growth media'!$A:$K,6,FALSE)*Sources!$E$3))</f>
        <v/>
      </c>
      <c r="AB13" s="18" t="str">
        <f>IF(ISERROR(VLOOKUP($A13,'Gerosa et al. growth media'!$A:$K,7,FALSE)),"",IF(VLOOKUP($A13,'Gerosa et al. growth media'!$A:$K,7,FALSE)=0,"",VLOOKUP($A13,'Gerosa et al. growth media'!$A:$K,7,FALSE)*Sources!$E$3))</f>
        <v/>
      </c>
      <c r="AC13" s="18" t="str">
        <f>IF(ISERROR(VLOOKUP($A13,'Gerosa et al. growth media'!$A:$K,8,FALSE)),"",IF(VLOOKUP($A13,'Gerosa et al. growth media'!$A:$K,8,FALSE)=0,"",VLOOKUP($A13,'Gerosa et al. growth media'!$A:$K,8,FALSE)*Sources!$E$3))</f>
        <v/>
      </c>
      <c r="AD13" s="18" t="str">
        <f>IF(ISERROR(VLOOKUP($A13,'Gerosa et al. growth media'!$A:$K,9,FALSE)),"",IF(VLOOKUP($A13,'Gerosa et al. growth media'!$A:$K,9,FALSE)=0,"",VLOOKUP($A13,'Gerosa et al. growth media'!$A:$K,9,FALSE)*Sources!$E$3))</f>
        <v/>
      </c>
      <c r="AE13" s="18" t="str">
        <f>IF(ISERROR(VLOOKUP($A13,'Gerosa et al. growth media'!$A:$K,10,FALSE)),"",IF(VLOOKUP($A13,'Gerosa et al. growth media'!$A:$K,10,FALSE)=0,"",VLOOKUP($A13,'Gerosa et al. growth media'!$A:$K,10,FALSE)*Sources!$E$3))</f>
        <v/>
      </c>
      <c r="AF13" s="18" t="str">
        <f>IF(ISERROR(VLOOKUP($A13,'Gerosa et al. growth media'!$A:$K,11,FALSE)),"",IF(VLOOKUP($A13,'Gerosa et al. growth media'!$A:$K,11,FALSE)=0,"",VLOOKUP($A13,'Gerosa et al. growth media'!$A:$K,11,FALSE)*Sources!$E$3))</f>
        <v/>
      </c>
      <c r="AG13" s="18" t="str">
        <f>IF(ISERROR(VLOOKUP($A13,'Gerosa et al. diauxic shift'!$A:$L,4,FALSE)),"",IF(VLOOKUP($A13,'Gerosa et al. diauxic shift'!$A:$L,4,FALSE)=0,"",VLOOKUP($A13,'Gerosa et al. diauxic shift'!$A:$L,4,FALSE)*Sources!$E$3))</f>
        <v/>
      </c>
      <c r="AH13" s="18" t="str">
        <f>IF(ISERROR(VLOOKUP($A13,'Gerosa et al. diauxic shift'!$A:$L,5,FALSE)),"",IF(VLOOKUP($A13,'Gerosa et al. diauxic shift'!$A:$L,5,FALSE)=0,"",VLOOKUP($A13,'Gerosa et al. diauxic shift'!$A:$L,5,FALSE)*Sources!$E$3))</f>
        <v/>
      </c>
      <c r="AI13" s="18" t="str">
        <f>IF(ISERROR(VLOOKUP($A13,'Gerosa et al. diauxic shift'!$A:$L,6,FALSE)),"",IF(VLOOKUP($A13,'Gerosa et al. diauxic shift'!$A:$L,6,FALSE)=0,"",VLOOKUP($A13,'Gerosa et al. diauxic shift'!$A:$L,6,FALSE)*Sources!$E$3))</f>
        <v/>
      </c>
      <c r="AJ13" s="18" t="str">
        <f>IF(ISERROR(VLOOKUP($A13,'Gerosa et al. diauxic shift'!$A:$L,7,FALSE)),"",IF(VLOOKUP($A13,'Gerosa et al. diauxic shift'!$A:$L,7,FALSE)=0,"",VLOOKUP($A13,'Gerosa et al. diauxic shift'!$A:$L,7,FALSE)*Sources!$E$3))</f>
        <v/>
      </c>
      <c r="AK13" s="18" t="str">
        <f>IF(ISERROR(VLOOKUP($A13,'Gerosa et al. diauxic shift'!$A:$L,8,FALSE)),"",IF(VLOOKUP($A13,'Gerosa et al. diauxic shift'!$A:$L,8,FALSE)=0,"",VLOOKUP($A13,'Gerosa et al. diauxic shift'!$A:$L,8,FALSE)*Sources!$E$3))</f>
        <v/>
      </c>
      <c r="AL13" s="18" t="str">
        <f>IF(ISERROR(VLOOKUP($A13,'Gerosa et al. diauxic shift'!$A:$L,9,FALSE)),"",IF(VLOOKUP($A13,'Gerosa et al. diauxic shift'!$A:$L,9,FALSE)=0,"",VLOOKUP($A13,'Gerosa et al. diauxic shift'!$A:$L,9,FALSE)*Sources!$E$3))</f>
        <v/>
      </c>
      <c r="AM13" s="18" t="str">
        <f>IF(ISERROR(VLOOKUP($A13,'Gerosa et al. diauxic shift'!$A:$L,10,FALSE)),"",IF(VLOOKUP($A13,'Gerosa et al. diauxic shift'!$A:$L,10,FALSE)=0,"",VLOOKUP($A13,'Gerosa et al. diauxic shift'!$A:$L,10,FALSE)*Sources!$E$3))</f>
        <v/>
      </c>
      <c r="AN13" s="18" t="str">
        <f>IF(ISERROR(VLOOKUP($A13,'Gerosa et al. diauxic shift'!$A:$L,11,FALSE)),"",IF(VLOOKUP($A13,'Gerosa et al. diauxic shift'!$A:$L,11,FALSE)=0,"",VLOOKUP($A13,'Gerosa et al. diauxic shift'!$A:$L,11,FALSE)*Sources!$E$3))</f>
        <v/>
      </c>
      <c r="AO13" s="18" t="str">
        <f>IF(ISERROR(VLOOKUP($A13,'Gerosa et al. diauxic shift'!$A:$L,12,FALSE)),"",IF(VLOOKUP($A13,'Gerosa et al. diauxic shift'!$A:$L,12,FALSE)=0,"",VLOOKUP($A13,'Gerosa et al. diauxic shift'!$A:$L,12,FALSE)*Sources!$E$3))</f>
        <v/>
      </c>
      <c r="AP13" s="17"/>
      <c r="AQ13" s="18" t="str">
        <f>IF(ISERROR(VLOOKUP($A13,'Ishii et al.'!$A:$L,3,FALSE)),"",IF(VLOOKUP($A13,'Ishii et al.'!$A:$L,3,FALSE)=0,"",VLOOKUP($A13,'Ishii et al.'!$A:$L,3,FALSE)*Sources!$E$4))</f>
        <v/>
      </c>
      <c r="AR13" s="18" t="str">
        <f>IF(ISERROR(VLOOKUP($A13,'Ishii et al.'!$A:$L,4,FALSE)),"",IF(VLOOKUP($A13,'Ishii et al.'!$A:$L,4,FALSE)=0,"",VLOOKUP($A13,'Ishii et al.'!$A:$L,4,FALSE)*Sources!$E$4))</f>
        <v/>
      </c>
      <c r="AS13" s="18" t="str">
        <f>IF(ISERROR(VLOOKUP($A13,'Ishii et al.'!$A:$L,5,FALSE)),"",IF(VLOOKUP($A13,'Ishii et al.'!$A:$L,5,FALSE)=0,"",VLOOKUP($A13,'Ishii et al.'!$A:$L,5,FALSE)*Sources!$E$4))</f>
        <v/>
      </c>
      <c r="AT13" s="18" t="str">
        <f>IF(ISERROR(VLOOKUP($A13,'Ishii et al.'!$A:$L,6,FALSE)),"",IF(VLOOKUP($A13,'Ishii et al.'!$A:$L,6,FALSE)=0,"",VLOOKUP($A13,'Ishii et al.'!$A:$L,6,FALSE)*Sources!$E$4))</f>
        <v/>
      </c>
      <c r="AU13" s="18" t="str">
        <f>IF(ISERROR(VLOOKUP($A13,'Ishii et al.'!$A:$L,7,FALSE)),"",IF(VLOOKUP($A13,'Ishii et al.'!$A:$L,7,FALSE)=0,"",VLOOKUP($A13,'Ishii et al.'!$A:$L,7,FALSE)*Sources!$E$4))</f>
        <v/>
      </c>
      <c r="AV13" s="18" t="str">
        <f t="shared" si="8"/>
        <v/>
      </c>
      <c r="AW13" s="18" t="str">
        <f>IF(ISERROR(VLOOKUP($A13,'Ishii et al.'!$A:$L,9,FALSE)),"",IF(VLOOKUP($A13,'Ishii et al.'!$A:$L,9,FALSE)=0,"",VLOOKUP($A13,'Ishii et al.'!$A:$L,9,FALSE)*Sources!$E$4))</f>
        <v/>
      </c>
      <c r="AX13" s="18" t="str">
        <f>IF(ISERROR(VLOOKUP($A13,'Ishii et al.'!$A:$L,10,FALSE)),"",IF(VLOOKUP($A13,'Ishii et al.'!$A:$L,10,FALSE)=0,"",VLOOKUP($A13,'Ishii et al.'!$A:$L,10,FALSE)*Sources!$E$4))</f>
        <v/>
      </c>
      <c r="AY13" s="18" t="str">
        <f>IF(ISERROR(VLOOKUP($A13,'Ishii et al.'!$A:$L,11,FALSE)),"",IF(VLOOKUP($A13,'Ishii et al.'!$A:$L,11,FALSE)=0,"",VLOOKUP($A13,'Ishii et al.'!$A:$L,11,FALSE)*Sources!$E$4))</f>
        <v/>
      </c>
      <c r="AZ13" s="18" t="str">
        <f>IF(ISERROR(VLOOKUP($A13,'Ishii et al.'!$A:$L,12,FALSE)),"",IF(VLOOKUP($A13,'Ishii et al.'!$A:$L,12,FALSE)=0,"",VLOOKUP($A13,'Ishii et al.'!$A:$L,12,FALSE)*Sources!$E$4))</f>
        <v/>
      </c>
      <c r="BA13" s="17"/>
      <c r="BB13" s="18">
        <f>IF(ISERROR(VLOOKUP($A13,'Park et al.'!$A:$E,5,FALSE)),"",IF(VLOOKUP($A13,'Park et al.'!$A:$E,5,FALSE)=0,"",VLOOKUP($A13,'Park et al.'!$A:$E,5,FALSE)*Sources!$E$5))</f>
        <v>7.5200000000000003E-2</v>
      </c>
    </row>
    <row r="14" spans="1:54" ht="15" hidden="1" customHeight="1">
      <c r="A14" s="16" t="s">
        <v>76</v>
      </c>
      <c r="B14" s="18" t="s">
        <v>813</v>
      </c>
      <c r="C14" s="18" t="s">
        <v>813</v>
      </c>
      <c r="D14" s="18" t="s">
        <v>77</v>
      </c>
      <c r="E14" s="18" t="s">
        <v>77</v>
      </c>
      <c r="F14" s="17"/>
      <c r="G14" s="18" t="s">
        <v>77</v>
      </c>
      <c r="H14" s="18" t="s">
        <v>77</v>
      </c>
      <c r="I14" s="18">
        <f t="shared" si="0"/>
        <v>3</v>
      </c>
      <c r="J14" s="18">
        <f t="shared" si="1"/>
        <v>11</v>
      </c>
      <c r="K14" s="18"/>
      <c r="L14" s="18"/>
      <c r="M14" s="12" t="b">
        <v>1</v>
      </c>
      <c r="N14" s="12">
        <f t="shared" si="2"/>
        <v>1.79</v>
      </c>
      <c r="O14" s="12">
        <f t="shared" si="3"/>
        <v>1.79</v>
      </c>
      <c r="P14" s="12">
        <f t="shared" si="4"/>
        <v>1.79</v>
      </c>
      <c r="Q14" s="12">
        <f t="shared" si="5"/>
        <v>1.79</v>
      </c>
      <c r="R14" s="12">
        <f t="shared" si="6"/>
        <v>0</v>
      </c>
      <c r="S14" s="12">
        <f t="shared" si="7"/>
        <v>5.1823972206137808E-3</v>
      </c>
      <c r="U14" s="18">
        <f>IF(ISERROR(VLOOKUP($A14,'Bennett et al.'!$A:$E,3,FALSE)),"",IF(VLOOKUP($A14,'Bennett et al.'!$A:$E,3,FALSE)=0,"",VLOOKUP($A14,'Bennett et al.'!$A:$E,3,FALSE)*Sources!$E$2))</f>
        <v>1.79</v>
      </c>
      <c r="V14" s="18" t="str">
        <f>IF(ISERROR(VLOOKUP($A14,'Bennett et al.'!$A:$E,4,FALSE)),"",IF(VLOOKUP($A14,'Bennett et al.'!$A:$E,4,FALSE)=0,"",VLOOKUP($A14,'Bennett et al.'!$A:$E,4,FALSE)*Sources!$E$2))</f>
        <v/>
      </c>
      <c r="W14" s="18" t="str">
        <f>IF(ISERROR(VLOOKUP($A14,'Bennett et al.'!$A:$E,5,FALSE)),"",IF(VLOOKUP($A14,'Bennett et al.'!$A:$E,5,FALSE)=0,"",VLOOKUP($A14,'Bennett et al.'!$A:$E,5,FALSE)*Sources!$E$2))</f>
        <v/>
      </c>
      <c r="X14" s="17"/>
      <c r="Y14" s="18" t="str">
        <f>IF(ISERROR(VLOOKUP($A14,'Gerosa et al. growth media'!$A:$K,4,FALSE)),"",IF(VLOOKUP($A14,'Gerosa et al. growth media'!$A:$K,4,FALSE)=0,"",VLOOKUP($A14,'Gerosa et al. growth media'!$A:$K,4,FALSE)*Sources!$E$3))</f>
        <v/>
      </c>
      <c r="Z14" s="18" t="str">
        <f>IF(ISERROR(VLOOKUP($A14,'Gerosa et al. growth media'!$A:$K,5,FALSE)),"",IF(VLOOKUP($A14,'Gerosa et al. growth media'!$A:$K,5,FALSE)=0,"",VLOOKUP($A14,'Gerosa et al. growth media'!$A:$K,5,FALSE)*Sources!$E$3))</f>
        <v/>
      </c>
      <c r="AA14" s="18" t="str">
        <f>IF(ISERROR(VLOOKUP($A14,'Gerosa et al. growth media'!$A:$K,6,FALSE)),"",IF(VLOOKUP($A14,'Gerosa et al. growth media'!$A:$K,6,FALSE)=0,"",VLOOKUP($A14,'Gerosa et al. growth media'!$A:$K,6,FALSE)*Sources!$E$3))</f>
        <v/>
      </c>
      <c r="AB14" s="18" t="str">
        <f>IF(ISERROR(VLOOKUP($A14,'Gerosa et al. growth media'!$A:$K,7,FALSE)),"",IF(VLOOKUP($A14,'Gerosa et al. growth media'!$A:$K,7,FALSE)=0,"",VLOOKUP($A14,'Gerosa et al. growth media'!$A:$K,7,FALSE)*Sources!$E$3))</f>
        <v/>
      </c>
      <c r="AC14" s="18" t="str">
        <f>IF(ISERROR(VLOOKUP($A14,'Gerosa et al. growth media'!$A:$K,8,FALSE)),"",IF(VLOOKUP($A14,'Gerosa et al. growth media'!$A:$K,8,FALSE)=0,"",VLOOKUP($A14,'Gerosa et al. growth media'!$A:$K,8,FALSE)*Sources!$E$3))</f>
        <v/>
      </c>
      <c r="AD14" s="18" t="str">
        <f>IF(ISERROR(VLOOKUP($A14,'Gerosa et al. growth media'!$A:$K,9,FALSE)),"",IF(VLOOKUP($A14,'Gerosa et al. growth media'!$A:$K,9,FALSE)=0,"",VLOOKUP($A14,'Gerosa et al. growth media'!$A:$K,9,FALSE)*Sources!$E$3))</f>
        <v/>
      </c>
      <c r="AE14" s="18" t="str">
        <f>IF(ISERROR(VLOOKUP($A14,'Gerosa et al. growth media'!$A:$K,10,FALSE)),"",IF(VLOOKUP($A14,'Gerosa et al. growth media'!$A:$K,10,FALSE)=0,"",VLOOKUP($A14,'Gerosa et al. growth media'!$A:$K,10,FALSE)*Sources!$E$3))</f>
        <v/>
      </c>
      <c r="AF14" s="18" t="str">
        <f>IF(ISERROR(VLOOKUP($A14,'Gerosa et al. growth media'!$A:$K,11,FALSE)),"",IF(VLOOKUP($A14,'Gerosa et al. growth media'!$A:$K,11,FALSE)=0,"",VLOOKUP($A14,'Gerosa et al. growth media'!$A:$K,11,FALSE)*Sources!$E$3))</f>
        <v/>
      </c>
      <c r="AG14" s="18" t="str">
        <f>IF(ISERROR(VLOOKUP($A14,'Gerosa et al. diauxic shift'!$A:$L,4,FALSE)),"",IF(VLOOKUP($A14,'Gerosa et al. diauxic shift'!$A:$L,4,FALSE)=0,"",VLOOKUP($A14,'Gerosa et al. diauxic shift'!$A:$L,4,FALSE)*Sources!$E$3))</f>
        <v/>
      </c>
      <c r="AH14" s="18" t="str">
        <f>IF(ISERROR(VLOOKUP($A14,'Gerosa et al. diauxic shift'!$A:$L,5,FALSE)),"",IF(VLOOKUP($A14,'Gerosa et al. diauxic shift'!$A:$L,5,FALSE)=0,"",VLOOKUP($A14,'Gerosa et al. diauxic shift'!$A:$L,5,FALSE)*Sources!$E$3))</f>
        <v/>
      </c>
      <c r="AI14" s="18" t="str">
        <f>IF(ISERROR(VLOOKUP($A14,'Gerosa et al. diauxic shift'!$A:$L,6,FALSE)),"",IF(VLOOKUP($A14,'Gerosa et al. diauxic shift'!$A:$L,6,FALSE)=0,"",VLOOKUP($A14,'Gerosa et al. diauxic shift'!$A:$L,6,FALSE)*Sources!$E$3))</f>
        <v/>
      </c>
      <c r="AJ14" s="18" t="str">
        <f>IF(ISERROR(VLOOKUP($A14,'Gerosa et al. diauxic shift'!$A:$L,7,FALSE)),"",IF(VLOOKUP($A14,'Gerosa et al. diauxic shift'!$A:$L,7,FALSE)=0,"",VLOOKUP($A14,'Gerosa et al. diauxic shift'!$A:$L,7,FALSE)*Sources!$E$3))</f>
        <v/>
      </c>
      <c r="AK14" s="18" t="str">
        <f>IF(ISERROR(VLOOKUP($A14,'Gerosa et al. diauxic shift'!$A:$L,8,FALSE)),"",IF(VLOOKUP($A14,'Gerosa et al. diauxic shift'!$A:$L,8,FALSE)=0,"",VLOOKUP($A14,'Gerosa et al. diauxic shift'!$A:$L,8,FALSE)*Sources!$E$3))</f>
        <v/>
      </c>
      <c r="AL14" s="18" t="str">
        <f>IF(ISERROR(VLOOKUP($A14,'Gerosa et al. diauxic shift'!$A:$L,9,FALSE)),"",IF(VLOOKUP($A14,'Gerosa et al. diauxic shift'!$A:$L,9,FALSE)=0,"",VLOOKUP($A14,'Gerosa et al. diauxic shift'!$A:$L,9,FALSE)*Sources!$E$3))</f>
        <v/>
      </c>
      <c r="AM14" s="18" t="str">
        <f>IF(ISERROR(VLOOKUP($A14,'Gerosa et al. diauxic shift'!$A:$L,10,FALSE)),"",IF(VLOOKUP($A14,'Gerosa et al. diauxic shift'!$A:$L,10,FALSE)=0,"",VLOOKUP($A14,'Gerosa et al. diauxic shift'!$A:$L,10,FALSE)*Sources!$E$3))</f>
        <v/>
      </c>
      <c r="AN14" s="18" t="str">
        <f>IF(ISERROR(VLOOKUP($A14,'Gerosa et al. diauxic shift'!$A:$L,11,FALSE)),"",IF(VLOOKUP($A14,'Gerosa et al. diauxic shift'!$A:$L,11,FALSE)=0,"",VLOOKUP($A14,'Gerosa et al. diauxic shift'!$A:$L,11,FALSE)*Sources!$E$3))</f>
        <v/>
      </c>
      <c r="AO14" s="18" t="str">
        <f>IF(ISERROR(VLOOKUP($A14,'Gerosa et al. diauxic shift'!$A:$L,12,FALSE)),"",IF(VLOOKUP($A14,'Gerosa et al. diauxic shift'!$A:$L,12,FALSE)=0,"",VLOOKUP($A14,'Gerosa et al. diauxic shift'!$A:$L,12,FALSE)*Sources!$E$3))</f>
        <v/>
      </c>
      <c r="AP14" s="17"/>
      <c r="AQ14" s="18">
        <f>IF(ISERROR(VLOOKUP($A14,'Ishii et al.'!$A:$L,3,FALSE)),"",IF(VLOOKUP($A14,'Ishii et al.'!$A:$L,3,FALSE)=0,"",VLOOKUP($A14,'Ishii et al.'!$A:$L,3,FALSE)*Sources!$E$4))</f>
        <v>0.444406006973811</v>
      </c>
      <c r="AR14" s="18">
        <f>IF(ISERROR(VLOOKUP($A14,'Ishii et al.'!$A:$L,4,FALSE)),"",IF(VLOOKUP($A14,'Ishii et al.'!$A:$L,4,FALSE)=0,"",VLOOKUP($A14,'Ishii et al.'!$A:$L,4,FALSE)*Sources!$E$4))</f>
        <v>2.48853841721446</v>
      </c>
      <c r="AS14" s="18">
        <f>IF(ISERROR(VLOOKUP($A14,'Ishii et al.'!$A:$L,5,FALSE)),"",IF(VLOOKUP($A14,'Ishii et al.'!$A:$L,5,FALSE)=0,"",VLOOKUP($A14,'Ishii et al.'!$A:$L,5,FALSE)*Sources!$E$4))</f>
        <v>0.38599964778199403</v>
      </c>
      <c r="AT14" s="18">
        <f>IF(ISERROR(VLOOKUP($A14,'Ishii et al.'!$A:$L,6,FALSE)),"",IF(VLOOKUP($A14,'Ishii et al.'!$A:$L,6,FALSE)=0,"",VLOOKUP($A14,'Ishii et al.'!$A:$L,6,FALSE)*Sources!$E$4))</f>
        <v>0.88670580695637802</v>
      </c>
      <c r="AU14" s="18">
        <f>IF(ISERROR(VLOOKUP($A14,'Ishii et al.'!$A:$L,7,FALSE)),"",IF(VLOOKUP($A14,'Ishii et al.'!$A:$L,7,FALSE)=0,"",VLOOKUP($A14,'Ishii et al.'!$A:$L,7,FALSE)*Sources!$E$4))</f>
        <v>0.56129008254742496</v>
      </c>
      <c r="AV14" s="18">
        <f t="shared" si="8"/>
        <v>0.95338799229481386</v>
      </c>
      <c r="AW14" s="18">
        <f>IF(ISERROR(VLOOKUP($A14,'Ishii et al.'!$A:$L,9,FALSE)),"",IF(VLOOKUP($A14,'Ishii et al.'!$A:$L,9,FALSE)=0,"",VLOOKUP($A14,'Ishii et al.'!$A:$L,9,FALSE)*Sources!$E$4))</f>
        <v>0.70760901620185002</v>
      </c>
      <c r="AX14" s="18">
        <f>IF(ISERROR(VLOOKUP($A14,'Ishii et al.'!$A:$L,10,FALSE)),"",IF(VLOOKUP($A14,'Ishii et al.'!$A:$L,10,FALSE)=0,"",VLOOKUP($A14,'Ishii et al.'!$A:$L,10,FALSE)*Sources!$E$4))</f>
        <v>0.89425507356649203</v>
      </c>
      <c r="AY14" s="18">
        <f>IF(ISERROR(VLOOKUP($A14,'Ishii et al.'!$A:$L,11,FALSE)),"",IF(VLOOKUP($A14,'Ishii et al.'!$A:$L,11,FALSE)=0,"",VLOOKUP($A14,'Ishii et al.'!$A:$L,11,FALSE)*Sources!$E$4))</f>
        <v>1.51257053668186</v>
      </c>
      <c r="AZ14" s="18">
        <f>IF(ISERROR(VLOOKUP($A14,'Ishii et al.'!$A:$L,12,FALSE)),"",IF(VLOOKUP($A14,'Ishii et al.'!$A:$L,12,FALSE)=0,"",VLOOKUP($A14,'Ishii et al.'!$A:$L,12,FALSE)*Sources!$E$4))</f>
        <v>0.514846854749204</v>
      </c>
      <c r="BA14" s="17"/>
      <c r="BB14" s="18">
        <f>IF(ISERROR(VLOOKUP($A14,'Park et al.'!$A:$E,5,FALSE)),"",IF(VLOOKUP($A14,'Park et al.'!$A:$E,5,FALSE)=0,"",VLOOKUP($A14,'Park et al.'!$A:$E,5,FALSE)*Sources!$E$5))</f>
        <v>1.79</v>
      </c>
    </row>
    <row r="15" spans="1:54" ht="15" hidden="1" customHeight="1">
      <c r="A15" s="16" t="s">
        <v>78</v>
      </c>
      <c r="B15" s="18" t="s">
        <v>760</v>
      </c>
      <c r="C15" s="18" t="s">
        <v>760</v>
      </c>
      <c r="D15" s="18" t="s">
        <v>77</v>
      </c>
      <c r="E15" s="18" t="s">
        <v>77</v>
      </c>
      <c r="F15" s="17"/>
      <c r="G15" s="18" t="s">
        <v>79</v>
      </c>
      <c r="H15" s="18" t="s">
        <v>79</v>
      </c>
      <c r="I15" s="18">
        <f t="shared" si="0"/>
        <v>3</v>
      </c>
      <c r="J15" s="18">
        <f t="shared" si="1"/>
        <v>13</v>
      </c>
      <c r="K15" s="18" t="b">
        <v>1</v>
      </c>
      <c r="L15" s="18"/>
      <c r="M15" s="12" t="b">
        <v>1</v>
      </c>
      <c r="N15" s="12">
        <f t="shared" si="2"/>
        <v>0.17300000000000001</v>
      </c>
      <c r="O15" s="12">
        <f t="shared" si="3"/>
        <v>0.17300000000000001</v>
      </c>
      <c r="P15" s="12">
        <f t="shared" si="4"/>
        <v>0.17300000000000001</v>
      </c>
      <c r="Q15" s="12">
        <f t="shared" si="5"/>
        <v>0.17300000000000001</v>
      </c>
      <c r="R15" s="12">
        <f t="shared" si="6"/>
        <v>0</v>
      </c>
      <c r="S15" s="12">
        <f t="shared" si="7"/>
        <v>5.0086855819339896E-4</v>
      </c>
      <c r="U15" s="18">
        <f>IF(ISERROR(VLOOKUP($A15,'Bennett et al.'!$A:$E,3,FALSE)),"",IF(VLOOKUP($A15,'Bennett et al.'!$A:$E,3,FALSE)=0,"",VLOOKUP($A15,'Bennett et al.'!$A:$E,3,FALSE)*Sources!$E$2))</f>
        <v>0.17300000000000001</v>
      </c>
      <c r="V15" s="18">
        <f>IF(ISERROR(VLOOKUP($A15,'Bennett et al.'!$A:$E,4,FALSE)),"",IF(VLOOKUP($A15,'Bennett et al.'!$A:$E,4,FALSE)=0,"",VLOOKUP($A15,'Bennett et al.'!$A:$E,4,FALSE)*Sources!$E$2))</f>
        <v>0.20900000000000002</v>
      </c>
      <c r="W15" s="18">
        <f>IF(ISERROR(VLOOKUP($A15,'Bennett et al.'!$A:$E,5,FALSE)),"",IF(VLOOKUP($A15,'Bennett et al.'!$A:$E,5,FALSE)=0,"",VLOOKUP($A15,'Bennett et al.'!$A:$E,5,FALSE)*Sources!$E$2))</f>
        <v>4.9299999999999997E-2</v>
      </c>
      <c r="X15" s="17"/>
      <c r="Y15" s="18" t="str">
        <f>IF(ISERROR(VLOOKUP($A15,'Gerosa et al. growth media'!$A:$K,4,FALSE)),"",IF(VLOOKUP($A15,'Gerosa et al. growth media'!$A:$K,4,FALSE)=0,"",VLOOKUP($A15,'Gerosa et al. growth media'!$A:$K,4,FALSE)*Sources!$E$3))</f>
        <v/>
      </c>
      <c r="Z15" s="18" t="str">
        <f>IF(ISERROR(VLOOKUP($A15,'Gerosa et al. growth media'!$A:$K,5,FALSE)),"",IF(VLOOKUP($A15,'Gerosa et al. growth media'!$A:$K,5,FALSE)=0,"",VLOOKUP($A15,'Gerosa et al. growth media'!$A:$K,5,FALSE)*Sources!$E$3))</f>
        <v/>
      </c>
      <c r="AA15" s="18" t="str">
        <f>IF(ISERROR(VLOOKUP($A15,'Gerosa et al. growth media'!$A:$K,6,FALSE)),"",IF(VLOOKUP($A15,'Gerosa et al. growth media'!$A:$K,6,FALSE)=0,"",VLOOKUP($A15,'Gerosa et al. growth media'!$A:$K,6,FALSE)*Sources!$E$3))</f>
        <v/>
      </c>
      <c r="AB15" s="18" t="str">
        <f>IF(ISERROR(VLOOKUP($A15,'Gerosa et al. growth media'!$A:$K,7,FALSE)),"",IF(VLOOKUP($A15,'Gerosa et al. growth media'!$A:$K,7,FALSE)=0,"",VLOOKUP($A15,'Gerosa et al. growth media'!$A:$K,7,FALSE)*Sources!$E$3))</f>
        <v/>
      </c>
      <c r="AC15" s="18" t="str">
        <f>IF(ISERROR(VLOOKUP($A15,'Gerosa et al. growth media'!$A:$K,8,FALSE)),"",IF(VLOOKUP($A15,'Gerosa et al. growth media'!$A:$K,8,FALSE)=0,"",VLOOKUP($A15,'Gerosa et al. growth media'!$A:$K,8,FALSE)*Sources!$E$3))</f>
        <v/>
      </c>
      <c r="AD15" s="18" t="str">
        <f>IF(ISERROR(VLOOKUP($A15,'Gerosa et al. growth media'!$A:$K,9,FALSE)),"",IF(VLOOKUP($A15,'Gerosa et al. growth media'!$A:$K,9,FALSE)=0,"",VLOOKUP($A15,'Gerosa et al. growth media'!$A:$K,9,FALSE)*Sources!$E$3))</f>
        <v/>
      </c>
      <c r="AE15" s="18" t="str">
        <f>IF(ISERROR(VLOOKUP($A15,'Gerosa et al. growth media'!$A:$K,10,FALSE)),"",IF(VLOOKUP($A15,'Gerosa et al. growth media'!$A:$K,10,FALSE)=0,"",VLOOKUP($A15,'Gerosa et al. growth media'!$A:$K,10,FALSE)*Sources!$E$3))</f>
        <v/>
      </c>
      <c r="AF15" s="18" t="str">
        <f>IF(ISERROR(VLOOKUP($A15,'Gerosa et al. growth media'!$A:$K,11,FALSE)),"",IF(VLOOKUP($A15,'Gerosa et al. growth media'!$A:$K,11,FALSE)=0,"",VLOOKUP($A15,'Gerosa et al. growth media'!$A:$K,11,FALSE)*Sources!$E$3))</f>
        <v/>
      </c>
      <c r="AG15" s="18" t="str">
        <f>IF(ISERROR(VLOOKUP($A15,'Gerosa et al. diauxic shift'!$A:$L,4,FALSE)),"",IF(VLOOKUP($A15,'Gerosa et al. diauxic shift'!$A:$L,4,FALSE)=0,"",VLOOKUP($A15,'Gerosa et al. diauxic shift'!$A:$L,4,FALSE)*Sources!$E$3))</f>
        <v/>
      </c>
      <c r="AH15" s="18" t="str">
        <f>IF(ISERROR(VLOOKUP($A15,'Gerosa et al. diauxic shift'!$A:$L,5,FALSE)),"",IF(VLOOKUP($A15,'Gerosa et al. diauxic shift'!$A:$L,5,FALSE)=0,"",VLOOKUP($A15,'Gerosa et al. diauxic shift'!$A:$L,5,FALSE)*Sources!$E$3))</f>
        <v/>
      </c>
      <c r="AI15" s="18" t="str">
        <f>IF(ISERROR(VLOOKUP($A15,'Gerosa et al. diauxic shift'!$A:$L,6,FALSE)),"",IF(VLOOKUP($A15,'Gerosa et al. diauxic shift'!$A:$L,6,FALSE)=0,"",VLOOKUP($A15,'Gerosa et al. diauxic shift'!$A:$L,6,FALSE)*Sources!$E$3))</f>
        <v/>
      </c>
      <c r="AJ15" s="18" t="str">
        <f>IF(ISERROR(VLOOKUP($A15,'Gerosa et al. diauxic shift'!$A:$L,7,FALSE)),"",IF(VLOOKUP($A15,'Gerosa et al. diauxic shift'!$A:$L,7,FALSE)=0,"",VLOOKUP($A15,'Gerosa et al. diauxic shift'!$A:$L,7,FALSE)*Sources!$E$3))</f>
        <v/>
      </c>
      <c r="AK15" s="18" t="str">
        <f>IF(ISERROR(VLOOKUP($A15,'Gerosa et al. diauxic shift'!$A:$L,8,FALSE)),"",IF(VLOOKUP($A15,'Gerosa et al. diauxic shift'!$A:$L,8,FALSE)=0,"",VLOOKUP($A15,'Gerosa et al. diauxic shift'!$A:$L,8,FALSE)*Sources!$E$3))</f>
        <v/>
      </c>
      <c r="AL15" s="18" t="str">
        <f>IF(ISERROR(VLOOKUP($A15,'Gerosa et al. diauxic shift'!$A:$L,9,FALSE)),"",IF(VLOOKUP($A15,'Gerosa et al. diauxic shift'!$A:$L,9,FALSE)=0,"",VLOOKUP($A15,'Gerosa et al. diauxic shift'!$A:$L,9,FALSE)*Sources!$E$3))</f>
        <v/>
      </c>
      <c r="AM15" s="18" t="str">
        <f>IF(ISERROR(VLOOKUP($A15,'Gerosa et al. diauxic shift'!$A:$L,10,FALSE)),"",IF(VLOOKUP($A15,'Gerosa et al. diauxic shift'!$A:$L,10,FALSE)=0,"",VLOOKUP($A15,'Gerosa et al. diauxic shift'!$A:$L,10,FALSE)*Sources!$E$3))</f>
        <v/>
      </c>
      <c r="AN15" s="18" t="str">
        <f>IF(ISERROR(VLOOKUP($A15,'Gerosa et al. diauxic shift'!$A:$L,11,FALSE)),"",IF(VLOOKUP($A15,'Gerosa et al. diauxic shift'!$A:$L,11,FALSE)=0,"",VLOOKUP($A15,'Gerosa et al. diauxic shift'!$A:$L,11,FALSE)*Sources!$E$3))</f>
        <v/>
      </c>
      <c r="AO15" s="18" t="str">
        <f>IF(ISERROR(VLOOKUP($A15,'Gerosa et al. diauxic shift'!$A:$L,12,FALSE)),"",IF(VLOOKUP($A15,'Gerosa et al. diauxic shift'!$A:$L,12,FALSE)=0,"",VLOOKUP($A15,'Gerosa et al. diauxic shift'!$A:$L,12,FALSE)*Sources!$E$3))</f>
        <v/>
      </c>
      <c r="AP15" s="17"/>
      <c r="AQ15" s="18">
        <f>IF(ISERROR(VLOOKUP($A15,'Ishii et al.'!$A:$L,3,FALSE)),"",IF(VLOOKUP($A15,'Ishii et al.'!$A:$L,3,FALSE)=0,"",VLOOKUP($A15,'Ishii et al.'!$A:$L,3,FALSE)*Sources!$E$4))</f>
        <v>3.5771896251266998E-2</v>
      </c>
      <c r="AR15" s="18">
        <f>IF(ISERROR(VLOOKUP($A15,'Ishii et al.'!$A:$L,4,FALSE)),"",IF(VLOOKUP($A15,'Ishii et al.'!$A:$L,4,FALSE)=0,"",VLOOKUP($A15,'Ishii et al.'!$A:$L,4,FALSE)*Sources!$E$4))</f>
        <v>2.7333869428907701E-2</v>
      </c>
      <c r="AS15" s="18">
        <f>IF(ISERROR(VLOOKUP($A15,'Ishii et al.'!$A:$L,5,FALSE)),"",IF(VLOOKUP($A15,'Ishii et al.'!$A:$L,5,FALSE)=0,"",VLOOKUP($A15,'Ishii et al.'!$A:$L,5,FALSE)*Sources!$E$4))</f>
        <v>3.7673769641475098E-2</v>
      </c>
      <c r="AT15" s="18">
        <f>IF(ISERROR(VLOOKUP($A15,'Ishii et al.'!$A:$L,6,FALSE)),"",IF(VLOOKUP($A15,'Ishii et al.'!$A:$L,6,FALSE)=0,"",VLOOKUP($A15,'Ishii et al.'!$A:$L,6,FALSE)*Sources!$E$4))</f>
        <v>2.7943453743731E-2</v>
      </c>
      <c r="AU15" s="18">
        <f>IF(ISERROR(VLOOKUP($A15,'Ishii et al.'!$A:$L,7,FALSE)),"",IF(VLOOKUP($A15,'Ishii et al.'!$A:$L,7,FALSE)=0,"",VLOOKUP($A15,'Ishii et al.'!$A:$L,7,FALSE)*Sources!$E$4))</f>
        <v>4.6794476355527604E-3</v>
      </c>
      <c r="AV15" s="18">
        <f t="shared" si="8"/>
        <v>2.6680487340186708E-2</v>
      </c>
      <c r="AW15" s="18">
        <f>IF(ISERROR(VLOOKUP($A15,'Ishii et al.'!$A:$L,9,FALSE)),"",IF(VLOOKUP($A15,'Ishii et al.'!$A:$L,9,FALSE)=0,"",VLOOKUP($A15,'Ishii et al.'!$A:$L,9,FALSE)*Sources!$E$4))</f>
        <v>1.5141985654195601E-2</v>
      </c>
      <c r="AX15" s="18">
        <f>IF(ISERROR(VLOOKUP($A15,'Ishii et al.'!$A:$L,10,FALSE)),"",IF(VLOOKUP($A15,'Ishii et al.'!$A:$L,10,FALSE)=0,"",VLOOKUP($A15,'Ishii et al.'!$A:$L,10,FALSE)*Sources!$E$4))</f>
        <v>8.0102789949268796E-3</v>
      </c>
      <c r="AY15" s="18">
        <f>IF(ISERROR(VLOOKUP($A15,'Ishii et al.'!$A:$L,11,FALSE)),"",IF(VLOOKUP($A15,'Ishii et al.'!$A:$L,11,FALSE)=0,"",VLOOKUP($A15,'Ishii et al.'!$A:$L,11,FALSE)*Sources!$E$4))</f>
        <v>1.0943507563499299E-2</v>
      </c>
      <c r="AZ15" s="18">
        <f>IF(ISERROR(VLOOKUP($A15,'Ishii et al.'!$A:$L,12,FALSE)),"",IF(VLOOKUP($A15,'Ishii et al.'!$A:$L,12,FALSE)=0,"",VLOOKUP($A15,'Ishii et al.'!$A:$L,12,FALSE)*Sources!$E$4))</f>
        <v>3.6887777021947003E-2</v>
      </c>
      <c r="BA15" s="17"/>
      <c r="BB15" s="18">
        <f>IF(ISERROR(VLOOKUP($A15,'Park et al.'!$A:$E,5,FALSE)),"",IF(VLOOKUP($A15,'Park et al.'!$A:$E,5,FALSE)=0,"",VLOOKUP($A15,'Park et al.'!$A:$E,5,FALSE)*Sources!$E$5))</f>
        <v>0.17300000000000001</v>
      </c>
    </row>
    <row r="16" spans="1:54" ht="15" customHeight="1">
      <c r="A16" s="16" t="s">
        <v>80</v>
      </c>
      <c r="B16" s="18"/>
      <c r="C16" s="43" t="s">
        <v>879</v>
      </c>
      <c r="D16" s="42" t="s">
        <v>81</v>
      </c>
      <c r="E16" s="17"/>
      <c r="F16" s="17"/>
      <c r="G16" s="18" t="s">
        <v>81</v>
      </c>
      <c r="H16" s="17"/>
      <c r="I16" s="18">
        <f t="shared" si="0"/>
        <v>1</v>
      </c>
      <c r="J16" s="18">
        <f t="shared" si="1"/>
        <v>1</v>
      </c>
      <c r="K16" s="18" t="b">
        <v>1</v>
      </c>
      <c r="L16" s="18" t="b">
        <v>1</v>
      </c>
      <c r="N16" s="12" t="str">
        <f t="shared" si="2"/>
        <v/>
      </c>
      <c r="O16" s="12" t="str">
        <f t="shared" si="3"/>
        <v/>
      </c>
      <c r="P16" s="12" t="str">
        <f t="shared" si="4"/>
        <v/>
      </c>
      <c r="Q16" s="12" t="str">
        <f t="shared" si="5"/>
        <v/>
      </c>
      <c r="R16" s="12" t="str">
        <f t="shared" si="6"/>
        <v/>
      </c>
      <c r="S16" s="12" t="str">
        <f t="shared" si="7"/>
        <v/>
      </c>
      <c r="U16" s="18" t="str">
        <f>IF(ISERROR(VLOOKUP($A16,'Bennett et al.'!$A:$E,3,FALSE)),"",IF(VLOOKUP($A16,'Bennett et al.'!$A:$E,3,FALSE)=0,"",VLOOKUP($A16,'Bennett et al.'!$A:$E,3,FALSE)*Sources!$E$2))</f>
        <v/>
      </c>
      <c r="V16" s="18" t="str">
        <f>IF(ISERROR(VLOOKUP($A16,'Bennett et al.'!$A:$E,4,FALSE)),"",IF(VLOOKUP($A16,'Bennett et al.'!$A:$E,4,FALSE)=0,"",VLOOKUP($A16,'Bennett et al.'!$A:$E,4,FALSE)*Sources!$E$2))</f>
        <v/>
      </c>
      <c r="W16" s="18" t="str">
        <f>IF(ISERROR(VLOOKUP($A16,'Bennett et al.'!$A:$E,5,FALSE)),"",IF(VLOOKUP($A16,'Bennett et al.'!$A:$E,5,FALSE)=0,"",VLOOKUP($A16,'Bennett et al.'!$A:$E,5,FALSE)*Sources!$E$2))</f>
        <v/>
      </c>
      <c r="X16" s="17"/>
      <c r="Y16" s="18" t="str">
        <f>IF(ISERROR(VLOOKUP($A16,'Gerosa et al. growth media'!$A:$K,4,FALSE)),"",IF(VLOOKUP($A16,'Gerosa et al. growth media'!$A:$K,4,FALSE)=0,"",VLOOKUP($A16,'Gerosa et al. growth media'!$A:$K,4,FALSE)*Sources!$E$3))</f>
        <v/>
      </c>
      <c r="Z16" s="18" t="str">
        <f>IF(ISERROR(VLOOKUP($A16,'Gerosa et al. growth media'!$A:$K,5,FALSE)),"",IF(VLOOKUP($A16,'Gerosa et al. growth media'!$A:$K,5,FALSE)=0,"",VLOOKUP($A16,'Gerosa et al. growth media'!$A:$K,5,FALSE)*Sources!$E$3))</f>
        <v/>
      </c>
      <c r="AA16" s="18" t="str">
        <f>IF(ISERROR(VLOOKUP($A16,'Gerosa et al. growth media'!$A:$K,6,FALSE)),"",IF(VLOOKUP($A16,'Gerosa et al. growth media'!$A:$K,6,FALSE)=0,"",VLOOKUP($A16,'Gerosa et al. growth media'!$A:$K,6,FALSE)*Sources!$E$3))</f>
        <v/>
      </c>
      <c r="AB16" s="18" t="str">
        <f>IF(ISERROR(VLOOKUP($A16,'Gerosa et al. growth media'!$A:$K,7,FALSE)),"",IF(VLOOKUP($A16,'Gerosa et al. growth media'!$A:$K,7,FALSE)=0,"",VLOOKUP($A16,'Gerosa et al. growth media'!$A:$K,7,FALSE)*Sources!$E$3))</f>
        <v/>
      </c>
      <c r="AC16" s="18" t="str">
        <f>IF(ISERROR(VLOOKUP($A16,'Gerosa et al. growth media'!$A:$K,8,FALSE)),"",IF(VLOOKUP($A16,'Gerosa et al. growth media'!$A:$K,8,FALSE)=0,"",VLOOKUP($A16,'Gerosa et al. growth media'!$A:$K,8,FALSE)*Sources!$E$3))</f>
        <v/>
      </c>
      <c r="AD16" s="18" t="str">
        <f>IF(ISERROR(VLOOKUP($A16,'Gerosa et al. growth media'!$A:$K,9,FALSE)),"",IF(VLOOKUP($A16,'Gerosa et al. growth media'!$A:$K,9,FALSE)=0,"",VLOOKUP($A16,'Gerosa et al. growth media'!$A:$K,9,FALSE)*Sources!$E$3))</f>
        <v/>
      </c>
      <c r="AE16" s="18" t="str">
        <f>IF(ISERROR(VLOOKUP($A16,'Gerosa et al. growth media'!$A:$K,10,FALSE)),"",IF(VLOOKUP($A16,'Gerosa et al. growth media'!$A:$K,10,FALSE)=0,"",VLOOKUP($A16,'Gerosa et al. growth media'!$A:$K,10,FALSE)*Sources!$E$3))</f>
        <v/>
      </c>
      <c r="AF16" s="18" t="str">
        <f>IF(ISERROR(VLOOKUP($A16,'Gerosa et al. growth media'!$A:$K,11,FALSE)),"",IF(VLOOKUP($A16,'Gerosa et al. growth media'!$A:$K,11,FALSE)=0,"",VLOOKUP($A16,'Gerosa et al. growth media'!$A:$K,11,FALSE)*Sources!$E$3))</f>
        <v/>
      </c>
      <c r="AG16" s="18" t="str">
        <f>IF(ISERROR(VLOOKUP($A16,'Gerosa et al. diauxic shift'!$A:$L,4,FALSE)),"",IF(VLOOKUP($A16,'Gerosa et al. diauxic shift'!$A:$L,4,FALSE)=0,"",VLOOKUP($A16,'Gerosa et al. diauxic shift'!$A:$L,4,FALSE)*Sources!$E$3))</f>
        <v/>
      </c>
      <c r="AH16" s="18" t="str">
        <f>IF(ISERROR(VLOOKUP($A16,'Gerosa et al. diauxic shift'!$A:$L,5,FALSE)),"",IF(VLOOKUP($A16,'Gerosa et al. diauxic shift'!$A:$L,5,FALSE)=0,"",VLOOKUP($A16,'Gerosa et al. diauxic shift'!$A:$L,5,FALSE)*Sources!$E$3))</f>
        <v/>
      </c>
      <c r="AI16" s="18" t="str">
        <f>IF(ISERROR(VLOOKUP($A16,'Gerosa et al. diauxic shift'!$A:$L,6,FALSE)),"",IF(VLOOKUP($A16,'Gerosa et al. diauxic shift'!$A:$L,6,FALSE)=0,"",VLOOKUP($A16,'Gerosa et al. diauxic shift'!$A:$L,6,FALSE)*Sources!$E$3))</f>
        <v/>
      </c>
      <c r="AJ16" s="18" t="str">
        <f>IF(ISERROR(VLOOKUP($A16,'Gerosa et al. diauxic shift'!$A:$L,7,FALSE)),"",IF(VLOOKUP($A16,'Gerosa et al. diauxic shift'!$A:$L,7,FALSE)=0,"",VLOOKUP($A16,'Gerosa et al. diauxic shift'!$A:$L,7,FALSE)*Sources!$E$3))</f>
        <v/>
      </c>
      <c r="AK16" s="18" t="str">
        <f>IF(ISERROR(VLOOKUP($A16,'Gerosa et al. diauxic shift'!$A:$L,8,FALSE)),"",IF(VLOOKUP($A16,'Gerosa et al. diauxic shift'!$A:$L,8,FALSE)=0,"",VLOOKUP($A16,'Gerosa et al. diauxic shift'!$A:$L,8,FALSE)*Sources!$E$3))</f>
        <v/>
      </c>
      <c r="AL16" s="18" t="str">
        <f>IF(ISERROR(VLOOKUP($A16,'Gerosa et al. diauxic shift'!$A:$L,9,FALSE)),"",IF(VLOOKUP($A16,'Gerosa et al. diauxic shift'!$A:$L,9,FALSE)=0,"",VLOOKUP($A16,'Gerosa et al. diauxic shift'!$A:$L,9,FALSE)*Sources!$E$3))</f>
        <v/>
      </c>
      <c r="AM16" s="18" t="str">
        <f>IF(ISERROR(VLOOKUP($A16,'Gerosa et al. diauxic shift'!$A:$L,10,FALSE)),"",IF(VLOOKUP($A16,'Gerosa et al. diauxic shift'!$A:$L,10,FALSE)=0,"",VLOOKUP($A16,'Gerosa et al. diauxic shift'!$A:$L,10,FALSE)*Sources!$E$3))</f>
        <v/>
      </c>
      <c r="AN16" s="18" t="str">
        <f>IF(ISERROR(VLOOKUP($A16,'Gerosa et al. diauxic shift'!$A:$L,11,FALSE)),"",IF(VLOOKUP($A16,'Gerosa et al. diauxic shift'!$A:$L,11,FALSE)=0,"",VLOOKUP($A16,'Gerosa et al. diauxic shift'!$A:$L,11,FALSE)*Sources!$E$3))</f>
        <v/>
      </c>
      <c r="AO16" s="18" t="str">
        <f>IF(ISERROR(VLOOKUP($A16,'Gerosa et al. diauxic shift'!$A:$L,12,FALSE)),"",IF(VLOOKUP($A16,'Gerosa et al. diauxic shift'!$A:$L,12,FALSE)=0,"",VLOOKUP($A16,'Gerosa et al. diauxic shift'!$A:$L,12,FALSE)*Sources!$E$3))</f>
        <v/>
      </c>
      <c r="AP16" s="17"/>
      <c r="AQ16" s="18" t="str">
        <f>IF(ISERROR(VLOOKUP($A16,'Ishii et al.'!$A:$L,3,FALSE)),"",IF(VLOOKUP($A16,'Ishii et al.'!$A:$L,3,FALSE)=0,"",VLOOKUP($A16,'Ishii et al.'!$A:$L,3,FALSE)*Sources!$E$4))</f>
        <v/>
      </c>
      <c r="AR16" s="18">
        <f>IF(ISERROR(VLOOKUP($A16,'Ishii et al.'!$A:$L,4,FALSE)),"",IF(VLOOKUP($A16,'Ishii et al.'!$A:$L,4,FALSE)=0,"",VLOOKUP($A16,'Ishii et al.'!$A:$L,4,FALSE)*Sources!$E$4))</f>
        <v>0.24351749409180601</v>
      </c>
      <c r="AS16" s="18" t="str">
        <f>IF(ISERROR(VLOOKUP($A16,'Ishii et al.'!$A:$L,5,FALSE)),"",IF(VLOOKUP($A16,'Ishii et al.'!$A:$L,5,FALSE)=0,"",VLOOKUP($A16,'Ishii et al.'!$A:$L,5,FALSE)*Sources!$E$4))</f>
        <v/>
      </c>
      <c r="AT16" s="18" t="str">
        <f>IF(ISERROR(VLOOKUP($A16,'Ishii et al.'!$A:$L,6,FALSE)),"",IF(VLOOKUP($A16,'Ishii et al.'!$A:$L,6,FALSE)=0,"",VLOOKUP($A16,'Ishii et al.'!$A:$L,6,FALSE)*Sources!$E$4))</f>
        <v/>
      </c>
      <c r="AU16" s="18" t="str">
        <f>IF(ISERROR(VLOOKUP($A16,'Ishii et al.'!$A:$L,7,FALSE)),"",IF(VLOOKUP($A16,'Ishii et al.'!$A:$L,7,FALSE)=0,"",VLOOKUP($A16,'Ishii et al.'!$A:$L,7,FALSE)*Sources!$E$4))</f>
        <v/>
      </c>
      <c r="AV16" s="18">
        <f t="shared" si="8"/>
        <v>0.24351749409180601</v>
      </c>
      <c r="AW16" s="18" t="str">
        <f>IF(ISERROR(VLOOKUP($A16,'Ishii et al.'!$A:$L,9,FALSE)),"",IF(VLOOKUP($A16,'Ishii et al.'!$A:$L,9,FALSE)=0,"",VLOOKUP($A16,'Ishii et al.'!$A:$L,9,FALSE)*Sources!$E$4))</f>
        <v/>
      </c>
      <c r="AX16" s="18" t="str">
        <f>IF(ISERROR(VLOOKUP($A16,'Ishii et al.'!$A:$L,10,FALSE)),"",IF(VLOOKUP($A16,'Ishii et al.'!$A:$L,10,FALSE)=0,"",VLOOKUP($A16,'Ishii et al.'!$A:$L,10,FALSE)*Sources!$E$4))</f>
        <v/>
      </c>
      <c r="AY16" s="18" t="str">
        <f>IF(ISERROR(VLOOKUP($A16,'Ishii et al.'!$A:$L,11,FALSE)),"",IF(VLOOKUP($A16,'Ishii et al.'!$A:$L,11,FALSE)=0,"",VLOOKUP($A16,'Ishii et al.'!$A:$L,11,FALSE)*Sources!$E$4))</f>
        <v/>
      </c>
      <c r="AZ16" s="18" t="str">
        <f>IF(ISERROR(VLOOKUP($A16,'Ishii et al.'!$A:$L,12,FALSE)),"",IF(VLOOKUP($A16,'Ishii et al.'!$A:$L,12,FALSE)=0,"",VLOOKUP($A16,'Ishii et al.'!$A:$L,12,FALSE)*Sources!$E$4))</f>
        <v/>
      </c>
      <c r="BA16" s="17"/>
      <c r="BB16" s="18" t="str">
        <f>IF(ISERROR(VLOOKUP($A16,'Park et al.'!$A:$E,5,FALSE)),"",IF(VLOOKUP($A16,'Park et al.'!$A:$E,5,FALSE)=0,"",VLOOKUP($A16,'Park et al.'!$A:$E,5,FALSE)*Sources!$E$5))</f>
        <v/>
      </c>
    </row>
    <row r="17" spans="1:54" ht="15" hidden="1" customHeight="1">
      <c r="A17" s="16" t="s">
        <v>82</v>
      </c>
      <c r="B17" s="18" t="s">
        <v>806</v>
      </c>
      <c r="C17" s="43" t="s">
        <v>880</v>
      </c>
      <c r="D17" s="18" t="s">
        <v>83</v>
      </c>
      <c r="E17" s="18" t="s">
        <v>83</v>
      </c>
      <c r="F17" s="17"/>
      <c r="G17" s="18" t="s">
        <v>84</v>
      </c>
      <c r="H17" s="18" t="s">
        <v>83</v>
      </c>
      <c r="I17" s="18">
        <f t="shared" si="0"/>
        <v>3</v>
      </c>
      <c r="J17" s="18">
        <f t="shared" si="1"/>
        <v>12</v>
      </c>
      <c r="K17" s="18" t="b">
        <v>1</v>
      </c>
      <c r="L17" s="18"/>
      <c r="M17" s="12" t="b">
        <v>1</v>
      </c>
      <c r="N17" s="12">
        <f t="shared" si="2"/>
        <v>0.184</v>
      </c>
      <c r="O17" s="12">
        <f t="shared" si="3"/>
        <v>0.184</v>
      </c>
      <c r="P17" s="12">
        <f t="shared" si="4"/>
        <v>0.184</v>
      </c>
      <c r="Q17" s="12">
        <f t="shared" si="5"/>
        <v>0.184</v>
      </c>
      <c r="R17" s="12">
        <f t="shared" si="6"/>
        <v>0</v>
      </c>
      <c r="S17" s="12">
        <f t="shared" si="7"/>
        <v>5.327156919513607E-4</v>
      </c>
      <c r="U17" s="18">
        <f>IF(ISERROR(VLOOKUP($A17,'Bennett et al.'!$A:$E,3,FALSE)),"",IF(VLOOKUP($A17,'Bennett et al.'!$A:$E,3,FALSE)=0,"",VLOOKUP($A17,'Bennett et al.'!$A:$E,3,FALSE)*Sources!$E$2))</f>
        <v>0.184</v>
      </c>
      <c r="V17" s="18">
        <f>IF(ISERROR(VLOOKUP($A17,'Bennett et al.'!$A:$E,4,FALSE)),"",IF(VLOOKUP($A17,'Bennett et al.'!$A:$E,4,FALSE)=0,"",VLOOKUP($A17,'Bennett et al.'!$A:$E,4,FALSE)*Sources!$E$2))</f>
        <v>1.1000000000000001</v>
      </c>
      <c r="W17" s="18">
        <f>IF(ISERROR(VLOOKUP($A17,'Bennett et al.'!$A:$E,5,FALSE)),"",IF(VLOOKUP($A17,'Bennett et al.'!$A:$E,5,FALSE)=0,"",VLOOKUP($A17,'Bennett et al.'!$A:$E,5,FALSE)*Sources!$E$2))</f>
        <v>0.38800000000000001</v>
      </c>
      <c r="X17" s="17"/>
      <c r="Y17" s="18" t="str">
        <f>IF(ISERROR(VLOOKUP($A17,'Gerosa et al. growth media'!$A:$K,4,FALSE)),"",IF(VLOOKUP($A17,'Gerosa et al. growth media'!$A:$K,4,FALSE)=0,"",VLOOKUP($A17,'Gerosa et al. growth media'!$A:$K,4,FALSE)*Sources!$E$3))</f>
        <v/>
      </c>
      <c r="Z17" s="18" t="str">
        <f>IF(ISERROR(VLOOKUP($A17,'Gerosa et al. growth media'!$A:$K,5,FALSE)),"",IF(VLOOKUP($A17,'Gerosa et al. growth media'!$A:$K,5,FALSE)=0,"",VLOOKUP($A17,'Gerosa et al. growth media'!$A:$K,5,FALSE)*Sources!$E$3))</f>
        <v/>
      </c>
      <c r="AA17" s="18" t="str">
        <f>IF(ISERROR(VLOOKUP($A17,'Gerosa et al. growth media'!$A:$K,6,FALSE)),"",IF(VLOOKUP($A17,'Gerosa et al. growth media'!$A:$K,6,FALSE)=0,"",VLOOKUP($A17,'Gerosa et al. growth media'!$A:$K,6,FALSE)*Sources!$E$3))</f>
        <v/>
      </c>
      <c r="AB17" s="18" t="str">
        <f>IF(ISERROR(VLOOKUP($A17,'Gerosa et al. growth media'!$A:$K,7,FALSE)),"",IF(VLOOKUP($A17,'Gerosa et al. growth media'!$A:$K,7,FALSE)=0,"",VLOOKUP($A17,'Gerosa et al. growth media'!$A:$K,7,FALSE)*Sources!$E$3))</f>
        <v/>
      </c>
      <c r="AC17" s="18" t="str">
        <f>IF(ISERROR(VLOOKUP($A17,'Gerosa et al. growth media'!$A:$K,8,FALSE)),"",IF(VLOOKUP($A17,'Gerosa et al. growth media'!$A:$K,8,FALSE)=0,"",VLOOKUP($A17,'Gerosa et al. growth media'!$A:$K,8,FALSE)*Sources!$E$3))</f>
        <v/>
      </c>
      <c r="AD17" s="18" t="str">
        <f>IF(ISERROR(VLOOKUP($A17,'Gerosa et al. growth media'!$A:$K,9,FALSE)),"",IF(VLOOKUP($A17,'Gerosa et al. growth media'!$A:$K,9,FALSE)=0,"",VLOOKUP($A17,'Gerosa et al. growth media'!$A:$K,9,FALSE)*Sources!$E$3))</f>
        <v/>
      </c>
      <c r="AE17" s="18" t="str">
        <f>IF(ISERROR(VLOOKUP($A17,'Gerosa et al. growth media'!$A:$K,10,FALSE)),"",IF(VLOOKUP($A17,'Gerosa et al. growth media'!$A:$K,10,FALSE)=0,"",VLOOKUP($A17,'Gerosa et al. growth media'!$A:$K,10,FALSE)*Sources!$E$3))</f>
        <v/>
      </c>
      <c r="AF17" s="18" t="str">
        <f>IF(ISERROR(VLOOKUP($A17,'Gerosa et al. growth media'!$A:$K,11,FALSE)),"",IF(VLOOKUP($A17,'Gerosa et al. growth media'!$A:$K,11,FALSE)=0,"",VLOOKUP($A17,'Gerosa et al. growth media'!$A:$K,11,FALSE)*Sources!$E$3))</f>
        <v/>
      </c>
      <c r="AG17" s="18" t="str">
        <f>IF(ISERROR(VLOOKUP($A17,'Gerosa et al. diauxic shift'!$A:$L,4,FALSE)),"",IF(VLOOKUP($A17,'Gerosa et al. diauxic shift'!$A:$L,4,FALSE)=0,"",VLOOKUP($A17,'Gerosa et al. diauxic shift'!$A:$L,4,FALSE)*Sources!$E$3))</f>
        <v/>
      </c>
      <c r="AH17" s="18" t="str">
        <f>IF(ISERROR(VLOOKUP($A17,'Gerosa et al. diauxic shift'!$A:$L,5,FALSE)),"",IF(VLOOKUP($A17,'Gerosa et al. diauxic shift'!$A:$L,5,FALSE)=0,"",VLOOKUP($A17,'Gerosa et al. diauxic shift'!$A:$L,5,FALSE)*Sources!$E$3))</f>
        <v/>
      </c>
      <c r="AI17" s="18" t="str">
        <f>IF(ISERROR(VLOOKUP($A17,'Gerosa et al. diauxic shift'!$A:$L,6,FALSE)),"",IF(VLOOKUP($A17,'Gerosa et al. diauxic shift'!$A:$L,6,FALSE)=0,"",VLOOKUP($A17,'Gerosa et al. diauxic shift'!$A:$L,6,FALSE)*Sources!$E$3))</f>
        <v/>
      </c>
      <c r="AJ17" s="18" t="str">
        <f>IF(ISERROR(VLOOKUP($A17,'Gerosa et al. diauxic shift'!$A:$L,7,FALSE)),"",IF(VLOOKUP($A17,'Gerosa et al. diauxic shift'!$A:$L,7,FALSE)=0,"",VLOOKUP($A17,'Gerosa et al. diauxic shift'!$A:$L,7,FALSE)*Sources!$E$3))</f>
        <v/>
      </c>
      <c r="AK17" s="18" t="str">
        <f>IF(ISERROR(VLOOKUP($A17,'Gerosa et al. diauxic shift'!$A:$L,8,FALSE)),"",IF(VLOOKUP($A17,'Gerosa et al. diauxic shift'!$A:$L,8,FALSE)=0,"",VLOOKUP($A17,'Gerosa et al. diauxic shift'!$A:$L,8,FALSE)*Sources!$E$3))</f>
        <v/>
      </c>
      <c r="AL17" s="18" t="str">
        <f>IF(ISERROR(VLOOKUP($A17,'Gerosa et al. diauxic shift'!$A:$L,9,FALSE)),"",IF(VLOOKUP($A17,'Gerosa et al. diauxic shift'!$A:$L,9,FALSE)=0,"",VLOOKUP($A17,'Gerosa et al. diauxic shift'!$A:$L,9,FALSE)*Sources!$E$3))</f>
        <v/>
      </c>
      <c r="AM17" s="18" t="str">
        <f>IF(ISERROR(VLOOKUP($A17,'Gerosa et al. diauxic shift'!$A:$L,10,FALSE)),"",IF(VLOOKUP($A17,'Gerosa et al. diauxic shift'!$A:$L,10,FALSE)=0,"",VLOOKUP($A17,'Gerosa et al. diauxic shift'!$A:$L,10,FALSE)*Sources!$E$3))</f>
        <v/>
      </c>
      <c r="AN17" s="18" t="str">
        <f>IF(ISERROR(VLOOKUP($A17,'Gerosa et al. diauxic shift'!$A:$L,11,FALSE)),"",IF(VLOOKUP($A17,'Gerosa et al. diauxic shift'!$A:$L,11,FALSE)=0,"",VLOOKUP($A17,'Gerosa et al. diauxic shift'!$A:$L,11,FALSE)*Sources!$E$3))</f>
        <v/>
      </c>
      <c r="AO17" s="18" t="str">
        <f>IF(ISERROR(VLOOKUP($A17,'Gerosa et al. diauxic shift'!$A:$L,12,FALSE)),"",IF(VLOOKUP($A17,'Gerosa et al. diauxic shift'!$A:$L,12,FALSE)=0,"",VLOOKUP($A17,'Gerosa et al. diauxic shift'!$A:$L,12,FALSE)*Sources!$E$3))</f>
        <v/>
      </c>
      <c r="AP17" s="17"/>
      <c r="AQ17" s="18" t="str">
        <f>IF(ISERROR(VLOOKUP($A17,'Ishii et al.'!$A:$L,3,FALSE)),"",IF(VLOOKUP($A17,'Ishii et al.'!$A:$L,3,FALSE)=0,"",VLOOKUP($A17,'Ishii et al.'!$A:$L,3,FALSE)*Sources!$E$4))</f>
        <v/>
      </c>
      <c r="AR17" s="18">
        <f>IF(ISERROR(VLOOKUP($A17,'Ishii et al.'!$A:$L,4,FALSE)),"",IF(VLOOKUP($A17,'Ishii et al.'!$A:$L,4,FALSE)=0,"",VLOOKUP($A17,'Ishii et al.'!$A:$L,4,FALSE)*Sources!$E$4))</f>
        <v>0.16631828665331</v>
      </c>
      <c r="AS17" s="18">
        <f>IF(ISERROR(VLOOKUP($A17,'Ishii et al.'!$A:$L,5,FALSE)),"",IF(VLOOKUP($A17,'Ishii et al.'!$A:$L,5,FALSE)=0,"",VLOOKUP($A17,'Ishii et al.'!$A:$L,5,FALSE)*Sources!$E$4))</f>
        <v>4.4188452441741202E-2</v>
      </c>
      <c r="AT17" s="18">
        <f>IF(ISERROR(VLOOKUP($A17,'Ishii et al.'!$A:$L,6,FALSE)),"",IF(VLOOKUP($A17,'Ishii et al.'!$A:$L,6,FALSE)=0,"",VLOOKUP($A17,'Ishii et al.'!$A:$L,6,FALSE)*Sources!$E$4))</f>
        <v>0.203124693912513</v>
      </c>
      <c r="AU17" s="18">
        <f>IF(ISERROR(VLOOKUP($A17,'Ishii et al.'!$A:$L,7,FALSE)),"",IF(VLOOKUP($A17,'Ishii et al.'!$A:$L,7,FALSE)=0,"",VLOOKUP($A17,'Ishii et al.'!$A:$L,7,FALSE)*Sources!$E$4))</f>
        <v>0.107560371449739</v>
      </c>
      <c r="AV17" s="18">
        <f t="shared" si="8"/>
        <v>0.13029795111432579</v>
      </c>
      <c r="AW17" s="18">
        <f>IF(ISERROR(VLOOKUP($A17,'Ishii et al.'!$A:$L,9,FALSE)),"",IF(VLOOKUP($A17,'Ishii et al.'!$A:$L,9,FALSE)=0,"",VLOOKUP($A17,'Ishii et al.'!$A:$L,9,FALSE)*Sources!$E$4))</f>
        <v>7.8320157634303902E-2</v>
      </c>
      <c r="AX17" s="18">
        <f>IF(ISERROR(VLOOKUP($A17,'Ishii et al.'!$A:$L,10,FALSE)),"",IF(VLOOKUP($A17,'Ishii et al.'!$A:$L,10,FALSE)=0,"",VLOOKUP($A17,'Ishii et al.'!$A:$L,10,FALSE)*Sources!$E$4))</f>
        <v>0.121524748651331</v>
      </c>
      <c r="AY17" s="18">
        <f>IF(ISERROR(VLOOKUP($A17,'Ishii et al.'!$A:$L,11,FALSE)),"",IF(VLOOKUP($A17,'Ishii et al.'!$A:$L,11,FALSE)=0,"",VLOOKUP($A17,'Ishii et al.'!$A:$L,11,FALSE)*Sources!$E$4))</f>
        <v>0.100123849887992</v>
      </c>
      <c r="AZ17" s="18">
        <f>IF(ISERROR(VLOOKUP($A17,'Ishii et al.'!$A:$L,12,FALSE)),"",IF(VLOOKUP($A17,'Ishii et al.'!$A:$L,12,FALSE)=0,"",VLOOKUP($A17,'Ishii et al.'!$A:$L,12,FALSE)*Sources!$E$4))</f>
        <v>0.29308901915443902</v>
      </c>
      <c r="BA17" s="17"/>
      <c r="BB17" s="18">
        <f>IF(ISERROR(VLOOKUP($A17,'Park et al.'!$A:$E,5,FALSE)),"",IF(VLOOKUP($A17,'Park et al.'!$A:$E,5,FALSE)=0,"",VLOOKUP($A17,'Park et al.'!$A:$E,5,FALSE)*Sources!$E$5))</f>
        <v>0.184</v>
      </c>
    </row>
    <row r="18" spans="1:54" ht="15" hidden="1" customHeight="1">
      <c r="A18" s="16" t="s">
        <v>85</v>
      </c>
      <c r="B18" s="18" t="s">
        <v>625</v>
      </c>
      <c r="C18" s="36" t="s">
        <v>881</v>
      </c>
      <c r="D18" s="18" t="s">
        <v>86</v>
      </c>
      <c r="E18" s="18" t="s">
        <v>86</v>
      </c>
      <c r="F18" s="18" t="s">
        <v>87</v>
      </c>
      <c r="G18" s="18" t="s">
        <v>86</v>
      </c>
      <c r="H18" s="18" t="s">
        <v>86</v>
      </c>
      <c r="I18" s="18">
        <f t="shared" si="0"/>
        <v>4</v>
      </c>
      <c r="J18" s="18">
        <f t="shared" si="1"/>
        <v>30</v>
      </c>
      <c r="K18" s="18"/>
      <c r="L18" s="18"/>
      <c r="M18" s="12" t="b">
        <v>1</v>
      </c>
      <c r="N18" s="12">
        <f t="shared" si="2"/>
        <v>0.3150280751254394</v>
      </c>
      <c r="O18" s="12">
        <f t="shared" si="3"/>
        <v>0.28100000000000003</v>
      </c>
      <c r="P18" s="12">
        <f t="shared" si="4"/>
        <v>0.28100000000000003</v>
      </c>
      <c r="Q18" s="12">
        <f t="shared" si="5"/>
        <v>0.38308422537631814</v>
      </c>
      <c r="R18" s="12">
        <f t="shared" si="6"/>
        <v>4.8122965343846892E-2</v>
      </c>
      <c r="S18" s="12">
        <f t="shared" si="7"/>
        <v>9.120673860030092E-4</v>
      </c>
      <c r="U18" s="18">
        <f>IF(ISERROR(VLOOKUP($A18,'Bennett et al.'!$A:$E,3,FALSE)),"",IF(VLOOKUP($A18,'Bennett et al.'!$A:$E,3,FALSE)=0,"",VLOOKUP($A18,'Bennett et al.'!$A:$E,3,FALSE)*Sources!$E$2))</f>
        <v>0.28100000000000003</v>
      </c>
      <c r="V18" s="18">
        <f>IF(ISERROR(VLOOKUP($A18,'Bennett et al.'!$A:$E,4,FALSE)),"",IF(VLOOKUP($A18,'Bennett et al.'!$A:$E,4,FALSE)=0,"",VLOOKUP($A18,'Bennett et al.'!$A:$E,4,FALSE)*Sources!$E$2))</f>
        <v>0.156</v>
      </c>
      <c r="W18" s="18">
        <f>IF(ISERROR(VLOOKUP($A18,'Bennett et al.'!$A:$E,5,FALSE)),"",IF(VLOOKUP($A18,'Bennett et al.'!$A:$E,5,FALSE)=0,"",VLOOKUP($A18,'Bennett et al.'!$A:$E,5,FALSE)*Sources!$E$2))</f>
        <v>0.10100000000000001</v>
      </c>
      <c r="X18" s="17"/>
      <c r="Y18" s="18">
        <f>IF(ISERROR(VLOOKUP($A18,'Gerosa et al. growth media'!$A:$K,4,FALSE)),"",IF(VLOOKUP($A18,'Gerosa et al. growth media'!$A:$K,4,FALSE)=0,"",VLOOKUP($A18,'Gerosa et al. growth media'!$A:$K,4,FALSE)*Sources!$E$3))</f>
        <v>0.24795295894211186</v>
      </c>
      <c r="Z18" s="18">
        <f>IF(ISERROR(VLOOKUP($A18,'Gerosa et al. growth media'!$A:$K,5,FALSE)),"",IF(VLOOKUP($A18,'Gerosa et al. growth media'!$A:$K,5,FALSE)=0,"",VLOOKUP($A18,'Gerosa et al. growth media'!$A:$K,5,FALSE)*Sources!$E$3))</f>
        <v>0.38059258656019229</v>
      </c>
      <c r="AA18" s="18">
        <f>IF(ISERROR(VLOOKUP($A18,'Gerosa et al. growth media'!$A:$K,6,FALSE)),"",IF(VLOOKUP($A18,'Gerosa et al. growth media'!$A:$K,6,FALSE)=0,"",VLOOKUP($A18,'Gerosa et al. growth media'!$A:$K,6,FALSE)*Sources!$E$3))</f>
        <v>0.19538443902255065</v>
      </c>
      <c r="AB18" s="18">
        <f>IF(ISERROR(VLOOKUP($A18,'Gerosa et al. growth media'!$A:$K,7,FALSE)),"",IF(VLOOKUP($A18,'Gerosa et al. growth media'!$A:$K,7,FALSE)=0,"",VLOOKUP($A18,'Gerosa et al. growth media'!$A:$K,7,FALSE)*Sources!$E$3))</f>
        <v>0.38308422537631814</v>
      </c>
      <c r="AC18" s="18">
        <f>IF(ISERROR(VLOOKUP($A18,'Gerosa et al. growth media'!$A:$K,8,FALSE)),"",IF(VLOOKUP($A18,'Gerosa et al. growth media'!$A:$K,8,FALSE)=0,"",VLOOKUP($A18,'Gerosa et al. growth media'!$A:$K,8,FALSE)*Sources!$E$3))</f>
        <v>0.23928345604824872</v>
      </c>
      <c r="AD18" s="18">
        <f>IF(ISERROR(VLOOKUP($A18,'Gerosa et al. growth media'!$A:$K,9,FALSE)),"",IF(VLOOKUP($A18,'Gerosa et al. growth media'!$A:$K,9,FALSE)=0,"",VLOOKUP($A18,'Gerosa et al. growth media'!$A:$K,9,FALSE)*Sources!$E$3))</f>
        <v>0.23150637336346153</v>
      </c>
      <c r="AE18" s="18">
        <f>IF(ISERROR(VLOOKUP($A18,'Gerosa et al. growth media'!$A:$K,10,FALSE)),"",IF(VLOOKUP($A18,'Gerosa et al. growth media'!$A:$K,10,FALSE)=0,"",VLOOKUP($A18,'Gerosa et al. growth media'!$A:$K,10,FALSE)*Sources!$E$3))</f>
        <v>0.26662384580401283</v>
      </c>
      <c r="AF18" s="18">
        <f>IF(ISERROR(VLOOKUP($A18,'Gerosa et al. growth media'!$A:$K,11,FALSE)),"",IF(VLOOKUP($A18,'Gerosa et al. growth media'!$A:$K,11,FALSE)=0,"",VLOOKUP($A18,'Gerosa et al. growth media'!$A:$K,11,FALSE)*Sources!$E$3))</f>
        <v>0.37523793420961721</v>
      </c>
      <c r="AG18" s="18">
        <f>IF(ISERROR(VLOOKUP($A18,'Gerosa et al. diauxic shift'!$A:$L,4,FALSE)),"",IF(VLOOKUP($A18,'Gerosa et al. diauxic shift'!$A:$L,4,FALSE)=0,"",VLOOKUP($A18,'Gerosa et al. diauxic shift'!$A:$L,4,FALSE)*Sources!$E$3))</f>
        <v>7.5300266395196477E-2</v>
      </c>
      <c r="AH18" s="18">
        <f>IF(ISERROR(VLOOKUP($A18,'Gerosa et al. diauxic shift'!$A:$L,5,FALSE)),"",IF(VLOOKUP($A18,'Gerosa et al. diauxic shift'!$A:$L,5,FALSE)=0,"",VLOOKUP($A18,'Gerosa et al. diauxic shift'!$A:$L,5,FALSE)*Sources!$E$3))</f>
        <v>9.4172923288238217E-2</v>
      </c>
      <c r="AI18" s="18">
        <f>IF(ISERROR(VLOOKUP($A18,'Gerosa et al. diauxic shift'!$A:$L,6,FALSE)),"",IF(VLOOKUP($A18,'Gerosa et al. diauxic shift'!$A:$L,6,FALSE)=0,"",VLOOKUP($A18,'Gerosa et al. diauxic shift'!$A:$L,6,FALSE)*Sources!$E$3))</f>
        <v>6.4123671927268977E-2</v>
      </c>
      <c r="AJ18" s="18">
        <f>IF(ISERROR(VLOOKUP($A18,'Gerosa et al. diauxic shift'!$A:$L,7,FALSE)),"",IF(VLOOKUP($A18,'Gerosa et al. diauxic shift'!$A:$L,7,FALSE)=0,"",VLOOKUP($A18,'Gerosa et al. diauxic shift'!$A:$L,7,FALSE)*Sources!$E$3))</f>
        <v>5.5674045755192726E-2</v>
      </c>
      <c r="AK18" s="18">
        <f>IF(ISERROR(VLOOKUP($A18,'Gerosa et al. diauxic shift'!$A:$L,8,FALSE)),"",IF(VLOOKUP($A18,'Gerosa et al. diauxic shift'!$A:$L,8,FALSE)=0,"",VLOOKUP($A18,'Gerosa et al. diauxic shift'!$A:$L,8,FALSE)*Sources!$E$3))</f>
        <v>4.6597567181274689E-2</v>
      </c>
      <c r="AL18" s="18">
        <f>IF(ISERROR(VLOOKUP($A18,'Gerosa et al. diauxic shift'!$A:$L,9,FALSE)),"",IF(VLOOKUP($A18,'Gerosa et al. diauxic shift'!$A:$L,9,FALSE)=0,"",VLOOKUP($A18,'Gerosa et al. diauxic shift'!$A:$L,9,FALSE)*Sources!$E$3))</f>
        <v>5.0412795828218997E-2</v>
      </c>
      <c r="AM18" s="18">
        <f>IF(ISERROR(VLOOKUP($A18,'Gerosa et al. diauxic shift'!$A:$L,10,FALSE)),"",IF(VLOOKUP($A18,'Gerosa et al. diauxic shift'!$A:$L,10,FALSE)=0,"",VLOOKUP($A18,'Gerosa et al. diauxic shift'!$A:$L,10,FALSE)*Sources!$E$3))</f>
        <v>4.4992533771148695E-2</v>
      </c>
      <c r="AN18" s="18">
        <f>IF(ISERROR(VLOOKUP($A18,'Gerosa et al. diauxic shift'!$A:$L,11,FALSE)),"",IF(VLOOKUP($A18,'Gerosa et al. diauxic shift'!$A:$L,11,FALSE)=0,"",VLOOKUP($A18,'Gerosa et al. diauxic shift'!$A:$L,11,FALSE)*Sources!$E$3))</f>
        <v>4.0670412219347432E-2</v>
      </c>
      <c r="AO18" s="18">
        <f>IF(ISERROR(VLOOKUP($A18,'Gerosa et al. diauxic shift'!$A:$L,12,FALSE)),"",IF(VLOOKUP($A18,'Gerosa et al. diauxic shift'!$A:$L,12,FALSE)=0,"",VLOOKUP($A18,'Gerosa et al. diauxic shift'!$A:$L,12,FALSE)*Sources!$E$3))</f>
        <v>3.1281975852029763E-2</v>
      </c>
      <c r="AP18" s="17"/>
      <c r="AQ18" s="18">
        <f>IF(ISERROR(VLOOKUP($A18,'Ishii et al.'!$A:$L,3,FALSE)),"",IF(VLOOKUP($A18,'Ishii et al.'!$A:$L,3,FALSE)=0,"",VLOOKUP($A18,'Ishii et al.'!$A:$L,3,FALSE)*Sources!$E$4))</f>
        <v>0.65342027474816999</v>
      </c>
      <c r="AR18" s="18">
        <f>IF(ISERROR(VLOOKUP($A18,'Ishii et al.'!$A:$L,4,FALSE)),"",IF(VLOOKUP($A18,'Ishii et al.'!$A:$L,4,FALSE)=0,"",VLOOKUP($A18,'Ishii et al.'!$A:$L,4,FALSE)*Sources!$E$4))</f>
        <v>0.70389060768850298</v>
      </c>
      <c r="AS18" s="18">
        <f>IF(ISERROR(VLOOKUP($A18,'Ishii et al.'!$A:$L,5,FALSE)),"",IF(VLOOKUP($A18,'Ishii et al.'!$A:$L,5,FALSE)=0,"",VLOOKUP($A18,'Ishii et al.'!$A:$L,5,FALSE)*Sources!$E$4))</f>
        <v>0.699565194466645</v>
      </c>
      <c r="AT18" s="18">
        <f>IF(ISERROR(VLOOKUP($A18,'Ishii et al.'!$A:$L,6,FALSE)),"",IF(VLOOKUP($A18,'Ishii et al.'!$A:$L,6,FALSE)=0,"",VLOOKUP($A18,'Ishii et al.'!$A:$L,6,FALSE)*Sources!$E$4))</f>
        <v>0.54291772426872298</v>
      </c>
      <c r="AU18" s="18">
        <f>IF(ISERROR(VLOOKUP($A18,'Ishii et al.'!$A:$L,7,FALSE)),"",IF(VLOOKUP($A18,'Ishii et al.'!$A:$L,7,FALSE)=0,"",VLOOKUP($A18,'Ishii et al.'!$A:$L,7,FALSE)*Sources!$E$4))</f>
        <v>0.253169038594942</v>
      </c>
      <c r="AV18" s="18">
        <f t="shared" si="8"/>
        <v>0.57059256795339663</v>
      </c>
      <c r="AW18" s="18">
        <f>IF(ISERROR(VLOOKUP($A18,'Ishii et al.'!$A:$L,9,FALSE)),"",IF(VLOOKUP($A18,'Ishii et al.'!$A:$L,9,FALSE)=0,"",VLOOKUP($A18,'Ishii et al.'!$A:$L,9,FALSE)*Sources!$E$4))</f>
        <v>0.53541477449764996</v>
      </c>
      <c r="AX18" s="18">
        <f>IF(ISERROR(VLOOKUP($A18,'Ishii et al.'!$A:$L,10,FALSE)),"",IF(VLOOKUP($A18,'Ishii et al.'!$A:$L,10,FALSE)=0,"",VLOOKUP($A18,'Ishii et al.'!$A:$L,10,FALSE)*Sources!$E$4))</f>
        <v>0.431783272421431</v>
      </c>
      <c r="AY18" s="18">
        <f>IF(ISERROR(VLOOKUP($A18,'Ishii et al.'!$A:$L,11,FALSE)),"",IF(VLOOKUP($A18,'Ishii et al.'!$A:$L,11,FALSE)=0,"",VLOOKUP($A18,'Ishii et al.'!$A:$L,11,FALSE)*Sources!$E$4))</f>
        <v>0.65286790411650297</v>
      </c>
      <c r="AZ18" s="18">
        <f>IF(ISERROR(VLOOKUP($A18,'Ishii et al.'!$A:$L,12,FALSE)),"",IF(VLOOKUP($A18,'Ishii et al.'!$A:$L,12,FALSE)=0,"",VLOOKUP($A18,'Ishii et al.'!$A:$L,12,FALSE)*Sources!$E$4))</f>
        <v>1.4584690845297299</v>
      </c>
      <c r="BA18" s="17"/>
      <c r="BB18" s="18">
        <f>IF(ISERROR(VLOOKUP($A18,'Park et al.'!$A:$E,5,FALSE)),"",IF(VLOOKUP($A18,'Park et al.'!$A:$E,5,FALSE)=0,"",VLOOKUP($A18,'Park et al.'!$A:$E,5,FALSE)*Sources!$E$5))</f>
        <v>0.28100000000000003</v>
      </c>
    </row>
    <row r="19" spans="1:54" ht="15" hidden="1" customHeight="1">
      <c r="A19" s="16" t="s">
        <v>88</v>
      </c>
      <c r="B19" s="18" t="s">
        <v>658</v>
      </c>
      <c r="C19" s="48" t="s">
        <v>884</v>
      </c>
      <c r="D19" s="18" t="s">
        <v>89</v>
      </c>
      <c r="E19" s="17"/>
      <c r="F19" s="18" t="s">
        <v>42</v>
      </c>
      <c r="G19" s="18" t="s">
        <v>42</v>
      </c>
      <c r="H19" s="18" t="s">
        <v>89</v>
      </c>
      <c r="I19" s="16">
        <f t="shared" si="0"/>
        <v>3</v>
      </c>
      <c r="J19" s="16">
        <f t="shared" si="1"/>
        <v>10</v>
      </c>
      <c r="K19" s="18"/>
      <c r="L19" s="18"/>
      <c r="M19" s="12" t="b">
        <v>1</v>
      </c>
      <c r="N19" s="12">
        <f t="shared" si="2"/>
        <v>2.3881412536266229</v>
      </c>
      <c r="O19" s="12">
        <f t="shared" si="3"/>
        <v>1.1162825072532458</v>
      </c>
      <c r="P19" s="12">
        <f t="shared" si="4"/>
        <v>2.3881412536266229</v>
      </c>
      <c r="Q19" s="12">
        <f t="shared" si="5"/>
        <v>3.66</v>
      </c>
      <c r="R19" s="12">
        <f t="shared" si="6"/>
        <v>1.2718587463733775</v>
      </c>
      <c r="S19" s="12">
        <f t="shared" si="7"/>
        <v>6.9141321761048719E-3</v>
      </c>
      <c r="U19" s="16" t="str">
        <f>IF(ISERROR(VLOOKUP($A19,'Bennett et al.'!$A:$E,3,FALSE)),"",IF(VLOOKUP($A19,'Bennett et al.'!$A:$E,3,FALSE)=0,"",VLOOKUP($A19,'Bennett et al.'!$A:$E,3,FALSE)*Sources!$E$2))</f>
        <v/>
      </c>
      <c r="V19" s="16" t="str">
        <f>IF(ISERROR(VLOOKUP($A19,'Bennett et al.'!$A:$E,4,FALSE)),"",IF(VLOOKUP($A19,'Bennett et al.'!$A:$E,4,FALSE)=0,"",VLOOKUP($A19,'Bennett et al.'!$A:$E,4,FALSE)*Sources!$E$2))</f>
        <v/>
      </c>
      <c r="W19" s="16" t="str">
        <f>IF(ISERROR(VLOOKUP($A19,'Bennett et al.'!$A:$E,5,FALSE)),"",IF(VLOOKUP($A19,'Bennett et al.'!$A:$E,5,FALSE)=0,"",VLOOKUP($A19,'Bennett et al.'!$A:$E,5,FALSE)*Sources!$E$2))</f>
        <v/>
      </c>
      <c r="X19" s="17"/>
      <c r="Y19" s="16">
        <f>IF(ISERROR(VLOOKUP($A19,'Gerosa et al. growth media'!$A:$K,4,FALSE)),"",IF(VLOOKUP($A19,'Gerosa et al. growth media'!$A:$K,4,FALSE)=0,"",VLOOKUP($A19,'Gerosa et al. growth media'!$A:$K,4,FALSE)*Sources!$E$3))</f>
        <v>2.3953896550715239</v>
      </c>
      <c r="Z19" s="16">
        <f>IF(ISERROR(VLOOKUP($A19,'Gerosa et al. growth media'!$A:$K,5,FALSE)),"",IF(VLOOKUP($A19,'Gerosa et al. growth media'!$A:$K,5,FALSE)=0,"",VLOOKUP($A19,'Gerosa et al. growth media'!$A:$K,5,FALSE)*Sources!$E$3))</f>
        <v>0.59369807360565841</v>
      </c>
      <c r="AA19" s="16">
        <f>IF(ISERROR(VLOOKUP($A19,'Gerosa et al. growth media'!$A:$K,6,FALSE)),"",IF(VLOOKUP($A19,'Gerosa et al. growth media'!$A:$K,6,FALSE)=0,"",VLOOKUP($A19,'Gerosa et al. growth media'!$A:$K,6,FALSE)*Sources!$E$3))</f>
        <v>2.5022335043669961</v>
      </c>
      <c r="AB19" s="16">
        <f>IF(ISERROR(VLOOKUP($A19,'Gerosa et al. growth media'!$A:$K,7,FALSE)),"",IF(VLOOKUP($A19,'Gerosa et al. growth media'!$A:$K,7,FALSE)=0,"",VLOOKUP($A19,'Gerosa et al. growth media'!$A:$K,7,FALSE)*Sources!$E$3))</f>
        <v>1.1162825072532458</v>
      </c>
      <c r="AC19" s="16">
        <f>IF(ISERROR(VLOOKUP($A19,'Gerosa et al. growth media'!$A:$K,8,FALSE)),"",IF(VLOOKUP($A19,'Gerosa et al. growth media'!$A:$K,8,FALSE)=0,"",VLOOKUP($A19,'Gerosa et al. growth media'!$A:$K,8,FALSE)*Sources!$E$3))</f>
        <v>1.6052980718606371</v>
      </c>
      <c r="AD19" s="16">
        <f>IF(ISERROR(VLOOKUP($A19,'Gerosa et al. growth media'!$A:$K,9,FALSE)),"",IF(VLOOKUP($A19,'Gerosa et al. growth media'!$A:$K,9,FALSE)=0,"",VLOOKUP($A19,'Gerosa et al. growth media'!$A:$K,9,FALSE)*Sources!$E$3))</f>
        <v>0.54055298799359008</v>
      </c>
      <c r="AE19" s="16" t="str">
        <f>IF(ISERROR(VLOOKUP($A19,'Gerosa et al. growth media'!$A:$K,10,FALSE)),"",IF(VLOOKUP($A19,'Gerosa et al. growth media'!$A:$K,10,FALSE)=0,"",VLOOKUP($A19,'Gerosa et al. growth media'!$A:$K,10,FALSE)*Sources!$E$3))</f>
        <v/>
      </c>
      <c r="AF19" s="16">
        <f>IF(ISERROR(VLOOKUP($A19,'Gerosa et al. growth media'!$A:$K,11,FALSE)),"",IF(VLOOKUP($A19,'Gerosa et al. growth media'!$A:$K,11,FALSE)=0,"",VLOOKUP($A19,'Gerosa et al. growth media'!$A:$K,11,FALSE)*Sources!$E$3))</f>
        <v>2.8507045122971082</v>
      </c>
      <c r="AG19" s="16" t="str">
        <f>IF(ISERROR(VLOOKUP($A19,'Gerosa et al. diauxic shift'!$A:$L,4,FALSE)),"",IF(VLOOKUP($A19,'Gerosa et al. diauxic shift'!$A:$L,4,FALSE)=0,"",VLOOKUP($A19,'Gerosa et al. diauxic shift'!$A:$L,4,FALSE)*Sources!$E$3))</f>
        <v/>
      </c>
      <c r="AH19" s="16" t="str">
        <f>IF(ISERROR(VLOOKUP($A19,'Gerosa et al. diauxic shift'!$A:$L,5,FALSE)),"",IF(VLOOKUP($A19,'Gerosa et al. diauxic shift'!$A:$L,5,FALSE)=0,"",VLOOKUP($A19,'Gerosa et al. diauxic shift'!$A:$L,5,FALSE)*Sources!$E$3))</f>
        <v/>
      </c>
      <c r="AI19" s="16" t="str">
        <f>IF(ISERROR(VLOOKUP($A19,'Gerosa et al. diauxic shift'!$A:$L,6,FALSE)),"",IF(VLOOKUP($A19,'Gerosa et al. diauxic shift'!$A:$L,6,FALSE)=0,"",VLOOKUP($A19,'Gerosa et al. diauxic shift'!$A:$L,6,FALSE)*Sources!$E$3))</f>
        <v/>
      </c>
      <c r="AJ19" s="16" t="str">
        <f>IF(ISERROR(VLOOKUP($A19,'Gerosa et al. diauxic shift'!$A:$L,7,FALSE)),"",IF(VLOOKUP($A19,'Gerosa et al. diauxic shift'!$A:$L,7,FALSE)=0,"",VLOOKUP($A19,'Gerosa et al. diauxic shift'!$A:$L,7,FALSE)*Sources!$E$3))</f>
        <v/>
      </c>
      <c r="AK19" s="16" t="str">
        <f>IF(ISERROR(VLOOKUP($A19,'Gerosa et al. diauxic shift'!$A:$L,8,FALSE)),"",IF(VLOOKUP($A19,'Gerosa et al. diauxic shift'!$A:$L,8,FALSE)=0,"",VLOOKUP($A19,'Gerosa et al. diauxic shift'!$A:$L,8,FALSE)*Sources!$E$3))</f>
        <v/>
      </c>
      <c r="AL19" s="16" t="str">
        <f>IF(ISERROR(VLOOKUP($A19,'Gerosa et al. diauxic shift'!$A:$L,9,FALSE)),"",IF(VLOOKUP($A19,'Gerosa et al. diauxic shift'!$A:$L,9,FALSE)=0,"",VLOOKUP($A19,'Gerosa et al. diauxic shift'!$A:$L,9,FALSE)*Sources!$E$3))</f>
        <v/>
      </c>
      <c r="AM19" s="16" t="str">
        <f>IF(ISERROR(VLOOKUP($A19,'Gerosa et al. diauxic shift'!$A:$L,10,FALSE)),"",IF(VLOOKUP($A19,'Gerosa et al. diauxic shift'!$A:$L,10,FALSE)=0,"",VLOOKUP($A19,'Gerosa et al. diauxic shift'!$A:$L,10,FALSE)*Sources!$E$3))</f>
        <v/>
      </c>
      <c r="AN19" s="16" t="str">
        <f>IF(ISERROR(VLOOKUP($A19,'Gerosa et al. diauxic shift'!$A:$L,11,FALSE)),"",IF(VLOOKUP($A19,'Gerosa et al. diauxic shift'!$A:$L,11,FALSE)=0,"",VLOOKUP($A19,'Gerosa et al. diauxic shift'!$A:$L,11,FALSE)*Sources!$E$3))</f>
        <v/>
      </c>
      <c r="AO19" s="16" t="str">
        <f>IF(ISERROR(VLOOKUP($A19,'Gerosa et al. diauxic shift'!$A:$L,12,FALSE)),"",IF(VLOOKUP($A19,'Gerosa et al. diauxic shift'!$A:$L,12,FALSE)=0,"",VLOOKUP($A19,'Gerosa et al. diauxic shift'!$A:$L,12,FALSE)*Sources!$E$3))</f>
        <v/>
      </c>
      <c r="AP19" s="17"/>
      <c r="AQ19" s="16">
        <f>IF(ISERROR(VLOOKUP($A19,'Ishii et al.'!$A:$L,3,FALSE)),"",IF(VLOOKUP($A19,'Ishii et al.'!$A:$L,3,FALSE)=0,"",VLOOKUP($A19,'Ishii et al.'!$A:$L,3,FALSE)*Sources!$E$4))</f>
        <v>0.128204905284171</v>
      </c>
      <c r="AR19" s="16" t="str">
        <f>IF(ISERROR(VLOOKUP($A19,'Ishii et al.'!$A:$L,4,FALSE)),"",IF(VLOOKUP($A19,'Ishii et al.'!$A:$L,4,FALSE)=0,"",VLOOKUP($A19,'Ishii et al.'!$A:$L,4,FALSE)*Sources!$E$4))</f>
        <v/>
      </c>
      <c r="AS19" s="16" t="str">
        <f>IF(ISERROR(VLOOKUP($A19,'Ishii et al.'!$A:$L,5,FALSE)),"",IF(VLOOKUP($A19,'Ishii et al.'!$A:$L,5,FALSE)=0,"",VLOOKUP($A19,'Ishii et al.'!$A:$L,5,FALSE)*Sources!$E$4))</f>
        <v/>
      </c>
      <c r="AT19" s="16" t="str">
        <f>IF(ISERROR(VLOOKUP($A19,'Ishii et al.'!$A:$L,6,FALSE)),"",IF(VLOOKUP($A19,'Ishii et al.'!$A:$L,6,FALSE)=0,"",VLOOKUP($A19,'Ishii et al.'!$A:$L,6,FALSE)*Sources!$E$4))</f>
        <v/>
      </c>
      <c r="AU19" s="16" t="str">
        <f>IF(ISERROR(VLOOKUP($A19,'Ishii et al.'!$A:$L,7,FALSE)),"",IF(VLOOKUP($A19,'Ishii et al.'!$A:$L,7,FALSE)=0,"",VLOOKUP($A19,'Ishii et al.'!$A:$L,7,FALSE)*Sources!$E$4))</f>
        <v/>
      </c>
      <c r="AV19" s="16">
        <f t="shared" si="8"/>
        <v>0.128204905284171</v>
      </c>
      <c r="AW19" s="16" t="str">
        <f>IF(ISERROR(VLOOKUP($A19,'Ishii et al.'!$A:$L,9,FALSE)),"",IF(VLOOKUP($A19,'Ishii et al.'!$A:$L,9,FALSE)=0,"",VLOOKUP($A19,'Ishii et al.'!$A:$L,9,FALSE)*Sources!$E$4))</f>
        <v/>
      </c>
      <c r="AX19" s="16" t="str">
        <f>IF(ISERROR(VLOOKUP($A19,'Ishii et al.'!$A:$L,10,FALSE)),"",IF(VLOOKUP($A19,'Ishii et al.'!$A:$L,10,FALSE)=0,"",VLOOKUP($A19,'Ishii et al.'!$A:$L,10,FALSE)*Sources!$E$4))</f>
        <v/>
      </c>
      <c r="AY19" s="16" t="str">
        <f>IF(ISERROR(VLOOKUP($A19,'Ishii et al.'!$A:$L,11,FALSE)),"",IF(VLOOKUP($A19,'Ishii et al.'!$A:$L,11,FALSE)=0,"",VLOOKUP($A19,'Ishii et al.'!$A:$L,11,FALSE)*Sources!$E$4))</f>
        <v/>
      </c>
      <c r="AZ19" s="16">
        <f>IF(ISERROR(VLOOKUP($A19,'Ishii et al.'!$A:$L,12,FALSE)),"",IF(VLOOKUP($A19,'Ishii et al.'!$A:$L,12,FALSE)=0,"",VLOOKUP($A19,'Ishii et al.'!$A:$L,12,FALSE)*Sources!$E$4))</f>
        <v>0.26870449152984899</v>
      </c>
      <c r="BA19" s="17"/>
      <c r="BB19" s="16">
        <f>IF(ISERROR(VLOOKUP($A19,'Park et al.'!$A:$E,5,FALSE)),"",IF(VLOOKUP($A19,'Park et al.'!$A:$E,5,FALSE)=0,"",VLOOKUP($A19,'Park et al.'!$A:$E,5,FALSE)*Sources!$E$5))</f>
        <v>3.66</v>
      </c>
    </row>
    <row r="20" spans="1:54" ht="15" hidden="1" customHeight="1">
      <c r="A20" s="16" t="s">
        <v>90</v>
      </c>
      <c r="B20" s="18" t="s">
        <v>729</v>
      </c>
      <c r="C20" s="48" t="s">
        <v>885</v>
      </c>
      <c r="D20" s="18" t="s">
        <v>91</v>
      </c>
      <c r="E20" s="18" t="s">
        <v>91</v>
      </c>
      <c r="F20" s="17"/>
      <c r="G20" s="17"/>
      <c r="H20" s="18" t="s">
        <v>91</v>
      </c>
      <c r="I20" s="18">
        <f t="shared" si="0"/>
        <v>2</v>
      </c>
      <c r="J20" s="18">
        <f t="shared" si="1"/>
        <v>4</v>
      </c>
      <c r="K20" s="18"/>
      <c r="L20" s="18"/>
      <c r="M20" s="12" t="b">
        <v>1</v>
      </c>
      <c r="N20" s="12">
        <f t="shared" si="2"/>
        <v>0.60599999999999998</v>
      </c>
      <c r="O20" s="12">
        <f t="shared" si="3"/>
        <v>0.60599999999999998</v>
      </c>
      <c r="P20" s="12">
        <f t="shared" si="4"/>
        <v>0.60599999999999998</v>
      </c>
      <c r="Q20" s="12">
        <f t="shared" si="5"/>
        <v>0.60599999999999998</v>
      </c>
      <c r="R20" s="12">
        <f t="shared" si="6"/>
        <v>0</v>
      </c>
      <c r="S20" s="12">
        <f t="shared" si="7"/>
        <v>1.7544875506658943E-3</v>
      </c>
      <c r="U20" s="18">
        <f>IF(ISERROR(VLOOKUP($A20,'Bennett et al.'!$A:$E,3,FALSE)),"",IF(VLOOKUP($A20,'Bennett et al.'!$A:$E,3,FALSE)=0,"",VLOOKUP($A20,'Bennett et al.'!$A:$E,3,FALSE)*Sources!$E$2))</f>
        <v>0.60599999999999998</v>
      </c>
      <c r="V20" s="18">
        <f>IF(ISERROR(VLOOKUP($A20,'Bennett et al.'!$A:$E,4,FALSE)),"",IF(VLOOKUP($A20,'Bennett et al.'!$A:$E,4,FALSE)=0,"",VLOOKUP($A20,'Bennett et al.'!$A:$E,4,FALSE)*Sources!$E$2))</f>
        <v>0.73399999999999999</v>
      </c>
      <c r="W20" s="18">
        <f>IF(ISERROR(VLOOKUP($A20,'Bennett et al.'!$A:$E,5,FALSE)),"",IF(VLOOKUP($A20,'Bennett et al.'!$A:$E,5,FALSE)=0,"",VLOOKUP($A20,'Bennett et al.'!$A:$E,5,FALSE)*Sources!$E$2))</f>
        <v>0.628</v>
      </c>
      <c r="X20" s="17"/>
      <c r="Y20" s="18" t="str">
        <f>IF(ISERROR(VLOOKUP($A20,'Gerosa et al. growth media'!$A:$K,4,FALSE)),"",IF(VLOOKUP($A20,'Gerosa et al. growth media'!$A:$K,4,FALSE)=0,"",VLOOKUP($A20,'Gerosa et al. growth media'!$A:$K,4,FALSE)*Sources!$E$3))</f>
        <v/>
      </c>
      <c r="Z20" s="18" t="str">
        <f>IF(ISERROR(VLOOKUP($A20,'Gerosa et al. growth media'!$A:$K,5,FALSE)),"",IF(VLOOKUP($A20,'Gerosa et al. growth media'!$A:$K,5,FALSE)=0,"",VLOOKUP($A20,'Gerosa et al. growth media'!$A:$K,5,FALSE)*Sources!$E$3))</f>
        <v/>
      </c>
      <c r="AA20" s="18" t="str">
        <f>IF(ISERROR(VLOOKUP($A20,'Gerosa et al. growth media'!$A:$K,6,FALSE)),"",IF(VLOOKUP($A20,'Gerosa et al. growth media'!$A:$K,6,FALSE)=0,"",VLOOKUP($A20,'Gerosa et al. growth media'!$A:$K,6,FALSE)*Sources!$E$3))</f>
        <v/>
      </c>
      <c r="AB20" s="18" t="str">
        <f>IF(ISERROR(VLOOKUP($A20,'Gerosa et al. growth media'!$A:$K,7,FALSE)),"",IF(VLOOKUP($A20,'Gerosa et al. growth media'!$A:$K,7,FALSE)=0,"",VLOOKUP($A20,'Gerosa et al. growth media'!$A:$K,7,FALSE)*Sources!$E$3))</f>
        <v/>
      </c>
      <c r="AC20" s="18" t="str">
        <f>IF(ISERROR(VLOOKUP($A20,'Gerosa et al. growth media'!$A:$K,8,FALSE)),"",IF(VLOOKUP($A20,'Gerosa et al. growth media'!$A:$K,8,FALSE)=0,"",VLOOKUP($A20,'Gerosa et al. growth media'!$A:$K,8,FALSE)*Sources!$E$3))</f>
        <v/>
      </c>
      <c r="AD20" s="18" t="str">
        <f>IF(ISERROR(VLOOKUP($A20,'Gerosa et al. growth media'!$A:$K,9,FALSE)),"",IF(VLOOKUP($A20,'Gerosa et al. growth media'!$A:$K,9,FALSE)=0,"",VLOOKUP($A20,'Gerosa et al. growth media'!$A:$K,9,FALSE)*Sources!$E$3))</f>
        <v/>
      </c>
      <c r="AE20" s="18" t="str">
        <f>IF(ISERROR(VLOOKUP($A20,'Gerosa et al. growth media'!$A:$K,10,FALSE)),"",IF(VLOOKUP($A20,'Gerosa et al. growth media'!$A:$K,10,FALSE)=0,"",VLOOKUP($A20,'Gerosa et al. growth media'!$A:$K,10,FALSE)*Sources!$E$3))</f>
        <v/>
      </c>
      <c r="AF20" s="18" t="str">
        <f>IF(ISERROR(VLOOKUP($A20,'Gerosa et al. growth media'!$A:$K,11,FALSE)),"",IF(VLOOKUP($A20,'Gerosa et al. growth media'!$A:$K,11,FALSE)=0,"",VLOOKUP($A20,'Gerosa et al. growth media'!$A:$K,11,FALSE)*Sources!$E$3))</f>
        <v/>
      </c>
      <c r="AG20" s="18" t="str">
        <f>IF(ISERROR(VLOOKUP($A20,'Gerosa et al. diauxic shift'!$A:$L,4,FALSE)),"",IF(VLOOKUP($A20,'Gerosa et al. diauxic shift'!$A:$L,4,FALSE)=0,"",VLOOKUP($A20,'Gerosa et al. diauxic shift'!$A:$L,4,FALSE)*Sources!$E$3))</f>
        <v/>
      </c>
      <c r="AH20" s="18" t="str">
        <f>IF(ISERROR(VLOOKUP($A20,'Gerosa et al. diauxic shift'!$A:$L,5,FALSE)),"",IF(VLOOKUP($A20,'Gerosa et al. diauxic shift'!$A:$L,5,FALSE)=0,"",VLOOKUP($A20,'Gerosa et al. diauxic shift'!$A:$L,5,FALSE)*Sources!$E$3))</f>
        <v/>
      </c>
      <c r="AI20" s="18" t="str">
        <f>IF(ISERROR(VLOOKUP($A20,'Gerosa et al. diauxic shift'!$A:$L,6,FALSE)),"",IF(VLOOKUP($A20,'Gerosa et al. diauxic shift'!$A:$L,6,FALSE)=0,"",VLOOKUP($A20,'Gerosa et al. diauxic shift'!$A:$L,6,FALSE)*Sources!$E$3))</f>
        <v/>
      </c>
      <c r="AJ20" s="18" t="str">
        <f>IF(ISERROR(VLOOKUP($A20,'Gerosa et al. diauxic shift'!$A:$L,7,FALSE)),"",IF(VLOOKUP($A20,'Gerosa et al. diauxic shift'!$A:$L,7,FALSE)=0,"",VLOOKUP($A20,'Gerosa et al. diauxic shift'!$A:$L,7,FALSE)*Sources!$E$3))</f>
        <v/>
      </c>
      <c r="AK20" s="18" t="str">
        <f>IF(ISERROR(VLOOKUP($A20,'Gerosa et al. diauxic shift'!$A:$L,8,FALSE)),"",IF(VLOOKUP($A20,'Gerosa et al. diauxic shift'!$A:$L,8,FALSE)=0,"",VLOOKUP($A20,'Gerosa et al. diauxic shift'!$A:$L,8,FALSE)*Sources!$E$3))</f>
        <v/>
      </c>
      <c r="AL20" s="18" t="str">
        <f>IF(ISERROR(VLOOKUP($A20,'Gerosa et al. diauxic shift'!$A:$L,9,FALSE)),"",IF(VLOOKUP($A20,'Gerosa et al. diauxic shift'!$A:$L,9,FALSE)=0,"",VLOOKUP($A20,'Gerosa et al. diauxic shift'!$A:$L,9,FALSE)*Sources!$E$3))</f>
        <v/>
      </c>
      <c r="AM20" s="18" t="str">
        <f>IF(ISERROR(VLOOKUP($A20,'Gerosa et al. diauxic shift'!$A:$L,10,FALSE)),"",IF(VLOOKUP($A20,'Gerosa et al. diauxic shift'!$A:$L,10,FALSE)=0,"",VLOOKUP($A20,'Gerosa et al. diauxic shift'!$A:$L,10,FALSE)*Sources!$E$3))</f>
        <v/>
      </c>
      <c r="AN20" s="18" t="str">
        <f>IF(ISERROR(VLOOKUP($A20,'Gerosa et al. diauxic shift'!$A:$L,11,FALSE)),"",IF(VLOOKUP($A20,'Gerosa et al. diauxic shift'!$A:$L,11,FALSE)=0,"",VLOOKUP($A20,'Gerosa et al. diauxic shift'!$A:$L,11,FALSE)*Sources!$E$3))</f>
        <v/>
      </c>
      <c r="AO20" s="18" t="str">
        <f>IF(ISERROR(VLOOKUP($A20,'Gerosa et al. diauxic shift'!$A:$L,12,FALSE)),"",IF(VLOOKUP($A20,'Gerosa et al. diauxic shift'!$A:$L,12,FALSE)=0,"",VLOOKUP($A20,'Gerosa et al. diauxic shift'!$A:$L,12,FALSE)*Sources!$E$3))</f>
        <v/>
      </c>
      <c r="AP20" s="17"/>
      <c r="AQ20" s="18" t="str">
        <f>IF(ISERROR(VLOOKUP($A20,'Ishii et al.'!$A:$L,3,FALSE)),"",IF(VLOOKUP($A20,'Ishii et al.'!$A:$L,3,FALSE)=0,"",VLOOKUP($A20,'Ishii et al.'!$A:$L,3,FALSE)*Sources!$E$4))</f>
        <v/>
      </c>
      <c r="AR20" s="18" t="str">
        <f>IF(ISERROR(VLOOKUP($A20,'Ishii et al.'!$A:$L,4,FALSE)),"",IF(VLOOKUP($A20,'Ishii et al.'!$A:$L,4,FALSE)=0,"",VLOOKUP($A20,'Ishii et al.'!$A:$L,4,FALSE)*Sources!$E$4))</f>
        <v/>
      </c>
      <c r="AS20" s="18" t="str">
        <f>IF(ISERROR(VLOOKUP($A20,'Ishii et al.'!$A:$L,5,FALSE)),"",IF(VLOOKUP($A20,'Ishii et al.'!$A:$L,5,FALSE)=0,"",VLOOKUP($A20,'Ishii et al.'!$A:$L,5,FALSE)*Sources!$E$4))</f>
        <v/>
      </c>
      <c r="AT20" s="18" t="str">
        <f>IF(ISERROR(VLOOKUP($A20,'Ishii et al.'!$A:$L,6,FALSE)),"",IF(VLOOKUP($A20,'Ishii et al.'!$A:$L,6,FALSE)=0,"",VLOOKUP($A20,'Ishii et al.'!$A:$L,6,FALSE)*Sources!$E$4))</f>
        <v/>
      </c>
      <c r="AU20" s="18" t="str">
        <f>IF(ISERROR(VLOOKUP($A20,'Ishii et al.'!$A:$L,7,FALSE)),"",IF(VLOOKUP($A20,'Ishii et al.'!$A:$L,7,FALSE)=0,"",VLOOKUP($A20,'Ishii et al.'!$A:$L,7,FALSE)*Sources!$E$4))</f>
        <v/>
      </c>
      <c r="AV20" s="18" t="str">
        <f t="shared" si="8"/>
        <v/>
      </c>
      <c r="AW20" s="18" t="str">
        <f>IF(ISERROR(VLOOKUP($A20,'Ishii et al.'!$A:$L,9,FALSE)),"",IF(VLOOKUP($A20,'Ishii et al.'!$A:$L,9,FALSE)=0,"",VLOOKUP($A20,'Ishii et al.'!$A:$L,9,FALSE)*Sources!$E$4))</f>
        <v/>
      </c>
      <c r="AX20" s="18" t="str">
        <f>IF(ISERROR(VLOOKUP($A20,'Ishii et al.'!$A:$L,10,FALSE)),"",IF(VLOOKUP($A20,'Ishii et al.'!$A:$L,10,FALSE)=0,"",VLOOKUP($A20,'Ishii et al.'!$A:$L,10,FALSE)*Sources!$E$4))</f>
        <v/>
      </c>
      <c r="AY20" s="18" t="str">
        <f>IF(ISERROR(VLOOKUP($A20,'Ishii et al.'!$A:$L,11,FALSE)),"",IF(VLOOKUP($A20,'Ishii et al.'!$A:$L,11,FALSE)=0,"",VLOOKUP($A20,'Ishii et al.'!$A:$L,11,FALSE)*Sources!$E$4))</f>
        <v/>
      </c>
      <c r="AZ20" s="18" t="str">
        <f>IF(ISERROR(VLOOKUP($A20,'Ishii et al.'!$A:$L,12,FALSE)),"",IF(VLOOKUP($A20,'Ishii et al.'!$A:$L,12,FALSE)=0,"",VLOOKUP($A20,'Ishii et al.'!$A:$L,12,FALSE)*Sources!$E$4))</f>
        <v/>
      </c>
      <c r="BA20" s="17"/>
      <c r="BB20" s="18">
        <f>IF(ISERROR(VLOOKUP($A20,'Park et al.'!$A:$E,5,FALSE)),"",IF(VLOOKUP($A20,'Park et al.'!$A:$E,5,FALSE)=0,"",VLOOKUP($A20,'Park et al.'!$A:$E,5,FALSE)*Sources!$E$5))</f>
        <v>0.60599999999999998</v>
      </c>
    </row>
    <row r="21" spans="1:54" ht="15" hidden="1" customHeight="1">
      <c r="A21" s="18" t="s">
        <v>92</v>
      </c>
      <c r="B21" s="18" t="s">
        <v>768</v>
      </c>
      <c r="C21" s="18" t="s">
        <v>851</v>
      </c>
      <c r="D21" s="18" t="s">
        <v>93</v>
      </c>
      <c r="E21" s="18" t="s">
        <v>94</v>
      </c>
      <c r="F21" s="18" t="s">
        <v>95</v>
      </c>
      <c r="G21" s="18" t="s">
        <v>96</v>
      </c>
      <c r="H21" s="18" t="s">
        <v>94</v>
      </c>
      <c r="I21" s="18">
        <f t="shared" si="0"/>
        <v>4</v>
      </c>
      <c r="J21" s="18">
        <f t="shared" si="1"/>
        <v>21</v>
      </c>
      <c r="K21" s="18" t="b">
        <v>1</v>
      </c>
      <c r="L21" s="18"/>
      <c r="M21" s="12" t="b">
        <v>1</v>
      </c>
      <c r="N21" s="12">
        <f t="shared" si="2"/>
        <v>72.116712751662163</v>
      </c>
      <c r="O21" s="12">
        <f t="shared" si="3"/>
        <v>24.350138254986486</v>
      </c>
      <c r="P21" s="12">
        <f t="shared" si="4"/>
        <v>96</v>
      </c>
      <c r="Q21" s="12">
        <f t="shared" si="5"/>
        <v>96</v>
      </c>
      <c r="R21" s="12">
        <f t="shared" si="6"/>
        <v>33.776068740651773</v>
      </c>
      <c r="S21" s="12">
        <f t="shared" si="7"/>
        <v>0.20879187247151754</v>
      </c>
      <c r="U21" s="18">
        <f>IF(ISERROR(VLOOKUP($A21,'Bennett et al.'!$A:$E,3,FALSE)),"",IF(VLOOKUP($A21,'Bennett et al.'!$A:$E,3,FALSE)=0,"",VLOOKUP($A21,'Bennett et al.'!$A:$E,3,FALSE)*Sources!$E$2))</f>
        <v>96</v>
      </c>
      <c r="V21" s="18">
        <f>IF(ISERROR(VLOOKUP($A21,'Bennett et al.'!$A:$E,4,FALSE)),"",IF(VLOOKUP($A21,'Bennett et al.'!$A:$E,4,FALSE)=0,"",VLOOKUP($A21,'Bennett et al.'!$A:$E,4,FALSE)*Sources!$E$2))</f>
        <v>149</v>
      </c>
      <c r="W21" s="18">
        <f>IF(ISERROR(VLOOKUP($A21,'Bennett et al.'!$A:$E,5,FALSE)),"",IF(VLOOKUP($A21,'Bennett et al.'!$A:$E,5,FALSE)=0,"",VLOOKUP($A21,'Bennett et al.'!$A:$E,5,FALSE)*Sources!$E$2))</f>
        <v>44.8</v>
      </c>
      <c r="X21" s="5"/>
      <c r="Y21" s="18">
        <f>IF(ISERROR(VLOOKUP($A21,'Gerosa et al. growth media'!$A:$K,4,FALSE)),"",IF(VLOOKUP($A21,'Gerosa et al. growth media'!$A:$K,4,FALSE)=0,"",VLOOKUP($A21,'Gerosa et al. growth media'!$A:$K,4,FALSE)*Sources!$E$3))</f>
        <v>17.547440162256606</v>
      </c>
      <c r="Z21" s="18">
        <f>IF(ISERROR(VLOOKUP($A21,'Gerosa et al. growth media'!$A:$K,5,FALSE)),"",IF(VLOOKUP($A21,'Gerosa et al. growth media'!$A:$K,5,FALSE)=0,"",VLOOKUP($A21,'Gerosa et al. growth media'!$A:$K,5,FALSE)*Sources!$E$3))</f>
        <v>29.646830985392583</v>
      </c>
      <c r="AA21" s="18">
        <f>IF(ISERROR(VLOOKUP($A21,'Gerosa et al. growth media'!$A:$K,6,FALSE)),"",IF(VLOOKUP($A21,'Gerosa et al. growth media'!$A:$K,6,FALSE)=0,"",VLOOKUP($A21,'Gerosa et al. growth media'!$A:$K,6,FALSE)*Sources!$E$3))</f>
        <v>11.436982026439106</v>
      </c>
      <c r="AB21" s="18">
        <f>IF(ISERROR(VLOOKUP($A21,'Gerosa et al. growth media'!$A:$K,7,FALSE)),"",IF(VLOOKUP($A21,'Gerosa et al. growth media'!$A:$K,7,FALSE)=0,"",VLOOKUP($A21,'Gerosa et al. growth media'!$A:$K,7,FALSE)*Sources!$E$3))</f>
        <v>24.350138254986486</v>
      </c>
      <c r="AC21" s="18">
        <f>IF(ISERROR(VLOOKUP($A21,'Gerosa et al. growth media'!$A:$K,8,FALSE)),"",IF(VLOOKUP($A21,'Gerosa et al. growth media'!$A:$K,8,FALSE)=0,"",VLOOKUP($A21,'Gerosa et al. growth media'!$A:$K,8,FALSE)*Sources!$E$3))</f>
        <v>21.155391499776325</v>
      </c>
      <c r="AD21" s="18">
        <f>IF(ISERROR(VLOOKUP($A21,'Gerosa et al. growth media'!$A:$K,9,FALSE)),"",IF(VLOOKUP($A21,'Gerosa et al. growth media'!$A:$K,9,FALSE)=0,"",VLOOKUP($A21,'Gerosa et al. growth media'!$A:$K,9,FALSE)*Sources!$E$3))</f>
        <v>20.465891674228608</v>
      </c>
      <c r="AE21" s="18">
        <f>IF(ISERROR(VLOOKUP($A21,'Gerosa et al. growth media'!$A:$K,10,FALSE)),"",IF(VLOOKUP($A21,'Gerosa et al. growth media'!$A:$K,10,FALSE)=0,"",VLOOKUP($A21,'Gerosa et al. growth media'!$A:$K,10,FALSE)*Sources!$E$3))</f>
        <v>23.610715534460724</v>
      </c>
      <c r="AF21" s="18">
        <f>IF(ISERROR(VLOOKUP($A21,'Gerosa et al. growth media'!$A:$K,11,FALSE)),"",IF(VLOOKUP($A21,'Gerosa et al. growth media'!$A:$K,11,FALSE)=0,"",VLOOKUP($A21,'Gerosa et al. growth media'!$A:$K,11,FALSE)*Sources!$E$3))</f>
        <v>36.033588585424724</v>
      </c>
      <c r="AG21" s="18" t="str">
        <f>IF(ISERROR(VLOOKUP($A21,'Gerosa et al. diauxic shift'!$A:$L,4,FALSE)),"",IF(VLOOKUP($A21,'Gerosa et al. diauxic shift'!$A:$L,4,FALSE)=0,"",VLOOKUP($A21,'Gerosa et al. diauxic shift'!$A:$L,4,FALSE)*Sources!$E$3))</f>
        <v/>
      </c>
      <c r="AH21" s="18" t="str">
        <f>IF(ISERROR(VLOOKUP($A21,'Gerosa et al. diauxic shift'!$A:$L,5,FALSE)),"",IF(VLOOKUP($A21,'Gerosa et al. diauxic shift'!$A:$L,5,FALSE)=0,"",VLOOKUP($A21,'Gerosa et al. diauxic shift'!$A:$L,5,FALSE)*Sources!$E$3))</f>
        <v/>
      </c>
      <c r="AI21" s="18" t="str">
        <f>IF(ISERROR(VLOOKUP($A21,'Gerosa et al. diauxic shift'!$A:$L,6,FALSE)),"",IF(VLOOKUP($A21,'Gerosa et al. diauxic shift'!$A:$L,6,FALSE)=0,"",VLOOKUP($A21,'Gerosa et al. diauxic shift'!$A:$L,6,FALSE)*Sources!$E$3))</f>
        <v/>
      </c>
      <c r="AJ21" s="18" t="str">
        <f>IF(ISERROR(VLOOKUP($A21,'Gerosa et al. diauxic shift'!$A:$L,7,FALSE)),"",IF(VLOOKUP($A21,'Gerosa et al. diauxic shift'!$A:$L,7,FALSE)=0,"",VLOOKUP($A21,'Gerosa et al. diauxic shift'!$A:$L,7,FALSE)*Sources!$E$3))</f>
        <v/>
      </c>
      <c r="AK21" s="18" t="str">
        <f>IF(ISERROR(VLOOKUP($A21,'Gerosa et al. diauxic shift'!$A:$L,8,FALSE)),"",IF(VLOOKUP($A21,'Gerosa et al. diauxic shift'!$A:$L,8,FALSE)=0,"",VLOOKUP($A21,'Gerosa et al. diauxic shift'!$A:$L,8,FALSE)*Sources!$E$3))</f>
        <v/>
      </c>
      <c r="AL21" s="18" t="str">
        <f>IF(ISERROR(VLOOKUP($A21,'Gerosa et al. diauxic shift'!$A:$L,9,FALSE)),"",IF(VLOOKUP($A21,'Gerosa et al. diauxic shift'!$A:$L,9,FALSE)=0,"",VLOOKUP($A21,'Gerosa et al. diauxic shift'!$A:$L,9,FALSE)*Sources!$E$3))</f>
        <v/>
      </c>
      <c r="AM21" s="18" t="str">
        <f>IF(ISERROR(VLOOKUP($A21,'Gerosa et al. diauxic shift'!$A:$L,10,FALSE)),"",IF(VLOOKUP($A21,'Gerosa et al. diauxic shift'!$A:$L,10,FALSE)=0,"",VLOOKUP($A21,'Gerosa et al. diauxic shift'!$A:$L,10,FALSE)*Sources!$E$3))</f>
        <v/>
      </c>
      <c r="AN21" s="18" t="str">
        <f>IF(ISERROR(VLOOKUP($A21,'Gerosa et al. diauxic shift'!$A:$L,11,FALSE)),"",IF(VLOOKUP($A21,'Gerosa et al. diauxic shift'!$A:$L,11,FALSE)=0,"",VLOOKUP($A21,'Gerosa et al. diauxic shift'!$A:$L,11,FALSE)*Sources!$E$3))</f>
        <v/>
      </c>
      <c r="AO21" s="18" t="str">
        <f>IF(ISERROR(VLOOKUP($A21,'Gerosa et al. diauxic shift'!$A:$L,12,FALSE)),"",IF(VLOOKUP($A21,'Gerosa et al. diauxic shift'!$A:$L,12,FALSE)=0,"",VLOOKUP($A21,'Gerosa et al. diauxic shift'!$A:$L,12,FALSE)*Sources!$E$3))</f>
        <v/>
      </c>
      <c r="AP21" s="5"/>
      <c r="AQ21" s="18">
        <f>IF(ISERROR(VLOOKUP($A21,'Ishii et al.'!$A:$L,3,FALSE)),"",IF(VLOOKUP($A21,'Ishii et al.'!$A:$L,3,FALSE)=0,"",VLOOKUP($A21,'Ishii et al.'!$A:$L,3,FALSE)*Sources!$E$4))</f>
        <v>3.6415467931897298</v>
      </c>
      <c r="AR21" s="18">
        <f>IF(ISERROR(VLOOKUP($A21,'Ishii et al.'!$A:$L,4,FALSE)),"",IF(VLOOKUP($A21,'Ishii et al.'!$A:$L,4,FALSE)=0,"",VLOOKUP($A21,'Ishii et al.'!$A:$L,4,FALSE)*Sources!$E$4))</f>
        <v>3.01915562605951</v>
      </c>
      <c r="AS21" s="18">
        <f>IF(ISERROR(VLOOKUP($A21,'Ishii et al.'!$A:$L,5,FALSE)),"",IF(VLOOKUP($A21,'Ishii et al.'!$A:$L,5,FALSE)=0,"",VLOOKUP($A21,'Ishii et al.'!$A:$L,5,FALSE)*Sources!$E$4))</f>
        <v>4.2691492135731597</v>
      </c>
      <c r="AT21" s="18">
        <f>IF(ISERROR(VLOOKUP($A21,'Ishii et al.'!$A:$L,6,FALSE)),"",IF(VLOOKUP($A21,'Ishii et al.'!$A:$L,6,FALSE)=0,"",VLOOKUP($A21,'Ishii et al.'!$A:$L,6,FALSE)*Sources!$E$4))</f>
        <v>3.2636058202201599</v>
      </c>
      <c r="AU21" s="18">
        <f>IF(ISERROR(VLOOKUP($A21,'Ishii et al.'!$A:$L,7,FALSE)),"",IF(VLOOKUP($A21,'Ishii et al.'!$A:$L,7,FALSE)=0,"",VLOOKUP($A21,'Ishii et al.'!$A:$L,7,FALSE)*Sources!$E$4))</f>
        <v>3.1750112447607002</v>
      </c>
      <c r="AV21" s="18">
        <f t="shared" si="8"/>
        <v>3.4736937395606517</v>
      </c>
      <c r="AW21" s="18">
        <f>IF(ISERROR(VLOOKUP($A21,'Ishii et al.'!$A:$L,9,FALSE)),"",IF(VLOOKUP($A21,'Ishii et al.'!$A:$L,9,FALSE)=0,"",VLOOKUP($A21,'Ishii et al.'!$A:$L,9,FALSE)*Sources!$E$4))</f>
        <v>2.3747088438019999</v>
      </c>
      <c r="AX21" s="18">
        <f>IF(ISERROR(VLOOKUP($A21,'Ishii et al.'!$A:$L,10,FALSE)),"",IF(VLOOKUP($A21,'Ishii et al.'!$A:$L,10,FALSE)=0,"",VLOOKUP($A21,'Ishii et al.'!$A:$L,10,FALSE)*Sources!$E$4))</f>
        <v>5.16573983868797</v>
      </c>
      <c r="AY21" s="18">
        <f>IF(ISERROR(VLOOKUP($A21,'Ishii et al.'!$A:$L,11,FALSE)),"",IF(VLOOKUP($A21,'Ishii et al.'!$A:$L,11,FALSE)=0,"",VLOOKUP($A21,'Ishii et al.'!$A:$L,11,FALSE)*Sources!$E$4))</f>
        <v>5.1548352981474199</v>
      </c>
      <c r="AZ21" s="18">
        <f>IF(ISERROR(VLOOKUP($A21,'Ishii et al.'!$A:$L,12,FALSE)),"",IF(VLOOKUP($A21,'Ishii et al.'!$A:$L,12,FALSE)=0,"",VLOOKUP($A21,'Ishii et al.'!$A:$L,12,FALSE)*Sources!$E$4))</f>
        <v>2.60583819277206</v>
      </c>
      <c r="BA21" s="5"/>
      <c r="BB21" s="18">
        <f>IF(ISERROR(VLOOKUP($A21,'Park et al.'!$A:$E,5,FALSE)),"",IF(VLOOKUP($A21,'Park et al.'!$A:$E,5,FALSE)=0,"",VLOOKUP($A21,'Park et al.'!$A:$E,5,FALSE)*Sources!$E$5))</f>
        <v>96</v>
      </c>
    </row>
    <row r="22" spans="1:54" ht="15" hidden="1" customHeight="1">
      <c r="A22" s="16" t="s">
        <v>97</v>
      </c>
      <c r="B22" s="18" t="s">
        <v>621</v>
      </c>
      <c r="C22" s="18" t="s">
        <v>621</v>
      </c>
      <c r="D22" s="18" t="s">
        <v>98</v>
      </c>
      <c r="E22" s="18" t="s">
        <v>99</v>
      </c>
      <c r="F22" s="18" t="s">
        <v>100</v>
      </c>
      <c r="G22" s="16" t="s">
        <v>100</v>
      </c>
      <c r="H22" s="18" t="s">
        <v>101</v>
      </c>
      <c r="I22" s="16">
        <f t="shared" si="0"/>
        <v>4</v>
      </c>
      <c r="J22" s="16">
        <f t="shared" si="1"/>
        <v>23</v>
      </c>
      <c r="K22" s="18"/>
      <c r="L22" s="18"/>
      <c r="M22" s="12" t="b">
        <v>1</v>
      </c>
      <c r="N22" s="12">
        <f t="shared" si="2"/>
        <v>0.46400156829035311</v>
      </c>
      <c r="O22" s="12">
        <f t="shared" si="3"/>
        <v>0.443</v>
      </c>
      <c r="P22" s="12">
        <f t="shared" si="4"/>
        <v>0.443</v>
      </c>
      <c r="Q22" s="12">
        <f t="shared" si="5"/>
        <v>0.50600470487105931</v>
      </c>
      <c r="R22" s="12">
        <f t="shared" si="6"/>
        <v>2.9700702707322092E-2</v>
      </c>
      <c r="S22" s="12">
        <f t="shared" si="7"/>
        <v>1.3433745462951739E-3</v>
      </c>
      <c r="U22" s="16">
        <f>IF(ISERROR(VLOOKUP($A22,'Bennett et al.'!$A:$E,3,FALSE)),"",IF(VLOOKUP($A22,'Bennett et al.'!$A:$E,3,FALSE)=0,"",VLOOKUP($A22,'Bennett et al.'!$A:$E,3,FALSE)*Sources!$E$2))</f>
        <v>0.443</v>
      </c>
      <c r="V22" s="16">
        <f>IF(ISERROR(VLOOKUP($A22,'Bennett et al.'!$A:$E,4,FALSE)),"",IF(VLOOKUP($A22,'Bennett et al.'!$A:$E,4,FALSE)=0,"",VLOOKUP($A22,'Bennett et al.'!$A:$E,4,FALSE)*Sources!$E$2))</f>
        <v>0.61599999999999999</v>
      </c>
      <c r="W22" s="16">
        <f>IF(ISERROR(VLOOKUP($A22,'Bennett et al.'!$A:$E,5,FALSE)),"",IF(VLOOKUP($A22,'Bennett et al.'!$A:$E,5,FALSE)=0,"",VLOOKUP($A22,'Bennett et al.'!$A:$E,5,FALSE)*Sources!$E$2))</f>
        <v>0.44600000000000001</v>
      </c>
      <c r="X22" s="17"/>
      <c r="Y22" s="16">
        <f>IF(ISERROR(VLOOKUP($A22,'Gerosa et al. growth media'!$A:$K,4,FALSE)),"",IF(VLOOKUP($A22,'Gerosa et al. growth media'!$A:$K,4,FALSE)=0,"",VLOOKUP($A22,'Gerosa et al. growth media'!$A:$K,4,FALSE)*Sources!$E$3))</f>
        <v>0.20016875754014865</v>
      </c>
      <c r="Z22" s="16">
        <f>IF(ISERROR(VLOOKUP($A22,'Gerosa et al. growth media'!$A:$K,5,FALSE)),"",IF(VLOOKUP($A22,'Gerosa et al. growth media'!$A:$K,5,FALSE)=0,"",VLOOKUP($A22,'Gerosa et al. growth media'!$A:$K,5,FALSE)*Sources!$E$3))</f>
        <v>0.38447540891334564</v>
      </c>
      <c r="AA22" s="16">
        <f>IF(ISERROR(VLOOKUP($A22,'Gerosa et al. growth media'!$A:$K,6,FALSE)),"",IF(VLOOKUP($A22,'Gerosa et al. growth media'!$A:$K,6,FALSE)=0,"",VLOOKUP($A22,'Gerosa et al. growth media'!$A:$K,6,FALSE)*Sources!$E$3))</f>
        <v>6.7713606907710028E-2</v>
      </c>
      <c r="AB22" s="16">
        <f>IF(ISERROR(VLOOKUP($A22,'Gerosa et al. growth media'!$A:$K,7,FALSE)),"",IF(VLOOKUP($A22,'Gerosa et al. growth media'!$A:$K,7,FALSE)=0,"",VLOOKUP($A22,'Gerosa et al. growth media'!$A:$K,7,FALSE)*Sources!$E$3))</f>
        <v>0.50600470487105931</v>
      </c>
      <c r="AC22" s="16">
        <f>IF(ISERROR(VLOOKUP($A22,'Gerosa et al. growth media'!$A:$K,8,FALSE)),"",IF(VLOOKUP($A22,'Gerosa et al. growth media'!$A:$K,8,FALSE)=0,"",VLOOKUP($A22,'Gerosa et al. growth media'!$A:$K,8,FALSE)*Sources!$E$3))</f>
        <v>0.32871375658854701</v>
      </c>
      <c r="AD22" s="16">
        <f>IF(ISERROR(VLOOKUP($A22,'Gerosa et al. growth media'!$A:$K,9,FALSE)),"",IF(VLOOKUP($A22,'Gerosa et al. growth media'!$A:$K,9,FALSE)=0,"",VLOOKUP($A22,'Gerosa et al. growth media'!$A:$K,9,FALSE)*Sources!$E$3))</f>
        <v>0.34998447669808808</v>
      </c>
      <c r="AE22" s="16">
        <f>IF(ISERROR(VLOOKUP($A22,'Gerosa et al. growth media'!$A:$K,10,FALSE)),"",IF(VLOOKUP($A22,'Gerosa et al. growth media'!$A:$K,10,FALSE)=0,"",VLOOKUP($A22,'Gerosa et al. growth media'!$A:$K,10,FALSE)*Sources!$E$3))</f>
        <v>0.29508111972345513</v>
      </c>
      <c r="AF22" s="16">
        <f>IF(ISERROR(VLOOKUP($A22,'Gerosa et al. growth media'!$A:$K,11,FALSE)),"",IF(VLOOKUP($A22,'Gerosa et al. growth media'!$A:$K,11,FALSE)=0,"",VLOOKUP($A22,'Gerosa et al. growth media'!$A:$K,11,FALSE)*Sources!$E$3))</f>
        <v>0.74288358912288099</v>
      </c>
      <c r="AG22" s="16">
        <f>IF(ISERROR(VLOOKUP($A22,'Gerosa et al. diauxic shift'!$A:$L,4,FALSE)),"",IF(VLOOKUP($A22,'Gerosa et al. diauxic shift'!$A:$L,4,FALSE)=0,"",VLOOKUP($A22,'Gerosa et al. diauxic shift'!$A:$L,4,FALSE)*Sources!$E$3))</f>
        <v>0.23225284129217505</v>
      </c>
      <c r="AH22" s="16">
        <f>IF(ISERROR(VLOOKUP($A22,'Gerosa et al. diauxic shift'!$A:$L,5,FALSE)),"",IF(VLOOKUP($A22,'Gerosa et al. diauxic shift'!$A:$L,5,FALSE)=0,"",VLOOKUP($A22,'Gerosa et al. diauxic shift'!$A:$L,5,FALSE)*Sources!$E$3))</f>
        <v>0.19357869353534646</v>
      </c>
      <c r="AI22" s="16">
        <f>IF(ISERROR(VLOOKUP($A22,'Gerosa et al. diauxic shift'!$A:$L,6,FALSE)),"",IF(VLOOKUP($A22,'Gerosa et al. diauxic shift'!$A:$L,6,FALSE)=0,"",VLOOKUP($A22,'Gerosa et al. diauxic shift'!$A:$L,6,FALSE)*Sources!$E$3))</f>
        <v>0.22117054528372312</v>
      </c>
      <c r="AJ22" s="16">
        <f>IF(ISERROR(VLOOKUP($A22,'Gerosa et al. diauxic shift'!$A:$L,7,FALSE)),"",IF(VLOOKUP($A22,'Gerosa et al. diauxic shift'!$A:$L,7,FALSE)=0,"",VLOOKUP($A22,'Gerosa et al. diauxic shift'!$A:$L,7,FALSE)*Sources!$E$3))</f>
        <v>0.28274339402998694</v>
      </c>
      <c r="AK22" s="16">
        <f>IF(ISERROR(VLOOKUP($A22,'Gerosa et al. diauxic shift'!$A:$L,8,FALSE)),"",IF(VLOOKUP($A22,'Gerosa et al. diauxic shift'!$A:$L,8,FALSE)=0,"",VLOOKUP($A22,'Gerosa et al. diauxic shift'!$A:$L,8,FALSE)*Sources!$E$3))</f>
        <v>0.32484286762543435</v>
      </c>
      <c r="AL22" s="16">
        <f>IF(ISERROR(VLOOKUP($A22,'Gerosa et al. diauxic shift'!$A:$L,9,FALSE)),"",IF(VLOOKUP($A22,'Gerosa et al. diauxic shift'!$A:$L,9,FALSE)=0,"",VLOOKUP($A22,'Gerosa et al. diauxic shift'!$A:$L,9,FALSE)*Sources!$E$3))</f>
        <v>0.31660780479038358</v>
      </c>
      <c r="AM22" s="16">
        <f>IF(ISERROR(VLOOKUP($A22,'Gerosa et al. diauxic shift'!$A:$L,10,FALSE)),"",IF(VLOOKUP($A22,'Gerosa et al. diauxic shift'!$A:$L,10,FALSE)=0,"",VLOOKUP($A22,'Gerosa et al. diauxic shift'!$A:$L,10,FALSE)*Sources!$E$3))</f>
        <v>0.15539176708154231</v>
      </c>
      <c r="AN22" s="16">
        <f>IF(ISERROR(VLOOKUP($A22,'Gerosa et al. diauxic shift'!$A:$L,11,FALSE)),"",IF(VLOOKUP($A22,'Gerosa et al. diauxic shift'!$A:$L,11,FALSE)=0,"",VLOOKUP($A22,'Gerosa et al. diauxic shift'!$A:$L,11,FALSE)*Sources!$E$3))</f>
        <v>0.15622147300599759</v>
      </c>
      <c r="AO22" s="16">
        <f>IF(ISERROR(VLOOKUP($A22,'Gerosa et al. diauxic shift'!$A:$L,12,FALSE)),"",IF(VLOOKUP($A22,'Gerosa et al. diauxic shift'!$A:$L,12,FALSE)=0,"",VLOOKUP($A22,'Gerosa et al. diauxic shift'!$A:$L,12,FALSE)*Sources!$E$3))</f>
        <v>0.18050050634340231</v>
      </c>
      <c r="AP22" s="17"/>
      <c r="AQ22" s="16" t="str">
        <f>IF(ISERROR(VLOOKUP($A22,'Ishii et al.'!$A:$L,3,FALSE)),"",IF(VLOOKUP($A22,'Ishii et al.'!$A:$L,3,FALSE)=0,"",VLOOKUP($A22,'Ishii et al.'!$A:$L,3,FALSE)*Sources!$E$4))</f>
        <v/>
      </c>
      <c r="AR22" s="16">
        <f>IF(ISERROR(VLOOKUP($A22,'Ishii et al.'!$A:$L,4,FALSE)),"",IF(VLOOKUP($A22,'Ishii et al.'!$A:$L,4,FALSE)=0,"",VLOOKUP($A22,'Ishii et al.'!$A:$L,4,FALSE)*Sources!$E$4))</f>
        <v>3.0060544192126601E-2</v>
      </c>
      <c r="AS22" s="16" t="str">
        <f>IF(ISERROR(VLOOKUP($A22,'Ishii et al.'!$A:$L,5,FALSE)),"",IF(VLOOKUP($A22,'Ishii et al.'!$A:$L,5,FALSE)=0,"",VLOOKUP($A22,'Ishii et al.'!$A:$L,5,FALSE)*Sources!$E$4))</f>
        <v/>
      </c>
      <c r="AT22" s="16" t="str">
        <f>IF(ISERROR(VLOOKUP($A22,'Ishii et al.'!$A:$L,6,FALSE)),"",IF(VLOOKUP($A22,'Ishii et al.'!$A:$L,6,FALSE)=0,"",VLOOKUP($A22,'Ishii et al.'!$A:$L,6,FALSE)*Sources!$E$4))</f>
        <v/>
      </c>
      <c r="AU22" s="16" t="str">
        <f>IF(ISERROR(VLOOKUP($A22,'Ishii et al.'!$A:$L,7,FALSE)),"",IF(VLOOKUP($A22,'Ishii et al.'!$A:$L,7,FALSE)=0,"",VLOOKUP($A22,'Ishii et al.'!$A:$L,7,FALSE)*Sources!$E$4))</f>
        <v/>
      </c>
      <c r="AV22" s="16">
        <f t="shared" si="8"/>
        <v>3.0060544192126601E-2</v>
      </c>
      <c r="AW22" s="16">
        <f>IF(ISERROR(VLOOKUP($A22,'Ishii et al.'!$A:$L,9,FALSE)),"",IF(VLOOKUP($A22,'Ishii et al.'!$A:$L,9,FALSE)=0,"",VLOOKUP($A22,'Ishii et al.'!$A:$L,9,FALSE)*Sources!$E$4))</f>
        <v>7.3773917171160094E-2</v>
      </c>
      <c r="AX22" s="16" t="str">
        <f>IF(ISERROR(VLOOKUP($A22,'Ishii et al.'!$A:$L,10,FALSE)),"",IF(VLOOKUP($A22,'Ishii et al.'!$A:$L,10,FALSE)=0,"",VLOOKUP($A22,'Ishii et al.'!$A:$L,10,FALSE)*Sources!$E$4))</f>
        <v/>
      </c>
      <c r="AY22" s="16" t="str">
        <f>IF(ISERROR(VLOOKUP($A22,'Ishii et al.'!$A:$L,11,FALSE)),"",IF(VLOOKUP($A22,'Ishii et al.'!$A:$L,11,FALSE)=0,"",VLOOKUP($A22,'Ishii et al.'!$A:$L,11,FALSE)*Sources!$E$4))</f>
        <v/>
      </c>
      <c r="AZ22" s="16" t="str">
        <f>IF(ISERROR(VLOOKUP($A22,'Ishii et al.'!$A:$L,12,FALSE)),"",IF(VLOOKUP($A22,'Ishii et al.'!$A:$L,12,FALSE)=0,"",VLOOKUP($A22,'Ishii et al.'!$A:$L,12,FALSE)*Sources!$E$4))</f>
        <v/>
      </c>
      <c r="BA22" s="17"/>
      <c r="BB22" s="16">
        <f>IF(ISERROR(VLOOKUP($A22,'Park et al.'!$A:$E,5,FALSE)),"",IF(VLOOKUP($A22,'Park et al.'!$A:$E,5,FALSE)=0,"",VLOOKUP($A22,'Park et al.'!$A:$E,5,FALSE)*Sources!$E$5))</f>
        <v>0.443</v>
      </c>
    </row>
    <row r="23" spans="1:54" ht="15" hidden="1" customHeight="1">
      <c r="A23" s="16" t="s">
        <v>102</v>
      </c>
      <c r="B23" s="18" t="s">
        <v>814</v>
      </c>
      <c r="C23" s="18" t="s">
        <v>814</v>
      </c>
      <c r="D23" s="18" t="s">
        <v>103</v>
      </c>
      <c r="E23" s="18" t="s">
        <v>103</v>
      </c>
      <c r="F23" s="17"/>
      <c r="G23" s="18" t="s">
        <v>103</v>
      </c>
      <c r="H23" s="18" t="s">
        <v>103</v>
      </c>
      <c r="I23" s="16">
        <f t="shared" si="0"/>
        <v>3</v>
      </c>
      <c r="J23" s="16">
        <f t="shared" si="1"/>
        <v>13</v>
      </c>
      <c r="K23" s="18"/>
      <c r="L23" s="18"/>
      <c r="M23" s="12" t="b">
        <v>1</v>
      </c>
      <c r="N23" s="12">
        <f t="shared" si="2"/>
        <v>2.5</v>
      </c>
      <c r="O23" s="12">
        <f t="shared" si="3"/>
        <v>2.5</v>
      </c>
      <c r="P23" s="12">
        <f t="shared" si="4"/>
        <v>2.5</v>
      </c>
      <c r="Q23" s="12">
        <f t="shared" si="5"/>
        <v>2.5</v>
      </c>
      <c r="R23" s="12">
        <f t="shared" si="6"/>
        <v>0</v>
      </c>
      <c r="S23" s="12">
        <f t="shared" si="7"/>
        <v>7.2379849449913138E-3</v>
      </c>
      <c r="U23" s="16">
        <f>IF(ISERROR(VLOOKUP($A23,'Bennett et al.'!$A:$E,3,FALSE)),"",IF(VLOOKUP($A23,'Bennett et al.'!$A:$E,3,FALSE)=0,"",VLOOKUP($A23,'Bennett et al.'!$A:$E,3,FALSE)*Sources!$E$2))</f>
        <v>2.5</v>
      </c>
      <c r="V23" s="16">
        <f>IF(ISERROR(VLOOKUP($A23,'Bennett et al.'!$A:$E,4,FALSE)),"",IF(VLOOKUP($A23,'Bennett et al.'!$A:$E,4,FALSE)=0,"",VLOOKUP($A23,'Bennett et al.'!$A:$E,4,FALSE)*Sources!$E$2))</f>
        <v>1.1199999999999999</v>
      </c>
      <c r="W23" s="16">
        <f>IF(ISERROR(VLOOKUP($A23,'Bennett et al.'!$A:$E,5,FALSE)),"",IF(VLOOKUP($A23,'Bennett et al.'!$A:$E,5,FALSE)=0,"",VLOOKUP($A23,'Bennett et al.'!$A:$E,5,FALSE)*Sources!$E$2))</f>
        <v>0.55300000000000005</v>
      </c>
      <c r="X23" s="17"/>
      <c r="Y23" s="16" t="str">
        <f>IF(ISERROR(VLOOKUP($A23,'Gerosa et al. growth media'!$A:$K,4,FALSE)),"",IF(VLOOKUP($A23,'Gerosa et al. growth media'!$A:$K,4,FALSE)=0,"",VLOOKUP($A23,'Gerosa et al. growth media'!$A:$K,4,FALSE)*Sources!$E$3))</f>
        <v/>
      </c>
      <c r="Z23" s="16" t="str">
        <f>IF(ISERROR(VLOOKUP($A23,'Gerosa et al. growth media'!$A:$K,5,FALSE)),"",IF(VLOOKUP($A23,'Gerosa et al. growth media'!$A:$K,5,FALSE)=0,"",VLOOKUP($A23,'Gerosa et al. growth media'!$A:$K,5,FALSE)*Sources!$E$3))</f>
        <v/>
      </c>
      <c r="AA23" s="16" t="str">
        <f>IF(ISERROR(VLOOKUP($A23,'Gerosa et al. growth media'!$A:$K,6,FALSE)),"",IF(VLOOKUP($A23,'Gerosa et al. growth media'!$A:$K,6,FALSE)=0,"",VLOOKUP($A23,'Gerosa et al. growth media'!$A:$K,6,FALSE)*Sources!$E$3))</f>
        <v/>
      </c>
      <c r="AB23" s="16" t="str">
        <f>IF(ISERROR(VLOOKUP($A23,'Gerosa et al. growth media'!$A:$K,7,FALSE)),"",IF(VLOOKUP($A23,'Gerosa et al. growth media'!$A:$K,7,FALSE)=0,"",VLOOKUP($A23,'Gerosa et al. growth media'!$A:$K,7,FALSE)*Sources!$E$3))</f>
        <v/>
      </c>
      <c r="AC23" s="16" t="str">
        <f>IF(ISERROR(VLOOKUP($A23,'Gerosa et al. growth media'!$A:$K,8,FALSE)),"",IF(VLOOKUP($A23,'Gerosa et al. growth media'!$A:$K,8,FALSE)=0,"",VLOOKUP($A23,'Gerosa et al. growth media'!$A:$K,8,FALSE)*Sources!$E$3))</f>
        <v/>
      </c>
      <c r="AD23" s="16" t="str">
        <f>IF(ISERROR(VLOOKUP($A23,'Gerosa et al. growth media'!$A:$K,9,FALSE)),"",IF(VLOOKUP($A23,'Gerosa et al. growth media'!$A:$K,9,FALSE)=0,"",VLOOKUP($A23,'Gerosa et al. growth media'!$A:$K,9,FALSE)*Sources!$E$3))</f>
        <v/>
      </c>
      <c r="AE23" s="16" t="str">
        <f>IF(ISERROR(VLOOKUP($A23,'Gerosa et al. growth media'!$A:$K,10,FALSE)),"",IF(VLOOKUP($A23,'Gerosa et al. growth media'!$A:$K,10,FALSE)=0,"",VLOOKUP($A23,'Gerosa et al. growth media'!$A:$K,10,FALSE)*Sources!$E$3))</f>
        <v/>
      </c>
      <c r="AF23" s="16" t="str">
        <f>IF(ISERROR(VLOOKUP($A23,'Gerosa et al. growth media'!$A:$K,11,FALSE)),"",IF(VLOOKUP($A23,'Gerosa et al. growth media'!$A:$K,11,FALSE)=0,"",VLOOKUP($A23,'Gerosa et al. growth media'!$A:$K,11,FALSE)*Sources!$E$3))</f>
        <v/>
      </c>
      <c r="AG23" s="16" t="str">
        <f>IF(ISERROR(VLOOKUP($A23,'Gerosa et al. diauxic shift'!$A:$L,4,FALSE)),"",IF(VLOOKUP($A23,'Gerosa et al. diauxic shift'!$A:$L,4,FALSE)=0,"",VLOOKUP($A23,'Gerosa et al. diauxic shift'!$A:$L,4,FALSE)*Sources!$E$3))</f>
        <v/>
      </c>
      <c r="AH23" s="16" t="str">
        <f>IF(ISERROR(VLOOKUP($A23,'Gerosa et al. diauxic shift'!$A:$L,5,FALSE)),"",IF(VLOOKUP($A23,'Gerosa et al. diauxic shift'!$A:$L,5,FALSE)=0,"",VLOOKUP($A23,'Gerosa et al. diauxic shift'!$A:$L,5,FALSE)*Sources!$E$3))</f>
        <v/>
      </c>
      <c r="AI23" s="16" t="str">
        <f>IF(ISERROR(VLOOKUP($A23,'Gerosa et al. diauxic shift'!$A:$L,6,FALSE)),"",IF(VLOOKUP($A23,'Gerosa et al. diauxic shift'!$A:$L,6,FALSE)=0,"",VLOOKUP($A23,'Gerosa et al. diauxic shift'!$A:$L,6,FALSE)*Sources!$E$3))</f>
        <v/>
      </c>
      <c r="AJ23" s="16" t="str">
        <f>IF(ISERROR(VLOOKUP($A23,'Gerosa et al. diauxic shift'!$A:$L,7,FALSE)),"",IF(VLOOKUP($A23,'Gerosa et al. diauxic shift'!$A:$L,7,FALSE)=0,"",VLOOKUP($A23,'Gerosa et al. diauxic shift'!$A:$L,7,FALSE)*Sources!$E$3))</f>
        <v/>
      </c>
      <c r="AK23" s="16" t="str">
        <f>IF(ISERROR(VLOOKUP($A23,'Gerosa et al. diauxic shift'!$A:$L,8,FALSE)),"",IF(VLOOKUP($A23,'Gerosa et al. diauxic shift'!$A:$L,8,FALSE)=0,"",VLOOKUP($A23,'Gerosa et al. diauxic shift'!$A:$L,8,FALSE)*Sources!$E$3))</f>
        <v/>
      </c>
      <c r="AL23" s="16" t="str">
        <f>IF(ISERROR(VLOOKUP($A23,'Gerosa et al. diauxic shift'!$A:$L,9,FALSE)),"",IF(VLOOKUP($A23,'Gerosa et al. diauxic shift'!$A:$L,9,FALSE)=0,"",VLOOKUP($A23,'Gerosa et al. diauxic shift'!$A:$L,9,FALSE)*Sources!$E$3))</f>
        <v/>
      </c>
      <c r="AM23" s="16" t="str">
        <f>IF(ISERROR(VLOOKUP($A23,'Gerosa et al. diauxic shift'!$A:$L,10,FALSE)),"",IF(VLOOKUP($A23,'Gerosa et al. diauxic shift'!$A:$L,10,FALSE)=0,"",VLOOKUP($A23,'Gerosa et al. diauxic shift'!$A:$L,10,FALSE)*Sources!$E$3))</f>
        <v/>
      </c>
      <c r="AN23" s="16" t="str">
        <f>IF(ISERROR(VLOOKUP($A23,'Gerosa et al. diauxic shift'!$A:$L,11,FALSE)),"",IF(VLOOKUP($A23,'Gerosa et al. diauxic shift'!$A:$L,11,FALSE)=0,"",VLOOKUP($A23,'Gerosa et al. diauxic shift'!$A:$L,11,FALSE)*Sources!$E$3))</f>
        <v/>
      </c>
      <c r="AO23" s="16" t="str">
        <f>IF(ISERROR(VLOOKUP($A23,'Gerosa et al. diauxic shift'!$A:$L,12,FALSE)),"",IF(VLOOKUP($A23,'Gerosa et al. diauxic shift'!$A:$L,12,FALSE)=0,"",VLOOKUP($A23,'Gerosa et al. diauxic shift'!$A:$L,12,FALSE)*Sources!$E$3))</f>
        <v/>
      </c>
      <c r="AP23" s="17"/>
      <c r="AQ23" s="16">
        <f>IF(ISERROR(VLOOKUP($A23,'Ishii et al.'!$A:$L,3,FALSE)),"",IF(VLOOKUP($A23,'Ishii et al.'!$A:$L,3,FALSE)=0,"",VLOOKUP($A23,'Ishii et al.'!$A:$L,3,FALSE)*Sources!$E$4))</f>
        <v>1.64419005356637</v>
      </c>
      <c r="AR23" s="16">
        <f>IF(ISERROR(VLOOKUP($A23,'Ishii et al.'!$A:$L,4,FALSE)),"",IF(VLOOKUP($A23,'Ishii et al.'!$A:$L,4,FALSE)=0,"",VLOOKUP($A23,'Ishii et al.'!$A:$L,4,FALSE)*Sources!$E$4))</f>
        <v>0.21154623978336401</v>
      </c>
      <c r="AS23" s="16">
        <f>IF(ISERROR(VLOOKUP($A23,'Ishii et al.'!$A:$L,5,FALSE)),"",IF(VLOOKUP($A23,'Ishii et al.'!$A:$L,5,FALSE)=0,"",VLOOKUP($A23,'Ishii et al.'!$A:$L,5,FALSE)*Sources!$E$4))</f>
        <v>1.9060570412998601</v>
      </c>
      <c r="AT23" s="16">
        <f>IF(ISERROR(VLOOKUP($A23,'Ishii et al.'!$A:$L,6,FALSE)),"",IF(VLOOKUP($A23,'Ishii et al.'!$A:$L,6,FALSE)=0,"",VLOOKUP($A23,'Ishii et al.'!$A:$L,6,FALSE)*Sources!$E$4))</f>
        <v>0.90045275583453799</v>
      </c>
      <c r="AU23" s="16">
        <f>IF(ISERROR(VLOOKUP($A23,'Ishii et al.'!$A:$L,7,FALSE)),"",IF(VLOOKUP($A23,'Ishii et al.'!$A:$L,7,FALSE)=0,"",VLOOKUP($A23,'Ishii et al.'!$A:$L,7,FALSE)*Sources!$E$4))</f>
        <v>5.0150740862535403E-2</v>
      </c>
      <c r="AV23" s="16">
        <f t="shared" si="8"/>
        <v>0.94247936626933337</v>
      </c>
      <c r="AW23" s="16">
        <f>IF(ISERROR(VLOOKUP($A23,'Ishii et al.'!$A:$L,9,FALSE)),"",IF(VLOOKUP($A23,'Ishii et al.'!$A:$L,9,FALSE)=0,"",VLOOKUP($A23,'Ishii et al.'!$A:$L,9,FALSE)*Sources!$E$4))</f>
        <v>0.30624160753760998</v>
      </c>
      <c r="AX23" s="16">
        <f>IF(ISERROR(VLOOKUP($A23,'Ishii et al.'!$A:$L,10,FALSE)),"",IF(VLOOKUP($A23,'Ishii et al.'!$A:$L,10,FALSE)=0,"",VLOOKUP($A23,'Ishii et al.'!$A:$L,10,FALSE)*Sources!$E$4))</f>
        <v>0.18544478013802701</v>
      </c>
      <c r="AY23" s="16">
        <f>IF(ISERROR(VLOOKUP($A23,'Ishii et al.'!$A:$L,11,FALSE)),"",IF(VLOOKUP($A23,'Ishii et al.'!$A:$L,11,FALSE)=0,"",VLOOKUP($A23,'Ishii et al.'!$A:$L,11,FALSE)*Sources!$E$4))</f>
        <v>0.30894707127800097</v>
      </c>
      <c r="AZ23" s="16">
        <f>IF(ISERROR(VLOOKUP($A23,'Ishii et al.'!$A:$L,12,FALSE)),"",IF(VLOOKUP($A23,'Ishii et al.'!$A:$L,12,FALSE)=0,"",VLOOKUP($A23,'Ishii et al.'!$A:$L,12,FALSE)*Sources!$E$4))</f>
        <v>2.5030223288341502</v>
      </c>
      <c r="BA23" s="17"/>
      <c r="BB23" s="16">
        <f>IF(ISERROR(VLOOKUP($A23,'Park et al.'!$A:$E,5,FALSE)),"",IF(VLOOKUP($A23,'Park et al.'!$A:$E,5,FALSE)=0,"",VLOOKUP($A23,'Park et al.'!$A:$E,5,FALSE)*Sources!$E$5))</f>
        <v>2.5</v>
      </c>
    </row>
    <row r="24" spans="1:54" ht="15" hidden="1" customHeight="1">
      <c r="A24" s="16" t="s">
        <v>104</v>
      </c>
      <c r="B24" s="18" t="s">
        <v>645</v>
      </c>
      <c r="C24" s="18" t="s">
        <v>645</v>
      </c>
      <c r="D24" s="18" t="s">
        <v>105</v>
      </c>
      <c r="E24" s="18" t="s">
        <v>105</v>
      </c>
      <c r="F24" s="18" t="s">
        <v>106</v>
      </c>
      <c r="G24" s="16" t="s">
        <v>105</v>
      </c>
      <c r="H24" s="18" t="s">
        <v>105</v>
      </c>
      <c r="I24" s="16">
        <f t="shared" si="0"/>
        <v>4</v>
      </c>
      <c r="J24" s="16">
        <f t="shared" si="1"/>
        <v>20</v>
      </c>
      <c r="K24" s="18"/>
      <c r="L24" s="18"/>
      <c r="M24" s="12" t="b">
        <v>1</v>
      </c>
      <c r="N24" s="12">
        <f t="shared" si="2"/>
        <v>0.53899689819168661</v>
      </c>
      <c r="O24" s="12">
        <f t="shared" si="3"/>
        <v>0.26499069457505992</v>
      </c>
      <c r="P24" s="12">
        <f t="shared" si="4"/>
        <v>0.67599999999999993</v>
      </c>
      <c r="Q24" s="12">
        <f t="shared" si="5"/>
        <v>0.67599999999999993</v>
      </c>
      <c r="R24" s="12">
        <f t="shared" si="6"/>
        <v>0.19375164466449865</v>
      </c>
      <c r="S24" s="12">
        <f t="shared" si="7"/>
        <v>1.5605005738033775E-3</v>
      </c>
      <c r="U24" s="16">
        <f>IF(ISERROR(VLOOKUP($A24,'Bennett et al.'!$A:$E,3,FALSE)),"",IF(VLOOKUP($A24,'Bennett et al.'!$A:$E,3,FALSE)=0,"",VLOOKUP($A24,'Bennett et al.'!$A:$E,3,FALSE)*Sources!$E$2))</f>
        <v>0.67599999999999993</v>
      </c>
      <c r="V24" s="16">
        <f>IF(ISERROR(VLOOKUP($A24,'Bennett et al.'!$A:$E,4,FALSE)),"",IF(VLOOKUP($A24,'Bennett et al.'!$A:$E,4,FALSE)=0,"",VLOOKUP($A24,'Bennett et al.'!$A:$E,4,FALSE)*Sources!$E$2))</f>
        <v>2.3200000000000002E-2</v>
      </c>
      <c r="W24" s="16">
        <f>IF(ISERROR(VLOOKUP($A24,'Bennett et al.'!$A:$E,5,FALSE)),"",IF(VLOOKUP($A24,'Bennett et al.'!$A:$E,5,FALSE)=0,"",VLOOKUP($A24,'Bennett et al.'!$A:$E,5,FALSE)*Sources!$E$2))</f>
        <v>1.77E-2</v>
      </c>
      <c r="X24" s="17"/>
      <c r="Y24" s="16">
        <f>IF(ISERROR(VLOOKUP($A24,'Gerosa et al. growth media'!$A:$K,4,FALSE)),"",IF(VLOOKUP($A24,'Gerosa et al. growth media'!$A:$K,4,FALSE)=0,"",VLOOKUP($A24,'Gerosa et al. growth media'!$A:$K,4,FALSE)*Sources!$E$3))</f>
        <v>0.13087734299042214</v>
      </c>
      <c r="Z24" s="16">
        <f>IF(ISERROR(VLOOKUP($A24,'Gerosa et al. growth media'!$A:$K,5,FALSE)),"",IF(VLOOKUP($A24,'Gerosa et al. growth media'!$A:$K,5,FALSE)=0,"",VLOOKUP($A24,'Gerosa et al. growth media'!$A:$K,5,FALSE)*Sources!$E$3))</f>
        <v>0.23653381149150962</v>
      </c>
      <c r="AA24" s="16">
        <f>IF(ISERROR(VLOOKUP($A24,'Gerosa et al. growth media'!$A:$K,6,FALSE)),"",IF(VLOOKUP($A24,'Gerosa et al. growth media'!$A:$K,6,FALSE)=0,"",VLOOKUP($A24,'Gerosa et al. growth media'!$A:$K,6,FALSE)*Sources!$E$3))</f>
        <v>0.11694354216147182</v>
      </c>
      <c r="AB24" s="16">
        <f>IF(ISERROR(VLOOKUP($A24,'Gerosa et al. growth media'!$A:$K,7,FALSE)),"",IF(VLOOKUP($A24,'Gerosa et al. growth media'!$A:$K,7,FALSE)=0,"",VLOOKUP($A24,'Gerosa et al. growth media'!$A:$K,7,FALSE)*Sources!$E$3))</f>
        <v>0.26499069457505992</v>
      </c>
      <c r="AC24" s="16">
        <f>IF(ISERROR(VLOOKUP($A24,'Gerosa et al. growth media'!$A:$K,8,FALSE)),"",IF(VLOOKUP($A24,'Gerosa et al. growth media'!$A:$K,8,FALSE)=0,"",VLOOKUP($A24,'Gerosa et al. growth media'!$A:$K,8,FALSE)*Sources!$E$3))</f>
        <v>0.14965182219338671</v>
      </c>
      <c r="AD24" s="16">
        <f>IF(ISERROR(VLOOKUP($A24,'Gerosa et al. growth media'!$A:$K,9,FALSE)),"",IF(VLOOKUP($A24,'Gerosa et al. growth media'!$A:$K,9,FALSE)=0,"",VLOOKUP($A24,'Gerosa et al. growth media'!$A:$K,9,FALSE)*Sources!$E$3))</f>
        <v>0.15893339132705436</v>
      </c>
      <c r="AE24" s="16">
        <f>IF(ISERROR(VLOOKUP($A24,'Gerosa et al. growth media'!$A:$K,10,FALSE)),"",IF(VLOOKUP($A24,'Gerosa et al. growth media'!$A:$K,10,FALSE)=0,"",VLOOKUP($A24,'Gerosa et al. growth media'!$A:$K,10,FALSE)*Sources!$E$3))</f>
        <v>0.14707769618542327</v>
      </c>
      <c r="AF24" s="16">
        <f>IF(ISERROR(VLOOKUP($A24,'Gerosa et al. growth media'!$A:$K,11,FALSE)),"",IF(VLOOKUP($A24,'Gerosa et al. growth media'!$A:$K,11,FALSE)=0,"",VLOOKUP($A24,'Gerosa et al. growth media'!$A:$K,11,FALSE)*Sources!$E$3))</f>
        <v>0.24462114528049142</v>
      </c>
      <c r="AG24" s="16" t="str">
        <f>IF(ISERROR(VLOOKUP($A24,'Gerosa et al. diauxic shift'!$A:$L,4,FALSE)),"",IF(VLOOKUP($A24,'Gerosa et al. diauxic shift'!$A:$L,4,FALSE)=0,"",VLOOKUP($A24,'Gerosa et al. diauxic shift'!$A:$L,4,FALSE)*Sources!$E$3))</f>
        <v/>
      </c>
      <c r="AH24" s="16" t="str">
        <f>IF(ISERROR(VLOOKUP($A24,'Gerosa et al. diauxic shift'!$A:$L,5,FALSE)),"",IF(VLOOKUP($A24,'Gerosa et al. diauxic shift'!$A:$L,5,FALSE)=0,"",VLOOKUP($A24,'Gerosa et al. diauxic shift'!$A:$L,5,FALSE)*Sources!$E$3))</f>
        <v/>
      </c>
      <c r="AI24" s="16" t="str">
        <f>IF(ISERROR(VLOOKUP($A24,'Gerosa et al. diauxic shift'!$A:$L,6,FALSE)),"",IF(VLOOKUP($A24,'Gerosa et al. diauxic shift'!$A:$L,6,FALSE)=0,"",VLOOKUP($A24,'Gerosa et al. diauxic shift'!$A:$L,6,FALSE)*Sources!$E$3))</f>
        <v/>
      </c>
      <c r="AJ24" s="16" t="str">
        <f>IF(ISERROR(VLOOKUP($A24,'Gerosa et al. diauxic shift'!$A:$L,7,FALSE)),"",IF(VLOOKUP($A24,'Gerosa et al. diauxic shift'!$A:$L,7,FALSE)=0,"",VLOOKUP($A24,'Gerosa et al. diauxic shift'!$A:$L,7,FALSE)*Sources!$E$3))</f>
        <v/>
      </c>
      <c r="AK24" s="16" t="str">
        <f>IF(ISERROR(VLOOKUP($A24,'Gerosa et al. diauxic shift'!$A:$L,8,FALSE)),"",IF(VLOOKUP($A24,'Gerosa et al. diauxic shift'!$A:$L,8,FALSE)=0,"",VLOOKUP($A24,'Gerosa et al. diauxic shift'!$A:$L,8,FALSE)*Sources!$E$3))</f>
        <v/>
      </c>
      <c r="AL24" s="16" t="str">
        <f>IF(ISERROR(VLOOKUP($A24,'Gerosa et al. diauxic shift'!$A:$L,9,FALSE)),"",IF(VLOOKUP($A24,'Gerosa et al. diauxic shift'!$A:$L,9,FALSE)=0,"",VLOOKUP($A24,'Gerosa et al. diauxic shift'!$A:$L,9,FALSE)*Sources!$E$3))</f>
        <v/>
      </c>
      <c r="AM24" s="16" t="str">
        <f>IF(ISERROR(VLOOKUP($A24,'Gerosa et al. diauxic shift'!$A:$L,10,FALSE)),"",IF(VLOOKUP($A24,'Gerosa et al. diauxic shift'!$A:$L,10,FALSE)=0,"",VLOOKUP($A24,'Gerosa et al. diauxic shift'!$A:$L,10,FALSE)*Sources!$E$3))</f>
        <v/>
      </c>
      <c r="AN24" s="16" t="str">
        <f>IF(ISERROR(VLOOKUP($A24,'Gerosa et al. diauxic shift'!$A:$L,11,FALSE)),"",IF(VLOOKUP($A24,'Gerosa et al. diauxic shift'!$A:$L,11,FALSE)=0,"",VLOOKUP($A24,'Gerosa et al. diauxic shift'!$A:$L,11,FALSE)*Sources!$E$3))</f>
        <v/>
      </c>
      <c r="AO24" s="16" t="str">
        <f>IF(ISERROR(VLOOKUP($A24,'Gerosa et al. diauxic shift'!$A:$L,12,FALSE)),"",IF(VLOOKUP($A24,'Gerosa et al. diauxic shift'!$A:$L,12,FALSE)=0,"",VLOOKUP($A24,'Gerosa et al. diauxic shift'!$A:$L,12,FALSE)*Sources!$E$3))</f>
        <v/>
      </c>
      <c r="AP24" s="17"/>
      <c r="AQ24" s="16">
        <f>IF(ISERROR(VLOOKUP($A24,'Ishii et al.'!$A:$L,3,FALSE)),"",IF(VLOOKUP($A24,'Ishii et al.'!$A:$L,3,FALSE)=0,"",VLOOKUP($A24,'Ishii et al.'!$A:$L,3,FALSE)*Sources!$E$4))</f>
        <v>0.22449743560184601</v>
      </c>
      <c r="AR24" s="16">
        <f>IF(ISERROR(VLOOKUP($A24,'Ishii et al.'!$A:$L,4,FALSE)),"",IF(VLOOKUP($A24,'Ishii et al.'!$A:$L,4,FALSE)=0,"",VLOOKUP($A24,'Ishii et al.'!$A:$L,4,FALSE)*Sources!$E$4))</f>
        <v>0.33992153112790902</v>
      </c>
      <c r="AS24" s="16">
        <f>IF(ISERROR(VLOOKUP($A24,'Ishii et al.'!$A:$L,5,FALSE)),"",IF(VLOOKUP($A24,'Ishii et al.'!$A:$L,5,FALSE)=0,"",VLOOKUP($A24,'Ishii et al.'!$A:$L,5,FALSE)*Sources!$E$4))</f>
        <v>0.180219722035696</v>
      </c>
      <c r="AT24" s="16">
        <f>IF(ISERROR(VLOOKUP($A24,'Ishii et al.'!$A:$L,6,FALSE)),"",IF(VLOOKUP($A24,'Ishii et al.'!$A:$L,6,FALSE)=0,"",VLOOKUP($A24,'Ishii et al.'!$A:$L,6,FALSE)*Sources!$E$4))</f>
        <v>0.33459190231362501</v>
      </c>
      <c r="AU24" s="16">
        <f>IF(ISERROR(VLOOKUP($A24,'Ishii et al.'!$A:$L,7,FALSE)),"",IF(VLOOKUP($A24,'Ishii et al.'!$A:$L,7,FALSE)=0,"",VLOOKUP($A24,'Ishii et al.'!$A:$L,7,FALSE)*Sources!$E$4))</f>
        <v>6.5226627365227399E-2</v>
      </c>
      <c r="AV24" s="16">
        <f t="shared" si="8"/>
        <v>0.22889144368886066</v>
      </c>
      <c r="AW24" s="16">
        <f>IF(ISERROR(VLOOKUP($A24,'Ishii et al.'!$A:$L,9,FALSE)),"",IF(VLOOKUP($A24,'Ishii et al.'!$A:$L,9,FALSE)=0,"",VLOOKUP($A24,'Ishii et al.'!$A:$L,9,FALSE)*Sources!$E$4))</f>
        <v>0.119350732698456</v>
      </c>
      <c r="AX24" s="16">
        <f>IF(ISERROR(VLOOKUP($A24,'Ishii et al.'!$A:$L,10,FALSE)),"",IF(VLOOKUP($A24,'Ishii et al.'!$A:$L,10,FALSE)=0,"",VLOOKUP($A24,'Ishii et al.'!$A:$L,10,FALSE)*Sources!$E$4))</f>
        <v>0.10827714351390701</v>
      </c>
      <c r="AY24" s="16">
        <f>IF(ISERROR(VLOOKUP($A24,'Ishii et al.'!$A:$L,11,FALSE)),"",IF(VLOOKUP($A24,'Ishii et al.'!$A:$L,11,FALSE)=0,"",VLOOKUP($A24,'Ishii et al.'!$A:$L,11,FALSE)*Sources!$E$4))</f>
        <v>0.15553906632721201</v>
      </c>
      <c r="AZ24" s="16" t="str">
        <f>IF(ISERROR(VLOOKUP($A24,'Ishii et al.'!$A:$L,12,FALSE)),"",IF(VLOOKUP($A24,'Ishii et al.'!$A:$L,12,FALSE)=0,"",VLOOKUP($A24,'Ishii et al.'!$A:$L,12,FALSE)*Sources!$E$4))</f>
        <v/>
      </c>
      <c r="BA24" s="17"/>
      <c r="BB24" s="16">
        <f>IF(ISERROR(VLOOKUP($A24,'Park et al.'!$A:$E,5,FALSE)),"",IF(VLOOKUP($A24,'Park et al.'!$A:$E,5,FALSE)=0,"",VLOOKUP($A24,'Park et al.'!$A:$E,5,FALSE)*Sources!$E$5))</f>
        <v>0.67599999999999993</v>
      </c>
    </row>
    <row r="25" spans="1:54" ht="15" hidden="1" customHeight="1">
      <c r="A25" s="16" t="s">
        <v>107</v>
      </c>
      <c r="B25" s="18" t="s">
        <v>794</v>
      </c>
      <c r="C25" s="32" t="s">
        <v>841</v>
      </c>
      <c r="D25" s="18" t="s">
        <v>108</v>
      </c>
      <c r="E25" s="17"/>
      <c r="F25" s="17"/>
      <c r="G25" s="17"/>
      <c r="H25" s="18" t="s">
        <v>108</v>
      </c>
      <c r="I25" s="16">
        <f t="shared" si="0"/>
        <v>1</v>
      </c>
      <c r="J25" s="16">
        <f t="shared" si="1"/>
        <v>1</v>
      </c>
      <c r="K25" s="18"/>
      <c r="L25" s="18"/>
      <c r="M25" s="12" t="b">
        <v>1</v>
      </c>
      <c r="N25" s="12">
        <f t="shared" si="2"/>
        <v>4.8699999999999997E-4</v>
      </c>
      <c r="O25" s="12">
        <f t="shared" si="3"/>
        <v>4.8699999999999997E-4</v>
      </c>
      <c r="P25" s="12">
        <f t="shared" si="4"/>
        <v>4.8699999999999997E-4</v>
      </c>
      <c r="Q25" s="12">
        <f t="shared" si="5"/>
        <v>4.8699999999999997E-4</v>
      </c>
      <c r="R25" s="12">
        <f t="shared" si="6"/>
        <v>0</v>
      </c>
      <c r="S25" s="12">
        <f t="shared" si="7"/>
        <v>1.4099594672843078E-6</v>
      </c>
      <c r="U25" s="16" t="str">
        <f>IF(ISERROR(VLOOKUP($A25,'Bennett et al.'!$A:$E,3,FALSE)),"",IF(VLOOKUP($A25,'Bennett et al.'!$A:$E,3,FALSE)=0,"",VLOOKUP($A25,'Bennett et al.'!$A:$E,3,FALSE)*Sources!$E$2))</f>
        <v/>
      </c>
      <c r="V25" s="16" t="str">
        <f>IF(ISERROR(VLOOKUP($A25,'Bennett et al.'!$A:$E,4,FALSE)),"",IF(VLOOKUP($A25,'Bennett et al.'!$A:$E,4,FALSE)=0,"",VLOOKUP($A25,'Bennett et al.'!$A:$E,4,FALSE)*Sources!$E$2))</f>
        <v/>
      </c>
      <c r="W25" s="16" t="str">
        <f>IF(ISERROR(VLOOKUP($A25,'Bennett et al.'!$A:$E,5,FALSE)),"",IF(VLOOKUP($A25,'Bennett et al.'!$A:$E,5,FALSE)=0,"",VLOOKUP($A25,'Bennett et al.'!$A:$E,5,FALSE)*Sources!$E$2))</f>
        <v/>
      </c>
      <c r="X25" s="17"/>
      <c r="Y25" s="16" t="str">
        <f>IF(ISERROR(VLOOKUP($A25,'Gerosa et al. growth media'!$A:$K,4,FALSE)),"",IF(VLOOKUP($A25,'Gerosa et al. growth media'!$A:$K,4,FALSE)=0,"",VLOOKUP($A25,'Gerosa et al. growth media'!$A:$K,4,FALSE)*Sources!$E$3))</f>
        <v/>
      </c>
      <c r="Z25" s="16" t="str">
        <f>IF(ISERROR(VLOOKUP($A25,'Gerosa et al. growth media'!$A:$K,5,FALSE)),"",IF(VLOOKUP($A25,'Gerosa et al. growth media'!$A:$K,5,FALSE)=0,"",VLOOKUP($A25,'Gerosa et al. growth media'!$A:$K,5,FALSE)*Sources!$E$3))</f>
        <v/>
      </c>
      <c r="AA25" s="16" t="str">
        <f>IF(ISERROR(VLOOKUP($A25,'Gerosa et al. growth media'!$A:$K,6,FALSE)),"",IF(VLOOKUP($A25,'Gerosa et al. growth media'!$A:$K,6,FALSE)=0,"",VLOOKUP($A25,'Gerosa et al. growth media'!$A:$K,6,FALSE)*Sources!$E$3))</f>
        <v/>
      </c>
      <c r="AB25" s="16" t="str">
        <f>IF(ISERROR(VLOOKUP($A25,'Gerosa et al. growth media'!$A:$K,7,FALSE)),"",IF(VLOOKUP($A25,'Gerosa et al. growth media'!$A:$K,7,FALSE)=0,"",VLOOKUP($A25,'Gerosa et al. growth media'!$A:$K,7,FALSE)*Sources!$E$3))</f>
        <v/>
      </c>
      <c r="AC25" s="16" t="str">
        <f>IF(ISERROR(VLOOKUP($A25,'Gerosa et al. growth media'!$A:$K,8,FALSE)),"",IF(VLOOKUP($A25,'Gerosa et al. growth media'!$A:$K,8,FALSE)=0,"",VLOOKUP($A25,'Gerosa et al. growth media'!$A:$K,8,FALSE)*Sources!$E$3))</f>
        <v/>
      </c>
      <c r="AD25" s="16" t="str">
        <f>IF(ISERROR(VLOOKUP($A25,'Gerosa et al. growth media'!$A:$K,9,FALSE)),"",IF(VLOOKUP($A25,'Gerosa et al. growth media'!$A:$K,9,FALSE)=0,"",VLOOKUP($A25,'Gerosa et al. growth media'!$A:$K,9,FALSE)*Sources!$E$3))</f>
        <v/>
      </c>
      <c r="AE25" s="16" t="str">
        <f>IF(ISERROR(VLOOKUP($A25,'Gerosa et al. growth media'!$A:$K,10,FALSE)),"",IF(VLOOKUP($A25,'Gerosa et al. growth media'!$A:$K,10,FALSE)=0,"",VLOOKUP($A25,'Gerosa et al. growth media'!$A:$K,10,FALSE)*Sources!$E$3))</f>
        <v/>
      </c>
      <c r="AF25" s="16" t="str">
        <f>IF(ISERROR(VLOOKUP($A25,'Gerosa et al. growth media'!$A:$K,11,FALSE)),"",IF(VLOOKUP($A25,'Gerosa et al. growth media'!$A:$K,11,FALSE)=0,"",VLOOKUP($A25,'Gerosa et al. growth media'!$A:$K,11,FALSE)*Sources!$E$3))</f>
        <v/>
      </c>
      <c r="AG25" s="16" t="str">
        <f>IF(ISERROR(VLOOKUP($A25,'Gerosa et al. diauxic shift'!$A:$L,4,FALSE)),"",IF(VLOOKUP($A25,'Gerosa et al. diauxic shift'!$A:$L,4,FALSE)=0,"",VLOOKUP($A25,'Gerosa et al. diauxic shift'!$A:$L,4,FALSE)*Sources!$E$3))</f>
        <v/>
      </c>
      <c r="AH25" s="16" t="str">
        <f>IF(ISERROR(VLOOKUP($A25,'Gerosa et al. diauxic shift'!$A:$L,5,FALSE)),"",IF(VLOOKUP($A25,'Gerosa et al. diauxic shift'!$A:$L,5,FALSE)=0,"",VLOOKUP($A25,'Gerosa et al. diauxic shift'!$A:$L,5,FALSE)*Sources!$E$3))</f>
        <v/>
      </c>
      <c r="AI25" s="16" t="str">
        <f>IF(ISERROR(VLOOKUP($A25,'Gerosa et al. diauxic shift'!$A:$L,6,FALSE)),"",IF(VLOOKUP($A25,'Gerosa et al. diauxic shift'!$A:$L,6,FALSE)=0,"",VLOOKUP($A25,'Gerosa et al. diauxic shift'!$A:$L,6,FALSE)*Sources!$E$3))</f>
        <v/>
      </c>
      <c r="AJ25" s="16" t="str">
        <f>IF(ISERROR(VLOOKUP($A25,'Gerosa et al. diauxic shift'!$A:$L,7,FALSE)),"",IF(VLOOKUP($A25,'Gerosa et al. diauxic shift'!$A:$L,7,FALSE)=0,"",VLOOKUP($A25,'Gerosa et al. diauxic shift'!$A:$L,7,FALSE)*Sources!$E$3))</f>
        <v/>
      </c>
      <c r="AK25" s="16" t="str">
        <f>IF(ISERROR(VLOOKUP($A25,'Gerosa et al. diauxic shift'!$A:$L,8,FALSE)),"",IF(VLOOKUP($A25,'Gerosa et al. diauxic shift'!$A:$L,8,FALSE)=0,"",VLOOKUP($A25,'Gerosa et al. diauxic shift'!$A:$L,8,FALSE)*Sources!$E$3))</f>
        <v/>
      </c>
      <c r="AL25" s="16" t="str">
        <f>IF(ISERROR(VLOOKUP($A25,'Gerosa et al. diauxic shift'!$A:$L,9,FALSE)),"",IF(VLOOKUP($A25,'Gerosa et al. diauxic shift'!$A:$L,9,FALSE)=0,"",VLOOKUP($A25,'Gerosa et al. diauxic shift'!$A:$L,9,FALSE)*Sources!$E$3))</f>
        <v/>
      </c>
      <c r="AM25" s="16" t="str">
        <f>IF(ISERROR(VLOOKUP($A25,'Gerosa et al. diauxic shift'!$A:$L,10,FALSE)),"",IF(VLOOKUP($A25,'Gerosa et al. diauxic shift'!$A:$L,10,FALSE)=0,"",VLOOKUP($A25,'Gerosa et al. diauxic shift'!$A:$L,10,FALSE)*Sources!$E$3))</f>
        <v/>
      </c>
      <c r="AN25" s="16" t="str">
        <f>IF(ISERROR(VLOOKUP($A25,'Gerosa et al. diauxic shift'!$A:$L,11,FALSE)),"",IF(VLOOKUP($A25,'Gerosa et al. diauxic shift'!$A:$L,11,FALSE)=0,"",VLOOKUP($A25,'Gerosa et al. diauxic shift'!$A:$L,11,FALSE)*Sources!$E$3))</f>
        <v/>
      </c>
      <c r="AO25" s="16" t="str">
        <f>IF(ISERROR(VLOOKUP($A25,'Gerosa et al. diauxic shift'!$A:$L,12,FALSE)),"",IF(VLOOKUP($A25,'Gerosa et al. diauxic shift'!$A:$L,12,FALSE)=0,"",VLOOKUP($A25,'Gerosa et al. diauxic shift'!$A:$L,12,FALSE)*Sources!$E$3))</f>
        <v/>
      </c>
      <c r="AP25" s="17"/>
      <c r="AQ25" s="16" t="str">
        <f>IF(ISERROR(VLOOKUP($A25,'Ishii et al.'!$A:$L,3,FALSE)),"",IF(VLOOKUP($A25,'Ishii et al.'!$A:$L,3,FALSE)=0,"",VLOOKUP($A25,'Ishii et al.'!$A:$L,3,FALSE)*Sources!$E$4))</f>
        <v/>
      </c>
      <c r="AR25" s="16" t="str">
        <f>IF(ISERROR(VLOOKUP($A25,'Ishii et al.'!$A:$L,4,FALSE)),"",IF(VLOOKUP($A25,'Ishii et al.'!$A:$L,4,FALSE)=0,"",VLOOKUP($A25,'Ishii et al.'!$A:$L,4,FALSE)*Sources!$E$4))</f>
        <v/>
      </c>
      <c r="AS25" s="16" t="str">
        <f>IF(ISERROR(VLOOKUP($A25,'Ishii et al.'!$A:$L,5,FALSE)),"",IF(VLOOKUP($A25,'Ishii et al.'!$A:$L,5,FALSE)=0,"",VLOOKUP($A25,'Ishii et al.'!$A:$L,5,FALSE)*Sources!$E$4))</f>
        <v/>
      </c>
      <c r="AT25" s="16" t="str">
        <f>IF(ISERROR(VLOOKUP($A25,'Ishii et al.'!$A:$L,6,FALSE)),"",IF(VLOOKUP($A25,'Ishii et al.'!$A:$L,6,FALSE)=0,"",VLOOKUP($A25,'Ishii et al.'!$A:$L,6,FALSE)*Sources!$E$4))</f>
        <v/>
      </c>
      <c r="AU25" s="16" t="str">
        <f>IF(ISERROR(VLOOKUP($A25,'Ishii et al.'!$A:$L,7,FALSE)),"",IF(VLOOKUP($A25,'Ishii et al.'!$A:$L,7,FALSE)=0,"",VLOOKUP($A25,'Ishii et al.'!$A:$L,7,FALSE)*Sources!$E$4))</f>
        <v/>
      </c>
      <c r="AV25" s="16" t="str">
        <f t="shared" si="8"/>
        <v/>
      </c>
      <c r="AW25" s="16" t="str">
        <f>IF(ISERROR(VLOOKUP($A25,'Ishii et al.'!$A:$L,9,FALSE)),"",IF(VLOOKUP($A25,'Ishii et al.'!$A:$L,9,FALSE)=0,"",VLOOKUP($A25,'Ishii et al.'!$A:$L,9,FALSE)*Sources!$E$4))</f>
        <v/>
      </c>
      <c r="AX25" s="16" t="str">
        <f>IF(ISERROR(VLOOKUP($A25,'Ishii et al.'!$A:$L,10,FALSE)),"",IF(VLOOKUP($A25,'Ishii et al.'!$A:$L,10,FALSE)=0,"",VLOOKUP($A25,'Ishii et al.'!$A:$L,10,FALSE)*Sources!$E$4))</f>
        <v/>
      </c>
      <c r="AY25" s="16" t="str">
        <f>IF(ISERROR(VLOOKUP($A25,'Ishii et al.'!$A:$L,11,FALSE)),"",IF(VLOOKUP($A25,'Ishii et al.'!$A:$L,11,FALSE)=0,"",VLOOKUP($A25,'Ishii et al.'!$A:$L,11,FALSE)*Sources!$E$4))</f>
        <v/>
      </c>
      <c r="AZ25" s="16" t="str">
        <f>IF(ISERROR(VLOOKUP($A25,'Ishii et al.'!$A:$L,12,FALSE)),"",IF(VLOOKUP($A25,'Ishii et al.'!$A:$L,12,FALSE)=0,"",VLOOKUP($A25,'Ishii et al.'!$A:$L,12,FALSE)*Sources!$E$4))</f>
        <v/>
      </c>
      <c r="BA25" s="17"/>
      <c r="BB25" s="16">
        <f>IF(ISERROR(VLOOKUP($A25,'Park et al.'!$A:$E,5,FALSE)),"",IF(VLOOKUP($A25,'Park et al.'!$A:$E,5,FALSE)=0,"",VLOOKUP($A25,'Park et al.'!$A:$E,5,FALSE)*Sources!$E$5))</f>
        <v>4.8699999999999997E-4</v>
      </c>
    </row>
    <row r="26" spans="1:54" ht="15" customHeight="1">
      <c r="A26" s="16" t="s">
        <v>109</v>
      </c>
      <c r="B26" s="18"/>
      <c r="C26" s="50" t="s">
        <v>880</v>
      </c>
      <c r="D26" s="18" t="s">
        <v>110</v>
      </c>
      <c r="E26" s="17"/>
      <c r="F26" s="17"/>
      <c r="G26" s="18" t="s">
        <v>110</v>
      </c>
      <c r="H26" s="17"/>
      <c r="I26" s="16">
        <f t="shared" si="0"/>
        <v>1</v>
      </c>
      <c r="J26" s="16">
        <f t="shared" si="1"/>
        <v>9</v>
      </c>
      <c r="K26" s="18" t="b">
        <v>1</v>
      </c>
      <c r="L26" s="18" t="b">
        <v>1</v>
      </c>
      <c r="N26" s="12" t="str">
        <f t="shared" si="2"/>
        <v/>
      </c>
      <c r="O26" s="12" t="str">
        <f t="shared" si="3"/>
        <v/>
      </c>
      <c r="P26" s="12" t="str">
        <f t="shared" si="4"/>
        <v/>
      </c>
      <c r="Q26" s="12" t="str">
        <f t="shared" si="5"/>
        <v/>
      </c>
      <c r="R26" s="12" t="str">
        <f t="shared" si="6"/>
        <v/>
      </c>
      <c r="S26" s="12" t="str">
        <f t="shared" si="7"/>
        <v/>
      </c>
      <c r="U26" s="16" t="str">
        <f>IF(ISERROR(VLOOKUP($A26,'Bennett et al.'!$A:$E,3,FALSE)),"",IF(VLOOKUP($A26,'Bennett et al.'!$A:$E,3,FALSE)=0,"",VLOOKUP($A26,'Bennett et al.'!$A:$E,3,FALSE)*Sources!$E$2))</f>
        <v/>
      </c>
      <c r="V26" s="16" t="str">
        <f>IF(ISERROR(VLOOKUP($A26,'Bennett et al.'!$A:$E,4,FALSE)),"",IF(VLOOKUP($A26,'Bennett et al.'!$A:$E,4,FALSE)=0,"",VLOOKUP($A26,'Bennett et al.'!$A:$E,4,FALSE)*Sources!$E$2))</f>
        <v/>
      </c>
      <c r="W26" s="16" t="str">
        <f>IF(ISERROR(VLOOKUP($A26,'Bennett et al.'!$A:$E,5,FALSE)),"",IF(VLOOKUP($A26,'Bennett et al.'!$A:$E,5,FALSE)=0,"",VLOOKUP($A26,'Bennett et al.'!$A:$E,5,FALSE)*Sources!$E$2))</f>
        <v/>
      </c>
      <c r="X26" s="17"/>
      <c r="Y26" s="16" t="str">
        <f>IF(ISERROR(VLOOKUP($A26,'Gerosa et al. growth media'!$A:$K,4,FALSE)),"",IF(VLOOKUP($A26,'Gerosa et al. growth media'!$A:$K,4,FALSE)=0,"",VLOOKUP($A26,'Gerosa et al. growth media'!$A:$K,4,FALSE)*Sources!$E$3))</f>
        <v/>
      </c>
      <c r="Z26" s="16" t="str">
        <f>IF(ISERROR(VLOOKUP($A26,'Gerosa et al. growth media'!$A:$K,5,FALSE)),"",IF(VLOOKUP($A26,'Gerosa et al. growth media'!$A:$K,5,FALSE)=0,"",VLOOKUP($A26,'Gerosa et al. growth media'!$A:$K,5,FALSE)*Sources!$E$3))</f>
        <v/>
      </c>
      <c r="AA26" s="16" t="str">
        <f>IF(ISERROR(VLOOKUP($A26,'Gerosa et al. growth media'!$A:$K,6,FALSE)),"",IF(VLOOKUP($A26,'Gerosa et al. growth media'!$A:$K,6,FALSE)=0,"",VLOOKUP($A26,'Gerosa et al. growth media'!$A:$K,6,FALSE)*Sources!$E$3))</f>
        <v/>
      </c>
      <c r="AB26" s="16" t="str">
        <f>IF(ISERROR(VLOOKUP($A26,'Gerosa et al. growth media'!$A:$K,7,FALSE)),"",IF(VLOOKUP($A26,'Gerosa et al. growth media'!$A:$K,7,FALSE)=0,"",VLOOKUP($A26,'Gerosa et al. growth media'!$A:$K,7,FALSE)*Sources!$E$3))</f>
        <v/>
      </c>
      <c r="AC26" s="16" t="str">
        <f>IF(ISERROR(VLOOKUP($A26,'Gerosa et al. growth media'!$A:$K,8,FALSE)),"",IF(VLOOKUP($A26,'Gerosa et al. growth media'!$A:$K,8,FALSE)=0,"",VLOOKUP($A26,'Gerosa et al. growth media'!$A:$K,8,FALSE)*Sources!$E$3))</f>
        <v/>
      </c>
      <c r="AD26" s="16" t="str">
        <f>IF(ISERROR(VLOOKUP($A26,'Gerosa et al. growth media'!$A:$K,9,FALSE)),"",IF(VLOOKUP($A26,'Gerosa et al. growth media'!$A:$K,9,FALSE)=0,"",VLOOKUP($A26,'Gerosa et al. growth media'!$A:$K,9,FALSE)*Sources!$E$3))</f>
        <v/>
      </c>
      <c r="AE26" s="16" t="str">
        <f>IF(ISERROR(VLOOKUP($A26,'Gerosa et al. growth media'!$A:$K,10,FALSE)),"",IF(VLOOKUP($A26,'Gerosa et al. growth media'!$A:$K,10,FALSE)=0,"",VLOOKUP($A26,'Gerosa et al. growth media'!$A:$K,10,FALSE)*Sources!$E$3))</f>
        <v/>
      </c>
      <c r="AF26" s="16" t="str">
        <f>IF(ISERROR(VLOOKUP($A26,'Gerosa et al. growth media'!$A:$K,11,FALSE)),"",IF(VLOOKUP($A26,'Gerosa et al. growth media'!$A:$K,11,FALSE)=0,"",VLOOKUP($A26,'Gerosa et al. growth media'!$A:$K,11,FALSE)*Sources!$E$3))</f>
        <v/>
      </c>
      <c r="AG26" s="16" t="str">
        <f>IF(ISERROR(VLOOKUP($A26,'Gerosa et al. diauxic shift'!$A:$L,4,FALSE)),"",IF(VLOOKUP($A26,'Gerosa et al. diauxic shift'!$A:$L,4,FALSE)=0,"",VLOOKUP($A26,'Gerosa et al. diauxic shift'!$A:$L,4,FALSE)*Sources!$E$3))</f>
        <v/>
      </c>
      <c r="AH26" s="16" t="str">
        <f>IF(ISERROR(VLOOKUP($A26,'Gerosa et al. diauxic shift'!$A:$L,5,FALSE)),"",IF(VLOOKUP($A26,'Gerosa et al. diauxic shift'!$A:$L,5,FALSE)=0,"",VLOOKUP($A26,'Gerosa et al. diauxic shift'!$A:$L,5,FALSE)*Sources!$E$3))</f>
        <v/>
      </c>
      <c r="AI26" s="16" t="str">
        <f>IF(ISERROR(VLOOKUP($A26,'Gerosa et al. diauxic shift'!$A:$L,6,FALSE)),"",IF(VLOOKUP($A26,'Gerosa et al. diauxic shift'!$A:$L,6,FALSE)=0,"",VLOOKUP($A26,'Gerosa et al. diauxic shift'!$A:$L,6,FALSE)*Sources!$E$3))</f>
        <v/>
      </c>
      <c r="AJ26" s="16" t="str">
        <f>IF(ISERROR(VLOOKUP($A26,'Gerosa et al. diauxic shift'!$A:$L,7,FALSE)),"",IF(VLOOKUP($A26,'Gerosa et al. diauxic shift'!$A:$L,7,FALSE)=0,"",VLOOKUP($A26,'Gerosa et al. diauxic shift'!$A:$L,7,FALSE)*Sources!$E$3))</f>
        <v/>
      </c>
      <c r="AK26" s="16" t="str">
        <f>IF(ISERROR(VLOOKUP($A26,'Gerosa et al. diauxic shift'!$A:$L,8,FALSE)),"",IF(VLOOKUP($A26,'Gerosa et al. diauxic shift'!$A:$L,8,FALSE)=0,"",VLOOKUP($A26,'Gerosa et al. diauxic shift'!$A:$L,8,FALSE)*Sources!$E$3))</f>
        <v/>
      </c>
      <c r="AL26" s="16" t="str">
        <f>IF(ISERROR(VLOOKUP($A26,'Gerosa et al. diauxic shift'!$A:$L,9,FALSE)),"",IF(VLOOKUP($A26,'Gerosa et al. diauxic shift'!$A:$L,9,FALSE)=0,"",VLOOKUP($A26,'Gerosa et al. diauxic shift'!$A:$L,9,FALSE)*Sources!$E$3))</f>
        <v/>
      </c>
      <c r="AM26" s="16" t="str">
        <f>IF(ISERROR(VLOOKUP($A26,'Gerosa et al. diauxic shift'!$A:$L,10,FALSE)),"",IF(VLOOKUP($A26,'Gerosa et al. diauxic shift'!$A:$L,10,FALSE)=0,"",VLOOKUP($A26,'Gerosa et al. diauxic shift'!$A:$L,10,FALSE)*Sources!$E$3))</f>
        <v/>
      </c>
      <c r="AN26" s="16" t="str">
        <f>IF(ISERROR(VLOOKUP($A26,'Gerosa et al. diauxic shift'!$A:$L,11,FALSE)),"",IF(VLOOKUP($A26,'Gerosa et al. diauxic shift'!$A:$L,11,FALSE)=0,"",VLOOKUP($A26,'Gerosa et al. diauxic shift'!$A:$L,11,FALSE)*Sources!$E$3))</f>
        <v/>
      </c>
      <c r="AO26" s="16" t="str">
        <f>IF(ISERROR(VLOOKUP($A26,'Gerosa et al. diauxic shift'!$A:$L,12,FALSE)),"",IF(VLOOKUP($A26,'Gerosa et al. diauxic shift'!$A:$L,12,FALSE)=0,"",VLOOKUP($A26,'Gerosa et al. diauxic shift'!$A:$L,12,FALSE)*Sources!$E$3))</f>
        <v/>
      </c>
      <c r="AP26" s="17"/>
      <c r="AQ26" s="16">
        <f>IF(ISERROR(VLOOKUP($A26,'Ishii et al.'!$A:$L,3,FALSE)),"",IF(VLOOKUP($A26,'Ishii et al.'!$A:$L,3,FALSE)=0,"",VLOOKUP($A26,'Ishii et al.'!$A:$L,3,FALSE)*Sources!$E$4))</f>
        <v>0.16802794724773201</v>
      </c>
      <c r="AR26" s="16">
        <f>IF(ISERROR(VLOOKUP($A26,'Ishii et al.'!$A:$L,4,FALSE)),"",IF(VLOOKUP($A26,'Ishii et al.'!$A:$L,4,FALSE)=0,"",VLOOKUP($A26,'Ishii et al.'!$A:$L,4,FALSE)*Sources!$E$4))</f>
        <v>0.15673164266019801</v>
      </c>
      <c r="AS26" s="16">
        <f>IF(ISERROR(VLOOKUP($A26,'Ishii et al.'!$A:$L,5,FALSE)),"",IF(VLOOKUP($A26,'Ishii et al.'!$A:$L,5,FALSE)=0,"",VLOOKUP($A26,'Ishii et al.'!$A:$L,5,FALSE)*Sources!$E$4))</f>
        <v>0.31813482767485601</v>
      </c>
      <c r="AT26" s="16">
        <f>IF(ISERROR(VLOOKUP($A26,'Ishii et al.'!$A:$L,6,FALSE)),"",IF(VLOOKUP($A26,'Ishii et al.'!$A:$L,6,FALSE)=0,"",VLOOKUP($A26,'Ishii et al.'!$A:$L,6,FALSE)*Sources!$E$4))</f>
        <v>0.596535777981685</v>
      </c>
      <c r="AU26" s="16">
        <f>IF(ISERROR(VLOOKUP($A26,'Ishii et al.'!$A:$L,7,FALSE)),"",IF(VLOOKUP($A26,'Ishii et al.'!$A:$L,7,FALSE)=0,"",VLOOKUP($A26,'Ishii et al.'!$A:$L,7,FALSE)*Sources!$E$4))</f>
        <v>0.208346890461272</v>
      </c>
      <c r="AV26" s="16">
        <f t="shared" si="8"/>
        <v>0.28955541720514855</v>
      </c>
      <c r="AW26" s="16">
        <f>IF(ISERROR(VLOOKUP($A26,'Ishii et al.'!$A:$L,9,FALSE)),"",IF(VLOOKUP($A26,'Ishii et al.'!$A:$L,9,FALSE)=0,"",VLOOKUP($A26,'Ishii et al.'!$A:$L,9,FALSE)*Sources!$E$4))</f>
        <v>0.17252591557771799</v>
      </c>
      <c r="AX26" s="16">
        <f>IF(ISERROR(VLOOKUP($A26,'Ishii et al.'!$A:$L,10,FALSE)),"",IF(VLOOKUP($A26,'Ishii et al.'!$A:$L,10,FALSE)=0,"",VLOOKUP($A26,'Ishii et al.'!$A:$L,10,FALSE)*Sources!$E$4))</f>
        <v>0.50578662735905799</v>
      </c>
      <c r="AY26" s="16">
        <f>IF(ISERROR(VLOOKUP($A26,'Ishii et al.'!$A:$L,11,FALSE)),"",IF(VLOOKUP($A26,'Ishii et al.'!$A:$L,11,FALSE)=0,"",VLOOKUP($A26,'Ishii et al.'!$A:$L,11,FALSE)*Sources!$E$4))</f>
        <v>0.20287014491486699</v>
      </c>
      <c r="AZ26" s="16">
        <f>IF(ISERROR(VLOOKUP($A26,'Ishii et al.'!$A:$L,12,FALSE)),"",IF(VLOOKUP($A26,'Ishii et al.'!$A:$L,12,FALSE)=0,"",VLOOKUP($A26,'Ishii et al.'!$A:$L,12,FALSE)*Sources!$E$4))</f>
        <v>1.2364439219359</v>
      </c>
      <c r="BA26" s="17"/>
      <c r="BB26" s="16" t="str">
        <f>IF(ISERROR(VLOOKUP($A26,'Park et al.'!$A:$E,5,FALSE)),"",IF(VLOOKUP($A26,'Park et al.'!$A:$E,5,FALSE)=0,"",VLOOKUP($A26,'Park et al.'!$A:$E,5,FALSE)*Sources!$E$5))</f>
        <v/>
      </c>
    </row>
    <row r="27" spans="1:54" ht="15" hidden="1" customHeight="1">
      <c r="A27" s="16" t="s">
        <v>111</v>
      </c>
      <c r="B27" s="18" t="s">
        <v>735</v>
      </c>
      <c r="C27" s="18" t="s">
        <v>843</v>
      </c>
      <c r="D27" s="18" t="s">
        <v>112</v>
      </c>
      <c r="E27" s="18" t="s">
        <v>112</v>
      </c>
      <c r="F27" s="17"/>
      <c r="G27" s="16" t="s">
        <v>113</v>
      </c>
      <c r="H27" s="18" t="s">
        <v>112</v>
      </c>
      <c r="I27" s="16">
        <f t="shared" si="0"/>
        <v>3</v>
      </c>
      <c r="J27" s="16">
        <f t="shared" si="1"/>
        <v>13</v>
      </c>
      <c r="K27" s="18" t="b">
        <v>1</v>
      </c>
      <c r="L27" s="18"/>
      <c r="M27" s="12" t="b">
        <v>1</v>
      </c>
      <c r="N27" s="12">
        <f t="shared" si="2"/>
        <v>2.5500000000000003</v>
      </c>
      <c r="O27" s="12">
        <f t="shared" si="3"/>
        <v>2.5500000000000003</v>
      </c>
      <c r="P27" s="12">
        <f t="shared" si="4"/>
        <v>2.5500000000000003</v>
      </c>
      <c r="Q27" s="12">
        <f t="shared" si="5"/>
        <v>2.5500000000000003</v>
      </c>
      <c r="R27" s="12">
        <f t="shared" si="6"/>
        <v>0</v>
      </c>
      <c r="S27" s="12">
        <f t="shared" si="7"/>
        <v>7.382744643891141E-3</v>
      </c>
      <c r="U27" s="16">
        <f>IF(ISERROR(VLOOKUP($A27,'Bennett et al.'!$A:$E,3,FALSE)),"",IF(VLOOKUP($A27,'Bennett et al.'!$A:$E,3,FALSE)=0,"",VLOOKUP($A27,'Bennett et al.'!$A:$E,3,FALSE)*Sources!$E$2))</f>
        <v>2.5500000000000003</v>
      </c>
      <c r="V27" s="16">
        <f>IF(ISERROR(VLOOKUP($A27,'Bennett et al.'!$A:$E,4,FALSE)),"",IF(VLOOKUP($A27,'Bennett et al.'!$A:$E,4,FALSE)=0,"",VLOOKUP($A27,'Bennett et al.'!$A:$E,4,FALSE)*Sources!$E$2))</f>
        <v>1.77</v>
      </c>
      <c r="W27" s="16">
        <f>IF(ISERROR(VLOOKUP($A27,'Bennett et al.'!$A:$E,5,FALSE)),"",IF(VLOOKUP($A27,'Bennett et al.'!$A:$E,5,FALSE)=0,"",VLOOKUP($A27,'Bennett et al.'!$A:$E,5,FALSE)*Sources!$E$2))</f>
        <v>0.879</v>
      </c>
      <c r="X27" s="17"/>
      <c r="Y27" s="16" t="str">
        <f>IF(ISERROR(VLOOKUP($A27,'Gerosa et al. growth media'!$A:$K,4,FALSE)),"",IF(VLOOKUP($A27,'Gerosa et al. growth media'!$A:$K,4,FALSE)=0,"",VLOOKUP($A27,'Gerosa et al. growth media'!$A:$K,4,FALSE)*Sources!$E$3))</f>
        <v/>
      </c>
      <c r="Z27" s="16" t="str">
        <f>IF(ISERROR(VLOOKUP($A27,'Gerosa et al. growth media'!$A:$K,5,FALSE)),"",IF(VLOOKUP($A27,'Gerosa et al. growth media'!$A:$K,5,FALSE)=0,"",VLOOKUP($A27,'Gerosa et al. growth media'!$A:$K,5,FALSE)*Sources!$E$3))</f>
        <v/>
      </c>
      <c r="AA27" s="16" t="str">
        <f>IF(ISERROR(VLOOKUP($A27,'Gerosa et al. growth media'!$A:$K,6,FALSE)),"",IF(VLOOKUP($A27,'Gerosa et al. growth media'!$A:$K,6,FALSE)=0,"",VLOOKUP($A27,'Gerosa et al. growth media'!$A:$K,6,FALSE)*Sources!$E$3))</f>
        <v/>
      </c>
      <c r="AB27" s="16" t="str">
        <f>IF(ISERROR(VLOOKUP($A27,'Gerosa et al. growth media'!$A:$K,7,FALSE)),"",IF(VLOOKUP($A27,'Gerosa et al. growth media'!$A:$K,7,FALSE)=0,"",VLOOKUP($A27,'Gerosa et al. growth media'!$A:$K,7,FALSE)*Sources!$E$3))</f>
        <v/>
      </c>
      <c r="AC27" s="16" t="str">
        <f>IF(ISERROR(VLOOKUP($A27,'Gerosa et al. growth media'!$A:$K,8,FALSE)),"",IF(VLOOKUP($A27,'Gerosa et al. growth media'!$A:$K,8,FALSE)=0,"",VLOOKUP($A27,'Gerosa et al. growth media'!$A:$K,8,FALSE)*Sources!$E$3))</f>
        <v/>
      </c>
      <c r="AD27" s="16" t="str">
        <f>IF(ISERROR(VLOOKUP($A27,'Gerosa et al. growth media'!$A:$K,9,FALSE)),"",IF(VLOOKUP($A27,'Gerosa et al. growth media'!$A:$K,9,FALSE)=0,"",VLOOKUP($A27,'Gerosa et al. growth media'!$A:$K,9,FALSE)*Sources!$E$3))</f>
        <v/>
      </c>
      <c r="AE27" s="16" t="str">
        <f>IF(ISERROR(VLOOKUP($A27,'Gerosa et al. growth media'!$A:$K,10,FALSE)),"",IF(VLOOKUP($A27,'Gerosa et al. growth media'!$A:$K,10,FALSE)=0,"",VLOOKUP($A27,'Gerosa et al. growth media'!$A:$K,10,FALSE)*Sources!$E$3))</f>
        <v/>
      </c>
      <c r="AF27" s="16" t="str">
        <f>IF(ISERROR(VLOOKUP($A27,'Gerosa et al. growth media'!$A:$K,11,FALSE)),"",IF(VLOOKUP($A27,'Gerosa et al. growth media'!$A:$K,11,FALSE)=0,"",VLOOKUP($A27,'Gerosa et al. growth media'!$A:$K,11,FALSE)*Sources!$E$3))</f>
        <v/>
      </c>
      <c r="AG27" s="16" t="str">
        <f>IF(ISERROR(VLOOKUP($A27,'Gerosa et al. diauxic shift'!$A:$L,4,FALSE)),"",IF(VLOOKUP($A27,'Gerosa et al. diauxic shift'!$A:$L,4,FALSE)=0,"",VLOOKUP($A27,'Gerosa et al. diauxic shift'!$A:$L,4,FALSE)*Sources!$E$3))</f>
        <v/>
      </c>
      <c r="AH27" s="16" t="str">
        <f>IF(ISERROR(VLOOKUP($A27,'Gerosa et al. diauxic shift'!$A:$L,5,FALSE)),"",IF(VLOOKUP($A27,'Gerosa et al. diauxic shift'!$A:$L,5,FALSE)=0,"",VLOOKUP($A27,'Gerosa et al. diauxic shift'!$A:$L,5,FALSE)*Sources!$E$3))</f>
        <v/>
      </c>
      <c r="AI27" s="16" t="str">
        <f>IF(ISERROR(VLOOKUP($A27,'Gerosa et al. diauxic shift'!$A:$L,6,FALSE)),"",IF(VLOOKUP($A27,'Gerosa et al. diauxic shift'!$A:$L,6,FALSE)=0,"",VLOOKUP($A27,'Gerosa et al. diauxic shift'!$A:$L,6,FALSE)*Sources!$E$3))</f>
        <v/>
      </c>
      <c r="AJ27" s="16" t="str">
        <f>IF(ISERROR(VLOOKUP($A27,'Gerosa et al. diauxic shift'!$A:$L,7,FALSE)),"",IF(VLOOKUP($A27,'Gerosa et al. diauxic shift'!$A:$L,7,FALSE)=0,"",VLOOKUP($A27,'Gerosa et al. diauxic shift'!$A:$L,7,FALSE)*Sources!$E$3))</f>
        <v/>
      </c>
      <c r="AK27" s="16" t="str">
        <f>IF(ISERROR(VLOOKUP($A27,'Gerosa et al. diauxic shift'!$A:$L,8,FALSE)),"",IF(VLOOKUP($A27,'Gerosa et al. diauxic shift'!$A:$L,8,FALSE)=0,"",VLOOKUP($A27,'Gerosa et al. diauxic shift'!$A:$L,8,FALSE)*Sources!$E$3))</f>
        <v/>
      </c>
      <c r="AL27" s="16" t="str">
        <f>IF(ISERROR(VLOOKUP($A27,'Gerosa et al. diauxic shift'!$A:$L,9,FALSE)),"",IF(VLOOKUP($A27,'Gerosa et al. diauxic shift'!$A:$L,9,FALSE)=0,"",VLOOKUP($A27,'Gerosa et al. diauxic shift'!$A:$L,9,FALSE)*Sources!$E$3))</f>
        <v/>
      </c>
      <c r="AM27" s="16" t="str">
        <f>IF(ISERROR(VLOOKUP($A27,'Gerosa et al. diauxic shift'!$A:$L,10,FALSE)),"",IF(VLOOKUP($A27,'Gerosa et al. diauxic shift'!$A:$L,10,FALSE)=0,"",VLOOKUP($A27,'Gerosa et al. diauxic shift'!$A:$L,10,FALSE)*Sources!$E$3))</f>
        <v/>
      </c>
      <c r="AN27" s="16" t="str">
        <f>IF(ISERROR(VLOOKUP($A27,'Gerosa et al. diauxic shift'!$A:$L,11,FALSE)),"",IF(VLOOKUP($A27,'Gerosa et al. diauxic shift'!$A:$L,11,FALSE)=0,"",VLOOKUP($A27,'Gerosa et al. diauxic shift'!$A:$L,11,FALSE)*Sources!$E$3))</f>
        <v/>
      </c>
      <c r="AO27" s="16" t="str">
        <f>IF(ISERROR(VLOOKUP($A27,'Gerosa et al. diauxic shift'!$A:$L,12,FALSE)),"",IF(VLOOKUP($A27,'Gerosa et al. diauxic shift'!$A:$L,12,FALSE)=0,"",VLOOKUP($A27,'Gerosa et al. diauxic shift'!$A:$L,12,FALSE)*Sources!$E$3))</f>
        <v/>
      </c>
      <c r="AP27" s="17"/>
      <c r="AQ27" s="16">
        <f>IF(ISERROR(VLOOKUP($A27,'Ishii et al.'!$A:$L,3,FALSE)),"",IF(VLOOKUP($A27,'Ishii et al.'!$A:$L,3,FALSE)=0,"",VLOOKUP($A27,'Ishii et al.'!$A:$L,3,FALSE)*Sources!$E$4))</f>
        <v>0.20250339555708999</v>
      </c>
      <c r="AR27" s="16">
        <f>IF(ISERROR(VLOOKUP($A27,'Ishii et al.'!$A:$L,4,FALSE)),"",IF(VLOOKUP($A27,'Ishii et al.'!$A:$L,4,FALSE)=0,"",VLOOKUP($A27,'Ishii et al.'!$A:$L,4,FALSE)*Sources!$E$4))</f>
        <v>0.18224587615447499</v>
      </c>
      <c r="AS27" s="16">
        <f>IF(ISERROR(VLOOKUP($A27,'Ishii et al.'!$A:$L,5,FALSE)),"",IF(VLOOKUP($A27,'Ishii et al.'!$A:$L,5,FALSE)=0,"",VLOOKUP($A27,'Ishii et al.'!$A:$L,5,FALSE)*Sources!$E$4))</f>
        <v>0.35848738968287502</v>
      </c>
      <c r="AT27" s="16">
        <f>IF(ISERROR(VLOOKUP($A27,'Ishii et al.'!$A:$L,6,FALSE)),"",IF(VLOOKUP($A27,'Ishii et al.'!$A:$L,6,FALSE)=0,"",VLOOKUP($A27,'Ishii et al.'!$A:$L,6,FALSE)*Sources!$E$4))</f>
        <v>0.627898016268301</v>
      </c>
      <c r="AU27" s="16">
        <f>IF(ISERROR(VLOOKUP($A27,'Ishii et al.'!$A:$L,7,FALSE)),"",IF(VLOOKUP($A27,'Ishii et al.'!$A:$L,7,FALSE)=0,"",VLOOKUP($A27,'Ishii et al.'!$A:$L,7,FALSE)*Sources!$E$4))</f>
        <v>0.23026840469766299</v>
      </c>
      <c r="AV27" s="16">
        <f t="shared" si="8"/>
        <v>0.32028061647208084</v>
      </c>
      <c r="AW27" s="16">
        <f>IF(ISERROR(VLOOKUP($A27,'Ishii et al.'!$A:$L,9,FALSE)),"",IF(VLOOKUP($A27,'Ishii et al.'!$A:$L,9,FALSE)=0,"",VLOOKUP($A27,'Ishii et al.'!$A:$L,9,FALSE)*Sources!$E$4))</f>
        <v>0.18146217490253899</v>
      </c>
      <c r="AX27" s="16">
        <f>IF(ISERROR(VLOOKUP($A27,'Ishii et al.'!$A:$L,10,FALSE)),"",IF(VLOOKUP($A27,'Ishii et al.'!$A:$L,10,FALSE)=0,"",VLOOKUP($A27,'Ishii et al.'!$A:$L,10,FALSE)*Sources!$E$4))</f>
        <v>0.47521676304052402</v>
      </c>
      <c r="AY27" s="16">
        <f>IF(ISERROR(VLOOKUP($A27,'Ishii et al.'!$A:$L,11,FALSE)),"",IF(VLOOKUP($A27,'Ishii et al.'!$A:$L,11,FALSE)=0,"",VLOOKUP($A27,'Ishii et al.'!$A:$L,11,FALSE)*Sources!$E$4))</f>
        <v>0.307965915317157</v>
      </c>
      <c r="AZ27" s="16">
        <f>IF(ISERROR(VLOOKUP($A27,'Ishii et al.'!$A:$L,12,FALSE)),"",IF(VLOOKUP($A27,'Ishii et al.'!$A:$L,12,FALSE)=0,"",VLOOKUP($A27,'Ishii et al.'!$A:$L,12,FALSE)*Sources!$E$4))</f>
        <v>0.958604309205079</v>
      </c>
      <c r="BA27" s="17"/>
      <c r="BB27" s="16">
        <f>IF(ISERROR(VLOOKUP($A27,'Park et al.'!$A:$E,5,FALSE)),"",IF(VLOOKUP($A27,'Park et al.'!$A:$E,5,FALSE)=0,"",VLOOKUP($A27,'Park et al.'!$A:$E,5,FALSE)*Sources!$E$5))</f>
        <v>2.5500000000000003</v>
      </c>
    </row>
    <row r="28" spans="1:54" ht="15" hidden="1" customHeight="1">
      <c r="A28" s="16" t="s">
        <v>114</v>
      </c>
      <c r="B28" s="18" t="s">
        <v>660</v>
      </c>
      <c r="C28" s="18" t="s">
        <v>660</v>
      </c>
      <c r="D28" s="18" t="s">
        <v>115</v>
      </c>
      <c r="E28" s="18" t="s">
        <v>116</v>
      </c>
      <c r="F28" s="18" t="s">
        <v>43</v>
      </c>
      <c r="G28" s="18" t="s">
        <v>43</v>
      </c>
      <c r="H28" s="18" t="s">
        <v>116</v>
      </c>
      <c r="I28" s="16">
        <f t="shared" si="0"/>
        <v>4</v>
      </c>
      <c r="J28" s="16">
        <f t="shared" si="1"/>
        <v>18</v>
      </c>
      <c r="K28" s="18"/>
      <c r="L28" s="18"/>
      <c r="M28" s="12" t="b">
        <v>1</v>
      </c>
      <c r="N28" s="12">
        <f t="shared" si="2"/>
        <v>0.69321539636992524</v>
      </c>
      <c r="O28" s="12">
        <f t="shared" si="3"/>
        <v>0.56899999999999995</v>
      </c>
      <c r="P28" s="12">
        <f t="shared" si="4"/>
        <v>0.56899999999999995</v>
      </c>
      <c r="Q28" s="12">
        <f t="shared" si="5"/>
        <v>0.94164618910977571</v>
      </c>
      <c r="R28" s="12">
        <f t="shared" si="6"/>
        <v>0.1756670982018981</v>
      </c>
      <c r="S28" s="12">
        <f t="shared" si="7"/>
        <v>2.0069930410246818E-3</v>
      </c>
      <c r="U28" s="16">
        <f>IF(ISERROR(VLOOKUP($A28,'Bennett et al.'!$A:$E,3,FALSE)),"",IF(VLOOKUP($A28,'Bennett et al.'!$A:$E,3,FALSE)=0,"",VLOOKUP($A28,'Bennett et al.'!$A:$E,3,FALSE)*Sources!$E$2))</f>
        <v>0.56899999999999995</v>
      </c>
      <c r="V28" s="16">
        <f>IF(ISERROR(VLOOKUP($A28,'Bennett et al.'!$A:$E,4,FALSE)),"",IF(VLOOKUP($A28,'Bennett et al.'!$A:$E,4,FALSE)=0,"",VLOOKUP($A28,'Bennett et al.'!$A:$E,4,FALSE)*Sources!$E$2))</f>
        <v>1.1399999999999999</v>
      </c>
      <c r="W28" s="16">
        <f>IF(ISERROR(VLOOKUP($A28,'Bennett et al.'!$A:$E,5,FALSE)),"",IF(VLOOKUP($A28,'Bennett et al.'!$A:$E,5,FALSE)=0,"",VLOOKUP($A28,'Bennett et al.'!$A:$E,5,FALSE)*Sources!$E$2))</f>
        <v>0.92300000000000004</v>
      </c>
      <c r="X28" s="17"/>
      <c r="Y28" s="16">
        <f>IF(ISERROR(VLOOKUP($A28,'Gerosa et al. growth media'!$A:$K,4,FALSE)),"",IF(VLOOKUP($A28,'Gerosa et al. growth media'!$A:$K,4,FALSE)=0,"",VLOOKUP($A28,'Gerosa et al. growth media'!$A:$K,4,FALSE)*Sources!$E$3))</f>
        <v>0.74402344375073681</v>
      </c>
      <c r="Z28" s="16">
        <f>IF(ISERROR(VLOOKUP($A28,'Gerosa et al. growth media'!$A:$K,5,FALSE)),"",IF(VLOOKUP($A28,'Gerosa et al. growth media'!$A:$K,5,FALSE)=0,"",VLOOKUP($A28,'Gerosa et al. growth media'!$A:$K,5,FALSE)*Sources!$E$3))</f>
        <v>0.71679603354662702</v>
      </c>
      <c r="AA28" s="16">
        <f>IF(ISERROR(VLOOKUP($A28,'Gerosa et al. growth media'!$A:$K,6,FALSE)),"",IF(VLOOKUP($A28,'Gerosa et al. growth media'!$A:$K,6,FALSE)=0,"",VLOOKUP($A28,'Gerosa et al. growth media'!$A:$K,6,FALSE)*Sources!$E$3))</f>
        <v>0.82301657004284146</v>
      </c>
      <c r="AB28" s="16">
        <f>IF(ISERROR(VLOOKUP($A28,'Gerosa et al. growth media'!$A:$K,7,FALSE)),"",IF(VLOOKUP($A28,'Gerosa et al. growth media'!$A:$K,7,FALSE)=0,"",VLOOKUP($A28,'Gerosa et al. growth media'!$A:$K,7,FALSE)*Sources!$E$3))</f>
        <v>0.94164618910977571</v>
      </c>
      <c r="AC28" s="16">
        <f>IF(ISERROR(VLOOKUP($A28,'Gerosa et al. growth media'!$A:$K,8,FALSE)),"",IF(VLOOKUP($A28,'Gerosa et al. growth media'!$A:$K,8,FALSE)=0,"",VLOOKUP($A28,'Gerosa et al. growth media'!$A:$K,8,FALSE)*Sources!$E$3))</f>
        <v>0.48840771763171542</v>
      </c>
      <c r="AD28" s="16">
        <f>IF(ISERROR(VLOOKUP($A28,'Gerosa et al. growth media'!$A:$K,9,FALSE)),"",IF(VLOOKUP($A28,'Gerosa et al. growth media'!$A:$K,9,FALSE)=0,"",VLOOKUP($A28,'Gerosa et al. growth media'!$A:$K,9,FALSE)*Sources!$E$3))</f>
        <v>0.6187756203808531</v>
      </c>
      <c r="AE28" s="16">
        <f>IF(ISERROR(VLOOKUP($A28,'Gerosa et al. growth media'!$A:$K,10,FALSE)),"",IF(VLOOKUP($A28,'Gerosa et al. growth media'!$A:$K,10,FALSE)=0,"",VLOOKUP($A28,'Gerosa et al. growth media'!$A:$K,10,FALSE)*Sources!$E$3))</f>
        <v>0.64135237757214569</v>
      </c>
      <c r="AF28" s="16" t="str">
        <f>IF(ISERROR(VLOOKUP($A28,'Gerosa et al. growth media'!$A:$K,11,FALSE)),"",IF(VLOOKUP($A28,'Gerosa et al. growth media'!$A:$K,11,FALSE)=0,"",VLOOKUP($A28,'Gerosa et al. growth media'!$A:$K,11,FALSE)*Sources!$E$3))</f>
        <v/>
      </c>
      <c r="AG28" s="16" t="str">
        <f>IF(ISERROR(VLOOKUP($A28,'Gerosa et al. diauxic shift'!$A:$L,4,FALSE)),"",IF(VLOOKUP($A28,'Gerosa et al. diauxic shift'!$A:$L,4,FALSE)=0,"",VLOOKUP($A28,'Gerosa et al. diauxic shift'!$A:$L,4,FALSE)*Sources!$E$3))</f>
        <v/>
      </c>
      <c r="AH28" s="16" t="str">
        <f>IF(ISERROR(VLOOKUP($A28,'Gerosa et al. diauxic shift'!$A:$L,5,FALSE)),"",IF(VLOOKUP($A28,'Gerosa et al. diauxic shift'!$A:$L,5,FALSE)=0,"",VLOOKUP($A28,'Gerosa et al. diauxic shift'!$A:$L,5,FALSE)*Sources!$E$3))</f>
        <v/>
      </c>
      <c r="AI28" s="16" t="str">
        <f>IF(ISERROR(VLOOKUP($A28,'Gerosa et al. diauxic shift'!$A:$L,6,FALSE)),"",IF(VLOOKUP($A28,'Gerosa et al. diauxic shift'!$A:$L,6,FALSE)=0,"",VLOOKUP($A28,'Gerosa et al. diauxic shift'!$A:$L,6,FALSE)*Sources!$E$3))</f>
        <v/>
      </c>
      <c r="AJ28" s="16" t="str">
        <f>IF(ISERROR(VLOOKUP($A28,'Gerosa et al. diauxic shift'!$A:$L,7,FALSE)),"",IF(VLOOKUP($A28,'Gerosa et al. diauxic shift'!$A:$L,7,FALSE)=0,"",VLOOKUP($A28,'Gerosa et al. diauxic shift'!$A:$L,7,FALSE)*Sources!$E$3))</f>
        <v/>
      </c>
      <c r="AK28" s="16" t="str">
        <f>IF(ISERROR(VLOOKUP($A28,'Gerosa et al. diauxic shift'!$A:$L,8,FALSE)),"",IF(VLOOKUP($A28,'Gerosa et al. diauxic shift'!$A:$L,8,FALSE)=0,"",VLOOKUP($A28,'Gerosa et al. diauxic shift'!$A:$L,8,FALSE)*Sources!$E$3))</f>
        <v/>
      </c>
      <c r="AL28" s="16" t="str">
        <f>IF(ISERROR(VLOOKUP($A28,'Gerosa et al. diauxic shift'!$A:$L,9,FALSE)),"",IF(VLOOKUP($A28,'Gerosa et al. diauxic shift'!$A:$L,9,FALSE)=0,"",VLOOKUP($A28,'Gerosa et al. diauxic shift'!$A:$L,9,FALSE)*Sources!$E$3))</f>
        <v/>
      </c>
      <c r="AM28" s="16" t="str">
        <f>IF(ISERROR(VLOOKUP($A28,'Gerosa et al. diauxic shift'!$A:$L,10,FALSE)),"",IF(VLOOKUP($A28,'Gerosa et al. diauxic shift'!$A:$L,10,FALSE)=0,"",VLOOKUP($A28,'Gerosa et al. diauxic shift'!$A:$L,10,FALSE)*Sources!$E$3))</f>
        <v/>
      </c>
      <c r="AN28" s="16" t="str">
        <f>IF(ISERROR(VLOOKUP($A28,'Gerosa et al. diauxic shift'!$A:$L,11,FALSE)),"",IF(VLOOKUP($A28,'Gerosa et al. diauxic shift'!$A:$L,11,FALSE)=0,"",VLOOKUP($A28,'Gerosa et al. diauxic shift'!$A:$L,11,FALSE)*Sources!$E$3))</f>
        <v/>
      </c>
      <c r="AO28" s="16" t="str">
        <f>IF(ISERROR(VLOOKUP($A28,'Gerosa et al. diauxic shift'!$A:$L,12,FALSE)),"",IF(VLOOKUP($A28,'Gerosa et al. diauxic shift'!$A:$L,12,FALSE)=0,"",VLOOKUP($A28,'Gerosa et al. diauxic shift'!$A:$L,12,FALSE)*Sources!$E$3))</f>
        <v/>
      </c>
      <c r="AP28" s="17"/>
      <c r="AQ28" s="16" t="str">
        <f>IF(ISERROR(VLOOKUP($A28,'Ishii et al.'!$A:$L,3,FALSE)),"",IF(VLOOKUP($A28,'Ishii et al.'!$A:$L,3,FALSE)=0,"",VLOOKUP($A28,'Ishii et al.'!$A:$L,3,FALSE)*Sources!$E$4))</f>
        <v/>
      </c>
      <c r="AR28" s="16">
        <f>IF(ISERROR(VLOOKUP($A28,'Ishii et al.'!$A:$L,4,FALSE)),"",IF(VLOOKUP($A28,'Ishii et al.'!$A:$L,4,FALSE)=0,"",VLOOKUP($A28,'Ishii et al.'!$A:$L,4,FALSE)*Sources!$E$4))</f>
        <v>6.8616157441030598E-2</v>
      </c>
      <c r="AS28" s="16" t="str">
        <f>IF(ISERROR(VLOOKUP($A28,'Ishii et al.'!$A:$L,5,FALSE)),"",IF(VLOOKUP($A28,'Ishii et al.'!$A:$L,5,FALSE)=0,"",VLOOKUP($A28,'Ishii et al.'!$A:$L,5,FALSE)*Sources!$E$4))</f>
        <v/>
      </c>
      <c r="AT28" s="16">
        <f>IF(ISERROR(VLOOKUP($A28,'Ishii et al.'!$A:$L,6,FALSE)),"",IF(VLOOKUP($A28,'Ishii et al.'!$A:$L,6,FALSE)=0,"",VLOOKUP($A28,'Ishii et al.'!$A:$L,6,FALSE)*Sources!$E$4))</f>
        <v>6.19150098288292E-2</v>
      </c>
      <c r="AU28" s="16">
        <f>IF(ISERROR(VLOOKUP($A28,'Ishii et al.'!$A:$L,7,FALSE)),"",IF(VLOOKUP($A28,'Ishii et al.'!$A:$L,7,FALSE)=0,"",VLOOKUP($A28,'Ishii et al.'!$A:$L,7,FALSE)*Sources!$E$4))</f>
        <v>7.8030466453801003E-2</v>
      </c>
      <c r="AV28" s="16">
        <f t="shared" si="8"/>
        <v>6.9520544574553603E-2</v>
      </c>
      <c r="AW28" s="16">
        <f>IF(ISERROR(VLOOKUP($A28,'Ishii et al.'!$A:$L,9,FALSE)),"",IF(VLOOKUP($A28,'Ishii et al.'!$A:$L,9,FALSE)=0,"",VLOOKUP($A28,'Ishii et al.'!$A:$L,9,FALSE)*Sources!$E$4))</f>
        <v>9.3693754269483204E-2</v>
      </c>
      <c r="AX28" s="16">
        <f>IF(ISERROR(VLOOKUP($A28,'Ishii et al.'!$A:$L,10,FALSE)),"",IF(VLOOKUP($A28,'Ishii et al.'!$A:$L,10,FALSE)=0,"",VLOOKUP($A28,'Ishii et al.'!$A:$L,10,FALSE)*Sources!$E$4))</f>
        <v>7.04544744754282E-2</v>
      </c>
      <c r="AY28" s="16">
        <f>IF(ISERROR(VLOOKUP($A28,'Ishii et al.'!$A:$L,11,FALSE)),"",IF(VLOOKUP($A28,'Ishii et al.'!$A:$L,11,FALSE)=0,"",VLOOKUP($A28,'Ishii et al.'!$A:$L,11,FALSE)*Sources!$E$4))</f>
        <v>4.7525724290610499E-2</v>
      </c>
      <c r="AZ28" s="16">
        <f>IF(ISERROR(VLOOKUP($A28,'Ishii et al.'!$A:$L,12,FALSE)),"",IF(VLOOKUP($A28,'Ishii et al.'!$A:$L,12,FALSE)=0,"",VLOOKUP($A28,'Ishii et al.'!$A:$L,12,FALSE)*Sources!$E$4))</f>
        <v>0.20162423794665399</v>
      </c>
      <c r="BA28" s="17"/>
      <c r="BB28" s="16">
        <f>IF(ISERROR(VLOOKUP($A28,'Park et al.'!$A:$E,5,FALSE)),"",IF(VLOOKUP($A28,'Park et al.'!$A:$E,5,FALSE)=0,"",VLOOKUP($A28,'Park et al.'!$A:$E,5,FALSE)*Sources!$E$5))</f>
        <v>0.56899999999999995</v>
      </c>
    </row>
    <row r="29" spans="1:54" ht="15" hidden="1" customHeight="1">
      <c r="A29" s="16" t="s">
        <v>117</v>
      </c>
      <c r="B29" s="18" t="s">
        <v>816</v>
      </c>
      <c r="C29" s="18" t="s">
        <v>816</v>
      </c>
      <c r="D29" s="18" t="s">
        <v>118</v>
      </c>
      <c r="E29" s="18" t="s">
        <v>118</v>
      </c>
      <c r="F29" s="17"/>
      <c r="G29" s="18" t="s">
        <v>119</v>
      </c>
      <c r="H29" s="18" t="s">
        <v>118</v>
      </c>
      <c r="I29" s="16">
        <f t="shared" si="0"/>
        <v>3</v>
      </c>
      <c r="J29" s="16">
        <f t="shared" si="1"/>
        <v>13</v>
      </c>
      <c r="K29" s="18"/>
      <c r="L29" s="18"/>
      <c r="M29" s="12" t="b">
        <v>1</v>
      </c>
      <c r="N29" s="12">
        <f t="shared" si="2"/>
        <v>9.24</v>
      </c>
      <c r="O29" s="12">
        <f t="shared" si="3"/>
        <v>9.24</v>
      </c>
      <c r="P29" s="12">
        <f t="shared" si="4"/>
        <v>9.24</v>
      </c>
      <c r="Q29" s="12">
        <f t="shared" si="5"/>
        <v>9.24</v>
      </c>
      <c r="R29" s="12">
        <f t="shared" si="6"/>
        <v>0</v>
      </c>
      <c r="S29" s="12">
        <f t="shared" si="7"/>
        <v>2.6751592356687896E-2</v>
      </c>
      <c r="U29" s="16">
        <f>IF(ISERROR(VLOOKUP($A29,'Bennett et al.'!$A:$E,3,FALSE)),"",IF(VLOOKUP($A29,'Bennett et al.'!$A:$E,3,FALSE)=0,"",VLOOKUP($A29,'Bennett et al.'!$A:$E,3,FALSE)*Sources!$E$2))</f>
        <v>9.24</v>
      </c>
      <c r="V29" s="16">
        <f>IF(ISERROR(VLOOKUP($A29,'Bennett et al.'!$A:$E,4,FALSE)),"",IF(VLOOKUP($A29,'Bennett et al.'!$A:$E,4,FALSE)=0,"",VLOOKUP($A29,'Bennett et al.'!$A:$E,4,FALSE)*Sources!$E$2))</f>
        <v>4.1100000000000003</v>
      </c>
      <c r="W29" s="16">
        <f>IF(ISERROR(VLOOKUP($A29,'Bennett et al.'!$A:$E,5,FALSE)),"",IF(VLOOKUP($A29,'Bennett et al.'!$A:$E,5,FALSE)=0,"",VLOOKUP($A29,'Bennett et al.'!$A:$E,5,FALSE)*Sources!$E$2))</f>
        <v>2.4</v>
      </c>
      <c r="X29" s="17"/>
      <c r="Y29" s="16" t="str">
        <f>IF(ISERROR(VLOOKUP($A29,'Gerosa et al. growth media'!$A:$K,4,FALSE)),"",IF(VLOOKUP($A29,'Gerosa et al. growth media'!$A:$K,4,FALSE)=0,"",VLOOKUP($A29,'Gerosa et al. growth media'!$A:$K,4,FALSE)*Sources!$E$3))</f>
        <v/>
      </c>
      <c r="Z29" s="16" t="str">
        <f>IF(ISERROR(VLOOKUP($A29,'Gerosa et al. growth media'!$A:$K,5,FALSE)),"",IF(VLOOKUP($A29,'Gerosa et al. growth media'!$A:$K,5,FALSE)=0,"",VLOOKUP($A29,'Gerosa et al. growth media'!$A:$K,5,FALSE)*Sources!$E$3))</f>
        <v/>
      </c>
      <c r="AA29" s="16" t="str">
        <f>IF(ISERROR(VLOOKUP($A29,'Gerosa et al. growth media'!$A:$K,6,FALSE)),"",IF(VLOOKUP($A29,'Gerosa et al. growth media'!$A:$K,6,FALSE)=0,"",VLOOKUP($A29,'Gerosa et al. growth media'!$A:$K,6,FALSE)*Sources!$E$3))</f>
        <v/>
      </c>
      <c r="AB29" s="16" t="str">
        <f>IF(ISERROR(VLOOKUP($A29,'Gerosa et al. growth media'!$A:$K,7,FALSE)),"",IF(VLOOKUP($A29,'Gerosa et al. growth media'!$A:$K,7,FALSE)=0,"",VLOOKUP($A29,'Gerosa et al. growth media'!$A:$K,7,FALSE)*Sources!$E$3))</f>
        <v/>
      </c>
      <c r="AC29" s="16" t="str">
        <f>IF(ISERROR(VLOOKUP($A29,'Gerosa et al. growth media'!$A:$K,8,FALSE)),"",IF(VLOOKUP($A29,'Gerosa et al. growth media'!$A:$K,8,FALSE)=0,"",VLOOKUP($A29,'Gerosa et al. growth media'!$A:$K,8,FALSE)*Sources!$E$3))</f>
        <v/>
      </c>
      <c r="AD29" s="16" t="str">
        <f>IF(ISERROR(VLOOKUP($A29,'Gerosa et al. growth media'!$A:$K,9,FALSE)),"",IF(VLOOKUP($A29,'Gerosa et al. growth media'!$A:$K,9,FALSE)=0,"",VLOOKUP($A29,'Gerosa et al. growth media'!$A:$K,9,FALSE)*Sources!$E$3))</f>
        <v/>
      </c>
      <c r="AE29" s="16" t="str">
        <f>IF(ISERROR(VLOOKUP($A29,'Gerosa et al. growth media'!$A:$K,10,FALSE)),"",IF(VLOOKUP($A29,'Gerosa et al. growth media'!$A:$K,10,FALSE)=0,"",VLOOKUP($A29,'Gerosa et al. growth media'!$A:$K,10,FALSE)*Sources!$E$3))</f>
        <v/>
      </c>
      <c r="AF29" s="16" t="str">
        <f>IF(ISERROR(VLOOKUP($A29,'Gerosa et al. growth media'!$A:$K,11,FALSE)),"",IF(VLOOKUP($A29,'Gerosa et al. growth media'!$A:$K,11,FALSE)=0,"",VLOOKUP($A29,'Gerosa et al. growth media'!$A:$K,11,FALSE)*Sources!$E$3))</f>
        <v/>
      </c>
      <c r="AG29" s="16" t="str">
        <f>IF(ISERROR(VLOOKUP($A29,'Gerosa et al. diauxic shift'!$A:$L,4,FALSE)),"",IF(VLOOKUP($A29,'Gerosa et al. diauxic shift'!$A:$L,4,FALSE)=0,"",VLOOKUP($A29,'Gerosa et al. diauxic shift'!$A:$L,4,FALSE)*Sources!$E$3))</f>
        <v/>
      </c>
      <c r="AH29" s="16" t="str">
        <f>IF(ISERROR(VLOOKUP($A29,'Gerosa et al. diauxic shift'!$A:$L,5,FALSE)),"",IF(VLOOKUP($A29,'Gerosa et al. diauxic shift'!$A:$L,5,FALSE)=0,"",VLOOKUP($A29,'Gerosa et al. diauxic shift'!$A:$L,5,FALSE)*Sources!$E$3))</f>
        <v/>
      </c>
      <c r="AI29" s="16" t="str">
        <f>IF(ISERROR(VLOOKUP($A29,'Gerosa et al. diauxic shift'!$A:$L,6,FALSE)),"",IF(VLOOKUP($A29,'Gerosa et al. diauxic shift'!$A:$L,6,FALSE)=0,"",VLOOKUP($A29,'Gerosa et al. diauxic shift'!$A:$L,6,FALSE)*Sources!$E$3))</f>
        <v/>
      </c>
      <c r="AJ29" s="16" t="str">
        <f>IF(ISERROR(VLOOKUP($A29,'Gerosa et al. diauxic shift'!$A:$L,7,FALSE)),"",IF(VLOOKUP($A29,'Gerosa et al. diauxic shift'!$A:$L,7,FALSE)=0,"",VLOOKUP($A29,'Gerosa et al. diauxic shift'!$A:$L,7,FALSE)*Sources!$E$3))</f>
        <v/>
      </c>
      <c r="AK29" s="16" t="str">
        <f>IF(ISERROR(VLOOKUP($A29,'Gerosa et al. diauxic shift'!$A:$L,8,FALSE)),"",IF(VLOOKUP($A29,'Gerosa et al. diauxic shift'!$A:$L,8,FALSE)=0,"",VLOOKUP($A29,'Gerosa et al. diauxic shift'!$A:$L,8,FALSE)*Sources!$E$3))</f>
        <v/>
      </c>
      <c r="AL29" s="16" t="str">
        <f>IF(ISERROR(VLOOKUP($A29,'Gerosa et al. diauxic shift'!$A:$L,9,FALSE)),"",IF(VLOOKUP($A29,'Gerosa et al. diauxic shift'!$A:$L,9,FALSE)=0,"",VLOOKUP($A29,'Gerosa et al. diauxic shift'!$A:$L,9,FALSE)*Sources!$E$3))</f>
        <v/>
      </c>
      <c r="AM29" s="16" t="str">
        <f>IF(ISERROR(VLOOKUP($A29,'Gerosa et al. diauxic shift'!$A:$L,10,FALSE)),"",IF(VLOOKUP($A29,'Gerosa et al. diauxic shift'!$A:$L,10,FALSE)=0,"",VLOOKUP($A29,'Gerosa et al. diauxic shift'!$A:$L,10,FALSE)*Sources!$E$3))</f>
        <v/>
      </c>
      <c r="AN29" s="16" t="str">
        <f>IF(ISERROR(VLOOKUP($A29,'Gerosa et al. diauxic shift'!$A:$L,11,FALSE)),"",IF(VLOOKUP($A29,'Gerosa et al. diauxic shift'!$A:$L,11,FALSE)=0,"",VLOOKUP($A29,'Gerosa et al. diauxic shift'!$A:$L,11,FALSE)*Sources!$E$3))</f>
        <v/>
      </c>
      <c r="AO29" s="16" t="str">
        <f>IF(ISERROR(VLOOKUP($A29,'Gerosa et al. diauxic shift'!$A:$L,12,FALSE)),"",IF(VLOOKUP($A29,'Gerosa et al. diauxic shift'!$A:$L,12,FALSE)=0,"",VLOOKUP($A29,'Gerosa et al. diauxic shift'!$A:$L,12,FALSE)*Sources!$E$3))</f>
        <v/>
      </c>
      <c r="AP29" s="17"/>
      <c r="AQ29" s="16">
        <f>IF(ISERROR(VLOOKUP($A29,'Ishii et al.'!$A:$L,3,FALSE)),"",IF(VLOOKUP($A29,'Ishii et al.'!$A:$L,3,FALSE)=0,"",VLOOKUP($A29,'Ishii et al.'!$A:$L,3,FALSE)*Sources!$E$4))</f>
        <v>0.57029384901354696</v>
      </c>
      <c r="AR29" s="16">
        <f>IF(ISERROR(VLOOKUP($A29,'Ishii et al.'!$A:$L,4,FALSE)),"",IF(VLOOKUP($A29,'Ishii et al.'!$A:$L,4,FALSE)=0,"",VLOOKUP($A29,'Ishii et al.'!$A:$L,4,FALSE)*Sources!$E$4))</f>
        <v>0.142242187571997</v>
      </c>
      <c r="AS29" s="16">
        <f>IF(ISERROR(VLOOKUP($A29,'Ishii et al.'!$A:$L,5,FALSE)),"",IF(VLOOKUP($A29,'Ishii et al.'!$A:$L,5,FALSE)=0,"",VLOOKUP($A29,'Ishii et al.'!$A:$L,5,FALSE)*Sources!$E$4))</f>
        <v>0.54197291807407399</v>
      </c>
      <c r="AT29" s="16">
        <f>IF(ISERROR(VLOOKUP($A29,'Ishii et al.'!$A:$L,6,FALSE)),"",IF(VLOOKUP($A29,'Ishii et al.'!$A:$L,6,FALSE)=0,"",VLOOKUP($A29,'Ishii et al.'!$A:$L,6,FALSE)*Sources!$E$4))</f>
        <v>0.32438619270470898</v>
      </c>
      <c r="AU29" s="16">
        <f>IF(ISERROR(VLOOKUP($A29,'Ishii et al.'!$A:$L,7,FALSE)),"",IF(VLOOKUP($A29,'Ishii et al.'!$A:$L,7,FALSE)=0,"",VLOOKUP($A29,'Ishii et al.'!$A:$L,7,FALSE)*Sources!$E$4))</f>
        <v>3.7847238057747201E-2</v>
      </c>
      <c r="AV29" s="16">
        <f t="shared" si="8"/>
        <v>0.32334847708441483</v>
      </c>
      <c r="AW29" s="16">
        <f>IF(ISERROR(VLOOKUP($A29,'Ishii et al.'!$A:$L,9,FALSE)),"",IF(VLOOKUP($A29,'Ishii et al.'!$A:$L,9,FALSE)=0,"",VLOOKUP($A29,'Ishii et al.'!$A:$L,9,FALSE)*Sources!$E$4))</f>
        <v>0.15413688115514099</v>
      </c>
      <c r="AX29" s="16">
        <f>IF(ISERROR(VLOOKUP($A29,'Ishii et al.'!$A:$L,10,FALSE)),"",IF(VLOOKUP($A29,'Ishii et al.'!$A:$L,10,FALSE)=0,"",VLOOKUP($A29,'Ishii et al.'!$A:$L,10,FALSE)*Sources!$E$4))</f>
        <v>8.4990814211866494E-2</v>
      </c>
      <c r="AY29" s="16">
        <f>IF(ISERROR(VLOOKUP($A29,'Ishii et al.'!$A:$L,11,FALSE)),"",IF(VLOOKUP($A29,'Ishii et al.'!$A:$L,11,FALSE)=0,"",VLOOKUP($A29,'Ishii et al.'!$A:$L,11,FALSE)*Sources!$E$4))</f>
        <v>0.13225163943856399</v>
      </c>
      <c r="AZ29" s="16">
        <f>IF(ISERROR(VLOOKUP($A29,'Ishii et al.'!$A:$L,12,FALSE)),"",IF(VLOOKUP($A29,'Ishii et al.'!$A:$L,12,FALSE)=0,"",VLOOKUP($A29,'Ishii et al.'!$A:$L,12,FALSE)*Sources!$E$4))</f>
        <v>0.57990300502428604</v>
      </c>
      <c r="BA29" s="17"/>
      <c r="BB29" s="16">
        <f>IF(ISERROR(VLOOKUP($A29,'Park et al.'!$A:$E,5,FALSE)),"",IF(VLOOKUP($A29,'Park et al.'!$A:$E,5,FALSE)=0,"",VLOOKUP($A29,'Park et al.'!$A:$E,5,FALSE)*Sources!$E$5))</f>
        <v>9.24</v>
      </c>
    </row>
    <row r="30" spans="1:54" ht="15" hidden="1" customHeight="1">
      <c r="A30" s="16" t="s">
        <v>120</v>
      </c>
      <c r="B30" s="18" t="s">
        <v>647</v>
      </c>
      <c r="C30" s="18" t="s">
        <v>647</v>
      </c>
      <c r="D30" s="16" t="s">
        <v>121</v>
      </c>
      <c r="E30" s="18" t="s">
        <v>121</v>
      </c>
      <c r="F30" s="18" t="s">
        <v>122</v>
      </c>
      <c r="G30" s="18" t="s">
        <v>121</v>
      </c>
      <c r="H30" s="18" t="s">
        <v>121</v>
      </c>
      <c r="I30" s="16">
        <f t="shared" si="0"/>
        <v>4</v>
      </c>
      <c r="J30" s="16">
        <f t="shared" si="1"/>
        <v>21</v>
      </c>
      <c r="K30" s="18" t="b">
        <v>1</v>
      </c>
      <c r="L30" s="18"/>
      <c r="M30" s="12" t="b">
        <v>1</v>
      </c>
      <c r="N30" s="12">
        <f t="shared" si="2"/>
        <v>3.6089852523086279</v>
      </c>
      <c r="O30" s="12">
        <f t="shared" si="3"/>
        <v>1.0869557569258825</v>
      </c>
      <c r="P30" s="12">
        <f t="shared" si="4"/>
        <v>4.87</v>
      </c>
      <c r="Q30" s="12">
        <f t="shared" si="5"/>
        <v>4.87</v>
      </c>
      <c r="R30" s="12">
        <f t="shared" si="6"/>
        <v>1.7833441585376253</v>
      </c>
      <c r="S30" s="12">
        <f t="shared" si="7"/>
        <v>1.044871236916221E-2</v>
      </c>
      <c r="U30" s="16">
        <f>IF(ISERROR(VLOOKUP($A30,'Bennett et al.'!$A:$E,3,FALSE)),"",IF(VLOOKUP($A30,'Bennett et al.'!$A:$E,3,FALSE)=0,"",VLOOKUP($A30,'Bennett et al.'!$A:$E,3,FALSE)*Sources!$E$2))</f>
        <v>4.87</v>
      </c>
      <c r="V30" s="16">
        <f>IF(ISERROR(VLOOKUP($A30,'Bennett et al.'!$A:$E,4,FALSE)),"",IF(VLOOKUP($A30,'Bennett et al.'!$A:$E,4,FALSE)=0,"",VLOOKUP($A30,'Bennett et al.'!$A:$E,4,FALSE)*Sources!$E$2))</f>
        <v>2.69</v>
      </c>
      <c r="W30" s="16">
        <f>IF(ISERROR(VLOOKUP($A30,'Bennett et al.'!$A:$E,5,FALSE)),"",IF(VLOOKUP($A30,'Bennett et al.'!$A:$E,5,FALSE)=0,"",VLOOKUP($A30,'Bennett et al.'!$A:$E,5,FALSE)*Sources!$E$2))</f>
        <v>1.25</v>
      </c>
      <c r="X30" s="17"/>
      <c r="Y30" s="16">
        <f>IF(ISERROR(VLOOKUP($A30,'Gerosa et al. growth media'!$A:$K,4,FALSE)),"",IF(VLOOKUP($A30,'Gerosa et al. growth media'!$A:$K,4,FALSE)=0,"",VLOOKUP($A30,'Gerosa et al. growth media'!$A:$K,4,FALSE)*Sources!$E$3))</f>
        <v>0.58789410352361982</v>
      </c>
      <c r="Z30" s="16">
        <f>IF(ISERROR(VLOOKUP($A30,'Gerosa et al. growth media'!$A:$K,5,FALSE)),"",IF(VLOOKUP($A30,'Gerosa et al. growth media'!$A:$K,5,FALSE)=0,"",VLOOKUP($A30,'Gerosa et al. growth media'!$A:$K,5,FALSE)*Sources!$E$3))</f>
        <v>1.1232333299642496</v>
      </c>
      <c r="AA30" s="16">
        <f>IF(ISERROR(VLOOKUP($A30,'Gerosa et al. growth media'!$A:$K,6,FALSE)),"",IF(VLOOKUP($A30,'Gerosa et al. growth media'!$A:$K,6,FALSE)=0,"",VLOOKUP($A30,'Gerosa et al. growth media'!$A:$K,6,FALSE)*Sources!$E$3))</f>
        <v>0.5001802162645379</v>
      </c>
      <c r="AB30" s="16">
        <f>IF(ISERROR(VLOOKUP($A30,'Gerosa et al. growth media'!$A:$K,7,FALSE)),"",IF(VLOOKUP($A30,'Gerosa et al. growth media'!$A:$K,7,FALSE)=0,"",VLOOKUP($A30,'Gerosa et al. growth media'!$A:$K,7,FALSE)*Sources!$E$3))</f>
        <v>1.0869557569258825</v>
      </c>
      <c r="AC30" s="16">
        <f>IF(ISERROR(VLOOKUP($A30,'Gerosa et al. growth media'!$A:$K,8,FALSE)),"",IF(VLOOKUP($A30,'Gerosa et al. growth media'!$A:$K,8,FALSE)=0,"",VLOOKUP($A30,'Gerosa et al. growth media'!$A:$K,8,FALSE)*Sources!$E$3))</f>
        <v>0.70069182174691047</v>
      </c>
      <c r="AD30" s="16">
        <f>IF(ISERROR(VLOOKUP($A30,'Gerosa et al. growth media'!$A:$K,9,FALSE)),"",IF(VLOOKUP($A30,'Gerosa et al. growth media'!$A:$K,9,FALSE)=0,"",VLOOKUP($A30,'Gerosa et al. growth media'!$A:$K,9,FALSE)*Sources!$E$3))</f>
        <v>0.74635819697207295</v>
      </c>
      <c r="AE30" s="16">
        <f>IF(ISERROR(VLOOKUP($A30,'Gerosa et al. growth media'!$A:$K,10,FALSE)),"",IF(VLOOKUP($A30,'Gerosa et al. growth media'!$A:$K,10,FALSE)=0,"",VLOOKUP($A30,'Gerosa et al. growth media'!$A:$K,10,FALSE)*Sources!$E$3))</f>
        <v>0.65556891725038946</v>
      </c>
      <c r="AF30" s="16">
        <f>IF(ISERROR(VLOOKUP($A30,'Gerosa et al. growth media'!$A:$K,11,FALSE)),"",IF(VLOOKUP($A30,'Gerosa et al. growth media'!$A:$K,11,FALSE)=0,"",VLOOKUP($A30,'Gerosa et al. growth media'!$A:$K,11,FALSE)*Sources!$E$3))</f>
        <v>1.1061360954823849</v>
      </c>
      <c r="AG30" s="16" t="str">
        <f>IF(ISERROR(VLOOKUP($A30,'Gerosa et al. diauxic shift'!$A:$L,4,FALSE)),"",IF(VLOOKUP($A30,'Gerosa et al. diauxic shift'!$A:$L,4,FALSE)=0,"",VLOOKUP($A30,'Gerosa et al. diauxic shift'!$A:$L,4,FALSE)*Sources!$E$3))</f>
        <v/>
      </c>
      <c r="AH30" s="16" t="str">
        <f>IF(ISERROR(VLOOKUP($A30,'Gerosa et al. diauxic shift'!$A:$L,5,FALSE)),"",IF(VLOOKUP($A30,'Gerosa et al. diauxic shift'!$A:$L,5,FALSE)=0,"",VLOOKUP($A30,'Gerosa et al. diauxic shift'!$A:$L,5,FALSE)*Sources!$E$3))</f>
        <v/>
      </c>
      <c r="AI30" s="16" t="str">
        <f>IF(ISERROR(VLOOKUP($A30,'Gerosa et al. diauxic shift'!$A:$L,6,FALSE)),"",IF(VLOOKUP($A30,'Gerosa et al. diauxic shift'!$A:$L,6,FALSE)=0,"",VLOOKUP($A30,'Gerosa et al. diauxic shift'!$A:$L,6,FALSE)*Sources!$E$3))</f>
        <v/>
      </c>
      <c r="AJ30" s="16" t="str">
        <f>IF(ISERROR(VLOOKUP($A30,'Gerosa et al. diauxic shift'!$A:$L,7,FALSE)),"",IF(VLOOKUP($A30,'Gerosa et al. diauxic shift'!$A:$L,7,FALSE)=0,"",VLOOKUP($A30,'Gerosa et al. diauxic shift'!$A:$L,7,FALSE)*Sources!$E$3))</f>
        <v/>
      </c>
      <c r="AK30" s="16" t="str">
        <f>IF(ISERROR(VLOOKUP($A30,'Gerosa et al. diauxic shift'!$A:$L,8,FALSE)),"",IF(VLOOKUP($A30,'Gerosa et al. diauxic shift'!$A:$L,8,FALSE)=0,"",VLOOKUP($A30,'Gerosa et al. diauxic shift'!$A:$L,8,FALSE)*Sources!$E$3))</f>
        <v/>
      </c>
      <c r="AL30" s="16" t="str">
        <f>IF(ISERROR(VLOOKUP($A30,'Gerosa et al. diauxic shift'!$A:$L,9,FALSE)),"",IF(VLOOKUP($A30,'Gerosa et al. diauxic shift'!$A:$L,9,FALSE)=0,"",VLOOKUP($A30,'Gerosa et al. diauxic shift'!$A:$L,9,FALSE)*Sources!$E$3))</f>
        <v/>
      </c>
      <c r="AM30" s="16" t="str">
        <f>IF(ISERROR(VLOOKUP($A30,'Gerosa et al. diauxic shift'!$A:$L,10,FALSE)),"",IF(VLOOKUP($A30,'Gerosa et al. diauxic shift'!$A:$L,10,FALSE)=0,"",VLOOKUP($A30,'Gerosa et al. diauxic shift'!$A:$L,10,FALSE)*Sources!$E$3))</f>
        <v/>
      </c>
      <c r="AN30" s="16" t="str">
        <f>IF(ISERROR(VLOOKUP($A30,'Gerosa et al. diauxic shift'!$A:$L,11,FALSE)),"",IF(VLOOKUP($A30,'Gerosa et al. diauxic shift'!$A:$L,11,FALSE)=0,"",VLOOKUP($A30,'Gerosa et al. diauxic shift'!$A:$L,11,FALSE)*Sources!$E$3))</f>
        <v/>
      </c>
      <c r="AO30" s="16" t="str">
        <f>IF(ISERROR(VLOOKUP($A30,'Gerosa et al. diauxic shift'!$A:$L,12,FALSE)),"",IF(VLOOKUP($A30,'Gerosa et al. diauxic shift'!$A:$L,12,FALSE)=0,"",VLOOKUP($A30,'Gerosa et al. diauxic shift'!$A:$L,12,FALSE)*Sources!$E$3))</f>
        <v/>
      </c>
      <c r="AP30" s="17"/>
      <c r="AQ30" s="16">
        <f>IF(ISERROR(VLOOKUP($A30,'Ishii et al.'!$A:$L,3,FALSE)),"",IF(VLOOKUP($A30,'Ishii et al.'!$A:$L,3,FALSE)=0,"",VLOOKUP($A30,'Ishii et al.'!$A:$L,3,FALSE)*Sources!$E$4))</f>
        <v>0.676581292263986</v>
      </c>
      <c r="AR30" s="16">
        <f>IF(ISERROR(VLOOKUP($A30,'Ishii et al.'!$A:$L,4,FALSE)),"",IF(VLOOKUP($A30,'Ishii et al.'!$A:$L,4,FALSE)=0,"",VLOOKUP($A30,'Ishii et al.'!$A:$L,4,FALSE)*Sources!$E$4))</f>
        <v>0.89242388551947505</v>
      </c>
      <c r="AS30" s="16">
        <f>IF(ISERROR(VLOOKUP($A30,'Ishii et al.'!$A:$L,5,FALSE)),"",IF(VLOOKUP($A30,'Ishii et al.'!$A:$L,5,FALSE)=0,"",VLOOKUP($A30,'Ishii et al.'!$A:$L,5,FALSE)*Sources!$E$4))</f>
        <v>0.58876180798059996</v>
      </c>
      <c r="AT30" s="16">
        <f>IF(ISERROR(VLOOKUP($A30,'Ishii et al.'!$A:$L,6,FALSE)),"",IF(VLOOKUP($A30,'Ishii et al.'!$A:$L,6,FALSE)=0,"",VLOOKUP($A30,'Ishii et al.'!$A:$L,6,FALSE)*Sources!$E$4))</f>
        <v>0.85235815212884503</v>
      </c>
      <c r="AU30" s="16">
        <f>IF(ISERROR(VLOOKUP($A30,'Ishii et al.'!$A:$L,7,FALSE)),"",IF(VLOOKUP($A30,'Ishii et al.'!$A:$L,7,FALSE)=0,"",VLOOKUP($A30,'Ishii et al.'!$A:$L,7,FALSE)*Sources!$E$4))</f>
        <v>0.126021641395169</v>
      </c>
      <c r="AV30" s="16">
        <f t="shared" si="8"/>
        <v>0.62722935585761508</v>
      </c>
      <c r="AW30" s="16">
        <f>IF(ISERROR(VLOOKUP($A30,'Ishii et al.'!$A:$L,9,FALSE)),"",IF(VLOOKUP($A30,'Ishii et al.'!$A:$L,9,FALSE)=0,"",VLOOKUP($A30,'Ishii et al.'!$A:$L,9,FALSE)*Sources!$E$4))</f>
        <v>0.145319649765797</v>
      </c>
      <c r="AX30" s="16">
        <f>IF(ISERROR(VLOOKUP($A30,'Ishii et al.'!$A:$L,10,FALSE)),"",IF(VLOOKUP($A30,'Ishii et al.'!$A:$L,10,FALSE)=0,"",VLOOKUP($A30,'Ishii et al.'!$A:$L,10,FALSE)*Sources!$E$4))</f>
        <v>0.14899118930564001</v>
      </c>
      <c r="AY30" s="16">
        <f>IF(ISERROR(VLOOKUP($A30,'Ishii et al.'!$A:$L,11,FALSE)),"",IF(VLOOKUP($A30,'Ishii et al.'!$A:$L,11,FALSE)=0,"",VLOOKUP($A30,'Ishii et al.'!$A:$L,11,FALSE)*Sources!$E$4))</f>
        <v>0.14706758996036401</v>
      </c>
      <c r="AZ30" s="16">
        <f>IF(ISERROR(VLOOKUP($A30,'Ishii et al.'!$A:$L,12,FALSE)),"",IF(VLOOKUP($A30,'Ishii et al.'!$A:$L,12,FALSE)=0,"",VLOOKUP($A30,'Ishii et al.'!$A:$L,12,FALSE)*Sources!$E$4))</f>
        <v>0.83085997637034104</v>
      </c>
      <c r="BA30" s="17"/>
      <c r="BB30" s="16">
        <f>IF(ISERROR(VLOOKUP($A30,'Park et al.'!$A:$E,5,FALSE)),"",IF(VLOOKUP($A30,'Park et al.'!$A:$E,5,FALSE)=0,"",VLOOKUP($A30,'Park et al.'!$A:$E,5,FALSE)*Sources!$E$5))</f>
        <v>4.87</v>
      </c>
    </row>
    <row r="31" spans="1:54" ht="15" hidden="1" customHeight="1">
      <c r="A31" s="16" t="s">
        <v>123</v>
      </c>
      <c r="B31" s="18" t="s">
        <v>787</v>
      </c>
      <c r="C31" s="18" t="s">
        <v>857</v>
      </c>
      <c r="D31" s="18" t="s">
        <v>124</v>
      </c>
      <c r="E31" s="18" t="s">
        <v>124</v>
      </c>
      <c r="F31" s="17"/>
      <c r="G31" s="18" t="s">
        <v>125</v>
      </c>
      <c r="H31" s="18" t="s">
        <v>124</v>
      </c>
      <c r="I31" s="16">
        <f t="shared" si="0"/>
        <v>3</v>
      </c>
      <c r="J31" s="16">
        <f t="shared" si="1"/>
        <v>13</v>
      </c>
      <c r="K31" s="18" t="b">
        <v>1</v>
      </c>
      <c r="L31" s="18"/>
      <c r="M31" s="12" t="b">
        <v>1</v>
      </c>
      <c r="N31" s="12">
        <f t="shared" si="2"/>
        <v>0.40499999999999997</v>
      </c>
      <c r="O31" s="12">
        <f t="shared" si="3"/>
        <v>0.40499999999999997</v>
      </c>
      <c r="P31" s="12">
        <f t="shared" si="4"/>
        <v>0.40499999999999997</v>
      </c>
      <c r="Q31" s="12">
        <f t="shared" si="5"/>
        <v>0.40499999999999997</v>
      </c>
      <c r="R31" s="12">
        <f t="shared" si="6"/>
        <v>0</v>
      </c>
      <c r="S31" s="12">
        <f t="shared" si="7"/>
        <v>1.1725535610885927E-3</v>
      </c>
      <c r="U31" s="16">
        <f>IF(ISERROR(VLOOKUP($A31,'Bennett et al.'!$A:$E,3,FALSE)),"",IF(VLOOKUP($A31,'Bennett et al.'!$A:$E,3,FALSE)=0,"",VLOOKUP($A31,'Bennett et al.'!$A:$E,3,FALSE)*Sources!$E$2))</f>
        <v>0.40499999999999997</v>
      </c>
      <c r="V31" s="16">
        <f>IF(ISERROR(VLOOKUP($A31,'Bennett et al.'!$A:$E,4,FALSE)),"",IF(VLOOKUP($A31,'Bennett et al.'!$A:$E,4,FALSE)=0,"",VLOOKUP($A31,'Bennett et al.'!$A:$E,4,FALSE)*Sources!$E$2))</f>
        <v>0.76200000000000001</v>
      </c>
      <c r="W31" s="16">
        <f>IF(ISERROR(VLOOKUP($A31,'Bennett et al.'!$A:$E,5,FALSE)),"",IF(VLOOKUP($A31,'Bennett et al.'!$A:$E,5,FALSE)=0,"",VLOOKUP($A31,'Bennett et al.'!$A:$E,5,FALSE)*Sources!$E$2))</f>
        <v>0.55400000000000005</v>
      </c>
      <c r="X31" s="17"/>
      <c r="Y31" s="16" t="str">
        <f>IF(ISERROR(VLOOKUP($A31,'Gerosa et al. growth media'!$A:$K,4,FALSE)),"",IF(VLOOKUP($A31,'Gerosa et al. growth media'!$A:$K,4,FALSE)=0,"",VLOOKUP($A31,'Gerosa et al. growth media'!$A:$K,4,FALSE)*Sources!$E$3))</f>
        <v/>
      </c>
      <c r="Z31" s="16" t="str">
        <f>IF(ISERROR(VLOOKUP($A31,'Gerosa et al. growth media'!$A:$K,5,FALSE)),"",IF(VLOOKUP($A31,'Gerosa et al. growth media'!$A:$K,5,FALSE)=0,"",VLOOKUP($A31,'Gerosa et al. growth media'!$A:$K,5,FALSE)*Sources!$E$3))</f>
        <v/>
      </c>
      <c r="AA31" s="16" t="str">
        <f>IF(ISERROR(VLOOKUP($A31,'Gerosa et al. growth media'!$A:$K,6,FALSE)),"",IF(VLOOKUP($A31,'Gerosa et al. growth media'!$A:$K,6,FALSE)=0,"",VLOOKUP($A31,'Gerosa et al. growth media'!$A:$K,6,FALSE)*Sources!$E$3))</f>
        <v/>
      </c>
      <c r="AB31" s="16" t="str">
        <f>IF(ISERROR(VLOOKUP($A31,'Gerosa et al. growth media'!$A:$K,7,FALSE)),"",IF(VLOOKUP($A31,'Gerosa et al. growth media'!$A:$K,7,FALSE)=0,"",VLOOKUP($A31,'Gerosa et al. growth media'!$A:$K,7,FALSE)*Sources!$E$3))</f>
        <v/>
      </c>
      <c r="AC31" s="16" t="str">
        <f>IF(ISERROR(VLOOKUP($A31,'Gerosa et al. growth media'!$A:$K,8,FALSE)),"",IF(VLOOKUP($A31,'Gerosa et al. growth media'!$A:$K,8,FALSE)=0,"",VLOOKUP($A31,'Gerosa et al. growth media'!$A:$K,8,FALSE)*Sources!$E$3))</f>
        <v/>
      </c>
      <c r="AD31" s="16" t="str">
        <f>IF(ISERROR(VLOOKUP($A31,'Gerosa et al. growth media'!$A:$K,9,FALSE)),"",IF(VLOOKUP($A31,'Gerosa et al. growth media'!$A:$K,9,FALSE)=0,"",VLOOKUP($A31,'Gerosa et al. growth media'!$A:$K,9,FALSE)*Sources!$E$3))</f>
        <v/>
      </c>
      <c r="AE31" s="16" t="str">
        <f>IF(ISERROR(VLOOKUP($A31,'Gerosa et al. growth media'!$A:$K,10,FALSE)),"",IF(VLOOKUP($A31,'Gerosa et al. growth media'!$A:$K,10,FALSE)=0,"",VLOOKUP($A31,'Gerosa et al. growth media'!$A:$K,10,FALSE)*Sources!$E$3))</f>
        <v/>
      </c>
      <c r="AF31" s="16" t="str">
        <f>IF(ISERROR(VLOOKUP($A31,'Gerosa et al. growth media'!$A:$K,11,FALSE)),"",IF(VLOOKUP($A31,'Gerosa et al. growth media'!$A:$K,11,FALSE)=0,"",VLOOKUP($A31,'Gerosa et al. growth media'!$A:$K,11,FALSE)*Sources!$E$3))</f>
        <v/>
      </c>
      <c r="AG31" s="16" t="str">
        <f>IF(ISERROR(VLOOKUP($A31,'Gerosa et al. diauxic shift'!$A:$L,4,FALSE)),"",IF(VLOOKUP($A31,'Gerosa et al. diauxic shift'!$A:$L,4,FALSE)=0,"",VLOOKUP($A31,'Gerosa et al. diauxic shift'!$A:$L,4,FALSE)*Sources!$E$3))</f>
        <v/>
      </c>
      <c r="AH31" s="16" t="str">
        <f>IF(ISERROR(VLOOKUP($A31,'Gerosa et al. diauxic shift'!$A:$L,5,FALSE)),"",IF(VLOOKUP($A31,'Gerosa et al. diauxic shift'!$A:$L,5,FALSE)=0,"",VLOOKUP($A31,'Gerosa et al. diauxic shift'!$A:$L,5,FALSE)*Sources!$E$3))</f>
        <v/>
      </c>
      <c r="AI31" s="16" t="str">
        <f>IF(ISERROR(VLOOKUP($A31,'Gerosa et al. diauxic shift'!$A:$L,6,FALSE)),"",IF(VLOOKUP($A31,'Gerosa et al. diauxic shift'!$A:$L,6,FALSE)=0,"",VLOOKUP($A31,'Gerosa et al. diauxic shift'!$A:$L,6,FALSE)*Sources!$E$3))</f>
        <v/>
      </c>
      <c r="AJ31" s="16" t="str">
        <f>IF(ISERROR(VLOOKUP($A31,'Gerosa et al. diauxic shift'!$A:$L,7,FALSE)),"",IF(VLOOKUP($A31,'Gerosa et al. diauxic shift'!$A:$L,7,FALSE)=0,"",VLOOKUP($A31,'Gerosa et al. diauxic shift'!$A:$L,7,FALSE)*Sources!$E$3))</f>
        <v/>
      </c>
      <c r="AK31" s="16" t="str">
        <f>IF(ISERROR(VLOOKUP($A31,'Gerosa et al. diauxic shift'!$A:$L,8,FALSE)),"",IF(VLOOKUP($A31,'Gerosa et al. diauxic shift'!$A:$L,8,FALSE)=0,"",VLOOKUP($A31,'Gerosa et al. diauxic shift'!$A:$L,8,FALSE)*Sources!$E$3))</f>
        <v/>
      </c>
      <c r="AL31" s="16" t="str">
        <f>IF(ISERROR(VLOOKUP($A31,'Gerosa et al. diauxic shift'!$A:$L,9,FALSE)),"",IF(VLOOKUP($A31,'Gerosa et al. diauxic shift'!$A:$L,9,FALSE)=0,"",VLOOKUP($A31,'Gerosa et al. diauxic shift'!$A:$L,9,FALSE)*Sources!$E$3))</f>
        <v/>
      </c>
      <c r="AM31" s="16" t="str">
        <f>IF(ISERROR(VLOOKUP($A31,'Gerosa et al. diauxic shift'!$A:$L,10,FALSE)),"",IF(VLOOKUP($A31,'Gerosa et al. diauxic shift'!$A:$L,10,FALSE)=0,"",VLOOKUP($A31,'Gerosa et al. diauxic shift'!$A:$L,10,FALSE)*Sources!$E$3))</f>
        <v/>
      </c>
      <c r="AN31" s="16" t="str">
        <f>IF(ISERROR(VLOOKUP($A31,'Gerosa et al. diauxic shift'!$A:$L,11,FALSE)),"",IF(VLOOKUP($A31,'Gerosa et al. diauxic shift'!$A:$L,11,FALSE)=0,"",VLOOKUP($A31,'Gerosa et al. diauxic shift'!$A:$L,11,FALSE)*Sources!$E$3))</f>
        <v/>
      </c>
      <c r="AO31" s="16" t="str">
        <f>IF(ISERROR(VLOOKUP($A31,'Gerosa et al. diauxic shift'!$A:$L,12,FALSE)),"",IF(VLOOKUP($A31,'Gerosa et al. diauxic shift'!$A:$L,12,FALSE)=0,"",VLOOKUP($A31,'Gerosa et al. diauxic shift'!$A:$L,12,FALSE)*Sources!$E$3))</f>
        <v/>
      </c>
      <c r="AP31" s="17"/>
      <c r="AQ31" s="16">
        <f>IF(ISERROR(VLOOKUP($A31,'Ishii et al.'!$A:$L,3,FALSE)),"",IF(VLOOKUP($A31,'Ishii et al.'!$A:$L,3,FALSE)=0,"",VLOOKUP($A31,'Ishii et al.'!$A:$L,3,FALSE)*Sources!$E$4))</f>
        <v>0.32344210468146301</v>
      </c>
      <c r="AR31" s="16">
        <f>IF(ISERROR(VLOOKUP($A31,'Ishii et al.'!$A:$L,4,FALSE)),"",IF(VLOOKUP($A31,'Ishii et al.'!$A:$L,4,FALSE)=0,"",VLOOKUP($A31,'Ishii et al.'!$A:$L,4,FALSE)*Sources!$E$4))</f>
        <v>0.388317704737703</v>
      </c>
      <c r="AS31" s="16">
        <f>IF(ISERROR(VLOOKUP($A31,'Ishii et al.'!$A:$L,5,FALSE)),"",IF(VLOOKUP($A31,'Ishii et al.'!$A:$L,5,FALSE)=0,"",VLOOKUP($A31,'Ishii et al.'!$A:$L,5,FALSE)*Sources!$E$4))</f>
        <v>0.36066574896251602</v>
      </c>
      <c r="AT31" s="16">
        <f>IF(ISERROR(VLOOKUP($A31,'Ishii et al.'!$A:$L,6,FALSE)),"",IF(VLOOKUP($A31,'Ishii et al.'!$A:$L,6,FALSE)=0,"",VLOOKUP($A31,'Ishii et al.'!$A:$L,6,FALSE)*Sources!$E$4))</f>
        <v>0.19894927266742901</v>
      </c>
      <c r="AU31" s="16">
        <f>IF(ISERROR(VLOOKUP($A31,'Ishii et al.'!$A:$L,7,FALSE)),"",IF(VLOOKUP($A31,'Ishii et al.'!$A:$L,7,FALSE)=0,"",VLOOKUP($A31,'Ishii et al.'!$A:$L,7,FALSE)*Sources!$E$4))</f>
        <v>0.40222064112802203</v>
      </c>
      <c r="AV31" s="16">
        <f t="shared" si="8"/>
        <v>0.33471909443542663</v>
      </c>
      <c r="AW31" s="16">
        <f>IF(ISERROR(VLOOKUP($A31,'Ishii et al.'!$A:$L,9,FALSE)),"",IF(VLOOKUP($A31,'Ishii et al.'!$A:$L,9,FALSE)=0,"",VLOOKUP($A31,'Ishii et al.'!$A:$L,9,FALSE)*Sources!$E$4))</f>
        <v>0.34963471117112699</v>
      </c>
      <c r="AX31" s="16">
        <f>IF(ISERROR(VLOOKUP($A31,'Ishii et al.'!$A:$L,10,FALSE)),"",IF(VLOOKUP($A31,'Ishii et al.'!$A:$L,10,FALSE)=0,"",VLOOKUP($A31,'Ishii et al.'!$A:$L,10,FALSE)*Sources!$E$4))</f>
        <v>0.34670007278427001</v>
      </c>
      <c r="AY31" s="16">
        <f>IF(ISERROR(VLOOKUP($A31,'Ishii et al.'!$A:$L,11,FALSE)),"",IF(VLOOKUP($A31,'Ishii et al.'!$A:$L,11,FALSE)=0,"",VLOOKUP($A31,'Ishii et al.'!$A:$L,11,FALSE)*Sources!$E$4))</f>
        <v>0.32012860060231402</v>
      </c>
      <c r="AZ31" s="16">
        <f>IF(ISERROR(VLOOKUP($A31,'Ishii et al.'!$A:$L,12,FALSE)),"",IF(VLOOKUP($A31,'Ishii et al.'!$A:$L,12,FALSE)=0,"",VLOOKUP($A31,'Ishii et al.'!$A:$L,12,FALSE)*Sources!$E$4))</f>
        <v>0.18069895420357401</v>
      </c>
      <c r="BA31" s="17"/>
      <c r="BB31" s="16">
        <f>IF(ISERROR(VLOOKUP($A31,'Park et al.'!$A:$E,5,FALSE)),"",IF(VLOOKUP($A31,'Park et al.'!$A:$E,5,FALSE)=0,"",VLOOKUP($A31,'Park et al.'!$A:$E,5,FALSE)*Sources!$E$5))</f>
        <v>0.40499999999999997</v>
      </c>
    </row>
    <row r="32" spans="1:54" ht="15" hidden="1" customHeight="1">
      <c r="A32" s="16" t="s">
        <v>126</v>
      </c>
      <c r="B32" s="18" t="s">
        <v>739</v>
      </c>
      <c r="C32" s="18" t="s">
        <v>846</v>
      </c>
      <c r="D32" s="18" t="s">
        <v>127</v>
      </c>
      <c r="E32" s="18" t="s">
        <v>128</v>
      </c>
      <c r="F32" s="18" t="s">
        <v>129</v>
      </c>
      <c r="G32" s="18" t="s">
        <v>127</v>
      </c>
      <c r="H32" s="16" t="s">
        <v>128</v>
      </c>
      <c r="I32" s="16">
        <f t="shared" si="0"/>
        <v>4</v>
      </c>
      <c r="J32" s="16">
        <f t="shared" si="1"/>
        <v>21</v>
      </c>
      <c r="K32" s="18" t="b">
        <v>1</v>
      </c>
      <c r="L32" s="18"/>
      <c r="M32" s="12" t="b">
        <v>1</v>
      </c>
      <c r="N32" s="12">
        <f t="shared" si="2"/>
        <v>3.1901783277807385</v>
      </c>
      <c r="O32" s="12">
        <f t="shared" si="3"/>
        <v>1.110534983342214</v>
      </c>
      <c r="P32" s="12">
        <f t="shared" si="4"/>
        <v>4.2300000000000004</v>
      </c>
      <c r="Q32" s="12">
        <f t="shared" si="5"/>
        <v>4.2300000000000004</v>
      </c>
      <c r="R32" s="12">
        <f t="shared" si="6"/>
        <v>1.4705299113019514</v>
      </c>
      <c r="S32" s="12">
        <f t="shared" si="7"/>
        <v>9.2361850833258194E-3</v>
      </c>
      <c r="U32" s="16">
        <f>IF(ISERROR(VLOOKUP($A32,'Bennett et al.'!$A:$E,3,FALSE)),"",IF(VLOOKUP($A32,'Bennett et al.'!$A:$E,3,FALSE)=0,"",VLOOKUP($A32,'Bennett et al.'!$A:$E,3,FALSE)*Sources!$E$2))</f>
        <v>4.2300000000000004</v>
      </c>
      <c r="V32" s="16">
        <f>IF(ISERROR(VLOOKUP($A32,'Bennett et al.'!$A:$E,4,FALSE)),"",IF(VLOOKUP($A32,'Bennett et al.'!$A:$E,4,FALSE)=0,"",VLOOKUP($A32,'Bennett et al.'!$A:$E,4,FALSE)*Sources!$E$2))</f>
        <v>9.2999999999999989</v>
      </c>
      <c r="W32" s="16">
        <f>IF(ISERROR(VLOOKUP($A32,'Bennett et al.'!$A:$E,5,FALSE)),"",IF(VLOOKUP($A32,'Bennett et al.'!$A:$E,5,FALSE)=0,"",VLOOKUP($A32,'Bennett et al.'!$A:$E,5,FALSE)*Sources!$E$2))</f>
        <v>7.35</v>
      </c>
      <c r="X32" s="17"/>
      <c r="Y32" s="16">
        <f>IF(ISERROR(VLOOKUP($A32,'Gerosa et al. growth media'!$A:$K,4,FALSE)),"",IF(VLOOKUP($A32,'Gerosa et al. growth media'!$A:$K,4,FALSE)=0,"",VLOOKUP($A32,'Gerosa et al. growth media'!$A:$K,4,FALSE)*Sources!$E$3))</f>
        <v>1.243891278586347</v>
      </c>
      <c r="Z32" s="16">
        <f>IF(ISERROR(VLOOKUP($A32,'Gerosa et al. growth media'!$A:$K,5,FALSE)),"",IF(VLOOKUP($A32,'Gerosa et al. growth media'!$A:$K,5,FALSE)=0,"",VLOOKUP($A32,'Gerosa et al. growth media'!$A:$K,5,FALSE)*Sources!$E$3))</f>
        <v>1.2006762760972562</v>
      </c>
      <c r="AA32" s="16">
        <f>IF(ISERROR(VLOOKUP($A32,'Gerosa et al. growth media'!$A:$K,6,FALSE)),"",IF(VLOOKUP($A32,'Gerosa et al. growth media'!$A:$K,6,FALSE)=0,"",VLOOKUP($A32,'Gerosa et al. growth media'!$A:$K,6,FALSE)*Sources!$E$3))</f>
        <v>0.51955218367204181</v>
      </c>
      <c r="AB32" s="16">
        <f>IF(ISERROR(VLOOKUP($A32,'Gerosa et al. growth media'!$A:$K,7,FALSE)),"",IF(VLOOKUP($A32,'Gerosa et al. growth media'!$A:$K,7,FALSE)=0,"",VLOOKUP($A32,'Gerosa et al. growth media'!$A:$K,7,FALSE)*Sources!$E$3))</f>
        <v>1.110534983342214</v>
      </c>
      <c r="AC32" s="16">
        <f>IF(ISERROR(VLOOKUP($A32,'Gerosa et al. growth media'!$A:$K,8,FALSE)),"",IF(VLOOKUP($A32,'Gerosa et al. growth media'!$A:$K,8,FALSE)=0,"",VLOOKUP($A32,'Gerosa et al. growth media'!$A:$K,8,FALSE)*Sources!$E$3))</f>
        <v>1.0460522161368646</v>
      </c>
      <c r="AD32" s="16">
        <f>IF(ISERROR(VLOOKUP($A32,'Gerosa et al. growth media'!$A:$K,9,FALSE)),"",IF(VLOOKUP($A32,'Gerosa et al. growth media'!$A:$K,9,FALSE)=0,"",VLOOKUP($A32,'Gerosa et al. growth media'!$A:$K,9,FALSE)*Sources!$E$3))</f>
        <v>0.95713058168919551</v>
      </c>
      <c r="AE32" s="16">
        <f>IF(ISERROR(VLOOKUP($A32,'Gerosa et al. growth media'!$A:$K,10,FALSE)),"",IF(VLOOKUP($A32,'Gerosa et al. growth media'!$A:$K,10,FALSE)=0,"",VLOOKUP($A32,'Gerosa et al. growth media'!$A:$K,10,FALSE)*Sources!$E$3))</f>
        <v>0.92977508426541444</v>
      </c>
      <c r="AF32" s="16">
        <f>IF(ISERROR(VLOOKUP($A32,'Gerosa et al. growth media'!$A:$K,11,FALSE)),"",IF(VLOOKUP($A32,'Gerosa et al. growth media'!$A:$K,11,FALSE)=0,"",VLOOKUP($A32,'Gerosa et al. growth media'!$A:$K,11,FALSE)*Sources!$E$3))</f>
        <v>1.7455636865418471</v>
      </c>
      <c r="AG32" s="16" t="str">
        <f>IF(ISERROR(VLOOKUP($A32,'Gerosa et al. diauxic shift'!$A:$L,4,FALSE)),"",IF(VLOOKUP($A32,'Gerosa et al. diauxic shift'!$A:$L,4,FALSE)=0,"",VLOOKUP($A32,'Gerosa et al. diauxic shift'!$A:$L,4,FALSE)*Sources!$E$3))</f>
        <v/>
      </c>
      <c r="AH32" s="16" t="str">
        <f>IF(ISERROR(VLOOKUP($A32,'Gerosa et al. diauxic shift'!$A:$L,5,FALSE)),"",IF(VLOOKUP($A32,'Gerosa et al. diauxic shift'!$A:$L,5,FALSE)=0,"",VLOOKUP($A32,'Gerosa et al. diauxic shift'!$A:$L,5,FALSE)*Sources!$E$3))</f>
        <v/>
      </c>
      <c r="AI32" s="16" t="str">
        <f>IF(ISERROR(VLOOKUP($A32,'Gerosa et al. diauxic shift'!$A:$L,6,FALSE)),"",IF(VLOOKUP($A32,'Gerosa et al. diauxic shift'!$A:$L,6,FALSE)=0,"",VLOOKUP($A32,'Gerosa et al. diauxic shift'!$A:$L,6,FALSE)*Sources!$E$3))</f>
        <v/>
      </c>
      <c r="AJ32" s="16" t="str">
        <f>IF(ISERROR(VLOOKUP($A32,'Gerosa et al. diauxic shift'!$A:$L,7,FALSE)),"",IF(VLOOKUP($A32,'Gerosa et al. diauxic shift'!$A:$L,7,FALSE)=0,"",VLOOKUP($A32,'Gerosa et al. diauxic shift'!$A:$L,7,FALSE)*Sources!$E$3))</f>
        <v/>
      </c>
      <c r="AK32" s="16" t="str">
        <f>IF(ISERROR(VLOOKUP($A32,'Gerosa et al. diauxic shift'!$A:$L,8,FALSE)),"",IF(VLOOKUP($A32,'Gerosa et al. diauxic shift'!$A:$L,8,FALSE)=0,"",VLOOKUP($A32,'Gerosa et al. diauxic shift'!$A:$L,8,FALSE)*Sources!$E$3))</f>
        <v/>
      </c>
      <c r="AL32" s="16" t="str">
        <f>IF(ISERROR(VLOOKUP($A32,'Gerosa et al. diauxic shift'!$A:$L,9,FALSE)),"",IF(VLOOKUP($A32,'Gerosa et al. diauxic shift'!$A:$L,9,FALSE)=0,"",VLOOKUP($A32,'Gerosa et al. diauxic shift'!$A:$L,9,FALSE)*Sources!$E$3))</f>
        <v/>
      </c>
      <c r="AM32" s="16" t="str">
        <f>IF(ISERROR(VLOOKUP($A32,'Gerosa et al. diauxic shift'!$A:$L,10,FALSE)),"",IF(VLOOKUP($A32,'Gerosa et al. diauxic shift'!$A:$L,10,FALSE)=0,"",VLOOKUP($A32,'Gerosa et al. diauxic shift'!$A:$L,10,FALSE)*Sources!$E$3))</f>
        <v/>
      </c>
      <c r="AN32" s="16" t="str">
        <f>IF(ISERROR(VLOOKUP($A32,'Gerosa et al. diauxic shift'!$A:$L,11,FALSE)),"",IF(VLOOKUP($A32,'Gerosa et al. diauxic shift'!$A:$L,11,FALSE)=0,"",VLOOKUP($A32,'Gerosa et al. diauxic shift'!$A:$L,11,FALSE)*Sources!$E$3))</f>
        <v/>
      </c>
      <c r="AO32" s="16" t="str">
        <f>IF(ISERROR(VLOOKUP($A32,'Gerosa et al. diauxic shift'!$A:$L,12,FALSE)),"",IF(VLOOKUP($A32,'Gerosa et al. diauxic shift'!$A:$L,12,FALSE)=0,"",VLOOKUP($A32,'Gerosa et al. diauxic shift'!$A:$L,12,FALSE)*Sources!$E$3))</f>
        <v/>
      </c>
      <c r="AP32" s="17"/>
      <c r="AQ32" s="16">
        <f>IF(ISERROR(VLOOKUP($A32,'Ishii et al.'!$A:$L,3,FALSE)),"",IF(VLOOKUP($A32,'Ishii et al.'!$A:$L,3,FALSE)=0,"",VLOOKUP($A32,'Ishii et al.'!$A:$L,3,FALSE)*Sources!$E$4))</f>
        <v>0.24104256745908501</v>
      </c>
      <c r="AR32" s="16">
        <f>IF(ISERROR(VLOOKUP($A32,'Ishii et al.'!$A:$L,4,FALSE)),"",IF(VLOOKUP($A32,'Ishii et al.'!$A:$L,4,FALSE)=0,"",VLOOKUP($A32,'Ishii et al.'!$A:$L,4,FALSE)*Sources!$E$4))</f>
        <v>0.23104349834452501</v>
      </c>
      <c r="AS32" s="16">
        <f>IF(ISERROR(VLOOKUP($A32,'Ishii et al.'!$A:$L,5,FALSE)),"",IF(VLOOKUP($A32,'Ishii et al.'!$A:$L,5,FALSE)=0,"",VLOOKUP($A32,'Ishii et al.'!$A:$L,5,FALSE)*Sources!$E$4))</f>
        <v>0.33657319082932102</v>
      </c>
      <c r="AT32" s="16">
        <f>IF(ISERROR(VLOOKUP($A32,'Ishii et al.'!$A:$L,6,FALSE)),"",IF(VLOOKUP($A32,'Ishii et al.'!$A:$L,6,FALSE)=0,"",VLOOKUP($A32,'Ishii et al.'!$A:$L,6,FALSE)*Sources!$E$4))</f>
        <v>0.57886342966253002</v>
      </c>
      <c r="AU32" s="16">
        <f>IF(ISERROR(VLOOKUP($A32,'Ishii et al.'!$A:$L,7,FALSE)),"",IF(VLOOKUP($A32,'Ishii et al.'!$A:$L,7,FALSE)=0,"",VLOOKUP($A32,'Ishii et al.'!$A:$L,7,FALSE)*Sources!$E$4))</f>
        <v>0.255039558029868</v>
      </c>
      <c r="AV32" s="16">
        <f t="shared" si="8"/>
        <v>0.32851244886506581</v>
      </c>
      <c r="AW32" s="16">
        <f>IF(ISERROR(VLOOKUP($A32,'Ishii et al.'!$A:$L,9,FALSE)),"",IF(VLOOKUP($A32,'Ishii et al.'!$A:$L,9,FALSE)=0,"",VLOOKUP($A32,'Ishii et al.'!$A:$L,9,FALSE)*Sources!$E$4))</f>
        <v>0.167556899045817</v>
      </c>
      <c r="AX32" s="16">
        <f>IF(ISERROR(VLOOKUP($A32,'Ishii et al.'!$A:$L,10,FALSE)),"",IF(VLOOKUP($A32,'Ishii et al.'!$A:$L,10,FALSE)=0,"",VLOOKUP($A32,'Ishii et al.'!$A:$L,10,FALSE)*Sources!$E$4))</f>
        <v>0.46564798025429199</v>
      </c>
      <c r="AY32" s="16">
        <f>IF(ISERROR(VLOOKUP($A32,'Ishii et al.'!$A:$L,11,FALSE)),"",IF(VLOOKUP($A32,'Ishii et al.'!$A:$L,11,FALSE)=0,"",VLOOKUP($A32,'Ishii et al.'!$A:$L,11,FALSE)*Sources!$E$4))</f>
        <v>0.34833127508714201</v>
      </c>
      <c r="AZ32" s="16">
        <f>IF(ISERROR(VLOOKUP($A32,'Ishii et al.'!$A:$L,12,FALSE)),"",IF(VLOOKUP($A32,'Ishii et al.'!$A:$L,12,FALSE)=0,"",VLOOKUP($A32,'Ishii et al.'!$A:$L,12,FALSE)*Sources!$E$4))</f>
        <v>0.78235139412789101</v>
      </c>
      <c r="BA32" s="17"/>
      <c r="BB32" s="16">
        <f>IF(ISERROR(VLOOKUP($A32,'Park et al.'!$A:$E,5,FALSE)),"",IF(VLOOKUP($A32,'Park et al.'!$A:$E,5,FALSE)=0,"",VLOOKUP($A32,'Park et al.'!$A:$E,5,FALSE)*Sources!$E$5))</f>
        <v>4.2300000000000004</v>
      </c>
    </row>
    <row r="33" spans="1:54" ht="15" hidden="1" customHeight="1">
      <c r="A33" s="16" t="s">
        <v>130</v>
      </c>
      <c r="B33" s="18" t="s">
        <v>770</v>
      </c>
      <c r="C33" s="18" t="s">
        <v>770</v>
      </c>
      <c r="D33" s="18" t="s">
        <v>131</v>
      </c>
      <c r="E33" s="18" t="s">
        <v>131</v>
      </c>
      <c r="F33" s="17"/>
      <c r="G33" s="18" t="s">
        <v>132</v>
      </c>
      <c r="H33" s="18" t="s">
        <v>131</v>
      </c>
      <c r="I33" s="16">
        <f t="shared" si="0"/>
        <v>3</v>
      </c>
      <c r="J33" s="16">
        <f t="shared" si="1"/>
        <v>13</v>
      </c>
      <c r="K33" s="18"/>
      <c r="L33" s="18"/>
      <c r="M33" s="12" t="b">
        <v>1</v>
      </c>
      <c r="N33" s="12">
        <f t="shared" si="2"/>
        <v>16.600000000000001</v>
      </c>
      <c r="O33" s="12">
        <f t="shared" si="3"/>
        <v>16.600000000000001</v>
      </c>
      <c r="P33" s="12">
        <f t="shared" si="4"/>
        <v>16.600000000000001</v>
      </c>
      <c r="Q33" s="12">
        <f t="shared" si="5"/>
        <v>16.600000000000001</v>
      </c>
      <c r="R33" s="12">
        <f t="shared" si="6"/>
        <v>0</v>
      </c>
      <c r="S33" s="12">
        <f t="shared" si="7"/>
        <v>4.8060220034742328E-2</v>
      </c>
      <c r="U33" s="16">
        <f>IF(ISERROR(VLOOKUP($A33,'Bennett et al.'!$A:$E,3,FALSE)),"",IF(VLOOKUP($A33,'Bennett et al.'!$A:$E,3,FALSE)=0,"",VLOOKUP($A33,'Bennett et al.'!$A:$E,3,FALSE)*Sources!$E$2))</f>
        <v>16.600000000000001</v>
      </c>
      <c r="V33" s="16">
        <f>IF(ISERROR(VLOOKUP($A33,'Bennett et al.'!$A:$E,4,FALSE)),"",IF(VLOOKUP($A33,'Bennett et al.'!$A:$E,4,FALSE)=0,"",VLOOKUP($A33,'Bennett et al.'!$A:$E,4,FALSE)*Sources!$E$2))</f>
        <v>17.600000000000001</v>
      </c>
      <c r="W33" s="16">
        <f>IF(ISERROR(VLOOKUP($A33,'Bennett et al.'!$A:$E,5,FALSE)),"",IF(VLOOKUP($A33,'Bennett et al.'!$A:$E,5,FALSE)=0,"",VLOOKUP($A33,'Bennett et al.'!$A:$E,5,FALSE)*Sources!$E$2))</f>
        <v>7.97</v>
      </c>
      <c r="X33" s="17"/>
      <c r="Y33" s="16" t="str">
        <f>IF(ISERROR(VLOOKUP($A33,'Gerosa et al. growth media'!$A:$K,4,FALSE)),"",IF(VLOOKUP($A33,'Gerosa et al. growth media'!$A:$K,4,FALSE)=0,"",VLOOKUP($A33,'Gerosa et al. growth media'!$A:$K,4,FALSE)*Sources!$E$3))</f>
        <v/>
      </c>
      <c r="Z33" s="16" t="str">
        <f>IF(ISERROR(VLOOKUP($A33,'Gerosa et al. growth media'!$A:$K,5,FALSE)),"",IF(VLOOKUP($A33,'Gerosa et al. growth media'!$A:$K,5,FALSE)=0,"",VLOOKUP($A33,'Gerosa et al. growth media'!$A:$K,5,FALSE)*Sources!$E$3))</f>
        <v/>
      </c>
      <c r="AA33" s="16" t="str">
        <f>IF(ISERROR(VLOOKUP($A33,'Gerosa et al. growth media'!$A:$K,6,FALSE)),"",IF(VLOOKUP($A33,'Gerosa et al. growth media'!$A:$K,6,FALSE)=0,"",VLOOKUP($A33,'Gerosa et al. growth media'!$A:$K,6,FALSE)*Sources!$E$3))</f>
        <v/>
      </c>
      <c r="AB33" s="16" t="str">
        <f>IF(ISERROR(VLOOKUP($A33,'Gerosa et al. growth media'!$A:$K,7,FALSE)),"",IF(VLOOKUP($A33,'Gerosa et al. growth media'!$A:$K,7,FALSE)=0,"",VLOOKUP($A33,'Gerosa et al. growth media'!$A:$K,7,FALSE)*Sources!$E$3))</f>
        <v/>
      </c>
      <c r="AC33" s="16" t="str">
        <f>IF(ISERROR(VLOOKUP($A33,'Gerosa et al. growth media'!$A:$K,8,FALSE)),"",IF(VLOOKUP($A33,'Gerosa et al. growth media'!$A:$K,8,FALSE)=0,"",VLOOKUP($A33,'Gerosa et al. growth media'!$A:$K,8,FALSE)*Sources!$E$3))</f>
        <v/>
      </c>
      <c r="AD33" s="16" t="str">
        <f>IF(ISERROR(VLOOKUP($A33,'Gerosa et al. growth media'!$A:$K,9,FALSE)),"",IF(VLOOKUP($A33,'Gerosa et al. growth media'!$A:$K,9,FALSE)=0,"",VLOOKUP($A33,'Gerosa et al. growth media'!$A:$K,9,FALSE)*Sources!$E$3))</f>
        <v/>
      </c>
      <c r="AE33" s="16" t="str">
        <f>IF(ISERROR(VLOOKUP($A33,'Gerosa et al. growth media'!$A:$K,10,FALSE)),"",IF(VLOOKUP($A33,'Gerosa et al. growth media'!$A:$K,10,FALSE)=0,"",VLOOKUP($A33,'Gerosa et al. growth media'!$A:$K,10,FALSE)*Sources!$E$3))</f>
        <v/>
      </c>
      <c r="AF33" s="16" t="str">
        <f>IF(ISERROR(VLOOKUP($A33,'Gerosa et al. growth media'!$A:$K,11,FALSE)),"",IF(VLOOKUP($A33,'Gerosa et al. growth media'!$A:$K,11,FALSE)=0,"",VLOOKUP($A33,'Gerosa et al. growth media'!$A:$K,11,FALSE)*Sources!$E$3))</f>
        <v/>
      </c>
      <c r="AG33" s="16" t="str">
        <f>IF(ISERROR(VLOOKUP($A33,'Gerosa et al. diauxic shift'!$A:$L,4,FALSE)),"",IF(VLOOKUP($A33,'Gerosa et al. diauxic shift'!$A:$L,4,FALSE)=0,"",VLOOKUP($A33,'Gerosa et al. diauxic shift'!$A:$L,4,FALSE)*Sources!$E$3))</f>
        <v/>
      </c>
      <c r="AH33" s="16" t="str">
        <f>IF(ISERROR(VLOOKUP($A33,'Gerosa et al. diauxic shift'!$A:$L,5,FALSE)),"",IF(VLOOKUP($A33,'Gerosa et al. diauxic shift'!$A:$L,5,FALSE)=0,"",VLOOKUP($A33,'Gerosa et al. diauxic shift'!$A:$L,5,FALSE)*Sources!$E$3))</f>
        <v/>
      </c>
      <c r="AI33" s="16" t="str">
        <f>IF(ISERROR(VLOOKUP($A33,'Gerosa et al. diauxic shift'!$A:$L,6,FALSE)),"",IF(VLOOKUP($A33,'Gerosa et al. diauxic shift'!$A:$L,6,FALSE)=0,"",VLOOKUP($A33,'Gerosa et al. diauxic shift'!$A:$L,6,FALSE)*Sources!$E$3))</f>
        <v/>
      </c>
      <c r="AJ33" s="16" t="str">
        <f>IF(ISERROR(VLOOKUP($A33,'Gerosa et al. diauxic shift'!$A:$L,7,FALSE)),"",IF(VLOOKUP($A33,'Gerosa et al. diauxic shift'!$A:$L,7,FALSE)=0,"",VLOOKUP($A33,'Gerosa et al. diauxic shift'!$A:$L,7,FALSE)*Sources!$E$3))</f>
        <v/>
      </c>
      <c r="AK33" s="16" t="str">
        <f>IF(ISERROR(VLOOKUP($A33,'Gerosa et al. diauxic shift'!$A:$L,8,FALSE)),"",IF(VLOOKUP($A33,'Gerosa et al. diauxic shift'!$A:$L,8,FALSE)=0,"",VLOOKUP($A33,'Gerosa et al. diauxic shift'!$A:$L,8,FALSE)*Sources!$E$3))</f>
        <v/>
      </c>
      <c r="AL33" s="16" t="str">
        <f>IF(ISERROR(VLOOKUP($A33,'Gerosa et al. diauxic shift'!$A:$L,9,FALSE)),"",IF(VLOOKUP($A33,'Gerosa et al. diauxic shift'!$A:$L,9,FALSE)=0,"",VLOOKUP($A33,'Gerosa et al. diauxic shift'!$A:$L,9,FALSE)*Sources!$E$3))</f>
        <v/>
      </c>
      <c r="AM33" s="16" t="str">
        <f>IF(ISERROR(VLOOKUP($A33,'Gerosa et al. diauxic shift'!$A:$L,10,FALSE)),"",IF(VLOOKUP($A33,'Gerosa et al. diauxic shift'!$A:$L,10,FALSE)=0,"",VLOOKUP($A33,'Gerosa et al. diauxic shift'!$A:$L,10,FALSE)*Sources!$E$3))</f>
        <v/>
      </c>
      <c r="AN33" s="16" t="str">
        <f>IF(ISERROR(VLOOKUP($A33,'Gerosa et al. diauxic shift'!$A:$L,11,FALSE)),"",IF(VLOOKUP($A33,'Gerosa et al. diauxic shift'!$A:$L,11,FALSE)=0,"",VLOOKUP($A33,'Gerosa et al. diauxic shift'!$A:$L,11,FALSE)*Sources!$E$3))</f>
        <v/>
      </c>
      <c r="AO33" s="16" t="str">
        <f>IF(ISERROR(VLOOKUP($A33,'Gerosa et al. diauxic shift'!$A:$L,12,FALSE)),"",IF(VLOOKUP($A33,'Gerosa et al. diauxic shift'!$A:$L,12,FALSE)=0,"",VLOOKUP($A33,'Gerosa et al. diauxic shift'!$A:$L,12,FALSE)*Sources!$E$3))</f>
        <v/>
      </c>
      <c r="AP33" s="17"/>
      <c r="AQ33" s="16">
        <f>IF(ISERROR(VLOOKUP($A33,'Ishii et al.'!$A:$L,3,FALSE)),"",IF(VLOOKUP($A33,'Ishii et al.'!$A:$L,3,FALSE)=0,"",VLOOKUP($A33,'Ishii et al.'!$A:$L,3,FALSE)*Sources!$E$4))</f>
        <v>6.1053942358537903</v>
      </c>
      <c r="AR33" s="16">
        <f>IF(ISERROR(VLOOKUP($A33,'Ishii et al.'!$A:$L,4,FALSE)),"",IF(VLOOKUP($A33,'Ishii et al.'!$A:$L,4,FALSE)=0,"",VLOOKUP($A33,'Ishii et al.'!$A:$L,4,FALSE)*Sources!$E$4))</f>
        <v>12.2481856348849</v>
      </c>
      <c r="AS33" s="16">
        <f>IF(ISERROR(VLOOKUP($A33,'Ishii et al.'!$A:$L,5,FALSE)),"",IF(VLOOKUP($A33,'Ishii et al.'!$A:$L,5,FALSE)=0,"",VLOOKUP($A33,'Ishii et al.'!$A:$L,5,FALSE)*Sources!$E$4))</f>
        <v>5.05866064143045E-2</v>
      </c>
      <c r="AT33" s="16">
        <f>IF(ISERROR(VLOOKUP($A33,'Ishii et al.'!$A:$L,6,FALSE)),"",IF(VLOOKUP($A33,'Ishii et al.'!$A:$L,6,FALSE)=0,"",VLOOKUP($A33,'Ishii et al.'!$A:$L,6,FALSE)*Sources!$E$4))</f>
        <v>8.7605014202095592</v>
      </c>
      <c r="AU33" s="16">
        <f>IF(ISERROR(VLOOKUP($A33,'Ishii et al.'!$A:$L,7,FALSE)),"",IF(VLOOKUP($A33,'Ishii et al.'!$A:$L,7,FALSE)=0,"",VLOOKUP($A33,'Ishii et al.'!$A:$L,7,FALSE)*Sources!$E$4))</f>
        <v>12.377230063254199</v>
      </c>
      <c r="AV33" s="16">
        <f t="shared" si="8"/>
        <v>7.9083795921233504</v>
      </c>
      <c r="AW33" s="16">
        <f>IF(ISERROR(VLOOKUP($A33,'Ishii et al.'!$A:$L,9,FALSE)),"",IF(VLOOKUP($A33,'Ishii et al.'!$A:$L,9,FALSE)=0,"",VLOOKUP($A33,'Ishii et al.'!$A:$L,9,FALSE)*Sources!$E$4))</f>
        <v>15.4897492759795</v>
      </c>
      <c r="AX33" s="16">
        <f>IF(ISERROR(VLOOKUP($A33,'Ishii et al.'!$A:$L,10,FALSE)),"",IF(VLOOKUP($A33,'Ishii et al.'!$A:$L,10,FALSE)=0,"",VLOOKUP($A33,'Ishii et al.'!$A:$L,10,FALSE)*Sources!$E$4))</f>
        <v>10.489103963545199</v>
      </c>
      <c r="AY33" s="16">
        <f>IF(ISERROR(VLOOKUP($A33,'Ishii et al.'!$A:$L,11,FALSE)),"",IF(VLOOKUP($A33,'Ishii et al.'!$A:$L,11,FALSE)=0,"",VLOOKUP($A33,'Ishii et al.'!$A:$L,11,FALSE)*Sources!$E$4))</f>
        <v>9.1975030515148006</v>
      </c>
      <c r="AZ33" s="16">
        <f>IF(ISERROR(VLOOKUP($A33,'Ishii et al.'!$A:$L,12,FALSE)),"",IF(VLOOKUP($A33,'Ishii et al.'!$A:$L,12,FALSE)=0,"",VLOOKUP($A33,'Ishii et al.'!$A:$L,12,FALSE)*Sources!$E$4))</f>
        <v>1.31353910744335</v>
      </c>
      <c r="BA33" s="17"/>
      <c r="BB33" s="16">
        <f>IF(ISERROR(VLOOKUP($A33,'Park et al.'!$A:$E,5,FALSE)),"",IF(VLOOKUP($A33,'Park et al.'!$A:$E,5,FALSE)=0,"",VLOOKUP($A33,'Park et al.'!$A:$E,5,FALSE)*Sources!$E$5))</f>
        <v>16.600000000000001</v>
      </c>
    </row>
    <row r="34" spans="1:54" ht="15" customHeight="1">
      <c r="A34" s="16" t="s">
        <v>133</v>
      </c>
      <c r="B34" s="18" t="s">
        <v>831</v>
      </c>
      <c r="C34" s="18" t="s">
        <v>831</v>
      </c>
      <c r="D34" s="18" t="s">
        <v>134</v>
      </c>
      <c r="E34" s="18" t="s">
        <v>134</v>
      </c>
      <c r="G34" s="17"/>
      <c r="H34" s="17"/>
      <c r="I34" s="16">
        <f t="shared" si="0"/>
        <v>1</v>
      </c>
      <c r="J34" s="16">
        <f t="shared" si="1"/>
        <v>1</v>
      </c>
      <c r="K34" s="18"/>
      <c r="L34" s="18" t="b">
        <v>1</v>
      </c>
      <c r="N34" s="12">
        <f t="shared" si="2"/>
        <v>6.6300000000000005E-3</v>
      </c>
      <c r="O34" s="12">
        <f t="shared" si="3"/>
        <v>6.6300000000000005E-3</v>
      </c>
      <c r="P34" s="12">
        <f t="shared" si="4"/>
        <v>6.6300000000000005E-3</v>
      </c>
      <c r="Q34" s="12">
        <f t="shared" si="5"/>
        <v>6.6300000000000005E-3</v>
      </c>
      <c r="R34" s="12">
        <f t="shared" si="6"/>
        <v>0</v>
      </c>
      <c r="S34" s="12">
        <f t="shared" si="7"/>
        <v>1.9195136074116966E-5</v>
      </c>
      <c r="U34" s="16">
        <f>IF(ISERROR(VLOOKUP($A34,'Bennett et al.'!$A:$E,3,FALSE)),"",IF(VLOOKUP($A34,'Bennett et al.'!$A:$E,3,FALSE)=0,"",VLOOKUP($A34,'Bennett et al.'!$A:$E,3,FALSE)*Sources!$E$2))</f>
        <v>6.6300000000000005E-3</v>
      </c>
      <c r="V34" s="16" t="str">
        <f>IF(ISERROR(VLOOKUP($A34,'Bennett et al.'!$A:$E,4,FALSE)),"",IF(VLOOKUP($A34,'Bennett et al.'!$A:$E,4,FALSE)=0,"",VLOOKUP($A34,'Bennett et al.'!$A:$E,4,FALSE)*Sources!$E$2))</f>
        <v/>
      </c>
      <c r="W34" s="16" t="str">
        <f>IF(ISERROR(VLOOKUP($A34,'Bennett et al.'!$A:$E,5,FALSE)),"",IF(VLOOKUP($A34,'Bennett et al.'!$A:$E,5,FALSE)=0,"",VLOOKUP($A34,'Bennett et al.'!$A:$E,5,FALSE)*Sources!$E$2))</f>
        <v/>
      </c>
      <c r="X34" s="17"/>
      <c r="Y34" s="16" t="str">
        <f>IF(ISERROR(VLOOKUP($A34,'Gerosa et al. growth media'!$A:$K,4,FALSE)),"",IF(VLOOKUP($A34,'Gerosa et al. growth media'!$A:$K,4,FALSE)=0,"",VLOOKUP($A34,'Gerosa et al. growth media'!$A:$K,4,FALSE)*Sources!$E$3))</f>
        <v/>
      </c>
      <c r="Z34" s="16" t="str">
        <f>IF(ISERROR(VLOOKUP($A34,'Gerosa et al. growth media'!$A:$K,5,FALSE)),"",IF(VLOOKUP($A34,'Gerosa et al. growth media'!$A:$K,5,FALSE)=0,"",VLOOKUP($A34,'Gerosa et al. growth media'!$A:$K,5,FALSE)*Sources!$E$3))</f>
        <v/>
      </c>
      <c r="AA34" s="16" t="str">
        <f>IF(ISERROR(VLOOKUP($A34,'Gerosa et al. growth media'!$A:$K,6,FALSE)),"",IF(VLOOKUP($A34,'Gerosa et al. growth media'!$A:$K,6,FALSE)=0,"",VLOOKUP($A34,'Gerosa et al. growth media'!$A:$K,6,FALSE)*Sources!$E$3))</f>
        <v/>
      </c>
      <c r="AB34" s="16" t="str">
        <f>IF(ISERROR(VLOOKUP($A34,'Gerosa et al. growth media'!$A:$K,7,FALSE)),"",IF(VLOOKUP($A34,'Gerosa et al. growth media'!$A:$K,7,FALSE)=0,"",VLOOKUP($A34,'Gerosa et al. growth media'!$A:$K,7,FALSE)*Sources!$E$3))</f>
        <v/>
      </c>
      <c r="AC34" s="16" t="str">
        <f>IF(ISERROR(VLOOKUP($A34,'Gerosa et al. growth media'!$A:$K,8,FALSE)),"",IF(VLOOKUP($A34,'Gerosa et al. growth media'!$A:$K,8,FALSE)=0,"",VLOOKUP($A34,'Gerosa et al. growth media'!$A:$K,8,FALSE)*Sources!$E$3))</f>
        <v/>
      </c>
      <c r="AD34" s="16" t="str">
        <f>IF(ISERROR(VLOOKUP($A34,'Gerosa et al. growth media'!$A:$K,9,FALSE)),"",IF(VLOOKUP($A34,'Gerosa et al. growth media'!$A:$K,9,FALSE)=0,"",VLOOKUP($A34,'Gerosa et al. growth media'!$A:$K,9,FALSE)*Sources!$E$3))</f>
        <v/>
      </c>
      <c r="AE34" s="16" t="str">
        <f>IF(ISERROR(VLOOKUP($A34,'Gerosa et al. growth media'!$A:$K,10,FALSE)),"",IF(VLOOKUP($A34,'Gerosa et al. growth media'!$A:$K,10,FALSE)=0,"",VLOOKUP($A34,'Gerosa et al. growth media'!$A:$K,10,FALSE)*Sources!$E$3))</f>
        <v/>
      </c>
      <c r="AF34" s="16" t="str">
        <f>IF(ISERROR(VLOOKUP($A34,'Gerosa et al. growth media'!$A:$K,11,FALSE)),"",IF(VLOOKUP($A34,'Gerosa et al. growth media'!$A:$K,11,FALSE)=0,"",VLOOKUP($A34,'Gerosa et al. growth media'!$A:$K,11,FALSE)*Sources!$E$3))</f>
        <v/>
      </c>
      <c r="AG34" s="16" t="str">
        <f>IF(ISERROR(VLOOKUP($A34,'Gerosa et al. diauxic shift'!$A:$L,4,FALSE)),"",IF(VLOOKUP($A34,'Gerosa et al. diauxic shift'!$A:$L,4,FALSE)=0,"",VLOOKUP($A34,'Gerosa et al. diauxic shift'!$A:$L,4,FALSE)*Sources!$E$3))</f>
        <v/>
      </c>
      <c r="AH34" s="16" t="str">
        <f>IF(ISERROR(VLOOKUP($A34,'Gerosa et al. diauxic shift'!$A:$L,5,FALSE)),"",IF(VLOOKUP($A34,'Gerosa et al. diauxic shift'!$A:$L,5,FALSE)=0,"",VLOOKUP($A34,'Gerosa et al. diauxic shift'!$A:$L,5,FALSE)*Sources!$E$3))</f>
        <v/>
      </c>
      <c r="AI34" s="16" t="str">
        <f>IF(ISERROR(VLOOKUP($A34,'Gerosa et al. diauxic shift'!$A:$L,6,FALSE)),"",IF(VLOOKUP($A34,'Gerosa et al. diauxic shift'!$A:$L,6,FALSE)=0,"",VLOOKUP($A34,'Gerosa et al. diauxic shift'!$A:$L,6,FALSE)*Sources!$E$3))</f>
        <v/>
      </c>
      <c r="AJ34" s="16" t="str">
        <f>IF(ISERROR(VLOOKUP($A34,'Gerosa et al. diauxic shift'!$A:$L,7,FALSE)),"",IF(VLOOKUP($A34,'Gerosa et al. diauxic shift'!$A:$L,7,FALSE)=0,"",VLOOKUP($A34,'Gerosa et al. diauxic shift'!$A:$L,7,FALSE)*Sources!$E$3))</f>
        <v/>
      </c>
      <c r="AK34" s="16" t="str">
        <f>IF(ISERROR(VLOOKUP($A34,'Gerosa et al. diauxic shift'!$A:$L,8,FALSE)),"",IF(VLOOKUP($A34,'Gerosa et al. diauxic shift'!$A:$L,8,FALSE)=0,"",VLOOKUP($A34,'Gerosa et al. diauxic shift'!$A:$L,8,FALSE)*Sources!$E$3))</f>
        <v/>
      </c>
      <c r="AL34" s="16" t="str">
        <f>IF(ISERROR(VLOOKUP($A34,'Gerosa et al. diauxic shift'!$A:$L,9,FALSE)),"",IF(VLOOKUP($A34,'Gerosa et al. diauxic shift'!$A:$L,9,FALSE)=0,"",VLOOKUP($A34,'Gerosa et al. diauxic shift'!$A:$L,9,FALSE)*Sources!$E$3))</f>
        <v/>
      </c>
      <c r="AM34" s="16" t="str">
        <f>IF(ISERROR(VLOOKUP($A34,'Gerosa et al. diauxic shift'!$A:$L,10,FALSE)),"",IF(VLOOKUP($A34,'Gerosa et al. diauxic shift'!$A:$L,10,FALSE)=0,"",VLOOKUP($A34,'Gerosa et al. diauxic shift'!$A:$L,10,FALSE)*Sources!$E$3))</f>
        <v/>
      </c>
      <c r="AN34" s="16" t="str">
        <f>IF(ISERROR(VLOOKUP($A34,'Gerosa et al. diauxic shift'!$A:$L,11,FALSE)),"",IF(VLOOKUP($A34,'Gerosa et al. diauxic shift'!$A:$L,11,FALSE)=0,"",VLOOKUP($A34,'Gerosa et al. diauxic shift'!$A:$L,11,FALSE)*Sources!$E$3))</f>
        <v/>
      </c>
      <c r="AO34" s="16" t="str">
        <f>IF(ISERROR(VLOOKUP($A34,'Gerosa et al. diauxic shift'!$A:$L,12,FALSE)),"",IF(VLOOKUP($A34,'Gerosa et al. diauxic shift'!$A:$L,12,FALSE)=0,"",VLOOKUP($A34,'Gerosa et al. diauxic shift'!$A:$L,12,FALSE)*Sources!$E$3))</f>
        <v/>
      </c>
      <c r="AP34" s="17"/>
      <c r="AQ34" s="16" t="str">
        <f>IF(ISERROR(VLOOKUP($A34,'Ishii et al.'!$A:$L,3,FALSE)),"",IF(VLOOKUP($A34,'Ishii et al.'!$A:$L,3,FALSE)=0,"",VLOOKUP($A34,'Ishii et al.'!$A:$L,3,FALSE)*Sources!$E$4))</f>
        <v/>
      </c>
      <c r="AR34" s="16" t="str">
        <f>IF(ISERROR(VLOOKUP($A34,'Ishii et al.'!$A:$L,4,FALSE)),"",IF(VLOOKUP($A34,'Ishii et al.'!$A:$L,4,FALSE)=0,"",VLOOKUP($A34,'Ishii et al.'!$A:$L,4,FALSE)*Sources!$E$4))</f>
        <v/>
      </c>
      <c r="AS34" s="16" t="str">
        <f>IF(ISERROR(VLOOKUP($A34,'Ishii et al.'!$A:$L,5,FALSE)),"",IF(VLOOKUP($A34,'Ishii et al.'!$A:$L,5,FALSE)=0,"",VLOOKUP($A34,'Ishii et al.'!$A:$L,5,FALSE)*Sources!$E$4))</f>
        <v/>
      </c>
      <c r="AT34" s="16" t="str">
        <f>IF(ISERROR(VLOOKUP($A34,'Ishii et al.'!$A:$L,6,FALSE)),"",IF(VLOOKUP($A34,'Ishii et al.'!$A:$L,6,FALSE)=0,"",VLOOKUP($A34,'Ishii et al.'!$A:$L,6,FALSE)*Sources!$E$4))</f>
        <v/>
      </c>
      <c r="AU34" s="16" t="str">
        <f>IF(ISERROR(VLOOKUP($A34,'Ishii et al.'!$A:$L,7,FALSE)),"",IF(VLOOKUP($A34,'Ishii et al.'!$A:$L,7,FALSE)=0,"",VLOOKUP($A34,'Ishii et al.'!$A:$L,7,FALSE)*Sources!$E$4))</f>
        <v/>
      </c>
      <c r="AV34" s="16" t="str">
        <f t="shared" si="8"/>
        <v/>
      </c>
      <c r="AW34" s="16" t="str">
        <f>IF(ISERROR(VLOOKUP($A34,'Ishii et al.'!$A:$L,9,FALSE)),"",IF(VLOOKUP($A34,'Ishii et al.'!$A:$L,9,FALSE)=0,"",VLOOKUP($A34,'Ishii et al.'!$A:$L,9,FALSE)*Sources!$E$4))</f>
        <v/>
      </c>
      <c r="AX34" s="16" t="str">
        <f>IF(ISERROR(VLOOKUP($A34,'Ishii et al.'!$A:$L,10,FALSE)),"",IF(VLOOKUP($A34,'Ishii et al.'!$A:$L,10,FALSE)=0,"",VLOOKUP($A34,'Ishii et al.'!$A:$L,10,FALSE)*Sources!$E$4))</f>
        <v/>
      </c>
      <c r="AY34" s="16" t="str">
        <f>IF(ISERROR(VLOOKUP($A34,'Ishii et al.'!$A:$L,11,FALSE)),"",IF(VLOOKUP($A34,'Ishii et al.'!$A:$L,11,FALSE)=0,"",VLOOKUP($A34,'Ishii et al.'!$A:$L,11,FALSE)*Sources!$E$4))</f>
        <v/>
      </c>
      <c r="AZ34" s="16" t="str">
        <f>IF(ISERROR(VLOOKUP($A34,'Ishii et al.'!$A:$L,12,FALSE)),"",IF(VLOOKUP($A34,'Ishii et al.'!$A:$L,12,FALSE)=0,"",VLOOKUP($A34,'Ishii et al.'!$A:$L,12,FALSE)*Sources!$E$4))</f>
        <v/>
      </c>
      <c r="BA34" s="17"/>
      <c r="BB34" s="16" t="str">
        <f>IF(ISERROR(VLOOKUP($A34,'Park et al.'!$A:$E,5,FALSE)),"",IF(VLOOKUP($A34,'Park et al.'!$A:$E,5,FALSE)=0,"",VLOOKUP($A34,'Park et al.'!$A:$E,5,FALSE)*Sources!$E$5))</f>
        <v/>
      </c>
    </row>
    <row r="35" spans="1:54" ht="15" hidden="1" customHeight="1">
      <c r="A35" s="18" t="s">
        <v>135</v>
      </c>
      <c r="B35" s="18" t="s">
        <v>743</v>
      </c>
      <c r="C35" s="18" t="s">
        <v>743</v>
      </c>
      <c r="D35" s="18" t="s">
        <v>136</v>
      </c>
      <c r="E35" s="16" t="s">
        <v>136</v>
      </c>
      <c r="F35" s="17"/>
      <c r="G35" s="18" t="s">
        <v>136</v>
      </c>
      <c r="H35" s="18" t="s">
        <v>136</v>
      </c>
      <c r="I35" s="16">
        <f t="shared" si="0"/>
        <v>3</v>
      </c>
      <c r="J35" s="16">
        <f t="shared" si="1"/>
        <v>7</v>
      </c>
      <c r="K35" s="18"/>
      <c r="L35" s="18"/>
      <c r="M35" s="12" t="b">
        <v>1</v>
      </c>
      <c r="N35" s="12">
        <f t="shared" si="2"/>
        <v>0.36000000000000004</v>
      </c>
      <c r="O35" s="12">
        <f t="shared" si="3"/>
        <v>0.36000000000000004</v>
      </c>
      <c r="P35" s="12">
        <f t="shared" si="4"/>
        <v>0.36000000000000004</v>
      </c>
      <c r="Q35" s="12">
        <f t="shared" si="5"/>
        <v>0.36000000000000004</v>
      </c>
      <c r="R35" s="12">
        <f t="shared" si="6"/>
        <v>0</v>
      </c>
      <c r="S35" s="12">
        <f t="shared" si="7"/>
        <v>1.0422698320787494E-3</v>
      </c>
      <c r="U35" s="16">
        <f>IF(ISERROR(VLOOKUP($A35,'Bennett et al.'!$A:$E,3,FALSE)),"",IF(VLOOKUP($A35,'Bennett et al.'!$A:$E,3,FALSE)=0,"",VLOOKUP($A35,'Bennett et al.'!$A:$E,3,FALSE)*Sources!$E$2))</f>
        <v>0.36000000000000004</v>
      </c>
      <c r="V35" s="16" t="str">
        <f>IF(ISERROR(VLOOKUP($A35,'Bennett et al.'!$A:$E,4,FALSE)),"",IF(VLOOKUP($A35,'Bennett et al.'!$A:$E,4,FALSE)=0,"",VLOOKUP($A35,'Bennett et al.'!$A:$E,4,FALSE)*Sources!$E$2))</f>
        <v/>
      </c>
      <c r="W35" s="16" t="str">
        <f>IF(ISERROR(VLOOKUP($A35,'Bennett et al.'!$A:$E,5,FALSE)),"",IF(VLOOKUP($A35,'Bennett et al.'!$A:$E,5,FALSE)=0,"",VLOOKUP($A35,'Bennett et al.'!$A:$E,5,FALSE)*Sources!$E$2))</f>
        <v/>
      </c>
      <c r="X35" s="17"/>
      <c r="Y35" s="16" t="str">
        <f>IF(ISERROR(VLOOKUP($A35,'Gerosa et al. growth media'!$A:$K,4,FALSE)),"",IF(VLOOKUP($A35,'Gerosa et al. growth media'!$A:$K,4,FALSE)=0,"",VLOOKUP($A35,'Gerosa et al. growth media'!$A:$K,4,FALSE)*Sources!$E$3))</f>
        <v/>
      </c>
      <c r="Z35" s="16" t="str">
        <f>IF(ISERROR(VLOOKUP($A35,'Gerosa et al. growth media'!$A:$K,5,FALSE)),"",IF(VLOOKUP($A35,'Gerosa et al. growth media'!$A:$K,5,FALSE)=0,"",VLOOKUP($A35,'Gerosa et al. growth media'!$A:$K,5,FALSE)*Sources!$E$3))</f>
        <v/>
      </c>
      <c r="AA35" s="16" t="str">
        <f>IF(ISERROR(VLOOKUP($A35,'Gerosa et al. growth media'!$A:$K,6,FALSE)),"",IF(VLOOKUP($A35,'Gerosa et al. growth media'!$A:$K,6,FALSE)=0,"",VLOOKUP($A35,'Gerosa et al. growth media'!$A:$K,6,FALSE)*Sources!$E$3))</f>
        <v/>
      </c>
      <c r="AB35" s="16" t="str">
        <f>IF(ISERROR(VLOOKUP($A35,'Gerosa et al. growth media'!$A:$K,7,FALSE)),"",IF(VLOOKUP($A35,'Gerosa et al. growth media'!$A:$K,7,FALSE)=0,"",VLOOKUP($A35,'Gerosa et al. growth media'!$A:$K,7,FALSE)*Sources!$E$3))</f>
        <v/>
      </c>
      <c r="AC35" s="16" t="str">
        <f>IF(ISERROR(VLOOKUP($A35,'Gerosa et al. growth media'!$A:$K,8,FALSE)),"",IF(VLOOKUP($A35,'Gerosa et al. growth media'!$A:$K,8,FALSE)=0,"",VLOOKUP($A35,'Gerosa et al. growth media'!$A:$K,8,FALSE)*Sources!$E$3))</f>
        <v/>
      </c>
      <c r="AD35" s="16" t="str">
        <f>IF(ISERROR(VLOOKUP($A35,'Gerosa et al. growth media'!$A:$K,9,FALSE)),"",IF(VLOOKUP($A35,'Gerosa et al. growth media'!$A:$K,9,FALSE)=0,"",VLOOKUP($A35,'Gerosa et al. growth media'!$A:$K,9,FALSE)*Sources!$E$3))</f>
        <v/>
      </c>
      <c r="AE35" s="16" t="str">
        <f>IF(ISERROR(VLOOKUP($A35,'Gerosa et al. growth media'!$A:$K,10,FALSE)),"",IF(VLOOKUP($A35,'Gerosa et al. growth media'!$A:$K,10,FALSE)=0,"",VLOOKUP($A35,'Gerosa et al. growth media'!$A:$K,10,FALSE)*Sources!$E$3))</f>
        <v/>
      </c>
      <c r="AF35" s="16" t="str">
        <f>IF(ISERROR(VLOOKUP($A35,'Gerosa et al. growth media'!$A:$K,11,FALSE)),"",IF(VLOOKUP($A35,'Gerosa et al. growth media'!$A:$K,11,FALSE)=0,"",VLOOKUP($A35,'Gerosa et al. growth media'!$A:$K,11,FALSE)*Sources!$E$3))</f>
        <v/>
      </c>
      <c r="AG35" s="16" t="str">
        <f>IF(ISERROR(VLOOKUP($A35,'Gerosa et al. diauxic shift'!$A:$L,4,FALSE)),"",IF(VLOOKUP($A35,'Gerosa et al. diauxic shift'!$A:$L,4,FALSE)=0,"",VLOOKUP($A35,'Gerosa et al. diauxic shift'!$A:$L,4,FALSE)*Sources!$E$3))</f>
        <v/>
      </c>
      <c r="AH35" s="16" t="str">
        <f>IF(ISERROR(VLOOKUP($A35,'Gerosa et al. diauxic shift'!$A:$L,5,FALSE)),"",IF(VLOOKUP($A35,'Gerosa et al. diauxic shift'!$A:$L,5,FALSE)=0,"",VLOOKUP($A35,'Gerosa et al. diauxic shift'!$A:$L,5,FALSE)*Sources!$E$3))</f>
        <v/>
      </c>
      <c r="AI35" s="16" t="str">
        <f>IF(ISERROR(VLOOKUP($A35,'Gerosa et al. diauxic shift'!$A:$L,6,FALSE)),"",IF(VLOOKUP($A35,'Gerosa et al. diauxic shift'!$A:$L,6,FALSE)=0,"",VLOOKUP($A35,'Gerosa et al. diauxic shift'!$A:$L,6,FALSE)*Sources!$E$3))</f>
        <v/>
      </c>
      <c r="AJ35" s="16" t="str">
        <f>IF(ISERROR(VLOOKUP($A35,'Gerosa et al. diauxic shift'!$A:$L,7,FALSE)),"",IF(VLOOKUP($A35,'Gerosa et al. diauxic shift'!$A:$L,7,FALSE)=0,"",VLOOKUP($A35,'Gerosa et al. diauxic shift'!$A:$L,7,FALSE)*Sources!$E$3))</f>
        <v/>
      </c>
      <c r="AK35" s="16" t="str">
        <f>IF(ISERROR(VLOOKUP($A35,'Gerosa et al. diauxic shift'!$A:$L,8,FALSE)),"",IF(VLOOKUP($A35,'Gerosa et al. diauxic shift'!$A:$L,8,FALSE)=0,"",VLOOKUP($A35,'Gerosa et al. diauxic shift'!$A:$L,8,FALSE)*Sources!$E$3))</f>
        <v/>
      </c>
      <c r="AL35" s="16" t="str">
        <f>IF(ISERROR(VLOOKUP($A35,'Gerosa et al. diauxic shift'!$A:$L,9,FALSE)),"",IF(VLOOKUP($A35,'Gerosa et al. diauxic shift'!$A:$L,9,FALSE)=0,"",VLOOKUP($A35,'Gerosa et al. diauxic shift'!$A:$L,9,FALSE)*Sources!$E$3))</f>
        <v/>
      </c>
      <c r="AM35" s="16" t="str">
        <f>IF(ISERROR(VLOOKUP($A35,'Gerosa et al. diauxic shift'!$A:$L,10,FALSE)),"",IF(VLOOKUP($A35,'Gerosa et al. diauxic shift'!$A:$L,10,FALSE)=0,"",VLOOKUP($A35,'Gerosa et al. diauxic shift'!$A:$L,10,FALSE)*Sources!$E$3))</f>
        <v/>
      </c>
      <c r="AN35" s="16" t="str">
        <f>IF(ISERROR(VLOOKUP($A35,'Gerosa et al. diauxic shift'!$A:$L,11,FALSE)),"",IF(VLOOKUP($A35,'Gerosa et al. diauxic shift'!$A:$L,11,FALSE)=0,"",VLOOKUP($A35,'Gerosa et al. diauxic shift'!$A:$L,11,FALSE)*Sources!$E$3))</f>
        <v/>
      </c>
      <c r="AO35" s="16" t="str">
        <f>IF(ISERROR(VLOOKUP($A35,'Gerosa et al. diauxic shift'!$A:$L,12,FALSE)),"",IF(VLOOKUP($A35,'Gerosa et al. diauxic shift'!$A:$L,12,FALSE)=0,"",VLOOKUP($A35,'Gerosa et al. diauxic shift'!$A:$L,12,FALSE)*Sources!$E$3))</f>
        <v/>
      </c>
      <c r="AP35" s="17"/>
      <c r="AQ35" s="16" t="str">
        <f>IF(ISERROR(VLOOKUP($A35,'Ishii et al.'!$A:$L,3,FALSE)),"",IF(VLOOKUP($A35,'Ishii et al.'!$A:$L,3,FALSE)=0,"",VLOOKUP($A35,'Ishii et al.'!$A:$L,3,FALSE)*Sources!$E$4))</f>
        <v/>
      </c>
      <c r="AR35" s="16" t="str">
        <f>IF(ISERROR(VLOOKUP($A35,'Ishii et al.'!$A:$L,4,FALSE)),"",IF(VLOOKUP($A35,'Ishii et al.'!$A:$L,4,FALSE)=0,"",VLOOKUP($A35,'Ishii et al.'!$A:$L,4,FALSE)*Sources!$E$4))</f>
        <v/>
      </c>
      <c r="AS35" s="16" t="str">
        <f>IF(ISERROR(VLOOKUP($A35,'Ishii et al.'!$A:$L,5,FALSE)),"",IF(VLOOKUP($A35,'Ishii et al.'!$A:$L,5,FALSE)=0,"",VLOOKUP($A35,'Ishii et al.'!$A:$L,5,FALSE)*Sources!$E$4))</f>
        <v/>
      </c>
      <c r="AT35" s="16" t="str">
        <f>IF(ISERROR(VLOOKUP($A35,'Ishii et al.'!$A:$L,6,FALSE)),"",IF(VLOOKUP($A35,'Ishii et al.'!$A:$L,6,FALSE)=0,"",VLOOKUP($A35,'Ishii et al.'!$A:$L,6,FALSE)*Sources!$E$4))</f>
        <v/>
      </c>
      <c r="AU35" s="16">
        <f>IF(ISERROR(VLOOKUP($A35,'Ishii et al.'!$A:$L,7,FALSE)),"",IF(VLOOKUP($A35,'Ishii et al.'!$A:$L,7,FALSE)=0,"",VLOOKUP($A35,'Ishii et al.'!$A:$L,7,FALSE)*Sources!$E$4))</f>
        <v>6.4946618646295098E-2</v>
      </c>
      <c r="AV35" s="16">
        <f t="shared" si="8"/>
        <v>6.4946618646295098E-2</v>
      </c>
      <c r="AW35" s="16">
        <f>IF(ISERROR(VLOOKUP($A35,'Ishii et al.'!$A:$L,9,FALSE)),"",IF(VLOOKUP($A35,'Ishii et al.'!$A:$L,9,FALSE)=0,"",VLOOKUP($A35,'Ishii et al.'!$A:$L,9,FALSE)*Sources!$E$4))</f>
        <v>6.4946618646295098E-2</v>
      </c>
      <c r="AX35" s="16">
        <f>IF(ISERROR(VLOOKUP($A35,'Ishii et al.'!$A:$L,10,FALSE)),"",IF(VLOOKUP($A35,'Ishii et al.'!$A:$L,10,FALSE)=0,"",VLOOKUP($A35,'Ishii et al.'!$A:$L,10,FALSE)*Sources!$E$4))</f>
        <v>6.4946618646295098E-2</v>
      </c>
      <c r="AY35" s="16">
        <f>IF(ISERROR(VLOOKUP($A35,'Ishii et al.'!$A:$L,11,FALSE)),"",IF(VLOOKUP($A35,'Ishii et al.'!$A:$L,11,FALSE)=0,"",VLOOKUP($A35,'Ishii et al.'!$A:$L,11,FALSE)*Sources!$E$4))</f>
        <v>6.4946618646295098E-2</v>
      </c>
      <c r="AZ35" s="16">
        <f>IF(ISERROR(VLOOKUP($A35,'Ishii et al.'!$A:$L,12,FALSE)),"",IF(VLOOKUP($A35,'Ishii et al.'!$A:$L,12,FALSE)=0,"",VLOOKUP($A35,'Ishii et al.'!$A:$L,12,FALSE)*Sources!$E$4))</f>
        <v>6.4946618646295098E-2</v>
      </c>
      <c r="BA35" s="17"/>
      <c r="BB35" s="16">
        <f>IF(ISERROR(VLOOKUP($A35,'Park et al.'!$A:$E,5,FALSE)),"",IF(VLOOKUP($A35,'Park et al.'!$A:$E,5,FALSE)=0,"",VLOOKUP($A35,'Park et al.'!$A:$E,5,FALSE)*Sources!$E$5))</f>
        <v>0.36000000000000004</v>
      </c>
    </row>
    <row r="36" spans="1:54" ht="15" hidden="1" customHeight="1">
      <c r="A36" s="16" t="s">
        <v>137</v>
      </c>
      <c r="B36" s="18" t="s">
        <v>761</v>
      </c>
      <c r="C36" s="18" t="s">
        <v>761</v>
      </c>
      <c r="D36" s="18" t="s">
        <v>138</v>
      </c>
      <c r="E36" s="18" t="s">
        <v>138</v>
      </c>
      <c r="F36" s="17"/>
      <c r="G36" s="18" t="s">
        <v>139</v>
      </c>
      <c r="H36" s="16" t="s">
        <v>138</v>
      </c>
      <c r="I36" s="16">
        <f t="shared" si="0"/>
        <v>3</v>
      </c>
      <c r="J36" s="16">
        <f t="shared" si="1"/>
        <v>12</v>
      </c>
      <c r="K36" s="18"/>
      <c r="L36" s="18"/>
      <c r="M36" s="12" t="b">
        <v>1</v>
      </c>
      <c r="N36" s="12">
        <f t="shared" si="2"/>
        <v>5.3699999999999998E-2</v>
      </c>
      <c r="O36" s="12">
        <f t="shared" si="3"/>
        <v>5.3699999999999998E-2</v>
      </c>
      <c r="P36" s="12">
        <f t="shared" si="4"/>
        <v>5.3699999999999998E-2</v>
      </c>
      <c r="Q36" s="12">
        <f t="shared" si="5"/>
        <v>5.3699999999999998E-2</v>
      </c>
      <c r="R36" s="12">
        <f t="shared" si="6"/>
        <v>0</v>
      </c>
      <c r="S36" s="12">
        <f t="shared" si="7"/>
        <v>1.5547191661841343E-4</v>
      </c>
      <c r="U36" s="16">
        <f>IF(ISERROR(VLOOKUP($A36,'Bennett et al.'!$A:$E,3,FALSE)),"",IF(VLOOKUP($A36,'Bennett et al.'!$A:$E,3,FALSE)=0,"",VLOOKUP($A36,'Bennett et al.'!$A:$E,3,FALSE)*Sources!$E$2))</f>
        <v>5.3699999999999998E-2</v>
      </c>
      <c r="V36" s="16">
        <f>IF(ISERROR(VLOOKUP($A36,'Bennett et al.'!$A:$E,4,FALSE)),"",IF(VLOOKUP($A36,'Bennett et al.'!$A:$E,4,FALSE)=0,"",VLOOKUP($A36,'Bennett et al.'!$A:$E,4,FALSE)*Sources!$E$2))</f>
        <v>2.7399999999999998E-3</v>
      </c>
      <c r="W36" s="16">
        <f>IF(ISERROR(VLOOKUP($A36,'Bennett et al.'!$A:$E,5,FALSE)),"",IF(VLOOKUP($A36,'Bennett et al.'!$A:$E,5,FALSE)=0,"",VLOOKUP($A36,'Bennett et al.'!$A:$E,5,FALSE)*Sources!$E$2))</f>
        <v>5.3100000000000001E-2</v>
      </c>
      <c r="X36" s="17"/>
      <c r="Y36" s="16" t="str">
        <f>IF(ISERROR(VLOOKUP($A36,'Gerosa et al. growth media'!$A:$K,4,FALSE)),"",IF(VLOOKUP($A36,'Gerosa et al. growth media'!$A:$K,4,FALSE)=0,"",VLOOKUP($A36,'Gerosa et al. growth media'!$A:$K,4,FALSE)*Sources!$E$3))</f>
        <v/>
      </c>
      <c r="Z36" s="16" t="str">
        <f>IF(ISERROR(VLOOKUP($A36,'Gerosa et al. growth media'!$A:$K,5,FALSE)),"",IF(VLOOKUP($A36,'Gerosa et al. growth media'!$A:$K,5,FALSE)=0,"",VLOOKUP($A36,'Gerosa et al. growth media'!$A:$K,5,FALSE)*Sources!$E$3))</f>
        <v/>
      </c>
      <c r="AA36" s="16" t="str">
        <f>IF(ISERROR(VLOOKUP($A36,'Gerosa et al. growth media'!$A:$K,6,FALSE)),"",IF(VLOOKUP($A36,'Gerosa et al. growth media'!$A:$K,6,FALSE)=0,"",VLOOKUP($A36,'Gerosa et al. growth media'!$A:$K,6,FALSE)*Sources!$E$3))</f>
        <v/>
      </c>
      <c r="AB36" s="16" t="str">
        <f>IF(ISERROR(VLOOKUP($A36,'Gerosa et al. growth media'!$A:$K,7,FALSE)),"",IF(VLOOKUP($A36,'Gerosa et al. growth media'!$A:$K,7,FALSE)=0,"",VLOOKUP($A36,'Gerosa et al. growth media'!$A:$K,7,FALSE)*Sources!$E$3))</f>
        <v/>
      </c>
      <c r="AC36" s="16" t="str">
        <f>IF(ISERROR(VLOOKUP($A36,'Gerosa et al. growth media'!$A:$K,8,FALSE)),"",IF(VLOOKUP($A36,'Gerosa et al. growth media'!$A:$K,8,FALSE)=0,"",VLOOKUP($A36,'Gerosa et al. growth media'!$A:$K,8,FALSE)*Sources!$E$3))</f>
        <v/>
      </c>
      <c r="AD36" s="16" t="str">
        <f>IF(ISERROR(VLOOKUP($A36,'Gerosa et al. growth media'!$A:$K,9,FALSE)),"",IF(VLOOKUP($A36,'Gerosa et al. growth media'!$A:$K,9,FALSE)=0,"",VLOOKUP($A36,'Gerosa et al. growth media'!$A:$K,9,FALSE)*Sources!$E$3))</f>
        <v/>
      </c>
      <c r="AE36" s="16" t="str">
        <f>IF(ISERROR(VLOOKUP($A36,'Gerosa et al. growth media'!$A:$K,10,FALSE)),"",IF(VLOOKUP($A36,'Gerosa et al. growth media'!$A:$K,10,FALSE)=0,"",VLOOKUP($A36,'Gerosa et al. growth media'!$A:$K,10,FALSE)*Sources!$E$3))</f>
        <v/>
      </c>
      <c r="AF36" s="16" t="str">
        <f>IF(ISERROR(VLOOKUP($A36,'Gerosa et al. growth media'!$A:$K,11,FALSE)),"",IF(VLOOKUP($A36,'Gerosa et al. growth media'!$A:$K,11,FALSE)=0,"",VLOOKUP($A36,'Gerosa et al. growth media'!$A:$K,11,FALSE)*Sources!$E$3))</f>
        <v/>
      </c>
      <c r="AG36" s="16" t="str">
        <f>IF(ISERROR(VLOOKUP($A36,'Gerosa et al. diauxic shift'!$A:$L,4,FALSE)),"",IF(VLOOKUP($A36,'Gerosa et al. diauxic shift'!$A:$L,4,FALSE)=0,"",VLOOKUP($A36,'Gerosa et al. diauxic shift'!$A:$L,4,FALSE)*Sources!$E$3))</f>
        <v/>
      </c>
      <c r="AH36" s="16" t="str">
        <f>IF(ISERROR(VLOOKUP($A36,'Gerosa et al. diauxic shift'!$A:$L,5,FALSE)),"",IF(VLOOKUP($A36,'Gerosa et al. diauxic shift'!$A:$L,5,FALSE)=0,"",VLOOKUP($A36,'Gerosa et al. diauxic shift'!$A:$L,5,FALSE)*Sources!$E$3))</f>
        <v/>
      </c>
      <c r="AI36" s="16" t="str">
        <f>IF(ISERROR(VLOOKUP($A36,'Gerosa et al. diauxic shift'!$A:$L,6,FALSE)),"",IF(VLOOKUP($A36,'Gerosa et al. diauxic shift'!$A:$L,6,FALSE)=0,"",VLOOKUP($A36,'Gerosa et al. diauxic shift'!$A:$L,6,FALSE)*Sources!$E$3))</f>
        <v/>
      </c>
      <c r="AJ36" s="16" t="str">
        <f>IF(ISERROR(VLOOKUP($A36,'Gerosa et al. diauxic shift'!$A:$L,7,FALSE)),"",IF(VLOOKUP($A36,'Gerosa et al. diauxic shift'!$A:$L,7,FALSE)=0,"",VLOOKUP($A36,'Gerosa et al. diauxic shift'!$A:$L,7,FALSE)*Sources!$E$3))</f>
        <v/>
      </c>
      <c r="AK36" s="16" t="str">
        <f>IF(ISERROR(VLOOKUP($A36,'Gerosa et al. diauxic shift'!$A:$L,8,FALSE)),"",IF(VLOOKUP($A36,'Gerosa et al. diauxic shift'!$A:$L,8,FALSE)=0,"",VLOOKUP($A36,'Gerosa et al. diauxic shift'!$A:$L,8,FALSE)*Sources!$E$3))</f>
        <v/>
      </c>
      <c r="AL36" s="16" t="str">
        <f>IF(ISERROR(VLOOKUP($A36,'Gerosa et al. diauxic shift'!$A:$L,9,FALSE)),"",IF(VLOOKUP($A36,'Gerosa et al. diauxic shift'!$A:$L,9,FALSE)=0,"",VLOOKUP($A36,'Gerosa et al. diauxic shift'!$A:$L,9,FALSE)*Sources!$E$3))</f>
        <v/>
      </c>
      <c r="AM36" s="16" t="str">
        <f>IF(ISERROR(VLOOKUP($A36,'Gerosa et al. diauxic shift'!$A:$L,10,FALSE)),"",IF(VLOOKUP($A36,'Gerosa et al. diauxic shift'!$A:$L,10,FALSE)=0,"",VLOOKUP($A36,'Gerosa et al. diauxic shift'!$A:$L,10,FALSE)*Sources!$E$3))</f>
        <v/>
      </c>
      <c r="AN36" s="16" t="str">
        <f>IF(ISERROR(VLOOKUP($A36,'Gerosa et al. diauxic shift'!$A:$L,11,FALSE)),"",IF(VLOOKUP($A36,'Gerosa et al. diauxic shift'!$A:$L,11,FALSE)=0,"",VLOOKUP($A36,'Gerosa et al. diauxic shift'!$A:$L,11,FALSE)*Sources!$E$3))</f>
        <v/>
      </c>
      <c r="AO36" s="16" t="str">
        <f>IF(ISERROR(VLOOKUP($A36,'Gerosa et al. diauxic shift'!$A:$L,12,FALSE)),"",IF(VLOOKUP($A36,'Gerosa et al. diauxic shift'!$A:$L,12,FALSE)=0,"",VLOOKUP($A36,'Gerosa et al. diauxic shift'!$A:$L,12,FALSE)*Sources!$E$3))</f>
        <v/>
      </c>
      <c r="AP36" s="17"/>
      <c r="AQ36" s="16">
        <f>IF(ISERROR(VLOOKUP($A36,'Ishii et al.'!$A:$L,3,FALSE)),"",IF(VLOOKUP($A36,'Ishii et al.'!$A:$L,3,FALSE)=0,"",VLOOKUP($A36,'Ishii et al.'!$A:$L,3,FALSE)*Sources!$E$4))</f>
        <v>2.1138518095979698E-2</v>
      </c>
      <c r="AR36" s="16">
        <f>IF(ISERROR(VLOOKUP($A36,'Ishii et al.'!$A:$L,4,FALSE)),"",IF(VLOOKUP($A36,'Ishii et al.'!$A:$L,4,FALSE)=0,"",VLOOKUP($A36,'Ishii et al.'!$A:$L,4,FALSE)*Sources!$E$4))</f>
        <v>3.3954334304897901E-2</v>
      </c>
      <c r="AS36" s="16" t="str">
        <f>IF(ISERROR(VLOOKUP($A36,'Ishii et al.'!$A:$L,5,FALSE)),"",IF(VLOOKUP($A36,'Ishii et al.'!$A:$L,5,FALSE)=0,"",VLOOKUP($A36,'Ishii et al.'!$A:$L,5,FALSE)*Sources!$E$4))</f>
        <v/>
      </c>
      <c r="AT36" s="16">
        <f>IF(ISERROR(VLOOKUP($A36,'Ishii et al.'!$A:$L,6,FALSE)),"",IF(VLOOKUP($A36,'Ishii et al.'!$A:$L,6,FALSE)=0,"",VLOOKUP($A36,'Ishii et al.'!$A:$L,6,FALSE)*Sources!$E$4))</f>
        <v>1.8388417274487399E-2</v>
      </c>
      <c r="AU36" s="16">
        <f>IF(ISERROR(VLOOKUP($A36,'Ishii et al.'!$A:$L,7,FALSE)),"",IF(VLOOKUP($A36,'Ishii et al.'!$A:$L,7,FALSE)=0,"",VLOOKUP($A36,'Ishii et al.'!$A:$L,7,FALSE)*Sources!$E$4))</f>
        <v>6.1790551812370897E-3</v>
      </c>
      <c r="AV36" s="16">
        <f t="shared" si="8"/>
        <v>1.9915081214150521E-2</v>
      </c>
      <c r="AW36" s="16">
        <f>IF(ISERROR(VLOOKUP($A36,'Ishii et al.'!$A:$L,9,FALSE)),"",IF(VLOOKUP($A36,'Ishii et al.'!$A:$L,9,FALSE)=0,"",VLOOKUP($A36,'Ishii et al.'!$A:$L,9,FALSE)*Sources!$E$4))</f>
        <v>1.24062487502863E-2</v>
      </c>
      <c r="AX36" s="16">
        <f>IF(ISERROR(VLOOKUP($A36,'Ishii et al.'!$A:$L,10,FALSE)),"",IF(VLOOKUP($A36,'Ishii et al.'!$A:$L,10,FALSE)=0,"",VLOOKUP($A36,'Ishii et al.'!$A:$L,10,FALSE)*Sources!$E$4))</f>
        <v>9.2654176014312396E-3</v>
      </c>
      <c r="AY36" s="16">
        <f>IF(ISERROR(VLOOKUP($A36,'Ishii et al.'!$A:$L,11,FALSE)),"",IF(VLOOKUP($A36,'Ishii et al.'!$A:$L,11,FALSE)=0,"",VLOOKUP($A36,'Ishii et al.'!$A:$L,11,FALSE)*Sources!$E$4))</f>
        <v>1.33871246084646E-2</v>
      </c>
      <c r="AZ36" s="16">
        <f>IF(ISERROR(VLOOKUP($A36,'Ishii et al.'!$A:$L,12,FALSE)),"",IF(VLOOKUP($A36,'Ishii et al.'!$A:$L,12,FALSE)=0,"",VLOOKUP($A36,'Ishii et al.'!$A:$L,12,FALSE)*Sources!$E$4))</f>
        <v>1.56479359851062E-2</v>
      </c>
      <c r="BA36" s="17"/>
      <c r="BB36" s="16">
        <f>IF(ISERROR(VLOOKUP($A36,'Park et al.'!$A:$E,5,FALSE)),"",IF(VLOOKUP($A36,'Park et al.'!$A:$E,5,FALSE)=0,"",VLOOKUP($A36,'Park et al.'!$A:$E,5,FALSE)*Sources!$E$5))</f>
        <v>5.3699999999999998E-2</v>
      </c>
    </row>
    <row r="37" spans="1:54" ht="15" hidden="1" customHeight="1">
      <c r="A37" s="16" t="s">
        <v>140</v>
      </c>
      <c r="B37" s="18" t="s">
        <v>737</v>
      </c>
      <c r="C37" s="18" t="s">
        <v>844</v>
      </c>
      <c r="D37" s="18" t="s">
        <v>141</v>
      </c>
      <c r="E37" s="16" t="s">
        <v>142</v>
      </c>
      <c r="F37" s="18" t="s">
        <v>143</v>
      </c>
      <c r="G37" s="16" t="s">
        <v>141</v>
      </c>
      <c r="H37" s="16" t="s">
        <v>142</v>
      </c>
      <c r="I37" s="16">
        <f t="shared" si="0"/>
        <v>4</v>
      </c>
      <c r="J37" s="16">
        <f t="shared" si="1"/>
        <v>19</v>
      </c>
      <c r="K37" s="18" t="b">
        <v>1</v>
      </c>
      <c r="L37" s="18"/>
      <c r="M37" s="12" t="b">
        <v>1</v>
      </c>
      <c r="N37" s="12">
        <f t="shared" si="2"/>
        <v>1.0680518936412289</v>
      </c>
      <c r="O37" s="12">
        <f t="shared" si="3"/>
        <v>0.56899999999999995</v>
      </c>
      <c r="P37" s="12">
        <f t="shared" si="4"/>
        <v>0.56899999999999995</v>
      </c>
      <c r="Q37" s="12">
        <f t="shared" si="5"/>
        <v>2.066155680923687</v>
      </c>
      <c r="R37" s="12">
        <f t="shared" si="6"/>
        <v>0.70576595631540151</v>
      </c>
      <c r="S37" s="12">
        <f t="shared" si="7"/>
        <v>3.0922174106578714E-3</v>
      </c>
      <c r="U37" s="16">
        <f>IF(ISERROR(VLOOKUP($A37,'Bennett et al.'!$A:$E,3,FALSE)),"",IF(VLOOKUP($A37,'Bennett et al.'!$A:$E,3,FALSE)=0,"",VLOOKUP($A37,'Bennett et al.'!$A:$E,3,FALSE)*Sources!$E$2))</f>
        <v>0.56899999999999995</v>
      </c>
      <c r="V37" s="16" t="str">
        <f>IF(ISERROR(VLOOKUP($A37,'Bennett et al.'!$A:$E,4,FALSE)),"",IF(VLOOKUP($A37,'Bennett et al.'!$A:$E,4,FALSE)=0,"",VLOOKUP($A37,'Bennett et al.'!$A:$E,4,FALSE)*Sources!$E$2))</f>
        <v/>
      </c>
      <c r="W37" s="16" t="str">
        <f>IF(ISERROR(VLOOKUP($A37,'Bennett et al.'!$A:$E,5,FALSE)),"",IF(VLOOKUP($A37,'Bennett et al.'!$A:$E,5,FALSE)=0,"",VLOOKUP($A37,'Bennett et al.'!$A:$E,5,FALSE)*Sources!$E$2))</f>
        <v/>
      </c>
      <c r="X37" s="17"/>
      <c r="Y37" s="16">
        <f>IF(ISERROR(VLOOKUP($A37,'Gerosa et al. growth media'!$A:$K,4,FALSE)),"",IF(VLOOKUP($A37,'Gerosa et al. growth media'!$A:$K,4,FALSE)=0,"",VLOOKUP($A37,'Gerosa et al. growth media'!$A:$K,4,FALSE)*Sources!$E$3))</f>
        <v>12.039877472357652</v>
      </c>
      <c r="Z37" s="16">
        <f>IF(ISERROR(VLOOKUP($A37,'Gerosa et al. growth media'!$A:$K,5,FALSE)),"",IF(VLOOKUP($A37,'Gerosa et al. growth media'!$A:$K,5,FALSE)=0,"",VLOOKUP($A37,'Gerosa et al. growth media'!$A:$K,5,FALSE)*Sources!$E$3))</f>
        <v>4.3831598506650149</v>
      </c>
      <c r="AA37" s="16">
        <f>IF(ISERROR(VLOOKUP($A37,'Gerosa et al. growth media'!$A:$K,6,FALSE)),"",IF(VLOOKUP($A37,'Gerosa et al. growth media'!$A:$K,6,FALSE)=0,"",VLOOKUP($A37,'Gerosa et al. growth media'!$A:$K,6,FALSE)*Sources!$E$3))</f>
        <v>0.76571272482784591</v>
      </c>
      <c r="AB37" s="16">
        <f>IF(ISERROR(VLOOKUP($A37,'Gerosa et al. growth media'!$A:$K,7,FALSE)),"",IF(VLOOKUP($A37,'Gerosa et al. growth media'!$A:$K,7,FALSE)=0,"",VLOOKUP($A37,'Gerosa et al. growth media'!$A:$K,7,FALSE)*Sources!$E$3))</f>
        <v>2.066155680923687</v>
      </c>
      <c r="AC37" s="16">
        <f>IF(ISERROR(VLOOKUP($A37,'Gerosa et al. growth media'!$A:$K,8,FALSE)),"",IF(VLOOKUP($A37,'Gerosa et al. growth media'!$A:$K,8,FALSE)=0,"",VLOOKUP($A37,'Gerosa et al. growth media'!$A:$K,8,FALSE)*Sources!$E$3))</f>
        <v>2.0614747163149816</v>
      </c>
      <c r="AD37" s="16">
        <f>IF(ISERROR(VLOOKUP($A37,'Gerosa et al. growth media'!$A:$K,9,FALSE)),"",IF(VLOOKUP($A37,'Gerosa et al. growth media'!$A:$K,9,FALSE)=0,"",VLOOKUP($A37,'Gerosa et al. growth media'!$A:$K,9,FALSE)*Sources!$E$3))</f>
        <v>1.4342774133427316</v>
      </c>
      <c r="AE37" s="16">
        <f>IF(ISERROR(VLOOKUP($A37,'Gerosa et al. growth media'!$A:$K,10,FALSE)),"",IF(VLOOKUP($A37,'Gerosa et al. growth media'!$A:$K,10,FALSE)=0,"",VLOOKUP($A37,'Gerosa et al. growth media'!$A:$K,10,FALSE)*Sources!$E$3))</f>
        <v>6.0108687609670017</v>
      </c>
      <c r="AF37" s="16">
        <f>IF(ISERROR(VLOOKUP($A37,'Gerosa et al. growth media'!$A:$K,11,FALSE)),"",IF(VLOOKUP($A37,'Gerosa et al. growth media'!$A:$K,11,FALSE)=0,"",VLOOKUP($A37,'Gerosa et al. growth media'!$A:$K,11,FALSE)*Sources!$E$3))</f>
        <v>2.8428426901817723</v>
      </c>
      <c r="AG37" s="16" t="str">
        <f>IF(ISERROR(VLOOKUP($A37,'Gerosa et al. diauxic shift'!$A:$L,4,FALSE)),"",IF(VLOOKUP($A37,'Gerosa et al. diauxic shift'!$A:$L,4,FALSE)=0,"",VLOOKUP($A37,'Gerosa et al. diauxic shift'!$A:$L,4,FALSE)*Sources!$E$3))</f>
        <v/>
      </c>
      <c r="AH37" s="16" t="str">
        <f>IF(ISERROR(VLOOKUP($A37,'Gerosa et al. diauxic shift'!$A:$L,5,FALSE)),"",IF(VLOOKUP($A37,'Gerosa et al. diauxic shift'!$A:$L,5,FALSE)=0,"",VLOOKUP($A37,'Gerosa et al. diauxic shift'!$A:$L,5,FALSE)*Sources!$E$3))</f>
        <v/>
      </c>
      <c r="AI37" s="16" t="str">
        <f>IF(ISERROR(VLOOKUP($A37,'Gerosa et al. diauxic shift'!$A:$L,6,FALSE)),"",IF(VLOOKUP($A37,'Gerosa et al. diauxic shift'!$A:$L,6,FALSE)=0,"",VLOOKUP($A37,'Gerosa et al. diauxic shift'!$A:$L,6,FALSE)*Sources!$E$3))</f>
        <v/>
      </c>
      <c r="AJ37" s="16" t="str">
        <f>IF(ISERROR(VLOOKUP($A37,'Gerosa et al. diauxic shift'!$A:$L,7,FALSE)),"",IF(VLOOKUP($A37,'Gerosa et al. diauxic shift'!$A:$L,7,FALSE)=0,"",VLOOKUP($A37,'Gerosa et al. diauxic shift'!$A:$L,7,FALSE)*Sources!$E$3))</f>
        <v/>
      </c>
      <c r="AK37" s="16" t="str">
        <f>IF(ISERROR(VLOOKUP($A37,'Gerosa et al. diauxic shift'!$A:$L,8,FALSE)),"",IF(VLOOKUP($A37,'Gerosa et al. diauxic shift'!$A:$L,8,FALSE)=0,"",VLOOKUP($A37,'Gerosa et al. diauxic shift'!$A:$L,8,FALSE)*Sources!$E$3))</f>
        <v/>
      </c>
      <c r="AL37" s="16" t="str">
        <f>IF(ISERROR(VLOOKUP($A37,'Gerosa et al. diauxic shift'!$A:$L,9,FALSE)),"",IF(VLOOKUP($A37,'Gerosa et al. diauxic shift'!$A:$L,9,FALSE)=0,"",VLOOKUP($A37,'Gerosa et al. diauxic shift'!$A:$L,9,FALSE)*Sources!$E$3))</f>
        <v/>
      </c>
      <c r="AM37" s="16" t="str">
        <f>IF(ISERROR(VLOOKUP($A37,'Gerosa et al. diauxic shift'!$A:$L,10,FALSE)),"",IF(VLOOKUP($A37,'Gerosa et al. diauxic shift'!$A:$L,10,FALSE)=0,"",VLOOKUP($A37,'Gerosa et al. diauxic shift'!$A:$L,10,FALSE)*Sources!$E$3))</f>
        <v/>
      </c>
      <c r="AN37" s="16" t="str">
        <f>IF(ISERROR(VLOOKUP($A37,'Gerosa et al. diauxic shift'!$A:$L,11,FALSE)),"",IF(VLOOKUP($A37,'Gerosa et al. diauxic shift'!$A:$L,11,FALSE)=0,"",VLOOKUP($A37,'Gerosa et al. diauxic shift'!$A:$L,11,FALSE)*Sources!$E$3))</f>
        <v/>
      </c>
      <c r="AO37" s="16" t="str">
        <f>IF(ISERROR(VLOOKUP($A37,'Gerosa et al. diauxic shift'!$A:$L,12,FALSE)),"",IF(VLOOKUP($A37,'Gerosa et al. diauxic shift'!$A:$L,12,FALSE)=0,"",VLOOKUP($A37,'Gerosa et al. diauxic shift'!$A:$L,12,FALSE)*Sources!$E$3))</f>
        <v/>
      </c>
      <c r="AP37" s="17"/>
      <c r="AQ37" s="16">
        <f>IF(ISERROR(VLOOKUP($A37,'Ishii et al.'!$A:$L,3,FALSE)),"",IF(VLOOKUP($A37,'Ishii et al.'!$A:$L,3,FALSE)=0,"",VLOOKUP($A37,'Ishii et al.'!$A:$L,3,FALSE)*Sources!$E$4))</f>
        <v>4.3381022632968898E-2</v>
      </c>
      <c r="AR37" s="16">
        <f>IF(ISERROR(VLOOKUP($A37,'Ishii et al.'!$A:$L,4,FALSE)),"",IF(VLOOKUP($A37,'Ishii et al.'!$A:$L,4,FALSE)=0,"",VLOOKUP($A37,'Ishii et al.'!$A:$L,4,FALSE)*Sources!$E$4))</f>
        <v>6.2449174407016798E-2</v>
      </c>
      <c r="AS37" s="16">
        <f>IF(ISERROR(VLOOKUP($A37,'Ishii et al.'!$A:$L,5,FALSE)),"",IF(VLOOKUP($A37,'Ishii et al.'!$A:$L,5,FALSE)=0,"",VLOOKUP($A37,'Ishii et al.'!$A:$L,5,FALSE)*Sources!$E$4))</f>
        <v>5.7503017588306699E-2</v>
      </c>
      <c r="AT37" s="16">
        <f>IF(ISERROR(VLOOKUP($A37,'Ishii et al.'!$A:$L,6,FALSE)),"",IF(VLOOKUP($A37,'Ishii et al.'!$A:$L,6,FALSE)=0,"",VLOOKUP($A37,'Ishii et al.'!$A:$L,6,FALSE)*Sources!$E$4))</f>
        <v>8.8753578925184498E-2</v>
      </c>
      <c r="AU37" s="16">
        <f>IF(ISERROR(VLOOKUP($A37,'Ishii et al.'!$A:$L,7,FALSE)),"",IF(VLOOKUP($A37,'Ishii et al.'!$A:$L,7,FALSE)=0,"",VLOOKUP($A37,'Ishii et al.'!$A:$L,7,FALSE)*Sources!$E$4))</f>
        <v>3.2145366235795399E-2</v>
      </c>
      <c r="AV37" s="16">
        <f t="shared" si="8"/>
        <v>5.6846431957854458E-2</v>
      </c>
      <c r="AW37" s="16">
        <f>IF(ISERROR(VLOOKUP($A37,'Ishii et al.'!$A:$L,9,FALSE)),"",IF(VLOOKUP($A37,'Ishii et al.'!$A:$L,9,FALSE)=0,"",VLOOKUP($A37,'Ishii et al.'!$A:$L,9,FALSE)*Sources!$E$4))</f>
        <v>3.7347433355863303E-2</v>
      </c>
      <c r="AX37" s="16">
        <f>IF(ISERROR(VLOOKUP($A37,'Ishii et al.'!$A:$L,10,FALSE)),"",IF(VLOOKUP($A37,'Ishii et al.'!$A:$L,10,FALSE)=0,"",VLOOKUP($A37,'Ishii et al.'!$A:$L,10,FALSE)*Sources!$E$4))</f>
        <v>6.9033204585209798E-2</v>
      </c>
      <c r="AY37" s="16">
        <f>IF(ISERROR(VLOOKUP($A37,'Ishii et al.'!$A:$L,11,FALSE)),"",IF(VLOOKUP($A37,'Ishii et al.'!$A:$L,11,FALSE)=0,"",VLOOKUP($A37,'Ishii et al.'!$A:$L,11,FALSE)*Sources!$E$4))</f>
        <v>6.5204783516380593E-2</v>
      </c>
      <c r="AZ37" s="16">
        <f>IF(ISERROR(VLOOKUP($A37,'Ishii et al.'!$A:$L,12,FALSE)),"",IF(VLOOKUP($A37,'Ishii et al.'!$A:$L,12,FALSE)=0,"",VLOOKUP($A37,'Ishii et al.'!$A:$L,12,FALSE)*Sources!$E$4))</f>
        <v>0.14687131952883101</v>
      </c>
      <c r="BA37" s="17"/>
      <c r="BB37" s="16">
        <f>IF(ISERROR(VLOOKUP($A37,'Park et al.'!$A:$E,5,FALSE)),"",IF(VLOOKUP($A37,'Park et al.'!$A:$E,5,FALSE)=0,"",VLOOKUP($A37,'Park et al.'!$A:$E,5,FALSE)*Sources!$E$5))</f>
        <v>0.56899999999999995</v>
      </c>
    </row>
    <row r="38" spans="1:54" ht="15" hidden="1" customHeight="1">
      <c r="A38" s="16" t="s">
        <v>144</v>
      </c>
      <c r="B38" s="18" t="s">
        <v>745</v>
      </c>
      <c r="C38" s="18" t="s">
        <v>745</v>
      </c>
      <c r="D38" s="18" t="s">
        <v>145</v>
      </c>
      <c r="E38" s="18" t="s">
        <v>145</v>
      </c>
      <c r="F38" s="17"/>
      <c r="G38" s="16" t="s">
        <v>145</v>
      </c>
      <c r="H38" s="18" t="s">
        <v>145</v>
      </c>
      <c r="I38" s="16">
        <f t="shared" si="0"/>
        <v>3</v>
      </c>
      <c r="J38" s="16">
        <f t="shared" si="1"/>
        <v>13</v>
      </c>
      <c r="K38" s="18" t="b">
        <v>1</v>
      </c>
      <c r="L38" s="18"/>
      <c r="M38" s="12" t="b">
        <v>1</v>
      </c>
      <c r="N38" s="12">
        <f t="shared" si="2"/>
        <v>2.73</v>
      </c>
      <c r="O38" s="12">
        <f t="shared" si="3"/>
        <v>2.73</v>
      </c>
      <c r="P38" s="12">
        <f t="shared" si="4"/>
        <v>2.73</v>
      </c>
      <c r="Q38" s="12">
        <f t="shared" si="5"/>
        <v>2.73</v>
      </c>
      <c r="R38" s="12">
        <f t="shared" si="6"/>
        <v>0</v>
      </c>
      <c r="S38" s="12">
        <f t="shared" si="7"/>
        <v>7.9038795599305142E-3</v>
      </c>
      <c r="U38" s="16">
        <f>IF(ISERROR(VLOOKUP($A38,'Bennett et al.'!$A:$E,3,FALSE)),"",IF(VLOOKUP($A38,'Bennett et al.'!$A:$E,3,FALSE)=0,"",VLOOKUP($A38,'Bennett et al.'!$A:$E,3,FALSE)*Sources!$E$2))</f>
        <v>2.73</v>
      </c>
      <c r="V38" s="16">
        <f>IF(ISERROR(VLOOKUP($A38,'Bennett et al.'!$A:$E,4,FALSE)),"",IF(VLOOKUP($A38,'Bennett et al.'!$A:$E,4,FALSE)=0,"",VLOOKUP($A38,'Bennett et al.'!$A:$E,4,FALSE)*Sources!$E$2))</f>
        <v>1.4</v>
      </c>
      <c r="W38" s="16">
        <f>IF(ISERROR(VLOOKUP($A38,'Bennett et al.'!$A:$E,5,FALSE)),"",IF(VLOOKUP($A38,'Bennett et al.'!$A:$E,5,FALSE)=0,"",VLOOKUP($A38,'Bennett et al.'!$A:$E,5,FALSE)*Sources!$E$2))</f>
        <v>1.1499999999999999</v>
      </c>
      <c r="X38" s="17"/>
      <c r="Y38" s="16" t="str">
        <f>IF(ISERROR(VLOOKUP($A38,'Gerosa et al. growth media'!$A:$K,4,FALSE)),"",IF(VLOOKUP($A38,'Gerosa et al. growth media'!$A:$K,4,FALSE)=0,"",VLOOKUP($A38,'Gerosa et al. growth media'!$A:$K,4,FALSE)*Sources!$E$3))</f>
        <v/>
      </c>
      <c r="Z38" s="16" t="str">
        <f>IF(ISERROR(VLOOKUP($A38,'Gerosa et al. growth media'!$A:$K,5,FALSE)),"",IF(VLOOKUP($A38,'Gerosa et al. growth media'!$A:$K,5,FALSE)=0,"",VLOOKUP($A38,'Gerosa et al. growth media'!$A:$K,5,FALSE)*Sources!$E$3))</f>
        <v/>
      </c>
      <c r="AA38" s="16" t="str">
        <f>IF(ISERROR(VLOOKUP($A38,'Gerosa et al. growth media'!$A:$K,6,FALSE)),"",IF(VLOOKUP($A38,'Gerosa et al. growth media'!$A:$K,6,FALSE)=0,"",VLOOKUP($A38,'Gerosa et al. growth media'!$A:$K,6,FALSE)*Sources!$E$3))</f>
        <v/>
      </c>
      <c r="AB38" s="16" t="str">
        <f>IF(ISERROR(VLOOKUP($A38,'Gerosa et al. growth media'!$A:$K,7,FALSE)),"",IF(VLOOKUP($A38,'Gerosa et al. growth media'!$A:$K,7,FALSE)=0,"",VLOOKUP($A38,'Gerosa et al. growth media'!$A:$K,7,FALSE)*Sources!$E$3))</f>
        <v/>
      </c>
      <c r="AC38" s="16" t="str">
        <f>IF(ISERROR(VLOOKUP($A38,'Gerosa et al. growth media'!$A:$K,8,FALSE)),"",IF(VLOOKUP($A38,'Gerosa et al. growth media'!$A:$K,8,FALSE)=0,"",VLOOKUP($A38,'Gerosa et al. growth media'!$A:$K,8,FALSE)*Sources!$E$3))</f>
        <v/>
      </c>
      <c r="AD38" s="16" t="str">
        <f>IF(ISERROR(VLOOKUP($A38,'Gerosa et al. growth media'!$A:$K,9,FALSE)),"",IF(VLOOKUP($A38,'Gerosa et al. growth media'!$A:$K,9,FALSE)=0,"",VLOOKUP($A38,'Gerosa et al. growth media'!$A:$K,9,FALSE)*Sources!$E$3))</f>
        <v/>
      </c>
      <c r="AE38" s="16" t="str">
        <f>IF(ISERROR(VLOOKUP($A38,'Gerosa et al. growth media'!$A:$K,10,FALSE)),"",IF(VLOOKUP($A38,'Gerosa et al. growth media'!$A:$K,10,FALSE)=0,"",VLOOKUP($A38,'Gerosa et al. growth media'!$A:$K,10,FALSE)*Sources!$E$3))</f>
        <v/>
      </c>
      <c r="AF38" s="16" t="str">
        <f>IF(ISERROR(VLOOKUP($A38,'Gerosa et al. growth media'!$A:$K,11,FALSE)),"",IF(VLOOKUP($A38,'Gerosa et al. growth media'!$A:$K,11,FALSE)=0,"",VLOOKUP($A38,'Gerosa et al. growth media'!$A:$K,11,FALSE)*Sources!$E$3))</f>
        <v/>
      </c>
      <c r="AG38" s="16" t="str">
        <f>IF(ISERROR(VLOOKUP($A38,'Gerosa et al. diauxic shift'!$A:$L,4,FALSE)),"",IF(VLOOKUP($A38,'Gerosa et al. diauxic shift'!$A:$L,4,FALSE)=0,"",VLOOKUP($A38,'Gerosa et al. diauxic shift'!$A:$L,4,FALSE)*Sources!$E$3))</f>
        <v/>
      </c>
      <c r="AH38" s="16" t="str">
        <f>IF(ISERROR(VLOOKUP($A38,'Gerosa et al. diauxic shift'!$A:$L,5,FALSE)),"",IF(VLOOKUP($A38,'Gerosa et al. diauxic shift'!$A:$L,5,FALSE)=0,"",VLOOKUP($A38,'Gerosa et al. diauxic shift'!$A:$L,5,FALSE)*Sources!$E$3))</f>
        <v/>
      </c>
      <c r="AI38" s="16" t="str">
        <f>IF(ISERROR(VLOOKUP($A38,'Gerosa et al. diauxic shift'!$A:$L,6,FALSE)),"",IF(VLOOKUP($A38,'Gerosa et al. diauxic shift'!$A:$L,6,FALSE)=0,"",VLOOKUP($A38,'Gerosa et al. diauxic shift'!$A:$L,6,FALSE)*Sources!$E$3))</f>
        <v/>
      </c>
      <c r="AJ38" s="16" t="str">
        <f>IF(ISERROR(VLOOKUP($A38,'Gerosa et al. diauxic shift'!$A:$L,7,FALSE)),"",IF(VLOOKUP($A38,'Gerosa et al. diauxic shift'!$A:$L,7,FALSE)=0,"",VLOOKUP($A38,'Gerosa et al. diauxic shift'!$A:$L,7,FALSE)*Sources!$E$3))</f>
        <v/>
      </c>
      <c r="AK38" s="16" t="str">
        <f>IF(ISERROR(VLOOKUP($A38,'Gerosa et al. diauxic shift'!$A:$L,8,FALSE)),"",IF(VLOOKUP($A38,'Gerosa et al. diauxic shift'!$A:$L,8,FALSE)=0,"",VLOOKUP($A38,'Gerosa et al. diauxic shift'!$A:$L,8,FALSE)*Sources!$E$3))</f>
        <v/>
      </c>
      <c r="AL38" s="16" t="str">
        <f>IF(ISERROR(VLOOKUP($A38,'Gerosa et al. diauxic shift'!$A:$L,9,FALSE)),"",IF(VLOOKUP($A38,'Gerosa et al. diauxic shift'!$A:$L,9,FALSE)=0,"",VLOOKUP($A38,'Gerosa et al. diauxic shift'!$A:$L,9,FALSE)*Sources!$E$3))</f>
        <v/>
      </c>
      <c r="AM38" s="16" t="str">
        <f>IF(ISERROR(VLOOKUP($A38,'Gerosa et al. diauxic shift'!$A:$L,10,FALSE)),"",IF(VLOOKUP($A38,'Gerosa et al. diauxic shift'!$A:$L,10,FALSE)=0,"",VLOOKUP($A38,'Gerosa et al. diauxic shift'!$A:$L,10,FALSE)*Sources!$E$3))</f>
        <v/>
      </c>
      <c r="AN38" s="16" t="str">
        <f>IF(ISERROR(VLOOKUP($A38,'Gerosa et al. diauxic shift'!$A:$L,11,FALSE)),"",IF(VLOOKUP($A38,'Gerosa et al. diauxic shift'!$A:$L,11,FALSE)=0,"",VLOOKUP($A38,'Gerosa et al. diauxic shift'!$A:$L,11,FALSE)*Sources!$E$3))</f>
        <v/>
      </c>
      <c r="AO38" s="16" t="str">
        <f>IF(ISERROR(VLOOKUP($A38,'Gerosa et al. diauxic shift'!$A:$L,12,FALSE)),"",IF(VLOOKUP($A38,'Gerosa et al. diauxic shift'!$A:$L,12,FALSE)=0,"",VLOOKUP($A38,'Gerosa et al. diauxic shift'!$A:$L,12,FALSE)*Sources!$E$3))</f>
        <v/>
      </c>
      <c r="AP38" s="17"/>
      <c r="AQ38" s="16">
        <f>IF(ISERROR(VLOOKUP($A38,'Ishii et al.'!$A:$L,3,FALSE)),"",IF(VLOOKUP($A38,'Ishii et al.'!$A:$L,3,FALSE)=0,"",VLOOKUP($A38,'Ishii et al.'!$A:$L,3,FALSE)*Sources!$E$4))</f>
        <v>0.320166756898144</v>
      </c>
      <c r="AR38" s="16">
        <f>IF(ISERROR(VLOOKUP($A38,'Ishii et al.'!$A:$L,4,FALSE)),"",IF(VLOOKUP($A38,'Ishii et al.'!$A:$L,4,FALSE)=0,"",VLOOKUP($A38,'Ishii et al.'!$A:$L,4,FALSE)*Sources!$E$4))</f>
        <v>0.370702563161322</v>
      </c>
      <c r="AS38" s="16">
        <f>IF(ISERROR(VLOOKUP($A38,'Ishii et al.'!$A:$L,5,FALSE)),"",IF(VLOOKUP($A38,'Ishii et al.'!$A:$L,5,FALSE)=0,"",VLOOKUP($A38,'Ishii et al.'!$A:$L,5,FALSE)*Sources!$E$4))</f>
        <v>0.28176115715449901</v>
      </c>
      <c r="AT38" s="16">
        <f>IF(ISERROR(VLOOKUP($A38,'Ishii et al.'!$A:$L,6,FALSE)),"",IF(VLOOKUP($A38,'Ishii et al.'!$A:$L,6,FALSE)=0,"",VLOOKUP($A38,'Ishii et al.'!$A:$L,6,FALSE)*Sources!$E$4))</f>
        <v>0.25956337409908498</v>
      </c>
      <c r="AU38" s="16">
        <f>IF(ISERROR(VLOOKUP($A38,'Ishii et al.'!$A:$L,7,FALSE)),"",IF(VLOOKUP($A38,'Ishii et al.'!$A:$L,7,FALSE)=0,"",VLOOKUP($A38,'Ishii et al.'!$A:$L,7,FALSE)*Sources!$E$4))</f>
        <v>6.3668211680496606E-2</v>
      </c>
      <c r="AV38" s="16">
        <f t="shared" si="8"/>
        <v>0.25917241259870927</v>
      </c>
      <c r="AW38" s="16">
        <f>IF(ISERROR(VLOOKUP($A38,'Ishii et al.'!$A:$L,9,FALSE)),"",IF(VLOOKUP($A38,'Ishii et al.'!$A:$L,9,FALSE)=0,"",VLOOKUP($A38,'Ishii et al.'!$A:$L,9,FALSE)*Sources!$E$4))</f>
        <v>0.10399542693000199</v>
      </c>
      <c r="AX38" s="16">
        <f>IF(ISERROR(VLOOKUP($A38,'Ishii et al.'!$A:$L,10,FALSE)),"",IF(VLOOKUP($A38,'Ishii et al.'!$A:$L,10,FALSE)=0,"",VLOOKUP($A38,'Ishii et al.'!$A:$L,10,FALSE)*Sources!$E$4))</f>
        <v>6.8186769079443293E-2</v>
      </c>
      <c r="AY38" s="16">
        <f>IF(ISERROR(VLOOKUP($A38,'Ishii et al.'!$A:$L,11,FALSE)),"",IF(VLOOKUP($A38,'Ishii et al.'!$A:$L,11,FALSE)=0,"",VLOOKUP($A38,'Ishii et al.'!$A:$L,11,FALSE)*Sources!$E$4))</f>
        <v>0.10810772883482</v>
      </c>
      <c r="AZ38" s="16">
        <f>IF(ISERROR(VLOOKUP($A38,'Ishii et al.'!$A:$L,12,FALSE)),"",IF(VLOOKUP($A38,'Ishii et al.'!$A:$L,12,FALSE)=0,"",VLOOKUP($A38,'Ishii et al.'!$A:$L,12,FALSE)*Sources!$E$4))</f>
        <v>0.14017355268339801</v>
      </c>
      <c r="BA38" s="17"/>
      <c r="BB38" s="16">
        <f>IF(ISERROR(VLOOKUP($A38,'Park et al.'!$A:$E,5,FALSE)),"",IF(VLOOKUP($A38,'Park et al.'!$A:$E,5,FALSE)=0,"",VLOOKUP($A38,'Park et al.'!$A:$E,5,FALSE)*Sources!$E$5))</f>
        <v>2.73</v>
      </c>
    </row>
    <row r="39" spans="1:54" ht="15" hidden="1" customHeight="1">
      <c r="A39" s="16" t="s">
        <v>146</v>
      </c>
      <c r="B39" s="18" t="s">
        <v>769</v>
      </c>
      <c r="C39" s="18" t="s">
        <v>850</v>
      </c>
      <c r="D39" s="18" t="s">
        <v>147</v>
      </c>
      <c r="E39" s="18" t="s">
        <v>148</v>
      </c>
      <c r="F39" s="18" t="s">
        <v>149</v>
      </c>
      <c r="G39" s="18" t="s">
        <v>147</v>
      </c>
      <c r="H39" s="16" t="s">
        <v>148</v>
      </c>
      <c r="I39" s="16">
        <f t="shared" si="0"/>
        <v>4</v>
      </c>
      <c r="J39" s="16">
        <f t="shared" si="1"/>
        <v>21</v>
      </c>
      <c r="K39" s="18" t="b">
        <v>1</v>
      </c>
      <c r="L39" s="18"/>
      <c r="M39" s="12" t="b">
        <v>1</v>
      </c>
      <c r="N39" s="12">
        <f t="shared" si="2"/>
        <v>3.1834026770449193</v>
      </c>
      <c r="O39" s="12">
        <f t="shared" si="3"/>
        <v>1.9302080311347576</v>
      </c>
      <c r="P39" s="12">
        <f t="shared" si="4"/>
        <v>3.81</v>
      </c>
      <c r="Q39" s="12">
        <f t="shared" si="5"/>
        <v>3.81</v>
      </c>
      <c r="R39" s="12">
        <f t="shared" si="6"/>
        <v>0.88614243226974931</v>
      </c>
      <c r="S39" s="12">
        <f t="shared" si="7"/>
        <v>9.2165682601184681E-3</v>
      </c>
      <c r="U39" s="16">
        <f>IF(ISERROR(VLOOKUP($A39,'Bennett et al.'!$A:$E,3,FALSE)),"",IF(VLOOKUP($A39,'Bennett et al.'!$A:$E,3,FALSE)=0,"",VLOOKUP($A39,'Bennett et al.'!$A:$E,3,FALSE)*Sources!$E$2))</f>
        <v>3.81</v>
      </c>
      <c r="V39" s="16">
        <f>IF(ISERROR(VLOOKUP($A39,'Bennett et al.'!$A:$E,4,FALSE)),"",IF(VLOOKUP($A39,'Bennett et al.'!$A:$E,4,FALSE)=0,"",VLOOKUP($A39,'Bennett et al.'!$A:$E,4,FALSE)*Sources!$E$2))</f>
        <v>4.95</v>
      </c>
      <c r="W39" s="16">
        <f>IF(ISERROR(VLOOKUP($A39,'Bennett et al.'!$A:$E,5,FALSE)),"",IF(VLOOKUP($A39,'Bennett et al.'!$A:$E,5,FALSE)=0,"",VLOOKUP($A39,'Bennett et al.'!$A:$E,5,FALSE)*Sources!$E$2))</f>
        <v>3.0599999999999996</v>
      </c>
      <c r="X39" s="17"/>
      <c r="Y39" s="16">
        <f>IF(ISERROR(VLOOKUP($A39,'Gerosa et al. growth media'!$A:$K,4,FALSE)),"",IF(VLOOKUP($A39,'Gerosa et al. growth media'!$A:$K,4,FALSE)=0,"",VLOOKUP($A39,'Gerosa et al. growth media'!$A:$K,4,FALSE)*Sources!$E$3))</f>
        <v>1.7711579392806212</v>
      </c>
      <c r="Z39" s="16">
        <f>IF(ISERROR(VLOOKUP($A39,'Gerosa et al. growth media'!$A:$K,5,FALSE)),"",IF(VLOOKUP($A39,'Gerosa et al. growth media'!$A:$K,5,FALSE)=0,"",VLOOKUP($A39,'Gerosa et al. growth media'!$A:$K,5,FALSE)*Sources!$E$3))</f>
        <v>2.0285651637970381</v>
      </c>
      <c r="AA39" s="16">
        <f>IF(ISERROR(VLOOKUP($A39,'Gerosa et al. growth media'!$A:$K,6,FALSE)),"",IF(VLOOKUP($A39,'Gerosa et al. growth media'!$A:$K,6,FALSE)=0,"",VLOOKUP($A39,'Gerosa et al. growth media'!$A:$K,6,FALSE)*Sources!$E$3))</f>
        <v>0.68380147823247028</v>
      </c>
      <c r="AB39" s="16">
        <f>IF(ISERROR(VLOOKUP($A39,'Gerosa et al. growth media'!$A:$K,7,FALSE)),"",IF(VLOOKUP($A39,'Gerosa et al. growth media'!$A:$K,7,FALSE)=0,"",VLOOKUP($A39,'Gerosa et al. growth media'!$A:$K,7,FALSE)*Sources!$E$3))</f>
        <v>1.9302080311347576</v>
      </c>
      <c r="AC39" s="16">
        <f>IF(ISERROR(VLOOKUP($A39,'Gerosa et al. growth media'!$A:$K,8,FALSE)),"",IF(VLOOKUP($A39,'Gerosa et al. growth media'!$A:$K,8,FALSE)=0,"",VLOOKUP($A39,'Gerosa et al. growth media'!$A:$K,8,FALSE)*Sources!$E$3))</f>
        <v>1.4978327567938987</v>
      </c>
      <c r="AD39" s="16">
        <f>IF(ISERROR(VLOOKUP($A39,'Gerosa et al. growth media'!$A:$K,9,FALSE)),"",IF(VLOOKUP($A39,'Gerosa et al. growth media'!$A:$K,9,FALSE)=0,"",VLOOKUP($A39,'Gerosa et al. growth media'!$A:$K,9,FALSE)*Sources!$E$3))</f>
        <v>1.7153718630418138</v>
      </c>
      <c r="AE39" s="16">
        <f>IF(ISERROR(VLOOKUP($A39,'Gerosa et al. growth media'!$A:$K,10,FALSE)),"",IF(VLOOKUP($A39,'Gerosa et al. growth media'!$A:$K,10,FALSE)=0,"",VLOOKUP($A39,'Gerosa et al. growth media'!$A:$K,10,FALSE)*Sources!$E$3))</f>
        <v>2.4231052315599904</v>
      </c>
      <c r="AF39" s="16">
        <f>IF(ISERROR(VLOOKUP($A39,'Gerosa et al. growth media'!$A:$K,11,FALSE)),"",IF(VLOOKUP($A39,'Gerosa et al. growth media'!$A:$K,11,FALSE)=0,"",VLOOKUP($A39,'Gerosa et al. growth media'!$A:$K,11,FALSE)*Sources!$E$3))</f>
        <v>3.305000567712304</v>
      </c>
      <c r="AG39" s="16" t="str">
        <f>IF(ISERROR(VLOOKUP($A39,'Gerosa et al. diauxic shift'!$A:$L,4,FALSE)),"",IF(VLOOKUP($A39,'Gerosa et al. diauxic shift'!$A:$L,4,FALSE)=0,"",VLOOKUP($A39,'Gerosa et al. diauxic shift'!$A:$L,4,FALSE)*Sources!$E$3))</f>
        <v/>
      </c>
      <c r="AH39" s="16" t="str">
        <f>IF(ISERROR(VLOOKUP($A39,'Gerosa et al. diauxic shift'!$A:$L,5,FALSE)),"",IF(VLOOKUP($A39,'Gerosa et al. diauxic shift'!$A:$L,5,FALSE)=0,"",VLOOKUP($A39,'Gerosa et al. diauxic shift'!$A:$L,5,FALSE)*Sources!$E$3))</f>
        <v/>
      </c>
      <c r="AI39" s="16" t="str">
        <f>IF(ISERROR(VLOOKUP($A39,'Gerosa et al. diauxic shift'!$A:$L,6,FALSE)),"",IF(VLOOKUP($A39,'Gerosa et al. diauxic shift'!$A:$L,6,FALSE)=0,"",VLOOKUP($A39,'Gerosa et al. diauxic shift'!$A:$L,6,FALSE)*Sources!$E$3))</f>
        <v/>
      </c>
      <c r="AJ39" s="16" t="str">
        <f>IF(ISERROR(VLOOKUP($A39,'Gerosa et al. diauxic shift'!$A:$L,7,FALSE)),"",IF(VLOOKUP($A39,'Gerosa et al. diauxic shift'!$A:$L,7,FALSE)=0,"",VLOOKUP($A39,'Gerosa et al. diauxic shift'!$A:$L,7,FALSE)*Sources!$E$3))</f>
        <v/>
      </c>
      <c r="AK39" s="16" t="str">
        <f>IF(ISERROR(VLOOKUP($A39,'Gerosa et al. diauxic shift'!$A:$L,8,FALSE)),"",IF(VLOOKUP($A39,'Gerosa et al. diauxic shift'!$A:$L,8,FALSE)=0,"",VLOOKUP($A39,'Gerosa et al. diauxic shift'!$A:$L,8,FALSE)*Sources!$E$3))</f>
        <v/>
      </c>
      <c r="AL39" s="16" t="str">
        <f>IF(ISERROR(VLOOKUP($A39,'Gerosa et al. diauxic shift'!$A:$L,9,FALSE)),"",IF(VLOOKUP($A39,'Gerosa et al. diauxic shift'!$A:$L,9,FALSE)=0,"",VLOOKUP($A39,'Gerosa et al. diauxic shift'!$A:$L,9,FALSE)*Sources!$E$3))</f>
        <v/>
      </c>
      <c r="AM39" s="16" t="str">
        <f>IF(ISERROR(VLOOKUP($A39,'Gerosa et al. diauxic shift'!$A:$L,10,FALSE)),"",IF(VLOOKUP($A39,'Gerosa et al. diauxic shift'!$A:$L,10,FALSE)=0,"",VLOOKUP($A39,'Gerosa et al. diauxic shift'!$A:$L,10,FALSE)*Sources!$E$3))</f>
        <v/>
      </c>
      <c r="AN39" s="16" t="str">
        <f>IF(ISERROR(VLOOKUP($A39,'Gerosa et al. diauxic shift'!$A:$L,11,FALSE)),"",IF(VLOOKUP($A39,'Gerosa et al. diauxic shift'!$A:$L,11,FALSE)=0,"",VLOOKUP($A39,'Gerosa et al. diauxic shift'!$A:$L,11,FALSE)*Sources!$E$3))</f>
        <v/>
      </c>
      <c r="AO39" s="16" t="str">
        <f>IF(ISERROR(VLOOKUP($A39,'Gerosa et al. diauxic shift'!$A:$L,12,FALSE)),"",IF(VLOOKUP($A39,'Gerosa et al. diauxic shift'!$A:$L,12,FALSE)=0,"",VLOOKUP($A39,'Gerosa et al. diauxic shift'!$A:$L,12,FALSE)*Sources!$E$3))</f>
        <v/>
      </c>
      <c r="AP39" s="17"/>
      <c r="AQ39" s="16">
        <f>IF(ISERROR(VLOOKUP($A39,'Ishii et al.'!$A:$L,3,FALSE)),"",IF(VLOOKUP($A39,'Ishii et al.'!$A:$L,3,FALSE)=0,"",VLOOKUP($A39,'Ishii et al.'!$A:$L,3,FALSE)*Sources!$E$4))</f>
        <v>0.56933947653643702</v>
      </c>
      <c r="AR39" s="16">
        <f>IF(ISERROR(VLOOKUP($A39,'Ishii et al.'!$A:$L,4,FALSE)),"",IF(VLOOKUP($A39,'Ishii et al.'!$A:$L,4,FALSE)=0,"",VLOOKUP($A39,'Ishii et al.'!$A:$L,4,FALSE)*Sources!$E$4))</f>
        <v>0.44942570788803399</v>
      </c>
      <c r="AS39" s="16">
        <f>IF(ISERROR(VLOOKUP($A39,'Ishii et al.'!$A:$L,5,FALSE)),"",IF(VLOOKUP($A39,'Ishii et al.'!$A:$L,5,FALSE)=0,"",VLOOKUP($A39,'Ishii et al.'!$A:$L,5,FALSE)*Sources!$E$4))</f>
        <v>0.49417293803963702</v>
      </c>
      <c r="AT39" s="16">
        <f>IF(ISERROR(VLOOKUP($A39,'Ishii et al.'!$A:$L,6,FALSE)),"",IF(VLOOKUP($A39,'Ishii et al.'!$A:$L,6,FALSE)=0,"",VLOOKUP($A39,'Ishii et al.'!$A:$L,6,FALSE)*Sources!$E$4))</f>
        <v>1.3233427032969101</v>
      </c>
      <c r="AU39" s="16">
        <f>IF(ISERROR(VLOOKUP($A39,'Ishii et al.'!$A:$L,7,FALSE)),"",IF(VLOOKUP($A39,'Ishii et al.'!$A:$L,7,FALSE)=0,"",VLOOKUP($A39,'Ishii et al.'!$A:$L,7,FALSE)*Sources!$E$4))</f>
        <v>0.370967010763185</v>
      </c>
      <c r="AV39" s="16">
        <f t="shared" si="8"/>
        <v>0.6414495673048406</v>
      </c>
      <c r="AW39" s="16">
        <f>IF(ISERROR(VLOOKUP($A39,'Ishii et al.'!$A:$L,9,FALSE)),"",IF(VLOOKUP($A39,'Ishii et al.'!$A:$L,9,FALSE)=0,"",VLOOKUP($A39,'Ishii et al.'!$A:$L,9,FALSE)*Sources!$E$4))</f>
        <v>0.15683044370066801</v>
      </c>
      <c r="AX39" s="16">
        <f>IF(ISERROR(VLOOKUP($A39,'Ishii et al.'!$A:$L,10,FALSE)),"",IF(VLOOKUP($A39,'Ishii et al.'!$A:$L,10,FALSE)=0,"",VLOOKUP($A39,'Ishii et al.'!$A:$L,10,FALSE)*Sources!$E$4))</f>
        <v>0.30697914523338798</v>
      </c>
      <c r="AY39" s="16">
        <f>IF(ISERROR(VLOOKUP($A39,'Ishii et al.'!$A:$L,11,FALSE)),"",IF(VLOOKUP($A39,'Ishii et al.'!$A:$L,11,FALSE)=0,"",VLOOKUP($A39,'Ishii et al.'!$A:$L,11,FALSE)*Sources!$E$4))</f>
        <v>0.40348797446412099</v>
      </c>
      <c r="AZ39" s="16">
        <f>IF(ISERROR(VLOOKUP($A39,'Ishii et al.'!$A:$L,12,FALSE)),"",IF(VLOOKUP($A39,'Ishii et al.'!$A:$L,12,FALSE)=0,"",VLOOKUP($A39,'Ishii et al.'!$A:$L,12,FALSE)*Sources!$E$4))</f>
        <v>0.707990804694828</v>
      </c>
      <c r="BA39" s="17"/>
      <c r="BB39" s="16">
        <f>IF(ISERROR(VLOOKUP($A39,'Park et al.'!$A:$E,5,FALSE)),"",IF(VLOOKUP($A39,'Park et al.'!$A:$E,5,FALSE)=0,"",VLOOKUP($A39,'Park et al.'!$A:$E,5,FALSE)*Sources!$E$5))</f>
        <v>3.81</v>
      </c>
    </row>
    <row r="40" spans="1:54" ht="15" hidden="1" customHeight="1">
      <c r="A40" s="18" t="s">
        <v>150</v>
      </c>
      <c r="B40" s="18" t="s">
        <v>807</v>
      </c>
      <c r="C40" s="18" t="s">
        <v>863</v>
      </c>
      <c r="D40" s="18" t="s">
        <v>151</v>
      </c>
      <c r="E40" s="18" t="s">
        <v>151</v>
      </c>
      <c r="F40" s="17"/>
      <c r="G40" s="16" t="s">
        <v>152</v>
      </c>
      <c r="H40" s="18" t="s">
        <v>151</v>
      </c>
      <c r="I40" s="16">
        <f t="shared" si="0"/>
        <v>3</v>
      </c>
      <c r="J40" s="16">
        <f t="shared" si="1"/>
        <v>13</v>
      </c>
      <c r="K40" s="18" t="b">
        <v>1</v>
      </c>
      <c r="L40" s="18"/>
      <c r="M40" s="12" t="b">
        <v>1</v>
      </c>
      <c r="N40" s="12">
        <f t="shared" si="2"/>
        <v>0.59899999999999998</v>
      </c>
      <c r="O40" s="12">
        <f t="shared" si="3"/>
        <v>6.8000000000000005E-2</v>
      </c>
      <c r="P40" s="12">
        <f t="shared" si="4"/>
        <v>0.59899999999999998</v>
      </c>
      <c r="Q40" s="12">
        <f t="shared" si="5"/>
        <v>1.1299999999999999</v>
      </c>
      <c r="R40" s="12">
        <f t="shared" si="6"/>
        <v>0.53099999999999981</v>
      </c>
      <c r="S40" s="12">
        <f t="shared" si="7"/>
        <v>1.7342211928199187E-3</v>
      </c>
      <c r="U40" s="16">
        <f>IF(ISERROR(VLOOKUP($A40,'Bennett et al.'!$A:$E,3,FALSE)),"",IF(VLOOKUP($A40,'Bennett et al.'!$A:$E,3,FALSE)=0,"",VLOOKUP($A40,'Bennett et al.'!$A:$E,3,FALSE)*Sources!$E$2))</f>
        <v>6.8000000000000005E-2</v>
      </c>
      <c r="V40" s="16">
        <f>IF(ISERROR(VLOOKUP($A40,'Bennett et al.'!$A:$E,4,FALSE)),"",IF(VLOOKUP($A40,'Bennett et al.'!$A:$E,4,FALSE)=0,"",VLOOKUP($A40,'Bennett et al.'!$A:$E,4,FALSE)*Sources!$E$2))</f>
        <v>0.15</v>
      </c>
      <c r="W40" s="16">
        <f>IF(ISERROR(VLOOKUP($A40,'Bennett et al.'!$A:$E,5,FALSE)),"",IF(VLOOKUP($A40,'Bennett et al.'!$A:$E,5,FALSE)=0,"",VLOOKUP($A40,'Bennett et al.'!$A:$E,5,FALSE)*Sources!$E$2))</f>
        <v>9.5500000000000002E-2</v>
      </c>
      <c r="X40" s="17"/>
      <c r="Y40" s="16" t="str">
        <f>IF(ISERROR(VLOOKUP($A40,'Gerosa et al. growth media'!$A:$K,4,FALSE)),"",IF(VLOOKUP($A40,'Gerosa et al. growth media'!$A:$K,4,FALSE)=0,"",VLOOKUP($A40,'Gerosa et al. growth media'!$A:$K,4,FALSE)*Sources!$E$3))</f>
        <v/>
      </c>
      <c r="Z40" s="16" t="str">
        <f>IF(ISERROR(VLOOKUP($A40,'Gerosa et al. growth media'!$A:$K,5,FALSE)),"",IF(VLOOKUP($A40,'Gerosa et al. growth media'!$A:$K,5,FALSE)=0,"",VLOOKUP($A40,'Gerosa et al. growth media'!$A:$K,5,FALSE)*Sources!$E$3))</f>
        <v/>
      </c>
      <c r="AA40" s="16" t="str">
        <f>IF(ISERROR(VLOOKUP($A40,'Gerosa et al. growth media'!$A:$K,6,FALSE)),"",IF(VLOOKUP($A40,'Gerosa et al. growth media'!$A:$K,6,FALSE)=0,"",VLOOKUP($A40,'Gerosa et al. growth media'!$A:$K,6,FALSE)*Sources!$E$3))</f>
        <v/>
      </c>
      <c r="AB40" s="16" t="str">
        <f>IF(ISERROR(VLOOKUP($A40,'Gerosa et al. growth media'!$A:$K,7,FALSE)),"",IF(VLOOKUP($A40,'Gerosa et al. growth media'!$A:$K,7,FALSE)=0,"",VLOOKUP($A40,'Gerosa et al. growth media'!$A:$K,7,FALSE)*Sources!$E$3))</f>
        <v/>
      </c>
      <c r="AC40" s="16" t="str">
        <f>IF(ISERROR(VLOOKUP($A40,'Gerosa et al. growth media'!$A:$K,8,FALSE)),"",IF(VLOOKUP($A40,'Gerosa et al. growth media'!$A:$K,8,FALSE)=0,"",VLOOKUP($A40,'Gerosa et al. growth media'!$A:$K,8,FALSE)*Sources!$E$3))</f>
        <v/>
      </c>
      <c r="AD40" s="16" t="str">
        <f>IF(ISERROR(VLOOKUP($A40,'Gerosa et al. growth media'!$A:$K,9,FALSE)),"",IF(VLOOKUP($A40,'Gerosa et al. growth media'!$A:$K,9,FALSE)=0,"",VLOOKUP($A40,'Gerosa et al. growth media'!$A:$K,9,FALSE)*Sources!$E$3))</f>
        <v/>
      </c>
      <c r="AE40" s="16" t="str">
        <f>IF(ISERROR(VLOOKUP($A40,'Gerosa et al. growth media'!$A:$K,10,FALSE)),"",IF(VLOOKUP($A40,'Gerosa et al. growth media'!$A:$K,10,FALSE)=0,"",VLOOKUP($A40,'Gerosa et al. growth media'!$A:$K,10,FALSE)*Sources!$E$3))</f>
        <v/>
      </c>
      <c r="AF40" s="16" t="str">
        <f>IF(ISERROR(VLOOKUP($A40,'Gerosa et al. growth media'!$A:$K,11,FALSE)),"",IF(VLOOKUP($A40,'Gerosa et al. growth media'!$A:$K,11,FALSE)=0,"",VLOOKUP($A40,'Gerosa et al. growth media'!$A:$K,11,FALSE)*Sources!$E$3))</f>
        <v/>
      </c>
      <c r="AG40" s="16" t="str">
        <f>IF(ISERROR(VLOOKUP($A40,'Gerosa et al. diauxic shift'!$A:$L,4,FALSE)),"",IF(VLOOKUP($A40,'Gerosa et al. diauxic shift'!$A:$L,4,FALSE)=0,"",VLOOKUP($A40,'Gerosa et al. diauxic shift'!$A:$L,4,FALSE)*Sources!$E$3))</f>
        <v/>
      </c>
      <c r="AH40" s="16" t="str">
        <f>IF(ISERROR(VLOOKUP($A40,'Gerosa et al. diauxic shift'!$A:$L,5,FALSE)),"",IF(VLOOKUP($A40,'Gerosa et al. diauxic shift'!$A:$L,5,FALSE)=0,"",VLOOKUP($A40,'Gerosa et al. diauxic shift'!$A:$L,5,FALSE)*Sources!$E$3))</f>
        <v/>
      </c>
      <c r="AI40" s="16" t="str">
        <f>IF(ISERROR(VLOOKUP($A40,'Gerosa et al. diauxic shift'!$A:$L,6,FALSE)),"",IF(VLOOKUP($A40,'Gerosa et al. diauxic shift'!$A:$L,6,FALSE)=0,"",VLOOKUP($A40,'Gerosa et al. diauxic shift'!$A:$L,6,FALSE)*Sources!$E$3))</f>
        <v/>
      </c>
      <c r="AJ40" s="16" t="str">
        <f>IF(ISERROR(VLOOKUP($A40,'Gerosa et al. diauxic shift'!$A:$L,7,FALSE)),"",IF(VLOOKUP($A40,'Gerosa et al. diauxic shift'!$A:$L,7,FALSE)=0,"",VLOOKUP($A40,'Gerosa et al. diauxic shift'!$A:$L,7,FALSE)*Sources!$E$3))</f>
        <v/>
      </c>
      <c r="AK40" s="16" t="str">
        <f>IF(ISERROR(VLOOKUP($A40,'Gerosa et al. diauxic shift'!$A:$L,8,FALSE)),"",IF(VLOOKUP($A40,'Gerosa et al. diauxic shift'!$A:$L,8,FALSE)=0,"",VLOOKUP($A40,'Gerosa et al. diauxic shift'!$A:$L,8,FALSE)*Sources!$E$3))</f>
        <v/>
      </c>
      <c r="AL40" s="16" t="str">
        <f>IF(ISERROR(VLOOKUP($A40,'Gerosa et al. diauxic shift'!$A:$L,9,FALSE)),"",IF(VLOOKUP($A40,'Gerosa et al. diauxic shift'!$A:$L,9,FALSE)=0,"",VLOOKUP($A40,'Gerosa et al. diauxic shift'!$A:$L,9,FALSE)*Sources!$E$3))</f>
        <v/>
      </c>
      <c r="AM40" s="16" t="str">
        <f>IF(ISERROR(VLOOKUP($A40,'Gerosa et al. diauxic shift'!$A:$L,10,FALSE)),"",IF(VLOOKUP($A40,'Gerosa et al. diauxic shift'!$A:$L,10,FALSE)=0,"",VLOOKUP($A40,'Gerosa et al. diauxic shift'!$A:$L,10,FALSE)*Sources!$E$3))</f>
        <v/>
      </c>
      <c r="AN40" s="16" t="str">
        <f>IF(ISERROR(VLOOKUP($A40,'Gerosa et al. diauxic shift'!$A:$L,11,FALSE)),"",IF(VLOOKUP($A40,'Gerosa et al. diauxic shift'!$A:$L,11,FALSE)=0,"",VLOOKUP($A40,'Gerosa et al. diauxic shift'!$A:$L,11,FALSE)*Sources!$E$3))</f>
        <v/>
      </c>
      <c r="AO40" s="16" t="str">
        <f>IF(ISERROR(VLOOKUP($A40,'Gerosa et al. diauxic shift'!$A:$L,12,FALSE)),"",IF(VLOOKUP($A40,'Gerosa et al. diauxic shift'!$A:$L,12,FALSE)=0,"",VLOOKUP($A40,'Gerosa et al. diauxic shift'!$A:$L,12,FALSE)*Sources!$E$3))</f>
        <v/>
      </c>
      <c r="AP40" s="17"/>
      <c r="AQ40" s="16">
        <f>IF(ISERROR(VLOOKUP($A40,'Ishii et al.'!$A:$L,3,FALSE)),"",IF(VLOOKUP($A40,'Ishii et al.'!$A:$L,3,FALSE)=0,"",VLOOKUP($A40,'Ishii et al.'!$A:$L,3,FALSE)*Sources!$E$4))</f>
        <v>0.20157420139458401</v>
      </c>
      <c r="AR40" s="16">
        <f>IF(ISERROR(VLOOKUP($A40,'Ishii et al.'!$A:$L,4,FALSE)),"",IF(VLOOKUP($A40,'Ishii et al.'!$A:$L,4,FALSE)=0,"",VLOOKUP($A40,'Ishii et al.'!$A:$L,4,FALSE)*Sources!$E$4))</f>
        <v>0.15623099838811599</v>
      </c>
      <c r="AS40" s="16">
        <f>IF(ISERROR(VLOOKUP($A40,'Ishii et al.'!$A:$L,5,FALSE)),"",IF(VLOOKUP($A40,'Ishii et al.'!$A:$L,5,FALSE)=0,"",VLOOKUP($A40,'Ishii et al.'!$A:$L,5,FALSE)*Sources!$E$4))</f>
        <v>0.34258524050567402</v>
      </c>
      <c r="AT40" s="16">
        <f>IF(ISERROR(VLOOKUP($A40,'Ishii et al.'!$A:$L,6,FALSE)),"",IF(VLOOKUP($A40,'Ishii et al.'!$A:$L,6,FALSE)=0,"",VLOOKUP($A40,'Ishii et al.'!$A:$L,6,FALSE)*Sources!$E$4))</f>
        <v>0.66120096261110495</v>
      </c>
      <c r="AU40" s="16">
        <f>IF(ISERROR(VLOOKUP($A40,'Ishii et al.'!$A:$L,7,FALSE)),"",IF(VLOOKUP($A40,'Ishii et al.'!$A:$L,7,FALSE)=0,"",VLOOKUP($A40,'Ishii et al.'!$A:$L,7,FALSE)*Sources!$E$4))</f>
        <v>0.18165697004900799</v>
      </c>
      <c r="AV40" s="16">
        <f t="shared" si="8"/>
        <v>0.30864967458969739</v>
      </c>
      <c r="AW40" s="16">
        <f>IF(ISERROR(VLOOKUP($A40,'Ishii et al.'!$A:$L,9,FALSE)),"",IF(VLOOKUP($A40,'Ishii et al.'!$A:$L,9,FALSE)=0,"",VLOOKUP($A40,'Ishii et al.'!$A:$L,9,FALSE)*Sources!$E$4))</f>
        <v>0.20373216573477201</v>
      </c>
      <c r="AX40" s="16">
        <f>IF(ISERROR(VLOOKUP($A40,'Ishii et al.'!$A:$L,10,FALSE)),"",IF(VLOOKUP($A40,'Ishii et al.'!$A:$L,10,FALSE)=0,"",VLOOKUP($A40,'Ishii et al.'!$A:$L,10,FALSE)*Sources!$E$4))</f>
        <v>0.70275596385583095</v>
      </c>
      <c r="AY40" s="16">
        <f>IF(ISERROR(VLOOKUP($A40,'Ishii et al.'!$A:$L,11,FALSE)),"",IF(VLOOKUP($A40,'Ishii et al.'!$A:$L,11,FALSE)=0,"",VLOOKUP($A40,'Ishii et al.'!$A:$L,11,FALSE)*Sources!$E$4))</f>
        <v>0.18981778256529799</v>
      </c>
      <c r="AZ40" s="16">
        <f>IF(ISERROR(VLOOKUP($A40,'Ishii et al.'!$A:$L,12,FALSE)),"",IF(VLOOKUP($A40,'Ishii et al.'!$A:$L,12,FALSE)=0,"",VLOOKUP($A40,'Ishii et al.'!$A:$L,12,FALSE)*Sources!$E$4))</f>
        <v>0.75173403533988303</v>
      </c>
      <c r="BA40" s="17"/>
      <c r="BB40" s="16">
        <f>IF(ISERROR(VLOOKUP($A40,'Park et al.'!$A:$E,5,FALSE)),"",IF(VLOOKUP($A40,'Park et al.'!$A:$E,5,FALSE)=0,"",VLOOKUP($A40,'Park et al.'!$A:$E,5,FALSE)*Sources!$E$5))</f>
        <v>1.1299999999999999</v>
      </c>
    </row>
    <row r="41" spans="1:54" ht="15" customHeight="1">
      <c r="A41" s="16" t="s">
        <v>153</v>
      </c>
      <c r="B41" s="18"/>
      <c r="C41" s="18"/>
      <c r="D41" s="18" t="s">
        <v>154</v>
      </c>
      <c r="E41" s="17"/>
      <c r="F41" s="17"/>
      <c r="G41" s="18" t="s">
        <v>154</v>
      </c>
      <c r="H41" s="17"/>
      <c r="I41" s="16">
        <f t="shared" si="0"/>
        <v>1</v>
      </c>
      <c r="J41" s="16">
        <f t="shared" si="1"/>
        <v>9</v>
      </c>
      <c r="K41" s="18" t="b">
        <v>1</v>
      </c>
      <c r="L41" s="18" t="b">
        <v>1</v>
      </c>
      <c r="N41" s="12" t="str">
        <f t="shared" si="2"/>
        <v/>
      </c>
      <c r="O41" s="12" t="str">
        <f t="shared" si="3"/>
        <v/>
      </c>
      <c r="P41" s="12" t="str">
        <f t="shared" si="4"/>
        <v/>
      </c>
      <c r="Q41" s="12" t="str">
        <f t="shared" si="5"/>
        <v/>
      </c>
      <c r="R41" s="12" t="str">
        <f t="shared" si="6"/>
        <v/>
      </c>
      <c r="S41" s="12" t="str">
        <f t="shared" si="7"/>
        <v/>
      </c>
      <c r="U41" s="16" t="str">
        <f>IF(ISERROR(VLOOKUP($A41,'Bennett et al.'!$A:$E,3,FALSE)),"",IF(VLOOKUP($A41,'Bennett et al.'!$A:$E,3,FALSE)=0,"",VLOOKUP($A41,'Bennett et al.'!$A:$E,3,FALSE)*Sources!$E$2))</f>
        <v/>
      </c>
      <c r="V41" s="16" t="str">
        <f>IF(ISERROR(VLOOKUP($A41,'Bennett et al.'!$A:$E,4,FALSE)),"",IF(VLOOKUP($A41,'Bennett et al.'!$A:$E,4,FALSE)=0,"",VLOOKUP($A41,'Bennett et al.'!$A:$E,4,FALSE)*Sources!$E$2))</f>
        <v/>
      </c>
      <c r="W41" s="16" t="str">
        <f>IF(ISERROR(VLOOKUP($A41,'Bennett et al.'!$A:$E,5,FALSE)),"",IF(VLOOKUP($A41,'Bennett et al.'!$A:$E,5,FALSE)=0,"",VLOOKUP($A41,'Bennett et al.'!$A:$E,5,FALSE)*Sources!$E$2))</f>
        <v/>
      </c>
      <c r="X41" s="17"/>
      <c r="Y41" s="16" t="str">
        <f>IF(ISERROR(VLOOKUP($A41,'Gerosa et al. growth media'!$A:$K,4,FALSE)),"",IF(VLOOKUP($A41,'Gerosa et al. growth media'!$A:$K,4,FALSE)=0,"",VLOOKUP($A41,'Gerosa et al. growth media'!$A:$K,4,FALSE)*Sources!$E$3))</f>
        <v/>
      </c>
      <c r="Z41" s="16" t="str">
        <f>IF(ISERROR(VLOOKUP($A41,'Gerosa et al. growth media'!$A:$K,5,FALSE)),"",IF(VLOOKUP($A41,'Gerosa et al. growth media'!$A:$K,5,FALSE)=0,"",VLOOKUP($A41,'Gerosa et al. growth media'!$A:$K,5,FALSE)*Sources!$E$3))</f>
        <v/>
      </c>
      <c r="AA41" s="16" t="str">
        <f>IF(ISERROR(VLOOKUP($A41,'Gerosa et al. growth media'!$A:$K,6,FALSE)),"",IF(VLOOKUP($A41,'Gerosa et al. growth media'!$A:$K,6,FALSE)=0,"",VLOOKUP($A41,'Gerosa et al. growth media'!$A:$K,6,FALSE)*Sources!$E$3))</f>
        <v/>
      </c>
      <c r="AB41" s="16" t="str">
        <f>IF(ISERROR(VLOOKUP($A41,'Gerosa et al. growth media'!$A:$K,7,FALSE)),"",IF(VLOOKUP($A41,'Gerosa et al. growth media'!$A:$K,7,FALSE)=0,"",VLOOKUP($A41,'Gerosa et al. growth media'!$A:$K,7,FALSE)*Sources!$E$3))</f>
        <v/>
      </c>
      <c r="AC41" s="16" t="str">
        <f>IF(ISERROR(VLOOKUP($A41,'Gerosa et al. growth media'!$A:$K,8,FALSE)),"",IF(VLOOKUP($A41,'Gerosa et al. growth media'!$A:$K,8,FALSE)=0,"",VLOOKUP($A41,'Gerosa et al. growth media'!$A:$K,8,FALSE)*Sources!$E$3))</f>
        <v/>
      </c>
      <c r="AD41" s="16" t="str">
        <f>IF(ISERROR(VLOOKUP($A41,'Gerosa et al. growth media'!$A:$K,9,FALSE)),"",IF(VLOOKUP($A41,'Gerosa et al. growth media'!$A:$K,9,FALSE)=0,"",VLOOKUP($A41,'Gerosa et al. growth media'!$A:$K,9,FALSE)*Sources!$E$3))</f>
        <v/>
      </c>
      <c r="AE41" s="16" t="str">
        <f>IF(ISERROR(VLOOKUP($A41,'Gerosa et al. growth media'!$A:$K,10,FALSE)),"",IF(VLOOKUP($A41,'Gerosa et al. growth media'!$A:$K,10,FALSE)=0,"",VLOOKUP($A41,'Gerosa et al. growth media'!$A:$K,10,FALSE)*Sources!$E$3))</f>
        <v/>
      </c>
      <c r="AF41" s="16" t="str">
        <f>IF(ISERROR(VLOOKUP($A41,'Gerosa et al. growth media'!$A:$K,11,FALSE)),"",IF(VLOOKUP($A41,'Gerosa et al. growth media'!$A:$K,11,FALSE)=0,"",VLOOKUP($A41,'Gerosa et al. growth media'!$A:$K,11,FALSE)*Sources!$E$3))</f>
        <v/>
      </c>
      <c r="AG41" s="16" t="str">
        <f>IF(ISERROR(VLOOKUP($A41,'Gerosa et al. diauxic shift'!$A:$L,4,FALSE)),"",IF(VLOOKUP($A41,'Gerosa et al. diauxic shift'!$A:$L,4,FALSE)=0,"",VLOOKUP($A41,'Gerosa et al. diauxic shift'!$A:$L,4,FALSE)*Sources!$E$3))</f>
        <v/>
      </c>
      <c r="AH41" s="16" t="str">
        <f>IF(ISERROR(VLOOKUP($A41,'Gerosa et al. diauxic shift'!$A:$L,5,FALSE)),"",IF(VLOOKUP($A41,'Gerosa et al. diauxic shift'!$A:$L,5,FALSE)=0,"",VLOOKUP($A41,'Gerosa et al. diauxic shift'!$A:$L,5,FALSE)*Sources!$E$3))</f>
        <v/>
      </c>
      <c r="AI41" s="16" t="str">
        <f>IF(ISERROR(VLOOKUP($A41,'Gerosa et al. diauxic shift'!$A:$L,6,FALSE)),"",IF(VLOOKUP($A41,'Gerosa et al. diauxic shift'!$A:$L,6,FALSE)=0,"",VLOOKUP($A41,'Gerosa et al. diauxic shift'!$A:$L,6,FALSE)*Sources!$E$3))</f>
        <v/>
      </c>
      <c r="AJ41" s="16" t="str">
        <f>IF(ISERROR(VLOOKUP($A41,'Gerosa et al. diauxic shift'!$A:$L,7,FALSE)),"",IF(VLOOKUP($A41,'Gerosa et al. diauxic shift'!$A:$L,7,FALSE)=0,"",VLOOKUP($A41,'Gerosa et al. diauxic shift'!$A:$L,7,FALSE)*Sources!$E$3))</f>
        <v/>
      </c>
      <c r="AK41" s="16" t="str">
        <f>IF(ISERROR(VLOOKUP($A41,'Gerosa et al. diauxic shift'!$A:$L,8,FALSE)),"",IF(VLOOKUP($A41,'Gerosa et al. diauxic shift'!$A:$L,8,FALSE)=0,"",VLOOKUP($A41,'Gerosa et al. diauxic shift'!$A:$L,8,FALSE)*Sources!$E$3))</f>
        <v/>
      </c>
      <c r="AL41" s="16" t="str">
        <f>IF(ISERROR(VLOOKUP($A41,'Gerosa et al. diauxic shift'!$A:$L,9,FALSE)),"",IF(VLOOKUP($A41,'Gerosa et al. diauxic shift'!$A:$L,9,FALSE)=0,"",VLOOKUP($A41,'Gerosa et al. diauxic shift'!$A:$L,9,FALSE)*Sources!$E$3))</f>
        <v/>
      </c>
      <c r="AM41" s="16" t="str">
        <f>IF(ISERROR(VLOOKUP($A41,'Gerosa et al. diauxic shift'!$A:$L,10,FALSE)),"",IF(VLOOKUP($A41,'Gerosa et al. diauxic shift'!$A:$L,10,FALSE)=0,"",VLOOKUP($A41,'Gerosa et al. diauxic shift'!$A:$L,10,FALSE)*Sources!$E$3))</f>
        <v/>
      </c>
      <c r="AN41" s="16" t="str">
        <f>IF(ISERROR(VLOOKUP($A41,'Gerosa et al. diauxic shift'!$A:$L,11,FALSE)),"",IF(VLOOKUP($A41,'Gerosa et al. diauxic shift'!$A:$L,11,FALSE)=0,"",VLOOKUP($A41,'Gerosa et al. diauxic shift'!$A:$L,11,FALSE)*Sources!$E$3))</f>
        <v/>
      </c>
      <c r="AO41" s="16" t="str">
        <f>IF(ISERROR(VLOOKUP($A41,'Gerosa et al. diauxic shift'!$A:$L,12,FALSE)),"",IF(VLOOKUP($A41,'Gerosa et al. diauxic shift'!$A:$L,12,FALSE)=0,"",VLOOKUP($A41,'Gerosa et al. diauxic shift'!$A:$L,12,FALSE)*Sources!$E$3))</f>
        <v/>
      </c>
      <c r="AP41" s="17"/>
      <c r="AQ41" s="16">
        <f>IF(ISERROR(VLOOKUP($A41,'Ishii et al.'!$A:$L,3,FALSE)),"",IF(VLOOKUP($A41,'Ishii et al.'!$A:$L,3,FALSE)=0,"",VLOOKUP($A41,'Ishii et al.'!$A:$L,3,FALSE)*Sources!$E$4))</f>
        <v>7.7963953476006403E-2</v>
      </c>
      <c r="AR41" s="16">
        <f>IF(ISERROR(VLOOKUP($A41,'Ishii et al.'!$A:$L,4,FALSE)),"",IF(VLOOKUP($A41,'Ishii et al.'!$A:$L,4,FALSE)=0,"",VLOOKUP($A41,'Ishii et al.'!$A:$L,4,FALSE)*Sources!$E$4))</f>
        <v>1.5388777220940899</v>
      </c>
      <c r="AS41" s="16">
        <f>IF(ISERROR(VLOOKUP($A41,'Ishii et al.'!$A:$L,5,FALSE)),"",IF(VLOOKUP($A41,'Ishii et al.'!$A:$L,5,FALSE)=0,"",VLOOKUP($A41,'Ishii et al.'!$A:$L,5,FALSE)*Sources!$E$4))</f>
        <v>5.4493658795253697E-2</v>
      </c>
      <c r="AT41" s="16">
        <f>IF(ISERROR(VLOOKUP($A41,'Ishii et al.'!$A:$L,6,FALSE)),"",IF(VLOOKUP($A41,'Ishii et al.'!$A:$L,6,FALSE)=0,"",VLOOKUP($A41,'Ishii et al.'!$A:$L,6,FALSE)*Sources!$E$4))</f>
        <v>0.98119537725746997</v>
      </c>
      <c r="AU41" s="16">
        <f>IF(ISERROR(VLOOKUP($A41,'Ishii et al.'!$A:$L,7,FALSE)),"",IF(VLOOKUP($A41,'Ishii et al.'!$A:$L,7,FALSE)=0,"",VLOOKUP($A41,'Ishii et al.'!$A:$L,7,FALSE)*Sources!$E$4))</f>
        <v>0.272768951222849</v>
      </c>
      <c r="AV41" s="16">
        <f t="shared" si="8"/>
        <v>0.5850599325691338</v>
      </c>
      <c r="AW41" s="16">
        <f>IF(ISERROR(VLOOKUP($A41,'Ishii et al.'!$A:$L,9,FALSE)),"",IF(VLOOKUP($A41,'Ishii et al.'!$A:$L,9,FALSE)=0,"",VLOOKUP($A41,'Ishii et al.'!$A:$L,9,FALSE)*Sources!$E$4))</f>
        <v>0.433698504577882</v>
      </c>
      <c r="AX41" s="16">
        <f>IF(ISERROR(VLOOKUP($A41,'Ishii et al.'!$A:$L,10,FALSE)),"",IF(VLOOKUP($A41,'Ishii et al.'!$A:$L,10,FALSE)=0,"",VLOOKUP($A41,'Ishii et al.'!$A:$L,10,FALSE)*Sources!$E$4))</f>
        <v>0.347170558969909</v>
      </c>
      <c r="AY41" s="16">
        <f>IF(ISERROR(VLOOKUP($A41,'Ishii et al.'!$A:$L,11,FALSE)),"",IF(VLOOKUP($A41,'Ishii et al.'!$A:$L,11,FALSE)=0,"",VLOOKUP($A41,'Ishii et al.'!$A:$L,11,FALSE)*Sources!$E$4))</f>
        <v>0.44387775930406898</v>
      </c>
      <c r="AZ41" s="16">
        <f>IF(ISERROR(VLOOKUP($A41,'Ishii et al.'!$A:$L,12,FALSE)),"",IF(VLOOKUP($A41,'Ishii et al.'!$A:$L,12,FALSE)=0,"",VLOOKUP($A41,'Ishii et al.'!$A:$L,12,FALSE)*Sources!$E$4))</f>
        <v>0.118714421252372</v>
      </c>
      <c r="BA41" s="17"/>
      <c r="BB41" s="16" t="str">
        <f>IF(ISERROR(VLOOKUP($A41,'Park et al.'!$A:$E,5,FALSE)),"",IF(VLOOKUP($A41,'Park et al.'!$A:$E,5,FALSE)=0,"",VLOOKUP($A41,'Park et al.'!$A:$E,5,FALSE)*Sources!$E$5))</f>
        <v/>
      </c>
    </row>
    <row r="42" spans="1:54" ht="15" hidden="1" customHeight="1">
      <c r="A42" s="16" t="s">
        <v>155</v>
      </c>
      <c r="B42" s="18" t="s">
        <v>789</v>
      </c>
      <c r="C42" s="18" t="s">
        <v>859</v>
      </c>
      <c r="D42" s="18" t="s">
        <v>156</v>
      </c>
      <c r="E42" s="18" t="s">
        <v>156</v>
      </c>
      <c r="F42" s="17"/>
      <c r="G42" s="18" t="s">
        <v>157</v>
      </c>
      <c r="H42" s="18" t="s">
        <v>156</v>
      </c>
      <c r="I42" s="16">
        <f t="shared" si="0"/>
        <v>3</v>
      </c>
      <c r="J42" s="16">
        <f t="shared" si="1"/>
        <v>13</v>
      </c>
      <c r="K42" s="18" t="b">
        <v>1</v>
      </c>
      <c r="L42" s="18"/>
      <c r="M42" s="12" t="b">
        <v>1</v>
      </c>
      <c r="N42" s="12">
        <f t="shared" si="2"/>
        <v>0.14499999999999999</v>
      </c>
      <c r="O42" s="12">
        <f t="shared" si="3"/>
        <v>0.14499999999999999</v>
      </c>
      <c r="P42" s="12">
        <f t="shared" si="4"/>
        <v>0.14499999999999999</v>
      </c>
      <c r="Q42" s="12">
        <f t="shared" si="5"/>
        <v>0.14499999999999999</v>
      </c>
      <c r="R42" s="12">
        <f t="shared" si="6"/>
        <v>0</v>
      </c>
      <c r="S42" s="12">
        <f t="shared" si="7"/>
        <v>4.1980312680949618E-4</v>
      </c>
      <c r="U42" s="16">
        <f>IF(ISERROR(VLOOKUP($A42,'Bennett et al.'!$A:$E,3,FALSE)),"",IF(VLOOKUP($A42,'Bennett et al.'!$A:$E,3,FALSE)=0,"",VLOOKUP($A42,'Bennett et al.'!$A:$E,3,FALSE)*Sources!$E$2))</f>
        <v>0.14499999999999999</v>
      </c>
      <c r="V42" s="16">
        <f>IF(ISERROR(VLOOKUP($A42,'Bennett et al.'!$A:$E,4,FALSE)),"",IF(VLOOKUP($A42,'Bennett et al.'!$A:$E,4,FALSE)=0,"",VLOOKUP($A42,'Bennett et al.'!$A:$E,4,FALSE)*Sources!$E$2))</f>
        <v>0.129</v>
      </c>
      <c r="W42" s="16">
        <f>IF(ISERROR(VLOOKUP($A42,'Bennett et al.'!$A:$E,5,FALSE)),"",IF(VLOOKUP($A42,'Bennett et al.'!$A:$E,5,FALSE)=0,"",VLOOKUP($A42,'Bennett et al.'!$A:$E,5,FALSE)*Sources!$E$2))</f>
        <v>6.59E-2</v>
      </c>
      <c r="X42" s="17"/>
      <c r="Y42" s="16" t="str">
        <f>IF(ISERROR(VLOOKUP($A42,'Gerosa et al. growth media'!$A:$K,4,FALSE)),"",IF(VLOOKUP($A42,'Gerosa et al. growth media'!$A:$K,4,FALSE)=0,"",VLOOKUP($A42,'Gerosa et al. growth media'!$A:$K,4,FALSE)*Sources!$E$3))</f>
        <v/>
      </c>
      <c r="Z42" s="16" t="str">
        <f>IF(ISERROR(VLOOKUP($A42,'Gerosa et al. growth media'!$A:$K,5,FALSE)),"",IF(VLOOKUP($A42,'Gerosa et al. growth media'!$A:$K,5,FALSE)=0,"",VLOOKUP($A42,'Gerosa et al. growth media'!$A:$K,5,FALSE)*Sources!$E$3))</f>
        <v/>
      </c>
      <c r="AA42" s="16" t="str">
        <f>IF(ISERROR(VLOOKUP($A42,'Gerosa et al. growth media'!$A:$K,6,FALSE)),"",IF(VLOOKUP($A42,'Gerosa et al. growth media'!$A:$K,6,FALSE)=0,"",VLOOKUP($A42,'Gerosa et al. growth media'!$A:$K,6,FALSE)*Sources!$E$3))</f>
        <v/>
      </c>
      <c r="AB42" s="16" t="str">
        <f>IF(ISERROR(VLOOKUP($A42,'Gerosa et al. growth media'!$A:$K,7,FALSE)),"",IF(VLOOKUP($A42,'Gerosa et al. growth media'!$A:$K,7,FALSE)=0,"",VLOOKUP($A42,'Gerosa et al. growth media'!$A:$K,7,FALSE)*Sources!$E$3))</f>
        <v/>
      </c>
      <c r="AC42" s="16" t="str">
        <f>IF(ISERROR(VLOOKUP($A42,'Gerosa et al. growth media'!$A:$K,8,FALSE)),"",IF(VLOOKUP($A42,'Gerosa et al. growth media'!$A:$K,8,FALSE)=0,"",VLOOKUP($A42,'Gerosa et al. growth media'!$A:$K,8,FALSE)*Sources!$E$3))</f>
        <v/>
      </c>
      <c r="AD42" s="16" t="str">
        <f>IF(ISERROR(VLOOKUP($A42,'Gerosa et al. growth media'!$A:$K,9,FALSE)),"",IF(VLOOKUP($A42,'Gerosa et al. growth media'!$A:$K,9,FALSE)=0,"",VLOOKUP($A42,'Gerosa et al. growth media'!$A:$K,9,FALSE)*Sources!$E$3))</f>
        <v/>
      </c>
      <c r="AE42" s="16" t="str">
        <f>IF(ISERROR(VLOOKUP($A42,'Gerosa et al. growth media'!$A:$K,10,FALSE)),"",IF(VLOOKUP($A42,'Gerosa et al. growth media'!$A:$K,10,FALSE)=0,"",VLOOKUP($A42,'Gerosa et al. growth media'!$A:$K,10,FALSE)*Sources!$E$3))</f>
        <v/>
      </c>
      <c r="AF42" s="16" t="str">
        <f>IF(ISERROR(VLOOKUP($A42,'Gerosa et al. growth media'!$A:$K,11,FALSE)),"",IF(VLOOKUP($A42,'Gerosa et al. growth media'!$A:$K,11,FALSE)=0,"",VLOOKUP($A42,'Gerosa et al. growth media'!$A:$K,11,FALSE)*Sources!$E$3))</f>
        <v/>
      </c>
      <c r="AG42" s="16" t="str">
        <f>IF(ISERROR(VLOOKUP($A42,'Gerosa et al. diauxic shift'!$A:$L,4,FALSE)),"",IF(VLOOKUP($A42,'Gerosa et al. diauxic shift'!$A:$L,4,FALSE)=0,"",VLOOKUP($A42,'Gerosa et al. diauxic shift'!$A:$L,4,FALSE)*Sources!$E$3))</f>
        <v/>
      </c>
      <c r="AH42" s="16" t="str">
        <f>IF(ISERROR(VLOOKUP($A42,'Gerosa et al. diauxic shift'!$A:$L,5,FALSE)),"",IF(VLOOKUP($A42,'Gerosa et al. diauxic shift'!$A:$L,5,FALSE)=0,"",VLOOKUP($A42,'Gerosa et al. diauxic shift'!$A:$L,5,FALSE)*Sources!$E$3))</f>
        <v/>
      </c>
      <c r="AI42" s="16" t="str">
        <f>IF(ISERROR(VLOOKUP($A42,'Gerosa et al. diauxic shift'!$A:$L,6,FALSE)),"",IF(VLOOKUP($A42,'Gerosa et al. diauxic shift'!$A:$L,6,FALSE)=0,"",VLOOKUP($A42,'Gerosa et al. diauxic shift'!$A:$L,6,FALSE)*Sources!$E$3))</f>
        <v/>
      </c>
      <c r="AJ42" s="16" t="str">
        <f>IF(ISERROR(VLOOKUP($A42,'Gerosa et al. diauxic shift'!$A:$L,7,FALSE)),"",IF(VLOOKUP($A42,'Gerosa et al. diauxic shift'!$A:$L,7,FALSE)=0,"",VLOOKUP($A42,'Gerosa et al. diauxic shift'!$A:$L,7,FALSE)*Sources!$E$3))</f>
        <v/>
      </c>
      <c r="AK42" s="16" t="str">
        <f>IF(ISERROR(VLOOKUP($A42,'Gerosa et al. diauxic shift'!$A:$L,8,FALSE)),"",IF(VLOOKUP($A42,'Gerosa et al. diauxic shift'!$A:$L,8,FALSE)=0,"",VLOOKUP($A42,'Gerosa et al. diauxic shift'!$A:$L,8,FALSE)*Sources!$E$3))</f>
        <v/>
      </c>
      <c r="AL42" s="16" t="str">
        <f>IF(ISERROR(VLOOKUP($A42,'Gerosa et al. diauxic shift'!$A:$L,9,FALSE)),"",IF(VLOOKUP($A42,'Gerosa et al. diauxic shift'!$A:$L,9,FALSE)=0,"",VLOOKUP($A42,'Gerosa et al. diauxic shift'!$A:$L,9,FALSE)*Sources!$E$3))</f>
        <v/>
      </c>
      <c r="AM42" s="16" t="str">
        <f>IF(ISERROR(VLOOKUP($A42,'Gerosa et al. diauxic shift'!$A:$L,10,FALSE)),"",IF(VLOOKUP($A42,'Gerosa et al. diauxic shift'!$A:$L,10,FALSE)=0,"",VLOOKUP($A42,'Gerosa et al. diauxic shift'!$A:$L,10,FALSE)*Sources!$E$3))</f>
        <v/>
      </c>
      <c r="AN42" s="16" t="str">
        <f>IF(ISERROR(VLOOKUP($A42,'Gerosa et al. diauxic shift'!$A:$L,11,FALSE)),"",IF(VLOOKUP($A42,'Gerosa et al. diauxic shift'!$A:$L,11,FALSE)=0,"",VLOOKUP($A42,'Gerosa et al. diauxic shift'!$A:$L,11,FALSE)*Sources!$E$3))</f>
        <v/>
      </c>
      <c r="AO42" s="16" t="str">
        <f>IF(ISERROR(VLOOKUP($A42,'Gerosa et al. diauxic shift'!$A:$L,12,FALSE)),"",IF(VLOOKUP($A42,'Gerosa et al. diauxic shift'!$A:$L,12,FALSE)=0,"",VLOOKUP($A42,'Gerosa et al. diauxic shift'!$A:$L,12,FALSE)*Sources!$E$3))</f>
        <v/>
      </c>
      <c r="AP42" s="17"/>
      <c r="AQ42" s="16">
        <f>IF(ISERROR(VLOOKUP($A42,'Ishii et al.'!$A:$L,3,FALSE)),"",IF(VLOOKUP($A42,'Ishii et al.'!$A:$L,3,FALSE)=0,"",VLOOKUP($A42,'Ishii et al.'!$A:$L,3,FALSE)*Sources!$E$4))</f>
        <v>3.4320704356475502E-2</v>
      </c>
      <c r="AR42" s="16">
        <f>IF(ISERROR(VLOOKUP($A42,'Ishii et al.'!$A:$L,4,FALSE)),"",IF(VLOOKUP($A42,'Ishii et al.'!$A:$L,4,FALSE)=0,"",VLOOKUP($A42,'Ishii et al.'!$A:$L,4,FALSE)*Sources!$E$4))</f>
        <v>2.5815232615029E-2</v>
      </c>
      <c r="AS42" s="16">
        <f>IF(ISERROR(VLOOKUP($A42,'Ishii et al.'!$A:$L,5,FALSE)),"",IF(VLOOKUP($A42,'Ishii et al.'!$A:$L,5,FALSE)=0,"",VLOOKUP($A42,'Ishii et al.'!$A:$L,5,FALSE)*Sources!$E$4))</f>
        <v>3.0340564312056399E-2</v>
      </c>
      <c r="AT42" s="16">
        <f>IF(ISERROR(VLOOKUP($A42,'Ishii et al.'!$A:$L,6,FALSE)),"",IF(VLOOKUP($A42,'Ishii et al.'!$A:$L,6,FALSE)=0,"",VLOOKUP($A42,'Ishii et al.'!$A:$L,6,FALSE)*Sources!$E$4))</f>
        <v>2.6168004928356501E-2</v>
      </c>
      <c r="AU42" s="16">
        <f>IF(ISERROR(VLOOKUP($A42,'Ishii et al.'!$A:$L,7,FALSE)),"",IF(VLOOKUP($A42,'Ishii et al.'!$A:$L,7,FALSE)=0,"",VLOOKUP($A42,'Ishii et al.'!$A:$L,7,FALSE)*Sources!$E$4))</f>
        <v>4.2293635398403397E-2</v>
      </c>
      <c r="AV42" s="16">
        <f t="shared" si="8"/>
        <v>3.1787628322064158E-2</v>
      </c>
      <c r="AW42" s="16">
        <f>IF(ISERROR(VLOOKUP($A42,'Ishii et al.'!$A:$L,9,FALSE)),"",IF(VLOOKUP($A42,'Ishii et al.'!$A:$L,9,FALSE)=0,"",VLOOKUP($A42,'Ishii et al.'!$A:$L,9,FALSE)*Sources!$E$4))</f>
        <v>1.63951067075295E-2</v>
      </c>
      <c r="AX42" s="16">
        <f>IF(ISERROR(VLOOKUP($A42,'Ishii et al.'!$A:$L,10,FALSE)),"",IF(VLOOKUP($A42,'Ishii et al.'!$A:$L,10,FALSE)=0,"",VLOOKUP($A42,'Ishii et al.'!$A:$L,10,FALSE)*Sources!$E$4))</f>
        <v>6.2872649707380601E-2</v>
      </c>
      <c r="AY42" s="16">
        <f>IF(ISERROR(VLOOKUP($A42,'Ishii et al.'!$A:$L,11,FALSE)),"",IF(VLOOKUP($A42,'Ishii et al.'!$A:$L,11,FALSE)=0,"",VLOOKUP($A42,'Ishii et al.'!$A:$L,11,FALSE)*Sources!$E$4))</f>
        <v>7.1463620720727303E-2</v>
      </c>
      <c r="AZ42" s="16">
        <f>IF(ISERROR(VLOOKUP($A42,'Ishii et al.'!$A:$L,12,FALSE)),"",IF(VLOOKUP($A42,'Ishii et al.'!$A:$L,12,FALSE)=0,"",VLOOKUP($A42,'Ishii et al.'!$A:$L,12,FALSE)*Sources!$E$4))</f>
        <v>8.4899695748340095E-2</v>
      </c>
      <c r="BA42" s="17"/>
      <c r="BB42" s="16">
        <f>IF(ISERROR(VLOOKUP($A42,'Park et al.'!$A:$E,5,FALSE)),"",IF(VLOOKUP($A42,'Park et al.'!$A:$E,5,FALSE)=0,"",VLOOKUP($A42,'Park et al.'!$A:$E,5,FALSE)*Sources!$E$5))</f>
        <v>0.14499999999999999</v>
      </c>
    </row>
    <row r="43" spans="1:54" ht="15" hidden="1" customHeight="1">
      <c r="A43" s="16" t="s">
        <v>158</v>
      </c>
      <c r="B43" s="18" t="s">
        <v>657</v>
      </c>
      <c r="C43" s="18" t="s">
        <v>657</v>
      </c>
      <c r="D43" s="18" t="s">
        <v>159</v>
      </c>
      <c r="E43" s="18" t="s">
        <v>160</v>
      </c>
      <c r="F43" s="18" t="s">
        <v>161</v>
      </c>
      <c r="G43" s="18" t="s">
        <v>161</v>
      </c>
      <c r="H43" s="18" t="s">
        <v>160</v>
      </c>
      <c r="I43" s="16">
        <f t="shared" si="0"/>
        <v>4</v>
      </c>
      <c r="J43" s="16">
        <f t="shared" si="1"/>
        <v>28</v>
      </c>
      <c r="K43" s="18"/>
      <c r="L43" s="18"/>
      <c r="M43" s="12" t="b">
        <v>1</v>
      </c>
      <c r="N43" s="12">
        <f t="shared" si="2"/>
        <v>0.21618518354725624</v>
      </c>
      <c r="O43" s="12">
        <f t="shared" si="3"/>
        <v>0.184</v>
      </c>
      <c r="P43" s="12">
        <f t="shared" si="4"/>
        <v>0.184</v>
      </c>
      <c r="Q43" s="12">
        <f t="shared" si="5"/>
        <v>0.28055555064176874</v>
      </c>
      <c r="R43" s="12">
        <f t="shared" si="6"/>
        <v>4.5516723079997184E-2</v>
      </c>
      <c r="S43" s="12">
        <f t="shared" si="7"/>
        <v>6.2589804153808987E-4</v>
      </c>
      <c r="U43" s="16">
        <f>IF(ISERROR(VLOOKUP($A43,'Bennett et al.'!$A:$E,3,FALSE)),"",IF(VLOOKUP($A43,'Bennett et al.'!$A:$E,3,FALSE)=0,"",VLOOKUP($A43,'Bennett et al.'!$A:$E,3,FALSE)*Sources!$E$2))</f>
        <v>0.184</v>
      </c>
      <c r="V43" s="16">
        <f>IF(ISERROR(VLOOKUP($A43,'Bennett et al.'!$A:$E,4,FALSE)),"",IF(VLOOKUP($A43,'Bennett et al.'!$A:$E,4,FALSE)=0,"",VLOOKUP($A43,'Bennett et al.'!$A:$E,4,FALSE)*Sources!$E$2))</f>
        <v>1.34</v>
      </c>
      <c r="W43" s="16">
        <f>IF(ISERROR(VLOOKUP($A43,'Bennett et al.'!$A:$E,5,FALSE)),"",IF(VLOOKUP($A43,'Bennett et al.'!$A:$E,5,FALSE)=0,"",VLOOKUP($A43,'Bennett et al.'!$A:$E,5,FALSE)*Sources!$E$2))</f>
        <v>0.90900000000000003</v>
      </c>
      <c r="X43" s="17"/>
      <c r="Y43" s="16">
        <f>IF(ISERROR(VLOOKUP($A43,'Gerosa et al. growth media'!$A:$K,4,FALSE)),"",IF(VLOOKUP($A43,'Gerosa et al. growth media'!$A:$K,4,FALSE)=0,"",VLOOKUP($A43,'Gerosa et al. growth media'!$A:$K,4,FALSE)*Sources!$E$3))</f>
        <v>0.19456622982516061</v>
      </c>
      <c r="Z43" s="16">
        <f>IF(ISERROR(VLOOKUP($A43,'Gerosa et al. growth media'!$A:$K,5,FALSE)),"",IF(VLOOKUP($A43,'Gerosa et al. growth media'!$A:$K,5,FALSE)=0,"",VLOOKUP($A43,'Gerosa et al. growth media'!$A:$K,5,FALSE)*Sources!$E$3))</f>
        <v>0.33359173628566974</v>
      </c>
      <c r="AA43" s="16">
        <f>IF(ISERROR(VLOOKUP($A43,'Gerosa et al. growth media'!$A:$K,6,FALSE)),"",IF(VLOOKUP($A43,'Gerosa et al. growth media'!$A:$K,6,FALSE)=0,"",VLOOKUP($A43,'Gerosa et al. growth media'!$A:$K,6,FALSE)*Sources!$E$3))</f>
        <v>0.14000926158481064</v>
      </c>
      <c r="AB43" s="16">
        <f>IF(ISERROR(VLOOKUP($A43,'Gerosa et al. growth media'!$A:$K,7,FALSE)),"",IF(VLOOKUP($A43,'Gerosa et al. growth media'!$A:$K,7,FALSE)=0,"",VLOOKUP($A43,'Gerosa et al. growth media'!$A:$K,7,FALSE)*Sources!$E$3))</f>
        <v>0.28055555064176874</v>
      </c>
      <c r="AC43" s="16">
        <f>IF(ISERROR(VLOOKUP($A43,'Gerosa et al. growth media'!$A:$K,8,FALSE)),"",IF(VLOOKUP($A43,'Gerosa et al. growth media'!$A:$K,8,FALSE)=0,"",VLOOKUP($A43,'Gerosa et al. growth media'!$A:$K,8,FALSE)*Sources!$E$3))</f>
        <v>0.24807218280087792</v>
      </c>
      <c r="AD43" s="16">
        <f>IF(ISERROR(VLOOKUP($A43,'Gerosa et al. growth media'!$A:$K,9,FALSE)),"",IF(VLOOKUP($A43,'Gerosa et al. growth media'!$A:$K,9,FALSE)=0,"",VLOOKUP($A43,'Gerosa et al. growth media'!$A:$K,9,FALSE)*Sources!$E$3))</f>
        <v>0.23994560460906939</v>
      </c>
      <c r="AE43" s="16">
        <f>IF(ISERROR(VLOOKUP($A43,'Gerosa et al. growth media'!$A:$K,10,FALSE)),"",IF(VLOOKUP($A43,'Gerosa et al. growth media'!$A:$K,10,FALSE)=0,"",VLOOKUP($A43,'Gerosa et al. growth media'!$A:$K,10,FALSE)*Sources!$E$3))</f>
        <v>0.13713483968085591</v>
      </c>
      <c r="AF43" s="16">
        <f>IF(ISERROR(VLOOKUP($A43,'Gerosa et al. growth media'!$A:$K,11,FALSE)),"",IF(VLOOKUP($A43,'Gerosa et al. growth media'!$A:$K,11,FALSE)=0,"",VLOOKUP($A43,'Gerosa et al. growth media'!$A:$K,11,FALSE)*Sources!$E$3))</f>
        <v>0.65678182018910369</v>
      </c>
      <c r="AG43" s="16">
        <f>IF(ISERROR(VLOOKUP($A43,'Gerosa et al. diauxic shift'!$A:$L,4,FALSE)),"",IF(VLOOKUP($A43,'Gerosa et al. diauxic shift'!$A:$L,4,FALSE)=0,"",VLOOKUP($A43,'Gerosa et al. diauxic shift'!$A:$L,4,FALSE)*Sources!$E$3))</f>
        <v>5.2843985326596517E-2</v>
      </c>
      <c r="AH43" s="16">
        <f>IF(ISERROR(VLOOKUP($A43,'Gerosa et al. diauxic shift'!$A:$L,5,FALSE)),"",IF(VLOOKUP($A43,'Gerosa et al. diauxic shift'!$A:$L,5,FALSE)=0,"",VLOOKUP($A43,'Gerosa et al. diauxic shift'!$A:$L,5,FALSE)*Sources!$E$3))</f>
        <v>0.37175456418130942</v>
      </c>
      <c r="AI43" s="16">
        <f>IF(ISERROR(VLOOKUP($A43,'Gerosa et al. diauxic shift'!$A:$L,6,FALSE)),"",IF(VLOOKUP($A43,'Gerosa et al. diauxic shift'!$A:$L,6,FALSE)=0,"",VLOOKUP($A43,'Gerosa et al. diauxic shift'!$A:$L,6,FALSE)*Sources!$E$3))</f>
        <v>0.35218438106593897</v>
      </c>
      <c r="AJ43" s="16">
        <f>IF(ISERROR(VLOOKUP($A43,'Gerosa et al. diauxic shift'!$A:$L,7,FALSE)),"",IF(VLOOKUP($A43,'Gerosa et al. diauxic shift'!$A:$L,7,FALSE)=0,"",VLOOKUP($A43,'Gerosa et al. diauxic shift'!$A:$L,7,FALSE)*Sources!$E$3))</f>
        <v>0.58665519129982402</v>
      </c>
      <c r="AK43" s="16">
        <f>IF(ISERROR(VLOOKUP($A43,'Gerosa et al. diauxic shift'!$A:$L,8,FALSE)),"",IF(VLOOKUP($A43,'Gerosa et al. diauxic shift'!$A:$L,8,FALSE)=0,"",VLOOKUP($A43,'Gerosa et al. diauxic shift'!$A:$L,8,FALSE)*Sources!$E$3))</f>
        <v>0.56949829048139822</v>
      </c>
      <c r="AL43" s="16">
        <f>IF(ISERROR(VLOOKUP($A43,'Gerosa et al. diauxic shift'!$A:$L,9,FALSE)),"",IF(VLOOKUP($A43,'Gerosa et al. diauxic shift'!$A:$L,9,FALSE)=0,"",VLOOKUP($A43,'Gerosa et al. diauxic shift'!$A:$L,9,FALSE)*Sources!$E$3))</f>
        <v>0.53291912872168934</v>
      </c>
      <c r="AM43" s="16">
        <f>IF(ISERROR(VLOOKUP($A43,'Gerosa et al. diauxic shift'!$A:$L,10,FALSE)),"",IF(VLOOKUP($A43,'Gerosa et al. diauxic shift'!$A:$L,10,FALSE)=0,"",VLOOKUP($A43,'Gerosa et al. diauxic shift'!$A:$L,10,FALSE)*Sources!$E$3))</f>
        <v>0.26545497104219878</v>
      </c>
      <c r="AN43" s="16">
        <f>IF(ISERROR(VLOOKUP($A43,'Gerosa et al. diauxic shift'!$A:$L,11,FALSE)),"",IF(VLOOKUP($A43,'Gerosa et al. diauxic shift'!$A:$L,11,FALSE)=0,"",VLOOKUP($A43,'Gerosa et al. diauxic shift'!$A:$L,11,FALSE)*Sources!$E$3))</f>
        <v>0.29169611713032706</v>
      </c>
      <c r="AO43" s="16">
        <f>IF(ISERROR(VLOOKUP($A43,'Gerosa et al. diauxic shift'!$A:$L,12,FALSE)),"",IF(VLOOKUP($A43,'Gerosa et al. diauxic shift'!$A:$L,12,FALSE)=0,"",VLOOKUP($A43,'Gerosa et al. diauxic shift'!$A:$L,12,FALSE)*Sources!$E$3))</f>
        <v>0.33376757789264982</v>
      </c>
      <c r="AP43" s="17"/>
      <c r="AQ43" s="16">
        <f>IF(ISERROR(VLOOKUP($A43,'Ishii et al.'!$A:$L,3,FALSE)),"",IF(VLOOKUP($A43,'Ishii et al.'!$A:$L,3,FALSE)=0,"",VLOOKUP($A43,'Ishii et al.'!$A:$L,3,FALSE)*Sources!$E$4))</f>
        <v>9.1134741726211499E-2</v>
      </c>
      <c r="AR43" s="16">
        <f>IF(ISERROR(VLOOKUP($A43,'Ishii et al.'!$A:$L,4,FALSE)),"",IF(VLOOKUP($A43,'Ishii et al.'!$A:$L,4,FALSE)=0,"",VLOOKUP($A43,'Ishii et al.'!$A:$L,4,FALSE)*Sources!$E$4))</f>
        <v>0.174554275305074</v>
      </c>
      <c r="AS43" s="16" t="str">
        <f>IF(ISERROR(VLOOKUP($A43,'Ishii et al.'!$A:$L,5,FALSE)),"",IF(VLOOKUP($A43,'Ishii et al.'!$A:$L,5,FALSE)=0,"",VLOOKUP($A43,'Ishii et al.'!$A:$L,5,FALSE)*Sources!$E$4))</f>
        <v/>
      </c>
      <c r="AT43" s="16" t="str">
        <f>IF(ISERROR(VLOOKUP($A43,'Ishii et al.'!$A:$L,6,FALSE)),"",IF(VLOOKUP($A43,'Ishii et al.'!$A:$L,6,FALSE)=0,"",VLOOKUP($A43,'Ishii et al.'!$A:$L,6,FALSE)*Sources!$E$4))</f>
        <v/>
      </c>
      <c r="AU43" s="16">
        <f>IF(ISERROR(VLOOKUP($A43,'Ishii et al.'!$A:$L,7,FALSE)),"",IF(VLOOKUP($A43,'Ishii et al.'!$A:$L,7,FALSE)=0,"",VLOOKUP($A43,'Ishii et al.'!$A:$L,7,FALSE)*Sources!$E$4))</f>
        <v>9.4573971515383701E-2</v>
      </c>
      <c r="AV43" s="16">
        <f t="shared" si="8"/>
        <v>0.12008766284888973</v>
      </c>
      <c r="AW43" s="16">
        <f>IF(ISERROR(VLOOKUP($A43,'Ishii et al.'!$A:$L,9,FALSE)),"",IF(VLOOKUP($A43,'Ishii et al.'!$A:$L,9,FALSE)=0,"",VLOOKUP($A43,'Ishii et al.'!$A:$L,9,FALSE)*Sources!$E$4))</f>
        <v>1.8082553317516101E-2</v>
      </c>
      <c r="AX43" s="16">
        <f>IF(ISERROR(VLOOKUP($A43,'Ishii et al.'!$A:$L,10,FALSE)),"",IF(VLOOKUP($A43,'Ishii et al.'!$A:$L,10,FALSE)=0,"",VLOOKUP($A43,'Ishii et al.'!$A:$L,10,FALSE)*Sources!$E$4))</f>
        <v>6.9472301300962297E-2</v>
      </c>
      <c r="AY43" s="16">
        <f>IF(ISERROR(VLOOKUP($A43,'Ishii et al.'!$A:$L,11,FALSE)),"",IF(VLOOKUP($A43,'Ishii et al.'!$A:$L,11,FALSE)=0,"",VLOOKUP($A43,'Ishii et al.'!$A:$L,11,FALSE)*Sources!$E$4))</f>
        <v>4.7689873149581397E-2</v>
      </c>
      <c r="AZ43" s="16">
        <f>IF(ISERROR(VLOOKUP($A43,'Ishii et al.'!$A:$L,12,FALSE)),"",IF(VLOOKUP($A43,'Ishii et al.'!$A:$L,12,FALSE)=0,"",VLOOKUP($A43,'Ishii et al.'!$A:$L,12,FALSE)*Sources!$E$4))</f>
        <v>0.14891264425095599</v>
      </c>
      <c r="BA43" s="17"/>
      <c r="BB43" s="16">
        <f>IF(ISERROR(VLOOKUP($A43,'Park et al.'!$A:$E,5,FALSE)),"",IF(VLOOKUP($A43,'Park et al.'!$A:$E,5,FALSE)=0,"",VLOOKUP($A43,'Park et al.'!$A:$E,5,FALSE)*Sources!$E$5))</f>
        <v>0.184</v>
      </c>
    </row>
    <row r="44" spans="1:54" ht="15" hidden="1" customHeight="1">
      <c r="A44" s="16" t="s">
        <v>162</v>
      </c>
      <c r="B44" s="18" t="s">
        <v>818</v>
      </c>
      <c r="C44" s="18" t="s">
        <v>818</v>
      </c>
      <c r="D44" s="18" t="s">
        <v>163</v>
      </c>
      <c r="E44" s="18" t="s">
        <v>163</v>
      </c>
      <c r="F44" s="17"/>
      <c r="G44" s="18" t="s">
        <v>163</v>
      </c>
      <c r="H44" s="18" t="s">
        <v>163</v>
      </c>
      <c r="I44" s="18">
        <f t="shared" si="0"/>
        <v>3</v>
      </c>
      <c r="J44" s="18">
        <f t="shared" si="1"/>
        <v>13</v>
      </c>
      <c r="K44" s="18" t="b">
        <v>1</v>
      </c>
      <c r="L44" s="18"/>
      <c r="M44" s="12" t="b">
        <v>1</v>
      </c>
      <c r="N44" s="12">
        <f t="shared" si="2"/>
        <v>8.2900000000000009</v>
      </c>
      <c r="O44" s="12">
        <f t="shared" si="3"/>
        <v>8.2900000000000009</v>
      </c>
      <c r="P44" s="12">
        <f t="shared" si="4"/>
        <v>8.2900000000000009</v>
      </c>
      <c r="Q44" s="12">
        <f t="shared" si="5"/>
        <v>8.2900000000000009</v>
      </c>
      <c r="R44" s="12">
        <f t="shared" si="6"/>
        <v>0</v>
      </c>
      <c r="S44" s="12">
        <f t="shared" si="7"/>
        <v>2.4001158077591199E-2</v>
      </c>
      <c r="U44" s="18">
        <f>IF(ISERROR(VLOOKUP($A44,'Bennett et al.'!$A:$E,3,FALSE)),"",IF(VLOOKUP($A44,'Bennett et al.'!$A:$E,3,FALSE)=0,"",VLOOKUP($A44,'Bennett et al.'!$A:$E,3,FALSE)*Sources!$E$2))</f>
        <v>8.2900000000000009</v>
      </c>
      <c r="V44" s="18">
        <f>IF(ISERROR(VLOOKUP($A44,'Bennett et al.'!$A:$E,4,FALSE)),"",IF(VLOOKUP($A44,'Bennett et al.'!$A:$E,4,FALSE)=0,"",VLOOKUP($A44,'Bennett et al.'!$A:$E,4,FALSE)*Sources!$E$2))</f>
        <v>3.9899999999999998</v>
      </c>
      <c r="W44" s="18">
        <f>IF(ISERROR(VLOOKUP($A44,'Bennett et al.'!$A:$E,5,FALSE)),"",IF(VLOOKUP($A44,'Bennett et al.'!$A:$E,5,FALSE)=0,"",VLOOKUP($A44,'Bennett et al.'!$A:$E,5,FALSE)*Sources!$E$2))</f>
        <v>2.37</v>
      </c>
      <c r="X44" s="17"/>
      <c r="Y44" s="18" t="str">
        <f>IF(ISERROR(VLOOKUP($A44,'Gerosa et al. growth media'!$A:$K,4,FALSE)),"",IF(VLOOKUP($A44,'Gerosa et al. growth media'!$A:$K,4,FALSE)=0,"",VLOOKUP($A44,'Gerosa et al. growth media'!$A:$K,4,FALSE)*Sources!$E$3))</f>
        <v/>
      </c>
      <c r="Z44" s="18" t="str">
        <f>IF(ISERROR(VLOOKUP($A44,'Gerosa et al. growth media'!$A:$K,5,FALSE)),"",IF(VLOOKUP($A44,'Gerosa et al. growth media'!$A:$K,5,FALSE)=0,"",VLOOKUP($A44,'Gerosa et al. growth media'!$A:$K,5,FALSE)*Sources!$E$3))</f>
        <v/>
      </c>
      <c r="AA44" s="18" t="str">
        <f>IF(ISERROR(VLOOKUP($A44,'Gerosa et al. growth media'!$A:$K,6,FALSE)),"",IF(VLOOKUP($A44,'Gerosa et al. growth media'!$A:$K,6,FALSE)=0,"",VLOOKUP($A44,'Gerosa et al. growth media'!$A:$K,6,FALSE)*Sources!$E$3))</f>
        <v/>
      </c>
      <c r="AB44" s="18" t="str">
        <f>IF(ISERROR(VLOOKUP($A44,'Gerosa et al. growth media'!$A:$K,7,FALSE)),"",IF(VLOOKUP($A44,'Gerosa et al. growth media'!$A:$K,7,FALSE)=0,"",VLOOKUP($A44,'Gerosa et al. growth media'!$A:$K,7,FALSE)*Sources!$E$3))</f>
        <v/>
      </c>
      <c r="AC44" s="18" t="str">
        <f>IF(ISERROR(VLOOKUP($A44,'Gerosa et al. growth media'!$A:$K,8,FALSE)),"",IF(VLOOKUP($A44,'Gerosa et al. growth media'!$A:$K,8,FALSE)=0,"",VLOOKUP($A44,'Gerosa et al. growth media'!$A:$K,8,FALSE)*Sources!$E$3))</f>
        <v/>
      </c>
      <c r="AD44" s="18" t="str">
        <f>IF(ISERROR(VLOOKUP($A44,'Gerosa et al. growth media'!$A:$K,9,FALSE)),"",IF(VLOOKUP($A44,'Gerosa et al. growth media'!$A:$K,9,FALSE)=0,"",VLOOKUP($A44,'Gerosa et al. growth media'!$A:$K,9,FALSE)*Sources!$E$3))</f>
        <v/>
      </c>
      <c r="AE44" s="18" t="str">
        <f>IF(ISERROR(VLOOKUP($A44,'Gerosa et al. growth media'!$A:$K,10,FALSE)),"",IF(VLOOKUP($A44,'Gerosa et al. growth media'!$A:$K,10,FALSE)=0,"",VLOOKUP($A44,'Gerosa et al. growth media'!$A:$K,10,FALSE)*Sources!$E$3))</f>
        <v/>
      </c>
      <c r="AF44" s="18" t="str">
        <f>IF(ISERROR(VLOOKUP($A44,'Gerosa et al. growth media'!$A:$K,11,FALSE)),"",IF(VLOOKUP($A44,'Gerosa et al. growth media'!$A:$K,11,FALSE)=0,"",VLOOKUP($A44,'Gerosa et al. growth media'!$A:$K,11,FALSE)*Sources!$E$3))</f>
        <v/>
      </c>
      <c r="AG44" s="18" t="str">
        <f>IF(ISERROR(VLOOKUP($A44,'Gerosa et al. diauxic shift'!$A:$L,4,FALSE)),"",IF(VLOOKUP($A44,'Gerosa et al. diauxic shift'!$A:$L,4,FALSE)=0,"",VLOOKUP($A44,'Gerosa et al. diauxic shift'!$A:$L,4,FALSE)*Sources!$E$3))</f>
        <v/>
      </c>
      <c r="AH44" s="18" t="str">
        <f>IF(ISERROR(VLOOKUP($A44,'Gerosa et al. diauxic shift'!$A:$L,5,FALSE)),"",IF(VLOOKUP($A44,'Gerosa et al. diauxic shift'!$A:$L,5,FALSE)=0,"",VLOOKUP($A44,'Gerosa et al. diauxic shift'!$A:$L,5,FALSE)*Sources!$E$3))</f>
        <v/>
      </c>
      <c r="AI44" s="18" t="str">
        <f>IF(ISERROR(VLOOKUP($A44,'Gerosa et al. diauxic shift'!$A:$L,6,FALSE)),"",IF(VLOOKUP($A44,'Gerosa et al. diauxic shift'!$A:$L,6,FALSE)=0,"",VLOOKUP($A44,'Gerosa et al. diauxic shift'!$A:$L,6,FALSE)*Sources!$E$3))</f>
        <v/>
      </c>
      <c r="AJ44" s="18" t="str">
        <f>IF(ISERROR(VLOOKUP($A44,'Gerosa et al. diauxic shift'!$A:$L,7,FALSE)),"",IF(VLOOKUP($A44,'Gerosa et al. diauxic shift'!$A:$L,7,FALSE)=0,"",VLOOKUP($A44,'Gerosa et al. diauxic shift'!$A:$L,7,FALSE)*Sources!$E$3))</f>
        <v/>
      </c>
      <c r="AK44" s="18" t="str">
        <f>IF(ISERROR(VLOOKUP($A44,'Gerosa et al. diauxic shift'!$A:$L,8,FALSE)),"",IF(VLOOKUP($A44,'Gerosa et al. diauxic shift'!$A:$L,8,FALSE)=0,"",VLOOKUP($A44,'Gerosa et al. diauxic shift'!$A:$L,8,FALSE)*Sources!$E$3))</f>
        <v/>
      </c>
      <c r="AL44" s="18" t="str">
        <f>IF(ISERROR(VLOOKUP($A44,'Gerosa et al. diauxic shift'!$A:$L,9,FALSE)),"",IF(VLOOKUP($A44,'Gerosa et al. diauxic shift'!$A:$L,9,FALSE)=0,"",VLOOKUP($A44,'Gerosa et al. diauxic shift'!$A:$L,9,FALSE)*Sources!$E$3))</f>
        <v/>
      </c>
      <c r="AM44" s="18" t="str">
        <f>IF(ISERROR(VLOOKUP($A44,'Gerosa et al. diauxic shift'!$A:$L,10,FALSE)),"",IF(VLOOKUP($A44,'Gerosa et al. diauxic shift'!$A:$L,10,FALSE)=0,"",VLOOKUP($A44,'Gerosa et al. diauxic shift'!$A:$L,10,FALSE)*Sources!$E$3))</f>
        <v/>
      </c>
      <c r="AN44" s="18" t="str">
        <f>IF(ISERROR(VLOOKUP($A44,'Gerosa et al. diauxic shift'!$A:$L,11,FALSE)),"",IF(VLOOKUP($A44,'Gerosa et al. diauxic shift'!$A:$L,11,FALSE)=0,"",VLOOKUP($A44,'Gerosa et al. diauxic shift'!$A:$L,11,FALSE)*Sources!$E$3))</f>
        <v/>
      </c>
      <c r="AO44" s="18" t="str">
        <f>IF(ISERROR(VLOOKUP($A44,'Gerosa et al. diauxic shift'!$A:$L,12,FALSE)),"",IF(VLOOKUP($A44,'Gerosa et al. diauxic shift'!$A:$L,12,FALSE)=0,"",VLOOKUP($A44,'Gerosa et al. diauxic shift'!$A:$L,12,FALSE)*Sources!$E$3))</f>
        <v/>
      </c>
      <c r="AP44" s="17"/>
      <c r="AQ44" s="18">
        <f>IF(ISERROR(VLOOKUP($A44,'Ishii et al.'!$A:$L,3,FALSE)),"",IF(VLOOKUP($A44,'Ishii et al.'!$A:$L,3,FALSE)=0,"",VLOOKUP($A44,'Ishii et al.'!$A:$L,3,FALSE)*Sources!$E$4))</f>
        <v>0.84615257240317299</v>
      </c>
      <c r="AR44" s="18">
        <f>IF(ISERROR(VLOOKUP($A44,'Ishii et al.'!$A:$L,4,FALSE)),"",IF(VLOOKUP($A44,'Ishii et al.'!$A:$L,4,FALSE)=0,"",VLOOKUP($A44,'Ishii et al.'!$A:$L,4,FALSE)*Sources!$E$4))</f>
        <v>0.88755525737692198</v>
      </c>
      <c r="AS44" s="18">
        <f>IF(ISERROR(VLOOKUP($A44,'Ishii et al.'!$A:$L,5,FALSE)),"",IF(VLOOKUP($A44,'Ishii et al.'!$A:$L,5,FALSE)=0,"",VLOOKUP($A44,'Ishii et al.'!$A:$L,5,FALSE)*Sources!$E$4))</f>
        <v>0.66313562521743197</v>
      </c>
      <c r="AT44" s="18">
        <f>IF(ISERROR(VLOOKUP($A44,'Ishii et al.'!$A:$L,6,FALSE)),"",IF(VLOOKUP($A44,'Ishii et al.'!$A:$L,6,FALSE)=0,"",VLOOKUP($A44,'Ishii et al.'!$A:$L,6,FALSE)*Sources!$E$4))</f>
        <v>0.647786517015976</v>
      </c>
      <c r="AU44" s="18">
        <f>IF(ISERROR(VLOOKUP($A44,'Ishii et al.'!$A:$L,7,FALSE)),"",IF(VLOOKUP($A44,'Ishii et al.'!$A:$L,7,FALSE)=0,"",VLOOKUP($A44,'Ishii et al.'!$A:$L,7,FALSE)*Sources!$E$4))</f>
        <v>0.13398174307324101</v>
      </c>
      <c r="AV44" s="18">
        <f t="shared" si="8"/>
        <v>0.63572234301734887</v>
      </c>
      <c r="AW44" s="18">
        <f>IF(ISERROR(VLOOKUP($A44,'Ishii et al.'!$A:$L,9,FALSE)),"",IF(VLOOKUP($A44,'Ishii et al.'!$A:$L,9,FALSE)=0,"",VLOOKUP($A44,'Ishii et al.'!$A:$L,9,FALSE)*Sources!$E$4))</f>
        <v>0.22757887979031999</v>
      </c>
      <c r="AX44" s="18">
        <f>IF(ISERROR(VLOOKUP($A44,'Ishii et al.'!$A:$L,10,FALSE)),"",IF(VLOOKUP($A44,'Ishii et al.'!$A:$L,10,FALSE)=0,"",VLOOKUP($A44,'Ishii et al.'!$A:$L,10,FALSE)*Sources!$E$4))</f>
        <v>0.164883115078057</v>
      </c>
      <c r="AY44" s="18">
        <f>IF(ISERROR(VLOOKUP($A44,'Ishii et al.'!$A:$L,11,FALSE)),"",IF(VLOOKUP($A44,'Ishii et al.'!$A:$L,11,FALSE)=0,"",VLOOKUP($A44,'Ishii et al.'!$A:$L,11,FALSE)*Sources!$E$4))</f>
        <v>0.20762220636699699</v>
      </c>
      <c r="AZ44" s="18">
        <f>IF(ISERROR(VLOOKUP($A44,'Ishii et al.'!$A:$L,12,FALSE)),"",IF(VLOOKUP($A44,'Ishii et al.'!$A:$L,12,FALSE)=0,"",VLOOKUP($A44,'Ishii et al.'!$A:$L,12,FALSE)*Sources!$E$4))</f>
        <v>0.305137362309501</v>
      </c>
      <c r="BA44" s="17"/>
      <c r="BB44" s="18">
        <f>IF(ISERROR(VLOOKUP($A44,'Park et al.'!$A:$E,5,FALSE)),"",IF(VLOOKUP($A44,'Park et al.'!$A:$E,5,FALSE)=0,"",VLOOKUP($A44,'Park et al.'!$A:$E,5,FALSE)*Sources!$E$5))</f>
        <v>8.2900000000000009</v>
      </c>
    </row>
    <row r="45" spans="1:54" ht="15" hidden="1" customHeight="1">
      <c r="A45" s="16" t="s">
        <v>164</v>
      </c>
      <c r="B45" s="18" t="s">
        <v>793</v>
      </c>
      <c r="C45" s="18" t="s">
        <v>793</v>
      </c>
      <c r="D45" s="18" t="s">
        <v>165</v>
      </c>
      <c r="E45" s="18" t="s">
        <v>165</v>
      </c>
      <c r="F45" s="17"/>
      <c r="G45" s="18" t="s">
        <v>166</v>
      </c>
      <c r="H45" s="18" t="s">
        <v>165</v>
      </c>
      <c r="I45" s="16">
        <f t="shared" si="0"/>
        <v>3</v>
      </c>
      <c r="J45" s="16">
        <f t="shared" si="1"/>
        <v>13</v>
      </c>
      <c r="K45" s="18"/>
      <c r="L45" s="18"/>
      <c r="M45" s="12" t="b">
        <v>1</v>
      </c>
      <c r="N45" s="12">
        <f t="shared" si="2"/>
        <v>1.01E-2</v>
      </c>
      <c r="O45" s="12">
        <f t="shared" si="3"/>
        <v>1.01E-2</v>
      </c>
      <c r="P45" s="12">
        <f t="shared" si="4"/>
        <v>1.01E-2</v>
      </c>
      <c r="Q45" s="12">
        <f t="shared" si="5"/>
        <v>1.01E-2</v>
      </c>
      <c r="R45" s="12">
        <f t="shared" si="6"/>
        <v>0</v>
      </c>
      <c r="S45" s="12">
        <f t="shared" si="7"/>
        <v>2.9241459177764906E-5</v>
      </c>
      <c r="U45" s="16">
        <f>IF(ISERROR(VLOOKUP($A45,'Bennett et al.'!$A:$E,3,FALSE)),"",IF(VLOOKUP($A45,'Bennett et al.'!$A:$E,3,FALSE)=0,"",VLOOKUP($A45,'Bennett et al.'!$A:$E,3,FALSE)*Sources!$E$2))</f>
        <v>1.01E-2</v>
      </c>
      <c r="V45" s="16">
        <f>IF(ISERROR(VLOOKUP($A45,'Bennett et al.'!$A:$E,4,FALSE)),"",IF(VLOOKUP($A45,'Bennett et al.'!$A:$E,4,FALSE)=0,"",VLOOKUP($A45,'Bennett et al.'!$A:$E,4,FALSE)*Sources!$E$2))</f>
        <v>3.0300000000000001E-2</v>
      </c>
      <c r="W45" s="16">
        <f>IF(ISERROR(VLOOKUP($A45,'Bennett et al.'!$A:$E,5,FALSE)),"",IF(VLOOKUP($A45,'Bennett et al.'!$A:$E,5,FALSE)=0,"",VLOOKUP($A45,'Bennett et al.'!$A:$E,5,FALSE)*Sources!$E$2))</f>
        <v>6.4000000000000001E-2</v>
      </c>
      <c r="X45" s="17"/>
      <c r="Y45" s="16" t="str">
        <f>IF(ISERROR(VLOOKUP($A45,'Gerosa et al. growth media'!$A:$K,4,FALSE)),"",IF(VLOOKUP($A45,'Gerosa et al. growth media'!$A:$K,4,FALSE)=0,"",VLOOKUP($A45,'Gerosa et al. growth media'!$A:$K,4,FALSE)*Sources!$E$3))</f>
        <v/>
      </c>
      <c r="Z45" s="16" t="str">
        <f>IF(ISERROR(VLOOKUP($A45,'Gerosa et al. growth media'!$A:$K,5,FALSE)),"",IF(VLOOKUP($A45,'Gerosa et al. growth media'!$A:$K,5,FALSE)=0,"",VLOOKUP($A45,'Gerosa et al. growth media'!$A:$K,5,FALSE)*Sources!$E$3))</f>
        <v/>
      </c>
      <c r="AA45" s="16" t="str">
        <f>IF(ISERROR(VLOOKUP($A45,'Gerosa et al. growth media'!$A:$K,6,FALSE)),"",IF(VLOOKUP($A45,'Gerosa et al. growth media'!$A:$K,6,FALSE)=0,"",VLOOKUP($A45,'Gerosa et al. growth media'!$A:$K,6,FALSE)*Sources!$E$3))</f>
        <v/>
      </c>
      <c r="AB45" s="16" t="str">
        <f>IF(ISERROR(VLOOKUP($A45,'Gerosa et al. growth media'!$A:$K,7,FALSE)),"",IF(VLOOKUP($A45,'Gerosa et al. growth media'!$A:$K,7,FALSE)=0,"",VLOOKUP($A45,'Gerosa et al. growth media'!$A:$K,7,FALSE)*Sources!$E$3))</f>
        <v/>
      </c>
      <c r="AC45" s="16" t="str">
        <f>IF(ISERROR(VLOOKUP($A45,'Gerosa et al. growth media'!$A:$K,8,FALSE)),"",IF(VLOOKUP($A45,'Gerosa et al. growth media'!$A:$K,8,FALSE)=0,"",VLOOKUP($A45,'Gerosa et al. growth media'!$A:$K,8,FALSE)*Sources!$E$3))</f>
        <v/>
      </c>
      <c r="AD45" s="16" t="str">
        <f>IF(ISERROR(VLOOKUP($A45,'Gerosa et al. growth media'!$A:$K,9,FALSE)),"",IF(VLOOKUP($A45,'Gerosa et al. growth media'!$A:$K,9,FALSE)=0,"",VLOOKUP($A45,'Gerosa et al. growth media'!$A:$K,9,FALSE)*Sources!$E$3))</f>
        <v/>
      </c>
      <c r="AE45" s="16" t="str">
        <f>IF(ISERROR(VLOOKUP($A45,'Gerosa et al. growth media'!$A:$K,10,FALSE)),"",IF(VLOOKUP($A45,'Gerosa et al. growth media'!$A:$K,10,FALSE)=0,"",VLOOKUP($A45,'Gerosa et al. growth media'!$A:$K,10,FALSE)*Sources!$E$3))</f>
        <v/>
      </c>
      <c r="AF45" s="16" t="str">
        <f>IF(ISERROR(VLOOKUP($A45,'Gerosa et al. growth media'!$A:$K,11,FALSE)),"",IF(VLOOKUP($A45,'Gerosa et al. growth media'!$A:$K,11,FALSE)=0,"",VLOOKUP($A45,'Gerosa et al. growth media'!$A:$K,11,FALSE)*Sources!$E$3))</f>
        <v/>
      </c>
      <c r="AG45" s="16" t="str">
        <f>IF(ISERROR(VLOOKUP($A45,'Gerosa et al. diauxic shift'!$A:$L,4,FALSE)),"",IF(VLOOKUP($A45,'Gerosa et al. diauxic shift'!$A:$L,4,FALSE)=0,"",VLOOKUP($A45,'Gerosa et al. diauxic shift'!$A:$L,4,FALSE)*Sources!$E$3))</f>
        <v/>
      </c>
      <c r="AH45" s="16" t="str">
        <f>IF(ISERROR(VLOOKUP($A45,'Gerosa et al. diauxic shift'!$A:$L,5,FALSE)),"",IF(VLOOKUP($A45,'Gerosa et al. diauxic shift'!$A:$L,5,FALSE)=0,"",VLOOKUP($A45,'Gerosa et al. diauxic shift'!$A:$L,5,FALSE)*Sources!$E$3))</f>
        <v/>
      </c>
      <c r="AI45" s="16" t="str">
        <f>IF(ISERROR(VLOOKUP($A45,'Gerosa et al. diauxic shift'!$A:$L,6,FALSE)),"",IF(VLOOKUP($A45,'Gerosa et al. diauxic shift'!$A:$L,6,FALSE)=0,"",VLOOKUP($A45,'Gerosa et al. diauxic shift'!$A:$L,6,FALSE)*Sources!$E$3))</f>
        <v/>
      </c>
      <c r="AJ45" s="16" t="str">
        <f>IF(ISERROR(VLOOKUP($A45,'Gerosa et al. diauxic shift'!$A:$L,7,FALSE)),"",IF(VLOOKUP($A45,'Gerosa et al. diauxic shift'!$A:$L,7,FALSE)=0,"",VLOOKUP($A45,'Gerosa et al. diauxic shift'!$A:$L,7,FALSE)*Sources!$E$3))</f>
        <v/>
      </c>
      <c r="AK45" s="16" t="str">
        <f>IF(ISERROR(VLOOKUP($A45,'Gerosa et al. diauxic shift'!$A:$L,8,FALSE)),"",IF(VLOOKUP($A45,'Gerosa et al. diauxic shift'!$A:$L,8,FALSE)=0,"",VLOOKUP($A45,'Gerosa et al. diauxic shift'!$A:$L,8,FALSE)*Sources!$E$3))</f>
        <v/>
      </c>
      <c r="AL45" s="16" t="str">
        <f>IF(ISERROR(VLOOKUP($A45,'Gerosa et al. diauxic shift'!$A:$L,9,FALSE)),"",IF(VLOOKUP($A45,'Gerosa et al. diauxic shift'!$A:$L,9,FALSE)=0,"",VLOOKUP($A45,'Gerosa et al. diauxic shift'!$A:$L,9,FALSE)*Sources!$E$3))</f>
        <v/>
      </c>
      <c r="AM45" s="16" t="str">
        <f>IF(ISERROR(VLOOKUP($A45,'Gerosa et al. diauxic shift'!$A:$L,10,FALSE)),"",IF(VLOOKUP($A45,'Gerosa et al. diauxic shift'!$A:$L,10,FALSE)=0,"",VLOOKUP($A45,'Gerosa et al. diauxic shift'!$A:$L,10,FALSE)*Sources!$E$3))</f>
        <v/>
      </c>
      <c r="AN45" s="16" t="str">
        <f>IF(ISERROR(VLOOKUP($A45,'Gerosa et al. diauxic shift'!$A:$L,11,FALSE)),"",IF(VLOOKUP($A45,'Gerosa et al. diauxic shift'!$A:$L,11,FALSE)=0,"",VLOOKUP($A45,'Gerosa et al. diauxic shift'!$A:$L,11,FALSE)*Sources!$E$3))</f>
        <v/>
      </c>
      <c r="AO45" s="16" t="str">
        <f>IF(ISERROR(VLOOKUP($A45,'Gerosa et al. diauxic shift'!$A:$L,12,FALSE)),"",IF(VLOOKUP($A45,'Gerosa et al. diauxic shift'!$A:$L,12,FALSE)=0,"",VLOOKUP($A45,'Gerosa et al. diauxic shift'!$A:$L,12,FALSE)*Sources!$E$3))</f>
        <v/>
      </c>
      <c r="AP45" s="17"/>
      <c r="AQ45" s="16">
        <f>IF(ISERROR(VLOOKUP($A45,'Ishii et al.'!$A:$L,3,FALSE)),"",IF(VLOOKUP($A45,'Ishii et al.'!$A:$L,3,FALSE)=0,"",VLOOKUP($A45,'Ishii et al.'!$A:$L,3,FALSE)*Sources!$E$4))</f>
        <v>7.4345043072564704E-2</v>
      </c>
      <c r="AR45" s="16">
        <f>IF(ISERROR(VLOOKUP($A45,'Ishii et al.'!$A:$L,4,FALSE)),"",IF(VLOOKUP($A45,'Ishii et al.'!$A:$L,4,FALSE)=0,"",VLOOKUP($A45,'Ishii et al.'!$A:$L,4,FALSE)*Sources!$E$4))</f>
        <v>9.3939846902496696E-2</v>
      </c>
      <c r="AS45" s="16">
        <f>IF(ISERROR(VLOOKUP($A45,'Ishii et al.'!$A:$L,5,FALSE)),"",IF(VLOOKUP($A45,'Ishii et al.'!$A:$L,5,FALSE)=0,"",VLOOKUP($A45,'Ishii et al.'!$A:$L,5,FALSE)*Sources!$E$4))</f>
        <v>0.119644753168122</v>
      </c>
      <c r="AT45" s="16">
        <f>IF(ISERROR(VLOOKUP($A45,'Ishii et al.'!$A:$L,6,FALSE)),"",IF(VLOOKUP($A45,'Ishii et al.'!$A:$L,6,FALSE)=0,"",VLOOKUP($A45,'Ishii et al.'!$A:$L,6,FALSE)*Sources!$E$4))</f>
        <v>8.9568365134628694E-2</v>
      </c>
      <c r="AU45" s="16">
        <f>IF(ISERROR(VLOOKUP($A45,'Ishii et al.'!$A:$L,7,FALSE)),"",IF(VLOOKUP($A45,'Ishii et al.'!$A:$L,7,FALSE)=0,"",VLOOKUP($A45,'Ishii et al.'!$A:$L,7,FALSE)*Sources!$E$4))</f>
        <v>0.10855975207614101</v>
      </c>
      <c r="AV45" s="16">
        <f t="shared" si="8"/>
        <v>9.7211552070790616E-2</v>
      </c>
      <c r="AW45" s="16">
        <f>IF(ISERROR(VLOOKUP($A45,'Ishii et al.'!$A:$L,9,FALSE)),"",IF(VLOOKUP($A45,'Ishii et al.'!$A:$L,9,FALSE)=0,"",VLOOKUP($A45,'Ishii et al.'!$A:$L,9,FALSE)*Sources!$E$4))</f>
        <v>0.12817325624084999</v>
      </c>
      <c r="AX45" s="16">
        <f>IF(ISERROR(VLOOKUP($A45,'Ishii et al.'!$A:$L,10,FALSE)),"",IF(VLOOKUP($A45,'Ishii et al.'!$A:$L,10,FALSE)=0,"",VLOOKUP($A45,'Ishii et al.'!$A:$L,10,FALSE)*Sources!$E$4))</f>
        <v>0.19471274070394301</v>
      </c>
      <c r="AY45" s="16">
        <f>IF(ISERROR(VLOOKUP($A45,'Ishii et al.'!$A:$L,11,FALSE)),"",IF(VLOOKUP($A45,'Ishii et al.'!$A:$L,11,FALSE)=0,"",VLOOKUP($A45,'Ishii et al.'!$A:$L,11,FALSE)*Sources!$E$4))</f>
        <v>0.109772280735928</v>
      </c>
      <c r="AZ45" s="16">
        <f>IF(ISERROR(VLOOKUP($A45,'Ishii et al.'!$A:$L,12,FALSE)),"",IF(VLOOKUP($A45,'Ishii et al.'!$A:$L,12,FALSE)=0,"",VLOOKUP($A45,'Ishii et al.'!$A:$L,12,FALSE)*Sources!$E$4))</f>
        <v>4.8372064181378502E-2</v>
      </c>
      <c r="BA45" s="17"/>
      <c r="BB45" s="16">
        <f>IF(ISERROR(VLOOKUP($A45,'Park et al.'!$A:$E,5,FALSE)),"",IF(VLOOKUP($A45,'Park et al.'!$A:$E,5,FALSE)=0,"",VLOOKUP($A45,'Park et al.'!$A:$E,5,FALSE)*Sources!$E$5))</f>
        <v>1.01E-2</v>
      </c>
    </row>
    <row r="46" spans="1:54" ht="15" hidden="1" customHeight="1">
      <c r="A46" s="16" t="s">
        <v>167</v>
      </c>
      <c r="B46" s="18" t="s">
        <v>811</v>
      </c>
      <c r="C46" s="18" t="s">
        <v>865</v>
      </c>
      <c r="D46" s="18" t="s">
        <v>168</v>
      </c>
      <c r="E46" s="18" t="s">
        <v>168</v>
      </c>
      <c r="F46" s="17"/>
      <c r="G46" s="18" t="s">
        <v>169</v>
      </c>
      <c r="H46" s="18" t="s">
        <v>168</v>
      </c>
      <c r="I46" s="16">
        <f t="shared" si="0"/>
        <v>3</v>
      </c>
      <c r="J46" s="16">
        <f t="shared" si="1"/>
        <v>9</v>
      </c>
      <c r="K46" s="18" t="b">
        <v>1</v>
      </c>
      <c r="L46" s="18"/>
      <c r="M46" s="12" t="b">
        <v>1</v>
      </c>
      <c r="N46" s="12">
        <f t="shared" si="2"/>
        <v>1.21E-2</v>
      </c>
      <c r="O46" s="12">
        <f t="shared" si="3"/>
        <v>1.21E-2</v>
      </c>
      <c r="P46" s="12">
        <f t="shared" si="4"/>
        <v>1.21E-2</v>
      </c>
      <c r="Q46" s="12">
        <f t="shared" si="5"/>
        <v>1.21E-2</v>
      </c>
      <c r="R46" s="12">
        <f t="shared" si="6"/>
        <v>0</v>
      </c>
      <c r="S46" s="12">
        <f t="shared" si="7"/>
        <v>3.5031847133757955E-5</v>
      </c>
      <c r="U46" s="16">
        <f>IF(ISERROR(VLOOKUP($A46,'Bennett et al.'!$A:$E,3,FALSE)),"",IF(VLOOKUP($A46,'Bennett et al.'!$A:$E,3,FALSE)=0,"",VLOOKUP($A46,'Bennett et al.'!$A:$E,3,FALSE)*Sources!$E$2))</f>
        <v>1.21E-2</v>
      </c>
      <c r="V46" s="16">
        <f>IF(ISERROR(VLOOKUP($A46,'Bennett et al.'!$A:$E,4,FALSE)),"",IF(VLOOKUP($A46,'Bennett et al.'!$A:$E,4,FALSE)=0,"",VLOOKUP($A46,'Bennett et al.'!$A:$E,4,FALSE)*Sources!$E$2))</f>
        <v>2.3599999999999999E-2</v>
      </c>
      <c r="W46" s="16">
        <f>IF(ISERROR(VLOOKUP($A46,'Bennett et al.'!$A:$E,5,FALSE)),"",IF(VLOOKUP($A46,'Bennett et al.'!$A:$E,5,FALSE)=0,"",VLOOKUP($A46,'Bennett et al.'!$A:$E,5,FALSE)*Sources!$E$2))</f>
        <v>2.0500000000000001E-2</v>
      </c>
      <c r="X46" s="17"/>
      <c r="Y46" s="16" t="str">
        <f>IF(ISERROR(VLOOKUP($A46,'Gerosa et al. growth media'!$A:$K,4,FALSE)),"",IF(VLOOKUP($A46,'Gerosa et al. growth media'!$A:$K,4,FALSE)=0,"",VLOOKUP($A46,'Gerosa et al. growth media'!$A:$K,4,FALSE)*Sources!$E$3))</f>
        <v/>
      </c>
      <c r="Z46" s="16" t="str">
        <f>IF(ISERROR(VLOOKUP($A46,'Gerosa et al. growth media'!$A:$K,5,FALSE)),"",IF(VLOOKUP($A46,'Gerosa et al. growth media'!$A:$K,5,FALSE)=0,"",VLOOKUP($A46,'Gerosa et al. growth media'!$A:$K,5,FALSE)*Sources!$E$3))</f>
        <v/>
      </c>
      <c r="AA46" s="16" t="str">
        <f>IF(ISERROR(VLOOKUP($A46,'Gerosa et al. growth media'!$A:$K,6,FALSE)),"",IF(VLOOKUP($A46,'Gerosa et al. growth media'!$A:$K,6,FALSE)=0,"",VLOOKUP($A46,'Gerosa et al. growth media'!$A:$K,6,FALSE)*Sources!$E$3))</f>
        <v/>
      </c>
      <c r="AB46" s="16" t="str">
        <f>IF(ISERROR(VLOOKUP($A46,'Gerosa et al. growth media'!$A:$K,7,FALSE)),"",IF(VLOOKUP($A46,'Gerosa et al. growth media'!$A:$K,7,FALSE)=0,"",VLOOKUP($A46,'Gerosa et al. growth media'!$A:$K,7,FALSE)*Sources!$E$3))</f>
        <v/>
      </c>
      <c r="AC46" s="16" t="str">
        <f>IF(ISERROR(VLOOKUP($A46,'Gerosa et al. growth media'!$A:$K,8,FALSE)),"",IF(VLOOKUP($A46,'Gerosa et al. growth media'!$A:$K,8,FALSE)=0,"",VLOOKUP($A46,'Gerosa et al. growth media'!$A:$K,8,FALSE)*Sources!$E$3))</f>
        <v/>
      </c>
      <c r="AD46" s="16" t="str">
        <f>IF(ISERROR(VLOOKUP($A46,'Gerosa et al. growth media'!$A:$K,9,FALSE)),"",IF(VLOOKUP($A46,'Gerosa et al. growth media'!$A:$K,9,FALSE)=0,"",VLOOKUP($A46,'Gerosa et al. growth media'!$A:$K,9,FALSE)*Sources!$E$3))</f>
        <v/>
      </c>
      <c r="AE46" s="16" t="str">
        <f>IF(ISERROR(VLOOKUP($A46,'Gerosa et al. growth media'!$A:$K,10,FALSE)),"",IF(VLOOKUP($A46,'Gerosa et al. growth media'!$A:$K,10,FALSE)=0,"",VLOOKUP($A46,'Gerosa et al. growth media'!$A:$K,10,FALSE)*Sources!$E$3))</f>
        <v/>
      </c>
      <c r="AF46" s="16" t="str">
        <f>IF(ISERROR(VLOOKUP($A46,'Gerosa et al. growth media'!$A:$K,11,FALSE)),"",IF(VLOOKUP($A46,'Gerosa et al. growth media'!$A:$K,11,FALSE)=0,"",VLOOKUP($A46,'Gerosa et al. growth media'!$A:$K,11,FALSE)*Sources!$E$3))</f>
        <v/>
      </c>
      <c r="AG46" s="16" t="str">
        <f>IF(ISERROR(VLOOKUP($A46,'Gerosa et al. diauxic shift'!$A:$L,4,FALSE)),"",IF(VLOOKUP($A46,'Gerosa et al. diauxic shift'!$A:$L,4,FALSE)=0,"",VLOOKUP($A46,'Gerosa et al. diauxic shift'!$A:$L,4,FALSE)*Sources!$E$3))</f>
        <v/>
      </c>
      <c r="AH46" s="16" t="str">
        <f>IF(ISERROR(VLOOKUP($A46,'Gerosa et al. diauxic shift'!$A:$L,5,FALSE)),"",IF(VLOOKUP($A46,'Gerosa et al. diauxic shift'!$A:$L,5,FALSE)=0,"",VLOOKUP($A46,'Gerosa et al. diauxic shift'!$A:$L,5,FALSE)*Sources!$E$3))</f>
        <v/>
      </c>
      <c r="AI46" s="16" t="str">
        <f>IF(ISERROR(VLOOKUP($A46,'Gerosa et al. diauxic shift'!$A:$L,6,FALSE)),"",IF(VLOOKUP($A46,'Gerosa et al. diauxic shift'!$A:$L,6,FALSE)=0,"",VLOOKUP($A46,'Gerosa et al. diauxic shift'!$A:$L,6,FALSE)*Sources!$E$3))</f>
        <v/>
      </c>
      <c r="AJ46" s="16" t="str">
        <f>IF(ISERROR(VLOOKUP($A46,'Gerosa et al. diauxic shift'!$A:$L,7,FALSE)),"",IF(VLOOKUP($A46,'Gerosa et al. diauxic shift'!$A:$L,7,FALSE)=0,"",VLOOKUP($A46,'Gerosa et al. diauxic shift'!$A:$L,7,FALSE)*Sources!$E$3))</f>
        <v/>
      </c>
      <c r="AK46" s="16" t="str">
        <f>IF(ISERROR(VLOOKUP($A46,'Gerosa et al. diauxic shift'!$A:$L,8,FALSE)),"",IF(VLOOKUP($A46,'Gerosa et al. diauxic shift'!$A:$L,8,FALSE)=0,"",VLOOKUP($A46,'Gerosa et al. diauxic shift'!$A:$L,8,FALSE)*Sources!$E$3))</f>
        <v/>
      </c>
      <c r="AL46" s="16" t="str">
        <f>IF(ISERROR(VLOOKUP($A46,'Gerosa et al. diauxic shift'!$A:$L,9,FALSE)),"",IF(VLOOKUP($A46,'Gerosa et al. diauxic shift'!$A:$L,9,FALSE)=0,"",VLOOKUP($A46,'Gerosa et al. diauxic shift'!$A:$L,9,FALSE)*Sources!$E$3))</f>
        <v/>
      </c>
      <c r="AM46" s="16" t="str">
        <f>IF(ISERROR(VLOOKUP($A46,'Gerosa et al. diauxic shift'!$A:$L,10,FALSE)),"",IF(VLOOKUP($A46,'Gerosa et al. diauxic shift'!$A:$L,10,FALSE)=0,"",VLOOKUP($A46,'Gerosa et al. diauxic shift'!$A:$L,10,FALSE)*Sources!$E$3))</f>
        <v/>
      </c>
      <c r="AN46" s="16" t="str">
        <f>IF(ISERROR(VLOOKUP($A46,'Gerosa et al. diauxic shift'!$A:$L,11,FALSE)),"",IF(VLOOKUP($A46,'Gerosa et al. diauxic shift'!$A:$L,11,FALSE)=0,"",VLOOKUP($A46,'Gerosa et al. diauxic shift'!$A:$L,11,FALSE)*Sources!$E$3))</f>
        <v/>
      </c>
      <c r="AO46" s="16" t="str">
        <f>IF(ISERROR(VLOOKUP($A46,'Gerosa et al. diauxic shift'!$A:$L,12,FALSE)),"",IF(VLOOKUP($A46,'Gerosa et al. diauxic shift'!$A:$L,12,FALSE)=0,"",VLOOKUP($A46,'Gerosa et al. diauxic shift'!$A:$L,12,FALSE)*Sources!$E$3))</f>
        <v/>
      </c>
      <c r="AP46" s="17"/>
      <c r="AQ46" s="16" t="str">
        <f>IF(ISERROR(VLOOKUP($A46,'Ishii et al.'!$A:$L,3,FALSE)),"",IF(VLOOKUP($A46,'Ishii et al.'!$A:$L,3,FALSE)=0,"",VLOOKUP($A46,'Ishii et al.'!$A:$L,3,FALSE)*Sources!$E$4))</f>
        <v/>
      </c>
      <c r="AR46" s="16" t="str">
        <f>IF(ISERROR(VLOOKUP($A46,'Ishii et al.'!$A:$L,4,FALSE)),"",IF(VLOOKUP($A46,'Ishii et al.'!$A:$L,4,FALSE)=0,"",VLOOKUP($A46,'Ishii et al.'!$A:$L,4,FALSE)*Sources!$E$4))</f>
        <v/>
      </c>
      <c r="AS46" s="16">
        <f>IF(ISERROR(VLOOKUP($A46,'Ishii et al.'!$A:$L,5,FALSE)),"",IF(VLOOKUP($A46,'Ishii et al.'!$A:$L,5,FALSE)=0,"",VLOOKUP($A46,'Ishii et al.'!$A:$L,5,FALSE)*Sources!$E$4))</f>
        <v>9.3870052536184408E-3</v>
      </c>
      <c r="AT46" s="16">
        <f>IF(ISERROR(VLOOKUP($A46,'Ishii et al.'!$A:$L,6,FALSE)),"",IF(VLOOKUP($A46,'Ishii et al.'!$A:$L,6,FALSE)=0,"",VLOOKUP($A46,'Ishii et al.'!$A:$L,6,FALSE)*Sources!$E$4))</f>
        <v>1.20769487926163E-2</v>
      </c>
      <c r="AU46" s="16" t="str">
        <f>IF(ISERROR(VLOOKUP($A46,'Ishii et al.'!$A:$L,7,FALSE)),"",IF(VLOOKUP($A46,'Ishii et al.'!$A:$L,7,FALSE)=0,"",VLOOKUP($A46,'Ishii et al.'!$A:$L,7,FALSE)*Sources!$E$4))</f>
        <v/>
      </c>
      <c r="AV46" s="16">
        <f t="shared" si="8"/>
        <v>1.0731977023117369E-2</v>
      </c>
      <c r="AW46" s="16">
        <f>IF(ISERROR(VLOOKUP($A46,'Ishii et al.'!$A:$L,9,FALSE)),"",IF(VLOOKUP($A46,'Ishii et al.'!$A:$L,9,FALSE)=0,"",VLOOKUP($A46,'Ishii et al.'!$A:$L,9,FALSE)*Sources!$E$4))</f>
        <v>9.2667309029568004E-3</v>
      </c>
      <c r="AX46" s="16">
        <f>IF(ISERROR(VLOOKUP($A46,'Ishii et al.'!$A:$L,10,FALSE)),"",IF(VLOOKUP($A46,'Ishii et al.'!$A:$L,10,FALSE)=0,"",VLOOKUP($A46,'Ishii et al.'!$A:$L,10,FALSE)*Sources!$E$4))</f>
        <v>1.46808831479229E-2</v>
      </c>
      <c r="AY46" s="16" t="str">
        <f>IF(ISERROR(VLOOKUP($A46,'Ishii et al.'!$A:$L,11,FALSE)),"",IF(VLOOKUP($A46,'Ishii et al.'!$A:$L,11,FALSE)=0,"",VLOOKUP($A46,'Ishii et al.'!$A:$L,11,FALSE)*Sources!$E$4))</f>
        <v/>
      </c>
      <c r="AZ46" s="16">
        <f>IF(ISERROR(VLOOKUP($A46,'Ishii et al.'!$A:$L,12,FALSE)),"",IF(VLOOKUP($A46,'Ishii et al.'!$A:$L,12,FALSE)=0,"",VLOOKUP($A46,'Ishii et al.'!$A:$L,12,FALSE)*Sources!$E$4))</f>
        <v>1.5180448276583099E-2</v>
      </c>
      <c r="BA46" s="17"/>
      <c r="BB46" s="16">
        <f>IF(ISERROR(VLOOKUP($A46,'Park et al.'!$A:$E,5,FALSE)),"",IF(VLOOKUP($A46,'Park et al.'!$A:$E,5,FALSE)=0,"",VLOOKUP($A46,'Park et al.'!$A:$E,5,FALSE)*Sources!$E$5))</f>
        <v>1.21E-2</v>
      </c>
    </row>
    <row r="47" spans="1:54" ht="15" hidden="1" customHeight="1">
      <c r="A47" s="16" t="s">
        <v>170</v>
      </c>
      <c r="B47" s="18" t="s">
        <v>796</v>
      </c>
      <c r="C47" s="18" t="s">
        <v>860</v>
      </c>
      <c r="D47" s="18" t="s">
        <v>171</v>
      </c>
      <c r="E47" s="18" t="s">
        <v>172</v>
      </c>
      <c r="F47" s="18" t="s">
        <v>173</v>
      </c>
      <c r="G47" s="16" t="s">
        <v>171</v>
      </c>
      <c r="H47" s="18" t="s">
        <v>172</v>
      </c>
      <c r="I47" s="16">
        <f t="shared" si="0"/>
        <v>4</v>
      </c>
      <c r="J47" s="16">
        <f t="shared" si="1"/>
        <v>21</v>
      </c>
      <c r="K47" s="18" t="b">
        <v>1</v>
      </c>
      <c r="L47" s="18"/>
      <c r="M47" s="12" t="b">
        <v>1</v>
      </c>
      <c r="N47" s="12">
        <f t="shared" si="2"/>
        <v>4.1300740146973901E-2</v>
      </c>
      <c r="O47" s="12">
        <f t="shared" si="3"/>
        <v>1.8199999999999997E-2</v>
      </c>
      <c r="P47" s="12">
        <f t="shared" si="4"/>
        <v>1.8199999999999997E-2</v>
      </c>
      <c r="Q47" s="12">
        <f t="shared" si="5"/>
        <v>8.7502220440921721E-2</v>
      </c>
      <c r="R47" s="12">
        <f t="shared" si="6"/>
        <v>3.266938001670714E-2</v>
      </c>
      <c r="S47" s="12">
        <f t="shared" si="7"/>
        <v>1.1957365416031817E-4</v>
      </c>
      <c r="U47" s="16">
        <f>IF(ISERROR(VLOOKUP($A47,'Bennett et al.'!$A:$E,3,FALSE)),"",IF(VLOOKUP($A47,'Bennett et al.'!$A:$E,3,FALSE)=0,"",VLOOKUP($A47,'Bennett et al.'!$A:$E,3,FALSE)*Sources!$E$2))</f>
        <v>1.8199999999999997E-2</v>
      </c>
      <c r="V47" s="16">
        <f>IF(ISERROR(VLOOKUP($A47,'Bennett et al.'!$A:$E,4,FALSE)),"",IF(VLOOKUP($A47,'Bennett et al.'!$A:$E,4,FALSE)=0,"",VLOOKUP($A47,'Bennett et al.'!$A:$E,4,FALSE)*Sources!$E$2))</f>
        <v>4.2099999999999999E-2</v>
      </c>
      <c r="W47" s="16">
        <f>IF(ISERROR(VLOOKUP($A47,'Bennett et al.'!$A:$E,5,FALSE)),"",IF(VLOOKUP($A47,'Bennett et al.'!$A:$E,5,FALSE)=0,"",VLOOKUP($A47,'Bennett et al.'!$A:$E,5,FALSE)*Sources!$E$2))</f>
        <v>2.7399999999999997E-2</v>
      </c>
      <c r="X47" s="17"/>
      <c r="Y47" s="16">
        <f>IF(ISERROR(VLOOKUP($A47,'Gerosa et al. growth media'!$A:$K,4,FALSE)),"",IF(VLOOKUP($A47,'Gerosa et al. growth media'!$A:$K,4,FALSE)=0,"",VLOOKUP($A47,'Gerosa et al. growth media'!$A:$K,4,FALSE)*Sources!$E$3))</f>
        <v>5.0752891129644484E-2</v>
      </c>
      <c r="Z47" s="16">
        <f>IF(ISERROR(VLOOKUP($A47,'Gerosa et al. growth media'!$A:$K,5,FALSE)),"",IF(VLOOKUP($A47,'Gerosa et al. growth media'!$A:$K,5,FALSE)=0,"",VLOOKUP($A47,'Gerosa et al. growth media'!$A:$K,5,FALSE)*Sources!$E$3))</f>
        <v>5.7060331916649304E-2</v>
      </c>
      <c r="AA47" s="16">
        <f>IF(ISERROR(VLOOKUP($A47,'Gerosa et al. growth media'!$A:$K,6,FALSE)),"",IF(VLOOKUP($A47,'Gerosa et al. growth media'!$A:$K,6,FALSE)=0,"",VLOOKUP($A47,'Gerosa et al. growth media'!$A:$K,6,FALSE)*Sources!$E$3))</f>
        <v>3.5753002029045126E-2</v>
      </c>
      <c r="AB47" s="16">
        <f>IF(ISERROR(VLOOKUP($A47,'Gerosa et al. growth media'!$A:$K,7,FALSE)),"",IF(VLOOKUP($A47,'Gerosa et al. growth media'!$A:$K,7,FALSE)=0,"",VLOOKUP($A47,'Gerosa et al. growth media'!$A:$K,7,FALSE)*Sources!$E$3))</f>
        <v>8.7502220440921721E-2</v>
      </c>
      <c r="AC47" s="16">
        <f>IF(ISERROR(VLOOKUP($A47,'Gerosa et al. growth media'!$A:$K,8,FALSE)),"",IF(VLOOKUP($A47,'Gerosa et al. growth media'!$A:$K,8,FALSE)=0,"",VLOOKUP($A47,'Gerosa et al. growth media'!$A:$K,8,FALSE)*Sources!$E$3))</f>
        <v>6.8232245780827983E-2</v>
      </c>
      <c r="AD47" s="16">
        <f>IF(ISERROR(VLOOKUP($A47,'Gerosa et al. growth media'!$A:$K,9,FALSE)),"",IF(VLOOKUP($A47,'Gerosa et al. growth media'!$A:$K,9,FALSE)=0,"",VLOOKUP($A47,'Gerosa et al. growth media'!$A:$K,9,FALSE)*Sources!$E$3))</f>
        <v>5.5275822989775875E-2</v>
      </c>
      <c r="AE47" s="16">
        <f>IF(ISERROR(VLOOKUP($A47,'Gerosa et al. growth media'!$A:$K,10,FALSE)),"",IF(VLOOKUP($A47,'Gerosa et al. growth media'!$A:$K,10,FALSE)=0,"",VLOOKUP($A47,'Gerosa et al. growth media'!$A:$K,10,FALSE)*Sources!$E$3))</f>
        <v>6.4726133838828706E-2</v>
      </c>
      <c r="AF47" s="16">
        <f>IF(ISERROR(VLOOKUP($A47,'Gerosa et al. growth media'!$A:$K,11,FALSE)),"",IF(VLOOKUP($A47,'Gerosa et al. growth media'!$A:$K,11,FALSE)=0,"",VLOOKUP($A47,'Gerosa et al. growth media'!$A:$K,11,FALSE)*Sources!$E$3))</f>
        <v>7.8327012062603202E-2</v>
      </c>
      <c r="AG47" s="16" t="str">
        <f>IF(ISERROR(VLOOKUP($A47,'Gerosa et al. diauxic shift'!$A:$L,4,FALSE)),"",IF(VLOOKUP($A47,'Gerosa et al. diauxic shift'!$A:$L,4,FALSE)=0,"",VLOOKUP($A47,'Gerosa et al. diauxic shift'!$A:$L,4,FALSE)*Sources!$E$3))</f>
        <v/>
      </c>
      <c r="AH47" s="16" t="str">
        <f>IF(ISERROR(VLOOKUP($A47,'Gerosa et al. diauxic shift'!$A:$L,5,FALSE)),"",IF(VLOOKUP($A47,'Gerosa et al. diauxic shift'!$A:$L,5,FALSE)=0,"",VLOOKUP($A47,'Gerosa et al. diauxic shift'!$A:$L,5,FALSE)*Sources!$E$3))</f>
        <v/>
      </c>
      <c r="AI47" s="16" t="str">
        <f>IF(ISERROR(VLOOKUP($A47,'Gerosa et al. diauxic shift'!$A:$L,6,FALSE)),"",IF(VLOOKUP($A47,'Gerosa et al. diauxic shift'!$A:$L,6,FALSE)=0,"",VLOOKUP($A47,'Gerosa et al. diauxic shift'!$A:$L,6,FALSE)*Sources!$E$3))</f>
        <v/>
      </c>
      <c r="AJ47" s="16" t="str">
        <f>IF(ISERROR(VLOOKUP($A47,'Gerosa et al. diauxic shift'!$A:$L,7,FALSE)),"",IF(VLOOKUP($A47,'Gerosa et al. diauxic shift'!$A:$L,7,FALSE)=0,"",VLOOKUP($A47,'Gerosa et al. diauxic shift'!$A:$L,7,FALSE)*Sources!$E$3))</f>
        <v/>
      </c>
      <c r="AK47" s="16" t="str">
        <f>IF(ISERROR(VLOOKUP($A47,'Gerosa et al. diauxic shift'!$A:$L,8,FALSE)),"",IF(VLOOKUP($A47,'Gerosa et al. diauxic shift'!$A:$L,8,FALSE)=0,"",VLOOKUP($A47,'Gerosa et al. diauxic shift'!$A:$L,8,FALSE)*Sources!$E$3))</f>
        <v/>
      </c>
      <c r="AL47" s="16" t="str">
        <f>IF(ISERROR(VLOOKUP($A47,'Gerosa et al. diauxic shift'!$A:$L,9,FALSE)),"",IF(VLOOKUP($A47,'Gerosa et al. diauxic shift'!$A:$L,9,FALSE)=0,"",VLOOKUP($A47,'Gerosa et al. diauxic shift'!$A:$L,9,FALSE)*Sources!$E$3))</f>
        <v/>
      </c>
      <c r="AM47" s="16" t="str">
        <f>IF(ISERROR(VLOOKUP($A47,'Gerosa et al. diauxic shift'!$A:$L,10,FALSE)),"",IF(VLOOKUP($A47,'Gerosa et al. diauxic shift'!$A:$L,10,FALSE)=0,"",VLOOKUP($A47,'Gerosa et al. diauxic shift'!$A:$L,10,FALSE)*Sources!$E$3))</f>
        <v/>
      </c>
      <c r="AN47" s="16" t="str">
        <f>IF(ISERROR(VLOOKUP($A47,'Gerosa et al. diauxic shift'!$A:$L,11,FALSE)),"",IF(VLOOKUP($A47,'Gerosa et al. diauxic shift'!$A:$L,11,FALSE)=0,"",VLOOKUP($A47,'Gerosa et al. diauxic shift'!$A:$L,11,FALSE)*Sources!$E$3))</f>
        <v/>
      </c>
      <c r="AO47" s="16" t="str">
        <f>IF(ISERROR(VLOOKUP($A47,'Gerosa et al. diauxic shift'!$A:$L,12,FALSE)),"",IF(VLOOKUP($A47,'Gerosa et al. diauxic shift'!$A:$L,12,FALSE)=0,"",VLOOKUP($A47,'Gerosa et al. diauxic shift'!$A:$L,12,FALSE)*Sources!$E$3))</f>
        <v/>
      </c>
      <c r="AP47" s="17"/>
      <c r="AQ47" s="16">
        <f>IF(ISERROR(VLOOKUP($A47,'Ishii et al.'!$A:$L,3,FALSE)),"",IF(VLOOKUP($A47,'Ishii et al.'!$A:$L,3,FALSE)=0,"",VLOOKUP($A47,'Ishii et al.'!$A:$L,3,FALSE)*Sources!$E$4))</f>
        <v>5.5717853119573002E-2</v>
      </c>
      <c r="AR47" s="16">
        <f>IF(ISERROR(VLOOKUP($A47,'Ishii et al.'!$A:$L,4,FALSE)),"",IF(VLOOKUP($A47,'Ishii et al.'!$A:$L,4,FALSE)=0,"",VLOOKUP($A47,'Ishii et al.'!$A:$L,4,FALSE)*Sources!$E$4))</f>
        <v>5.1728671709292802E-2</v>
      </c>
      <c r="AS47" s="16">
        <f>IF(ISERROR(VLOOKUP($A47,'Ishii et al.'!$A:$L,5,FALSE)),"",IF(VLOOKUP($A47,'Ishii et al.'!$A:$L,5,FALSE)=0,"",VLOOKUP($A47,'Ishii et al.'!$A:$L,5,FALSE)*Sources!$E$4))</f>
        <v>6.5725987529482499E-2</v>
      </c>
      <c r="AT47" s="16">
        <f>IF(ISERROR(VLOOKUP($A47,'Ishii et al.'!$A:$L,6,FALSE)),"",IF(VLOOKUP($A47,'Ishii et al.'!$A:$L,6,FALSE)=0,"",VLOOKUP($A47,'Ishii et al.'!$A:$L,6,FALSE)*Sources!$E$4))</f>
        <v>5.4784149683128197E-2</v>
      </c>
      <c r="AU47" s="16">
        <f>IF(ISERROR(VLOOKUP($A47,'Ishii et al.'!$A:$L,7,FALSE)),"",IF(VLOOKUP($A47,'Ishii et al.'!$A:$L,7,FALSE)=0,"",VLOOKUP($A47,'Ishii et al.'!$A:$L,7,FALSE)*Sources!$E$4))</f>
        <v>5.3512633607773301E-2</v>
      </c>
      <c r="AV47" s="16">
        <f t="shared" si="8"/>
        <v>5.6293859129849952E-2</v>
      </c>
      <c r="AW47" s="16">
        <f>IF(ISERROR(VLOOKUP($A47,'Ishii et al.'!$A:$L,9,FALSE)),"",IF(VLOOKUP($A47,'Ishii et al.'!$A:$L,9,FALSE)=0,"",VLOOKUP($A47,'Ishii et al.'!$A:$L,9,FALSE)*Sources!$E$4))</f>
        <v>4.4724937494397897E-2</v>
      </c>
      <c r="AX47" s="16">
        <f>IF(ISERROR(VLOOKUP($A47,'Ishii et al.'!$A:$L,10,FALSE)),"",IF(VLOOKUP($A47,'Ishii et al.'!$A:$L,10,FALSE)=0,"",VLOOKUP($A47,'Ishii et al.'!$A:$L,10,FALSE)*Sources!$E$4))</f>
        <v>6.4827538361548503E-2</v>
      </c>
      <c r="AY47" s="16">
        <f>IF(ISERROR(VLOOKUP($A47,'Ishii et al.'!$A:$L,11,FALSE)),"",IF(VLOOKUP($A47,'Ishii et al.'!$A:$L,11,FALSE)=0,"",VLOOKUP($A47,'Ishii et al.'!$A:$L,11,FALSE)*Sources!$E$4))</f>
        <v>4.4443090416356502E-2</v>
      </c>
      <c r="AZ47" s="16">
        <f>IF(ISERROR(VLOOKUP($A47,'Ishii et al.'!$A:$L,12,FALSE)),"",IF(VLOOKUP($A47,'Ishii et al.'!$A:$L,12,FALSE)=0,"",VLOOKUP($A47,'Ishii et al.'!$A:$L,12,FALSE)*Sources!$E$4))</f>
        <v>5.6380469715813203E-2</v>
      </c>
      <c r="BA47" s="17"/>
      <c r="BB47" s="16">
        <f>IF(ISERROR(VLOOKUP($A47,'Park et al.'!$A:$E,5,FALSE)),"",IF(VLOOKUP($A47,'Park et al.'!$A:$E,5,FALSE)=0,"",VLOOKUP($A47,'Park et al.'!$A:$E,5,FALSE)*Sources!$E$5))</f>
        <v>1.8199999999999997E-2</v>
      </c>
    </row>
    <row r="48" spans="1:54" ht="15" hidden="1" customHeight="1">
      <c r="A48" s="16" t="s">
        <v>174</v>
      </c>
      <c r="B48" s="18" t="s">
        <v>785</v>
      </c>
      <c r="C48" s="18" t="s">
        <v>785</v>
      </c>
      <c r="D48" s="18" t="s">
        <v>176</v>
      </c>
      <c r="E48" s="18" t="s">
        <v>175</v>
      </c>
      <c r="F48" s="17"/>
      <c r="G48" s="18" t="s">
        <v>176</v>
      </c>
      <c r="H48" s="18" t="s">
        <v>176</v>
      </c>
      <c r="I48" s="16">
        <f t="shared" si="0"/>
        <v>3</v>
      </c>
      <c r="J48" s="16">
        <f t="shared" si="1"/>
        <v>11</v>
      </c>
      <c r="K48" s="18"/>
      <c r="L48" s="18"/>
      <c r="M48" s="12" t="b">
        <v>1</v>
      </c>
      <c r="N48" s="12">
        <f t="shared" si="2"/>
        <v>0.20499999999999999</v>
      </c>
      <c r="O48" s="12">
        <f t="shared" si="3"/>
        <v>0.20499999999999999</v>
      </c>
      <c r="P48" s="12">
        <f t="shared" si="4"/>
        <v>0.20499999999999999</v>
      </c>
      <c r="Q48" s="12">
        <f t="shared" si="5"/>
        <v>0.20499999999999999</v>
      </c>
      <c r="R48" s="12">
        <f t="shared" si="6"/>
        <v>0</v>
      </c>
      <c r="S48" s="12">
        <f t="shared" si="7"/>
        <v>5.9351476548928769E-4</v>
      </c>
      <c r="U48" s="16">
        <f>IF(ISERROR(VLOOKUP($A48,'Bennett et al.'!$A:$E,3,FALSE)),"",IF(VLOOKUP($A48,'Bennett et al.'!$A:$E,3,FALSE)=0,"",VLOOKUP($A48,'Bennett et al.'!$A:$E,3,FALSE)*Sources!$E$2))</f>
        <v>0.20499999999999999</v>
      </c>
      <c r="V48" s="16" t="str">
        <f>IF(ISERROR(VLOOKUP($A48,'Bennett et al.'!$A:$E,4,FALSE)),"",IF(VLOOKUP($A48,'Bennett et al.'!$A:$E,4,FALSE)=0,"",VLOOKUP($A48,'Bennett et al.'!$A:$E,4,FALSE)*Sources!$E$2))</f>
        <v/>
      </c>
      <c r="W48" s="16" t="str">
        <f>IF(ISERROR(VLOOKUP($A48,'Bennett et al.'!$A:$E,5,FALSE)),"",IF(VLOOKUP($A48,'Bennett et al.'!$A:$E,5,FALSE)=0,"",VLOOKUP($A48,'Bennett et al.'!$A:$E,5,FALSE)*Sources!$E$2))</f>
        <v/>
      </c>
      <c r="X48" s="17"/>
      <c r="Y48" s="16" t="str">
        <f>IF(ISERROR(VLOOKUP($A48,'Gerosa et al. growth media'!$A:$K,4,FALSE)),"",IF(VLOOKUP($A48,'Gerosa et al. growth media'!$A:$K,4,FALSE)=0,"",VLOOKUP($A48,'Gerosa et al. growth media'!$A:$K,4,FALSE)*Sources!$E$3))</f>
        <v/>
      </c>
      <c r="Z48" s="16" t="str">
        <f>IF(ISERROR(VLOOKUP($A48,'Gerosa et al. growth media'!$A:$K,5,FALSE)),"",IF(VLOOKUP($A48,'Gerosa et al. growth media'!$A:$K,5,FALSE)=0,"",VLOOKUP($A48,'Gerosa et al. growth media'!$A:$K,5,FALSE)*Sources!$E$3))</f>
        <v/>
      </c>
      <c r="AA48" s="16" t="str">
        <f>IF(ISERROR(VLOOKUP($A48,'Gerosa et al. growth media'!$A:$K,6,FALSE)),"",IF(VLOOKUP($A48,'Gerosa et al. growth media'!$A:$K,6,FALSE)=0,"",VLOOKUP($A48,'Gerosa et al. growth media'!$A:$K,6,FALSE)*Sources!$E$3))</f>
        <v/>
      </c>
      <c r="AB48" s="16" t="str">
        <f>IF(ISERROR(VLOOKUP($A48,'Gerosa et al. growth media'!$A:$K,7,FALSE)),"",IF(VLOOKUP($A48,'Gerosa et al. growth media'!$A:$K,7,FALSE)=0,"",VLOOKUP($A48,'Gerosa et al. growth media'!$A:$K,7,FALSE)*Sources!$E$3))</f>
        <v/>
      </c>
      <c r="AC48" s="16" t="str">
        <f>IF(ISERROR(VLOOKUP($A48,'Gerosa et al. growth media'!$A:$K,8,FALSE)),"",IF(VLOOKUP($A48,'Gerosa et al. growth media'!$A:$K,8,FALSE)=0,"",VLOOKUP($A48,'Gerosa et al. growth media'!$A:$K,8,FALSE)*Sources!$E$3))</f>
        <v/>
      </c>
      <c r="AD48" s="16" t="str">
        <f>IF(ISERROR(VLOOKUP($A48,'Gerosa et al. growth media'!$A:$K,9,FALSE)),"",IF(VLOOKUP($A48,'Gerosa et al. growth media'!$A:$K,9,FALSE)=0,"",VLOOKUP($A48,'Gerosa et al. growth media'!$A:$K,9,FALSE)*Sources!$E$3))</f>
        <v/>
      </c>
      <c r="AE48" s="16" t="str">
        <f>IF(ISERROR(VLOOKUP($A48,'Gerosa et al. growth media'!$A:$K,10,FALSE)),"",IF(VLOOKUP($A48,'Gerosa et al. growth media'!$A:$K,10,FALSE)=0,"",VLOOKUP($A48,'Gerosa et al. growth media'!$A:$K,10,FALSE)*Sources!$E$3))</f>
        <v/>
      </c>
      <c r="AF48" s="16" t="str">
        <f>IF(ISERROR(VLOOKUP($A48,'Gerosa et al. growth media'!$A:$K,11,FALSE)),"",IF(VLOOKUP($A48,'Gerosa et al. growth media'!$A:$K,11,FALSE)=0,"",VLOOKUP($A48,'Gerosa et al. growth media'!$A:$K,11,FALSE)*Sources!$E$3))</f>
        <v/>
      </c>
      <c r="AG48" s="16" t="str">
        <f>IF(ISERROR(VLOOKUP($A48,'Gerosa et al. diauxic shift'!$A:$L,4,FALSE)),"",IF(VLOOKUP($A48,'Gerosa et al. diauxic shift'!$A:$L,4,FALSE)=0,"",VLOOKUP($A48,'Gerosa et al. diauxic shift'!$A:$L,4,FALSE)*Sources!$E$3))</f>
        <v/>
      </c>
      <c r="AH48" s="16" t="str">
        <f>IF(ISERROR(VLOOKUP($A48,'Gerosa et al. diauxic shift'!$A:$L,5,FALSE)),"",IF(VLOOKUP($A48,'Gerosa et al. diauxic shift'!$A:$L,5,FALSE)=0,"",VLOOKUP($A48,'Gerosa et al. diauxic shift'!$A:$L,5,FALSE)*Sources!$E$3))</f>
        <v/>
      </c>
      <c r="AI48" s="16" t="str">
        <f>IF(ISERROR(VLOOKUP($A48,'Gerosa et al. diauxic shift'!$A:$L,6,FALSE)),"",IF(VLOOKUP($A48,'Gerosa et al. diauxic shift'!$A:$L,6,FALSE)=0,"",VLOOKUP($A48,'Gerosa et al. diauxic shift'!$A:$L,6,FALSE)*Sources!$E$3))</f>
        <v/>
      </c>
      <c r="AJ48" s="16" t="str">
        <f>IF(ISERROR(VLOOKUP($A48,'Gerosa et al. diauxic shift'!$A:$L,7,FALSE)),"",IF(VLOOKUP($A48,'Gerosa et al. diauxic shift'!$A:$L,7,FALSE)=0,"",VLOOKUP($A48,'Gerosa et al. diauxic shift'!$A:$L,7,FALSE)*Sources!$E$3))</f>
        <v/>
      </c>
      <c r="AK48" s="16" t="str">
        <f>IF(ISERROR(VLOOKUP($A48,'Gerosa et al. diauxic shift'!$A:$L,8,FALSE)),"",IF(VLOOKUP($A48,'Gerosa et al. diauxic shift'!$A:$L,8,FALSE)=0,"",VLOOKUP($A48,'Gerosa et al. diauxic shift'!$A:$L,8,FALSE)*Sources!$E$3))</f>
        <v/>
      </c>
      <c r="AL48" s="16" t="str">
        <f>IF(ISERROR(VLOOKUP($A48,'Gerosa et al. diauxic shift'!$A:$L,9,FALSE)),"",IF(VLOOKUP($A48,'Gerosa et al. diauxic shift'!$A:$L,9,FALSE)=0,"",VLOOKUP($A48,'Gerosa et al. diauxic shift'!$A:$L,9,FALSE)*Sources!$E$3))</f>
        <v/>
      </c>
      <c r="AM48" s="16" t="str">
        <f>IF(ISERROR(VLOOKUP($A48,'Gerosa et al. diauxic shift'!$A:$L,10,FALSE)),"",IF(VLOOKUP($A48,'Gerosa et al. diauxic shift'!$A:$L,10,FALSE)=0,"",VLOOKUP($A48,'Gerosa et al. diauxic shift'!$A:$L,10,FALSE)*Sources!$E$3))</f>
        <v/>
      </c>
      <c r="AN48" s="16" t="str">
        <f>IF(ISERROR(VLOOKUP($A48,'Gerosa et al. diauxic shift'!$A:$L,11,FALSE)),"",IF(VLOOKUP($A48,'Gerosa et al. diauxic shift'!$A:$L,11,FALSE)=0,"",VLOOKUP($A48,'Gerosa et al. diauxic shift'!$A:$L,11,FALSE)*Sources!$E$3))</f>
        <v/>
      </c>
      <c r="AO48" s="16" t="str">
        <f>IF(ISERROR(VLOOKUP($A48,'Gerosa et al. diauxic shift'!$A:$L,12,FALSE)),"",IF(VLOOKUP($A48,'Gerosa et al. diauxic shift'!$A:$L,12,FALSE)=0,"",VLOOKUP($A48,'Gerosa et al. diauxic shift'!$A:$L,12,FALSE)*Sources!$E$3))</f>
        <v/>
      </c>
      <c r="AP48" s="17"/>
      <c r="AQ48" s="16">
        <f>IF(ISERROR(VLOOKUP($A48,'Ishii et al.'!$A:$L,3,FALSE)),"",IF(VLOOKUP($A48,'Ishii et al.'!$A:$L,3,FALSE)=0,"",VLOOKUP($A48,'Ishii et al.'!$A:$L,3,FALSE)*Sources!$E$4))</f>
        <v>0.21015723488346799</v>
      </c>
      <c r="AR48" s="16">
        <f>IF(ISERROR(VLOOKUP($A48,'Ishii et al.'!$A:$L,4,FALSE)),"",IF(VLOOKUP($A48,'Ishii et al.'!$A:$L,4,FALSE)=0,"",VLOOKUP($A48,'Ishii et al.'!$A:$L,4,FALSE)*Sources!$E$4))</f>
        <v>0.31420908875004899</v>
      </c>
      <c r="AS48" s="16">
        <f>IF(ISERROR(VLOOKUP($A48,'Ishii et al.'!$A:$L,5,FALSE)),"",IF(VLOOKUP($A48,'Ishii et al.'!$A:$L,5,FALSE)=0,"",VLOOKUP($A48,'Ishii et al.'!$A:$L,5,FALSE)*Sources!$E$4))</f>
        <v>0.20731778834294401</v>
      </c>
      <c r="AT48" s="16">
        <f>IF(ISERROR(VLOOKUP($A48,'Ishii et al.'!$A:$L,6,FALSE)),"",IF(VLOOKUP($A48,'Ishii et al.'!$A:$L,6,FALSE)=0,"",VLOOKUP($A48,'Ishii et al.'!$A:$L,6,FALSE)*Sources!$E$4))</f>
        <v>0.214035971689916</v>
      </c>
      <c r="AU48" s="16">
        <f>IF(ISERROR(VLOOKUP($A48,'Ishii et al.'!$A:$L,7,FALSE)),"",IF(VLOOKUP($A48,'Ishii et al.'!$A:$L,7,FALSE)=0,"",VLOOKUP($A48,'Ishii et al.'!$A:$L,7,FALSE)*Sources!$E$4))</f>
        <v>4.3341598477229203E-2</v>
      </c>
      <c r="AV48" s="16">
        <f t="shared" si="8"/>
        <v>0.19781233642872126</v>
      </c>
      <c r="AW48" s="16">
        <f>IF(ISERROR(VLOOKUP($A48,'Ishii et al.'!$A:$L,9,FALSE)),"",IF(VLOOKUP($A48,'Ishii et al.'!$A:$L,9,FALSE)=0,"",VLOOKUP($A48,'Ishii et al.'!$A:$L,9,FALSE)*Sources!$E$4))</f>
        <v>5.3352483313448398E-2</v>
      </c>
      <c r="AX48" s="16">
        <f>IF(ISERROR(VLOOKUP($A48,'Ishii et al.'!$A:$L,10,FALSE)),"",IF(VLOOKUP($A48,'Ishii et al.'!$A:$L,10,FALSE)=0,"",VLOOKUP($A48,'Ishii et al.'!$A:$L,10,FALSE)*Sources!$E$4))</f>
        <v>4.4810787019795302E-2</v>
      </c>
      <c r="AY48" s="16">
        <f>IF(ISERROR(VLOOKUP($A48,'Ishii et al.'!$A:$L,11,FALSE)),"",IF(VLOOKUP($A48,'Ishii et al.'!$A:$L,11,FALSE)=0,"",VLOOKUP($A48,'Ishii et al.'!$A:$L,11,FALSE)*Sources!$E$4))</f>
        <v>4.9448742262072701E-2</v>
      </c>
      <c r="AZ48" s="16">
        <f>IF(ISERROR(VLOOKUP($A48,'Ishii et al.'!$A:$L,12,FALSE)),"",IF(VLOOKUP($A48,'Ishii et al.'!$A:$L,12,FALSE)=0,"",VLOOKUP($A48,'Ishii et al.'!$A:$L,12,FALSE)*Sources!$E$4))</f>
        <v>0.135155979616436</v>
      </c>
      <c r="BA48" s="17"/>
      <c r="BB48" s="16">
        <f>IF(ISERROR(VLOOKUP($A48,'Park et al.'!$A:$E,5,FALSE)),"",IF(VLOOKUP($A48,'Park et al.'!$A:$E,5,FALSE)=0,"",VLOOKUP($A48,'Park et al.'!$A:$E,5,FALSE)*Sources!$E$5))</f>
        <v>0.20499999999999999</v>
      </c>
    </row>
    <row r="49" spans="1:54" ht="15" hidden="1" customHeight="1">
      <c r="A49" s="16" t="s">
        <v>177</v>
      </c>
      <c r="B49" s="18" t="s">
        <v>812</v>
      </c>
      <c r="C49" s="18" t="s">
        <v>866</v>
      </c>
      <c r="D49" s="18" t="s">
        <v>178</v>
      </c>
      <c r="E49" s="18" t="s">
        <v>179</v>
      </c>
      <c r="F49" s="18" t="s">
        <v>180</v>
      </c>
      <c r="G49" s="18" t="s">
        <v>178</v>
      </c>
      <c r="H49" s="18" t="s">
        <v>179</v>
      </c>
      <c r="I49" s="18">
        <f t="shared" si="0"/>
        <v>4</v>
      </c>
      <c r="J49" s="18">
        <f t="shared" si="1"/>
        <v>20</v>
      </c>
      <c r="K49" s="18" t="b">
        <v>1</v>
      </c>
      <c r="L49" s="18"/>
      <c r="M49" s="12" t="b">
        <v>1</v>
      </c>
      <c r="N49" s="12">
        <f t="shared" si="2"/>
        <v>4.1420141358794411E-2</v>
      </c>
      <c r="O49" s="12">
        <f t="shared" si="3"/>
        <v>2.8900000000000002E-2</v>
      </c>
      <c r="P49" s="12">
        <f t="shared" si="4"/>
        <v>2.8900000000000002E-2</v>
      </c>
      <c r="Q49" s="12">
        <f t="shared" si="5"/>
        <v>6.6460424076383223E-2</v>
      </c>
      <c r="R49" s="12">
        <f t="shared" si="6"/>
        <v>1.7706153712435353E-2</v>
      </c>
      <c r="S49" s="12">
        <f t="shared" si="7"/>
        <v>1.199193438297464E-4</v>
      </c>
      <c r="U49" s="18">
        <f>IF(ISERROR(VLOOKUP($A49,'Bennett et al.'!$A:$E,3,FALSE)),"",IF(VLOOKUP($A49,'Bennett et al.'!$A:$E,3,FALSE)=0,"",VLOOKUP($A49,'Bennett et al.'!$A:$E,3,FALSE)*Sources!$E$2))</f>
        <v>2.8900000000000002E-2</v>
      </c>
      <c r="V49" s="18">
        <f>IF(ISERROR(VLOOKUP($A49,'Bennett et al.'!$A:$E,4,FALSE)),"",IF(VLOOKUP($A49,'Bennett et al.'!$A:$E,4,FALSE)=0,"",VLOOKUP($A49,'Bennett et al.'!$A:$E,4,FALSE)*Sources!$E$2))</f>
        <v>8.7399999999999992E-2</v>
      </c>
      <c r="W49" s="18">
        <f>IF(ISERROR(VLOOKUP($A49,'Bennett et al.'!$A:$E,5,FALSE)),"",IF(VLOOKUP($A49,'Bennett et al.'!$A:$E,5,FALSE)=0,"",VLOOKUP($A49,'Bennett et al.'!$A:$E,5,FALSE)*Sources!$E$2))</f>
        <v>5.2200000000000003E-2</v>
      </c>
      <c r="X49" s="17"/>
      <c r="Y49" s="18">
        <f>IF(ISERROR(VLOOKUP($A49,'Gerosa et al. growth media'!$A:$K,4,FALSE)),"",IF(VLOOKUP($A49,'Gerosa et al. growth media'!$A:$K,4,FALSE)=0,"",VLOOKUP($A49,'Gerosa et al. growth media'!$A:$K,4,FALSE)*Sources!$E$3))</f>
        <v>8.1444994937593773E-2</v>
      </c>
      <c r="Z49" s="18">
        <f>IF(ISERROR(VLOOKUP($A49,'Gerosa et al. growth media'!$A:$K,5,FALSE)),"",IF(VLOOKUP($A49,'Gerosa et al. growth media'!$A:$K,5,FALSE)=0,"",VLOOKUP($A49,'Gerosa et al. growth media'!$A:$K,5,FALSE)*Sources!$E$3))</f>
        <v>4.4256662639576949E-2</v>
      </c>
      <c r="AA49" s="18">
        <f>IF(ISERROR(VLOOKUP($A49,'Gerosa et al. growth media'!$A:$K,6,FALSE)),"",IF(VLOOKUP($A49,'Gerosa et al. growth media'!$A:$K,6,FALSE)=0,"",VLOOKUP($A49,'Gerosa et al. growth media'!$A:$K,6,FALSE)*Sources!$E$3))</f>
        <v>5.4668125809035149E-2</v>
      </c>
      <c r="AB49" s="18">
        <f>IF(ISERROR(VLOOKUP($A49,'Gerosa et al. growth media'!$A:$K,7,FALSE)),"",IF(VLOOKUP($A49,'Gerosa et al. growth media'!$A:$K,7,FALSE)=0,"",VLOOKUP($A49,'Gerosa et al. growth media'!$A:$K,7,FALSE)*Sources!$E$3))</f>
        <v>6.6460424076383223E-2</v>
      </c>
      <c r="AC49" s="18">
        <f>IF(ISERROR(VLOOKUP($A49,'Gerosa et al. growth media'!$A:$K,8,FALSE)),"",IF(VLOOKUP($A49,'Gerosa et al. growth media'!$A:$K,8,FALSE)=0,"",VLOOKUP($A49,'Gerosa et al. growth media'!$A:$K,8,FALSE)*Sources!$E$3))</f>
        <v>0.14109538823170426</v>
      </c>
      <c r="AD49" s="18">
        <f>IF(ISERROR(VLOOKUP($A49,'Gerosa et al. growth media'!$A:$K,9,FALSE)),"",IF(VLOOKUP($A49,'Gerosa et al. growth media'!$A:$K,9,FALSE)=0,"",VLOOKUP($A49,'Gerosa et al. growth media'!$A:$K,9,FALSE)*Sources!$E$3))</f>
        <v>4.5953077027027674E-2</v>
      </c>
      <c r="AE49" s="18">
        <f>IF(ISERROR(VLOOKUP($A49,'Gerosa et al. growth media'!$A:$K,10,FALSE)),"",IF(VLOOKUP($A49,'Gerosa et al. growth media'!$A:$K,10,FALSE)=0,"",VLOOKUP($A49,'Gerosa et al. growth media'!$A:$K,10,FALSE)*Sources!$E$3))</f>
        <v>0.13011362973877258</v>
      </c>
      <c r="AF49" s="18">
        <f>IF(ISERROR(VLOOKUP($A49,'Gerosa et al. growth media'!$A:$K,11,FALSE)),"",IF(VLOOKUP($A49,'Gerosa et al. growth media'!$A:$K,11,FALSE)=0,"",VLOOKUP($A49,'Gerosa et al. growth media'!$A:$K,11,FALSE)*Sources!$E$3))</f>
        <v>8.3555889657649152E-2</v>
      </c>
      <c r="AG49" s="18" t="str">
        <f>IF(ISERROR(VLOOKUP($A49,'Gerosa et al. diauxic shift'!$A:$L,4,FALSE)),"",IF(VLOOKUP($A49,'Gerosa et al. diauxic shift'!$A:$L,4,FALSE)=0,"",VLOOKUP($A49,'Gerosa et al. diauxic shift'!$A:$L,4,FALSE)*Sources!$E$3))</f>
        <v/>
      </c>
      <c r="AH49" s="18" t="str">
        <f>IF(ISERROR(VLOOKUP($A49,'Gerosa et al. diauxic shift'!$A:$L,5,FALSE)),"",IF(VLOOKUP($A49,'Gerosa et al. diauxic shift'!$A:$L,5,FALSE)=0,"",VLOOKUP($A49,'Gerosa et al. diauxic shift'!$A:$L,5,FALSE)*Sources!$E$3))</f>
        <v/>
      </c>
      <c r="AI49" s="18" t="str">
        <f>IF(ISERROR(VLOOKUP($A49,'Gerosa et al. diauxic shift'!$A:$L,6,FALSE)),"",IF(VLOOKUP($A49,'Gerosa et al. diauxic shift'!$A:$L,6,FALSE)=0,"",VLOOKUP($A49,'Gerosa et al. diauxic shift'!$A:$L,6,FALSE)*Sources!$E$3))</f>
        <v/>
      </c>
      <c r="AJ49" s="18" t="str">
        <f>IF(ISERROR(VLOOKUP($A49,'Gerosa et al. diauxic shift'!$A:$L,7,FALSE)),"",IF(VLOOKUP($A49,'Gerosa et al. diauxic shift'!$A:$L,7,FALSE)=0,"",VLOOKUP($A49,'Gerosa et al. diauxic shift'!$A:$L,7,FALSE)*Sources!$E$3))</f>
        <v/>
      </c>
      <c r="AK49" s="18" t="str">
        <f>IF(ISERROR(VLOOKUP($A49,'Gerosa et al. diauxic shift'!$A:$L,8,FALSE)),"",IF(VLOOKUP($A49,'Gerosa et al. diauxic shift'!$A:$L,8,FALSE)=0,"",VLOOKUP($A49,'Gerosa et al. diauxic shift'!$A:$L,8,FALSE)*Sources!$E$3))</f>
        <v/>
      </c>
      <c r="AL49" s="18" t="str">
        <f>IF(ISERROR(VLOOKUP($A49,'Gerosa et al. diauxic shift'!$A:$L,9,FALSE)),"",IF(VLOOKUP($A49,'Gerosa et al. diauxic shift'!$A:$L,9,FALSE)=0,"",VLOOKUP($A49,'Gerosa et al. diauxic shift'!$A:$L,9,FALSE)*Sources!$E$3))</f>
        <v/>
      </c>
      <c r="AM49" s="18" t="str">
        <f>IF(ISERROR(VLOOKUP($A49,'Gerosa et al. diauxic shift'!$A:$L,10,FALSE)),"",IF(VLOOKUP($A49,'Gerosa et al. diauxic shift'!$A:$L,10,FALSE)=0,"",VLOOKUP($A49,'Gerosa et al. diauxic shift'!$A:$L,10,FALSE)*Sources!$E$3))</f>
        <v/>
      </c>
      <c r="AN49" s="18" t="str">
        <f>IF(ISERROR(VLOOKUP($A49,'Gerosa et al. diauxic shift'!$A:$L,11,FALSE)),"",IF(VLOOKUP($A49,'Gerosa et al. diauxic shift'!$A:$L,11,FALSE)=0,"",VLOOKUP($A49,'Gerosa et al. diauxic shift'!$A:$L,11,FALSE)*Sources!$E$3))</f>
        <v/>
      </c>
      <c r="AO49" s="18" t="str">
        <f>IF(ISERROR(VLOOKUP($A49,'Gerosa et al. diauxic shift'!$A:$L,12,FALSE)),"",IF(VLOOKUP($A49,'Gerosa et al. diauxic shift'!$A:$L,12,FALSE)=0,"",VLOOKUP($A49,'Gerosa et al. diauxic shift'!$A:$L,12,FALSE)*Sources!$E$3))</f>
        <v/>
      </c>
      <c r="AP49" s="17"/>
      <c r="AQ49" s="18" t="str">
        <f>IF(ISERROR(VLOOKUP($A49,'Ishii et al.'!$A:$L,3,FALSE)),"",IF(VLOOKUP($A49,'Ishii et al.'!$A:$L,3,FALSE)=0,"",VLOOKUP($A49,'Ishii et al.'!$A:$L,3,FALSE)*Sources!$E$4))</f>
        <v/>
      </c>
      <c r="AR49" s="18">
        <f>IF(ISERROR(VLOOKUP($A49,'Ishii et al.'!$A:$L,4,FALSE)),"",IF(VLOOKUP($A49,'Ishii et al.'!$A:$L,4,FALSE)=0,"",VLOOKUP($A49,'Ishii et al.'!$A:$L,4,FALSE)*Sources!$E$4))</f>
        <v>2.7052344243495601E-2</v>
      </c>
      <c r="AS49" s="18">
        <f>IF(ISERROR(VLOOKUP($A49,'Ishii et al.'!$A:$L,5,FALSE)),"",IF(VLOOKUP($A49,'Ishii et al.'!$A:$L,5,FALSE)=0,"",VLOOKUP($A49,'Ishii et al.'!$A:$L,5,FALSE)*Sources!$E$4))</f>
        <v>3.7769412014161598E-2</v>
      </c>
      <c r="AT49" s="18">
        <f>IF(ISERROR(VLOOKUP($A49,'Ishii et al.'!$A:$L,6,FALSE)),"",IF(VLOOKUP($A49,'Ishii et al.'!$A:$L,6,FALSE)=0,"",VLOOKUP($A49,'Ishii et al.'!$A:$L,6,FALSE)*Sources!$E$4))</f>
        <v>4.5111319526074001E-2</v>
      </c>
      <c r="AU49" s="18">
        <f>IF(ISERROR(VLOOKUP($A49,'Ishii et al.'!$A:$L,7,FALSE)),"",IF(VLOOKUP($A49,'Ishii et al.'!$A:$L,7,FALSE)=0,"",VLOOKUP($A49,'Ishii et al.'!$A:$L,7,FALSE)*Sources!$E$4))</f>
        <v>2.7891743900716099E-2</v>
      </c>
      <c r="AV49" s="18">
        <f t="shared" si="8"/>
        <v>3.4456204921111823E-2</v>
      </c>
      <c r="AW49" s="18">
        <f>IF(ISERROR(VLOOKUP($A49,'Ishii et al.'!$A:$L,9,FALSE)),"",IF(VLOOKUP($A49,'Ishii et al.'!$A:$L,9,FALSE)=0,"",VLOOKUP($A49,'Ishii et al.'!$A:$L,9,FALSE)*Sources!$E$4))</f>
        <v>2.3265341292322699E-2</v>
      </c>
      <c r="AX49" s="18">
        <f>IF(ISERROR(VLOOKUP($A49,'Ishii et al.'!$A:$L,10,FALSE)),"",IF(VLOOKUP($A49,'Ishii et al.'!$A:$L,10,FALSE)=0,"",VLOOKUP($A49,'Ishii et al.'!$A:$L,10,FALSE)*Sources!$E$4))</f>
        <v>5.5576091594646798E-2</v>
      </c>
      <c r="AY49" s="18">
        <f>IF(ISERROR(VLOOKUP($A49,'Ishii et al.'!$A:$L,11,FALSE)),"",IF(VLOOKUP($A49,'Ishii et al.'!$A:$L,11,FALSE)=0,"",VLOOKUP($A49,'Ishii et al.'!$A:$L,11,FALSE)*Sources!$E$4))</f>
        <v>3.7129692228565998E-2</v>
      </c>
      <c r="AZ49" s="18">
        <f>IF(ISERROR(VLOOKUP($A49,'Ishii et al.'!$A:$L,12,FALSE)),"",IF(VLOOKUP($A49,'Ishii et al.'!$A:$L,12,FALSE)=0,"",VLOOKUP($A49,'Ishii et al.'!$A:$L,12,FALSE)*Sources!$E$4))</f>
        <v>9.6327831450897405E-2</v>
      </c>
      <c r="BA49" s="17"/>
      <c r="BB49" s="18">
        <f>IF(ISERROR(VLOOKUP($A49,'Park et al.'!$A:$E,5,FALSE)),"",IF(VLOOKUP($A49,'Park et al.'!$A:$E,5,FALSE)=0,"",VLOOKUP($A49,'Park et al.'!$A:$E,5,FALSE)*Sources!$E$5))</f>
        <v>2.8900000000000002E-2</v>
      </c>
    </row>
    <row r="50" spans="1:54" ht="15" hidden="1" customHeight="1">
      <c r="A50" s="16" t="s">
        <v>181</v>
      </c>
      <c r="B50" s="18" t="s">
        <v>788</v>
      </c>
      <c r="C50" s="18" t="s">
        <v>788</v>
      </c>
      <c r="D50" s="18" t="s">
        <v>182</v>
      </c>
      <c r="E50" s="18" t="s">
        <v>182</v>
      </c>
      <c r="F50" s="17"/>
      <c r="G50" s="17"/>
      <c r="H50" s="18" t="s">
        <v>182</v>
      </c>
      <c r="I50" s="18">
        <f t="shared" si="0"/>
        <v>2</v>
      </c>
      <c r="J50" s="18">
        <f t="shared" si="1"/>
        <v>2</v>
      </c>
      <c r="K50" s="18"/>
      <c r="L50" s="18"/>
      <c r="M50" s="12" t="b">
        <v>1</v>
      </c>
      <c r="N50" s="12">
        <f t="shared" si="2"/>
        <v>3.5400000000000001E-2</v>
      </c>
      <c r="O50" s="12">
        <f t="shared" si="3"/>
        <v>3.5400000000000001E-2</v>
      </c>
      <c r="P50" s="12">
        <f t="shared" si="4"/>
        <v>3.5400000000000001E-2</v>
      </c>
      <c r="Q50" s="12">
        <f t="shared" si="5"/>
        <v>3.5400000000000001E-2</v>
      </c>
      <c r="R50" s="12">
        <f t="shared" si="6"/>
        <v>0</v>
      </c>
      <c r="S50" s="12">
        <f t="shared" si="7"/>
        <v>1.0248986682107699E-4</v>
      </c>
      <c r="U50" s="18">
        <f>IF(ISERROR(VLOOKUP($A50,'Bennett et al.'!$A:$E,3,FALSE)),"",IF(VLOOKUP($A50,'Bennett et al.'!$A:$E,3,FALSE)=0,"",VLOOKUP($A50,'Bennett et al.'!$A:$E,3,FALSE)*Sources!$E$2))</f>
        <v>3.5400000000000001E-2</v>
      </c>
      <c r="V50" s="18" t="str">
        <f>IF(ISERROR(VLOOKUP($A50,'Bennett et al.'!$A:$E,4,FALSE)),"",IF(VLOOKUP($A50,'Bennett et al.'!$A:$E,4,FALSE)=0,"",VLOOKUP($A50,'Bennett et al.'!$A:$E,4,FALSE)*Sources!$E$2))</f>
        <v/>
      </c>
      <c r="W50" s="18" t="str">
        <f>IF(ISERROR(VLOOKUP($A50,'Bennett et al.'!$A:$E,5,FALSE)),"",IF(VLOOKUP($A50,'Bennett et al.'!$A:$E,5,FALSE)=0,"",VLOOKUP($A50,'Bennett et al.'!$A:$E,5,FALSE)*Sources!$E$2))</f>
        <v/>
      </c>
      <c r="X50" s="17"/>
      <c r="Y50" s="18" t="str">
        <f>IF(ISERROR(VLOOKUP($A50,'Gerosa et al. growth media'!$A:$K,4,FALSE)),"",IF(VLOOKUP($A50,'Gerosa et al. growth media'!$A:$K,4,FALSE)=0,"",VLOOKUP($A50,'Gerosa et al. growth media'!$A:$K,4,FALSE)*Sources!$E$3))</f>
        <v/>
      </c>
      <c r="Z50" s="18" t="str">
        <f>IF(ISERROR(VLOOKUP($A50,'Gerosa et al. growth media'!$A:$K,5,FALSE)),"",IF(VLOOKUP($A50,'Gerosa et al. growth media'!$A:$K,5,FALSE)=0,"",VLOOKUP($A50,'Gerosa et al. growth media'!$A:$K,5,FALSE)*Sources!$E$3))</f>
        <v/>
      </c>
      <c r="AA50" s="18" t="str">
        <f>IF(ISERROR(VLOOKUP($A50,'Gerosa et al. growth media'!$A:$K,6,FALSE)),"",IF(VLOOKUP($A50,'Gerosa et al. growth media'!$A:$K,6,FALSE)=0,"",VLOOKUP($A50,'Gerosa et al. growth media'!$A:$K,6,FALSE)*Sources!$E$3))</f>
        <v/>
      </c>
      <c r="AB50" s="18" t="str">
        <f>IF(ISERROR(VLOOKUP($A50,'Gerosa et al. growth media'!$A:$K,7,FALSE)),"",IF(VLOOKUP($A50,'Gerosa et al. growth media'!$A:$K,7,FALSE)=0,"",VLOOKUP($A50,'Gerosa et al. growth media'!$A:$K,7,FALSE)*Sources!$E$3))</f>
        <v/>
      </c>
      <c r="AC50" s="18" t="str">
        <f>IF(ISERROR(VLOOKUP($A50,'Gerosa et al. growth media'!$A:$K,8,FALSE)),"",IF(VLOOKUP($A50,'Gerosa et al. growth media'!$A:$K,8,FALSE)=0,"",VLOOKUP($A50,'Gerosa et al. growth media'!$A:$K,8,FALSE)*Sources!$E$3))</f>
        <v/>
      </c>
      <c r="AD50" s="18" t="str">
        <f>IF(ISERROR(VLOOKUP($A50,'Gerosa et al. growth media'!$A:$K,9,FALSE)),"",IF(VLOOKUP($A50,'Gerosa et al. growth media'!$A:$K,9,FALSE)=0,"",VLOOKUP($A50,'Gerosa et al. growth media'!$A:$K,9,FALSE)*Sources!$E$3))</f>
        <v/>
      </c>
      <c r="AE50" s="18" t="str">
        <f>IF(ISERROR(VLOOKUP($A50,'Gerosa et al. growth media'!$A:$K,10,FALSE)),"",IF(VLOOKUP($A50,'Gerosa et al. growth media'!$A:$K,10,FALSE)=0,"",VLOOKUP($A50,'Gerosa et al. growth media'!$A:$K,10,FALSE)*Sources!$E$3))</f>
        <v/>
      </c>
      <c r="AF50" s="18" t="str">
        <f>IF(ISERROR(VLOOKUP($A50,'Gerosa et al. growth media'!$A:$K,11,FALSE)),"",IF(VLOOKUP($A50,'Gerosa et al. growth media'!$A:$K,11,FALSE)=0,"",VLOOKUP($A50,'Gerosa et al. growth media'!$A:$K,11,FALSE)*Sources!$E$3))</f>
        <v/>
      </c>
      <c r="AG50" s="18" t="str">
        <f>IF(ISERROR(VLOOKUP($A50,'Gerosa et al. diauxic shift'!$A:$L,4,FALSE)),"",IF(VLOOKUP($A50,'Gerosa et al. diauxic shift'!$A:$L,4,FALSE)=0,"",VLOOKUP($A50,'Gerosa et al. diauxic shift'!$A:$L,4,FALSE)*Sources!$E$3))</f>
        <v/>
      </c>
      <c r="AH50" s="18" t="str">
        <f>IF(ISERROR(VLOOKUP($A50,'Gerosa et al. diauxic shift'!$A:$L,5,FALSE)),"",IF(VLOOKUP($A50,'Gerosa et al. diauxic shift'!$A:$L,5,FALSE)=0,"",VLOOKUP($A50,'Gerosa et al. diauxic shift'!$A:$L,5,FALSE)*Sources!$E$3))</f>
        <v/>
      </c>
      <c r="AI50" s="18" t="str">
        <f>IF(ISERROR(VLOOKUP($A50,'Gerosa et al. diauxic shift'!$A:$L,6,FALSE)),"",IF(VLOOKUP($A50,'Gerosa et al. diauxic shift'!$A:$L,6,FALSE)=0,"",VLOOKUP($A50,'Gerosa et al. diauxic shift'!$A:$L,6,FALSE)*Sources!$E$3))</f>
        <v/>
      </c>
      <c r="AJ50" s="18" t="str">
        <f>IF(ISERROR(VLOOKUP($A50,'Gerosa et al. diauxic shift'!$A:$L,7,FALSE)),"",IF(VLOOKUP($A50,'Gerosa et al. diauxic shift'!$A:$L,7,FALSE)=0,"",VLOOKUP($A50,'Gerosa et al. diauxic shift'!$A:$L,7,FALSE)*Sources!$E$3))</f>
        <v/>
      </c>
      <c r="AK50" s="18" t="str">
        <f>IF(ISERROR(VLOOKUP($A50,'Gerosa et al. diauxic shift'!$A:$L,8,FALSE)),"",IF(VLOOKUP($A50,'Gerosa et al. diauxic shift'!$A:$L,8,FALSE)=0,"",VLOOKUP($A50,'Gerosa et al. diauxic shift'!$A:$L,8,FALSE)*Sources!$E$3))</f>
        <v/>
      </c>
      <c r="AL50" s="18" t="str">
        <f>IF(ISERROR(VLOOKUP($A50,'Gerosa et al. diauxic shift'!$A:$L,9,FALSE)),"",IF(VLOOKUP($A50,'Gerosa et al. diauxic shift'!$A:$L,9,FALSE)=0,"",VLOOKUP($A50,'Gerosa et al. diauxic shift'!$A:$L,9,FALSE)*Sources!$E$3))</f>
        <v/>
      </c>
      <c r="AM50" s="18" t="str">
        <f>IF(ISERROR(VLOOKUP($A50,'Gerosa et al. diauxic shift'!$A:$L,10,FALSE)),"",IF(VLOOKUP($A50,'Gerosa et al. diauxic shift'!$A:$L,10,FALSE)=0,"",VLOOKUP($A50,'Gerosa et al. diauxic shift'!$A:$L,10,FALSE)*Sources!$E$3))</f>
        <v/>
      </c>
      <c r="AN50" s="18" t="str">
        <f>IF(ISERROR(VLOOKUP($A50,'Gerosa et al. diauxic shift'!$A:$L,11,FALSE)),"",IF(VLOOKUP($A50,'Gerosa et al. diauxic shift'!$A:$L,11,FALSE)=0,"",VLOOKUP($A50,'Gerosa et al. diauxic shift'!$A:$L,11,FALSE)*Sources!$E$3))</f>
        <v/>
      </c>
      <c r="AO50" s="18" t="str">
        <f>IF(ISERROR(VLOOKUP($A50,'Gerosa et al. diauxic shift'!$A:$L,12,FALSE)),"",IF(VLOOKUP($A50,'Gerosa et al. diauxic shift'!$A:$L,12,FALSE)=0,"",VLOOKUP($A50,'Gerosa et al. diauxic shift'!$A:$L,12,FALSE)*Sources!$E$3))</f>
        <v/>
      </c>
      <c r="AP50" s="17"/>
      <c r="AQ50" s="18" t="str">
        <f>IF(ISERROR(VLOOKUP($A50,'Ishii et al.'!$A:$L,3,FALSE)),"",IF(VLOOKUP($A50,'Ishii et al.'!$A:$L,3,FALSE)=0,"",VLOOKUP($A50,'Ishii et al.'!$A:$L,3,FALSE)*Sources!$E$4))</f>
        <v/>
      </c>
      <c r="AR50" s="18" t="str">
        <f>IF(ISERROR(VLOOKUP($A50,'Ishii et al.'!$A:$L,4,FALSE)),"",IF(VLOOKUP($A50,'Ishii et al.'!$A:$L,4,FALSE)=0,"",VLOOKUP($A50,'Ishii et al.'!$A:$L,4,FALSE)*Sources!$E$4))</f>
        <v/>
      </c>
      <c r="AS50" s="18" t="str">
        <f>IF(ISERROR(VLOOKUP($A50,'Ishii et al.'!$A:$L,5,FALSE)),"",IF(VLOOKUP($A50,'Ishii et al.'!$A:$L,5,FALSE)=0,"",VLOOKUP($A50,'Ishii et al.'!$A:$L,5,FALSE)*Sources!$E$4))</f>
        <v/>
      </c>
      <c r="AT50" s="18" t="str">
        <f>IF(ISERROR(VLOOKUP($A50,'Ishii et al.'!$A:$L,6,FALSE)),"",IF(VLOOKUP($A50,'Ishii et al.'!$A:$L,6,FALSE)=0,"",VLOOKUP($A50,'Ishii et al.'!$A:$L,6,FALSE)*Sources!$E$4))</f>
        <v/>
      </c>
      <c r="AU50" s="18" t="str">
        <f>IF(ISERROR(VLOOKUP($A50,'Ishii et al.'!$A:$L,7,FALSE)),"",IF(VLOOKUP($A50,'Ishii et al.'!$A:$L,7,FALSE)=0,"",VLOOKUP($A50,'Ishii et al.'!$A:$L,7,FALSE)*Sources!$E$4))</f>
        <v/>
      </c>
      <c r="AV50" s="18" t="str">
        <f t="shared" si="8"/>
        <v/>
      </c>
      <c r="AW50" s="18" t="str">
        <f>IF(ISERROR(VLOOKUP($A50,'Ishii et al.'!$A:$L,9,FALSE)),"",IF(VLOOKUP($A50,'Ishii et al.'!$A:$L,9,FALSE)=0,"",VLOOKUP($A50,'Ishii et al.'!$A:$L,9,FALSE)*Sources!$E$4))</f>
        <v/>
      </c>
      <c r="AX50" s="18" t="str">
        <f>IF(ISERROR(VLOOKUP($A50,'Ishii et al.'!$A:$L,10,FALSE)),"",IF(VLOOKUP($A50,'Ishii et al.'!$A:$L,10,FALSE)=0,"",VLOOKUP($A50,'Ishii et al.'!$A:$L,10,FALSE)*Sources!$E$4))</f>
        <v/>
      </c>
      <c r="AY50" s="18" t="str">
        <f>IF(ISERROR(VLOOKUP($A50,'Ishii et al.'!$A:$L,11,FALSE)),"",IF(VLOOKUP($A50,'Ishii et al.'!$A:$L,11,FALSE)=0,"",VLOOKUP($A50,'Ishii et al.'!$A:$L,11,FALSE)*Sources!$E$4))</f>
        <v/>
      </c>
      <c r="AZ50" s="18" t="str">
        <f>IF(ISERROR(VLOOKUP($A50,'Ishii et al.'!$A:$L,12,FALSE)),"",IF(VLOOKUP($A50,'Ishii et al.'!$A:$L,12,FALSE)=0,"",VLOOKUP($A50,'Ishii et al.'!$A:$L,12,FALSE)*Sources!$E$4))</f>
        <v/>
      </c>
      <c r="BA50" s="17"/>
      <c r="BB50" s="18">
        <f>IF(ISERROR(VLOOKUP($A50,'Park et al.'!$A:$E,5,FALSE)),"",IF(VLOOKUP($A50,'Park et al.'!$A:$E,5,FALSE)=0,"",VLOOKUP($A50,'Park et al.'!$A:$E,5,FALSE)*Sources!$E$5))</f>
        <v>3.5400000000000001E-2</v>
      </c>
    </row>
    <row r="51" spans="1:54" ht="15" hidden="1" customHeight="1">
      <c r="A51" s="18" t="s">
        <v>183</v>
      </c>
      <c r="B51" s="18" t="s">
        <v>762</v>
      </c>
      <c r="C51" s="32" t="s">
        <v>634</v>
      </c>
      <c r="D51" s="18" t="s">
        <v>186</v>
      </c>
      <c r="E51" s="17"/>
      <c r="F51" s="18" t="s">
        <v>184</v>
      </c>
      <c r="G51" s="18" t="s">
        <v>185</v>
      </c>
      <c r="H51" s="18" t="s">
        <v>186</v>
      </c>
      <c r="I51" s="18">
        <f t="shared" si="0"/>
        <v>3</v>
      </c>
      <c r="J51" s="18">
        <f t="shared" si="1"/>
        <v>27</v>
      </c>
      <c r="K51" s="18"/>
      <c r="L51" s="18"/>
      <c r="M51" s="12" t="b">
        <v>1</v>
      </c>
      <c r="N51" s="12">
        <f t="shared" si="2"/>
        <v>1.3934495412337147</v>
      </c>
      <c r="O51" s="12">
        <f t="shared" si="3"/>
        <v>0.26689908246742916</v>
      </c>
      <c r="P51" s="12">
        <f t="shared" si="4"/>
        <v>1.3934495412337145</v>
      </c>
      <c r="Q51" s="12">
        <f t="shared" si="5"/>
        <v>2.52</v>
      </c>
      <c r="R51" s="12">
        <f t="shared" si="6"/>
        <v>1.1265504587662856</v>
      </c>
      <c r="S51" s="12">
        <f t="shared" si="7"/>
        <v>4.0343067204218711E-3</v>
      </c>
      <c r="U51" s="18" t="str">
        <f>IF(ISERROR(VLOOKUP($A51,'Bennett et al.'!$A:$E,3,FALSE)),"",IF(VLOOKUP($A51,'Bennett et al.'!$A:$E,3,FALSE)=0,"",VLOOKUP($A51,'Bennett et al.'!$A:$E,3,FALSE)*Sources!$E$2))</f>
        <v/>
      </c>
      <c r="V51" s="18" t="str">
        <f>IF(ISERROR(VLOOKUP($A51,'Bennett et al.'!$A:$E,4,FALSE)),"",IF(VLOOKUP($A51,'Bennett et al.'!$A:$E,4,FALSE)=0,"",VLOOKUP($A51,'Bennett et al.'!$A:$E,4,FALSE)*Sources!$E$2))</f>
        <v/>
      </c>
      <c r="W51" s="18" t="str">
        <f>IF(ISERROR(VLOOKUP($A51,'Bennett et al.'!$A:$E,5,FALSE)),"",IF(VLOOKUP($A51,'Bennett et al.'!$A:$E,5,FALSE)=0,"",VLOOKUP($A51,'Bennett et al.'!$A:$E,5,FALSE)*Sources!$E$2))</f>
        <v/>
      </c>
      <c r="X51" s="17"/>
      <c r="Y51" s="18">
        <f>IF(ISERROR(VLOOKUP($A51,'Gerosa et al. growth media'!$A:$K,4,FALSE)),"",IF(VLOOKUP($A51,'Gerosa et al. growth media'!$A:$K,4,FALSE)=0,"",VLOOKUP($A51,'Gerosa et al. growth media'!$A:$K,4,FALSE)*Sources!$E$3))</f>
        <v>0.16275762389010001</v>
      </c>
      <c r="Z51" s="18">
        <f>IF(ISERROR(VLOOKUP($A51,'Gerosa et al. growth media'!$A:$K,5,FALSE)),"",IF(VLOOKUP($A51,'Gerosa et al. growth media'!$A:$K,5,FALSE)=0,"",VLOOKUP($A51,'Gerosa et al. growth media'!$A:$K,5,FALSE)*Sources!$E$3))</f>
        <v>0.19579003008068405</v>
      </c>
      <c r="AA51" s="18">
        <f>IF(ISERROR(VLOOKUP($A51,'Gerosa et al. growth media'!$A:$K,6,FALSE)),"",IF(VLOOKUP($A51,'Gerosa et al. growth media'!$A:$K,6,FALSE)=0,"",VLOOKUP($A51,'Gerosa et al. growth media'!$A:$K,6,FALSE)*Sources!$E$3))</f>
        <v>9.9053800653990637E-2</v>
      </c>
      <c r="AB51" s="18">
        <f>IF(ISERROR(VLOOKUP($A51,'Gerosa et al. growth media'!$A:$K,7,FALSE)),"",IF(VLOOKUP($A51,'Gerosa et al. growth media'!$A:$K,7,FALSE)=0,"",VLOOKUP($A51,'Gerosa et al. growth media'!$A:$K,7,FALSE)*Sources!$E$3))</f>
        <v>0.26689908246742916</v>
      </c>
      <c r="AC51" s="18">
        <f>IF(ISERROR(VLOOKUP($A51,'Gerosa et al. growth media'!$A:$K,8,FALSE)),"",IF(VLOOKUP($A51,'Gerosa et al. growth media'!$A:$K,8,FALSE)=0,"",VLOOKUP($A51,'Gerosa et al. growth media'!$A:$K,8,FALSE)*Sources!$E$3))</f>
        <v>0.16574208500931639</v>
      </c>
      <c r="AD51" s="18">
        <f>IF(ISERROR(VLOOKUP($A51,'Gerosa et al. growth media'!$A:$K,9,FALSE)),"",IF(VLOOKUP($A51,'Gerosa et al. growth media'!$A:$K,9,FALSE)=0,"",VLOOKUP($A51,'Gerosa et al. growth media'!$A:$K,9,FALSE)*Sources!$E$3))</f>
        <v>0.19931307452929828</v>
      </c>
      <c r="AE51" s="18">
        <f>IF(ISERROR(VLOOKUP($A51,'Gerosa et al. growth media'!$A:$K,10,FALSE)),"",IF(VLOOKUP($A51,'Gerosa et al. growth media'!$A:$K,10,FALSE)=0,"",VLOOKUP($A51,'Gerosa et al. growth media'!$A:$K,10,FALSE)*Sources!$E$3))</f>
        <v>0.22890043540923782</v>
      </c>
      <c r="AF51" s="18">
        <f>IF(ISERROR(VLOOKUP($A51,'Gerosa et al. growth media'!$A:$K,11,FALSE)),"",IF(VLOOKUP($A51,'Gerosa et al. growth media'!$A:$K,11,FALSE)=0,"",VLOOKUP($A51,'Gerosa et al. growth media'!$A:$K,11,FALSE)*Sources!$E$3))</f>
        <v>0.45141036922417166</v>
      </c>
      <c r="AG51" s="18">
        <f>IF(ISERROR(VLOOKUP($A51,'Gerosa et al. diauxic shift'!$A:$L,4,FALSE)),"",IF(VLOOKUP($A51,'Gerosa et al. diauxic shift'!$A:$L,4,FALSE)=0,"",VLOOKUP($A51,'Gerosa et al. diauxic shift'!$A:$L,4,FALSE)*Sources!$E$3))</f>
        <v>0.15053741172292329</v>
      </c>
      <c r="AH51" s="18">
        <f>IF(ISERROR(VLOOKUP($A51,'Gerosa et al. diauxic shift'!$A:$L,5,FALSE)),"",IF(VLOOKUP($A51,'Gerosa et al. diauxic shift'!$A:$L,5,FALSE)=0,"",VLOOKUP($A51,'Gerosa et al. diauxic shift'!$A:$L,5,FALSE)*Sources!$E$3))</f>
        <v>6.0405583688930592E-2</v>
      </c>
      <c r="AI51" s="18">
        <f>IF(ISERROR(VLOOKUP($A51,'Gerosa et al. diauxic shift'!$A:$L,6,FALSE)),"",IF(VLOOKUP($A51,'Gerosa et al. diauxic shift'!$A:$L,6,FALSE)=0,"",VLOOKUP($A51,'Gerosa et al. diauxic shift'!$A:$L,6,FALSE)*Sources!$E$3))</f>
        <v>7.9955879542685973E-2</v>
      </c>
      <c r="AJ51" s="18">
        <f>IF(ISERROR(VLOOKUP($A51,'Gerosa et al. diauxic shift'!$A:$L,7,FALSE)),"",IF(VLOOKUP($A51,'Gerosa et al. diauxic shift'!$A:$L,7,FALSE)=0,"",VLOOKUP($A51,'Gerosa et al. diauxic shift'!$A:$L,7,FALSE)*Sources!$E$3))</f>
        <v>0.12099273790497446</v>
      </c>
      <c r="AK51" s="18">
        <f>IF(ISERROR(VLOOKUP($A51,'Gerosa et al. diauxic shift'!$A:$L,8,FALSE)),"",IF(VLOOKUP($A51,'Gerosa et al. diauxic shift'!$A:$L,8,FALSE)=0,"",VLOOKUP($A51,'Gerosa et al. diauxic shift'!$A:$L,8,FALSE)*Sources!$E$3))</f>
        <v>0.1423130312801153</v>
      </c>
      <c r="AL51" s="18">
        <f>IF(ISERROR(VLOOKUP($A51,'Gerosa et al. diauxic shift'!$A:$L,9,FALSE)),"",IF(VLOOKUP($A51,'Gerosa et al. diauxic shift'!$A:$L,9,FALSE)=0,"",VLOOKUP($A51,'Gerosa et al. diauxic shift'!$A:$L,9,FALSE)*Sources!$E$3))</f>
        <v>0.1299665611508935</v>
      </c>
      <c r="AM51" s="18">
        <f>IF(ISERROR(VLOOKUP($A51,'Gerosa et al. diauxic shift'!$A:$L,10,FALSE)),"",IF(VLOOKUP($A51,'Gerosa et al. diauxic shift'!$A:$L,10,FALSE)=0,"",VLOOKUP($A51,'Gerosa et al. diauxic shift'!$A:$L,10,FALSE)*Sources!$E$3))</f>
        <v>7.363031672217675E-2</v>
      </c>
      <c r="AN51" s="18">
        <f>IF(ISERROR(VLOOKUP($A51,'Gerosa et al. diauxic shift'!$A:$L,11,FALSE)),"",IF(VLOOKUP($A51,'Gerosa et al. diauxic shift'!$A:$L,11,FALSE)=0,"",VLOOKUP($A51,'Gerosa et al. diauxic shift'!$A:$L,11,FALSE)*Sources!$E$3))</f>
        <v>5.3518799549770256E-2</v>
      </c>
      <c r="AO51" s="18">
        <f>IF(ISERROR(VLOOKUP($A51,'Gerosa et al. diauxic shift'!$A:$L,12,FALSE)),"",IF(VLOOKUP($A51,'Gerosa et al. diauxic shift'!$A:$L,12,FALSE)=0,"",VLOOKUP($A51,'Gerosa et al. diauxic shift'!$A:$L,12,FALSE)*Sources!$E$3))</f>
        <v>6.3345945835936002E-2</v>
      </c>
      <c r="AP51" s="17"/>
      <c r="AQ51" s="18">
        <f>IF(ISERROR(VLOOKUP($A51,'Ishii et al.'!$A:$L,3,FALSE)),"",IF(VLOOKUP($A51,'Ishii et al.'!$A:$L,3,FALSE)=0,"",VLOOKUP($A51,'Ishii et al.'!$A:$L,3,FALSE)*Sources!$E$4))</f>
        <v>5.4544883638106098E-2</v>
      </c>
      <c r="AR51" s="18">
        <f>IF(ISERROR(VLOOKUP($A51,'Ishii et al.'!$A:$L,4,FALSE)),"",IF(VLOOKUP($A51,'Ishii et al.'!$A:$L,4,FALSE)=0,"",VLOOKUP($A51,'Ishii et al.'!$A:$L,4,FALSE)*Sources!$E$4))</f>
        <v>4.4968407553119497E-2</v>
      </c>
      <c r="AS51" s="18">
        <f>IF(ISERROR(VLOOKUP($A51,'Ishii et al.'!$A:$L,5,FALSE)),"",IF(VLOOKUP($A51,'Ishii et al.'!$A:$L,5,FALSE)=0,"",VLOOKUP($A51,'Ishii et al.'!$A:$L,5,FALSE)*Sources!$E$4))</f>
        <v>5.5069994600335501E-2</v>
      </c>
      <c r="AT51" s="18">
        <f>IF(ISERROR(VLOOKUP($A51,'Ishii et al.'!$A:$L,6,FALSE)),"",IF(VLOOKUP($A51,'Ishii et al.'!$A:$L,6,FALSE)=0,"",VLOOKUP($A51,'Ishii et al.'!$A:$L,6,FALSE)*Sources!$E$4))</f>
        <v>3.8977658020912298E-2</v>
      </c>
      <c r="AU51" s="18">
        <f>IF(ISERROR(VLOOKUP($A51,'Ishii et al.'!$A:$L,7,FALSE)),"",IF(VLOOKUP($A51,'Ishii et al.'!$A:$L,7,FALSE)=0,"",VLOOKUP($A51,'Ishii et al.'!$A:$L,7,FALSE)*Sources!$E$4))</f>
        <v>2.5891930671774602E-2</v>
      </c>
      <c r="AV51" s="18">
        <f t="shared" si="8"/>
        <v>4.3890574896849596E-2</v>
      </c>
      <c r="AW51" s="18">
        <f>IF(ISERROR(VLOOKUP($A51,'Ishii et al.'!$A:$L,9,FALSE)),"",IF(VLOOKUP($A51,'Ishii et al.'!$A:$L,9,FALSE)=0,"",VLOOKUP($A51,'Ishii et al.'!$A:$L,9,FALSE)*Sources!$E$4))</f>
        <v>6.0462437283693403E-2</v>
      </c>
      <c r="AX51" s="18">
        <f>IF(ISERROR(VLOOKUP($A51,'Ishii et al.'!$A:$L,10,FALSE)),"",IF(VLOOKUP($A51,'Ishii et al.'!$A:$L,10,FALSE)=0,"",VLOOKUP($A51,'Ishii et al.'!$A:$L,10,FALSE)*Sources!$E$4))</f>
        <v>1.5600779681092801E-2</v>
      </c>
      <c r="AY51" s="18">
        <f>IF(ISERROR(VLOOKUP($A51,'Ishii et al.'!$A:$L,11,FALSE)),"",IF(VLOOKUP($A51,'Ishii et al.'!$A:$L,11,FALSE)=0,"",VLOOKUP($A51,'Ishii et al.'!$A:$L,11,FALSE)*Sources!$E$4))</f>
        <v>2.00308342948987E-2</v>
      </c>
      <c r="AZ51" s="18">
        <f>IF(ISERROR(VLOOKUP($A51,'Ishii et al.'!$A:$L,12,FALSE)),"",IF(VLOOKUP($A51,'Ishii et al.'!$A:$L,12,FALSE)=0,"",VLOOKUP($A51,'Ishii et al.'!$A:$L,12,FALSE)*Sources!$E$4))</f>
        <v>3.2069000039887899E-2</v>
      </c>
      <c r="BA51" s="17"/>
      <c r="BB51" s="18">
        <f>IF(ISERROR(VLOOKUP($A51,'Park et al.'!$A:$E,5,FALSE)),"",IF(VLOOKUP($A51,'Park et al.'!$A:$E,5,FALSE)=0,"",VLOOKUP($A51,'Park et al.'!$A:$E,5,FALSE)*Sources!$E$5))</f>
        <v>2.52</v>
      </c>
    </row>
    <row r="52" spans="1:54" ht="15" hidden="1" customHeight="1">
      <c r="A52" s="16" t="s">
        <v>187</v>
      </c>
      <c r="B52" s="18" t="s">
        <v>809</v>
      </c>
      <c r="C52" s="18" t="s">
        <v>809</v>
      </c>
      <c r="D52" s="18" t="s">
        <v>188</v>
      </c>
      <c r="E52" s="18" t="s">
        <v>188</v>
      </c>
      <c r="F52" s="17"/>
      <c r="G52" s="17"/>
      <c r="H52" s="18" t="s">
        <v>188</v>
      </c>
      <c r="I52" s="16">
        <f t="shared" si="0"/>
        <v>2</v>
      </c>
      <c r="J52" s="16">
        <f t="shared" si="1"/>
        <v>4</v>
      </c>
      <c r="K52" s="18" t="b">
        <v>1</v>
      </c>
      <c r="L52" s="18"/>
      <c r="M52" s="12" t="b">
        <v>1</v>
      </c>
      <c r="N52" s="12">
        <f t="shared" si="2"/>
        <v>0.23299999999999998</v>
      </c>
      <c r="O52" s="12">
        <f t="shared" si="3"/>
        <v>0.23299999999999998</v>
      </c>
      <c r="P52" s="12">
        <f t="shared" si="4"/>
        <v>0.23299999999999998</v>
      </c>
      <c r="Q52" s="12">
        <f t="shared" si="5"/>
        <v>0.23299999999999998</v>
      </c>
      <c r="R52" s="12">
        <f t="shared" si="6"/>
        <v>0</v>
      </c>
      <c r="S52" s="12">
        <f t="shared" si="7"/>
        <v>6.7458019687319042E-4</v>
      </c>
      <c r="U52" s="16">
        <f>IF(ISERROR(VLOOKUP($A52,'Bennett et al.'!$A:$E,3,FALSE)),"",IF(VLOOKUP($A52,'Bennett et al.'!$A:$E,3,FALSE)=0,"",VLOOKUP($A52,'Bennett et al.'!$A:$E,3,FALSE)*Sources!$E$2))</f>
        <v>0.23299999999999998</v>
      </c>
      <c r="V52" s="16">
        <f>IF(ISERROR(VLOOKUP($A52,'Bennett et al.'!$A:$E,4,FALSE)),"",IF(VLOOKUP($A52,'Bennett et al.'!$A:$E,4,FALSE)=0,"",VLOOKUP($A52,'Bennett et al.'!$A:$E,4,FALSE)*Sources!$E$2))</f>
        <v>1.4400000000000002</v>
      </c>
      <c r="W52" s="16">
        <f>IF(ISERROR(VLOOKUP($A52,'Bennett et al.'!$A:$E,5,FALSE)),"",IF(VLOOKUP($A52,'Bennett et al.'!$A:$E,5,FALSE)=0,"",VLOOKUP($A52,'Bennett et al.'!$A:$E,5,FALSE)*Sources!$E$2))</f>
        <v>0.39</v>
      </c>
      <c r="X52" s="17"/>
      <c r="Y52" s="16" t="str">
        <f>IF(ISERROR(VLOOKUP($A52,'Gerosa et al. growth media'!$A:$K,4,FALSE)),"",IF(VLOOKUP($A52,'Gerosa et al. growth media'!$A:$K,4,FALSE)=0,"",VLOOKUP($A52,'Gerosa et al. growth media'!$A:$K,4,FALSE)*Sources!$E$3))</f>
        <v/>
      </c>
      <c r="Z52" s="16" t="str">
        <f>IF(ISERROR(VLOOKUP($A52,'Gerosa et al. growth media'!$A:$K,5,FALSE)),"",IF(VLOOKUP($A52,'Gerosa et al. growth media'!$A:$K,5,FALSE)=0,"",VLOOKUP($A52,'Gerosa et al. growth media'!$A:$K,5,FALSE)*Sources!$E$3))</f>
        <v/>
      </c>
      <c r="AA52" s="16" t="str">
        <f>IF(ISERROR(VLOOKUP($A52,'Gerosa et al. growth media'!$A:$K,6,FALSE)),"",IF(VLOOKUP($A52,'Gerosa et al. growth media'!$A:$K,6,FALSE)=0,"",VLOOKUP($A52,'Gerosa et al. growth media'!$A:$K,6,FALSE)*Sources!$E$3))</f>
        <v/>
      </c>
      <c r="AB52" s="16" t="str">
        <f>IF(ISERROR(VLOOKUP($A52,'Gerosa et al. growth media'!$A:$K,7,FALSE)),"",IF(VLOOKUP($A52,'Gerosa et al. growth media'!$A:$K,7,FALSE)=0,"",VLOOKUP($A52,'Gerosa et al. growth media'!$A:$K,7,FALSE)*Sources!$E$3))</f>
        <v/>
      </c>
      <c r="AC52" s="16" t="str">
        <f>IF(ISERROR(VLOOKUP($A52,'Gerosa et al. growth media'!$A:$K,8,FALSE)),"",IF(VLOOKUP($A52,'Gerosa et al. growth media'!$A:$K,8,FALSE)=0,"",VLOOKUP($A52,'Gerosa et al. growth media'!$A:$K,8,FALSE)*Sources!$E$3))</f>
        <v/>
      </c>
      <c r="AD52" s="16" t="str">
        <f>IF(ISERROR(VLOOKUP($A52,'Gerosa et al. growth media'!$A:$K,9,FALSE)),"",IF(VLOOKUP($A52,'Gerosa et al. growth media'!$A:$K,9,FALSE)=0,"",VLOOKUP($A52,'Gerosa et al. growth media'!$A:$K,9,FALSE)*Sources!$E$3))</f>
        <v/>
      </c>
      <c r="AE52" s="16" t="str">
        <f>IF(ISERROR(VLOOKUP($A52,'Gerosa et al. growth media'!$A:$K,10,FALSE)),"",IF(VLOOKUP($A52,'Gerosa et al. growth media'!$A:$K,10,FALSE)=0,"",VLOOKUP($A52,'Gerosa et al. growth media'!$A:$K,10,FALSE)*Sources!$E$3))</f>
        <v/>
      </c>
      <c r="AF52" s="16" t="str">
        <f>IF(ISERROR(VLOOKUP($A52,'Gerosa et al. growth media'!$A:$K,11,FALSE)),"",IF(VLOOKUP($A52,'Gerosa et al. growth media'!$A:$K,11,FALSE)=0,"",VLOOKUP($A52,'Gerosa et al. growth media'!$A:$K,11,FALSE)*Sources!$E$3))</f>
        <v/>
      </c>
      <c r="AG52" s="16" t="str">
        <f>IF(ISERROR(VLOOKUP($A52,'Gerosa et al. diauxic shift'!$A:$L,4,FALSE)),"",IF(VLOOKUP($A52,'Gerosa et al. diauxic shift'!$A:$L,4,FALSE)=0,"",VLOOKUP($A52,'Gerosa et al. diauxic shift'!$A:$L,4,FALSE)*Sources!$E$3))</f>
        <v/>
      </c>
      <c r="AH52" s="16" t="str">
        <f>IF(ISERROR(VLOOKUP($A52,'Gerosa et al. diauxic shift'!$A:$L,5,FALSE)),"",IF(VLOOKUP($A52,'Gerosa et al. diauxic shift'!$A:$L,5,FALSE)=0,"",VLOOKUP($A52,'Gerosa et al. diauxic shift'!$A:$L,5,FALSE)*Sources!$E$3))</f>
        <v/>
      </c>
      <c r="AI52" s="16" t="str">
        <f>IF(ISERROR(VLOOKUP($A52,'Gerosa et al. diauxic shift'!$A:$L,6,FALSE)),"",IF(VLOOKUP($A52,'Gerosa et al. diauxic shift'!$A:$L,6,FALSE)=0,"",VLOOKUP($A52,'Gerosa et al. diauxic shift'!$A:$L,6,FALSE)*Sources!$E$3))</f>
        <v/>
      </c>
      <c r="AJ52" s="16" t="str">
        <f>IF(ISERROR(VLOOKUP($A52,'Gerosa et al. diauxic shift'!$A:$L,7,FALSE)),"",IF(VLOOKUP($A52,'Gerosa et al. diauxic shift'!$A:$L,7,FALSE)=0,"",VLOOKUP($A52,'Gerosa et al. diauxic shift'!$A:$L,7,FALSE)*Sources!$E$3))</f>
        <v/>
      </c>
      <c r="AK52" s="16" t="str">
        <f>IF(ISERROR(VLOOKUP($A52,'Gerosa et al. diauxic shift'!$A:$L,8,FALSE)),"",IF(VLOOKUP($A52,'Gerosa et al. diauxic shift'!$A:$L,8,FALSE)=0,"",VLOOKUP($A52,'Gerosa et al. diauxic shift'!$A:$L,8,FALSE)*Sources!$E$3))</f>
        <v/>
      </c>
      <c r="AL52" s="16" t="str">
        <f>IF(ISERROR(VLOOKUP($A52,'Gerosa et al. diauxic shift'!$A:$L,9,FALSE)),"",IF(VLOOKUP($A52,'Gerosa et al. diauxic shift'!$A:$L,9,FALSE)=0,"",VLOOKUP($A52,'Gerosa et al. diauxic shift'!$A:$L,9,FALSE)*Sources!$E$3))</f>
        <v/>
      </c>
      <c r="AM52" s="16" t="str">
        <f>IF(ISERROR(VLOOKUP($A52,'Gerosa et al. diauxic shift'!$A:$L,10,FALSE)),"",IF(VLOOKUP($A52,'Gerosa et al. diauxic shift'!$A:$L,10,FALSE)=0,"",VLOOKUP($A52,'Gerosa et al. diauxic shift'!$A:$L,10,FALSE)*Sources!$E$3))</f>
        <v/>
      </c>
      <c r="AN52" s="16" t="str">
        <f>IF(ISERROR(VLOOKUP($A52,'Gerosa et al. diauxic shift'!$A:$L,11,FALSE)),"",IF(VLOOKUP($A52,'Gerosa et al. diauxic shift'!$A:$L,11,FALSE)=0,"",VLOOKUP($A52,'Gerosa et al. diauxic shift'!$A:$L,11,FALSE)*Sources!$E$3))</f>
        <v/>
      </c>
      <c r="AO52" s="16" t="str">
        <f>IF(ISERROR(VLOOKUP($A52,'Gerosa et al. diauxic shift'!$A:$L,12,FALSE)),"",IF(VLOOKUP($A52,'Gerosa et al. diauxic shift'!$A:$L,12,FALSE)=0,"",VLOOKUP($A52,'Gerosa et al. diauxic shift'!$A:$L,12,FALSE)*Sources!$E$3))</f>
        <v/>
      </c>
      <c r="AP52" s="17"/>
      <c r="AQ52" s="16" t="str">
        <f>IF(ISERROR(VLOOKUP($A52,'Ishii et al.'!$A:$L,3,FALSE)),"",IF(VLOOKUP($A52,'Ishii et al.'!$A:$L,3,FALSE)=0,"",VLOOKUP($A52,'Ishii et al.'!$A:$L,3,FALSE)*Sources!$E$4))</f>
        <v/>
      </c>
      <c r="AR52" s="16" t="str">
        <f>IF(ISERROR(VLOOKUP($A52,'Ishii et al.'!$A:$L,4,FALSE)),"",IF(VLOOKUP($A52,'Ishii et al.'!$A:$L,4,FALSE)=0,"",VLOOKUP($A52,'Ishii et al.'!$A:$L,4,FALSE)*Sources!$E$4))</f>
        <v/>
      </c>
      <c r="AS52" s="16" t="str">
        <f>IF(ISERROR(VLOOKUP($A52,'Ishii et al.'!$A:$L,5,FALSE)),"",IF(VLOOKUP($A52,'Ishii et al.'!$A:$L,5,FALSE)=0,"",VLOOKUP($A52,'Ishii et al.'!$A:$L,5,FALSE)*Sources!$E$4))</f>
        <v/>
      </c>
      <c r="AT52" s="16" t="str">
        <f>IF(ISERROR(VLOOKUP($A52,'Ishii et al.'!$A:$L,6,FALSE)),"",IF(VLOOKUP($A52,'Ishii et al.'!$A:$L,6,FALSE)=0,"",VLOOKUP($A52,'Ishii et al.'!$A:$L,6,FALSE)*Sources!$E$4))</f>
        <v/>
      </c>
      <c r="AU52" s="16" t="str">
        <f>IF(ISERROR(VLOOKUP($A52,'Ishii et al.'!$A:$L,7,FALSE)),"",IF(VLOOKUP($A52,'Ishii et al.'!$A:$L,7,FALSE)=0,"",VLOOKUP($A52,'Ishii et al.'!$A:$L,7,FALSE)*Sources!$E$4))</f>
        <v/>
      </c>
      <c r="AV52" s="16" t="str">
        <f t="shared" si="8"/>
        <v/>
      </c>
      <c r="AW52" s="16" t="str">
        <f>IF(ISERROR(VLOOKUP($A52,'Ishii et al.'!$A:$L,9,FALSE)),"",IF(VLOOKUP($A52,'Ishii et al.'!$A:$L,9,FALSE)=0,"",VLOOKUP($A52,'Ishii et al.'!$A:$L,9,FALSE)*Sources!$E$4))</f>
        <v/>
      </c>
      <c r="AX52" s="16" t="str">
        <f>IF(ISERROR(VLOOKUP($A52,'Ishii et al.'!$A:$L,10,FALSE)),"",IF(VLOOKUP($A52,'Ishii et al.'!$A:$L,10,FALSE)=0,"",VLOOKUP($A52,'Ishii et al.'!$A:$L,10,FALSE)*Sources!$E$4))</f>
        <v/>
      </c>
      <c r="AY52" s="16" t="str">
        <f>IF(ISERROR(VLOOKUP($A52,'Ishii et al.'!$A:$L,11,FALSE)),"",IF(VLOOKUP($A52,'Ishii et al.'!$A:$L,11,FALSE)=0,"",VLOOKUP($A52,'Ishii et al.'!$A:$L,11,FALSE)*Sources!$E$4))</f>
        <v/>
      </c>
      <c r="AZ52" s="16" t="str">
        <f>IF(ISERROR(VLOOKUP($A52,'Ishii et al.'!$A:$L,12,FALSE)),"",IF(VLOOKUP($A52,'Ishii et al.'!$A:$L,12,FALSE)=0,"",VLOOKUP($A52,'Ishii et al.'!$A:$L,12,FALSE)*Sources!$E$4))</f>
        <v/>
      </c>
      <c r="BA52" s="17"/>
      <c r="BB52" s="16">
        <f>IF(ISERROR(VLOOKUP($A52,'Park et al.'!$A:$E,5,FALSE)),"",IF(VLOOKUP($A52,'Park et al.'!$A:$E,5,FALSE)=0,"",VLOOKUP($A52,'Park et al.'!$A:$E,5,FALSE)*Sources!$E$5))</f>
        <v>0.23299999999999998</v>
      </c>
    </row>
    <row r="53" spans="1:54" ht="15" hidden="1" customHeight="1">
      <c r="A53" s="16" t="s">
        <v>189</v>
      </c>
      <c r="B53" s="18" t="s">
        <v>767</v>
      </c>
      <c r="C53" s="32" t="s">
        <v>635</v>
      </c>
      <c r="D53" s="18" t="s">
        <v>192</v>
      </c>
      <c r="E53" s="17"/>
      <c r="F53" s="18" t="s">
        <v>190</v>
      </c>
      <c r="G53" s="18" t="s">
        <v>191</v>
      </c>
      <c r="H53" s="18" t="s">
        <v>192</v>
      </c>
      <c r="I53" s="16">
        <f t="shared" si="0"/>
        <v>3</v>
      </c>
      <c r="J53" s="16">
        <f t="shared" si="1"/>
        <v>27</v>
      </c>
      <c r="K53" s="18"/>
      <c r="L53" s="18"/>
      <c r="M53" s="12" t="b">
        <v>1</v>
      </c>
      <c r="N53" s="12">
        <f t="shared" si="2"/>
        <v>4.3170161084582412</v>
      </c>
      <c r="O53" s="12">
        <f t="shared" si="3"/>
        <v>0.75403221691648248</v>
      </c>
      <c r="P53" s="12">
        <f t="shared" si="4"/>
        <v>4.3170161084582412</v>
      </c>
      <c r="Q53" s="12">
        <f t="shared" si="5"/>
        <v>7.88</v>
      </c>
      <c r="R53" s="12">
        <f t="shared" si="6"/>
        <v>3.5629838915417587</v>
      </c>
      <c r="S53" s="12">
        <f t="shared" si="7"/>
        <v>1.2498599040122295E-2</v>
      </c>
      <c r="U53" s="16" t="str">
        <f>IF(ISERROR(VLOOKUP($A53,'Bennett et al.'!$A:$E,3,FALSE)),"",IF(VLOOKUP($A53,'Bennett et al.'!$A:$E,3,FALSE)=0,"",VLOOKUP($A53,'Bennett et al.'!$A:$E,3,FALSE)*Sources!$E$2))</f>
        <v/>
      </c>
      <c r="V53" s="16" t="str">
        <f>IF(ISERROR(VLOOKUP($A53,'Bennett et al.'!$A:$E,4,FALSE)),"",IF(VLOOKUP($A53,'Bennett et al.'!$A:$E,4,FALSE)=0,"",VLOOKUP($A53,'Bennett et al.'!$A:$E,4,FALSE)*Sources!$E$2))</f>
        <v/>
      </c>
      <c r="W53" s="16" t="str">
        <f>IF(ISERROR(VLOOKUP($A53,'Bennett et al.'!$A:$E,5,FALSE)),"",IF(VLOOKUP($A53,'Bennett et al.'!$A:$E,5,FALSE)=0,"",VLOOKUP($A53,'Bennett et al.'!$A:$E,5,FALSE)*Sources!$E$2))</f>
        <v/>
      </c>
      <c r="X53" s="17"/>
      <c r="Y53" s="16">
        <f>IF(ISERROR(VLOOKUP($A53,'Gerosa et al. growth media'!$A:$K,4,FALSE)),"",IF(VLOOKUP($A53,'Gerosa et al. growth media'!$A:$K,4,FALSE)=0,"",VLOOKUP($A53,'Gerosa et al. growth media'!$A:$K,4,FALSE)*Sources!$E$3))</f>
        <v>0.30885425871436761</v>
      </c>
      <c r="Z53" s="16">
        <f>IF(ISERROR(VLOOKUP($A53,'Gerosa et al. growth media'!$A:$K,5,FALSE)),"",IF(VLOOKUP($A53,'Gerosa et al. growth media'!$A:$K,5,FALSE)=0,"",VLOOKUP($A53,'Gerosa et al. growth media'!$A:$K,5,FALSE)*Sources!$E$3))</f>
        <v>0.47298075170434517</v>
      </c>
      <c r="AA53" s="16">
        <f>IF(ISERROR(VLOOKUP($A53,'Gerosa et al. growth media'!$A:$K,6,FALSE)),"",IF(VLOOKUP($A53,'Gerosa et al. growth media'!$A:$K,6,FALSE)=0,"",VLOOKUP($A53,'Gerosa et al. growth media'!$A:$K,6,FALSE)*Sources!$E$3))</f>
        <v>2.5234537147963003</v>
      </c>
      <c r="AB53" s="16">
        <f>IF(ISERROR(VLOOKUP($A53,'Gerosa et al. growth media'!$A:$K,7,FALSE)),"",IF(VLOOKUP($A53,'Gerosa et al. growth media'!$A:$K,7,FALSE)=0,"",VLOOKUP($A53,'Gerosa et al. growth media'!$A:$K,7,FALSE)*Sources!$E$3))</f>
        <v>0.75403221691648248</v>
      </c>
      <c r="AC53" s="16">
        <f>IF(ISERROR(VLOOKUP($A53,'Gerosa et al. growth media'!$A:$K,8,FALSE)),"",IF(VLOOKUP($A53,'Gerosa et al. growth media'!$A:$K,8,FALSE)=0,"",VLOOKUP($A53,'Gerosa et al. growth media'!$A:$K,8,FALSE)*Sources!$E$3))</f>
        <v>0.21230856981430993</v>
      </c>
      <c r="AD53" s="16">
        <f>IF(ISERROR(VLOOKUP($A53,'Gerosa et al. growth media'!$A:$K,9,FALSE)),"",IF(VLOOKUP($A53,'Gerosa et al. growth media'!$A:$K,9,FALSE)=0,"",VLOOKUP($A53,'Gerosa et al. growth media'!$A:$K,9,FALSE)*Sources!$E$3))</f>
        <v>0.42741161666242422</v>
      </c>
      <c r="AE53" s="16">
        <f>IF(ISERROR(VLOOKUP($A53,'Gerosa et al. growth media'!$A:$K,10,FALSE)),"",IF(VLOOKUP($A53,'Gerosa et al. growth media'!$A:$K,10,FALSE)=0,"",VLOOKUP($A53,'Gerosa et al. growth media'!$A:$K,10,FALSE)*Sources!$E$3))</f>
        <v>0.44526101879085461</v>
      </c>
      <c r="AF53" s="16">
        <f>IF(ISERROR(VLOOKUP($A53,'Gerosa et al. growth media'!$A:$K,11,FALSE)),"",IF(VLOOKUP($A53,'Gerosa et al. growth media'!$A:$K,11,FALSE)=0,"",VLOOKUP($A53,'Gerosa et al. growth media'!$A:$K,11,FALSE)*Sources!$E$3))</f>
        <v>1.065934355539677</v>
      </c>
      <c r="AG53" s="16">
        <f>IF(ISERROR(VLOOKUP($A53,'Gerosa et al. diauxic shift'!$A:$L,4,FALSE)),"",IF(VLOOKUP($A53,'Gerosa et al. diauxic shift'!$A:$L,4,FALSE)=0,"",VLOOKUP($A53,'Gerosa et al. diauxic shift'!$A:$L,4,FALSE)*Sources!$E$3))</f>
        <v>0.40090877351316218</v>
      </c>
      <c r="AH53" s="16">
        <f>IF(ISERROR(VLOOKUP($A53,'Gerosa et al. diauxic shift'!$A:$L,5,FALSE)),"",IF(VLOOKUP($A53,'Gerosa et al. diauxic shift'!$A:$L,5,FALSE)=0,"",VLOOKUP($A53,'Gerosa et al. diauxic shift'!$A:$L,5,FALSE)*Sources!$E$3))</f>
        <v>0.19728579784775285</v>
      </c>
      <c r="AI53" s="16">
        <f>IF(ISERROR(VLOOKUP($A53,'Gerosa et al. diauxic shift'!$A:$L,6,FALSE)),"",IF(VLOOKUP($A53,'Gerosa et al. diauxic shift'!$A:$L,6,FALSE)=0,"",VLOOKUP($A53,'Gerosa et al. diauxic shift'!$A:$L,6,FALSE)*Sources!$E$3))</f>
        <v>0.15846573406338738</v>
      </c>
      <c r="AJ53" s="16">
        <f>IF(ISERROR(VLOOKUP($A53,'Gerosa et al. diauxic shift'!$A:$L,7,FALSE)),"",IF(VLOOKUP($A53,'Gerosa et al. diauxic shift'!$A:$L,7,FALSE)=0,"",VLOOKUP($A53,'Gerosa et al. diauxic shift'!$A:$L,7,FALSE)*Sources!$E$3))</f>
        <v>0.24543319785222756</v>
      </c>
      <c r="AK53" s="16">
        <f>IF(ISERROR(VLOOKUP($A53,'Gerosa et al. diauxic shift'!$A:$L,8,FALSE)),"",IF(VLOOKUP($A53,'Gerosa et al. diauxic shift'!$A:$L,8,FALSE)=0,"",VLOOKUP($A53,'Gerosa et al. diauxic shift'!$A:$L,8,FALSE)*Sources!$E$3))</f>
        <v>0.26756930803260454</v>
      </c>
      <c r="AL53" s="16">
        <f>IF(ISERROR(VLOOKUP($A53,'Gerosa et al. diauxic shift'!$A:$L,9,FALSE)),"",IF(VLOOKUP($A53,'Gerosa et al. diauxic shift'!$A:$L,9,FALSE)=0,"",VLOOKUP($A53,'Gerosa et al. diauxic shift'!$A:$L,9,FALSE)*Sources!$E$3))</f>
        <v>0.24204102345231665</v>
      </c>
      <c r="AM53" s="16">
        <f>IF(ISERROR(VLOOKUP($A53,'Gerosa et al. diauxic shift'!$A:$L,10,FALSE)),"",IF(VLOOKUP($A53,'Gerosa et al. diauxic shift'!$A:$L,10,FALSE)=0,"",VLOOKUP($A53,'Gerosa et al. diauxic shift'!$A:$L,10,FALSE)*Sources!$E$3))</f>
        <v>0.12462176785951647</v>
      </c>
      <c r="AN53" s="16">
        <f>IF(ISERROR(VLOOKUP($A53,'Gerosa et al. diauxic shift'!$A:$L,11,FALSE)),"",IF(VLOOKUP($A53,'Gerosa et al. diauxic shift'!$A:$L,11,FALSE)=0,"",VLOOKUP($A53,'Gerosa et al. diauxic shift'!$A:$L,11,FALSE)*Sources!$E$3))</f>
        <v>0.11897649465271144</v>
      </c>
      <c r="AO53" s="16">
        <f>IF(ISERROR(VLOOKUP($A53,'Gerosa et al. diauxic shift'!$A:$L,12,FALSE)),"",IF(VLOOKUP($A53,'Gerosa et al. diauxic shift'!$A:$L,12,FALSE)=0,"",VLOOKUP($A53,'Gerosa et al. diauxic shift'!$A:$L,12,FALSE)*Sources!$E$3))</f>
        <v>0.12330806331621365</v>
      </c>
      <c r="AP53" s="17"/>
      <c r="AQ53" s="16">
        <f>IF(ISERROR(VLOOKUP($A53,'Ishii et al.'!$A:$L,3,FALSE)),"",IF(VLOOKUP($A53,'Ishii et al.'!$A:$L,3,FALSE)=0,"",VLOOKUP($A53,'Ishii et al.'!$A:$L,3,FALSE)*Sources!$E$4))</f>
        <v>0.12913109403745299</v>
      </c>
      <c r="AR53" s="16">
        <f>IF(ISERROR(VLOOKUP($A53,'Ishii et al.'!$A:$L,4,FALSE)),"",IF(VLOOKUP($A53,'Ishii et al.'!$A:$L,4,FALSE)=0,"",VLOOKUP($A53,'Ishii et al.'!$A:$L,4,FALSE)*Sources!$E$4))</f>
        <v>0.18522155127936199</v>
      </c>
      <c r="AS53" s="16">
        <f>IF(ISERROR(VLOOKUP($A53,'Ishii et al.'!$A:$L,5,FALSE)),"",IF(VLOOKUP($A53,'Ishii et al.'!$A:$L,5,FALSE)=0,"",VLOOKUP($A53,'Ishii et al.'!$A:$L,5,FALSE)*Sources!$E$4))</f>
        <v>0.180353637876427</v>
      </c>
      <c r="AT53" s="16">
        <f>IF(ISERROR(VLOOKUP($A53,'Ishii et al.'!$A:$L,6,FALSE)),"",IF(VLOOKUP($A53,'Ishii et al.'!$A:$L,6,FALSE)=0,"",VLOOKUP($A53,'Ishii et al.'!$A:$L,6,FALSE)*Sources!$E$4))</f>
        <v>0.245541407130109</v>
      </c>
      <c r="AU53" s="16">
        <f>IF(ISERROR(VLOOKUP($A53,'Ishii et al.'!$A:$L,7,FALSE)),"",IF(VLOOKUP($A53,'Ishii et al.'!$A:$L,7,FALSE)=0,"",VLOOKUP($A53,'Ishii et al.'!$A:$L,7,FALSE)*Sources!$E$4))</f>
        <v>0.164616654968996</v>
      </c>
      <c r="AV53" s="16">
        <f t="shared" si="8"/>
        <v>0.18097286905846938</v>
      </c>
      <c r="AW53" s="16">
        <f>IF(ISERROR(VLOOKUP($A53,'Ishii et al.'!$A:$L,9,FALSE)),"",IF(VLOOKUP($A53,'Ishii et al.'!$A:$L,9,FALSE)=0,"",VLOOKUP($A53,'Ishii et al.'!$A:$L,9,FALSE)*Sources!$E$4))</f>
        <v>0.28143897872152901</v>
      </c>
      <c r="AX53" s="16">
        <f>IF(ISERROR(VLOOKUP($A53,'Ishii et al.'!$A:$L,10,FALSE)),"",IF(VLOOKUP($A53,'Ishii et al.'!$A:$L,10,FALSE)=0,"",VLOOKUP($A53,'Ishii et al.'!$A:$L,10,FALSE)*Sources!$E$4))</f>
        <v>0.127439328117047</v>
      </c>
      <c r="AY53" s="16">
        <f>IF(ISERROR(VLOOKUP($A53,'Ishii et al.'!$A:$L,11,FALSE)),"",IF(VLOOKUP($A53,'Ishii et al.'!$A:$L,11,FALSE)=0,"",VLOOKUP($A53,'Ishii et al.'!$A:$L,11,FALSE)*Sources!$E$4))</f>
        <v>0.17395709385910399</v>
      </c>
      <c r="AZ53" s="16">
        <f>IF(ISERROR(VLOOKUP($A53,'Ishii et al.'!$A:$L,12,FALSE)),"",IF(VLOOKUP($A53,'Ishii et al.'!$A:$L,12,FALSE)=0,"",VLOOKUP($A53,'Ishii et al.'!$A:$L,12,FALSE)*Sources!$E$4))</f>
        <v>6.6350927907071797E-2</v>
      </c>
      <c r="BA53" s="17"/>
      <c r="BB53" s="16">
        <f>IF(ISERROR(VLOOKUP($A53,'Park et al.'!$A:$E,5,FALSE)),"",IF(VLOOKUP($A53,'Park et al.'!$A:$E,5,FALSE)=0,"",VLOOKUP($A53,'Park et al.'!$A:$E,5,FALSE)*Sources!$E$5))</f>
        <v>7.88</v>
      </c>
    </row>
    <row r="54" spans="1:54" ht="15" hidden="1" customHeight="1">
      <c r="A54" s="16" t="s">
        <v>193</v>
      </c>
      <c r="B54" s="18" t="s">
        <v>644</v>
      </c>
      <c r="C54" s="18" t="s">
        <v>644</v>
      </c>
      <c r="D54" s="18" t="s">
        <v>196</v>
      </c>
      <c r="E54" s="18" t="s">
        <v>194</v>
      </c>
      <c r="F54" s="18" t="s">
        <v>195</v>
      </c>
      <c r="G54" s="17"/>
      <c r="H54" s="18" t="s">
        <v>196</v>
      </c>
      <c r="I54" s="18">
        <f t="shared" si="0"/>
        <v>3</v>
      </c>
      <c r="J54" s="18">
        <f t="shared" si="1"/>
        <v>21</v>
      </c>
      <c r="K54" s="18"/>
      <c r="L54" s="18"/>
      <c r="M54" s="12" t="b">
        <v>1</v>
      </c>
      <c r="N54" s="12">
        <f t="shared" si="2"/>
        <v>6.1100001204157005E-2</v>
      </c>
      <c r="O54" s="12">
        <f t="shared" si="3"/>
        <v>4.9000000000000002E-2</v>
      </c>
      <c r="P54" s="12">
        <f t="shared" si="4"/>
        <v>4.9000000000000002E-2</v>
      </c>
      <c r="Q54" s="12">
        <f t="shared" si="5"/>
        <v>8.5300003612471031E-2</v>
      </c>
      <c r="R54" s="12">
        <f t="shared" si="6"/>
        <v>1.7111985807649652E-2</v>
      </c>
      <c r="S54" s="12">
        <f t="shared" si="7"/>
        <v>1.7689635554185581E-4</v>
      </c>
      <c r="U54" s="18">
        <f>IF(ISERROR(VLOOKUP($A54,'Bennett et al.'!$A:$E,3,FALSE)),"",IF(VLOOKUP($A54,'Bennett et al.'!$A:$E,3,FALSE)=0,"",VLOOKUP($A54,'Bennett et al.'!$A:$E,3,FALSE)*Sources!$E$2))</f>
        <v>4.9000000000000002E-2</v>
      </c>
      <c r="V54" s="18">
        <f>IF(ISERROR(VLOOKUP($A54,'Bennett et al.'!$A:$E,4,FALSE)),"",IF(VLOOKUP($A54,'Bennett et al.'!$A:$E,4,FALSE)=0,"",VLOOKUP($A54,'Bennett et al.'!$A:$E,4,FALSE)*Sources!$E$2))</f>
        <v>0.81300000000000006</v>
      </c>
      <c r="W54" s="18">
        <f>IF(ISERROR(VLOOKUP($A54,'Bennett et al.'!$A:$E,5,FALSE)),"",IF(VLOOKUP($A54,'Bennett et al.'!$A:$E,5,FALSE)=0,"",VLOOKUP($A54,'Bennett et al.'!$A:$E,5,FALSE)*Sources!$E$2))</f>
        <v>0.24600000000000002</v>
      </c>
      <c r="X54" s="17"/>
      <c r="Y54" s="18">
        <f>IF(ISERROR(VLOOKUP($A54,'Gerosa et al. growth media'!$A:$K,4,FALSE)),"",IF(VLOOKUP($A54,'Gerosa et al. growth media'!$A:$K,4,FALSE)=0,"",VLOOKUP($A54,'Gerosa et al. growth media'!$A:$K,4,FALSE)*Sources!$E$3))</f>
        <v>0.18223566447910361</v>
      </c>
      <c r="Z54" s="18">
        <f>IF(ISERROR(VLOOKUP($A54,'Gerosa et al. growth media'!$A:$K,5,FALSE)),"",IF(VLOOKUP($A54,'Gerosa et al. growth media'!$A:$K,5,FALSE)=0,"",VLOOKUP($A54,'Gerosa et al. growth media'!$A:$K,5,FALSE)*Sources!$E$3))</f>
        <v>0.16912621109261775</v>
      </c>
      <c r="AA54" s="18">
        <f>IF(ISERROR(VLOOKUP($A54,'Gerosa et al. growth media'!$A:$K,6,FALSE)),"",IF(VLOOKUP($A54,'Gerosa et al. growth media'!$A:$K,6,FALSE)=0,"",VLOOKUP($A54,'Gerosa et al. growth media'!$A:$K,6,FALSE)*Sources!$E$3))</f>
        <v>0.1996462208616972</v>
      </c>
      <c r="AB54" s="18">
        <f>IF(ISERROR(VLOOKUP($A54,'Gerosa et al. growth media'!$A:$K,7,FALSE)),"",IF(VLOOKUP($A54,'Gerosa et al. growth media'!$A:$K,7,FALSE)=0,"",VLOOKUP($A54,'Gerosa et al. growth media'!$A:$K,7,FALSE)*Sources!$E$3))</f>
        <v>8.5300003612471031E-2</v>
      </c>
      <c r="AC54" s="18">
        <f>IF(ISERROR(VLOOKUP($A54,'Gerosa et al. growth media'!$A:$K,8,FALSE)),"",IF(VLOOKUP($A54,'Gerosa et al. growth media'!$A:$K,8,FALSE)=0,"",VLOOKUP($A54,'Gerosa et al. growth media'!$A:$K,8,FALSE)*Sources!$E$3))</f>
        <v>0.93476652037360575</v>
      </c>
      <c r="AD54" s="18">
        <f>IF(ISERROR(VLOOKUP($A54,'Gerosa et al. growth media'!$A:$K,9,FALSE)),"",IF(VLOOKUP($A54,'Gerosa et al. growth media'!$A:$K,9,FALSE)=0,"",VLOOKUP($A54,'Gerosa et al. growth media'!$A:$K,9,FALSE)*Sources!$E$3))</f>
        <v>7.6779382183899306E-2</v>
      </c>
      <c r="AE54" s="18">
        <f>IF(ISERROR(VLOOKUP($A54,'Gerosa et al. growth media'!$A:$K,10,FALSE)),"",IF(VLOOKUP($A54,'Gerosa et al. growth media'!$A:$K,10,FALSE)=0,"",VLOOKUP($A54,'Gerosa et al. growth media'!$A:$K,10,FALSE)*Sources!$E$3))</f>
        <v>0.15975064592134802</v>
      </c>
      <c r="AF54" s="18">
        <f>IF(ISERROR(VLOOKUP($A54,'Gerosa et al. growth media'!$A:$K,11,FALSE)),"",IF(VLOOKUP($A54,'Gerosa et al. growth media'!$A:$K,11,FALSE)=0,"",VLOOKUP($A54,'Gerosa et al. growth media'!$A:$K,11,FALSE)*Sources!$E$3))</f>
        <v>0.26001626919612342</v>
      </c>
      <c r="AG54" s="18">
        <f>IF(ISERROR(VLOOKUP($A54,'Gerosa et al. diauxic shift'!$A:$L,4,FALSE)),"",IF(VLOOKUP($A54,'Gerosa et al. diauxic shift'!$A:$L,4,FALSE)=0,"",VLOOKUP($A54,'Gerosa et al. diauxic shift'!$A:$L,4,FALSE)*Sources!$E$3))</f>
        <v>0.18264250323698297</v>
      </c>
      <c r="AH54" s="18">
        <f>IF(ISERROR(VLOOKUP($A54,'Gerosa et al. diauxic shift'!$A:$L,5,FALSE)),"",IF(VLOOKUP($A54,'Gerosa et al. diauxic shift'!$A:$L,5,FALSE)=0,"",VLOOKUP($A54,'Gerosa et al. diauxic shift'!$A:$L,5,FALSE)*Sources!$E$3))</f>
        <v>0.37075485634548322</v>
      </c>
      <c r="AI54" s="18">
        <f>IF(ISERROR(VLOOKUP($A54,'Gerosa et al. diauxic shift'!$A:$L,6,FALSE)),"",IF(VLOOKUP($A54,'Gerosa et al. diauxic shift'!$A:$L,6,FALSE)=0,"",VLOOKUP($A54,'Gerosa et al. diauxic shift'!$A:$L,6,FALSE)*Sources!$E$3))</f>
        <v>0.32894900786602871</v>
      </c>
      <c r="AJ54" s="18">
        <f>IF(ISERROR(VLOOKUP($A54,'Gerosa et al. diauxic shift'!$A:$L,7,FALSE)),"",IF(VLOOKUP($A54,'Gerosa et al. diauxic shift'!$A:$L,7,FALSE)=0,"",VLOOKUP($A54,'Gerosa et al. diauxic shift'!$A:$L,7,FALSE)*Sources!$E$3))</f>
        <v>0.34704785987772108</v>
      </c>
      <c r="AK54" s="18">
        <f>IF(ISERROR(VLOOKUP($A54,'Gerosa et al. diauxic shift'!$A:$L,8,FALSE)),"",IF(VLOOKUP($A54,'Gerosa et al. diauxic shift'!$A:$L,8,FALSE)=0,"",VLOOKUP($A54,'Gerosa et al. diauxic shift'!$A:$L,8,FALSE)*Sources!$E$3))</f>
        <v>0.3867239029442654</v>
      </c>
      <c r="AL54" s="18">
        <f>IF(ISERROR(VLOOKUP($A54,'Gerosa et al. diauxic shift'!$A:$L,9,FALSE)),"",IF(VLOOKUP($A54,'Gerosa et al. diauxic shift'!$A:$L,9,FALSE)=0,"",VLOOKUP($A54,'Gerosa et al. diauxic shift'!$A:$L,9,FALSE)*Sources!$E$3))</f>
        <v>0.28046302438593096</v>
      </c>
      <c r="AM54" s="18">
        <f>IF(ISERROR(VLOOKUP($A54,'Gerosa et al. diauxic shift'!$A:$L,10,FALSE)),"",IF(VLOOKUP($A54,'Gerosa et al. diauxic shift'!$A:$L,10,FALSE)=0,"",VLOOKUP($A54,'Gerosa et al. diauxic shift'!$A:$L,10,FALSE)*Sources!$E$3))</f>
        <v>0.24868557104575395</v>
      </c>
      <c r="AN54" s="18">
        <f>IF(ISERROR(VLOOKUP($A54,'Gerosa et al. diauxic shift'!$A:$L,11,FALSE)),"",IF(VLOOKUP($A54,'Gerosa et al. diauxic shift'!$A:$L,11,FALSE)=0,"",VLOOKUP($A54,'Gerosa et al. diauxic shift'!$A:$L,11,FALSE)*Sources!$E$3))</f>
        <v>0.24173500621265556</v>
      </c>
      <c r="AO54" s="18">
        <f>IF(ISERROR(VLOOKUP($A54,'Gerosa et al. diauxic shift'!$A:$L,12,FALSE)),"",IF(VLOOKUP($A54,'Gerosa et al. diauxic shift'!$A:$L,12,FALSE)=0,"",VLOOKUP($A54,'Gerosa et al. diauxic shift'!$A:$L,12,FALSE)*Sources!$E$3))</f>
        <v>0.22728069790079011</v>
      </c>
      <c r="AP54" s="17"/>
      <c r="AQ54" s="18" t="str">
        <f>IF(ISERROR(VLOOKUP($A54,'Ishii et al.'!$A:$L,3,FALSE)),"",IF(VLOOKUP($A54,'Ishii et al.'!$A:$L,3,FALSE)=0,"",VLOOKUP($A54,'Ishii et al.'!$A:$L,3,FALSE)*Sources!$E$4))</f>
        <v/>
      </c>
      <c r="AR54" s="18" t="str">
        <f>IF(ISERROR(VLOOKUP($A54,'Ishii et al.'!$A:$L,4,FALSE)),"",IF(VLOOKUP($A54,'Ishii et al.'!$A:$L,4,FALSE)=0,"",VLOOKUP($A54,'Ishii et al.'!$A:$L,4,FALSE)*Sources!$E$4))</f>
        <v/>
      </c>
      <c r="AS54" s="18" t="str">
        <f>IF(ISERROR(VLOOKUP($A54,'Ishii et al.'!$A:$L,5,FALSE)),"",IF(VLOOKUP($A54,'Ishii et al.'!$A:$L,5,FALSE)=0,"",VLOOKUP($A54,'Ishii et al.'!$A:$L,5,FALSE)*Sources!$E$4))</f>
        <v/>
      </c>
      <c r="AT54" s="18" t="str">
        <f>IF(ISERROR(VLOOKUP($A54,'Ishii et al.'!$A:$L,6,FALSE)),"",IF(VLOOKUP($A54,'Ishii et al.'!$A:$L,6,FALSE)=0,"",VLOOKUP($A54,'Ishii et al.'!$A:$L,6,FALSE)*Sources!$E$4))</f>
        <v/>
      </c>
      <c r="AU54" s="18" t="str">
        <f>IF(ISERROR(VLOOKUP($A54,'Ishii et al.'!$A:$L,7,FALSE)),"",IF(VLOOKUP($A54,'Ishii et al.'!$A:$L,7,FALSE)=0,"",VLOOKUP($A54,'Ishii et al.'!$A:$L,7,FALSE)*Sources!$E$4))</f>
        <v/>
      </c>
      <c r="AV54" s="18" t="str">
        <f t="shared" si="8"/>
        <v/>
      </c>
      <c r="AW54" s="18" t="str">
        <f>IF(ISERROR(VLOOKUP($A54,'Ishii et al.'!$A:$L,9,FALSE)),"",IF(VLOOKUP($A54,'Ishii et al.'!$A:$L,9,FALSE)=0,"",VLOOKUP($A54,'Ishii et al.'!$A:$L,9,FALSE)*Sources!$E$4))</f>
        <v/>
      </c>
      <c r="AX54" s="18" t="str">
        <f>IF(ISERROR(VLOOKUP($A54,'Ishii et al.'!$A:$L,10,FALSE)),"",IF(VLOOKUP($A54,'Ishii et al.'!$A:$L,10,FALSE)=0,"",VLOOKUP($A54,'Ishii et al.'!$A:$L,10,FALSE)*Sources!$E$4))</f>
        <v/>
      </c>
      <c r="AY54" s="18" t="str">
        <f>IF(ISERROR(VLOOKUP($A54,'Ishii et al.'!$A:$L,11,FALSE)),"",IF(VLOOKUP($A54,'Ishii et al.'!$A:$L,11,FALSE)=0,"",VLOOKUP($A54,'Ishii et al.'!$A:$L,11,FALSE)*Sources!$E$4))</f>
        <v/>
      </c>
      <c r="AZ54" s="18" t="str">
        <f>IF(ISERROR(VLOOKUP($A54,'Ishii et al.'!$A:$L,12,FALSE)),"",IF(VLOOKUP($A54,'Ishii et al.'!$A:$L,12,FALSE)=0,"",VLOOKUP($A54,'Ishii et al.'!$A:$L,12,FALSE)*Sources!$E$4))</f>
        <v/>
      </c>
      <c r="BA54" s="17"/>
      <c r="BB54" s="18">
        <f>IF(ISERROR(VLOOKUP($A54,'Park et al.'!$A:$E,5,FALSE)),"",IF(VLOOKUP($A54,'Park et al.'!$A:$E,5,FALSE)=0,"",VLOOKUP($A54,'Park et al.'!$A:$E,5,FALSE)*Sources!$E$5))</f>
        <v>4.9000000000000002E-2</v>
      </c>
    </row>
    <row r="55" spans="1:54" ht="15" customHeight="1">
      <c r="A55" s="16" t="s">
        <v>197</v>
      </c>
      <c r="B55" s="18"/>
      <c r="C55" s="18"/>
      <c r="D55" s="18" t="s">
        <v>198</v>
      </c>
      <c r="E55" s="17"/>
      <c r="F55" s="17"/>
      <c r="G55" s="18" t="s">
        <v>198</v>
      </c>
      <c r="H55" s="17"/>
      <c r="I55" s="16">
        <f t="shared" si="0"/>
        <v>1</v>
      </c>
      <c r="J55" s="16">
        <f t="shared" si="1"/>
        <v>5</v>
      </c>
      <c r="K55" s="18"/>
      <c r="L55" s="18"/>
      <c r="N55" s="12" t="str">
        <f t="shared" si="2"/>
        <v/>
      </c>
      <c r="O55" s="12" t="str">
        <f t="shared" si="3"/>
        <v/>
      </c>
      <c r="P55" s="12" t="str">
        <f t="shared" si="4"/>
        <v/>
      </c>
      <c r="Q55" s="12" t="str">
        <f t="shared" si="5"/>
        <v/>
      </c>
      <c r="R55" s="12" t="str">
        <f t="shared" si="6"/>
        <v/>
      </c>
      <c r="S55" s="12" t="str">
        <f t="shared" si="7"/>
        <v/>
      </c>
      <c r="U55" s="16" t="str">
        <f>IF(ISERROR(VLOOKUP($A55,'Bennett et al.'!$A:$E,3,FALSE)),"",IF(VLOOKUP($A55,'Bennett et al.'!$A:$E,3,FALSE)=0,"",VLOOKUP($A55,'Bennett et al.'!$A:$E,3,FALSE)*Sources!$E$2))</f>
        <v/>
      </c>
      <c r="V55" s="16" t="str">
        <f>IF(ISERROR(VLOOKUP($A55,'Bennett et al.'!$A:$E,4,FALSE)),"",IF(VLOOKUP($A55,'Bennett et al.'!$A:$E,4,FALSE)=0,"",VLOOKUP($A55,'Bennett et al.'!$A:$E,4,FALSE)*Sources!$E$2))</f>
        <v/>
      </c>
      <c r="W55" s="16" t="str">
        <f>IF(ISERROR(VLOOKUP($A55,'Bennett et al.'!$A:$E,5,FALSE)),"",IF(VLOOKUP($A55,'Bennett et al.'!$A:$E,5,FALSE)=0,"",VLOOKUP($A55,'Bennett et al.'!$A:$E,5,FALSE)*Sources!$E$2))</f>
        <v/>
      </c>
      <c r="X55" s="17"/>
      <c r="Y55" s="16" t="str">
        <f>IF(ISERROR(VLOOKUP($A55,'Gerosa et al. growth media'!$A:$K,4,FALSE)),"",IF(VLOOKUP($A55,'Gerosa et al. growth media'!$A:$K,4,FALSE)=0,"",VLOOKUP($A55,'Gerosa et al. growth media'!$A:$K,4,FALSE)*Sources!$E$3))</f>
        <v/>
      </c>
      <c r="Z55" s="16" t="str">
        <f>IF(ISERROR(VLOOKUP($A55,'Gerosa et al. growth media'!$A:$K,5,FALSE)),"",IF(VLOOKUP($A55,'Gerosa et al. growth media'!$A:$K,5,FALSE)=0,"",VLOOKUP($A55,'Gerosa et al. growth media'!$A:$K,5,FALSE)*Sources!$E$3))</f>
        <v/>
      </c>
      <c r="AA55" s="16" t="str">
        <f>IF(ISERROR(VLOOKUP($A55,'Gerosa et al. growth media'!$A:$K,6,FALSE)),"",IF(VLOOKUP($A55,'Gerosa et al. growth media'!$A:$K,6,FALSE)=0,"",VLOOKUP($A55,'Gerosa et al. growth media'!$A:$K,6,FALSE)*Sources!$E$3))</f>
        <v/>
      </c>
      <c r="AB55" s="16" t="str">
        <f>IF(ISERROR(VLOOKUP($A55,'Gerosa et al. growth media'!$A:$K,7,FALSE)),"",IF(VLOOKUP($A55,'Gerosa et al. growth media'!$A:$K,7,FALSE)=0,"",VLOOKUP($A55,'Gerosa et al. growth media'!$A:$K,7,FALSE)*Sources!$E$3))</f>
        <v/>
      </c>
      <c r="AC55" s="16" t="str">
        <f>IF(ISERROR(VLOOKUP($A55,'Gerosa et al. growth media'!$A:$K,8,FALSE)),"",IF(VLOOKUP($A55,'Gerosa et al. growth media'!$A:$K,8,FALSE)=0,"",VLOOKUP($A55,'Gerosa et al. growth media'!$A:$K,8,FALSE)*Sources!$E$3))</f>
        <v/>
      </c>
      <c r="AD55" s="16" t="str">
        <f>IF(ISERROR(VLOOKUP($A55,'Gerosa et al. growth media'!$A:$K,9,FALSE)),"",IF(VLOOKUP($A55,'Gerosa et al. growth media'!$A:$K,9,FALSE)=0,"",VLOOKUP($A55,'Gerosa et al. growth media'!$A:$K,9,FALSE)*Sources!$E$3))</f>
        <v/>
      </c>
      <c r="AE55" s="16" t="str">
        <f>IF(ISERROR(VLOOKUP($A55,'Gerosa et al. growth media'!$A:$K,10,FALSE)),"",IF(VLOOKUP($A55,'Gerosa et al. growth media'!$A:$K,10,FALSE)=0,"",VLOOKUP($A55,'Gerosa et al. growth media'!$A:$K,10,FALSE)*Sources!$E$3))</f>
        <v/>
      </c>
      <c r="AF55" s="16" t="str">
        <f>IF(ISERROR(VLOOKUP($A55,'Gerosa et al. growth media'!$A:$K,11,FALSE)),"",IF(VLOOKUP($A55,'Gerosa et al. growth media'!$A:$K,11,FALSE)=0,"",VLOOKUP($A55,'Gerosa et al. growth media'!$A:$K,11,FALSE)*Sources!$E$3))</f>
        <v/>
      </c>
      <c r="AG55" s="16" t="str">
        <f>IF(ISERROR(VLOOKUP($A55,'Gerosa et al. diauxic shift'!$A:$L,4,FALSE)),"",IF(VLOOKUP($A55,'Gerosa et al. diauxic shift'!$A:$L,4,FALSE)=0,"",VLOOKUP($A55,'Gerosa et al. diauxic shift'!$A:$L,4,FALSE)*Sources!$E$3))</f>
        <v/>
      </c>
      <c r="AH55" s="16" t="str">
        <f>IF(ISERROR(VLOOKUP($A55,'Gerosa et al. diauxic shift'!$A:$L,5,FALSE)),"",IF(VLOOKUP($A55,'Gerosa et al. diauxic shift'!$A:$L,5,FALSE)=0,"",VLOOKUP($A55,'Gerosa et al. diauxic shift'!$A:$L,5,FALSE)*Sources!$E$3))</f>
        <v/>
      </c>
      <c r="AI55" s="16" t="str">
        <f>IF(ISERROR(VLOOKUP($A55,'Gerosa et al. diauxic shift'!$A:$L,6,FALSE)),"",IF(VLOOKUP($A55,'Gerosa et al. diauxic shift'!$A:$L,6,FALSE)=0,"",VLOOKUP($A55,'Gerosa et al. diauxic shift'!$A:$L,6,FALSE)*Sources!$E$3))</f>
        <v/>
      </c>
      <c r="AJ55" s="16" t="str">
        <f>IF(ISERROR(VLOOKUP($A55,'Gerosa et al. diauxic shift'!$A:$L,7,FALSE)),"",IF(VLOOKUP($A55,'Gerosa et al. diauxic shift'!$A:$L,7,FALSE)=0,"",VLOOKUP($A55,'Gerosa et al. diauxic shift'!$A:$L,7,FALSE)*Sources!$E$3))</f>
        <v/>
      </c>
      <c r="AK55" s="16" t="str">
        <f>IF(ISERROR(VLOOKUP($A55,'Gerosa et al. diauxic shift'!$A:$L,8,FALSE)),"",IF(VLOOKUP($A55,'Gerosa et al. diauxic shift'!$A:$L,8,FALSE)=0,"",VLOOKUP($A55,'Gerosa et al. diauxic shift'!$A:$L,8,FALSE)*Sources!$E$3))</f>
        <v/>
      </c>
      <c r="AL55" s="16" t="str">
        <f>IF(ISERROR(VLOOKUP($A55,'Gerosa et al. diauxic shift'!$A:$L,9,FALSE)),"",IF(VLOOKUP($A55,'Gerosa et al. diauxic shift'!$A:$L,9,FALSE)=0,"",VLOOKUP($A55,'Gerosa et al. diauxic shift'!$A:$L,9,FALSE)*Sources!$E$3))</f>
        <v/>
      </c>
      <c r="AM55" s="16" t="str">
        <f>IF(ISERROR(VLOOKUP($A55,'Gerosa et al. diauxic shift'!$A:$L,10,FALSE)),"",IF(VLOOKUP($A55,'Gerosa et al. diauxic shift'!$A:$L,10,FALSE)=0,"",VLOOKUP($A55,'Gerosa et al. diauxic shift'!$A:$L,10,FALSE)*Sources!$E$3))</f>
        <v/>
      </c>
      <c r="AN55" s="16" t="str">
        <f>IF(ISERROR(VLOOKUP($A55,'Gerosa et al. diauxic shift'!$A:$L,11,FALSE)),"",IF(VLOOKUP($A55,'Gerosa et al. diauxic shift'!$A:$L,11,FALSE)=0,"",VLOOKUP($A55,'Gerosa et al. diauxic shift'!$A:$L,11,FALSE)*Sources!$E$3))</f>
        <v/>
      </c>
      <c r="AO55" s="16" t="str">
        <f>IF(ISERROR(VLOOKUP($A55,'Gerosa et al. diauxic shift'!$A:$L,12,FALSE)),"",IF(VLOOKUP($A55,'Gerosa et al. diauxic shift'!$A:$L,12,FALSE)=0,"",VLOOKUP($A55,'Gerosa et al. diauxic shift'!$A:$L,12,FALSE)*Sources!$E$3))</f>
        <v/>
      </c>
      <c r="AP55" s="17"/>
      <c r="AQ55" s="16" t="str">
        <f>IF(ISERROR(VLOOKUP($A55,'Ishii et al.'!$A:$L,3,FALSE)),"",IF(VLOOKUP($A55,'Ishii et al.'!$A:$L,3,FALSE)=0,"",VLOOKUP($A55,'Ishii et al.'!$A:$L,3,FALSE)*Sources!$E$4))</f>
        <v/>
      </c>
      <c r="AR55" s="16" t="str">
        <f>IF(ISERROR(VLOOKUP($A55,'Ishii et al.'!$A:$L,4,FALSE)),"",IF(VLOOKUP($A55,'Ishii et al.'!$A:$L,4,FALSE)=0,"",VLOOKUP($A55,'Ishii et al.'!$A:$L,4,FALSE)*Sources!$E$4))</f>
        <v/>
      </c>
      <c r="AS55" s="16">
        <f>IF(ISERROR(VLOOKUP($A55,'Ishii et al.'!$A:$L,5,FALSE)),"",IF(VLOOKUP($A55,'Ishii et al.'!$A:$L,5,FALSE)=0,"",VLOOKUP($A55,'Ishii et al.'!$A:$L,5,FALSE)*Sources!$E$4))</f>
        <v>1.1470487109214399E-2</v>
      </c>
      <c r="AT55" s="16" t="str">
        <f>IF(ISERROR(VLOOKUP($A55,'Ishii et al.'!$A:$L,6,FALSE)),"",IF(VLOOKUP($A55,'Ishii et al.'!$A:$L,6,FALSE)=0,"",VLOOKUP($A55,'Ishii et al.'!$A:$L,6,FALSE)*Sources!$E$4))</f>
        <v/>
      </c>
      <c r="AU55" s="16">
        <f>IF(ISERROR(VLOOKUP($A55,'Ishii et al.'!$A:$L,7,FALSE)),"",IF(VLOOKUP($A55,'Ishii et al.'!$A:$L,7,FALSE)=0,"",VLOOKUP($A55,'Ishii et al.'!$A:$L,7,FALSE)*Sources!$E$4))</f>
        <v>7.82238835368948E-3</v>
      </c>
      <c r="AV55" s="16">
        <f t="shared" si="8"/>
        <v>9.6464377314519397E-3</v>
      </c>
      <c r="AW55" s="16">
        <f>IF(ISERROR(VLOOKUP($A55,'Ishii et al.'!$A:$L,9,FALSE)),"",IF(VLOOKUP($A55,'Ishii et al.'!$A:$L,9,FALSE)=0,"",VLOOKUP($A55,'Ishii et al.'!$A:$L,9,FALSE)*Sources!$E$4))</f>
        <v>1.5229475476205401E-2</v>
      </c>
      <c r="AX55" s="16">
        <f>IF(ISERROR(VLOOKUP($A55,'Ishii et al.'!$A:$L,10,FALSE)),"",IF(VLOOKUP($A55,'Ishii et al.'!$A:$L,10,FALSE)=0,"",VLOOKUP($A55,'Ishii et al.'!$A:$L,10,FALSE)*Sources!$E$4))</f>
        <v>1.17211662057251E-2</v>
      </c>
      <c r="AY55" s="16">
        <f>IF(ISERROR(VLOOKUP($A55,'Ishii et al.'!$A:$L,11,FALSE)),"",IF(VLOOKUP($A55,'Ishii et al.'!$A:$L,11,FALSE)=0,"",VLOOKUP($A55,'Ishii et al.'!$A:$L,11,FALSE)*Sources!$E$4))</f>
        <v>1.02626958068976E-2</v>
      </c>
      <c r="AZ55" s="16" t="str">
        <f>IF(ISERROR(VLOOKUP($A55,'Ishii et al.'!$A:$L,12,FALSE)),"",IF(VLOOKUP($A55,'Ishii et al.'!$A:$L,12,FALSE)=0,"",VLOOKUP($A55,'Ishii et al.'!$A:$L,12,FALSE)*Sources!$E$4))</f>
        <v/>
      </c>
      <c r="BA55" s="17"/>
      <c r="BB55" s="16" t="str">
        <f>IF(ISERROR(VLOOKUP($A55,'Park et al.'!$A:$E,5,FALSE)),"",IF(VLOOKUP($A55,'Park et al.'!$A:$E,5,FALSE)=0,"",VLOOKUP($A55,'Park et al.'!$A:$E,5,FALSE)*Sources!$E$5))</f>
        <v/>
      </c>
    </row>
    <row r="56" spans="1:54" ht="15" hidden="1" customHeight="1">
      <c r="A56" s="16" t="s">
        <v>199</v>
      </c>
      <c r="B56" s="18" t="s">
        <v>800</v>
      </c>
      <c r="C56" s="18" t="s">
        <v>800</v>
      </c>
      <c r="D56" s="18" t="s">
        <v>200</v>
      </c>
      <c r="E56" s="18" t="s">
        <v>200</v>
      </c>
      <c r="F56"/>
      <c r="G56" s="18" t="s">
        <v>201</v>
      </c>
      <c r="H56" s="18" t="s">
        <v>200</v>
      </c>
      <c r="I56" s="16">
        <f t="shared" si="0"/>
        <v>3</v>
      </c>
      <c r="J56" s="16">
        <f t="shared" si="1"/>
        <v>5</v>
      </c>
      <c r="K56" s="18"/>
      <c r="L56" s="18"/>
      <c r="M56" s="12" t="b">
        <v>1</v>
      </c>
      <c r="N56" s="12">
        <f t="shared" si="2"/>
        <v>5.3200000000000001E-3</v>
      </c>
      <c r="O56" s="12">
        <f t="shared" si="3"/>
        <v>5.3200000000000001E-3</v>
      </c>
      <c r="P56" s="12">
        <f t="shared" si="4"/>
        <v>5.3200000000000001E-3</v>
      </c>
      <c r="Q56" s="12">
        <f t="shared" si="5"/>
        <v>5.3200000000000001E-3</v>
      </c>
      <c r="R56" s="12">
        <f t="shared" si="6"/>
        <v>0</v>
      </c>
      <c r="S56" s="12">
        <f t="shared" si="7"/>
        <v>1.5402431962941517E-5</v>
      </c>
      <c r="U56" s="16">
        <f>IF(ISERROR(VLOOKUP($A56,'Bennett et al.'!$A:$E,3,FALSE)),"",IF(VLOOKUP($A56,'Bennett et al.'!$A:$E,3,FALSE)=0,"",VLOOKUP($A56,'Bennett et al.'!$A:$E,3,FALSE)*Sources!$E$2))</f>
        <v>5.3200000000000001E-3</v>
      </c>
      <c r="V56" s="16" t="str">
        <f>IF(ISERROR(VLOOKUP($A56,'Bennett et al.'!$A:$E,4,FALSE)),"",IF(VLOOKUP($A56,'Bennett et al.'!$A:$E,4,FALSE)=0,"",VLOOKUP($A56,'Bennett et al.'!$A:$E,4,FALSE)*Sources!$E$2))</f>
        <v/>
      </c>
      <c r="W56" s="16" t="str">
        <f>IF(ISERROR(VLOOKUP($A56,'Bennett et al.'!$A:$E,5,FALSE)),"",IF(VLOOKUP($A56,'Bennett et al.'!$A:$E,5,FALSE)=0,"",VLOOKUP($A56,'Bennett et al.'!$A:$E,5,FALSE)*Sources!$E$2))</f>
        <v/>
      </c>
      <c r="X56" s="17"/>
      <c r="Y56" s="16" t="str">
        <f>IF(ISERROR(VLOOKUP($A56,'Gerosa et al. growth media'!$A:$K,4,FALSE)),"",IF(VLOOKUP($A56,'Gerosa et al. growth media'!$A:$K,4,FALSE)=0,"",VLOOKUP($A56,'Gerosa et al. growth media'!$A:$K,4,FALSE)*Sources!$E$3))</f>
        <v/>
      </c>
      <c r="Z56" s="16" t="str">
        <f>IF(ISERROR(VLOOKUP($A56,'Gerosa et al. growth media'!$A:$K,5,FALSE)),"",IF(VLOOKUP($A56,'Gerosa et al. growth media'!$A:$K,5,FALSE)=0,"",VLOOKUP($A56,'Gerosa et al. growth media'!$A:$K,5,FALSE)*Sources!$E$3))</f>
        <v/>
      </c>
      <c r="AA56" s="16" t="str">
        <f>IF(ISERROR(VLOOKUP($A56,'Gerosa et al. growth media'!$A:$K,6,FALSE)),"",IF(VLOOKUP($A56,'Gerosa et al. growth media'!$A:$K,6,FALSE)=0,"",VLOOKUP($A56,'Gerosa et al. growth media'!$A:$K,6,FALSE)*Sources!$E$3))</f>
        <v/>
      </c>
      <c r="AB56" s="16" t="str">
        <f>IF(ISERROR(VLOOKUP($A56,'Gerosa et al. growth media'!$A:$K,7,FALSE)),"",IF(VLOOKUP($A56,'Gerosa et al. growth media'!$A:$K,7,FALSE)=0,"",VLOOKUP($A56,'Gerosa et al. growth media'!$A:$K,7,FALSE)*Sources!$E$3))</f>
        <v/>
      </c>
      <c r="AC56" s="16" t="str">
        <f>IF(ISERROR(VLOOKUP($A56,'Gerosa et al. growth media'!$A:$K,8,FALSE)),"",IF(VLOOKUP($A56,'Gerosa et al. growth media'!$A:$K,8,FALSE)=0,"",VLOOKUP($A56,'Gerosa et al. growth media'!$A:$K,8,FALSE)*Sources!$E$3))</f>
        <v/>
      </c>
      <c r="AD56" s="16" t="str">
        <f>IF(ISERROR(VLOOKUP($A56,'Gerosa et al. growth media'!$A:$K,9,FALSE)),"",IF(VLOOKUP($A56,'Gerosa et al. growth media'!$A:$K,9,FALSE)=0,"",VLOOKUP($A56,'Gerosa et al. growth media'!$A:$K,9,FALSE)*Sources!$E$3))</f>
        <v/>
      </c>
      <c r="AE56" s="16" t="str">
        <f>IF(ISERROR(VLOOKUP($A56,'Gerosa et al. growth media'!$A:$K,10,FALSE)),"",IF(VLOOKUP($A56,'Gerosa et al. growth media'!$A:$K,10,FALSE)=0,"",VLOOKUP($A56,'Gerosa et al. growth media'!$A:$K,10,FALSE)*Sources!$E$3))</f>
        <v/>
      </c>
      <c r="AF56" s="16" t="str">
        <f>IF(ISERROR(VLOOKUP($A56,'Gerosa et al. growth media'!$A:$K,11,FALSE)),"",IF(VLOOKUP($A56,'Gerosa et al. growth media'!$A:$K,11,FALSE)=0,"",VLOOKUP($A56,'Gerosa et al. growth media'!$A:$K,11,FALSE)*Sources!$E$3))</f>
        <v/>
      </c>
      <c r="AG56" s="16" t="str">
        <f>IF(ISERROR(VLOOKUP($A56,'Gerosa et al. diauxic shift'!$A:$L,4,FALSE)),"",IF(VLOOKUP($A56,'Gerosa et al. diauxic shift'!$A:$L,4,FALSE)=0,"",VLOOKUP($A56,'Gerosa et al. diauxic shift'!$A:$L,4,FALSE)*Sources!$E$3))</f>
        <v/>
      </c>
      <c r="AH56" s="16" t="str">
        <f>IF(ISERROR(VLOOKUP($A56,'Gerosa et al. diauxic shift'!$A:$L,5,FALSE)),"",IF(VLOOKUP($A56,'Gerosa et al. diauxic shift'!$A:$L,5,FALSE)=0,"",VLOOKUP($A56,'Gerosa et al. diauxic shift'!$A:$L,5,FALSE)*Sources!$E$3))</f>
        <v/>
      </c>
      <c r="AI56" s="16" t="str">
        <f>IF(ISERROR(VLOOKUP($A56,'Gerosa et al. diauxic shift'!$A:$L,6,FALSE)),"",IF(VLOOKUP($A56,'Gerosa et al. diauxic shift'!$A:$L,6,FALSE)=0,"",VLOOKUP($A56,'Gerosa et al. diauxic shift'!$A:$L,6,FALSE)*Sources!$E$3))</f>
        <v/>
      </c>
      <c r="AJ56" s="16" t="str">
        <f>IF(ISERROR(VLOOKUP($A56,'Gerosa et al. diauxic shift'!$A:$L,7,FALSE)),"",IF(VLOOKUP($A56,'Gerosa et al. diauxic shift'!$A:$L,7,FALSE)=0,"",VLOOKUP($A56,'Gerosa et al. diauxic shift'!$A:$L,7,FALSE)*Sources!$E$3))</f>
        <v/>
      </c>
      <c r="AK56" s="16" t="str">
        <f>IF(ISERROR(VLOOKUP($A56,'Gerosa et al. diauxic shift'!$A:$L,8,FALSE)),"",IF(VLOOKUP($A56,'Gerosa et al. diauxic shift'!$A:$L,8,FALSE)=0,"",VLOOKUP($A56,'Gerosa et al. diauxic shift'!$A:$L,8,FALSE)*Sources!$E$3))</f>
        <v/>
      </c>
      <c r="AL56" s="16" t="str">
        <f>IF(ISERROR(VLOOKUP($A56,'Gerosa et al. diauxic shift'!$A:$L,9,FALSE)),"",IF(VLOOKUP($A56,'Gerosa et al. diauxic shift'!$A:$L,9,FALSE)=0,"",VLOOKUP($A56,'Gerosa et al. diauxic shift'!$A:$L,9,FALSE)*Sources!$E$3))</f>
        <v/>
      </c>
      <c r="AM56" s="16" t="str">
        <f>IF(ISERROR(VLOOKUP($A56,'Gerosa et al. diauxic shift'!$A:$L,10,FALSE)),"",IF(VLOOKUP($A56,'Gerosa et al. diauxic shift'!$A:$L,10,FALSE)=0,"",VLOOKUP($A56,'Gerosa et al. diauxic shift'!$A:$L,10,FALSE)*Sources!$E$3))</f>
        <v/>
      </c>
      <c r="AN56" s="16" t="str">
        <f>IF(ISERROR(VLOOKUP($A56,'Gerosa et al. diauxic shift'!$A:$L,11,FALSE)),"",IF(VLOOKUP($A56,'Gerosa et al. diauxic shift'!$A:$L,11,FALSE)=0,"",VLOOKUP($A56,'Gerosa et al. diauxic shift'!$A:$L,11,FALSE)*Sources!$E$3))</f>
        <v/>
      </c>
      <c r="AO56" s="16" t="str">
        <f>IF(ISERROR(VLOOKUP($A56,'Gerosa et al. diauxic shift'!$A:$L,12,FALSE)),"",IF(VLOOKUP($A56,'Gerosa et al. diauxic shift'!$A:$L,12,FALSE)=0,"",VLOOKUP($A56,'Gerosa et al. diauxic shift'!$A:$L,12,FALSE)*Sources!$E$3))</f>
        <v/>
      </c>
      <c r="AP56" s="17"/>
      <c r="AQ56" s="16" t="str">
        <f>IF(ISERROR(VLOOKUP($A56,'Ishii et al.'!$A:$L,3,FALSE)),"",IF(VLOOKUP($A56,'Ishii et al.'!$A:$L,3,FALSE)=0,"",VLOOKUP($A56,'Ishii et al.'!$A:$L,3,FALSE)*Sources!$E$4))</f>
        <v/>
      </c>
      <c r="AR56" s="16" t="str">
        <f>IF(ISERROR(VLOOKUP($A56,'Ishii et al.'!$A:$L,4,FALSE)),"",IF(VLOOKUP($A56,'Ishii et al.'!$A:$L,4,FALSE)=0,"",VLOOKUP($A56,'Ishii et al.'!$A:$L,4,FALSE)*Sources!$E$4))</f>
        <v/>
      </c>
      <c r="AS56" s="16" t="str">
        <f>IF(ISERROR(VLOOKUP($A56,'Ishii et al.'!$A:$L,5,FALSE)),"",IF(VLOOKUP($A56,'Ishii et al.'!$A:$L,5,FALSE)=0,"",VLOOKUP($A56,'Ishii et al.'!$A:$L,5,FALSE)*Sources!$E$4))</f>
        <v/>
      </c>
      <c r="AT56" s="16" t="str">
        <f>IF(ISERROR(VLOOKUP($A56,'Ishii et al.'!$A:$L,6,FALSE)),"",IF(VLOOKUP($A56,'Ishii et al.'!$A:$L,6,FALSE)=0,"",VLOOKUP($A56,'Ishii et al.'!$A:$L,6,FALSE)*Sources!$E$4))</f>
        <v/>
      </c>
      <c r="AU56" s="16" t="str">
        <f>IF(ISERROR(VLOOKUP($A56,'Ishii et al.'!$A:$L,7,FALSE)),"",IF(VLOOKUP($A56,'Ishii et al.'!$A:$L,7,FALSE)=0,"",VLOOKUP($A56,'Ishii et al.'!$A:$L,7,FALSE)*Sources!$E$4))</f>
        <v/>
      </c>
      <c r="AV56" s="16" t="str">
        <f t="shared" si="8"/>
        <v/>
      </c>
      <c r="AW56" s="16" t="str">
        <f>IF(ISERROR(VLOOKUP($A56,'Ishii et al.'!$A:$L,9,FALSE)),"",IF(VLOOKUP($A56,'Ishii et al.'!$A:$L,9,FALSE)=0,"",VLOOKUP($A56,'Ishii et al.'!$A:$L,9,FALSE)*Sources!$E$4))</f>
        <v/>
      </c>
      <c r="AX56" s="16">
        <f>IF(ISERROR(VLOOKUP($A56,'Ishii et al.'!$A:$L,10,FALSE)),"",IF(VLOOKUP($A56,'Ishii et al.'!$A:$L,10,FALSE)=0,"",VLOOKUP($A56,'Ishii et al.'!$A:$L,10,FALSE)*Sources!$E$4))</f>
        <v>1.8936221585087499E-2</v>
      </c>
      <c r="AY56" s="16">
        <f>IF(ISERROR(VLOOKUP($A56,'Ishii et al.'!$A:$L,11,FALSE)),"",IF(VLOOKUP($A56,'Ishii et al.'!$A:$L,11,FALSE)=0,"",VLOOKUP($A56,'Ishii et al.'!$A:$L,11,FALSE)*Sources!$E$4))</f>
        <v>2.0011681115746E-2</v>
      </c>
      <c r="AZ56" s="16">
        <f>IF(ISERROR(VLOOKUP($A56,'Ishii et al.'!$A:$L,12,FALSE)),"",IF(VLOOKUP($A56,'Ishii et al.'!$A:$L,12,FALSE)=0,"",VLOOKUP($A56,'Ishii et al.'!$A:$L,12,FALSE)*Sources!$E$4))</f>
        <v>8.8974466840905597E-2</v>
      </c>
      <c r="BA56" s="17"/>
      <c r="BB56" s="16">
        <f>IF(ISERROR(VLOOKUP($A56,'Park et al.'!$A:$E,5,FALSE)),"",IF(VLOOKUP($A56,'Park et al.'!$A:$E,5,FALSE)=0,"",VLOOKUP($A56,'Park et al.'!$A:$E,5,FALSE)*Sources!$E$5))</f>
        <v>5.3200000000000001E-3</v>
      </c>
    </row>
    <row r="57" spans="1:54" ht="15" customHeight="1">
      <c r="A57" s="16" t="s">
        <v>202</v>
      </c>
      <c r="B57" s="18"/>
      <c r="C57" s="18"/>
      <c r="D57" s="18" t="s">
        <v>204</v>
      </c>
      <c r="E57" s="17"/>
      <c r="F57" s="18" t="s">
        <v>203</v>
      </c>
      <c r="G57" s="18" t="s">
        <v>204</v>
      </c>
      <c r="H57" s="17"/>
      <c r="I57" s="16">
        <f t="shared" si="0"/>
        <v>2</v>
      </c>
      <c r="J57" s="16">
        <f t="shared" si="1"/>
        <v>18</v>
      </c>
      <c r="K57" s="18"/>
      <c r="L57" s="18"/>
      <c r="N57" s="12" t="str">
        <f t="shared" si="2"/>
        <v/>
      </c>
      <c r="O57" s="12" t="str">
        <f t="shared" si="3"/>
        <v/>
      </c>
      <c r="P57" s="12" t="str">
        <f t="shared" si="4"/>
        <v/>
      </c>
      <c r="Q57" s="12" t="str">
        <f t="shared" si="5"/>
        <v/>
      </c>
      <c r="R57" s="12" t="str">
        <f t="shared" si="6"/>
        <v/>
      </c>
      <c r="S57" s="12" t="str">
        <f t="shared" si="7"/>
        <v/>
      </c>
      <c r="U57" s="16" t="str">
        <f>IF(ISERROR(VLOOKUP($A57,'Bennett et al.'!$A:$E,3,FALSE)),"",IF(VLOOKUP($A57,'Bennett et al.'!$A:$E,3,FALSE)=0,"",VLOOKUP($A57,'Bennett et al.'!$A:$E,3,FALSE)*Sources!$E$2))</f>
        <v/>
      </c>
      <c r="V57" s="16" t="str">
        <f>IF(ISERROR(VLOOKUP($A57,'Bennett et al.'!$A:$E,4,FALSE)),"",IF(VLOOKUP($A57,'Bennett et al.'!$A:$E,4,FALSE)=0,"",VLOOKUP($A57,'Bennett et al.'!$A:$E,4,FALSE)*Sources!$E$2))</f>
        <v/>
      </c>
      <c r="W57" s="16" t="str">
        <f>IF(ISERROR(VLOOKUP($A57,'Bennett et al.'!$A:$E,5,FALSE)),"",IF(VLOOKUP($A57,'Bennett et al.'!$A:$E,5,FALSE)=0,"",VLOOKUP($A57,'Bennett et al.'!$A:$E,5,FALSE)*Sources!$E$2))</f>
        <v/>
      </c>
      <c r="X57" s="17"/>
      <c r="Y57" s="16" t="str">
        <f>IF(ISERROR(VLOOKUP($A57,'Gerosa et al. growth media'!$A:$K,4,FALSE)),"",IF(VLOOKUP($A57,'Gerosa et al. growth media'!$A:$K,4,FALSE)=0,"",VLOOKUP($A57,'Gerosa et al. growth media'!$A:$K,4,FALSE)*Sources!$E$3))</f>
        <v/>
      </c>
      <c r="Z57" s="16" t="str">
        <f>IF(ISERROR(VLOOKUP($A57,'Gerosa et al. growth media'!$A:$K,5,FALSE)),"",IF(VLOOKUP($A57,'Gerosa et al. growth media'!$A:$K,5,FALSE)=0,"",VLOOKUP($A57,'Gerosa et al. growth media'!$A:$K,5,FALSE)*Sources!$E$3))</f>
        <v/>
      </c>
      <c r="AA57" s="16" t="str">
        <f>IF(ISERROR(VLOOKUP($A57,'Gerosa et al. growth media'!$A:$K,6,FALSE)),"",IF(VLOOKUP($A57,'Gerosa et al. growth media'!$A:$K,6,FALSE)=0,"",VLOOKUP($A57,'Gerosa et al. growth media'!$A:$K,6,FALSE)*Sources!$E$3))</f>
        <v/>
      </c>
      <c r="AB57" s="16" t="str">
        <f>IF(ISERROR(VLOOKUP($A57,'Gerosa et al. growth media'!$A:$K,7,FALSE)),"",IF(VLOOKUP($A57,'Gerosa et al. growth media'!$A:$K,7,FALSE)=0,"",VLOOKUP($A57,'Gerosa et al. growth media'!$A:$K,7,FALSE)*Sources!$E$3))</f>
        <v/>
      </c>
      <c r="AC57" s="16" t="str">
        <f>IF(ISERROR(VLOOKUP($A57,'Gerosa et al. growth media'!$A:$K,8,FALSE)),"",IF(VLOOKUP($A57,'Gerosa et al. growth media'!$A:$K,8,FALSE)=0,"",VLOOKUP($A57,'Gerosa et al. growth media'!$A:$K,8,FALSE)*Sources!$E$3))</f>
        <v/>
      </c>
      <c r="AD57" s="16" t="str">
        <f>IF(ISERROR(VLOOKUP($A57,'Gerosa et al. growth media'!$A:$K,9,FALSE)),"",IF(VLOOKUP($A57,'Gerosa et al. growth media'!$A:$K,9,FALSE)=0,"",VLOOKUP($A57,'Gerosa et al. growth media'!$A:$K,9,FALSE)*Sources!$E$3))</f>
        <v/>
      </c>
      <c r="AE57" s="16" t="str">
        <f>IF(ISERROR(VLOOKUP($A57,'Gerosa et al. growth media'!$A:$K,10,FALSE)),"",IF(VLOOKUP($A57,'Gerosa et al. growth media'!$A:$K,10,FALSE)=0,"",VLOOKUP($A57,'Gerosa et al. growth media'!$A:$K,10,FALSE)*Sources!$E$3))</f>
        <v/>
      </c>
      <c r="AF57" s="16" t="str">
        <f>IF(ISERROR(VLOOKUP($A57,'Gerosa et al. growth media'!$A:$K,11,FALSE)),"",IF(VLOOKUP($A57,'Gerosa et al. growth media'!$A:$K,11,FALSE)=0,"",VLOOKUP($A57,'Gerosa et al. growth media'!$A:$K,11,FALSE)*Sources!$E$3))</f>
        <v/>
      </c>
      <c r="AG57" s="16">
        <f>IF(ISERROR(VLOOKUP($A57,'Gerosa et al. diauxic shift'!$A:$L,4,FALSE)),"",IF(VLOOKUP($A57,'Gerosa et al. diauxic shift'!$A:$L,4,FALSE)=0,"",VLOOKUP($A57,'Gerosa et al. diauxic shift'!$A:$L,4,FALSE)*Sources!$E$3))</f>
        <v>3.0894648658842179E-2</v>
      </c>
      <c r="AH57" s="16">
        <f>IF(ISERROR(VLOOKUP($A57,'Gerosa et al. diauxic shift'!$A:$L,5,FALSE)),"",IF(VLOOKUP($A57,'Gerosa et al. diauxic shift'!$A:$L,5,FALSE)=0,"",VLOOKUP($A57,'Gerosa et al. diauxic shift'!$A:$L,5,FALSE)*Sources!$E$3))</f>
        <v>1.5107486672572685E-2</v>
      </c>
      <c r="AI57" s="16">
        <f>IF(ISERROR(VLOOKUP($A57,'Gerosa et al. diauxic shift'!$A:$L,6,FALSE)),"",IF(VLOOKUP($A57,'Gerosa et al. diauxic shift'!$A:$L,6,FALSE)=0,"",VLOOKUP($A57,'Gerosa et al. diauxic shift'!$A:$L,6,FALSE)*Sources!$E$3))</f>
        <v>1.5210711680779424E-2</v>
      </c>
      <c r="AJ57" s="16">
        <f>IF(ISERROR(VLOOKUP($A57,'Gerosa et al. diauxic shift'!$A:$L,7,FALSE)),"",IF(VLOOKUP($A57,'Gerosa et al. diauxic shift'!$A:$L,7,FALSE)=0,"",VLOOKUP($A57,'Gerosa et al. diauxic shift'!$A:$L,7,FALSE)*Sources!$E$3))</f>
        <v>2.85295548291488E-2</v>
      </c>
      <c r="AK57" s="16">
        <f>IF(ISERROR(VLOOKUP($A57,'Gerosa et al. diauxic shift'!$A:$L,8,FALSE)),"",IF(VLOOKUP($A57,'Gerosa et al. diauxic shift'!$A:$L,8,FALSE)=0,"",VLOOKUP($A57,'Gerosa et al. diauxic shift'!$A:$L,8,FALSE)*Sources!$E$3))</f>
        <v>1.8484335729487007E-2</v>
      </c>
      <c r="AL57" s="16">
        <f>IF(ISERROR(VLOOKUP($A57,'Gerosa et al. diauxic shift'!$A:$L,9,FALSE)),"",IF(VLOOKUP($A57,'Gerosa et al. diauxic shift'!$A:$L,9,FALSE)=0,"",VLOOKUP($A57,'Gerosa et al. diauxic shift'!$A:$L,9,FALSE)*Sources!$E$3))</f>
        <v>5.8499002999685454E-2</v>
      </c>
      <c r="AM57" s="16">
        <f>IF(ISERROR(VLOOKUP($A57,'Gerosa et al. diauxic shift'!$A:$L,10,FALSE)),"",IF(VLOOKUP($A57,'Gerosa et al. diauxic shift'!$A:$L,10,FALSE)=0,"",VLOOKUP($A57,'Gerosa et al. diauxic shift'!$A:$L,10,FALSE)*Sources!$E$3))</f>
        <v>1.3768019197670919E-2</v>
      </c>
      <c r="AN57" s="16">
        <f>IF(ISERROR(VLOOKUP($A57,'Gerosa et al. diauxic shift'!$A:$L,11,FALSE)),"",IF(VLOOKUP($A57,'Gerosa et al. diauxic shift'!$A:$L,11,FALSE)=0,"",VLOOKUP($A57,'Gerosa et al. diauxic shift'!$A:$L,11,FALSE)*Sources!$E$3))</f>
        <v>2.5155530532108721E-2</v>
      </c>
      <c r="AO57" s="16">
        <f>IF(ISERROR(VLOOKUP($A57,'Gerosa et al. diauxic shift'!$A:$L,12,FALSE)),"",IF(VLOOKUP($A57,'Gerosa et al. diauxic shift'!$A:$L,12,FALSE)=0,"",VLOOKUP($A57,'Gerosa et al. diauxic shift'!$A:$L,12,FALSE)*Sources!$E$3))</f>
        <v>1.692400083071028E-2</v>
      </c>
      <c r="AP57" s="17"/>
      <c r="AQ57" s="16">
        <f>IF(ISERROR(VLOOKUP($A57,'Ishii et al.'!$A:$L,3,FALSE)),"",IF(VLOOKUP($A57,'Ishii et al.'!$A:$L,3,FALSE)=0,"",VLOOKUP($A57,'Ishii et al.'!$A:$L,3,FALSE)*Sources!$E$4))</f>
        <v>1.5017637689188901E-2</v>
      </c>
      <c r="AR57" s="16">
        <f>IF(ISERROR(VLOOKUP($A57,'Ishii et al.'!$A:$L,4,FALSE)),"",IF(VLOOKUP($A57,'Ishii et al.'!$A:$L,4,FALSE)=0,"",VLOOKUP($A57,'Ishii et al.'!$A:$L,4,FALSE)*Sources!$E$4))</f>
        <v>3.1684826162096003E-2</v>
      </c>
      <c r="AS57" s="16">
        <f>IF(ISERROR(VLOOKUP($A57,'Ishii et al.'!$A:$L,5,FALSE)),"",IF(VLOOKUP($A57,'Ishii et al.'!$A:$L,5,FALSE)=0,"",VLOOKUP($A57,'Ishii et al.'!$A:$L,5,FALSE)*Sources!$E$4))</f>
        <v>3.3378747357466099E-2</v>
      </c>
      <c r="AT57" s="16">
        <f>IF(ISERROR(VLOOKUP($A57,'Ishii et al.'!$A:$L,6,FALSE)),"",IF(VLOOKUP($A57,'Ishii et al.'!$A:$L,6,FALSE)=0,"",VLOOKUP($A57,'Ishii et al.'!$A:$L,6,FALSE)*Sources!$E$4))</f>
        <v>0.107071102398695</v>
      </c>
      <c r="AU57" s="16">
        <f>IF(ISERROR(VLOOKUP($A57,'Ishii et al.'!$A:$L,7,FALSE)),"",IF(VLOOKUP($A57,'Ishii et al.'!$A:$L,7,FALSE)=0,"",VLOOKUP($A57,'Ishii et al.'!$A:$L,7,FALSE)*Sources!$E$4))</f>
        <v>0.13058597755620499</v>
      </c>
      <c r="AV57" s="16">
        <f t="shared" si="8"/>
        <v>6.3547658232730203E-2</v>
      </c>
      <c r="AW57" s="16">
        <f>IF(ISERROR(VLOOKUP($A57,'Ishii et al.'!$A:$L,9,FALSE)),"",IF(VLOOKUP($A57,'Ishii et al.'!$A:$L,9,FALSE)=0,"",VLOOKUP($A57,'Ishii et al.'!$A:$L,9,FALSE)*Sources!$E$4))</f>
        <v>7.6850058469829605E-2</v>
      </c>
      <c r="AX57" s="16">
        <f>IF(ISERROR(VLOOKUP($A57,'Ishii et al.'!$A:$L,10,FALSE)),"",IF(VLOOKUP($A57,'Ishii et al.'!$A:$L,10,FALSE)=0,"",VLOOKUP($A57,'Ishii et al.'!$A:$L,10,FALSE)*Sources!$E$4))</f>
        <v>8.5777004623926095E-2</v>
      </c>
      <c r="AY57" s="16">
        <f>IF(ISERROR(VLOOKUP($A57,'Ishii et al.'!$A:$L,11,FALSE)),"",IF(VLOOKUP($A57,'Ishii et al.'!$A:$L,11,FALSE)=0,"",VLOOKUP($A57,'Ishii et al.'!$A:$L,11,FALSE)*Sources!$E$4))</f>
        <v>0.13127366748080299</v>
      </c>
      <c r="AZ57" s="16">
        <f>IF(ISERROR(VLOOKUP($A57,'Ishii et al.'!$A:$L,12,FALSE)),"",IF(VLOOKUP($A57,'Ishii et al.'!$A:$L,12,FALSE)=0,"",VLOOKUP($A57,'Ishii et al.'!$A:$L,12,FALSE)*Sources!$E$4))</f>
        <v>0.124442081308566</v>
      </c>
      <c r="BA57" s="17"/>
      <c r="BB57" s="16" t="str">
        <f>IF(ISERROR(VLOOKUP($A57,'Park et al.'!$A:$E,5,FALSE)),"",IF(VLOOKUP($A57,'Park et al.'!$A:$E,5,FALSE)=0,"",VLOOKUP($A57,'Park et al.'!$A:$E,5,FALSE)*Sources!$E$5))</f>
        <v/>
      </c>
    </row>
    <row r="58" spans="1:54" ht="15" hidden="1" customHeight="1">
      <c r="A58" s="16" t="s">
        <v>205</v>
      </c>
      <c r="B58" s="18" t="s">
        <v>780</v>
      </c>
      <c r="C58" s="18" t="s">
        <v>780</v>
      </c>
      <c r="D58" s="18" t="s">
        <v>207</v>
      </c>
      <c r="E58" s="18" t="s">
        <v>206</v>
      </c>
      <c r="F58" s="17"/>
      <c r="G58" s="18" t="s">
        <v>207</v>
      </c>
      <c r="H58" s="18" t="s">
        <v>207</v>
      </c>
      <c r="I58" s="16">
        <f t="shared" si="0"/>
        <v>3</v>
      </c>
      <c r="J58" s="16">
        <f t="shared" si="1"/>
        <v>11</v>
      </c>
      <c r="K58" s="18"/>
      <c r="L58" s="18"/>
      <c r="M58" s="12" t="b">
        <v>1</v>
      </c>
      <c r="N58" s="12">
        <f t="shared" si="2"/>
        <v>2.3799999999999998E-2</v>
      </c>
      <c r="O58" s="12">
        <f t="shared" si="3"/>
        <v>2.3799999999999998E-2</v>
      </c>
      <c r="P58" s="12">
        <f t="shared" si="4"/>
        <v>2.3799999999999998E-2</v>
      </c>
      <c r="Q58" s="12">
        <f t="shared" si="5"/>
        <v>2.3799999999999998E-2</v>
      </c>
      <c r="R58" s="12">
        <f t="shared" si="6"/>
        <v>0</v>
      </c>
      <c r="S58" s="12">
        <f t="shared" si="7"/>
        <v>6.8905616676317302E-5</v>
      </c>
      <c r="U58" s="16">
        <f>IF(ISERROR(VLOOKUP($A58,'Bennett et al.'!$A:$E,3,FALSE)),"",IF(VLOOKUP($A58,'Bennett et al.'!$A:$E,3,FALSE)=0,"",VLOOKUP($A58,'Bennett et al.'!$A:$E,3,FALSE)*Sources!$E$2))</f>
        <v>2.3799999999999998E-2</v>
      </c>
      <c r="V58" s="16" t="str">
        <f>IF(ISERROR(VLOOKUP($A58,'Bennett et al.'!$A:$E,4,FALSE)),"",IF(VLOOKUP($A58,'Bennett et al.'!$A:$E,4,FALSE)=0,"",VLOOKUP($A58,'Bennett et al.'!$A:$E,4,FALSE)*Sources!$E$2))</f>
        <v/>
      </c>
      <c r="W58" s="16" t="str">
        <f>IF(ISERROR(VLOOKUP($A58,'Bennett et al.'!$A:$E,5,FALSE)),"",IF(VLOOKUP($A58,'Bennett et al.'!$A:$E,5,FALSE)=0,"",VLOOKUP($A58,'Bennett et al.'!$A:$E,5,FALSE)*Sources!$E$2))</f>
        <v/>
      </c>
      <c r="X58" s="17"/>
      <c r="Y58" s="16" t="str">
        <f>IF(ISERROR(VLOOKUP($A58,'Gerosa et al. growth media'!$A:$K,4,FALSE)),"",IF(VLOOKUP($A58,'Gerosa et al. growth media'!$A:$K,4,FALSE)=0,"",VLOOKUP($A58,'Gerosa et al. growth media'!$A:$K,4,FALSE)*Sources!$E$3))</f>
        <v/>
      </c>
      <c r="Z58" s="16" t="str">
        <f>IF(ISERROR(VLOOKUP($A58,'Gerosa et al. growth media'!$A:$K,5,FALSE)),"",IF(VLOOKUP($A58,'Gerosa et al. growth media'!$A:$K,5,FALSE)=0,"",VLOOKUP($A58,'Gerosa et al. growth media'!$A:$K,5,FALSE)*Sources!$E$3))</f>
        <v/>
      </c>
      <c r="AA58" s="16" t="str">
        <f>IF(ISERROR(VLOOKUP($A58,'Gerosa et al. growth media'!$A:$K,6,FALSE)),"",IF(VLOOKUP($A58,'Gerosa et al. growth media'!$A:$K,6,FALSE)=0,"",VLOOKUP($A58,'Gerosa et al. growth media'!$A:$K,6,FALSE)*Sources!$E$3))</f>
        <v/>
      </c>
      <c r="AB58" s="16" t="str">
        <f>IF(ISERROR(VLOOKUP($A58,'Gerosa et al. growth media'!$A:$K,7,FALSE)),"",IF(VLOOKUP($A58,'Gerosa et al. growth media'!$A:$K,7,FALSE)=0,"",VLOOKUP($A58,'Gerosa et al. growth media'!$A:$K,7,FALSE)*Sources!$E$3))</f>
        <v/>
      </c>
      <c r="AC58" s="16" t="str">
        <f>IF(ISERROR(VLOOKUP($A58,'Gerosa et al. growth media'!$A:$K,8,FALSE)),"",IF(VLOOKUP($A58,'Gerosa et al. growth media'!$A:$K,8,FALSE)=0,"",VLOOKUP($A58,'Gerosa et al. growth media'!$A:$K,8,FALSE)*Sources!$E$3))</f>
        <v/>
      </c>
      <c r="AD58" s="16" t="str">
        <f>IF(ISERROR(VLOOKUP($A58,'Gerosa et al. growth media'!$A:$K,9,FALSE)),"",IF(VLOOKUP($A58,'Gerosa et al. growth media'!$A:$K,9,FALSE)=0,"",VLOOKUP($A58,'Gerosa et al. growth media'!$A:$K,9,FALSE)*Sources!$E$3))</f>
        <v/>
      </c>
      <c r="AE58" s="16" t="str">
        <f>IF(ISERROR(VLOOKUP($A58,'Gerosa et al. growth media'!$A:$K,10,FALSE)),"",IF(VLOOKUP($A58,'Gerosa et al. growth media'!$A:$K,10,FALSE)=0,"",VLOOKUP($A58,'Gerosa et al. growth media'!$A:$K,10,FALSE)*Sources!$E$3))</f>
        <v/>
      </c>
      <c r="AF58" s="16" t="str">
        <f>IF(ISERROR(VLOOKUP($A58,'Gerosa et al. growth media'!$A:$K,11,FALSE)),"",IF(VLOOKUP($A58,'Gerosa et al. growth media'!$A:$K,11,FALSE)=0,"",VLOOKUP($A58,'Gerosa et al. growth media'!$A:$K,11,FALSE)*Sources!$E$3))</f>
        <v/>
      </c>
      <c r="AG58" s="16" t="str">
        <f>IF(ISERROR(VLOOKUP($A58,'Gerosa et al. diauxic shift'!$A:$L,4,FALSE)),"",IF(VLOOKUP($A58,'Gerosa et al. diauxic shift'!$A:$L,4,FALSE)=0,"",VLOOKUP($A58,'Gerosa et al. diauxic shift'!$A:$L,4,FALSE)*Sources!$E$3))</f>
        <v/>
      </c>
      <c r="AH58" s="16" t="str">
        <f>IF(ISERROR(VLOOKUP($A58,'Gerosa et al. diauxic shift'!$A:$L,5,FALSE)),"",IF(VLOOKUP($A58,'Gerosa et al. diauxic shift'!$A:$L,5,FALSE)=0,"",VLOOKUP($A58,'Gerosa et al. diauxic shift'!$A:$L,5,FALSE)*Sources!$E$3))</f>
        <v/>
      </c>
      <c r="AI58" s="16" t="str">
        <f>IF(ISERROR(VLOOKUP($A58,'Gerosa et al. diauxic shift'!$A:$L,6,FALSE)),"",IF(VLOOKUP($A58,'Gerosa et al. diauxic shift'!$A:$L,6,FALSE)=0,"",VLOOKUP($A58,'Gerosa et al. diauxic shift'!$A:$L,6,FALSE)*Sources!$E$3))</f>
        <v/>
      </c>
      <c r="AJ58" s="16" t="str">
        <f>IF(ISERROR(VLOOKUP($A58,'Gerosa et al. diauxic shift'!$A:$L,7,FALSE)),"",IF(VLOOKUP($A58,'Gerosa et al. diauxic shift'!$A:$L,7,FALSE)=0,"",VLOOKUP($A58,'Gerosa et al. diauxic shift'!$A:$L,7,FALSE)*Sources!$E$3))</f>
        <v/>
      </c>
      <c r="AK58" s="16" t="str">
        <f>IF(ISERROR(VLOOKUP($A58,'Gerosa et al. diauxic shift'!$A:$L,8,FALSE)),"",IF(VLOOKUP($A58,'Gerosa et al. diauxic shift'!$A:$L,8,FALSE)=0,"",VLOOKUP($A58,'Gerosa et al. diauxic shift'!$A:$L,8,FALSE)*Sources!$E$3))</f>
        <v/>
      </c>
      <c r="AL58" s="16" t="str">
        <f>IF(ISERROR(VLOOKUP($A58,'Gerosa et al. diauxic shift'!$A:$L,9,FALSE)),"",IF(VLOOKUP($A58,'Gerosa et al. diauxic shift'!$A:$L,9,FALSE)=0,"",VLOOKUP($A58,'Gerosa et al. diauxic shift'!$A:$L,9,FALSE)*Sources!$E$3))</f>
        <v/>
      </c>
      <c r="AM58" s="16" t="str">
        <f>IF(ISERROR(VLOOKUP($A58,'Gerosa et al. diauxic shift'!$A:$L,10,FALSE)),"",IF(VLOOKUP($A58,'Gerosa et al. diauxic shift'!$A:$L,10,FALSE)=0,"",VLOOKUP($A58,'Gerosa et al. diauxic shift'!$A:$L,10,FALSE)*Sources!$E$3))</f>
        <v/>
      </c>
      <c r="AN58" s="16" t="str">
        <f>IF(ISERROR(VLOOKUP($A58,'Gerosa et al. diauxic shift'!$A:$L,11,FALSE)),"",IF(VLOOKUP($A58,'Gerosa et al. diauxic shift'!$A:$L,11,FALSE)=0,"",VLOOKUP($A58,'Gerosa et al. diauxic shift'!$A:$L,11,FALSE)*Sources!$E$3))</f>
        <v/>
      </c>
      <c r="AO58" s="16" t="str">
        <f>IF(ISERROR(VLOOKUP($A58,'Gerosa et al. diauxic shift'!$A:$L,12,FALSE)),"",IF(VLOOKUP($A58,'Gerosa et al. diauxic shift'!$A:$L,12,FALSE)=0,"",VLOOKUP($A58,'Gerosa et al. diauxic shift'!$A:$L,12,FALSE)*Sources!$E$3))</f>
        <v/>
      </c>
      <c r="AP58" s="17"/>
      <c r="AQ58" s="16">
        <f>IF(ISERROR(VLOOKUP($A58,'Ishii et al.'!$A:$L,3,FALSE)),"",IF(VLOOKUP($A58,'Ishii et al.'!$A:$L,3,FALSE)=0,"",VLOOKUP($A58,'Ishii et al.'!$A:$L,3,FALSE)*Sources!$E$4))</f>
        <v>9.7326411157087706E-2</v>
      </c>
      <c r="AR58" s="16">
        <f>IF(ISERROR(VLOOKUP($A58,'Ishii et al.'!$A:$L,4,FALSE)),"",IF(VLOOKUP($A58,'Ishii et al.'!$A:$L,4,FALSE)=0,"",VLOOKUP($A58,'Ishii et al.'!$A:$L,4,FALSE)*Sources!$E$4))</f>
        <v>0.116629725950635</v>
      </c>
      <c r="AS58" s="16">
        <f>IF(ISERROR(VLOOKUP($A58,'Ishii et al.'!$A:$L,5,FALSE)),"",IF(VLOOKUP($A58,'Ishii et al.'!$A:$L,5,FALSE)=0,"",VLOOKUP($A58,'Ishii et al.'!$A:$L,5,FALSE)*Sources!$E$4))</f>
        <v>7.4736644618302303E-2</v>
      </c>
      <c r="AT58" s="16">
        <f>IF(ISERROR(VLOOKUP($A58,'Ishii et al.'!$A:$L,6,FALSE)),"",IF(VLOOKUP($A58,'Ishii et al.'!$A:$L,6,FALSE)=0,"",VLOOKUP($A58,'Ishii et al.'!$A:$L,6,FALSE)*Sources!$E$4))</f>
        <v>7.7453764462407704E-2</v>
      </c>
      <c r="AU58" s="16">
        <f>IF(ISERROR(VLOOKUP($A58,'Ishii et al.'!$A:$L,7,FALSE)),"",IF(VLOOKUP($A58,'Ishii et al.'!$A:$L,7,FALSE)=0,"",VLOOKUP($A58,'Ishii et al.'!$A:$L,7,FALSE)*Sources!$E$4))</f>
        <v>2.4905246886169099E-2</v>
      </c>
      <c r="AV58" s="16">
        <f t="shared" si="8"/>
        <v>7.8210358614920358E-2</v>
      </c>
      <c r="AW58" s="16">
        <f>IF(ISERROR(VLOOKUP($A58,'Ishii et al.'!$A:$L,9,FALSE)),"",IF(VLOOKUP($A58,'Ishii et al.'!$A:$L,9,FALSE)=0,"",VLOOKUP($A58,'Ishii et al.'!$A:$L,9,FALSE)*Sources!$E$4))</f>
        <v>4.8723062588228498E-2</v>
      </c>
      <c r="AX58" s="16">
        <f>IF(ISERROR(VLOOKUP($A58,'Ishii et al.'!$A:$L,10,FALSE)),"",IF(VLOOKUP($A58,'Ishii et al.'!$A:$L,10,FALSE)=0,"",VLOOKUP($A58,'Ishii et al.'!$A:$L,10,FALSE)*Sources!$E$4))</f>
        <v>3.4839841195453303E-2</v>
      </c>
      <c r="AY58" s="16">
        <f>IF(ISERROR(VLOOKUP($A58,'Ishii et al.'!$A:$L,11,FALSE)),"",IF(VLOOKUP($A58,'Ishii et al.'!$A:$L,11,FALSE)=0,"",VLOOKUP($A58,'Ishii et al.'!$A:$L,11,FALSE)*Sources!$E$4))</f>
        <v>5.6669995954752597E-2</v>
      </c>
      <c r="AZ58" s="16">
        <f>IF(ISERROR(VLOOKUP($A58,'Ishii et al.'!$A:$L,12,FALSE)),"",IF(VLOOKUP($A58,'Ishii et al.'!$A:$L,12,FALSE)=0,"",VLOOKUP($A58,'Ishii et al.'!$A:$L,12,FALSE)*Sources!$E$4))</f>
        <v>0.12575259866576</v>
      </c>
      <c r="BA58" s="17"/>
      <c r="BB58" s="16">
        <f>IF(ISERROR(VLOOKUP($A58,'Park et al.'!$A:$E,5,FALSE)),"",IF(VLOOKUP($A58,'Park et al.'!$A:$E,5,FALSE)=0,"",VLOOKUP($A58,'Park et al.'!$A:$E,5,FALSE)*Sources!$E$5))</f>
        <v>2.3799999999999998E-2</v>
      </c>
    </row>
    <row r="59" spans="1:54" ht="15" customHeight="1">
      <c r="A59" s="16" t="s">
        <v>208</v>
      </c>
      <c r="B59" s="18"/>
      <c r="C59" s="18"/>
      <c r="D59" s="18" t="s">
        <v>209</v>
      </c>
      <c r="E59" s="17"/>
      <c r="F59" s="17"/>
      <c r="G59" s="18" t="s">
        <v>209</v>
      </c>
      <c r="H59" s="17"/>
      <c r="I59" s="16">
        <f t="shared" si="0"/>
        <v>1</v>
      </c>
      <c r="J59" s="16">
        <f t="shared" si="1"/>
        <v>9</v>
      </c>
      <c r="K59" s="18"/>
      <c r="L59" s="18"/>
      <c r="N59" s="12" t="str">
        <f t="shared" si="2"/>
        <v/>
      </c>
      <c r="O59" s="12" t="str">
        <f t="shared" si="3"/>
        <v/>
      </c>
      <c r="P59" s="12" t="str">
        <f t="shared" si="4"/>
        <v/>
      </c>
      <c r="Q59" s="12" t="str">
        <f t="shared" si="5"/>
        <v/>
      </c>
      <c r="R59" s="12" t="str">
        <f t="shared" si="6"/>
        <v/>
      </c>
      <c r="S59" s="12" t="str">
        <f t="shared" si="7"/>
        <v/>
      </c>
      <c r="U59" s="16" t="str">
        <f>IF(ISERROR(VLOOKUP($A59,'Bennett et al.'!$A:$E,3,FALSE)),"",IF(VLOOKUP($A59,'Bennett et al.'!$A:$E,3,FALSE)=0,"",VLOOKUP($A59,'Bennett et al.'!$A:$E,3,FALSE)*Sources!$E$2))</f>
        <v/>
      </c>
      <c r="V59" s="16" t="str">
        <f>IF(ISERROR(VLOOKUP($A59,'Bennett et al.'!$A:$E,4,FALSE)),"",IF(VLOOKUP($A59,'Bennett et al.'!$A:$E,4,FALSE)=0,"",VLOOKUP($A59,'Bennett et al.'!$A:$E,4,FALSE)*Sources!$E$2))</f>
        <v/>
      </c>
      <c r="W59" s="16" t="str">
        <f>IF(ISERROR(VLOOKUP($A59,'Bennett et al.'!$A:$E,5,FALSE)),"",IF(VLOOKUP($A59,'Bennett et al.'!$A:$E,5,FALSE)=0,"",VLOOKUP($A59,'Bennett et al.'!$A:$E,5,FALSE)*Sources!$E$2))</f>
        <v/>
      </c>
      <c r="X59" s="17"/>
      <c r="Y59" s="16" t="str">
        <f>IF(ISERROR(VLOOKUP($A59,'Gerosa et al. growth media'!$A:$K,4,FALSE)),"",IF(VLOOKUP($A59,'Gerosa et al. growth media'!$A:$K,4,FALSE)=0,"",VLOOKUP($A59,'Gerosa et al. growth media'!$A:$K,4,FALSE)*Sources!$E$3))</f>
        <v/>
      </c>
      <c r="Z59" s="16" t="str">
        <f>IF(ISERROR(VLOOKUP($A59,'Gerosa et al. growth media'!$A:$K,5,FALSE)),"",IF(VLOOKUP($A59,'Gerosa et al. growth media'!$A:$K,5,FALSE)=0,"",VLOOKUP($A59,'Gerosa et al. growth media'!$A:$K,5,FALSE)*Sources!$E$3))</f>
        <v/>
      </c>
      <c r="AA59" s="16" t="str">
        <f>IF(ISERROR(VLOOKUP($A59,'Gerosa et al. growth media'!$A:$K,6,FALSE)),"",IF(VLOOKUP($A59,'Gerosa et al. growth media'!$A:$K,6,FALSE)=0,"",VLOOKUP($A59,'Gerosa et al. growth media'!$A:$K,6,FALSE)*Sources!$E$3))</f>
        <v/>
      </c>
      <c r="AB59" s="16" t="str">
        <f>IF(ISERROR(VLOOKUP($A59,'Gerosa et al. growth media'!$A:$K,7,FALSE)),"",IF(VLOOKUP($A59,'Gerosa et al. growth media'!$A:$K,7,FALSE)=0,"",VLOOKUP($A59,'Gerosa et al. growth media'!$A:$K,7,FALSE)*Sources!$E$3))</f>
        <v/>
      </c>
      <c r="AC59" s="16" t="str">
        <f>IF(ISERROR(VLOOKUP($A59,'Gerosa et al. growth media'!$A:$K,8,FALSE)),"",IF(VLOOKUP($A59,'Gerosa et al. growth media'!$A:$K,8,FALSE)=0,"",VLOOKUP($A59,'Gerosa et al. growth media'!$A:$K,8,FALSE)*Sources!$E$3))</f>
        <v/>
      </c>
      <c r="AD59" s="16" t="str">
        <f>IF(ISERROR(VLOOKUP($A59,'Gerosa et al. growth media'!$A:$K,9,FALSE)),"",IF(VLOOKUP($A59,'Gerosa et al. growth media'!$A:$K,9,FALSE)=0,"",VLOOKUP($A59,'Gerosa et al. growth media'!$A:$K,9,FALSE)*Sources!$E$3))</f>
        <v/>
      </c>
      <c r="AE59" s="16" t="str">
        <f>IF(ISERROR(VLOOKUP($A59,'Gerosa et al. growth media'!$A:$K,10,FALSE)),"",IF(VLOOKUP($A59,'Gerosa et al. growth media'!$A:$K,10,FALSE)=0,"",VLOOKUP($A59,'Gerosa et al. growth media'!$A:$K,10,FALSE)*Sources!$E$3))</f>
        <v/>
      </c>
      <c r="AF59" s="16" t="str">
        <f>IF(ISERROR(VLOOKUP($A59,'Gerosa et al. growth media'!$A:$K,11,FALSE)),"",IF(VLOOKUP($A59,'Gerosa et al. growth media'!$A:$K,11,FALSE)=0,"",VLOOKUP($A59,'Gerosa et al. growth media'!$A:$K,11,FALSE)*Sources!$E$3))</f>
        <v/>
      </c>
      <c r="AG59" s="16" t="str">
        <f>IF(ISERROR(VLOOKUP($A59,'Gerosa et al. diauxic shift'!$A:$L,4,FALSE)),"",IF(VLOOKUP($A59,'Gerosa et al. diauxic shift'!$A:$L,4,FALSE)=0,"",VLOOKUP($A59,'Gerosa et al. diauxic shift'!$A:$L,4,FALSE)*Sources!$E$3))</f>
        <v/>
      </c>
      <c r="AH59" s="16" t="str">
        <f>IF(ISERROR(VLOOKUP($A59,'Gerosa et al. diauxic shift'!$A:$L,5,FALSE)),"",IF(VLOOKUP($A59,'Gerosa et al. diauxic shift'!$A:$L,5,FALSE)=0,"",VLOOKUP($A59,'Gerosa et al. diauxic shift'!$A:$L,5,FALSE)*Sources!$E$3))</f>
        <v/>
      </c>
      <c r="AI59" s="16" t="str">
        <f>IF(ISERROR(VLOOKUP($A59,'Gerosa et al. diauxic shift'!$A:$L,6,FALSE)),"",IF(VLOOKUP($A59,'Gerosa et al. diauxic shift'!$A:$L,6,FALSE)=0,"",VLOOKUP($A59,'Gerosa et al. diauxic shift'!$A:$L,6,FALSE)*Sources!$E$3))</f>
        <v/>
      </c>
      <c r="AJ59" s="16" t="str">
        <f>IF(ISERROR(VLOOKUP($A59,'Gerosa et al. diauxic shift'!$A:$L,7,FALSE)),"",IF(VLOOKUP($A59,'Gerosa et al. diauxic shift'!$A:$L,7,FALSE)=0,"",VLOOKUP($A59,'Gerosa et al. diauxic shift'!$A:$L,7,FALSE)*Sources!$E$3))</f>
        <v/>
      </c>
      <c r="AK59" s="16" t="str">
        <f>IF(ISERROR(VLOOKUP($A59,'Gerosa et al. diauxic shift'!$A:$L,8,FALSE)),"",IF(VLOOKUP($A59,'Gerosa et al. diauxic shift'!$A:$L,8,FALSE)=0,"",VLOOKUP($A59,'Gerosa et al. diauxic shift'!$A:$L,8,FALSE)*Sources!$E$3))</f>
        <v/>
      </c>
      <c r="AL59" s="16" t="str">
        <f>IF(ISERROR(VLOOKUP($A59,'Gerosa et al. diauxic shift'!$A:$L,9,FALSE)),"",IF(VLOOKUP($A59,'Gerosa et al. diauxic shift'!$A:$L,9,FALSE)=0,"",VLOOKUP($A59,'Gerosa et al. diauxic shift'!$A:$L,9,FALSE)*Sources!$E$3))</f>
        <v/>
      </c>
      <c r="AM59" s="16" t="str">
        <f>IF(ISERROR(VLOOKUP($A59,'Gerosa et al. diauxic shift'!$A:$L,10,FALSE)),"",IF(VLOOKUP($A59,'Gerosa et al. diauxic shift'!$A:$L,10,FALSE)=0,"",VLOOKUP($A59,'Gerosa et al. diauxic shift'!$A:$L,10,FALSE)*Sources!$E$3))</f>
        <v/>
      </c>
      <c r="AN59" s="16" t="str">
        <f>IF(ISERROR(VLOOKUP($A59,'Gerosa et al. diauxic shift'!$A:$L,11,FALSE)),"",IF(VLOOKUP($A59,'Gerosa et al. diauxic shift'!$A:$L,11,FALSE)=0,"",VLOOKUP($A59,'Gerosa et al. diauxic shift'!$A:$L,11,FALSE)*Sources!$E$3))</f>
        <v/>
      </c>
      <c r="AO59" s="16" t="str">
        <f>IF(ISERROR(VLOOKUP($A59,'Gerosa et al. diauxic shift'!$A:$L,12,FALSE)),"",IF(VLOOKUP($A59,'Gerosa et al. diauxic shift'!$A:$L,12,FALSE)=0,"",VLOOKUP($A59,'Gerosa et al. diauxic shift'!$A:$L,12,FALSE)*Sources!$E$3))</f>
        <v/>
      </c>
      <c r="AP59" s="17"/>
      <c r="AQ59" s="16">
        <f>IF(ISERROR(VLOOKUP($A59,'Ishii et al.'!$A:$L,3,FALSE)),"",IF(VLOOKUP($A59,'Ishii et al.'!$A:$L,3,FALSE)=0,"",VLOOKUP($A59,'Ishii et al.'!$A:$L,3,FALSE)*Sources!$E$4))</f>
        <v>0.124239250075668</v>
      </c>
      <c r="AR59" s="16">
        <f>IF(ISERROR(VLOOKUP($A59,'Ishii et al.'!$A:$L,4,FALSE)),"",IF(VLOOKUP($A59,'Ishii et al.'!$A:$L,4,FALSE)=0,"",VLOOKUP($A59,'Ishii et al.'!$A:$L,4,FALSE)*Sources!$E$4))</f>
        <v>0.45466031668389201</v>
      </c>
      <c r="AS59" s="16">
        <f>IF(ISERROR(VLOOKUP($A59,'Ishii et al.'!$A:$L,5,FALSE)),"",IF(VLOOKUP($A59,'Ishii et al.'!$A:$L,5,FALSE)=0,"",VLOOKUP($A59,'Ishii et al.'!$A:$L,5,FALSE)*Sources!$E$4))</f>
        <v>0.128647229378797</v>
      </c>
      <c r="AT59" s="16">
        <f>IF(ISERROR(VLOOKUP($A59,'Ishii et al.'!$A:$L,6,FALSE)),"",IF(VLOOKUP($A59,'Ishii et al.'!$A:$L,6,FALSE)=0,"",VLOOKUP($A59,'Ishii et al.'!$A:$L,6,FALSE)*Sources!$E$4))</f>
        <v>0.152561162148422</v>
      </c>
      <c r="AU59" s="16">
        <f>IF(ISERROR(VLOOKUP($A59,'Ishii et al.'!$A:$L,7,FALSE)),"",IF(VLOOKUP($A59,'Ishii et al.'!$A:$L,7,FALSE)=0,"",VLOOKUP($A59,'Ishii et al.'!$A:$L,7,FALSE)*Sources!$E$4))</f>
        <v>7.4627528449937502E-2</v>
      </c>
      <c r="AV59" s="16">
        <f t="shared" si="8"/>
        <v>0.1869470973473433</v>
      </c>
      <c r="AW59" s="16">
        <f>IF(ISERROR(VLOOKUP($A59,'Ishii et al.'!$A:$L,9,FALSE)),"",IF(VLOOKUP($A59,'Ishii et al.'!$A:$L,9,FALSE)=0,"",VLOOKUP($A59,'Ishii et al.'!$A:$L,9,FALSE)*Sources!$E$4))</f>
        <v>0.102584520209381</v>
      </c>
      <c r="AX59" s="16">
        <f>IF(ISERROR(VLOOKUP($A59,'Ishii et al.'!$A:$L,10,FALSE)),"",IF(VLOOKUP($A59,'Ishii et al.'!$A:$L,10,FALSE)=0,"",VLOOKUP($A59,'Ishii et al.'!$A:$L,10,FALSE)*Sources!$E$4))</f>
        <v>0.115086855146091</v>
      </c>
      <c r="AY59" s="16">
        <f>IF(ISERROR(VLOOKUP($A59,'Ishii et al.'!$A:$L,11,FALSE)),"",IF(VLOOKUP($A59,'Ishii et al.'!$A:$L,11,FALSE)=0,"",VLOOKUP($A59,'Ishii et al.'!$A:$L,11,FALSE)*Sources!$E$4))</f>
        <v>0.227853082367175</v>
      </c>
      <c r="AZ59" s="16">
        <f>IF(ISERROR(VLOOKUP($A59,'Ishii et al.'!$A:$L,12,FALSE)),"",IF(VLOOKUP($A59,'Ishii et al.'!$A:$L,12,FALSE)=0,"",VLOOKUP($A59,'Ishii et al.'!$A:$L,12,FALSE)*Sources!$E$4))</f>
        <v>0.32497792178344298</v>
      </c>
      <c r="BA59" s="17"/>
      <c r="BB59" s="16" t="str">
        <f>IF(ISERROR(VLOOKUP($A59,'Park et al.'!$A:$E,5,FALSE)),"",IF(VLOOKUP($A59,'Park et al.'!$A:$E,5,FALSE)=0,"",VLOOKUP($A59,'Park et al.'!$A:$E,5,FALSE)*Sources!$E$5))</f>
        <v/>
      </c>
    </row>
    <row r="60" spans="1:54" ht="15" hidden="1" customHeight="1">
      <c r="A60" s="16" t="s">
        <v>210</v>
      </c>
      <c r="B60" s="18" t="s">
        <v>736</v>
      </c>
      <c r="C60" s="18" t="s">
        <v>736</v>
      </c>
      <c r="D60" s="18" t="s">
        <v>211</v>
      </c>
      <c r="E60" s="18" t="s">
        <v>211</v>
      </c>
      <c r="F60" s="17"/>
      <c r="G60" s="18" t="s">
        <v>212</v>
      </c>
      <c r="H60" s="18" t="s">
        <v>211</v>
      </c>
      <c r="I60" s="18">
        <f t="shared" si="0"/>
        <v>3</v>
      </c>
      <c r="J60" s="18">
        <f t="shared" si="1"/>
        <v>5</v>
      </c>
      <c r="K60" s="18"/>
      <c r="L60" s="18"/>
      <c r="M60" s="12" t="b">
        <v>1</v>
      </c>
      <c r="N60" s="12">
        <f t="shared" si="2"/>
        <v>3.48E-3</v>
      </c>
      <c r="O60" s="12">
        <f t="shared" si="3"/>
        <v>3.48E-3</v>
      </c>
      <c r="P60" s="12">
        <f t="shared" si="4"/>
        <v>3.48E-3</v>
      </c>
      <c r="Q60" s="12">
        <f t="shared" si="5"/>
        <v>3.48E-3</v>
      </c>
      <c r="R60" s="12">
        <f t="shared" si="6"/>
        <v>0</v>
      </c>
      <c r="S60" s="12">
        <f t="shared" si="7"/>
        <v>1.0075275043427909E-5</v>
      </c>
      <c r="U60" s="18">
        <f>IF(ISERROR(VLOOKUP($A60,'Bennett et al.'!$A:$E,3,FALSE)),"",IF(VLOOKUP($A60,'Bennett et al.'!$A:$E,3,FALSE)=0,"",VLOOKUP($A60,'Bennett et al.'!$A:$E,3,FALSE)*Sources!$E$2))</f>
        <v>3.48E-3</v>
      </c>
      <c r="V60" s="18">
        <f>IF(ISERROR(VLOOKUP($A60,'Bennett et al.'!$A:$E,4,FALSE)),"",IF(VLOOKUP($A60,'Bennett et al.'!$A:$E,4,FALSE)=0,"",VLOOKUP($A60,'Bennett et al.'!$A:$E,4,FALSE)*Sources!$E$2))</f>
        <v>2.66E-3</v>
      </c>
      <c r="W60" s="18">
        <f>IF(ISERROR(VLOOKUP($A60,'Bennett et al.'!$A:$E,5,FALSE)),"",IF(VLOOKUP($A60,'Bennett et al.'!$A:$E,5,FALSE)=0,"",VLOOKUP($A60,'Bennett et al.'!$A:$E,5,FALSE)*Sources!$E$2))</f>
        <v>3.4399999999999999E-3</v>
      </c>
      <c r="X60" s="17"/>
      <c r="Y60" s="18" t="str">
        <f>IF(ISERROR(VLOOKUP($A60,'Gerosa et al. growth media'!$A:$K,4,FALSE)),"",IF(VLOOKUP($A60,'Gerosa et al. growth media'!$A:$K,4,FALSE)=0,"",VLOOKUP($A60,'Gerosa et al. growth media'!$A:$K,4,FALSE)*Sources!$E$3))</f>
        <v/>
      </c>
      <c r="Z60" s="18" t="str">
        <f>IF(ISERROR(VLOOKUP($A60,'Gerosa et al. growth media'!$A:$K,5,FALSE)),"",IF(VLOOKUP($A60,'Gerosa et al. growth media'!$A:$K,5,FALSE)=0,"",VLOOKUP($A60,'Gerosa et al. growth media'!$A:$K,5,FALSE)*Sources!$E$3))</f>
        <v/>
      </c>
      <c r="AA60" s="18" t="str">
        <f>IF(ISERROR(VLOOKUP($A60,'Gerosa et al. growth media'!$A:$K,6,FALSE)),"",IF(VLOOKUP($A60,'Gerosa et al. growth media'!$A:$K,6,FALSE)=0,"",VLOOKUP($A60,'Gerosa et al. growth media'!$A:$K,6,FALSE)*Sources!$E$3))</f>
        <v/>
      </c>
      <c r="AB60" s="18" t="str">
        <f>IF(ISERROR(VLOOKUP($A60,'Gerosa et al. growth media'!$A:$K,7,FALSE)),"",IF(VLOOKUP($A60,'Gerosa et al. growth media'!$A:$K,7,FALSE)=0,"",VLOOKUP($A60,'Gerosa et al. growth media'!$A:$K,7,FALSE)*Sources!$E$3))</f>
        <v/>
      </c>
      <c r="AC60" s="18" t="str">
        <f>IF(ISERROR(VLOOKUP($A60,'Gerosa et al. growth media'!$A:$K,8,FALSE)),"",IF(VLOOKUP($A60,'Gerosa et al. growth media'!$A:$K,8,FALSE)=0,"",VLOOKUP($A60,'Gerosa et al. growth media'!$A:$K,8,FALSE)*Sources!$E$3))</f>
        <v/>
      </c>
      <c r="AD60" s="18" t="str">
        <f>IF(ISERROR(VLOOKUP($A60,'Gerosa et al. growth media'!$A:$K,9,FALSE)),"",IF(VLOOKUP($A60,'Gerosa et al. growth media'!$A:$K,9,FALSE)=0,"",VLOOKUP($A60,'Gerosa et al. growth media'!$A:$K,9,FALSE)*Sources!$E$3))</f>
        <v/>
      </c>
      <c r="AE60" s="18" t="str">
        <f>IF(ISERROR(VLOOKUP($A60,'Gerosa et al. growth media'!$A:$K,10,FALSE)),"",IF(VLOOKUP($A60,'Gerosa et al. growth media'!$A:$K,10,FALSE)=0,"",VLOOKUP($A60,'Gerosa et al. growth media'!$A:$K,10,FALSE)*Sources!$E$3))</f>
        <v/>
      </c>
      <c r="AF60" s="18" t="str">
        <f>IF(ISERROR(VLOOKUP($A60,'Gerosa et al. growth media'!$A:$K,11,FALSE)),"",IF(VLOOKUP($A60,'Gerosa et al. growth media'!$A:$K,11,FALSE)=0,"",VLOOKUP($A60,'Gerosa et al. growth media'!$A:$K,11,FALSE)*Sources!$E$3))</f>
        <v/>
      </c>
      <c r="AG60" s="18" t="str">
        <f>IF(ISERROR(VLOOKUP($A60,'Gerosa et al. diauxic shift'!$A:$L,4,FALSE)),"",IF(VLOOKUP($A60,'Gerosa et al. diauxic shift'!$A:$L,4,FALSE)=0,"",VLOOKUP($A60,'Gerosa et al. diauxic shift'!$A:$L,4,FALSE)*Sources!$E$3))</f>
        <v/>
      </c>
      <c r="AH60" s="18" t="str">
        <f>IF(ISERROR(VLOOKUP($A60,'Gerosa et al. diauxic shift'!$A:$L,5,FALSE)),"",IF(VLOOKUP($A60,'Gerosa et al. diauxic shift'!$A:$L,5,FALSE)=0,"",VLOOKUP($A60,'Gerosa et al. diauxic shift'!$A:$L,5,FALSE)*Sources!$E$3))</f>
        <v/>
      </c>
      <c r="AI60" s="18" t="str">
        <f>IF(ISERROR(VLOOKUP($A60,'Gerosa et al. diauxic shift'!$A:$L,6,FALSE)),"",IF(VLOOKUP($A60,'Gerosa et al. diauxic shift'!$A:$L,6,FALSE)=0,"",VLOOKUP($A60,'Gerosa et al. diauxic shift'!$A:$L,6,FALSE)*Sources!$E$3))</f>
        <v/>
      </c>
      <c r="AJ60" s="18" t="str">
        <f>IF(ISERROR(VLOOKUP($A60,'Gerosa et al. diauxic shift'!$A:$L,7,FALSE)),"",IF(VLOOKUP($A60,'Gerosa et al. diauxic shift'!$A:$L,7,FALSE)=0,"",VLOOKUP($A60,'Gerosa et al. diauxic shift'!$A:$L,7,FALSE)*Sources!$E$3))</f>
        <v/>
      </c>
      <c r="AK60" s="18" t="str">
        <f>IF(ISERROR(VLOOKUP($A60,'Gerosa et al. diauxic shift'!$A:$L,8,FALSE)),"",IF(VLOOKUP($A60,'Gerosa et al. diauxic shift'!$A:$L,8,FALSE)=0,"",VLOOKUP($A60,'Gerosa et al. diauxic shift'!$A:$L,8,FALSE)*Sources!$E$3))</f>
        <v/>
      </c>
      <c r="AL60" s="18" t="str">
        <f>IF(ISERROR(VLOOKUP($A60,'Gerosa et al. diauxic shift'!$A:$L,9,FALSE)),"",IF(VLOOKUP($A60,'Gerosa et al. diauxic shift'!$A:$L,9,FALSE)=0,"",VLOOKUP($A60,'Gerosa et al. diauxic shift'!$A:$L,9,FALSE)*Sources!$E$3))</f>
        <v/>
      </c>
      <c r="AM60" s="18" t="str">
        <f>IF(ISERROR(VLOOKUP($A60,'Gerosa et al. diauxic shift'!$A:$L,10,FALSE)),"",IF(VLOOKUP($A60,'Gerosa et al. diauxic shift'!$A:$L,10,FALSE)=0,"",VLOOKUP($A60,'Gerosa et al. diauxic shift'!$A:$L,10,FALSE)*Sources!$E$3))</f>
        <v/>
      </c>
      <c r="AN60" s="18" t="str">
        <f>IF(ISERROR(VLOOKUP($A60,'Gerosa et al. diauxic shift'!$A:$L,11,FALSE)),"",IF(VLOOKUP($A60,'Gerosa et al. diauxic shift'!$A:$L,11,FALSE)=0,"",VLOOKUP($A60,'Gerosa et al. diauxic shift'!$A:$L,11,FALSE)*Sources!$E$3))</f>
        <v/>
      </c>
      <c r="AO60" s="18" t="str">
        <f>IF(ISERROR(VLOOKUP($A60,'Gerosa et al. diauxic shift'!$A:$L,12,FALSE)),"",IF(VLOOKUP($A60,'Gerosa et al. diauxic shift'!$A:$L,12,FALSE)=0,"",VLOOKUP($A60,'Gerosa et al. diauxic shift'!$A:$L,12,FALSE)*Sources!$E$3))</f>
        <v/>
      </c>
      <c r="AP60" s="17"/>
      <c r="AQ60" s="18" t="str">
        <f>IF(ISERROR(VLOOKUP($A60,'Ishii et al.'!$A:$L,3,FALSE)),"",IF(VLOOKUP($A60,'Ishii et al.'!$A:$L,3,FALSE)=0,"",VLOOKUP($A60,'Ishii et al.'!$A:$L,3,FALSE)*Sources!$E$4))</f>
        <v/>
      </c>
      <c r="AR60" s="18" t="str">
        <f>IF(ISERROR(VLOOKUP($A60,'Ishii et al.'!$A:$L,4,FALSE)),"",IF(VLOOKUP($A60,'Ishii et al.'!$A:$L,4,FALSE)=0,"",VLOOKUP($A60,'Ishii et al.'!$A:$L,4,FALSE)*Sources!$E$4))</f>
        <v/>
      </c>
      <c r="AS60" s="18">
        <f>IF(ISERROR(VLOOKUP($A60,'Ishii et al.'!$A:$L,5,FALSE)),"",IF(VLOOKUP($A60,'Ishii et al.'!$A:$L,5,FALSE)=0,"",VLOOKUP($A60,'Ishii et al.'!$A:$L,5,FALSE)*Sources!$E$4))</f>
        <v>5.0665763591306702E-3</v>
      </c>
      <c r="AT60" s="18" t="str">
        <f>IF(ISERROR(VLOOKUP($A60,'Ishii et al.'!$A:$L,6,FALSE)),"",IF(VLOOKUP($A60,'Ishii et al.'!$A:$L,6,FALSE)=0,"",VLOOKUP($A60,'Ishii et al.'!$A:$L,6,FALSE)*Sources!$E$4))</f>
        <v/>
      </c>
      <c r="AU60" s="18" t="str">
        <f>IF(ISERROR(VLOOKUP($A60,'Ishii et al.'!$A:$L,7,FALSE)),"",IF(VLOOKUP($A60,'Ishii et al.'!$A:$L,7,FALSE)=0,"",VLOOKUP($A60,'Ishii et al.'!$A:$L,7,FALSE)*Sources!$E$4))</f>
        <v/>
      </c>
      <c r="AV60" s="18">
        <f t="shared" si="8"/>
        <v>5.0665763591306702E-3</v>
      </c>
      <c r="AW60" s="18" t="str">
        <f>IF(ISERROR(VLOOKUP($A60,'Ishii et al.'!$A:$L,9,FALSE)),"",IF(VLOOKUP($A60,'Ishii et al.'!$A:$L,9,FALSE)=0,"",VLOOKUP($A60,'Ishii et al.'!$A:$L,9,FALSE)*Sources!$E$4))</f>
        <v/>
      </c>
      <c r="AX60" s="18" t="str">
        <f>IF(ISERROR(VLOOKUP($A60,'Ishii et al.'!$A:$L,10,FALSE)),"",IF(VLOOKUP($A60,'Ishii et al.'!$A:$L,10,FALSE)=0,"",VLOOKUP($A60,'Ishii et al.'!$A:$L,10,FALSE)*Sources!$E$4))</f>
        <v/>
      </c>
      <c r="AY60" s="18" t="str">
        <f>IF(ISERROR(VLOOKUP($A60,'Ishii et al.'!$A:$L,11,FALSE)),"",IF(VLOOKUP($A60,'Ishii et al.'!$A:$L,11,FALSE)=0,"",VLOOKUP($A60,'Ishii et al.'!$A:$L,11,FALSE)*Sources!$E$4))</f>
        <v/>
      </c>
      <c r="AZ60" s="18" t="str">
        <f>IF(ISERROR(VLOOKUP($A60,'Ishii et al.'!$A:$L,12,FALSE)),"",IF(VLOOKUP($A60,'Ishii et al.'!$A:$L,12,FALSE)=0,"",VLOOKUP($A60,'Ishii et al.'!$A:$L,12,FALSE)*Sources!$E$4))</f>
        <v/>
      </c>
      <c r="BA60" s="17"/>
      <c r="BB60" s="18">
        <f>IF(ISERROR(VLOOKUP($A60,'Park et al.'!$A:$E,5,FALSE)),"",IF(VLOOKUP($A60,'Park et al.'!$A:$E,5,FALSE)=0,"",VLOOKUP($A60,'Park et al.'!$A:$E,5,FALSE)*Sources!$E$5))</f>
        <v>3.48E-3</v>
      </c>
    </row>
    <row r="61" spans="1:54" ht="15" hidden="1" customHeight="1">
      <c r="A61" s="16" t="s">
        <v>213</v>
      </c>
      <c r="B61" s="18" t="s">
        <v>638</v>
      </c>
      <c r="C61" s="18" t="s">
        <v>638</v>
      </c>
      <c r="D61" s="18" t="s">
        <v>214</v>
      </c>
      <c r="E61" s="18" t="s">
        <v>215</v>
      </c>
      <c r="F61" s="18" t="s">
        <v>216</v>
      </c>
      <c r="G61" s="16" t="s">
        <v>217</v>
      </c>
      <c r="H61" s="18" t="s">
        <v>218</v>
      </c>
      <c r="I61" s="16">
        <f t="shared" si="0"/>
        <v>4</v>
      </c>
      <c r="J61" s="16">
        <f t="shared" si="1"/>
        <v>26</v>
      </c>
      <c r="K61" s="18"/>
      <c r="L61" s="18"/>
      <c r="M61" s="12" t="b">
        <v>1</v>
      </c>
      <c r="N61" s="12">
        <f t="shared" si="2"/>
        <v>1.4942879604964456</v>
      </c>
      <c r="O61" s="12">
        <f t="shared" si="3"/>
        <v>0.374</v>
      </c>
      <c r="P61" s="12">
        <f t="shared" si="4"/>
        <v>1.0488638814893372</v>
      </c>
      <c r="Q61" s="12">
        <f t="shared" si="5"/>
        <v>3.0599999999999996</v>
      </c>
      <c r="R61" s="12">
        <f t="shared" si="6"/>
        <v>1.1408917440959645</v>
      </c>
      <c r="S61" s="12">
        <f t="shared" si="7"/>
        <v>4.326253504622019E-3</v>
      </c>
      <c r="U61" s="16">
        <f>IF(ISERROR(VLOOKUP($A61,'Bennett et al.'!$A:$E,3,FALSE)),"",IF(VLOOKUP($A61,'Bennett et al.'!$A:$E,3,FALSE)=0,"",VLOOKUP($A61,'Bennett et al.'!$A:$E,3,FALSE)*Sources!$E$2))</f>
        <v>0.374</v>
      </c>
      <c r="V61" s="16">
        <f>IF(ISERROR(VLOOKUP($A61,'Bennett et al.'!$A:$E,4,FALSE)),"",IF(VLOOKUP($A61,'Bennett et al.'!$A:$E,4,FALSE)=0,"",VLOOKUP($A61,'Bennett et al.'!$A:$E,4,FALSE)*Sources!$E$2))</f>
        <v>0.54400000000000004</v>
      </c>
      <c r="W61" s="16">
        <f>IF(ISERROR(VLOOKUP($A61,'Bennett et al.'!$A:$E,5,FALSE)),"",IF(VLOOKUP($A61,'Bennett et al.'!$A:$E,5,FALSE)=0,"",VLOOKUP($A61,'Bennett et al.'!$A:$E,5,FALSE)*Sources!$E$2))</f>
        <v>0.14699999999999999</v>
      </c>
      <c r="X61" s="17"/>
      <c r="Y61" s="16">
        <f>IF(ISERROR(VLOOKUP($A61,'Gerosa et al. growth media'!$A:$K,4,FALSE)),"",IF(VLOOKUP($A61,'Gerosa et al. growth media'!$A:$K,4,FALSE)=0,"",VLOOKUP($A61,'Gerosa et al. growth media'!$A:$K,4,FALSE)*Sources!$E$3))</f>
        <v>0.52818631257182214</v>
      </c>
      <c r="Z61" s="16">
        <f>IF(ISERROR(VLOOKUP($A61,'Gerosa et al. growth media'!$A:$K,5,FALSE)),"",IF(VLOOKUP($A61,'Gerosa et al. growth media'!$A:$K,5,FALSE)=0,"",VLOOKUP($A61,'Gerosa et al. growth media'!$A:$K,5,FALSE)*Sources!$E$3))</f>
        <v>1.4168977280016997</v>
      </c>
      <c r="AA61" s="16">
        <f>IF(ISERROR(VLOOKUP($A61,'Gerosa et al. growth media'!$A:$K,6,FALSE)),"",IF(VLOOKUP($A61,'Gerosa et al. growth media'!$A:$K,6,FALSE)=0,"",VLOOKUP($A61,'Gerosa et al. growth media'!$A:$K,6,FALSE)*Sources!$E$3))</f>
        <v>0.34647727243506438</v>
      </c>
      <c r="AB61" s="16">
        <f>IF(ISERROR(VLOOKUP($A61,'Gerosa et al. growth media'!$A:$K,7,FALSE)),"",IF(VLOOKUP($A61,'Gerosa et al. growth media'!$A:$K,7,FALSE)=0,"",VLOOKUP($A61,'Gerosa et al. growth media'!$A:$K,7,FALSE)*Sources!$E$3))</f>
        <v>1.0488638814893372</v>
      </c>
      <c r="AC61" s="16">
        <f>IF(ISERROR(VLOOKUP($A61,'Gerosa et al. growth media'!$A:$K,8,FALSE)),"",IF(VLOOKUP($A61,'Gerosa et al. growth media'!$A:$K,8,FALSE)=0,"",VLOOKUP($A61,'Gerosa et al. growth media'!$A:$K,8,FALSE)*Sources!$E$3))</f>
        <v>1.4002196066043886</v>
      </c>
      <c r="AD61" s="16">
        <f>IF(ISERROR(VLOOKUP($A61,'Gerosa et al. growth media'!$A:$K,9,FALSE)),"",IF(VLOOKUP($A61,'Gerosa et al. growth media'!$A:$K,9,FALSE)=0,"",VLOOKUP($A61,'Gerosa et al. growth media'!$A:$K,9,FALSE)*Sources!$E$3))</f>
        <v>0.83130273698529311</v>
      </c>
      <c r="AE61" s="16">
        <f>IF(ISERROR(VLOOKUP($A61,'Gerosa et al. growth media'!$A:$K,10,FALSE)),"",IF(VLOOKUP($A61,'Gerosa et al. growth media'!$A:$K,10,FALSE)=0,"",VLOOKUP($A61,'Gerosa et al. growth media'!$A:$K,10,FALSE)*Sources!$E$3))</f>
        <v>0.38207101079770811</v>
      </c>
      <c r="AF61" s="16">
        <f>IF(ISERROR(VLOOKUP($A61,'Gerosa et al. growth media'!$A:$K,11,FALSE)),"",IF(VLOOKUP($A61,'Gerosa et al. growth media'!$A:$K,11,FALSE)=0,"",VLOOKUP($A61,'Gerosa et al. growth media'!$A:$K,11,FALSE)*Sources!$E$3))</f>
        <v>0.46318964071437407</v>
      </c>
      <c r="AG61" s="16">
        <f>IF(ISERROR(VLOOKUP($A61,'Gerosa et al. diauxic shift'!$A:$L,4,FALSE)),"",IF(VLOOKUP($A61,'Gerosa et al. diauxic shift'!$A:$L,4,FALSE)=0,"",VLOOKUP($A61,'Gerosa et al. diauxic shift'!$A:$L,4,FALSE)*Sources!$E$3))</f>
        <v>0.21774684337125913</v>
      </c>
      <c r="AH61" s="16">
        <f>IF(ISERROR(VLOOKUP($A61,'Gerosa et al. diauxic shift'!$A:$L,5,FALSE)),"",IF(VLOOKUP($A61,'Gerosa et al. diauxic shift'!$A:$L,5,FALSE)=0,"",VLOOKUP($A61,'Gerosa et al. diauxic shift'!$A:$L,5,FALSE)*Sources!$E$3))</f>
        <v>5.0385946625193648E-2</v>
      </c>
      <c r="AI61" s="16">
        <f>IF(ISERROR(VLOOKUP($A61,'Gerosa et al. diauxic shift'!$A:$L,6,FALSE)),"",IF(VLOOKUP($A61,'Gerosa et al. diauxic shift'!$A:$L,6,FALSE)=0,"",VLOOKUP($A61,'Gerosa et al. diauxic shift'!$A:$L,6,FALSE)*Sources!$E$3))</f>
        <v>8.7360978259766381E-2</v>
      </c>
      <c r="AJ61" s="16">
        <f>IF(ISERROR(VLOOKUP($A61,'Gerosa et al. diauxic shift'!$A:$L,7,FALSE)),"",IF(VLOOKUP($A61,'Gerosa et al. diauxic shift'!$A:$L,7,FALSE)=0,"",VLOOKUP($A61,'Gerosa et al. diauxic shift'!$A:$L,7,FALSE)*Sources!$E$3))</f>
        <v>4.6505173486581008E-2</v>
      </c>
      <c r="AK61" s="16">
        <f>IF(ISERROR(VLOOKUP($A61,'Gerosa et al. diauxic shift'!$A:$L,8,FALSE)),"",IF(VLOOKUP($A61,'Gerosa et al. diauxic shift'!$A:$L,8,FALSE)=0,"",VLOOKUP($A61,'Gerosa et al. diauxic shift'!$A:$L,8,FALSE)*Sources!$E$3))</f>
        <v>5.0286233235767225E-2</v>
      </c>
      <c r="AL61" s="16">
        <f>IF(ISERROR(VLOOKUP($A61,'Gerosa et al. diauxic shift'!$A:$L,9,FALSE)),"",IF(VLOOKUP($A61,'Gerosa et al. diauxic shift'!$A:$L,9,FALSE)=0,"",VLOOKUP($A61,'Gerosa et al. diauxic shift'!$A:$L,9,FALSE)*Sources!$E$3))</f>
        <v>5.605267231555798E-2</v>
      </c>
      <c r="AM61" s="16">
        <f>IF(ISERROR(VLOOKUP($A61,'Gerosa et al. diauxic shift'!$A:$L,10,FALSE)),"",IF(VLOOKUP($A61,'Gerosa et al. diauxic shift'!$A:$L,10,FALSE)=0,"",VLOOKUP($A61,'Gerosa et al. diauxic shift'!$A:$L,10,FALSE)*Sources!$E$3))</f>
        <v>7.0902633434558882E-2</v>
      </c>
      <c r="AN61" s="16">
        <f>IF(ISERROR(VLOOKUP($A61,'Gerosa et al. diauxic shift'!$A:$L,11,FALSE)),"",IF(VLOOKUP($A61,'Gerosa et al. diauxic shift'!$A:$L,11,FALSE)=0,"",VLOOKUP($A61,'Gerosa et al. diauxic shift'!$A:$L,11,FALSE)*Sources!$E$3))</f>
        <v>4.3656245008466821E-2</v>
      </c>
      <c r="AO61" s="16">
        <f>IF(ISERROR(VLOOKUP($A61,'Gerosa et al. diauxic shift'!$A:$L,12,FALSE)),"",IF(VLOOKUP($A61,'Gerosa et al. diauxic shift'!$A:$L,12,FALSE)=0,"",VLOOKUP($A61,'Gerosa et al. diauxic shift'!$A:$L,12,FALSE)*Sources!$E$3))</f>
        <v>6.5838833830235935E-2</v>
      </c>
      <c r="AP61" s="17"/>
      <c r="AQ61" s="16" t="str">
        <f>IF(ISERROR(VLOOKUP($A61,'Ishii et al.'!$A:$L,3,FALSE)),"",IF(VLOOKUP($A61,'Ishii et al.'!$A:$L,3,FALSE)=0,"",VLOOKUP($A61,'Ishii et al.'!$A:$L,3,FALSE)*Sources!$E$4))</f>
        <v/>
      </c>
      <c r="AR61" s="16" t="str">
        <f>IF(ISERROR(VLOOKUP($A61,'Ishii et al.'!$A:$L,4,FALSE)),"",IF(VLOOKUP($A61,'Ishii et al.'!$A:$L,4,FALSE)=0,"",VLOOKUP($A61,'Ishii et al.'!$A:$L,4,FALSE)*Sources!$E$4))</f>
        <v/>
      </c>
      <c r="AS61" s="16" t="str">
        <f>IF(ISERROR(VLOOKUP($A61,'Ishii et al.'!$A:$L,5,FALSE)),"",IF(VLOOKUP($A61,'Ishii et al.'!$A:$L,5,FALSE)=0,"",VLOOKUP($A61,'Ishii et al.'!$A:$L,5,FALSE)*Sources!$E$4))</f>
        <v/>
      </c>
      <c r="AT61" s="16" t="str">
        <f>IF(ISERROR(VLOOKUP($A61,'Ishii et al.'!$A:$L,6,FALSE)),"",IF(VLOOKUP($A61,'Ishii et al.'!$A:$L,6,FALSE)=0,"",VLOOKUP($A61,'Ishii et al.'!$A:$L,6,FALSE)*Sources!$E$4))</f>
        <v/>
      </c>
      <c r="AU61" s="16">
        <f>IF(ISERROR(VLOOKUP($A61,'Ishii et al.'!$A:$L,7,FALSE)),"",IF(VLOOKUP($A61,'Ishii et al.'!$A:$L,7,FALSE)=0,"",VLOOKUP($A61,'Ishii et al.'!$A:$L,7,FALSE)*Sources!$E$4))</f>
        <v>0.12623261003545999</v>
      </c>
      <c r="AV61" s="16">
        <f t="shared" si="8"/>
        <v>0.12623261003545999</v>
      </c>
      <c r="AW61" s="16">
        <f>IF(ISERROR(VLOOKUP($A61,'Ishii et al.'!$A:$L,9,FALSE)),"",IF(VLOOKUP($A61,'Ishii et al.'!$A:$L,9,FALSE)=0,"",VLOOKUP($A61,'Ishii et al.'!$A:$L,9,FALSE)*Sources!$E$4))</f>
        <v>0.27115248824335397</v>
      </c>
      <c r="AX61" s="16">
        <f>IF(ISERROR(VLOOKUP($A61,'Ishii et al.'!$A:$L,10,FALSE)),"",IF(VLOOKUP($A61,'Ishii et al.'!$A:$L,10,FALSE)=0,"",VLOOKUP($A61,'Ishii et al.'!$A:$L,10,FALSE)*Sources!$E$4))</f>
        <v>6.9534242505436605E-2</v>
      </c>
      <c r="AY61" s="16">
        <f>IF(ISERROR(VLOOKUP($A61,'Ishii et al.'!$A:$L,11,FALSE)),"",IF(VLOOKUP($A61,'Ishii et al.'!$A:$L,11,FALSE)=0,"",VLOOKUP($A61,'Ishii et al.'!$A:$L,11,FALSE)*Sources!$E$4))</f>
        <v>0.11911550373346901</v>
      </c>
      <c r="AZ61" s="16">
        <f>IF(ISERROR(VLOOKUP($A61,'Ishii et al.'!$A:$L,12,FALSE)),"",IF(VLOOKUP($A61,'Ishii et al.'!$A:$L,12,FALSE)=0,"",VLOOKUP($A61,'Ishii et al.'!$A:$L,12,FALSE)*Sources!$E$4))</f>
        <v>0.19160153195525201</v>
      </c>
      <c r="BA61" s="17"/>
      <c r="BB61" s="16">
        <f>IF(ISERROR(VLOOKUP($A61,'Park et al.'!$A:$E,5,FALSE)),"",IF(VLOOKUP($A61,'Park et al.'!$A:$E,5,FALSE)=0,"",VLOOKUP($A61,'Park et al.'!$A:$E,5,FALSE)*Sources!$E$5))</f>
        <v>3.0599999999999996</v>
      </c>
    </row>
    <row r="62" spans="1:54" ht="15" customHeight="1">
      <c r="A62" s="16" t="s">
        <v>219</v>
      </c>
      <c r="B62" s="18"/>
      <c r="C62" s="18"/>
      <c r="D62" s="18" t="s">
        <v>220</v>
      </c>
      <c r="E62" s="17"/>
      <c r="F62" s="17"/>
      <c r="G62" s="18" t="s">
        <v>220</v>
      </c>
      <c r="H62" s="17"/>
      <c r="I62" s="16">
        <f t="shared" si="0"/>
        <v>1</v>
      </c>
      <c r="J62" s="16">
        <f t="shared" si="1"/>
        <v>9</v>
      </c>
      <c r="K62" s="18"/>
      <c r="L62" s="18"/>
      <c r="N62" s="12" t="str">
        <f t="shared" si="2"/>
        <v/>
      </c>
      <c r="O62" s="12" t="str">
        <f t="shared" si="3"/>
        <v/>
      </c>
      <c r="P62" s="12" t="str">
        <f t="shared" si="4"/>
        <v/>
      </c>
      <c r="Q62" s="12" t="str">
        <f t="shared" si="5"/>
        <v/>
      </c>
      <c r="R62" s="12" t="str">
        <f t="shared" si="6"/>
        <v/>
      </c>
      <c r="S62" s="12" t="str">
        <f t="shared" si="7"/>
        <v/>
      </c>
      <c r="U62" s="16" t="str">
        <f>IF(ISERROR(VLOOKUP($A62,'Bennett et al.'!$A:$E,3,FALSE)),"",IF(VLOOKUP($A62,'Bennett et al.'!$A:$E,3,FALSE)=0,"",VLOOKUP($A62,'Bennett et al.'!$A:$E,3,FALSE)*Sources!$E$2))</f>
        <v/>
      </c>
      <c r="V62" s="16" t="str">
        <f>IF(ISERROR(VLOOKUP($A62,'Bennett et al.'!$A:$E,4,FALSE)),"",IF(VLOOKUP($A62,'Bennett et al.'!$A:$E,4,FALSE)=0,"",VLOOKUP($A62,'Bennett et al.'!$A:$E,4,FALSE)*Sources!$E$2))</f>
        <v/>
      </c>
      <c r="W62" s="16" t="str">
        <f>IF(ISERROR(VLOOKUP($A62,'Bennett et al.'!$A:$E,5,FALSE)),"",IF(VLOOKUP($A62,'Bennett et al.'!$A:$E,5,FALSE)=0,"",VLOOKUP($A62,'Bennett et al.'!$A:$E,5,FALSE)*Sources!$E$2))</f>
        <v/>
      </c>
      <c r="X62" s="17"/>
      <c r="Y62" s="16" t="str">
        <f>IF(ISERROR(VLOOKUP($A62,'Gerosa et al. growth media'!$A:$K,4,FALSE)),"",IF(VLOOKUP($A62,'Gerosa et al. growth media'!$A:$K,4,FALSE)=0,"",VLOOKUP($A62,'Gerosa et al. growth media'!$A:$K,4,FALSE)*Sources!$E$3))</f>
        <v/>
      </c>
      <c r="Z62" s="16" t="str">
        <f>IF(ISERROR(VLOOKUP($A62,'Gerosa et al. growth media'!$A:$K,5,FALSE)),"",IF(VLOOKUP($A62,'Gerosa et al. growth media'!$A:$K,5,FALSE)=0,"",VLOOKUP($A62,'Gerosa et al. growth media'!$A:$K,5,FALSE)*Sources!$E$3))</f>
        <v/>
      </c>
      <c r="AA62" s="16" t="str">
        <f>IF(ISERROR(VLOOKUP($A62,'Gerosa et al. growth media'!$A:$K,6,FALSE)),"",IF(VLOOKUP($A62,'Gerosa et al. growth media'!$A:$K,6,FALSE)=0,"",VLOOKUP($A62,'Gerosa et al. growth media'!$A:$K,6,FALSE)*Sources!$E$3))</f>
        <v/>
      </c>
      <c r="AB62" s="16" t="str">
        <f>IF(ISERROR(VLOOKUP($A62,'Gerosa et al. growth media'!$A:$K,7,FALSE)),"",IF(VLOOKUP($A62,'Gerosa et al. growth media'!$A:$K,7,FALSE)=0,"",VLOOKUP($A62,'Gerosa et al. growth media'!$A:$K,7,FALSE)*Sources!$E$3))</f>
        <v/>
      </c>
      <c r="AC62" s="16" t="str">
        <f>IF(ISERROR(VLOOKUP($A62,'Gerosa et al. growth media'!$A:$K,8,FALSE)),"",IF(VLOOKUP($A62,'Gerosa et al. growth media'!$A:$K,8,FALSE)=0,"",VLOOKUP($A62,'Gerosa et al. growth media'!$A:$K,8,FALSE)*Sources!$E$3))</f>
        <v/>
      </c>
      <c r="AD62" s="16" t="str">
        <f>IF(ISERROR(VLOOKUP($A62,'Gerosa et al. growth media'!$A:$K,9,FALSE)),"",IF(VLOOKUP($A62,'Gerosa et al. growth media'!$A:$K,9,FALSE)=0,"",VLOOKUP($A62,'Gerosa et al. growth media'!$A:$K,9,FALSE)*Sources!$E$3))</f>
        <v/>
      </c>
      <c r="AE62" s="16" t="str">
        <f>IF(ISERROR(VLOOKUP($A62,'Gerosa et al. growth media'!$A:$K,10,FALSE)),"",IF(VLOOKUP($A62,'Gerosa et al. growth media'!$A:$K,10,FALSE)=0,"",VLOOKUP($A62,'Gerosa et al. growth media'!$A:$K,10,FALSE)*Sources!$E$3))</f>
        <v/>
      </c>
      <c r="AF62" s="16" t="str">
        <f>IF(ISERROR(VLOOKUP($A62,'Gerosa et al. growth media'!$A:$K,11,FALSE)),"",IF(VLOOKUP($A62,'Gerosa et al. growth media'!$A:$K,11,FALSE)=0,"",VLOOKUP($A62,'Gerosa et al. growth media'!$A:$K,11,FALSE)*Sources!$E$3))</f>
        <v/>
      </c>
      <c r="AG62" s="16" t="str">
        <f>IF(ISERROR(VLOOKUP($A62,'Gerosa et al. diauxic shift'!$A:$L,4,FALSE)),"",IF(VLOOKUP($A62,'Gerosa et al. diauxic shift'!$A:$L,4,FALSE)=0,"",VLOOKUP($A62,'Gerosa et al. diauxic shift'!$A:$L,4,FALSE)*Sources!$E$3))</f>
        <v/>
      </c>
      <c r="AH62" s="16" t="str">
        <f>IF(ISERROR(VLOOKUP($A62,'Gerosa et al. diauxic shift'!$A:$L,5,FALSE)),"",IF(VLOOKUP($A62,'Gerosa et al. diauxic shift'!$A:$L,5,FALSE)=0,"",VLOOKUP($A62,'Gerosa et al. diauxic shift'!$A:$L,5,FALSE)*Sources!$E$3))</f>
        <v/>
      </c>
      <c r="AI62" s="16" t="str">
        <f>IF(ISERROR(VLOOKUP($A62,'Gerosa et al. diauxic shift'!$A:$L,6,FALSE)),"",IF(VLOOKUP($A62,'Gerosa et al. diauxic shift'!$A:$L,6,FALSE)=0,"",VLOOKUP($A62,'Gerosa et al. diauxic shift'!$A:$L,6,FALSE)*Sources!$E$3))</f>
        <v/>
      </c>
      <c r="AJ62" s="16" t="str">
        <f>IF(ISERROR(VLOOKUP($A62,'Gerosa et al. diauxic shift'!$A:$L,7,FALSE)),"",IF(VLOOKUP($A62,'Gerosa et al. diauxic shift'!$A:$L,7,FALSE)=0,"",VLOOKUP($A62,'Gerosa et al. diauxic shift'!$A:$L,7,FALSE)*Sources!$E$3))</f>
        <v/>
      </c>
      <c r="AK62" s="16" t="str">
        <f>IF(ISERROR(VLOOKUP($A62,'Gerosa et al. diauxic shift'!$A:$L,8,FALSE)),"",IF(VLOOKUP($A62,'Gerosa et al. diauxic shift'!$A:$L,8,FALSE)=0,"",VLOOKUP($A62,'Gerosa et al. diauxic shift'!$A:$L,8,FALSE)*Sources!$E$3))</f>
        <v/>
      </c>
      <c r="AL62" s="16" t="str">
        <f>IF(ISERROR(VLOOKUP($A62,'Gerosa et al. diauxic shift'!$A:$L,9,FALSE)),"",IF(VLOOKUP($A62,'Gerosa et al. diauxic shift'!$A:$L,9,FALSE)=0,"",VLOOKUP($A62,'Gerosa et al. diauxic shift'!$A:$L,9,FALSE)*Sources!$E$3))</f>
        <v/>
      </c>
      <c r="AM62" s="16" t="str">
        <f>IF(ISERROR(VLOOKUP($A62,'Gerosa et al. diauxic shift'!$A:$L,10,FALSE)),"",IF(VLOOKUP($A62,'Gerosa et al. diauxic shift'!$A:$L,10,FALSE)=0,"",VLOOKUP($A62,'Gerosa et al. diauxic shift'!$A:$L,10,FALSE)*Sources!$E$3))</f>
        <v/>
      </c>
      <c r="AN62" s="16" t="str">
        <f>IF(ISERROR(VLOOKUP($A62,'Gerosa et al. diauxic shift'!$A:$L,11,FALSE)),"",IF(VLOOKUP($A62,'Gerosa et al. diauxic shift'!$A:$L,11,FALSE)=0,"",VLOOKUP($A62,'Gerosa et al. diauxic shift'!$A:$L,11,FALSE)*Sources!$E$3))</f>
        <v/>
      </c>
      <c r="AO62" s="16" t="str">
        <f>IF(ISERROR(VLOOKUP($A62,'Gerosa et al. diauxic shift'!$A:$L,12,FALSE)),"",IF(VLOOKUP($A62,'Gerosa et al. diauxic shift'!$A:$L,12,FALSE)=0,"",VLOOKUP($A62,'Gerosa et al. diauxic shift'!$A:$L,12,FALSE)*Sources!$E$3))</f>
        <v/>
      </c>
      <c r="AP62" s="17"/>
      <c r="AQ62" s="16">
        <f>IF(ISERROR(VLOOKUP($A62,'Ishii et al.'!$A:$L,3,FALSE)),"",IF(VLOOKUP($A62,'Ishii et al.'!$A:$L,3,FALSE)=0,"",VLOOKUP($A62,'Ishii et al.'!$A:$L,3,FALSE)*Sources!$E$4))</f>
        <v>0.115193239015097</v>
      </c>
      <c r="AR62" s="16">
        <f>IF(ISERROR(VLOOKUP($A62,'Ishii et al.'!$A:$L,4,FALSE)),"",IF(VLOOKUP($A62,'Ishii et al.'!$A:$L,4,FALSE)=0,"",VLOOKUP($A62,'Ishii et al.'!$A:$L,4,FALSE)*Sources!$E$4))</f>
        <v>0.34018669748210201</v>
      </c>
      <c r="AS62" s="16">
        <f>IF(ISERROR(VLOOKUP($A62,'Ishii et al.'!$A:$L,5,FALSE)),"",IF(VLOOKUP($A62,'Ishii et al.'!$A:$L,5,FALSE)=0,"",VLOOKUP($A62,'Ishii et al.'!$A:$L,5,FALSE)*Sources!$E$4))</f>
        <v>0.14395243979417</v>
      </c>
      <c r="AT62" s="16">
        <f>IF(ISERROR(VLOOKUP($A62,'Ishii et al.'!$A:$L,6,FALSE)),"",IF(VLOOKUP($A62,'Ishii et al.'!$A:$L,6,FALSE)=0,"",VLOOKUP($A62,'Ishii et al.'!$A:$L,6,FALSE)*Sources!$E$4))</f>
        <v>0.25017002004636602</v>
      </c>
      <c r="AU62" s="16">
        <f>IF(ISERROR(VLOOKUP($A62,'Ishii et al.'!$A:$L,7,FALSE)),"",IF(VLOOKUP($A62,'Ishii et al.'!$A:$L,7,FALSE)=0,"",VLOOKUP($A62,'Ishii et al.'!$A:$L,7,FALSE)*Sources!$E$4))</f>
        <v>8.7178865554992796E-2</v>
      </c>
      <c r="AV62" s="16">
        <f t="shared" si="8"/>
        <v>0.18733625237854554</v>
      </c>
      <c r="AW62" s="16">
        <f>IF(ISERROR(VLOOKUP($A62,'Ishii et al.'!$A:$L,9,FALSE)),"",IF(VLOOKUP($A62,'Ishii et al.'!$A:$L,9,FALSE)=0,"",VLOOKUP($A62,'Ishii et al.'!$A:$L,9,FALSE)*Sources!$E$4))</f>
        <v>0.163279706403089</v>
      </c>
      <c r="AX62" s="16">
        <f>IF(ISERROR(VLOOKUP($A62,'Ishii et al.'!$A:$L,10,FALSE)),"",IF(VLOOKUP($A62,'Ishii et al.'!$A:$L,10,FALSE)=0,"",VLOOKUP($A62,'Ishii et al.'!$A:$L,10,FALSE)*Sources!$E$4))</f>
        <v>0.134369993923659</v>
      </c>
      <c r="AY62" s="16">
        <f>IF(ISERROR(VLOOKUP($A62,'Ishii et al.'!$A:$L,11,FALSE)),"",IF(VLOOKUP($A62,'Ishii et al.'!$A:$L,11,FALSE)=0,"",VLOOKUP($A62,'Ishii et al.'!$A:$L,11,FALSE)*Sources!$E$4))</f>
        <v>0.210699053078099</v>
      </c>
      <c r="AZ62" s="16">
        <f>IF(ISERROR(VLOOKUP($A62,'Ishii et al.'!$A:$L,12,FALSE)),"",IF(VLOOKUP($A62,'Ishii et al.'!$A:$L,12,FALSE)=0,"",VLOOKUP($A62,'Ishii et al.'!$A:$L,12,FALSE)*Sources!$E$4))</f>
        <v>0.20782463928967801</v>
      </c>
      <c r="BA62" s="17"/>
      <c r="BB62" s="16" t="str">
        <f>IF(ISERROR(VLOOKUP($A62,'Park et al.'!$A:$E,5,FALSE)),"",IF(VLOOKUP($A62,'Park et al.'!$A:$E,5,FALSE)=0,"",VLOOKUP($A62,'Park et al.'!$A:$E,5,FALSE)*Sources!$E$5))</f>
        <v/>
      </c>
    </row>
    <row r="63" spans="1:54" ht="15" hidden="1" customHeight="1">
      <c r="A63" s="16" t="s">
        <v>221</v>
      </c>
      <c r="B63" s="18" t="s">
        <v>804</v>
      </c>
      <c r="C63" s="32" t="s">
        <v>627</v>
      </c>
      <c r="D63" s="18" t="s">
        <v>223</v>
      </c>
      <c r="E63" s="17"/>
      <c r="F63" s="17"/>
      <c r="G63" s="18" t="s">
        <v>222</v>
      </c>
      <c r="H63" s="18" t="s">
        <v>223</v>
      </c>
      <c r="I63" s="16">
        <f t="shared" si="0"/>
        <v>2</v>
      </c>
      <c r="J63" s="16">
        <f t="shared" si="1"/>
        <v>7</v>
      </c>
      <c r="K63" s="18"/>
      <c r="L63" s="18"/>
      <c r="M63" s="12" t="b">
        <v>1</v>
      </c>
      <c r="N63" s="12">
        <f t="shared" si="2"/>
        <v>0.78700000000000003</v>
      </c>
      <c r="O63" s="12">
        <f t="shared" si="3"/>
        <v>0.78700000000000003</v>
      </c>
      <c r="P63" s="12">
        <f t="shared" si="4"/>
        <v>0.78700000000000003</v>
      </c>
      <c r="Q63" s="12">
        <f t="shared" si="5"/>
        <v>0.78700000000000003</v>
      </c>
      <c r="R63" s="12">
        <f t="shared" si="6"/>
        <v>0</v>
      </c>
      <c r="S63" s="12">
        <f t="shared" si="7"/>
        <v>2.2785176606832658E-3</v>
      </c>
      <c r="U63" s="16" t="str">
        <f>IF(ISERROR(VLOOKUP($A63,'Bennett et al.'!$A:$E,3,FALSE)),"",IF(VLOOKUP($A63,'Bennett et al.'!$A:$E,3,FALSE)=0,"",VLOOKUP($A63,'Bennett et al.'!$A:$E,3,FALSE)*Sources!$E$2))</f>
        <v/>
      </c>
      <c r="V63" s="16" t="str">
        <f>IF(ISERROR(VLOOKUP($A63,'Bennett et al.'!$A:$E,4,FALSE)),"",IF(VLOOKUP($A63,'Bennett et al.'!$A:$E,4,FALSE)=0,"",VLOOKUP($A63,'Bennett et al.'!$A:$E,4,FALSE)*Sources!$E$2))</f>
        <v/>
      </c>
      <c r="W63" s="16" t="str">
        <f>IF(ISERROR(VLOOKUP($A63,'Bennett et al.'!$A:$E,5,FALSE)),"",IF(VLOOKUP($A63,'Bennett et al.'!$A:$E,5,FALSE)=0,"",VLOOKUP($A63,'Bennett et al.'!$A:$E,5,FALSE)*Sources!$E$2))</f>
        <v/>
      </c>
      <c r="X63" s="17"/>
      <c r="Y63" s="16" t="str">
        <f>IF(ISERROR(VLOOKUP($A63,'Gerosa et al. growth media'!$A:$K,4,FALSE)),"",IF(VLOOKUP($A63,'Gerosa et al. growth media'!$A:$K,4,FALSE)=0,"",VLOOKUP($A63,'Gerosa et al. growth media'!$A:$K,4,FALSE)*Sources!$E$3))</f>
        <v/>
      </c>
      <c r="Z63" s="16" t="str">
        <f>IF(ISERROR(VLOOKUP($A63,'Gerosa et al. growth media'!$A:$K,5,FALSE)),"",IF(VLOOKUP($A63,'Gerosa et al. growth media'!$A:$K,5,FALSE)=0,"",VLOOKUP($A63,'Gerosa et al. growth media'!$A:$K,5,FALSE)*Sources!$E$3))</f>
        <v/>
      </c>
      <c r="AA63" s="16" t="str">
        <f>IF(ISERROR(VLOOKUP($A63,'Gerosa et al. growth media'!$A:$K,6,FALSE)),"",IF(VLOOKUP($A63,'Gerosa et al. growth media'!$A:$K,6,FALSE)=0,"",VLOOKUP($A63,'Gerosa et al. growth media'!$A:$K,6,FALSE)*Sources!$E$3))</f>
        <v/>
      </c>
      <c r="AB63" s="16" t="str">
        <f>IF(ISERROR(VLOOKUP($A63,'Gerosa et al. growth media'!$A:$K,7,FALSE)),"",IF(VLOOKUP($A63,'Gerosa et al. growth media'!$A:$K,7,FALSE)=0,"",VLOOKUP($A63,'Gerosa et al. growth media'!$A:$K,7,FALSE)*Sources!$E$3))</f>
        <v/>
      </c>
      <c r="AC63" s="16" t="str">
        <f>IF(ISERROR(VLOOKUP($A63,'Gerosa et al. growth media'!$A:$K,8,FALSE)),"",IF(VLOOKUP($A63,'Gerosa et al. growth media'!$A:$K,8,FALSE)=0,"",VLOOKUP($A63,'Gerosa et al. growth media'!$A:$K,8,FALSE)*Sources!$E$3))</f>
        <v/>
      </c>
      <c r="AD63" s="16" t="str">
        <f>IF(ISERROR(VLOOKUP($A63,'Gerosa et al. growth media'!$A:$K,9,FALSE)),"",IF(VLOOKUP($A63,'Gerosa et al. growth media'!$A:$K,9,FALSE)=0,"",VLOOKUP($A63,'Gerosa et al. growth media'!$A:$K,9,FALSE)*Sources!$E$3))</f>
        <v/>
      </c>
      <c r="AE63" s="16" t="str">
        <f>IF(ISERROR(VLOOKUP($A63,'Gerosa et al. growth media'!$A:$K,10,FALSE)),"",IF(VLOOKUP($A63,'Gerosa et al. growth media'!$A:$K,10,FALSE)=0,"",VLOOKUP($A63,'Gerosa et al. growth media'!$A:$K,10,FALSE)*Sources!$E$3))</f>
        <v/>
      </c>
      <c r="AF63" s="16" t="str">
        <f>IF(ISERROR(VLOOKUP($A63,'Gerosa et al. growth media'!$A:$K,11,FALSE)),"",IF(VLOOKUP($A63,'Gerosa et al. growth media'!$A:$K,11,FALSE)=0,"",VLOOKUP($A63,'Gerosa et al. growth media'!$A:$K,11,FALSE)*Sources!$E$3))</f>
        <v/>
      </c>
      <c r="AG63" s="16" t="str">
        <f>IF(ISERROR(VLOOKUP($A63,'Gerosa et al. diauxic shift'!$A:$L,4,FALSE)),"",IF(VLOOKUP($A63,'Gerosa et al. diauxic shift'!$A:$L,4,FALSE)=0,"",VLOOKUP($A63,'Gerosa et al. diauxic shift'!$A:$L,4,FALSE)*Sources!$E$3))</f>
        <v/>
      </c>
      <c r="AH63" s="16" t="str">
        <f>IF(ISERROR(VLOOKUP($A63,'Gerosa et al. diauxic shift'!$A:$L,5,FALSE)),"",IF(VLOOKUP($A63,'Gerosa et al. diauxic shift'!$A:$L,5,FALSE)=0,"",VLOOKUP($A63,'Gerosa et al. diauxic shift'!$A:$L,5,FALSE)*Sources!$E$3))</f>
        <v/>
      </c>
      <c r="AI63" s="16" t="str">
        <f>IF(ISERROR(VLOOKUP($A63,'Gerosa et al. diauxic shift'!$A:$L,6,FALSE)),"",IF(VLOOKUP($A63,'Gerosa et al. diauxic shift'!$A:$L,6,FALSE)=0,"",VLOOKUP($A63,'Gerosa et al. diauxic shift'!$A:$L,6,FALSE)*Sources!$E$3))</f>
        <v/>
      </c>
      <c r="AJ63" s="16" t="str">
        <f>IF(ISERROR(VLOOKUP($A63,'Gerosa et al. diauxic shift'!$A:$L,7,FALSE)),"",IF(VLOOKUP($A63,'Gerosa et al. diauxic shift'!$A:$L,7,FALSE)=0,"",VLOOKUP($A63,'Gerosa et al. diauxic shift'!$A:$L,7,FALSE)*Sources!$E$3))</f>
        <v/>
      </c>
      <c r="AK63" s="16" t="str">
        <f>IF(ISERROR(VLOOKUP($A63,'Gerosa et al. diauxic shift'!$A:$L,8,FALSE)),"",IF(VLOOKUP($A63,'Gerosa et al. diauxic shift'!$A:$L,8,FALSE)=0,"",VLOOKUP($A63,'Gerosa et al. diauxic shift'!$A:$L,8,FALSE)*Sources!$E$3))</f>
        <v/>
      </c>
      <c r="AL63" s="16" t="str">
        <f>IF(ISERROR(VLOOKUP($A63,'Gerosa et al. diauxic shift'!$A:$L,9,FALSE)),"",IF(VLOOKUP($A63,'Gerosa et al. diauxic shift'!$A:$L,9,FALSE)=0,"",VLOOKUP($A63,'Gerosa et al. diauxic shift'!$A:$L,9,FALSE)*Sources!$E$3))</f>
        <v/>
      </c>
      <c r="AM63" s="16" t="str">
        <f>IF(ISERROR(VLOOKUP($A63,'Gerosa et al. diauxic shift'!$A:$L,10,FALSE)),"",IF(VLOOKUP($A63,'Gerosa et al. diauxic shift'!$A:$L,10,FALSE)=0,"",VLOOKUP($A63,'Gerosa et al. diauxic shift'!$A:$L,10,FALSE)*Sources!$E$3))</f>
        <v/>
      </c>
      <c r="AN63" s="16" t="str">
        <f>IF(ISERROR(VLOOKUP($A63,'Gerosa et al. diauxic shift'!$A:$L,11,FALSE)),"",IF(VLOOKUP($A63,'Gerosa et al. diauxic shift'!$A:$L,11,FALSE)=0,"",VLOOKUP($A63,'Gerosa et al. diauxic shift'!$A:$L,11,FALSE)*Sources!$E$3))</f>
        <v/>
      </c>
      <c r="AO63" s="16" t="str">
        <f>IF(ISERROR(VLOOKUP($A63,'Gerosa et al. diauxic shift'!$A:$L,12,FALSE)),"",IF(VLOOKUP($A63,'Gerosa et al. diauxic shift'!$A:$L,12,FALSE)=0,"",VLOOKUP($A63,'Gerosa et al. diauxic shift'!$A:$L,12,FALSE)*Sources!$E$3))</f>
        <v/>
      </c>
      <c r="AP63" s="17"/>
      <c r="AQ63" s="16">
        <f>IF(ISERROR(VLOOKUP($A63,'Ishii et al.'!$A:$L,3,FALSE)),"",IF(VLOOKUP($A63,'Ishii et al.'!$A:$L,3,FALSE)=0,"",VLOOKUP($A63,'Ishii et al.'!$A:$L,3,FALSE)*Sources!$E$4))</f>
        <v>6.9246328805490295E-2</v>
      </c>
      <c r="AR63" s="16">
        <f>IF(ISERROR(VLOOKUP($A63,'Ishii et al.'!$A:$L,4,FALSE)),"",IF(VLOOKUP($A63,'Ishii et al.'!$A:$L,4,FALSE)=0,"",VLOOKUP($A63,'Ishii et al.'!$A:$L,4,FALSE)*Sources!$E$4))</f>
        <v>1.2713871935892501E-2</v>
      </c>
      <c r="AS63" s="16" t="str">
        <f>IF(ISERROR(VLOOKUP($A63,'Ishii et al.'!$A:$L,5,FALSE)),"",IF(VLOOKUP($A63,'Ishii et al.'!$A:$L,5,FALSE)=0,"",VLOOKUP($A63,'Ishii et al.'!$A:$L,5,FALSE)*Sources!$E$4))</f>
        <v/>
      </c>
      <c r="AT63" s="16">
        <f>IF(ISERROR(VLOOKUP($A63,'Ishii et al.'!$A:$L,6,FALSE)),"",IF(VLOOKUP($A63,'Ishii et al.'!$A:$L,6,FALSE)=0,"",VLOOKUP($A63,'Ishii et al.'!$A:$L,6,FALSE)*Sources!$E$4))</f>
        <v>2.6765949798692599E-2</v>
      </c>
      <c r="AU63" s="16" t="str">
        <f>IF(ISERROR(VLOOKUP($A63,'Ishii et al.'!$A:$L,7,FALSE)),"",IF(VLOOKUP($A63,'Ishii et al.'!$A:$L,7,FALSE)=0,"",VLOOKUP($A63,'Ishii et al.'!$A:$L,7,FALSE)*Sources!$E$4))</f>
        <v/>
      </c>
      <c r="AV63" s="16">
        <f t="shared" si="8"/>
        <v>3.6242050180025132E-2</v>
      </c>
      <c r="AW63" s="16">
        <f>IF(ISERROR(VLOOKUP($A63,'Ishii et al.'!$A:$L,9,FALSE)),"",IF(VLOOKUP($A63,'Ishii et al.'!$A:$L,9,FALSE)=0,"",VLOOKUP($A63,'Ishii et al.'!$A:$L,9,FALSE)*Sources!$E$4))</f>
        <v>3.77623972223163E-2</v>
      </c>
      <c r="AX63" s="16" t="str">
        <f>IF(ISERROR(VLOOKUP($A63,'Ishii et al.'!$A:$L,10,FALSE)),"",IF(VLOOKUP($A63,'Ishii et al.'!$A:$L,10,FALSE)=0,"",VLOOKUP($A63,'Ishii et al.'!$A:$L,10,FALSE)*Sources!$E$4))</f>
        <v/>
      </c>
      <c r="AY63" s="16">
        <f>IF(ISERROR(VLOOKUP($A63,'Ishii et al.'!$A:$L,11,FALSE)),"",IF(VLOOKUP($A63,'Ishii et al.'!$A:$L,11,FALSE)=0,"",VLOOKUP($A63,'Ishii et al.'!$A:$L,11,FALSE)*Sources!$E$4))</f>
        <v>1.85154447712285E-2</v>
      </c>
      <c r="AZ63" s="16">
        <f>IF(ISERROR(VLOOKUP($A63,'Ishii et al.'!$A:$L,12,FALSE)),"",IF(VLOOKUP($A63,'Ishii et al.'!$A:$L,12,FALSE)=0,"",VLOOKUP($A63,'Ishii et al.'!$A:$L,12,FALSE)*Sources!$E$4))</f>
        <v>7.8986669747001595E-2</v>
      </c>
      <c r="BA63" s="17"/>
      <c r="BB63" s="16">
        <f>IF(ISERROR(VLOOKUP($A63,'Park et al.'!$A:$E,5,FALSE)),"",IF(VLOOKUP($A63,'Park et al.'!$A:$E,5,FALSE)=0,"",VLOOKUP($A63,'Park et al.'!$A:$E,5,FALSE)*Sources!$E$5))</f>
        <v>0.78700000000000003</v>
      </c>
    </row>
    <row r="64" spans="1:54" ht="15" hidden="1" customHeight="1">
      <c r="A64" s="16" t="s">
        <v>224</v>
      </c>
      <c r="B64" s="18" t="s">
        <v>801</v>
      </c>
      <c r="C64" s="18" t="s">
        <v>801</v>
      </c>
      <c r="D64" s="18" t="s">
        <v>225</v>
      </c>
      <c r="E64" s="18" t="s">
        <v>225</v>
      </c>
      <c r="F64" s="17"/>
      <c r="G64" s="17"/>
      <c r="H64" s="18" t="s">
        <v>225</v>
      </c>
      <c r="I64" s="16">
        <f t="shared" si="0"/>
        <v>2</v>
      </c>
      <c r="J64" s="16">
        <f t="shared" si="1"/>
        <v>4</v>
      </c>
      <c r="K64" s="18"/>
      <c r="L64" s="18"/>
      <c r="M64" s="12" t="b">
        <v>1</v>
      </c>
      <c r="N64" s="12">
        <f t="shared" si="2"/>
        <v>0.25800000000000001</v>
      </c>
      <c r="O64" s="12">
        <f t="shared" si="3"/>
        <v>0.25800000000000001</v>
      </c>
      <c r="P64" s="12">
        <f t="shared" si="4"/>
        <v>0.25800000000000001</v>
      </c>
      <c r="Q64" s="12">
        <f t="shared" si="5"/>
        <v>0.25800000000000001</v>
      </c>
      <c r="R64" s="12">
        <f t="shared" si="6"/>
        <v>0</v>
      </c>
      <c r="S64" s="12">
        <f t="shared" si="7"/>
        <v>7.4696004632310352E-4</v>
      </c>
      <c r="U64" s="16">
        <f>IF(ISERROR(VLOOKUP($A64,'Bennett et al.'!$A:$E,3,FALSE)),"",IF(VLOOKUP($A64,'Bennett et al.'!$A:$E,3,FALSE)=0,"",VLOOKUP($A64,'Bennett et al.'!$A:$E,3,FALSE)*Sources!$E$2))</f>
        <v>0.25800000000000001</v>
      </c>
      <c r="V64" s="16">
        <f>IF(ISERROR(VLOOKUP($A64,'Bennett et al.'!$A:$E,4,FALSE)),"",IF(VLOOKUP($A64,'Bennett et al.'!$A:$E,4,FALSE)=0,"",VLOOKUP($A64,'Bennett et al.'!$A:$E,4,FALSE)*Sources!$E$2))</f>
        <v>0.153</v>
      </c>
      <c r="W64" s="16">
        <f>IF(ISERROR(VLOOKUP($A64,'Bennett et al.'!$A:$E,5,FALSE)),"",IF(VLOOKUP($A64,'Bennett et al.'!$A:$E,5,FALSE)=0,"",VLOOKUP($A64,'Bennett et al.'!$A:$E,5,FALSE)*Sources!$E$2))</f>
        <v>9.4399999999999998E-2</v>
      </c>
      <c r="X64" s="17"/>
      <c r="Y64" s="16" t="str">
        <f>IF(ISERROR(VLOOKUP($A64,'Gerosa et al. growth media'!$A:$K,4,FALSE)),"",IF(VLOOKUP($A64,'Gerosa et al. growth media'!$A:$K,4,FALSE)=0,"",VLOOKUP($A64,'Gerosa et al. growth media'!$A:$K,4,FALSE)*Sources!$E$3))</f>
        <v/>
      </c>
      <c r="Z64" s="16" t="str">
        <f>IF(ISERROR(VLOOKUP($A64,'Gerosa et al. growth media'!$A:$K,5,FALSE)),"",IF(VLOOKUP($A64,'Gerosa et al. growth media'!$A:$K,5,FALSE)=0,"",VLOOKUP($A64,'Gerosa et al. growth media'!$A:$K,5,FALSE)*Sources!$E$3))</f>
        <v/>
      </c>
      <c r="AA64" s="16" t="str">
        <f>IF(ISERROR(VLOOKUP($A64,'Gerosa et al. growth media'!$A:$K,6,FALSE)),"",IF(VLOOKUP($A64,'Gerosa et al. growth media'!$A:$K,6,FALSE)=0,"",VLOOKUP($A64,'Gerosa et al. growth media'!$A:$K,6,FALSE)*Sources!$E$3))</f>
        <v/>
      </c>
      <c r="AB64" s="16" t="str">
        <f>IF(ISERROR(VLOOKUP($A64,'Gerosa et al. growth media'!$A:$K,7,FALSE)),"",IF(VLOOKUP($A64,'Gerosa et al. growth media'!$A:$K,7,FALSE)=0,"",VLOOKUP($A64,'Gerosa et al. growth media'!$A:$K,7,FALSE)*Sources!$E$3))</f>
        <v/>
      </c>
      <c r="AC64" s="16" t="str">
        <f>IF(ISERROR(VLOOKUP($A64,'Gerosa et al. growth media'!$A:$K,8,FALSE)),"",IF(VLOOKUP($A64,'Gerosa et al. growth media'!$A:$K,8,FALSE)=0,"",VLOOKUP($A64,'Gerosa et al. growth media'!$A:$K,8,FALSE)*Sources!$E$3))</f>
        <v/>
      </c>
      <c r="AD64" s="16" t="str">
        <f>IF(ISERROR(VLOOKUP($A64,'Gerosa et al. growth media'!$A:$K,9,FALSE)),"",IF(VLOOKUP($A64,'Gerosa et al. growth media'!$A:$K,9,FALSE)=0,"",VLOOKUP($A64,'Gerosa et al. growth media'!$A:$K,9,FALSE)*Sources!$E$3))</f>
        <v/>
      </c>
      <c r="AE64" s="16" t="str">
        <f>IF(ISERROR(VLOOKUP($A64,'Gerosa et al. growth media'!$A:$K,10,FALSE)),"",IF(VLOOKUP($A64,'Gerosa et al. growth media'!$A:$K,10,FALSE)=0,"",VLOOKUP($A64,'Gerosa et al. growth media'!$A:$K,10,FALSE)*Sources!$E$3))</f>
        <v/>
      </c>
      <c r="AF64" s="16" t="str">
        <f>IF(ISERROR(VLOOKUP($A64,'Gerosa et al. growth media'!$A:$K,11,FALSE)),"",IF(VLOOKUP($A64,'Gerosa et al. growth media'!$A:$K,11,FALSE)=0,"",VLOOKUP($A64,'Gerosa et al. growth media'!$A:$K,11,FALSE)*Sources!$E$3))</f>
        <v/>
      </c>
      <c r="AG64" s="16" t="str">
        <f>IF(ISERROR(VLOOKUP($A64,'Gerosa et al. diauxic shift'!$A:$L,4,FALSE)),"",IF(VLOOKUP($A64,'Gerosa et al. diauxic shift'!$A:$L,4,FALSE)=0,"",VLOOKUP($A64,'Gerosa et al. diauxic shift'!$A:$L,4,FALSE)*Sources!$E$3))</f>
        <v/>
      </c>
      <c r="AH64" s="16" t="str">
        <f>IF(ISERROR(VLOOKUP($A64,'Gerosa et al. diauxic shift'!$A:$L,5,FALSE)),"",IF(VLOOKUP($A64,'Gerosa et al. diauxic shift'!$A:$L,5,FALSE)=0,"",VLOOKUP($A64,'Gerosa et al. diauxic shift'!$A:$L,5,FALSE)*Sources!$E$3))</f>
        <v/>
      </c>
      <c r="AI64" s="16" t="str">
        <f>IF(ISERROR(VLOOKUP($A64,'Gerosa et al. diauxic shift'!$A:$L,6,FALSE)),"",IF(VLOOKUP($A64,'Gerosa et al. diauxic shift'!$A:$L,6,FALSE)=0,"",VLOOKUP($A64,'Gerosa et al. diauxic shift'!$A:$L,6,FALSE)*Sources!$E$3))</f>
        <v/>
      </c>
      <c r="AJ64" s="16" t="str">
        <f>IF(ISERROR(VLOOKUP($A64,'Gerosa et al. diauxic shift'!$A:$L,7,FALSE)),"",IF(VLOOKUP($A64,'Gerosa et al. diauxic shift'!$A:$L,7,FALSE)=0,"",VLOOKUP($A64,'Gerosa et al. diauxic shift'!$A:$L,7,FALSE)*Sources!$E$3))</f>
        <v/>
      </c>
      <c r="AK64" s="16" t="str">
        <f>IF(ISERROR(VLOOKUP($A64,'Gerosa et al. diauxic shift'!$A:$L,8,FALSE)),"",IF(VLOOKUP($A64,'Gerosa et al. diauxic shift'!$A:$L,8,FALSE)=0,"",VLOOKUP($A64,'Gerosa et al. diauxic shift'!$A:$L,8,FALSE)*Sources!$E$3))</f>
        <v/>
      </c>
      <c r="AL64" s="16" t="str">
        <f>IF(ISERROR(VLOOKUP($A64,'Gerosa et al. diauxic shift'!$A:$L,9,FALSE)),"",IF(VLOOKUP($A64,'Gerosa et al. diauxic shift'!$A:$L,9,FALSE)=0,"",VLOOKUP($A64,'Gerosa et al. diauxic shift'!$A:$L,9,FALSE)*Sources!$E$3))</f>
        <v/>
      </c>
      <c r="AM64" s="16" t="str">
        <f>IF(ISERROR(VLOOKUP($A64,'Gerosa et al. diauxic shift'!$A:$L,10,FALSE)),"",IF(VLOOKUP($A64,'Gerosa et al. diauxic shift'!$A:$L,10,FALSE)=0,"",VLOOKUP($A64,'Gerosa et al. diauxic shift'!$A:$L,10,FALSE)*Sources!$E$3))</f>
        <v/>
      </c>
      <c r="AN64" s="16" t="str">
        <f>IF(ISERROR(VLOOKUP($A64,'Gerosa et al. diauxic shift'!$A:$L,11,FALSE)),"",IF(VLOOKUP($A64,'Gerosa et al. diauxic shift'!$A:$L,11,FALSE)=0,"",VLOOKUP($A64,'Gerosa et al. diauxic shift'!$A:$L,11,FALSE)*Sources!$E$3))</f>
        <v/>
      </c>
      <c r="AO64" s="16" t="str">
        <f>IF(ISERROR(VLOOKUP($A64,'Gerosa et al. diauxic shift'!$A:$L,12,FALSE)),"",IF(VLOOKUP($A64,'Gerosa et al. diauxic shift'!$A:$L,12,FALSE)=0,"",VLOOKUP($A64,'Gerosa et al. diauxic shift'!$A:$L,12,FALSE)*Sources!$E$3))</f>
        <v/>
      </c>
      <c r="AP64" s="17"/>
      <c r="AQ64" s="16" t="str">
        <f>IF(ISERROR(VLOOKUP($A64,'Ishii et al.'!$A:$L,3,FALSE)),"",IF(VLOOKUP($A64,'Ishii et al.'!$A:$L,3,FALSE)=0,"",VLOOKUP($A64,'Ishii et al.'!$A:$L,3,FALSE)*Sources!$E$4))</f>
        <v/>
      </c>
      <c r="AR64" s="16" t="str">
        <f>IF(ISERROR(VLOOKUP($A64,'Ishii et al.'!$A:$L,4,FALSE)),"",IF(VLOOKUP($A64,'Ishii et al.'!$A:$L,4,FALSE)=0,"",VLOOKUP($A64,'Ishii et al.'!$A:$L,4,FALSE)*Sources!$E$4))</f>
        <v/>
      </c>
      <c r="AS64" s="16" t="str">
        <f>IF(ISERROR(VLOOKUP($A64,'Ishii et al.'!$A:$L,5,FALSE)),"",IF(VLOOKUP($A64,'Ishii et al.'!$A:$L,5,FALSE)=0,"",VLOOKUP($A64,'Ishii et al.'!$A:$L,5,FALSE)*Sources!$E$4))</f>
        <v/>
      </c>
      <c r="AT64" s="16" t="str">
        <f>IF(ISERROR(VLOOKUP($A64,'Ishii et al.'!$A:$L,6,FALSE)),"",IF(VLOOKUP($A64,'Ishii et al.'!$A:$L,6,FALSE)=0,"",VLOOKUP($A64,'Ishii et al.'!$A:$L,6,FALSE)*Sources!$E$4))</f>
        <v/>
      </c>
      <c r="AU64" s="16" t="str">
        <f>IF(ISERROR(VLOOKUP($A64,'Ishii et al.'!$A:$L,7,FALSE)),"",IF(VLOOKUP($A64,'Ishii et al.'!$A:$L,7,FALSE)=0,"",VLOOKUP($A64,'Ishii et al.'!$A:$L,7,FALSE)*Sources!$E$4))</f>
        <v/>
      </c>
      <c r="AV64" s="16" t="str">
        <f t="shared" si="8"/>
        <v/>
      </c>
      <c r="AW64" s="16" t="str">
        <f>IF(ISERROR(VLOOKUP($A64,'Ishii et al.'!$A:$L,9,FALSE)),"",IF(VLOOKUP($A64,'Ishii et al.'!$A:$L,9,FALSE)=0,"",VLOOKUP($A64,'Ishii et al.'!$A:$L,9,FALSE)*Sources!$E$4))</f>
        <v/>
      </c>
      <c r="AX64" s="16" t="str">
        <f>IF(ISERROR(VLOOKUP($A64,'Ishii et al.'!$A:$L,10,FALSE)),"",IF(VLOOKUP($A64,'Ishii et al.'!$A:$L,10,FALSE)=0,"",VLOOKUP($A64,'Ishii et al.'!$A:$L,10,FALSE)*Sources!$E$4))</f>
        <v/>
      </c>
      <c r="AY64" s="16" t="str">
        <f>IF(ISERROR(VLOOKUP($A64,'Ishii et al.'!$A:$L,11,FALSE)),"",IF(VLOOKUP($A64,'Ishii et al.'!$A:$L,11,FALSE)=0,"",VLOOKUP($A64,'Ishii et al.'!$A:$L,11,FALSE)*Sources!$E$4))</f>
        <v/>
      </c>
      <c r="AZ64" s="16" t="str">
        <f>IF(ISERROR(VLOOKUP($A64,'Ishii et al.'!$A:$L,12,FALSE)),"",IF(VLOOKUP($A64,'Ishii et al.'!$A:$L,12,FALSE)=0,"",VLOOKUP($A64,'Ishii et al.'!$A:$L,12,FALSE)*Sources!$E$4))</f>
        <v/>
      </c>
      <c r="BA64" s="17"/>
      <c r="BB64" s="16">
        <f>IF(ISERROR(VLOOKUP($A64,'Park et al.'!$A:$E,5,FALSE)),"",IF(VLOOKUP($A64,'Park et al.'!$A:$E,5,FALSE)=0,"",VLOOKUP($A64,'Park et al.'!$A:$E,5,FALSE)*Sources!$E$5))</f>
        <v>0.25800000000000001</v>
      </c>
    </row>
    <row r="65" spans="1:54" ht="15" hidden="1" customHeight="1">
      <c r="A65" s="16" t="s">
        <v>226</v>
      </c>
      <c r="B65" s="18" t="s">
        <v>642</v>
      </c>
      <c r="C65" s="18" t="s">
        <v>642</v>
      </c>
      <c r="D65" s="18" t="s">
        <v>227</v>
      </c>
      <c r="E65" s="18" t="s">
        <v>228</v>
      </c>
      <c r="F65" s="18" t="s">
        <v>229</v>
      </c>
      <c r="G65" s="18" t="s">
        <v>229</v>
      </c>
      <c r="H65" s="18" t="s">
        <v>228</v>
      </c>
      <c r="I65" s="16">
        <f t="shared" si="0"/>
        <v>4</v>
      </c>
      <c r="J65" s="16">
        <f t="shared" si="1"/>
        <v>19</v>
      </c>
      <c r="K65" s="18"/>
      <c r="L65" s="18"/>
      <c r="M65" s="12" t="b">
        <v>1</v>
      </c>
      <c r="N65" s="12">
        <f t="shared" si="2"/>
        <v>0.22184486904841202</v>
      </c>
      <c r="O65" s="12">
        <f t="shared" si="3"/>
        <v>0.115</v>
      </c>
      <c r="P65" s="12">
        <f t="shared" si="4"/>
        <v>0.115</v>
      </c>
      <c r="Q65" s="12">
        <f t="shared" si="5"/>
        <v>0.43553460714523606</v>
      </c>
      <c r="R65" s="12">
        <f t="shared" si="6"/>
        <v>0.15110146287824161</v>
      </c>
      <c r="S65" s="12">
        <f t="shared" si="7"/>
        <v>6.4228392891839024E-4</v>
      </c>
      <c r="U65" s="16">
        <f>IF(ISERROR(VLOOKUP($A65,'Bennett et al.'!$A:$E,3,FALSE)),"",IF(VLOOKUP($A65,'Bennett et al.'!$A:$E,3,FALSE)=0,"",VLOOKUP($A65,'Bennett et al.'!$A:$E,3,FALSE)*Sources!$E$2))</f>
        <v>0.115</v>
      </c>
      <c r="V65" s="16">
        <f>IF(ISERROR(VLOOKUP($A65,'Bennett et al.'!$A:$E,4,FALSE)),"",IF(VLOOKUP($A65,'Bennett et al.'!$A:$E,4,FALSE)=0,"",VLOOKUP($A65,'Bennett et al.'!$A:$E,4,FALSE)*Sources!$E$2))</f>
        <v>0.255</v>
      </c>
      <c r="W65" s="16">
        <f>IF(ISERROR(VLOOKUP($A65,'Bennett et al.'!$A:$E,5,FALSE)),"",IF(VLOOKUP($A65,'Bennett et al.'!$A:$E,5,FALSE)=0,"",VLOOKUP($A65,'Bennett et al.'!$A:$E,5,FALSE)*Sources!$E$2))</f>
        <v>0.26699999999999996</v>
      </c>
      <c r="X65" s="17"/>
      <c r="Y65" s="16">
        <f>IF(ISERROR(VLOOKUP($A65,'Gerosa et al. growth media'!$A:$K,4,FALSE)),"",IF(VLOOKUP($A65,'Gerosa et al. growth media'!$A:$K,4,FALSE)=0,"",VLOOKUP($A65,'Gerosa et al. growth media'!$A:$K,4,FALSE)*Sources!$E$3))</f>
        <v>0.47975278200515692</v>
      </c>
      <c r="Z65" s="16">
        <f>IF(ISERROR(VLOOKUP($A65,'Gerosa et al. growth media'!$A:$K,5,FALSE)),"",IF(VLOOKUP($A65,'Gerosa et al. growth media'!$A:$K,5,FALSE)=0,"",VLOOKUP($A65,'Gerosa et al. growth media'!$A:$K,5,FALSE)*Sources!$E$3))</f>
        <v>0.55579958522483885</v>
      </c>
      <c r="AA65" s="16">
        <f>IF(ISERROR(VLOOKUP($A65,'Gerosa et al. growth media'!$A:$K,6,FALSE)),"",IF(VLOOKUP($A65,'Gerosa et al. growth media'!$A:$K,6,FALSE)=0,"",VLOOKUP($A65,'Gerosa et al. growth media'!$A:$K,6,FALSE)*Sources!$E$3))</f>
        <v>0.18946720193800651</v>
      </c>
      <c r="AB65" s="16">
        <f>IF(ISERROR(VLOOKUP($A65,'Gerosa et al. growth media'!$A:$K,7,FALSE)),"",IF(VLOOKUP($A65,'Gerosa et al. growth media'!$A:$K,7,FALSE)=0,"",VLOOKUP($A65,'Gerosa et al. growth media'!$A:$K,7,FALSE)*Sources!$E$3))</f>
        <v>0.43553460714523606</v>
      </c>
      <c r="AC65" s="16">
        <f>IF(ISERROR(VLOOKUP($A65,'Gerosa et al. growth media'!$A:$K,8,FALSE)),"",IF(VLOOKUP($A65,'Gerosa et al. growth media'!$A:$K,8,FALSE)=0,"",VLOOKUP($A65,'Gerosa et al. growth media'!$A:$K,8,FALSE)*Sources!$E$3))</f>
        <v>0.25491878250762706</v>
      </c>
      <c r="AD65" s="16">
        <f>IF(ISERROR(VLOOKUP($A65,'Gerosa et al. growth media'!$A:$K,9,FALSE)),"",IF(VLOOKUP($A65,'Gerosa et al. growth media'!$A:$K,9,FALSE)=0,"",VLOOKUP($A65,'Gerosa et al. growth media'!$A:$K,9,FALSE)*Sources!$E$3))</f>
        <v>0.39342089512461914</v>
      </c>
      <c r="AE65" s="16">
        <f>IF(ISERROR(VLOOKUP($A65,'Gerosa et al. growth media'!$A:$K,10,FALSE)),"",IF(VLOOKUP($A65,'Gerosa et al. growth media'!$A:$K,10,FALSE)=0,"",VLOOKUP($A65,'Gerosa et al. growth media'!$A:$K,10,FALSE)*Sources!$E$3))</f>
        <v>0.46626802479215779</v>
      </c>
      <c r="AF65" s="16">
        <f>IF(ISERROR(VLOOKUP($A65,'Gerosa et al. growth media'!$A:$K,11,FALSE)),"",IF(VLOOKUP($A65,'Gerosa et al. growth media'!$A:$K,11,FALSE)=0,"",VLOOKUP($A65,'Gerosa et al. growth media'!$A:$K,11,FALSE)*Sources!$E$3))</f>
        <v>3.5673459502856133</v>
      </c>
      <c r="AG65" s="16" t="str">
        <f>IF(ISERROR(VLOOKUP($A65,'Gerosa et al. diauxic shift'!$A:$L,4,FALSE)),"",IF(VLOOKUP($A65,'Gerosa et al. diauxic shift'!$A:$L,4,FALSE)=0,"",VLOOKUP($A65,'Gerosa et al. diauxic shift'!$A:$L,4,FALSE)*Sources!$E$3))</f>
        <v/>
      </c>
      <c r="AH65" s="16" t="str">
        <f>IF(ISERROR(VLOOKUP($A65,'Gerosa et al. diauxic shift'!$A:$L,5,FALSE)),"",IF(VLOOKUP($A65,'Gerosa et al. diauxic shift'!$A:$L,5,FALSE)=0,"",VLOOKUP($A65,'Gerosa et al. diauxic shift'!$A:$L,5,FALSE)*Sources!$E$3))</f>
        <v/>
      </c>
      <c r="AI65" s="16" t="str">
        <f>IF(ISERROR(VLOOKUP($A65,'Gerosa et al. diauxic shift'!$A:$L,6,FALSE)),"",IF(VLOOKUP($A65,'Gerosa et al. diauxic shift'!$A:$L,6,FALSE)=0,"",VLOOKUP($A65,'Gerosa et al. diauxic shift'!$A:$L,6,FALSE)*Sources!$E$3))</f>
        <v/>
      </c>
      <c r="AJ65" s="16" t="str">
        <f>IF(ISERROR(VLOOKUP($A65,'Gerosa et al. diauxic shift'!$A:$L,7,FALSE)),"",IF(VLOOKUP($A65,'Gerosa et al. diauxic shift'!$A:$L,7,FALSE)=0,"",VLOOKUP($A65,'Gerosa et al. diauxic shift'!$A:$L,7,FALSE)*Sources!$E$3))</f>
        <v/>
      </c>
      <c r="AK65" s="16" t="str">
        <f>IF(ISERROR(VLOOKUP($A65,'Gerosa et al. diauxic shift'!$A:$L,8,FALSE)),"",IF(VLOOKUP($A65,'Gerosa et al. diauxic shift'!$A:$L,8,FALSE)=0,"",VLOOKUP($A65,'Gerosa et al. diauxic shift'!$A:$L,8,FALSE)*Sources!$E$3))</f>
        <v/>
      </c>
      <c r="AL65" s="16" t="str">
        <f>IF(ISERROR(VLOOKUP($A65,'Gerosa et al. diauxic shift'!$A:$L,9,FALSE)),"",IF(VLOOKUP($A65,'Gerosa et al. diauxic shift'!$A:$L,9,FALSE)=0,"",VLOOKUP($A65,'Gerosa et al. diauxic shift'!$A:$L,9,FALSE)*Sources!$E$3))</f>
        <v/>
      </c>
      <c r="AM65" s="16" t="str">
        <f>IF(ISERROR(VLOOKUP($A65,'Gerosa et al. diauxic shift'!$A:$L,10,FALSE)),"",IF(VLOOKUP($A65,'Gerosa et al. diauxic shift'!$A:$L,10,FALSE)=0,"",VLOOKUP($A65,'Gerosa et al. diauxic shift'!$A:$L,10,FALSE)*Sources!$E$3))</f>
        <v/>
      </c>
      <c r="AN65" s="16" t="str">
        <f>IF(ISERROR(VLOOKUP($A65,'Gerosa et al. diauxic shift'!$A:$L,11,FALSE)),"",IF(VLOOKUP($A65,'Gerosa et al. diauxic shift'!$A:$L,11,FALSE)=0,"",VLOOKUP($A65,'Gerosa et al. diauxic shift'!$A:$L,11,FALSE)*Sources!$E$3))</f>
        <v/>
      </c>
      <c r="AO65" s="16" t="str">
        <f>IF(ISERROR(VLOOKUP($A65,'Gerosa et al. diauxic shift'!$A:$L,12,FALSE)),"",IF(VLOOKUP($A65,'Gerosa et al. diauxic shift'!$A:$L,12,FALSE)=0,"",VLOOKUP($A65,'Gerosa et al. diauxic shift'!$A:$L,12,FALSE)*Sources!$E$3))</f>
        <v/>
      </c>
      <c r="AP65" s="17"/>
      <c r="AQ65" s="16">
        <f>IF(ISERROR(VLOOKUP($A65,'Ishii et al.'!$A:$L,3,FALSE)),"",IF(VLOOKUP($A65,'Ishii et al.'!$A:$L,3,FALSE)=0,"",VLOOKUP($A65,'Ishii et al.'!$A:$L,3,FALSE)*Sources!$E$4))</f>
        <v>6.9610989215851196E-2</v>
      </c>
      <c r="AR65" s="16">
        <f>IF(ISERROR(VLOOKUP($A65,'Ishii et al.'!$A:$L,4,FALSE)),"",IF(VLOOKUP($A65,'Ishii et al.'!$A:$L,4,FALSE)=0,"",VLOOKUP($A65,'Ishii et al.'!$A:$L,4,FALSE)*Sources!$E$4))</f>
        <v>7.0208547682858599E-2</v>
      </c>
      <c r="AS65" s="16" t="str">
        <f>IF(ISERROR(VLOOKUP($A65,'Ishii et al.'!$A:$L,5,FALSE)),"",IF(VLOOKUP($A65,'Ishii et al.'!$A:$L,5,FALSE)=0,"",VLOOKUP($A65,'Ishii et al.'!$A:$L,5,FALSE)*Sources!$E$4))</f>
        <v/>
      </c>
      <c r="AT65" s="16" t="str">
        <f>IF(ISERROR(VLOOKUP($A65,'Ishii et al.'!$A:$L,6,FALSE)),"",IF(VLOOKUP($A65,'Ishii et al.'!$A:$L,6,FALSE)=0,"",VLOOKUP($A65,'Ishii et al.'!$A:$L,6,FALSE)*Sources!$E$4))</f>
        <v/>
      </c>
      <c r="AU65" s="16">
        <f>IF(ISERROR(VLOOKUP($A65,'Ishii et al.'!$A:$L,7,FALSE)),"",IF(VLOOKUP($A65,'Ishii et al.'!$A:$L,7,FALSE)=0,"",VLOOKUP($A65,'Ishii et al.'!$A:$L,7,FALSE)*Sources!$E$4))</f>
        <v>3.1523829051006903E-2</v>
      </c>
      <c r="AV65" s="16">
        <f t="shared" si="8"/>
        <v>5.7114455316572228E-2</v>
      </c>
      <c r="AW65" s="16">
        <f>IF(ISERROR(VLOOKUP($A65,'Ishii et al.'!$A:$L,9,FALSE)),"",IF(VLOOKUP($A65,'Ishii et al.'!$A:$L,9,FALSE)=0,"",VLOOKUP($A65,'Ishii et al.'!$A:$L,9,FALSE)*Sources!$E$4))</f>
        <v>0.128388802240605</v>
      </c>
      <c r="AX65" s="16">
        <f>IF(ISERROR(VLOOKUP($A65,'Ishii et al.'!$A:$L,10,FALSE)),"",IF(VLOOKUP($A65,'Ishii et al.'!$A:$L,10,FALSE)=0,"",VLOOKUP($A65,'Ishii et al.'!$A:$L,10,FALSE)*Sources!$E$4))</f>
        <v>3.8469441981012903E-2</v>
      </c>
      <c r="AY65" s="16">
        <f>IF(ISERROR(VLOOKUP($A65,'Ishii et al.'!$A:$L,11,FALSE)),"",IF(VLOOKUP($A65,'Ishii et al.'!$A:$L,11,FALSE)=0,"",VLOOKUP($A65,'Ishii et al.'!$A:$L,11,FALSE)*Sources!$E$4))</f>
        <v>5.0778937872550001E-2</v>
      </c>
      <c r="AZ65" s="16">
        <f>IF(ISERROR(VLOOKUP($A65,'Ishii et al.'!$A:$L,12,FALSE)),"",IF(VLOOKUP($A65,'Ishii et al.'!$A:$L,12,FALSE)=0,"",VLOOKUP($A65,'Ishii et al.'!$A:$L,12,FALSE)*Sources!$E$4))</f>
        <v>8.8811529448052498E-2</v>
      </c>
      <c r="BA65" s="17"/>
      <c r="BB65" s="16">
        <f>IF(ISERROR(VLOOKUP($A65,'Park et al.'!$A:$E,5,FALSE)),"",IF(VLOOKUP($A65,'Park et al.'!$A:$E,5,FALSE)=0,"",VLOOKUP($A65,'Park et al.'!$A:$E,5,FALSE)*Sources!$E$5))</f>
        <v>0.115</v>
      </c>
    </row>
    <row r="66" spans="1:54" ht="15" hidden="1" customHeight="1">
      <c r="A66" s="16" t="s">
        <v>230</v>
      </c>
      <c r="B66" s="18" t="s">
        <v>786</v>
      </c>
      <c r="C66" s="18" t="s">
        <v>856</v>
      </c>
      <c r="D66" s="18" t="s">
        <v>232</v>
      </c>
      <c r="E66" s="17"/>
      <c r="F66" s="17"/>
      <c r="G66" s="18" t="s">
        <v>231</v>
      </c>
      <c r="H66" s="18" t="s">
        <v>232</v>
      </c>
      <c r="I66" s="16">
        <f t="shared" si="0"/>
        <v>2</v>
      </c>
      <c r="J66" s="16">
        <f t="shared" si="1"/>
        <v>3</v>
      </c>
      <c r="K66" s="18" t="b">
        <v>1</v>
      </c>
      <c r="L66" s="18"/>
      <c r="M66" s="12" t="b">
        <v>1</v>
      </c>
      <c r="N66" s="12">
        <f t="shared" si="2"/>
        <v>0.152</v>
      </c>
      <c r="O66" s="12">
        <f t="shared" si="3"/>
        <v>0.152</v>
      </c>
      <c r="P66" s="12">
        <f t="shared" si="4"/>
        <v>0.152</v>
      </c>
      <c r="Q66" s="12">
        <f t="shared" si="5"/>
        <v>0.152</v>
      </c>
      <c r="R66" s="12">
        <f t="shared" si="6"/>
        <v>0</v>
      </c>
      <c r="S66" s="12">
        <f t="shared" si="7"/>
        <v>4.4006948465547186E-4</v>
      </c>
      <c r="U66" s="16" t="str">
        <f>IF(ISERROR(VLOOKUP($A66,'Bennett et al.'!$A:$E,3,FALSE)),"",IF(VLOOKUP($A66,'Bennett et al.'!$A:$E,3,FALSE)=0,"",VLOOKUP($A66,'Bennett et al.'!$A:$E,3,FALSE)*Sources!$E$2))</f>
        <v/>
      </c>
      <c r="V66" s="16" t="str">
        <f>IF(ISERROR(VLOOKUP($A66,'Bennett et al.'!$A:$E,4,FALSE)),"",IF(VLOOKUP($A66,'Bennett et al.'!$A:$E,4,FALSE)=0,"",VLOOKUP($A66,'Bennett et al.'!$A:$E,4,FALSE)*Sources!$E$2))</f>
        <v/>
      </c>
      <c r="W66" s="16" t="str">
        <f>IF(ISERROR(VLOOKUP($A66,'Bennett et al.'!$A:$E,5,FALSE)),"",IF(VLOOKUP($A66,'Bennett et al.'!$A:$E,5,FALSE)=0,"",VLOOKUP($A66,'Bennett et al.'!$A:$E,5,FALSE)*Sources!$E$2))</f>
        <v/>
      </c>
      <c r="X66" s="17"/>
      <c r="Y66" s="16" t="str">
        <f>IF(ISERROR(VLOOKUP($A66,'Gerosa et al. growth media'!$A:$K,4,FALSE)),"",IF(VLOOKUP($A66,'Gerosa et al. growth media'!$A:$K,4,FALSE)=0,"",VLOOKUP($A66,'Gerosa et al. growth media'!$A:$K,4,FALSE)*Sources!$E$3))</f>
        <v/>
      </c>
      <c r="Z66" s="16" t="str">
        <f>IF(ISERROR(VLOOKUP($A66,'Gerosa et al. growth media'!$A:$K,5,FALSE)),"",IF(VLOOKUP($A66,'Gerosa et al. growth media'!$A:$K,5,FALSE)=0,"",VLOOKUP($A66,'Gerosa et al. growth media'!$A:$K,5,FALSE)*Sources!$E$3))</f>
        <v/>
      </c>
      <c r="AA66" s="16" t="str">
        <f>IF(ISERROR(VLOOKUP($A66,'Gerosa et al. growth media'!$A:$K,6,FALSE)),"",IF(VLOOKUP($A66,'Gerosa et al. growth media'!$A:$K,6,FALSE)=0,"",VLOOKUP($A66,'Gerosa et al. growth media'!$A:$K,6,FALSE)*Sources!$E$3))</f>
        <v/>
      </c>
      <c r="AB66" s="16" t="str">
        <f>IF(ISERROR(VLOOKUP($A66,'Gerosa et al. growth media'!$A:$K,7,FALSE)),"",IF(VLOOKUP($A66,'Gerosa et al. growth media'!$A:$K,7,FALSE)=0,"",VLOOKUP($A66,'Gerosa et al. growth media'!$A:$K,7,FALSE)*Sources!$E$3))</f>
        <v/>
      </c>
      <c r="AC66" s="16" t="str">
        <f>IF(ISERROR(VLOOKUP($A66,'Gerosa et al. growth media'!$A:$K,8,FALSE)),"",IF(VLOOKUP($A66,'Gerosa et al. growth media'!$A:$K,8,FALSE)=0,"",VLOOKUP($A66,'Gerosa et al. growth media'!$A:$K,8,FALSE)*Sources!$E$3))</f>
        <v/>
      </c>
      <c r="AD66" s="16" t="str">
        <f>IF(ISERROR(VLOOKUP($A66,'Gerosa et al. growth media'!$A:$K,9,FALSE)),"",IF(VLOOKUP($A66,'Gerosa et al. growth media'!$A:$K,9,FALSE)=0,"",VLOOKUP($A66,'Gerosa et al. growth media'!$A:$K,9,FALSE)*Sources!$E$3))</f>
        <v/>
      </c>
      <c r="AE66" s="16" t="str">
        <f>IF(ISERROR(VLOOKUP($A66,'Gerosa et al. growth media'!$A:$K,10,FALSE)),"",IF(VLOOKUP($A66,'Gerosa et al. growth media'!$A:$K,10,FALSE)=0,"",VLOOKUP($A66,'Gerosa et al. growth media'!$A:$K,10,FALSE)*Sources!$E$3))</f>
        <v/>
      </c>
      <c r="AF66" s="16" t="str">
        <f>IF(ISERROR(VLOOKUP($A66,'Gerosa et al. growth media'!$A:$K,11,FALSE)),"",IF(VLOOKUP($A66,'Gerosa et al. growth media'!$A:$K,11,FALSE)=0,"",VLOOKUP($A66,'Gerosa et al. growth media'!$A:$K,11,FALSE)*Sources!$E$3))</f>
        <v/>
      </c>
      <c r="AG66" s="16" t="str">
        <f>IF(ISERROR(VLOOKUP($A66,'Gerosa et al. diauxic shift'!$A:$L,4,FALSE)),"",IF(VLOOKUP($A66,'Gerosa et al. diauxic shift'!$A:$L,4,FALSE)=0,"",VLOOKUP($A66,'Gerosa et al. diauxic shift'!$A:$L,4,FALSE)*Sources!$E$3))</f>
        <v/>
      </c>
      <c r="AH66" s="16" t="str">
        <f>IF(ISERROR(VLOOKUP($A66,'Gerosa et al. diauxic shift'!$A:$L,5,FALSE)),"",IF(VLOOKUP($A66,'Gerosa et al. diauxic shift'!$A:$L,5,FALSE)=0,"",VLOOKUP($A66,'Gerosa et al. diauxic shift'!$A:$L,5,FALSE)*Sources!$E$3))</f>
        <v/>
      </c>
      <c r="AI66" s="16" t="str">
        <f>IF(ISERROR(VLOOKUP($A66,'Gerosa et al. diauxic shift'!$A:$L,6,FALSE)),"",IF(VLOOKUP($A66,'Gerosa et al. diauxic shift'!$A:$L,6,FALSE)=0,"",VLOOKUP($A66,'Gerosa et al. diauxic shift'!$A:$L,6,FALSE)*Sources!$E$3))</f>
        <v/>
      </c>
      <c r="AJ66" s="16" t="str">
        <f>IF(ISERROR(VLOOKUP($A66,'Gerosa et al. diauxic shift'!$A:$L,7,FALSE)),"",IF(VLOOKUP($A66,'Gerosa et al. diauxic shift'!$A:$L,7,FALSE)=0,"",VLOOKUP($A66,'Gerosa et al. diauxic shift'!$A:$L,7,FALSE)*Sources!$E$3))</f>
        <v/>
      </c>
      <c r="AK66" s="16" t="str">
        <f>IF(ISERROR(VLOOKUP($A66,'Gerosa et al. diauxic shift'!$A:$L,8,FALSE)),"",IF(VLOOKUP($A66,'Gerosa et al. diauxic shift'!$A:$L,8,FALSE)=0,"",VLOOKUP($A66,'Gerosa et al. diauxic shift'!$A:$L,8,FALSE)*Sources!$E$3))</f>
        <v/>
      </c>
      <c r="AL66" s="16" t="str">
        <f>IF(ISERROR(VLOOKUP($A66,'Gerosa et al. diauxic shift'!$A:$L,9,FALSE)),"",IF(VLOOKUP($A66,'Gerosa et al. diauxic shift'!$A:$L,9,FALSE)=0,"",VLOOKUP($A66,'Gerosa et al. diauxic shift'!$A:$L,9,FALSE)*Sources!$E$3))</f>
        <v/>
      </c>
      <c r="AM66" s="16" t="str">
        <f>IF(ISERROR(VLOOKUP($A66,'Gerosa et al. diauxic shift'!$A:$L,10,FALSE)),"",IF(VLOOKUP($A66,'Gerosa et al. diauxic shift'!$A:$L,10,FALSE)=0,"",VLOOKUP($A66,'Gerosa et al. diauxic shift'!$A:$L,10,FALSE)*Sources!$E$3))</f>
        <v/>
      </c>
      <c r="AN66" s="16" t="str">
        <f>IF(ISERROR(VLOOKUP($A66,'Gerosa et al. diauxic shift'!$A:$L,11,FALSE)),"",IF(VLOOKUP($A66,'Gerosa et al. diauxic shift'!$A:$L,11,FALSE)=0,"",VLOOKUP($A66,'Gerosa et al. diauxic shift'!$A:$L,11,FALSE)*Sources!$E$3))</f>
        <v/>
      </c>
      <c r="AO66" s="16" t="str">
        <f>IF(ISERROR(VLOOKUP($A66,'Gerosa et al. diauxic shift'!$A:$L,12,FALSE)),"",IF(VLOOKUP($A66,'Gerosa et al. diauxic shift'!$A:$L,12,FALSE)=0,"",VLOOKUP($A66,'Gerosa et al. diauxic shift'!$A:$L,12,FALSE)*Sources!$E$3))</f>
        <v/>
      </c>
      <c r="AP66" s="17"/>
      <c r="AQ66" s="16" t="str">
        <f>IF(ISERROR(VLOOKUP($A66,'Ishii et al.'!$A:$L,3,FALSE)),"",IF(VLOOKUP($A66,'Ishii et al.'!$A:$L,3,FALSE)=0,"",VLOOKUP($A66,'Ishii et al.'!$A:$L,3,FALSE)*Sources!$E$4))</f>
        <v/>
      </c>
      <c r="AR66" s="16">
        <f>IF(ISERROR(VLOOKUP($A66,'Ishii et al.'!$A:$L,4,FALSE)),"",IF(VLOOKUP($A66,'Ishii et al.'!$A:$L,4,FALSE)=0,"",VLOOKUP($A66,'Ishii et al.'!$A:$L,4,FALSE)*Sources!$E$4))</f>
        <v>0.107227206417152</v>
      </c>
      <c r="AS66" s="16">
        <f>IF(ISERROR(VLOOKUP($A66,'Ishii et al.'!$A:$L,5,FALSE)),"",IF(VLOOKUP($A66,'Ishii et al.'!$A:$L,5,FALSE)=0,"",VLOOKUP($A66,'Ishii et al.'!$A:$L,5,FALSE)*Sources!$E$4))</f>
        <v>0.120015012464989</v>
      </c>
      <c r="AT66" s="16" t="str">
        <f>IF(ISERROR(VLOOKUP($A66,'Ishii et al.'!$A:$L,6,FALSE)),"",IF(VLOOKUP($A66,'Ishii et al.'!$A:$L,6,FALSE)=0,"",VLOOKUP($A66,'Ishii et al.'!$A:$L,6,FALSE)*Sources!$E$4))</f>
        <v/>
      </c>
      <c r="AU66" s="16" t="str">
        <f>IF(ISERROR(VLOOKUP($A66,'Ishii et al.'!$A:$L,7,FALSE)),"",IF(VLOOKUP($A66,'Ishii et al.'!$A:$L,7,FALSE)=0,"",VLOOKUP($A66,'Ishii et al.'!$A:$L,7,FALSE)*Sources!$E$4))</f>
        <v/>
      </c>
      <c r="AV66" s="16">
        <f t="shared" si="8"/>
        <v>0.1136211094410705</v>
      </c>
      <c r="AW66" s="16" t="str">
        <f>IF(ISERROR(VLOOKUP($A66,'Ishii et al.'!$A:$L,9,FALSE)),"",IF(VLOOKUP($A66,'Ishii et al.'!$A:$L,9,FALSE)=0,"",VLOOKUP($A66,'Ishii et al.'!$A:$L,9,FALSE)*Sources!$E$4))</f>
        <v/>
      </c>
      <c r="AX66" s="16" t="str">
        <f>IF(ISERROR(VLOOKUP($A66,'Ishii et al.'!$A:$L,10,FALSE)),"",IF(VLOOKUP($A66,'Ishii et al.'!$A:$L,10,FALSE)=0,"",VLOOKUP($A66,'Ishii et al.'!$A:$L,10,FALSE)*Sources!$E$4))</f>
        <v/>
      </c>
      <c r="AY66" s="16" t="str">
        <f>IF(ISERROR(VLOOKUP($A66,'Ishii et al.'!$A:$L,11,FALSE)),"",IF(VLOOKUP($A66,'Ishii et al.'!$A:$L,11,FALSE)=0,"",VLOOKUP($A66,'Ishii et al.'!$A:$L,11,FALSE)*Sources!$E$4))</f>
        <v/>
      </c>
      <c r="AZ66" s="16" t="str">
        <f>IF(ISERROR(VLOOKUP($A66,'Ishii et al.'!$A:$L,12,FALSE)),"",IF(VLOOKUP($A66,'Ishii et al.'!$A:$L,12,FALSE)=0,"",VLOOKUP($A66,'Ishii et al.'!$A:$L,12,FALSE)*Sources!$E$4))</f>
        <v/>
      </c>
      <c r="BA66" s="17"/>
      <c r="BB66" s="16">
        <f>IF(ISERROR(VLOOKUP($A66,'Park et al.'!$A:$E,5,FALSE)),"",IF(VLOOKUP($A66,'Park et al.'!$A:$E,5,FALSE)=0,"",VLOOKUP($A66,'Park et al.'!$A:$E,5,FALSE)*Sources!$E$5))</f>
        <v>0.152</v>
      </c>
    </row>
    <row r="67" spans="1:54" ht="15" hidden="1" customHeight="1">
      <c r="A67" s="16" t="s">
        <v>233</v>
      </c>
      <c r="B67" s="18" t="s">
        <v>771</v>
      </c>
      <c r="C67" s="18" t="s">
        <v>771</v>
      </c>
      <c r="D67" s="18" t="s">
        <v>234</v>
      </c>
      <c r="E67" s="18" t="s">
        <v>234</v>
      </c>
      <c r="F67" s="17"/>
      <c r="G67" s="18" t="s">
        <v>235</v>
      </c>
      <c r="H67" s="18" t="s">
        <v>234</v>
      </c>
      <c r="I67" s="16">
        <f t="shared" si="0"/>
        <v>3</v>
      </c>
      <c r="J67" s="16">
        <f t="shared" si="1"/>
        <v>12</v>
      </c>
      <c r="K67" s="18"/>
      <c r="L67" s="18"/>
      <c r="M67" s="12" t="b">
        <v>1</v>
      </c>
      <c r="N67" s="12">
        <f t="shared" si="2"/>
        <v>2.37</v>
      </c>
      <c r="O67" s="12">
        <f t="shared" si="3"/>
        <v>2.37</v>
      </c>
      <c r="P67" s="12">
        <f t="shared" si="4"/>
        <v>2.37</v>
      </c>
      <c r="Q67" s="12">
        <f t="shared" si="5"/>
        <v>2.37</v>
      </c>
      <c r="R67" s="12">
        <f t="shared" si="6"/>
        <v>0</v>
      </c>
      <c r="S67" s="12">
        <f t="shared" si="7"/>
        <v>6.8616097278517653E-3</v>
      </c>
      <c r="U67" s="16">
        <f>IF(ISERROR(VLOOKUP($A67,'Bennett et al.'!$A:$E,3,FALSE)),"",IF(VLOOKUP($A67,'Bennett et al.'!$A:$E,3,FALSE)=0,"",VLOOKUP($A67,'Bennett et al.'!$A:$E,3,FALSE)*Sources!$E$2))</f>
        <v>2.37</v>
      </c>
      <c r="V67" s="16">
        <f>IF(ISERROR(VLOOKUP($A67,'Bennett et al.'!$A:$E,4,FALSE)),"",IF(VLOOKUP($A67,'Bennett et al.'!$A:$E,4,FALSE)=0,"",VLOOKUP($A67,'Bennett et al.'!$A:$E,4,FALSE)*Sources!$E$2))</f>
        <v>7.31</v>
      </c>
      <c r="W67" s="16">
        <f>IF(ISERROR(VLOOKUP($A67,'Bennett et al.'!$A:$E,5,FALSE)),"",IF(VLOOKUP($A67,'Bennett et al.'!$A:$E,5,FALSE)=0,"",VLOOKUP($A67,'Bennett et al.'!$A:$E,5,FALSE)*Sources!$E$2))</f>
        <v>1.6800000000000002</v>
      </c>
      <c r="X67" s="17"/>
      <c r="Y67" s="16" t="str">
        <f>IF(ISERROR(VLOOKUP($A67,'Gerosa et al. growth media'!$A:$K,4,FALSE)),"",IF(VLOOKUP($A67,'Gerosa et al. growth media'!$A:$K,4,FALSE)=0,"",VLOOKUP($A67,'Gerosa et al. growth media'!$A:$K,4,FALSE)*Sources!$E$3))</f>
        <v/>
      </c>
      <c r="Z67" s="16" t="str">
        <f>IF(ISERROR(VLOOKUP($A67,'Gerosa et al. growth media'!$A:$K,5,FALSE)),"",IF(VLOOKUP($A67,'Gerosa et al. growth media'!$A:$K,5,FALSE)=0,"",VLOOKUP($A67,'Gerosa et al. growth media'!$A:$K,5,FALSE)*Sources!$E$3))</f>
        <v/>
      </c>
      <c r="AA67" s="16" t="str">
        <f>IF(ISERROR(VLOOKUP($A67,'Gerosa et al. growth media'!$A:$K,6,FALSE)),"",IF(VLOOKUP($A67,'Gerosa et al. growth media'!$A:$K,6,FALSE)=0,"",VLOOKUP($A67,'Gerosa et al. growth media'!$A:$K,6,FALSE)*Sources!$E$3))</f>
        <v/>
      </c>
      <c r="AB67" s="16" t="str">
        <f>IF(ISERROR(VLOOKUP($A67,'Gerosa et al. growth media'!$A:$K,7,FALSE)),"",IF(VLOOKUP($A67,'Gerosa et al. growth media'!$A:$K,7,FALSE)=0,"",VLOOKUP($A67,'Gerosa et al. growth media'!$A:$K,7,FALSE)*Sources!$E$3))</f>
        <v/>
      </c>
      <c r="AC67" s="16" t="str">
        <f>IF(ISERROR(VLOOKUP($A67,'Gerosa et al. growth media'!$A:$K,8,FALSE)),"",IF(VLOOKUP($A67,'Gerosa et al. growth media'!$A:$K,8,FALSE)=0,"",VLOOKUP($A67,'Gerosa et al. growth media'!$A:$K,8,FALSE)*Sources!$E$3))</f>
        <v/>
      </c>
      <c r="AD67" s="16" t="str">
        <f>IF(ISERROR(VLOOKUP($A67,'Gerosa et al. growth media'!$A:$K,9,FALSE)),"",IF(VLOOKUP($A67,'Gerosa et al. growth media'!$A:$K,9,FALSE)=0,"",VLOOKUP($A67,'Gerosa et al. growth media'!$A:$K,9,FALSE)*Sources!$E$3))</f>
        <v/>
      </c>
      <c r="AE67" s="16" t="str">
        <f>IF(ISERROR(VLOOKUP($A67,'Gerosa et al. growth media'!$A:$K,10,FALSE)),"",IF(VLOOKUP($A67,'Gerosa et al. growth media'!$A:$K,10,FALSE)=0,"",VLOOKUP($A67,'Gerosa et al. growth media'!$A:$K,10,FALSE)*Sources!$E$3))</f>
        <v/>
      </c>
      <c r="AF67" s="16" t="str">
        <f>IF(ISERROR(VLOOKUP($A67,'Gerosa et al. growth media'!$A:$K,11,FALSE)),"",IF(VLOOKUP($A67,'Gerosa et al. growth media'!$A:$K,11,FALSE)=0,"",VLOOKUP($A67,'Gerosa et al. growth media'!$A:$K,11,FALSE)*Sources!$E$3))</f>
        <v/>
      </c>
      <c r="AG67" s="16" t="str">
        <f>IF(ISERROR(VLOOKUP($A67,'Gerosa et al. diauxic shift'!$A:$L,4,FALSE)),"",IF(VLOOKUP($A67,'Gerosa et al. diauxic shift'!$A:$L,4,FALSE)=0,"",VLOOKUP($A67,'Gerosa et al. diauxic shift'!$A:$L,4,FALSE)*Sources!$E$3))</f>
        <v/>
      </c>
      <c r="AH67" s="16" t="str">
        <f>IF(ISERROR(VLOOKUP($A67,'Gerosa et al. diauxic shift'!$A:$L,5,FALSE)),"",IF(VLOOKUP($A67,'Gerosa et al. diauxic shift'!$A:$L,5,FALSE)=0,"",VLOOKUP($A67,'Gerosa et al. diauxic shift'!$A:$L,5,FALSE)*Sources!$E$3))</f>
        <v/>
      </c>
      <c r="AI67" s="16" t="str">
        <f>IF(ISERROR(VLOOKUP($A67,'Gerosa et al. diauxic shift'!$A:$L,6,FALSE)),"",IF(VLOOKUP($A67,'Gerosa et al. diauxic shift'!$A:$L,6,FALSE)=0,"",VLOOKUP($A67,'Gerosa et al. diauxic shift'!$A:$L,6,FALSE)*Sources!$E$3))</f>
        <v/>
      </c>
      <c r="AJ67" s="16" t="str">
        <f>IF(ISERROR(VLOOKUP($A67,'Gerosa et al. diauxic shift'!$A:$L,7,FALSE)),"",IF(VLOOKUP($A67,'Gerosa et al. diauxic shift'!$A:$L,7,FALSE)=0,"",VLOOKUP($A67,'Gerosa et al. diauxic shift'!$A:$L,7,FALSE)*Sources!$E$3))</f>
        <v/>
      </c>
      <c r="AK67" s="16" t="str">
        <f>IF(ISERROR(VLOOKUP($A67,'Gerosa et al. diauxic shift'!$A:$L,8,FALSE)),"",IF(VLOOKUP($A67,'Gerosa et al. diauxic shift'!$A:$L,8,FALSE)=0,"",VLOOKUP($A67,'Gerosa et al. diauxic shift'!$A:$L,8,FALSE)*Sources!$E$3))</f>
        <v/>
      </c>
      <c r="AL67" s="16" t="str">
        <f>IF(ISERROR(VLOOKUP($A67,'Gerosa et al. diauxic shift'!$A:$L,9,FALSE)),"",IF(VLOOKUP($A67,'Gerosa et al. diauxic shift'!$A:$L,9,FALSE)=0,"",VLOOKUP($A67,'Gerosa et al. diauxic shift'!$A:$L,9,FALSE)*Sources!$E$3))</f>
        <v/>
      </c>
      <c r="AM67" s="16" t="str">
        <f>IF(ISERROR(VLOOKUP($A67,'Gerosa et al. diauxic shift'!$A:$L,10,FALSE)),"",IF(VLOOKUP($A67,'Gerosa et al. diauxic shift'!$A:$L,10,FALSE)=0,"",VLOOKUP($A67,'Gerosa et al. diauxic shift'!$A:$L,10,FALSE)*Sources!$E$3))</f>
        <v/>
      </c>
      <c r="AN67" s="16" t="str">
        <f>IF(ISERROR(VLOOKUP($A67,'Gerosa et al. diauxic shift'!$A:$L,11,FALSE)),"",IF(VLOOKUP($A67,'Gerosa et al. diauxic shift'!$A:$L,11,FALSE)=0,"",VLOOKUP($A67,'Gerosa et al. diauxic shift'!$A:$L,11,FALSE)*Sources!$E$3))</f>
        <v/>
      </c>
      <c r="AO67" s="16" t="str">
        <f>IF(ISERROR(VLOOKUP($A67,'Gerosa et al. diauxic shift'!$A:$L,12,FALSE)),"",IF(VLOOKUP($A67,'Gerosa et al. diauxic shift'!$A:$L,12,FALSE)=0,"",VLOOKUP($A67,'Gerosa et al. diauxic shift'!$A:$L,12,FALSE)*Sources!$E$3))</f>
        <v/>
      </c>
      <c r="AP67" s="17"/>
      <c r="AQ67" s="16" t="str">
        <f>IF(ISERROR(VLOOKUP($A67,'Ishii et al.'!$A:$L,3,FALSE)),"",IF(VLOOKUP($A67,'Ishii et al.'!$A:$L,3,FALSE)=0,"",VLOOKUP($A67,'Ishii et al.'!$A:$L,3,FALSE)*Sources!$E$4))</f>
        <v/>
      </c>
      <c r="AR67" s="16">
        <f>IF(ISERROR(VLOOKUP($A67,'Ishii et al.'!$A:$L,4,FALSE)),"",IF(VLOOKUP($A67,'Ishii et al.'!$A:$L,4,FALSE)=0,"",VLOOKUP($A67,'Ishii et al.'!$A:$L,4,FALSE)*Sources!$E$4))</f>
        <v>0.12566153961446999</v>
      </c>
      <c r="AS67" s="16">
        <f>IF(ISERROR(VLOOKUP($A67,'Ishii et al.'!$A:$L,5,FALSE)),"",IF(VLOOKUP($A67,'Ishii et al.'!$A:$L,5,FALSE)=0,"",VLOOKUP($A67,'Ishii et al.'!$A:$L,5,FALSE)*Sources!$E$4))</f>
        <v>3.6669091319738798</v>
      </c>
      <c r="AT67" s="16">
        <f>IF(ISERROR(VLOOKUP($A67,'Ishii et al.'!$A:$L,6,FALSE)),"",IF(VLOOKUP($A67,'Ishii et al.'!$A:$L,6,FALSE)=0,"",VLOOKUP($A67,'Ishii et al.'!$A:$L,6,FALSE)*Sources!$E$4))</f>
        <v>1.39525893883402</v>
      </c>
      <c r="AU67" s="16">
        <f>IF(ISERROR(VLOOKUP($A67,'Ishii et al.'!$A:$L,7,FALSE)),"",IF(VLOOKUP($A67,'Ishii et al.'!$A:$L,7,FALSE)=0,"",VLOOKUP($A67,'Ishii et al.'!$A:$L,7,FALSE)*Sources!$E$4))</f>
        <v>8.3002143176146598E-2</v>
      </c>
      <c r="AV67" s="16">
        <f t="shared" si="8"/>
        <v>1.3177079383996291</v>
      </c>
      <c r="AW67" s="16">
        <f>IF(ISERROR(VLOOKUP($A67,'Ishii et al.'!$A:$L,9,FALSE)),"",IF(VLOOKUP($A67,'Ishii et al.'!$A:$L,9,FALSE)=0,"",VLOOKUP($A67,'Ishii et al.'!$A:$L,9,FALSE)*Sources!$E$4))</f>
        <v>0.25242111283450902</v>
      </c>
      <c r="AX67" s="16">
        <f>IF(ISERROR(VLOOKUP($A67,'Ishii et al.'!$A:$L,10,FALSE)),"",IF(VLOOKUP($A67,'Ishii et al.'!$A:$L,10,FALSE)=0,"",VLOOKUP($A67,'Ishii et al.'!$A:$L,10,FALSE)*Sources!$E$4))</f>
        <v>0.29082125886120203</v>
      </c>
      <c r="AY67" s="16">
        <f>IF(ISERROR(VLOOKUP($A67,'Ishii et al.'!$A:$L,11,FALSE)),"",IF(VLOOKUP($A67,'Ishii et al.'!$A:$L,11,FALSE)=0,"",VLOOKUP($A67,'Ishii et al.'!$A:$L,11,FALSE)*Sources!$E$4))</f>
        <v>0.33357401797265701</v>
      </c>
      <c r="AZ67" s="16">
        <f>IF(ISERROR(VLOOKUP($A67,'Ishii et al.'!$A:$L,12,FALSE)),"",IF(VLOOKUP($A67,'Ishii et al.'!$A:$L,12,FALSE)=0,"",VLOOKUP($A67,'Ishii et al.'!$A:$L,12,FALSE)*Sources!$E$4))</f>
        <v>1.47210981260011</v>
      </c>
      <c r="BA67" s="17"/>
      <c r="BB67" s="16">
        <f>IF(ISERROR(VLOOKUP($A67,'Park et al.'!$A:$E,5,FALSE)),"",IF(VLOOKUP($A67,'Park et al.'!$A:$E,5,FALSE)=0,"",VLOOKUP($A67,'Park et al.'!$A:$E,5,FALSE)*Sources!$E$5))</f>
        <v>2.37</v>
      </c>
    </row>
    <row r="68" spans="1:54" ht="15" customHeight="1">
      <c r="A68" s="16" t="s">
        <v>236</v>
      </c>
      <c r="B68" s="18"/>
      <c r="C68" s="18"/>
      <c r="D68" s="50" t="s">
        <v>237</v>
      </c>
      <c r="E68" s="17"/>
      <c r="F68" s="17"/>
      <c r="G68" s="16" t="s">
        <v>237</v>
      </c>
      <c r="H68" s="17"/>
      <c r="I68" s="16">
        <f t="shared" si="0"/>
        <v>1</v>
      </c>
      <c r="J68" s="16">
        <f t="shared" si="1"/>
        <v>7</v>
      </c>
      <c r="K68" s="18"/>
      <c r="L68" s="18"/>
      <c r="N68" s="12" t="str">
        <f t="shared" si="2"/>
        <v/>
      </c>
      <c r="O68" s="12" t="str">
        <f t="shared" si="3"/>
        <v/>
      </c>
      <c r="P68" s="12" t="str">
        <f t="shared" si="4"/>
        <v/>
      </c>
      <c r="Q68" s="12" t="str">
        <f t="shared" si="5"/>
        <v/>
      </c>
      <c r="R68" s="12" t="str">
        <f t="shared" si="6"/>
        <v/>
      </c>
      <c r="S68" s="12" t="str">
        <f t="shared" si="7"/>
        <v/>
      </c>
      <c r="U68" s="16" t="str">
        <f>IF(ISERROR(VLOOKUP($A68,'Bennett et al.'!$A:$E,3,FALSE)),"",IF(VLOOKUP($A68,'Bennett et al.'!$A:$E,3,FALSE)=0,"",VLOOKUP($A68,'Bennett et al.'!$A:$E,3,FALSE)*Sources!$E$2))</f>
        <v/>
      </c>
      <c r="V68" s="16" t="str">
        <f>IF(ISERROR(VLOOKUP($A68,'Bennett et al.'!$A:$E,4,FALSE)),"",IF(VLOOKUP($A68,'Bennett et al.'!$A:$E,4,FALSE)=0,"",VLOOKUP($A68,'Bennett et al.'!$A:$E,4,FALSE)*Sources!$E$2))</f>
        <v/>
      </c>
      <c r="W68" s="16" t="str">
        <f>IF(ISERROR(VLOOKUP($A68,'Bennett et al.'!$A:$E,5,FALSE)),"",IF(VLOOKUP($A68,'Bennett et al.'!$A:$E,5,FALSE)=0,"",VLOOKUP($A68,'Bennett et al.'!$A:$E,5,FALSE)*Sources!$E$2))</f>
        <v/>
      </c>
      <c r="X68" s="17"/>
      <c r="Y68" s="16" t="str">
        <f>IF(ISERROR(VLOOKUP($A68,'Gerosa et al. growth media'!$A:$K,4,FALSE)),"",IF(VLOOKUP($A68,'Gerosa et al. growth media'!$A:$K,4,FALSE)=0,"",VLOOKUP($A68,'Gerosa et al. growth media'!$A:$K,4,FALSE)*Sources!$E$3))</f>
        <v/>
      </c>
      <c r="Z68" s="16" t="str">
        <f>IF(ISERROR(VLOOKUP($A68,'Gerosa et al. growth media'!$A:$K,5,FALSE)),"",IF(VLOOKUP($A68,'Gerosa et al. growth media'!$A:$K,5,FALSE)=0,"",VLOOKUP($A68,'Gerosa et al. growth media'!$A:$K,5,FALSE)*Sources!$E$3))</f>
        <v/>
      </c>
      <c r="AA68" s="16" t="str">
        <f>IF(ISERROR(VLOOKUP($A68,'Gerosa et al. growth media'!$A:$K,6,FALSE)),"",IF(VLOOKUP($A68,'Gerosa et al. growth media'!$A:$K,6,FALSE)=0,"",VLOOKUP($A68,'Gerosa et al. growth media'!$A:$K,6,FALSE)*Sources!$E$3))</f>
        <v/>
      </c>
      <c r="AB68" s="16" t="str">
        <f>IF(ISERROR(VLOOKUP($A68,'Gerosa et al. growth media'!$A:$K,7,FALSE)),"",IF(VLOOKUP($A68,'Gerosa et al. growth media'!$A:$K,7,FALSE)=0,"",VLOOKUP($A68,'Gerosa et al. growth media'!$A:$K,7,FALSE)*Sources!$E$3))</f>
        <v/>
      </c>
      <c r="AC68" s="16" t="str">
        <f>IF(ISERROR(VLOOKUP($A68,'Gerosa et al. growth media'!$A:$K,8,FALSE)),"",IF(VLOOKUP($A68,'Gerosa et al. growth media'!$A:$K,8,FALSE)=0,"",VLOOKUP($A68,'Gerosa et al. growth media'!$A:$K,8,FALSE)*Sources!$E$3))</f>
        <v/>
      </c>
      <c r="AD68" s="16" t="str">
        <f>IF(ISERROR(VLOOKUP($A68,'Gerosa et al. growth media'!$A:$K,9,FALSE)),"",IF(VLOOKUP($A68,'Gerosa et al. growth media'!$A:$K,9,FALSE)=0,"",VLOOKUP($A68,'Gerosa et al. growth media'!$A:$K,9,FALSE)*Sources!$E$3))</f>
        <v/>
      </c>
      <c r="AE68" s="16" t="str">
        <f>IF(ISERROR(VLOOKUP($A68,'Gerosa et al. growth media'!$A:$K,10,FALSE)),"",IF(VLOOKUP($A68,'Gerosa et al. growth media'!$A:$K,10,FALSE)=0,"",VLOOKUP($A68,'Gerosa et al. growth media'!$A:$K,10,FALSE)*Sources!$E$3))</f>
        <v/>
      </c>
      <c r="AF68" s="16" t="str">
        <f>IF(ISERROR(VLOOKUP($A68,'Gerosa et al. growth media'!$A:$K,11,FALSE)),"",IF(VLOOKUP($A68,'Gerosa et al. growth media'!$A:$K,11,FALSE)=0,"",VLOOKUP($A68,'Gerosa et al. growth media'!$A:$K,11,FALSE)*Sources!$E$3))</f>
        <v/>
      </c>
      <c r="AG68" s="16" t="str">
        <f>IF(ISERROR(VLOOKUP($A68,'Gerosa et al. diauxic shift'!$A:$L,4,FALSE)),"",IF(VLOOKUP($A68,'Gerosa et al. diauxic shift'!$A:$L,4,FALSE)=0,"",VLOOKUP($A68,'Gerosa et al. diauxic shift'!$A:$L,4,FALSE)*Sources!$E$3))</f>
        <v/>
      </c>
      <c r="AH68" s="16" t="str">
        <f>IF(ISERROR(VLOOKUP($A68,'Gerosa et al. diauxic shift'!$A:$L,5,FALSE)),"",IF(VLOOKUP($A68,'Gerosa et al. diauxic shift'!$A:$L,5,FALSE)=0,"",VLOOKUP($A68,'Gerosa et al. diauxic shift'!$A:$L,5,FALSE)*Sources!$E$3))</f>
        <v/>
      </c>
      <c r="AI68" s="16" t="str">
        <f>IF(ISERROR(VLOOKUP($A68,'Gerosa et al. diauxic shift'!$A:$L,6,FALSE)),"",IF(VLOOKUP($A68,'Gerosa et al. diauxic shift'!$A:$L,6,FALSE)=0,"",VLOOKUP($A68,'Gerosa et al. diauxic shift'!$A:$L,6,FALSE)*Sources!$E$3))</f>
        <v/>
      </c>
      <c r="AJ68" s="16" t="str">
        <f>IF(ISERROR(VLOOKUP($A68,'Gerosa et al. diauxic shift'!$A:$L,7,FALSE)),"",IF(VLOOKUP($A68,'Gerosa et al. diauxic shift'!$A:$L,7,FALSE)=0,"",VLOOKUP($A68,'Gerosa et al. diauxic shift'!$A:$L,7,FALSE)*Sources!$E$3))</f>
        <v/>
      </c>
      <c r="AK68" s="16" t="str">
        <f>IF(ISERROR(VLOOKUP($A68,'Gerosa et al. diauxic shift'!$A:$L,8,FALSE)),"",IF(VLOOKUP($A68,'Gerosa et al. diauxic shift'!$A:$L,8,FALSE)=0,"",VLOOKUP($A68,'Gerosa et al. diauxic shift'!$A:$L,8,FALSE)*Sources!$E$3))</f>
        <v/>
      </c>
      <c r="AL68" s="16" t="str">
        <f>IF(ISERROR(VLOOKUP($A68,'Gerosa et al. diauxic shift'!$A:$L,9,FALSE)),"",IF(VLOOKUP($A68,'Gerosa et al. diauxic shift'!$A:$L,9,FALSE)=0,"",VLOOKUP($A68,'Gerosa et al. diauxic shift'!$A:$L,9,FALSE)*Sources!$E$3))</f>
        <v/>
      </c>
      <c r="AM68" s="16" t="str">
        <f>IF(ISERROR(VLOOKUP($A68,'Gerosa et al. diauxic shift'!$A:$L,10,FALSE)),"",IF(VLOOKUP($A68,'Gerosa et al. diauxic shift'!$A:$L,10,FALSE)=0,"",VLOOKUP($A68,'Gerosa et al. diauxic shift'!$A:$L,10,FALSE)*Sources!$E$3))</f>
        <v/>
      </c>
      <c r="AN68" s="16" t="str">
        <f>IF(ISERROR(VLOOKUP($A68,'Gerosa et al. diauxic shift'!$A:$L,11,FALSE)),"",IF(VLOOKUP($A68,'Gerosa et al. diauxic shift'!$A:$L,11,FALSE)=0,"",VLOOKUP($A68,'Gerosa et al. diauxic shift'!$A:$L,11,FALSE)*Sources!$E$3))</f>
        <v/>
      </c>
      <c r="AO68" s="16" t="str">
        <f>IF(ISERROR(VLOOKUP($A68,'Gerosa et al. diauxic shift'!$A:$L,12,FALSE)),"",IF(VLOOKUP($A68,'Gerosa et al. diauxic shift'!$A:$L,12,FALSE)=0,"",VLOOKUP($A68,'Gerosa et al. diauxic shift'!$A:$L,12,FALSE)*Sources!$E$3))</f>
        <v/>
      </c>
      <c r="AP68" s="17"/>
      <c r="AQ68" s="16">
        <f>IF(ISERROR(VLOOKUP($A68,'Ishii et al.'!$A:$L,3,FALSE)),"",IF(VLOOKUP($A68,'Ishii et al.'!$A:$L,3,FALSE)=0,"",VLOOKUP($A68,'Ishii et al.'!$A:$L,3,FALSE)*Sources!$E$4))</f>
        <v>7.6166648319303004E-2</v>
      </c>
      <c r="AR68" s="16">
        <f>IF(ISERROR(VLOOKUP($A68,'Ishii et al.'!$A:$L,4,FALSE)),"",IF(VLOOKUP($A68,'Ishii et al.'!$A:$L,4,FALSE)=0,"",VLOOKUP($A68,'Ishii et al.'!$A:$L,4,FALSE)*Sources!$E$4))</f>
        <v>1.0654471051248801E-2</v>
      </c>
      <c r="AS68" s="16">
        <f>IF(ISERROR(VLOOKUP($A68,'Ishii et al.'!$A:$L,5,FALSE)),"",IF(VLOOKUP($A68,'Ishii et al.'!$A:$L,5,FALSE)=0,"",VLOOKUP($A68,'Ishii et al.'!$A:$L,5,FALSE)*Sources!$E$4))</f>
        <v>0.169435363977301</v>
      </c>
      <c r="AT68" s="16" t="str">
        <f>IF(ISERROR(VLOOKUP($A68,'Ishii et al.'!$A:$L,6,FALSE)),"",IF(VLOOKUP($A68,'Ishii et al.'!$A:$L,6,FALSE)=0,"",VLOOKUP($A68,'Ishii et al.'!$A:$L,6,FALSE)*Sources!$E$4))</f>
        <v/>
      </c>
      <c r="AU68" s="16">
        <f>IF(ISERROR(VLOOKUP($A68,'Ishii et al.'!$A:$L,7,FALSE)),"",IF(VLOOKUP($A68,'Ishii et al.'!$A:$L,7,FALSE)=0,"",VLOOKUP($A68,'Ishii et al.'!$A:$L,7,FALSE)*Sources!$E$4))</f>
        <v>9.0026859717384902E-2</v>
      </c>
      <c r="AV68" s="16">
        <f t="shared" si="8"/>
        <v>8.6570835766309417E-2</v>
      </c>
      <c r="AW68" s="16">
        <f>IF(ISERROR(VLOOKUP($A68,'Ishii et al.'!$A:$L,9,FALSE)),"",IF(VLOOKUP($A68,'Ishii et al.'!$A:$L,9,FALSE)=0,"",VLOOKUP($A68,'Ishii et al.'!$A:$L,9,FALSE)*Sources!$E$4))</f>
        <v>0.13036478701884599</v>
      </c>
      <c r="AX68" s="16">
        <f>IF(ISERROR(VLOOKUP($A68,'Ishii et al.'!$A:$L,10,FALSE)),"",IF(VLOOKUP($A68,'Ishii et al.'!$A:$L,10,FALSE)=0,"",VLOOKUP($A68,'Ishii et al.'!$A:$L,10,FALSE)*Sources!$E$4))</f>
        <v>2.15283556637378E-2</v>
      </c>
      <c r="AY68" s="16">
        <f>IF(ISERROR(VLOOKUP($A68,'Ishii et al.'!$A:$L,11,FALSE)),"",IF(VLOOKUP($A68,'Ishii et al.'!$A:$L,11,FALSE)=0,"",VLOOKUP($A68,'Ishii et al.'!$A:$L,11,FALSE)*Sources!$E$4))</f>
        <v>0.25562994522215499</v>
      </c>
      <c r="AZ68" s="16" t="str">
        <f>IF(ISERROR(VLOOKUP($A68,'Ishii et al.'!$A:$L,12,FALSE)),"",IF(VLOOKUP($A68,'Ishii et al.'!$A:$L,12,FALSE)=0,"",VLOOKUP($A68,'Ishii et al.'!$A:$L,12,FALSE)*Sources!$E$4))</f>
        <v/>
      </c>
      <c r="BA68" s="17"/>
      <c r="BB68" s="16" t="str">
        <f>IF(ISERROR(VLOOKUP($A68,'Park et al.'!$A:$E,5,FALSE)),"",IF(VLOOKUP($A68,'Park et al.'!$A:$E,5,FALSE)=0,"",VLOOKUP($A68,'Park et al.'!$A:$E,5,FALSE)*Sources!$E$5))</f>
        <v/>
      </c>
    </row>
    <row r="69" spans="1:54" ht="15" hidden="1" customHeight="1">
      <c r="A69" s="16" t="s">
        <v>238</v>
      </c>
      <c r="B69" s="18" t="s">
        <v>781</v>
      </c>
      <c r="C69" s="18" t="s">
        <v>781</v>
      </c>
      <c r="D69" s="18" t="s">
        <v>240</v>
      </c>
      <c r="E69" s="18" t="s">
        <v>239</v>
      </c>
      <c r="F69"/>
      <c r="G69" s="18" t="s">
        <v>240</v>
      </c>
      <c r="H69" s="18" t="s">
        <v>240</v>
      </c>
      <c r="I69" s="16">
        <f t="shared" ref="I69:I132" si="9">4-COUNTBLANK(E69:H69)</f>
        <v>3</v>
      </c>
      <c r="J69" s="16">
        <f t="shared" ref="J69:J132" si="10">COUNT(U69:W69)+COUNT(Y69:AO69)+COUNT(AQ69:AU69)+COUNT(AW69:AZ69)+COUNT(BB69)</f>
        <v>11</v>
      </c>
      <c r="K69" s="18"/>
      <c r="L69" s="18"/>
      <c r="M69" s="12" t="b">
        <v>1</v>
      </c>
      <c r="N69" s="12">
        <f t="shared" ref="N69:N132" si="11">IF(COUNT(U69,AB69,BB69)&lt;&gt;0,SUM(U69,AB69,BB69)/COUNT(U69,AB69,BB69),"")</f>
        <v>0.27200000000000002</v>
      </c>
      <c r="O69" s="12">
        <f t="shared" ref="O69:O132" si="12">IF(COUNT(U69,AB69,BB69)&lt;&gt;0,MIN(U69,AB69,BB69),"")</f>
        <v>0.27200000000000002</v>
      </c>
      <c r="P69" s="12">
        <f t="shared" ref="P69:P132" si="13">IF(COUNT(U69,AB69,BB69)&lt;&gt;0,MEDIAN(U69,AB69,BB69),"")</f>
        <v>0.27200000000000002</v>
      </c>
      <c r="Q69" s="12">
        <f t="shared" ref="Q69:Q132" si="14">IF(COUNT(U69,AB69,BB69)&lt;&gt;0,MAX(U69,AB69,BB69),"")</f>
        <v>0.27200000000000002</v>
      </c>
      <c r="R69" s="12">
        <f t="shared" ref="R69:R132" si="15">IF(COUNT(U69,AB69,BB69)&lt;&gt;0,_xlfn.STDEV.P(U69,AB69,BB69),"")</f>
        <v>0</v>
      </c>
      <c r="S69" s="12">
        <f t="shared" ref="S69:S132" si="16">IF(N69="","",N69/(1.1 * 0.314)*0.001)</f>
        <v>7.8749276201505499E-4</v>
      </c>
      <c r="U69" s="16">
        <f>IF(ISERROR(VLOOKUP($A69,'Bennett et al.'!$A:$E,3,FALSE)),"",IF(VLOOKUP($A69,'Bennett et al.'!$A:$E,3,FALSE)=0,"",VLOOKUP($A69,'Bennett et al.'!$A:$E,3,FALSE)*Sources!$E$2))</f>
        <v>0.27200000000000002</v>
      </c>
      <c r="V69" s="16" t="str">
        <f>IF(ISERROR(VLOOKUP($A69,'Bennett et al.'!$A:$E,4,FALSE)),"",IF(VLOOKUP($A69,'Bennett et al.'!$A:$E,4,FALSE)=0,"",VLOOKUP($A69,'Bennett et al.'!$A:$E,4,FALSE)*Sources!$E$2))</f>
        <v/>
      </c>
      <c r="W69" s="16" t="str">
        <f>IF(ISERROR(VLOOKUP($A69,'Bennett et al.'!$A:$E,5,FALSE)),"",IF(VLOOKUP($A69,'Bennett et al.'!$A:$E,5,FALSE)=0,"",VLOOKUP($A69,'Bennett et al.'!$A:$E,5,FALSE)*Sources!$E$2))</f>
        <v/>
      </c>
      <c r="X69" s="17"/>
      <c r="Y69" s="16" t="str">
        <f>IF(ISERROR(VLOOKUP($A69,'Gerosa et al. growth media'!$A:$K,4,FALSE)),"",IF(VLOOKUP($A69,'Gerosa et al. growth media'!$A:$K,4,FALSE)=0,"",VLOOKUP($A69,'Gerosa et al. growth media'!$A:$K,4,FALSE)*Sources!$E$3))</f>
        <v/>
      </c>
      <c r="Z69" s="16" t="str">
        <f>IF(ISERROR(VLOOKUP($A69,'Gerosa et al. growth media'!$A:$K,5,FALSE)),"",IF(VLOOKUP($A69,'Gerosa et al. growth media'!$A:$K,5,FALSE)=0,"",VLOOKUP($A69,'Gerosa et al. growth media'!$A:$K,5,FALSE)*Sources!$E$3))</f>
        <v/>
      </c>
      <c r="AA69" s="16" t="str">
        <f>IF(ISERROR(VLOOKUP($A69,'Gerosa et al. growth media'!$A:$K,6,FALSE)),"",IF(VLOOKUP($A69,'Gerosa et al. growth media'!$A:$K,6,FALSE)=0,"",VLOOKUP($A69,'Gerosa et al. growth media'!$A:$K,6,FALSE)*Sources!$E$3))</f>
        <v/>
      </c>
      <c r="AB69" s="16" t="str">
        <f>IF(ISERROR(VLOOKUP($A69,'Gerosa et al. growth media'!$A:$K,7,FALSE)),"",IF(VLOOKUP($A69,'Gerosa et al. growth media'!$A:$K,7,FALSE)=0,"",VLOOKUP($A69,'Gerosa et al. growth media'!$A:$K,7,FALSE)*Sources!$E$3))</f>
        <v/>
      </c>
      <c r="AC69" s="16" t="str">
        <f>IF(ISERROR(VLOOKUP($A69,'Gerosa et al. growth media'!$A:$K,8,FALSE)),"",IF(VLOOKUP($A69,'Gerosa et al. growth media'!$A:$K,8,FALSE)=0,"",VLOOKUP($A69,'Gerosa et al. growth media'!$A:$K,8,FALSE)*Sources!$E$3))</f>
        <v/>
      </c>
      <c r="AD69" s="16" t="str">
        <f>IF(ISERROR(VLOOKUP($A69,'Gerosa et al. growth media'!$A:$K,9,FALSE)),"",IF(VLOOKUP($A69,'Gerosa et al. growth media'!$A:$K,9,FALSE)=0,"",VLOOKUP($A69,'Gerosa et al. growth media'!$A:$K,9,FALSE)*Sources!$E$3))</f>
        <v/>
      </c>
      <c r="AE69" s="16" t="str">
        <f>IF(ISERROR(VLOOKUP($A69,'Gerosa et al. growth media'!$A:$K,10,FALSE)),"",IF(VLOOKUP($A69,'Gerosa et al. growth media'!$A:$K,10,FALSE)=0,"",VLOOKUP($A69,'Gerosa et al. growth media'!$A:$K,10,FALSE)*Sources!$E$3))</f>
        <v/>
      </c>
      <c r="AF69" s="16" t="str">
        <f>IF(ISERROR(VLOOKUP($A69,'Gerosa et al. growth media'!$A:$K,11,FALSE)),"",IF(VLOOKUP($A69,'Gerosa et al. growth media'!$A:$K,11,FALSE)=0,"",VLOOKUP($A69,'Gerosa et al. growth media'!$A:$K,11,FALSE)*Sources!$E$3))</f>
        <v/>
      </c>
      <c r="AG69" s="16" t="str">
        <f>IF(ISERROR(VLOOKUP($A69,'Gerosa et al. diauxic shift'!$A:$L,4,FALSE)),"",IF(VLOOKUP($A69,'Gerosa et al. diauxic shift'!$A:$L,4,FALSE)=0,"",VLOOKUP($A69,'Gerosa et al. diauxic shift'!$A:$L,4,FALSE)*Sources!$E$3))</f>
        <v/>
      </c>
      <c r="AH69" s="16" t="str">
        <f>IF(ISERROR(VLOOKUP($A69,'Gerosa et al. diauxic shift'!$A:$L,5,FALSE)),"",IF(VLOOKUP($A69,'Gerosa et al. diauxic shift'!$A:$L,5,FALSE)=0,"",VLOOKUP($A69,'Gerosa et al. diauxic shift'!$A:$L,5,FALSE)*Sources!$E$3))</f>
        <v/>
      </c>
      <c r="AI69" s="16" t="str">
        <f>IF(ISERROR(VLOOKUP($A69,'Gerosa et al. diauxic shift'!$A:$L,6,FALSE)),"",IF(VLOOKUP($A69,'Gerosa et al. diauxic shift'!$A:$L,6,FALSE)=0,"",VLOOKUP($A69,'Gerosa et al. diauxic shift'!$A:$L,6,FALSE)*Sources!$E$3))</f>
        <v/>
      </c>
      <c r="AJ69" s="16" t="str">
        <f>IF(ISERROR(VLOOKUP($A69,'Gerosa et al. diauxic shift'!$A:$L,7,FALSE)),"",IF(VLOOKUP($A69,'Gerosa et al. diauxic shift'!$A:$L,7,FALSE)=0,"",VLOOKUP($A69,'Gerosa et al. diauxic shift'!$A:$L,7,FALSE)*Sources!$E$3))</f>
        <v/>
      </c>
      <c r="AK69" s="16" t="str">
        <f>IF(ISERROR(VLOOKUP($A69,'Gerosa et al. diauxic shift'!$A:$L,8,FALSE)),"",IF(VLOOKUP($A69,'Gerosa et al. diauxic shift'!$A:$L,8,FALSE)=0,"",VLOOKUP($A69,'Gerosa et al. diauxic shift'!$A:$L,8,FALSE)*Sources!$E$3))</f>
        <v/>
      </c>
      <c r="AL69" s="16" t="str">
        <f>IF(ISERROR(VLOOKUP($A69,'Gerosa et al. diauxic shift'!$A:$L,9,FALSE)),"",IF(VLOOKUP($A69,'Gerosa et al. diauxic shift'!$A:$L,9,FALSE)=0,"",VLOOKUP($A69,'Gerosa et al. diauxic shift'!$A:$L,9,FALSE)*Sources!$E$3))</f>
        <v/>
      </c>
      <c r="AM69" s="16" t="str">
        <f>IF(ISERROR(VLOOKUP($A69,'Gerosa et al. diauxic shift'!$A:$L,10,FALSE)),"",IF(VLOOKUP($A69,'Gerosa et al. diauxic shift'!$A:$L,10,FALSE)=0,"",VLOOKUP($A69,'Gerosa et al. diauxic shift'!$A:$L,10,FALSE)*Sources!$E$3))</f>
        <v/>
      </c>
      <c r="AN69" s="16" t="str">
        <f>IF(ISERROR(VLOOKUP($A69,'Gerosa et al. diauxic shift'!$A:$L,11,FALSE)),"",IF(VLOOKUP($A69,'Gerosa et al. diauxic shift'!$A:$L,11,FALSE)=0,"",VLOOKUP($A69,'Gerosa et al. diauxic shift'!$A:$L,11,FALSE)*Sources!$E$3))</f>
        <v/>
      </c>
      <c r="AO69" s="16" t="str">
        <f>IF(ISERROR(VLOOKUP($A69,'Gerosa et al. diauxic shift'!$A:$L,12,FALSE)),"",IF(VLOOKUP($A69,'Gerosa et al. diauxic shift'!$A:$L,12,FALSE)=0,"",VLOOKUP($A69,'Gerosa et al. diauxic shift'!$A:$L,12,FALSE)*Sources!$E$3))</f>
        <v/>
      </c>
      <c r="AP69" s="17"/>
      <c r="AQ69" s="16">
        <f>IF(ISERROR(VLOOKUP($A69,'Ishii et al.'!$A:$L,3,FALSE)),"",IF(VLOOKUP($A69,'Ishii et al.'!$A:$L,3,FALSE)=0,"",VLOOKUP($A69,'Ishii et al.'!$A:$L,3,FALSE)*Sources!$E$4))</f>
        <v>0.13292410052555401</v>
      </c>
      <c r="AR69" s="16">
        <f>IF(ISERROR(VLOOKUP($A69,'Ishii et al.'!$A:$L,4,FALSE)),"",IF(VLOOKUP($A69,'Ishii et al.'!$A:$L,4,FALSE)=0,"",VLOOKUP($A69,'Ishii et al.'!$A:$L,4,FALSE)*Sources!$E$4))</f>
        <v>0.115864655813948</v>
      </c>
      <c r="AS69" s="16">
        <f>IF(ISERROR(VLOOKUP($A69,'Ishii et al.'!$A:$L,5,FALSE)),"",IF(VLOOKUP($A69,'Ishii et al.'!$A:$L,5,FALSE)=0,"",VLOOKUP($A69,'Ishii et al.'!$A:$L,5,FALSE)*Sources!$E$4))</f>
        <v>0.11319518786123201</v>
      </c>
      <c r="AT69" s="16">
        <f>IF(ISERROR(VLOOKUP($A69,'Ishii et al.'!$A:$L,6,FALSE)),"",IF(VLOOKUP($A69,'Ishii et al.'!$A:$L,6,FALSE)=0,"",VLOOKUP($A69,'Ishii et al.'!$A:$L,6,FALSE)*Sources!$E$4))</f>
        <v>8.4713699311717405E-2</v>
      </c>
      <c r="AU69" s="16">
        <f>IF(ISERROR(VLOOKUP($A69,'Ishii et al.'!$A:$L,7,FALSE)),"",IF(VLOOKUP($A69,'Ishii et al.'!$A:$L,7,FALSE)=0,"",VLOOKUP($A69,'Ishii et al.'!$A:$L,7,FALSE)*Sources!$E$4))</f>
        <v>4.7693400766666103E-2</v>
      </c>
      <c r="AV69" s="16">
        <f t="shared" ref="AV69:AV132" si="17">IF(COUNTBLANK(AQ69:AU69)=5,"",SUM(AQ69:AU69)/(5-COUNTBLANK(AQ69:AU69)))</f>
        <v>9.8878208855823504E-2</v>
      </c>
      <c r="AW69" s="16">
        <f>IF(ISERROR(VLOOKUP($A69,'Ishii et al.'!$A:$L,9,FALSE)),"",IF(VLOOKUP($A69,'Ishii et al.'!$A:$L,9,FALSE)=0,"",VLOOKUP($A69,'Ishii et al.'!$A:$L,9,FALSE)*Sources!$E$4))</f>
        <v>9.8078600602942101E-2</v>
      </c>
      <c r="AX69" s="16">
        <f>IF(ISERROR(VLOOKUP($A69,'Ishii et al.'!$A:$L,10,FALSE)),"",IF(VLOOKUP($A69,'Ishii et al.'!$A:$L,10,FALSE)=0,"",VLOOKUP($A69,'Ishii et al.'!$A:$L,10,FALSE)*Sources!$E$4))</f>
        <v>7.6766148187878303E-2</v>
      </c>
      <c r="AY69" s="16">
        <f>IF(ISERROR(VLOOKUP($A69,'Ishii et al.'!$A:$L,11,FALSE)),"",IF(VLOOKUP($A69,'Ishii et al.'!$A:$L,11,FALSE)=0,"",VLOOKUP($A69,'Ishii et al.'!$A:$L,11,FALSE)*Sources!$E$4))</f>
        <v>0.12090627458693901</v>
      </c>
      <c r="AZ69" s="16">
        <f>IF(ISERROR(VLOOKUP($A69,'Ishii et al.'!$A:$L,12,FALSE)),"",IF(VLOOKUP($A69,'Ishii et al.'!$A:$L,12,FALSE)=0,"",VLOOKUP($A69,'Ishii et al.'!$A:$L,12,FALSE)*Sources!$E$4))</f>
        <v>0.32518154857804399</v>
      </c>
      <c r="BA69" s="17"/>
      <c r="BB69" s="16">
        <f>IF(ISERROR(VLOOKUP($A69,'Park et al.'!$A:$E,5,FALSE)),"",IF(VLOOKUP($A69,'Park et al.'!$A:$E,5,FALSE)=0,"",VLOOKUP($A69,'Park et al.'!$A:$E,5,FALSE)*Sources!$E$5))</f>
        <v>0.27200000000000002</v>
      </c>
    </row>
    <row r="70" spans="1:54" ht="15" hidden="1" customHeight="1">
      <c r="A70" s="18" t="s">
        <v>241</v>
      </c>
      <c r="B70" s="18" t="s">
        <v>750</v>
      </c>
      <c r="C70" s="18" t="s">
        <v>750</v>
      </c>
      <c r="D70" s="18" t="s">
        <v>242</v>
      </c>
      <c r="E70" s="18" t="s">
        <v>242</v>
      </c>
      <c r="F70"/>
      <c r="G70" s="18" t="s">
        <v>242</v>
      </c>
      <c r="H70" s="18" t="s">
        <v>242</v>
      </c>
      <c r="I70" s="16">
        <f t="shared" si="9"/>
        <v>3</v>
      </c>
      <c r="J70" s="16">
        <f t="shared" si="10"/>
        <v>13</v>
      </c>
      <c r="K70" s="18" t="b">
        <v>1</v>
      </c>
      <c r="L70" s="18"/>
      <c r="M70" s="12" t="b">
        <v>1</v>
      </c>
      <c r="N70" s="12">
        <f t="shared" si="11"/>
        <v>1.55E-2</v>
      </c>
      <c r="O70" s="12">
        <f t="shared" si="12"/>
        <v>1.55E-2</v>
      </c>
      <c r="P70" s="12">
        <f t="shared" si="13"/>
        <v>1.55E-2</v>
      </c>
      <c r="Q70" s="12">
        <f t="shared" si="14"/>
        <v>1.55E-2</v>
      </c>
      <c r="R70" s="12">
        <f t="shared" si="15"/>
        <v>0</v>
      </c>
      <c r="S70" s="12">
        <f t="shared" si="16"/>
        <v>4.4875506658946141E-5</v>
      </c>
      <c r="U70" s="16">
        <f>IF(ISERROR(VLOOKUP($A70,'Bennett et al.'!$A:$E,3,FALSE)),"",IF(VLOOKUP($A70,'Bennett et al.'!$A:$E,3,FALSE)=0,"",VLOOKUP($A70,'Bennett et al.'!$A:$E,3,FALSE)*Sources!$E$2))</f>
        <v>1.55E-2</v>
      </c>
      <c r="V70" s="16">
        <f>IF(ISERROR(VLOOKUP($A70,'Bennett et al.'!$A:$E,4,FALSE)),"",IF(VLOOKUP($A70,'Bennett et al.'!$A:$E,4,FALSE)=0,"",VLOOKUP($A70,'Bennett et al.'!$A:$E,4,FALSE)*Sources!$E$2))</f>
        <v>5.0999999999999997E-2</v>
      </c>
      <c r="W70" s="16">
        <f>IF(ISERROR(VLOOKUP($A70,'Bennett et al.'!$A:$E,5,FALSE)),"",IF(VLOOKUP($A70,'Bennett et al.'!$A:$E,5,FALSE)=0,"",VLOOKUP($A70,'Bennett et al.'!$A:$E,5,FALSE)*Sources!$E$2))</f>
        <v>6.8499999999999991E-2</v>
      </c>
      <c r="X70" s="17"/>
      <c r="Y70" s="16" t="str">
        <f>IF(ISERROR(VLOOKUP($A70,'Gerosa et al. growth media'!$A:$K,4,FALSE)),"",IF(VLOOKUP($A70,'Gerosa et al. growth media'!$A:$K,4,FALSE)=0,"",VLOOKUP($A70,'Gerosa et al. growth media'!$A:$K,4,FALSE)*Sources!$E$3))</f>
        <v/>
      </c>
      <c r="Z70" s="16" t="str">
        <f>IF(ISERROR(VLOOKUP($A70,'Gerosa et al. growth media'!$A:$K,5,FALSE)),"",IF(VLOOKUP($A70,'Gerosa et al. growth media'!$A:$K,5,FALSE)=0,"",VLOOKUP($A70,'Gerosa et al. growth media'!$A:$K,5,FALSE)*Sources!$E$3))</f>
        <v/>
      </c>
      <c r="AA70" s="16" t="str">
        <f>IF(ISERROR(VLOOKUP($A70,'Gerosa et al. growth media'!$A:$K,6,FALSE)),"",IF(VLOOKUP($A70,'Gerosa et al. growth media'!$A:$K,6,FALSE)=0,"",VLOOKUP($A70,'Gerosa et al. growth media'!$A:$K,6,FALSE)*Sources!$E$3))</f>
        <v/>
      </c>
      <c r="AB70" s="16" t="str">
        <f>IF(ISERROR(VLOOKUP($A70,'Gerosa et al. growth media'!$A:$K,7,FALSE)),"",IF(VLOOKUP($A70,'Gerosa et al. growth media'!$A:$K,7,FALSE)=0,"",VLOOKUP($A70,'Gerosa et al. growth media'!$A:$K,7,FALSE)*Sources!$E$3))</f>
        <v/>
      </c>
      <c r="AC70" s="16" t="str">
        <f>IF(ISERROR(VLOOKUP($A70,'Gerosa et al. growth media'!$A:$K,8,FALSE)),"",IF(VLOOKUP($A70,'Gerosa et al. growth media'!$A:$K,8,FALSE)=0,"",VLOOKUP($A70,'Gerosa et al. growth media'!$A:$K,8,FALSE)*Sources!$E$3))</f>
        <v/>
      </c>
      <c r="AD70" s="16" t="str">
        <f>IF(ISERROR(VLOOKUP($A70,'Gerosa et al. growth media'!$A:$K,9,FALSE)),"",IF(VLOOKUP($A70,'Gerosa et al. growth media'!$A:$K,9,FALSE)=0,"",VLOOKUP($A70,'Gerosa et al. growth media'!$A:$K,9,FALSE)*Sources!$E$3))</f>
        <v/>
      </c>
      <c r="AE70" s="16" t="str">
        <f>IF(ISERROR(VLOOKUP($A70,'Gerosa et al. growth media'!$A:$K,10,FALSE)),"",IF(VLOOKUP($A70,'Gerosa et al. growth media'!$A:$K,10,FALSE)=0,"",VLOOKUP($A70,'Gerosa et al. growth media'!$A:$K,10,FALSE)*Sources!$E$3))</f>
        <v/>
      </c>
      <c r="AF70" s="16" t="str">
        <f>IF(ISERROR(VLOOKUP($A70,'Gerosa et al. growth media'!$A:$K,11,FALSE)),"",IF(VLOOKUP($A70,'Gerosa et al. growth media'!$A:$K,11,FALSE)=0,"",VLOOKUP($A70,'Gerosa et al. growth media'!$A:$K,11,FALSE)*Sources!$E$3))</f>
        <v/>
      </c>
      <c r="AG70" s="16" t="str">
        <f>IF(ISERROR(VLOOKUP($A70,'Gerosa et al. diauxic shift'!$A:$L,4,FALSE)),"",IF(VLOOKUP($A70,'Gerosa et al. diauxic shift'!$A:$L,4,FALSE)=0,"",VLOOKUP($A70,'Gerosa et al. diauxic shift'!$A:$L,4,FALSE)*Sources!$E$3))</f>
        <v/>
      </c>
      <c r="AH70" s="16" t="str">
        <f>IF(ISERROR(VLOOKUP($A70,'Gerosa et al. diauxic shift'!$A:$L,5,FALSE)),"",IF(VLOOKUP($A70,'Gerosa et al. diauxic shift'!$A:$L,5,FALSE)=0,"",VLOOKUP($A70,'Gerosa et al. diauxic shift'!$A:$L,5,FALSE)*Sources!$E$3))</f>
        <v/>
      </c>
      <c r="AI70" s="16" t="str">
        <f>IF(ISERROR(VLOOKUP($A70,'Gerosa et al. diauxic shift'!$A:$L,6,FALSE)),"",IF(VLOOKUP($A70,'Gerosa et al. diauxic shift'!$A:$L,6,FALSE)=0,"",VLOOKUP($A70,'Gerosa et al. diauxic shift'!$A:$L,6,FALSE)*Sources!$E$3))</f>
        <v/>
      </c>
      <c r="AJ70" s="16" t="str">
        <f>IF(ISERROR(VLOOKUP($A70,'Gerosa et al. diauxic shift'!$A:$L,7,FALSE)),"",IF(VLOOKUP($A70,'Gerosa et al. diauxic shift'!$A:$L,7,FALSE)=0,"",VLOOKUP($A70,'Gerosa et al. diauxic shift'!$A:$L,7,FALSE)*Sources!$E$3))</f>
        <v/>
      </c>
      <c r="AK70" s="16" t="str">
        <f>IF(ISERROR(VLOOKUP($A70,'Gerosa et al. diauxic shift'!$A:$L,8,FALSE)),"",IF(VLOOKUP($A70,'Gerosa et al. diauxic shift'!$A:$L,8,FALSE)=0,"",VLOOKUP($A70,'Gerosa et al. diauxic shift'!$A:$L,8,FALSE)*Sources!$E$3))</f>
        <v/>
      </c>
      <c r="AL70" s="16" t="str">
        <f>IF(ISERROR(VLOOKUP($A70,'Gerosa et al. diauxic shift'!$A:$L,9,FALSE)),"",IF(VLOOKUP($A70,'Gerosa et al. diauxic shift'!$A:$L,9,FALSE)=0,"",VLOOKUP($A70,'Gerosa et al. diauxic shift'!$A:$L,9,FALSE)*Sources!$E$3))</f>
        <v/>
      </c>
      <c r="AM70" s="16" t="str">
        <f>IF(ISERROR(VLOOKUP($A70,'Gerosa et al. diauxic shift'!$A:$L,10,FALSE)),"",IF(VLOOKUP($A70,'Gerosa et al. diauxic shift'!$A:$L,10,FALSE)=0,"",VLOOKUP($A70,'Gerosa et al. diauxic shift'!$A:$L,10,FALSE)*Sources!$E$3))</f>
        <v/>
      </c>
      <c r="AN70" s="16" t="str">
        <f>IF(ISERROR(VLOOKUP($A70,'Gerosa et al. diauxic shift'!$A:$L,11,FALSE)),"",IF(VLOOKUP($A70,'Gerosa et al. diauxic shift'!$A:$L,11,FALSE)=0,"",VLOOKUP($A70,'Gerosa et al. diauxic shift'!$A:$L,11,FALSE)*Sources!$E$3))</f>
        <v/>
      </c>
      <c r="AO70" s="16" t="str">
        <f>IF(ISERROR(VLOOKUP($A70,'Gerosa et al. diauxic shift'!$A:$L,12,FALSE)),"",IF(VLOOKUP($A70,'Gerosa et al. diauxic shift'!$A:$L,12,FALSE)=0,"",VLOOKUP($A70,'Gerosa et al. diauxic shift'!$A:$L,12,FALSE)*Sources!$E$3))</f>
        <v/>
      </c>
      <c r="AP70" s="17"/>
      <c r="AQ70" s="16">
        <f>IF(ISERROR(VLOOKUP($A70,'Ishii et al.'!$A:$L,3,FALSE)),"",IF(VLOOKUP($A70,'Ishii et al.'!$A:$L,3,FALSE)=0,"",VLOOKUP($A70,'Ishii et al.'!$A:$L,3,FALSE)*Sources!$E$4))</f>
        <v>7.5563297652040798E-2</v>
      </c>
      <c r="AR70" s="16">
        <f>IF(ISERROR(VLOOKUP($A70,'Ishii et al.'!$A:$L,4,FALSE)),"",IF(VLOOKUP($A70,'Ishii et al.'!$A:$L,4,FALSE)=0,"",VLOOKUP($A70,'Ishii et al.'!$A:$L,4,FALSE)*Sources!$E$4))</f>
        <v>2.4847391484675001E-2</v>
      </c>
      <c r="AS70" s="16">
        <f>IF(ISERROR(VLOOKUP($A70,'Ishii et al.'!$A:$L,5,FALSE)),"",IF(VLOOKUP($A70,'Ishii et al.'!$A:$L,5,FALSE)=0,"",VLOOKUP($A70,'Ishii et al.'!$A:$L,5,FALSE)*Sources!$E$4))</f>
        <v>5.8813584380809497E-2</v>
      </c>
      <c r="AT70" s="16">
        <f>IF(ISERROR(VLOOKUP($A70,'Ishii et al.'!$A:$L,6,FALSE)),"",IF(VLOOKUP($A70,'Ishii et al.'!$A:$L,6,FALSE)=0,"",VLOOKUP($A70,'Ishii et al.'!$A:$L,6,FALSE)*Sources!$E$4))</f>
        <v>3.9253335953302097E-2</v>
      </c>
      <c r="AU70" s="16">
        <f>IF(ISERROR(VLOOKUP($A70,'Ishii et al.'!$A:$L,7,FALSE)),"",IF(VLOOKUP($A70,'Ishii et al.'!$A:$L,7,FALSE)=0,"",VLOOKUP($A70,'Ishii et al.'!$A:$L,7,FALSE)*Sources!$E$4))</f>
        <v>2.9194040455198999E-3</v>
      </c>
      <c r="AV70" s="16">
        <f t="shared" si="17"/>
        <v>4.0279402703269462E-2</v>
      </c>
      <c r="AW70" s="16">
        <f>IF(ISERROR(VLOOKUP($A70,'Ishii et al.'!$A:$L,9,FALSE)),"",IF(VLOOKUP($A70,'Ishii et al.'!$A:$L,9,FALSE)=0,"",VLOOKUP($A70,'Ishii et al.'!$A:$L,9,FALSE)*Sources!$E$4))</f>
        <v>9.8875744187802098E-3</v>
      </c>
      <c r="AX70" s="16">
        <f>IF(ISERROR(VLOOKUP($A70,'Ishii et al.'!$A:$L,10,FALSE)),"",IF(VLOOKUP($A70,'Ishii et al.'!$A:$L,10,FALSE)=0,"",VLOOKUP($A70,'Ishii et al.'!$A:$L,10,FALSE)*Sources!$E$4))</f>
        <v>3.7342322516496101E-3</v>
      </c>
      <c r="AY70" s="16">
        <f>IF(ISERROR(VLOOKUP($A70,'Ishii et al.'!$A:$L,11,FALSE)),"",IF(VLOOKUP($A70,'Ishii et al.'!$A:$L,11,FALSE)=0,"",VLOOKUP($A70,'Ishii et al.'!$A:$L,11,FALSE)*Sources!$E$4))</f>
        <v>4.98871320309369E-3</v>
      </c>
      <c r="AZ70" s="16">
        <f>IF(ISERROR(VLOOKUP($A70,'Ishii et al.'!$A:$L,12,FALSE)),"",IF(VLOOKUP($A70,'Ishii et al.'!$A:$L,12,FALSE)=0,"",VLOOKUP($A70,'Ishii et al.'!$A:$L,12,FALSE)*Sources!$E$4))</f>
        <v>6.2189711551084201E-2</v>
      </c>
      <c r="BA70" s="17"/>
      <c r="BB70" s="16">
        <f>IF(ISERROR(VLOOKUP($A70,'Park et al.'!$A:$E,5,FALSE)),"",IF(VLOOKUP($A70,'Park et al.'!$A:$E,5,FALSE)=0,"",VLOOKUP($A70,'Park et al.'!$A:$E,5,FALSE)*Sources!$E$5))</f>
        <v>1.55E-2</v>
      </c>
    </row>
    <row r="71" spans="1:54" ht="15" customHeight="1">
      <c r="A71" s="16" t="s">
        <v>243</v>
      </c>
      <c r="B71" s="18"/>
      <c r="C71" s="18"/>
      <c r="D71" s="18" t="s">
        <v>244</v>
      </c>
      <c r="E71" s="17"/>
      <c r="F71"/>
      <c r="G71" s="16" t="s">
        <v>244</v>
      </c>
      <c r="H71" s="17"/>
      <c r="I71" s="16">
        <f t="shared" si="9"/>
        <v>1</v>
      </c>
      <c r="J71" s="16">
        <f t="shared" si="10"/>
        <v>8</v>
      </c>
      <c r="K71" s="18"/>
      <c r="L71" s="18"/>
      <c r="N71" s="12" t="str">
        <f t="shared" si="11"/>
        <v/>
      </c>
      <c r="O71" s="12" t="str">
        <f t="shared" si="12"/>
        <v/>
      </c>
      <c r="P71" s="12" t="str">
        <f t="shared" si="13"/>
        <v/>
      </c>
      <c r="Q71" s="12" t="str">
        <f t="shared" si="14"/>
        <v/>
      </c>
      <c r="R71" s="12" t="str">
        <f t="shared" si="15"/>
        <v/>
      </c>
      <c r="S71" s="12" t="str">
        <f t="shared" si="16"/>
        <v/>
      </c>
      <c r="U71" s="16" t="str">
        <f>IF(ISERROR(VLOOKUP($A71,'Bennett et al.'!$A:$E,3,FALSE)),"",IF(VLOOKUP($A71,'Bennett et al.'!$A:$E,3,FALSE)=0,"",VLOOKUP($A71,'Bennett et al.'!$A:$E,3,FALSE)*Sources!$E$2))</f>
        <v/>
      </c>
      <c r="V71" s="16" t="str">
        <f>IF(ISERROR(VLOOKUP($A71,'Bennett et al.'!$A:$E,4,FALSE)),"",IF(VLOOKUP($A71,'Bennett et al.'!$A:$E,4,FALSE)=0,"",VLOOKUP($A71,'Bennett et al.'!$A:$E,4,FALSE)*Sources!$E$2))</f>
        <v/>
      </c>
      <c r="W71" s="16" t="str">
        <f>IF(ISERROR(VLOOKUP($A71,'Bennett et al.'!$A:$E,5,FALSE)),"",IF(VLOOKUP($A71,'Bennett et al.'!$A:$E,5,FALSE)=0,"",VLOOKUP($A71,'Bennett et al.'!$A:$E,5,FALSE)*Sources!$E$2))</f>
        <v/>
      </c>
      <c r="X71" s="17"/>
      <c r="Y71" s="16" t="str">
        <f>IF(ISERROR(VLOOKUP($A71,'Gerosa et al. growth media'!$A:$K,4,FALSE)),"",IF(VLOOKUP($A71,'Gerosa et al. growth media'!$A:$K,4,FALSE)=0,"",VLOOKUP($A71,'Gerosa et al. growth media'!$A:$K,4,FALSE)*Sources!$E$3))</f>
        <v/>
      </c>
      <c r="Z71" s="16" t="str">
        <f>IF(ISERROR(VLOOKUP($A71,'Gerosa et al. growth media'!$A:$K,5,FALSE)),"",IF(VLOOKUP($A71,'Gerosa et al. growth media'!$A:$K,5,FALSE)=0,"",VLOOKUP($A71,'Gerosa et al. growth media'!$A:$K,5,FALSE)*Sources!$E$3))</f>
        <v/>
      </c>
      <c r="AA71" s="16" t="str">
        <f>IF(ISERROR(VLOOKUP($A71,'Gerosa et al. growth media'!$A:$K,6,FALSE)),"",IF(VLOOKUP($A71,'Gerosa et al. growth media'!$A:$K,6,FALSE)=0,"",VLOOKUP($A71,'Gerosa et al. growth media'!$A:$K,6,FALSE)*Sources!$E$3))</f>
        <v/>
      </c>
      <c r="AB71" s="16" t="str">
        <f>IF(ISERROR(VLOOKUP($A71,'Gerosa et al. growth media'!$A:$K,7,FALSE)),"",IF(VLOOKUP($A71,'Gerosa et al. growth media'!$A:$K,7,FALSE)=0,"",VLOOKUP($A71,'Gerosa et al. growth media'!$A:$K,7,FALSE)*Sources!$E$3))</f>
        <v/>
      </c>
      <c r="AC71" s="16" t="str">
        <f>IF(ISERROR(VLOOKUP($A71,'Gerosa et al. growth media'!$A:$K,8,FALSE)),"",IF(VLOOKUP($A71,'Gerosa et al. growth media'!$A:$K,8,FALSE)=0,"",VLOOKUP($A71,'Gerosa et al. growth media'!$A:$K,8,FALSE)*Sources!$E$3))</f>
        <v/>
      </c>
      <c r="AD71" s="16" t="str">
        <f>IF(ISERROR(VLOOKUP($A71,'Gerosa et al. growth media'!$A:$K,9,FALSE)),"",IF(VLOOKUP($A71,'Gerosa et al. growth media'!$A:$K,9,FALSE)=0,"",VLOOKUP($A71,'Gerosa et al. growth media'!$A:$K,9,FALSE)*Sources!$E$3))</f>
        <v/>
      </c>
      <c r="AE71" s="16" t="str">
        <f>IF(ISERROR(VLOOKUP($A71,'Gerosa et al. growth media'!$A:$K,10,FALSE)),"",IF(VLOOKUP($A71,'Gerosa et al. growth media'!$A:$K,10,FALSE)=0,"",VLOOKUP($A71,'Gerosa et al. growth media'!$A:$K,10,FALSE)*Sources!$E$3))</f>
        <v/>
      </c>
      <c r="AF71" s="16" t="str">
        <f>IF(ISERROR(VLOOKUP($A71,'Gerosa et al. growth media'!$A:$K,11,FALSE)),"",IF(VLOOKUP($A71,'Gerosa et al. growth media'!$A:$K,11,FALSE)=0,"",VLOOKUP($A71,'Gerosa et al. growth media'!$A:$K,11,FALSE)*Sources!$E$3))</f>
        <v/>
      </c>
      <c r="AG71" s="16" t="str">
        <f>IF(ISERROR(VLOOKUP($A71,'Gerosa et al. diauxic shift'!$A:$L,4,FALSE)),"",IF(VLOOKUP($A71,'Gerosa et al. diauxic shift'!$A:$L,4,FALSE)=0,"",VLOOKUP($A71,'Gerosa et al. diauxic shift'!$A:$L,4,FALSE)*Sources!$E$3))</f>
        <v/>
      </c>
      <c r="AH71" s="16" t="str">
        <f>IF(ISERROR(VLOOKUP($A71,'Gerosa et al. diauxic shift'!$A:$L,5,FALSE)),"",IF(VLOOKUP($A71,'Gerosa et al. diauxic shift'!$A:$L,5,FALSE)=0,"",VLOOKUP($A71,'Gerosa et al. diauxic shift'!$A:$L,5,FALSE)*Sources!$E$3))</f>
        <v/>
      </c>
      <c r="AI71" s="16" t="str">
        <f>IF(ISERROR(VLOOKUP($A71,'Gerosa et al. diauxic shift'!$A:$L,6,FALSE)),"",IF(VLOOKUP($A71,'Gerosa et al. diauxic shift'!$A:$L,6,FALSE)=0,"",VLOOKUP($A71,'Gerosa et al. diauxic shift'!$A:$L,6,FALSE)*Sources!$E$3))</f>
        <v/>
      </c>
      <c r="AJ71" s="16" t="str">
        <f>IF(ISERROR(VLOOKUP($A71,'Gerosa et al. diauxic shift'!$A:$L,7,FALSE)),"",IF(VLOOKUP($A71,'Gerosa et al. diauxic shift'!$A:$L,7,FALSE)=0,"",VLOOKUP($A71,'Gerosa et al. diauxic shift'!$A:$L,7,FALSE)*Sources!$E$3))</f>
        <v/>
      </c>
      <c r="AK71" s="16" t="str">
        <f>IF(ISERROR(VLOOKUP($A71,'Gerosa et al. diauxic shift'!$A:$L,8,FALSE)),"",IF(VLOOKUP($A71,'Gerosa et al. diauxic shift'!$A:$L,8,FALSE)=0,"",VLOOKUP($A71,'Gerosa et al. diauxic shift'!$A:$L,8,FALSE)*Sources!$E$3))</f>
        <v/>
      </c>
      <c r="AL71" s="16" t="str">
        <f>IF(ISERROR(VLOOKUP($A71,'Gerosa et al. diauxic shift'!$A:$L,9,FALSE)),"",IF(VLOOKUP($A71,'Gerosa et al. diauxic shift'!$A:$L,9,FALSE)=0,"",VLOOKUP($A71,'Gerosa et al. diauxic shift'!$A:$L,9,FALSE)*Sources!$E$3))</f>
        <v/>
      </c>
      <c r="AM71" s="16" t="str">
        <f>IF(ISERROR(VLOOKUP($A71,'Gerosa et al. diauxic shift'!$A:$L,10,FALSE)),"",IF(VLOOKUP($A71,'Gerosa et al. diauxic shift'!$A:$L,10,FALSE)=0,"",VLOOKUP($A71,'Gerosa et al. diauxic shift'!$A:$L,10,FALSE)*Sources!$E$3))</f>
        <v/>
      </c>
      <c r="AN71" s="16" t="str">
        <f>IF(ISERROR(VLOOKUP($A71,'Gerosa et al. diauxic shift'!$A:$L,11,FALSE)),"",IF(VLOOKUP($A71,'Gerosa et al. diauxic shift'!$A:$L,11,FALSE)=0,"",VLOOKUP($A71,'Gerosa et al. diauxic shift'!$A:$L,11,FALSE)*Sources!$E$3))</f>
        <v/>
      </c>
      <c r="AO71" s="16" t="str">
        <f>IF(ISERROR(VLOOKUP($A71,'Gerosa et al. diauxic shift'!$A:$L,12,FALSE)),"",IF(VLOOKUP($A71,'Gerosa et al. diauxic shift'!$A:$L,12,FALSE)=0,"",VLOOKUP($A71,'Gerosa et al. diauxic shift'!$A:$L,12,FALSE)*Sources!$E$3))</f>
        <v/>
      </c>
      <c r="AP71" s="17"/>
      <c r="AQ71" s="16" t="str">
        <f>IF(ISERROR(VLOOKUP($A71,'Ishii et al.'!$A:$L,3,FALSE)),"",IF(VLOOKUP($A71,'Ishii et al.'!$A:$L,3,FALSE)=0,"",VLOOKUP($A71,'Ishii et al.'!$A:$L,3,FALSE)*Sources!$E$4))</f>
        <v/>
      </c>
      <c r="AR71" s="16">
        <f>IF(ISERROR(VLOOKUP($A71,'Ishii et al.'!$A:$L,4,FALSE)),"",IF(VLOOKUP($A71,'Ishii et al.'!$A:$L,4,FALSE)=0,"",VLOOKUP($A71,'Ishii et al.'!$A:$L,4,FALSE)*Sources!$E$4))</f>
        <v>0.104407686941362</v>
      </c>
      <c r="AS71" s="16">
        <f>IF(ISERROR(VLOOKUP($A71,'Ishii et al.'!$A:$L,5,FALSE)),"",IF(VLOOKUP($A71,'Ishii et al.'!$A:$L,5,FALSE)=0,"",VLOOKUP($A71,'Ishii et al.'!$A:$L,5,FALSE)*Sources!$E$4))</f>
        <v>6.9481655354932698E-2</v>
      </c>
      <c r="AT71" s="16">
        <f>IF(ISERROR(VLOOKUP($A71,'Ishii et al.'!$A:$L,6,FALSE)),"",IF(VLOOKUP($A71,'Ishii et al.'!$A:$L,6,FALSE)=0,"",VLOOKUP($A71,'Ishii et al.'!$A:$L,6,FALSE)*Sources!$E$4))</f>
        <v>0.13754156125796899</v>
      </c>
      <c r="AU71" s="16">
        <f>IF(ISERROR(VLOOKUP($A71,'Ishii et al.'!$A:$L,7,FALSE)),"",IF(VLOOKUP($A71,'Ishii et al.'!$A:$L,7,FALSE)=0,"",VLOOKUP($A71,'Ishii et al.'!$A:$L,7,FALSE)*Sources!$E$4))</f>
        <v>0.14288975482494901</v>
      </c>
      <c r="AV71" s="16">
        <f t="shared" si="17"/>
        <v>0.11358016459480319</v>
      </c>
      <c r="AW71" s="16">
        <f>IF(ISERROR(VLOOKUP($A71,'Ishii et al.'!$A:$L,9,FALSE)),"",IF(VLOOKUP($A71,'Ishii et al.'!$A:$L,9,FALSE)=0,"",VLOOKUP($A71,'Ishii et al.'!$A:$L,9,FALSE)*Sources!$E$4))</f>
        <v>0.116372010882974</v>
      </c>
      <c r="AX71" s="16">
        <f>IF(ISERROR(VLOOKUP($A71,'Ishii et al.'!$A:$L,10,FALSE)),"",IF(VLOOKUP($A71,'Ishii et al.'!$A:$L,10,FALSE)=0,"",VLOOKUP($A71,'Ishii et al.'!$A:$L,10,FALSE)*Sources!$E$4))</f>
        <v>0.13837694671270501</v>
      </c>
      <c r="AY71" s="16">
        <f>IF(ISERROR(VLOOKUP($A71,'Ishii et al.'!$A:$L,11,FALSE)),"",IF(VLOOKUP($A71,'Ishii et al.'!$A:$L,11,FALSE)=0,"",VLOOKUP($A71,'Ishii et al.'!$A:$L,11,FALSE)*Sources!$E$4))</f>
        <v>0.14767397477101199</v>
      </c>
      <c r="AZ71" s="16">
        <f>IF(ISERROR(VLOOKUP($A71,'Ishii et al.'!$A:$L,12,FALSE)),"",IF(VLOOKUP($A71,'Ishii et al.'!$A:$L,12,FALSE)=0,"",VLOOKUP($A71,'Ishii et al.'!$A:$L,12,FALSE)*Sources!$E$4))</f>
        <v>0.28375960056566402</v>
      </c>
      <c r="BA71" s="17"/>
      <c r="BB71" s="16" t="str">
        <f>IF(ISERROR(VLOOKUP($A71,'Park et al.'!$A:$E,5,FALSE)),"",IF(VLOOKUP($A71,'Park et al.'!$A:$E,5,FALSE)=0,"",VLOOKUP($A71,'Park et al.'!$A:$E,5,FALSE)*Sources!$E$5))</f>
        <v/>
      </c>
    </row>
    <row r="72" spans="1:54" ht="15" hidden="1" customHeight="1">
      <c r="A72" s="16" t="s">
        <v>245</v>
      </c>
      <c r="B72" s="18" t="s">
        <v>777</v>
      </c>
      <c r="C72" s="18" t="s">
        <v>853</v>
      </c>
      <c r="D72" s="18" t="s">
        <v>246</v>
      </c>
      <c r="E72" s="18" t="s">
        <v>246</v>
      </c>
      <c r="F72"/>
      <c r="G72" s="18" t="s">
        <v>247</v>
      </c>
      <c r="H72" s="18" t="s">
        <v>246</v>
      </c>
      <c r="I72" s="18">
        <f t="shared" si="9"/>
        <v>3</v>
      </c>
      <c r="J72" s="18">
        <f t="shared" si="10"/>
        <v>13</v>
      </c>
      <c r="K72" s="18" t="b">
        <v>1</v>
      </c>
      <c r="L72" s="18"/>
      <c r="M72" s="12" t="b">
        <v>1</v>
      </c>
      <c r="N72" s="12">
        <f t="shared" si="11"/>
        <v>6.7600000000000007E-2</v>
      </c>
      <c r="O72" s="12">
        <f t="shared" si="12"/>
        <v>6.7600000000000007E-2</v>
      </c>
      <c r="P72" s="12">
        <f t="shared" si="13"/>
        <v>6.7600000000000007E-2</v>
      </c>
      <c r="Q72" s="12">
        <f t="shared" si="14"/>
        <v>6.7600000000000007E-2</v>
      </c>
      <c r="R72" s="12">
        <f t="shared" si="15"/>
        <v>0</v>
      </c>
      <c r="S72" s="12">
        <f t="shared" si="16"/>
        <v>1.9571511291256513E-4</v>
      </c>
      <c r="U72" s="18">
        <f>IF(ISERROR(VLOOKUP($A72,'Bennett et al.'!$A:$E,3,FALSE)),"",IF(VLOOKUP($A72,'Bennett et al.'!$A:$E,3,FALSE)=0,"",VLOOKUP($A72,'Bennett et al.'!$A:$E,3,FALSE)*Sources!$E$2))</f>
        <v>6.7600000000000007E-2</v>
      </c>
      <c r="V72" s="18">
        <f>IF(ISERROR(VLOOKUP($A72,'Bennett et al.'!$A:$E,4,FALSE)),"",IF(VLOOKUP($A72,'Bennett et al.'!$A:$E,4,FALSE)=0,"",VLOOKUP($A72,'Bennett et al.'!$A:$E,4,FALSE)*Sources!$E$2))</f>
        <v>0.17499999999999999</v>
      </c>
      <c r="W72" s="18">
        <f>IF(ISERROR(VLOOKUP($A72,'Bennett et al.'!$A:$E,5,FALSE)),"",IF(VLOOKUP($A72,'Bennett et al.'!$A:$E,5,FALSE)=0,"",VLOOKUP($A72,'Bennett et al.'!$A:$E,5,FALSE)*Sources!$E$2))</f>
        <v>9.7500000000000003E-2</v>
      </c>
      <c r="X72" s="17"/>
      <c r="Y72" s="18" t="str">
        <f>IF(ISERROR(VLOOKUP($A72,'Gerosa et al. growth media'!$A:$K,4,FALSE)),"",IF(VLOOKUP($A72,'Gerosa et al. growth media'!$A:$K,4,FALSE)=0,"",VLOOKUP($A72,'Gerosa et al. growth media'!$A:$K,4,FALSE)*Sources!$E$3))</f>
        <v/>
      </c>
      <c r="Z72" s="18" t="str">
        <f>IF(ISERROR(VLOOKUP($A72,'Gerosa et al. growth media'!$A:$K,5,FALSE)),"",IF(VLOOKUP($A72,'Gerosa et al. growth media'!$A:$K,5,FALSE)=0,"",VLOOKUP($A72,'Gerosa et al. growth media'!$A:$K,5,FALSE)*Sources!$E$3))</f>
        <v/>
      </c>
      <c r="AA72" s="18" t="str">
        <f>IF(ISERROR(VLOOKUP($A72,'Gerosa et al. growth media'!$A:$K,6,FALSE)),"",IF(VLOOKUP($A72,'Gerosa et al. growth media'!$A:$K,6,FALSE)=0,"",VLOOKUP($A72,'Gerosa et al. growth media'!$A:$K,6,FALSE)*Sources!$E$3))</f>
        <v/>
      </c>
      <c r="AB72" s="18" t="str">
        <f>IF(ISERROR(VLOOKUP($A72,'Gerosa et al. growth media'!$A:$K,7,FALSE)),"",IF(VLOOKUP($A72,'Gerosa et al. growth media'!$A:$K,7,FALSE)=0,"",VLOOKUP($A72,'Gerosa et al. growth media'!$A:$K,7,FALSE)*Sources!$E$3))</f>
        <v/>
      </c>
      <c r="AC72" s="18" t="str">
        <f>IF(ISERROR(VLOOKUP($A72,'Gerosa et al. growth media'!$A:$K,8,FALSE)),"",IF(VLOOKUP($A72,'Gerosa et al. growth media'!$A:$K,8,FALSE)=0,"",VLOOKUP($A72,'Gerosa et al. growth media'!$A:$K,8,FALSE)*Sources!$E$3))</f>
        <v/>
      </c>
      <c r="AD72" s="18" t="str">
        <f>IF(ISERROR(VLOOKUP($A72,'Gerosa et al. growth media'!$A:$K,9,FALSE)),"",IF(VLOOKUP($A72,'Gerosa et al. growth media'!$A:$K,9,FALSE)=0,"",VLOOKUP($A72,'Gerosa et al. growth media'!$A:$K,9,FALSE)*Sources!$E$3))</f>
        <v/>
      </c>
      <c r="AE72" s="18" t="str">
        <f>IF(ISERROR(VLOOKUP($A72,'Gerosa et al. growth media'!$A:$K,10,FALSE)),"",IF(VLOOKUP($A72,'Gerosa et al. growth media'!$A:$K,10,FALSE)=0,"",VLOOKUP($A72,'Gerosa et al. growth media'!$A:$K,10,FALSE)*Sources!$E$3))</f>
        <v/>
      </c>
      <c r="AF72" s="18" t="str">
        <f>IF(ISERROR(VLOOKUP($A72,'Gerosa et al. growth media'!$A:$K,11,FALSE)),"",IF(VLOOKUP($A72,'Gerosa et al. growth media'!$A:$K,11,FALSE)=0,"",VLOOKUP($A72,'Gerosa et al. growth media'!$A:$K,11,FALSE)*Sources!$E$3))</f>
        <v/>
      </c>
      <c r="AG72" s="18" t="str">
        <f>IF(ISERROR(VLOOKUP($A72,'Gerosa et al. diauxic shift'!$A:$L,4,FALSE)),"",IF(VLOOKUP($A72,'Gerosa et al. diauxic shift'!$A:$L,4,FALSE)=0,"",VLOOKUP($A72,'Gerosa et al. diauxic shift'!$A:$L,4,FALSE)*Sources!$E$3))</f>
        <v/>
      </c>
      <c r="AH72" s="18" t="str">
        <f>IF(ISERROR(VLOOKUP($A72,'Gerosa et al. diauxic shift'!$A:$L,5,FALSE)),"",IF(VLOOKUP($A72,'Gerosa et al. diauxic shift'!$A:$L,5,FALSE)=0,"",VLOOKUP($A72,'Gerosa et al. diauxic shift'!$A:$L,5,FALSE)*Sources!$E$3))</f>
        <v/>
      </c>
      <c r="AI72" s="18" t="str">
        <f>IF(ISERROR(VLOOKUP($A72,'Gerosa et al. diauxic shift'!$A:$L,6,FALSE)),"",IF(VLOOKUP($A72,'Gerosa et al. diauxic shift'!$A:$L,6,FALSE)=0,"",VLOOKUP($A72,'Gerosa et al. diauxic shift'!$A:$L,6,FALSE)*Sources!$E$3))</f>
        <v/>
      </c>
      <c r="AJ72" s="18" t="str">
        <f>IF(ISERROR(VLOOKUP($A72,'Gerosa et al. diauxic shift'!$A:$L,7,FALSE)),"",IF(VLOOKUP($A72,'Gerosa et al. diauxic shift'!$A:$L,7,FALSE)=0,"",VLOOKUP($A72,'Gerosa et al. diauxic shift'!$A:$L,7,FALSE)*Sources!$E$3))</f>
        <v/>
      </c>
      <c r="AK72" s="18" t="str">
        <f>IF(ISERROR(VLOOKUP($A72,'Gerosa et al. diauxic shift'!$A:$L,8,FALSE)),"",IF(VLOOKUP($A72,'Gerosa et al. diauxic shift'!$A:$L,8,FALSE)=0,"",VLOOKUP($A72,'Gerosa et al. diauxic shift'!$A:$L,8,FALSE)*Sources!$E$3))</f>
        <v/>
      </c>
      <c r="AL72" s="18" t="str">
        <f>IF(ISERROR(VLOOKUP($A72,'Gerosa et al. diauxic shift'!$A:$L,9,FALSE)),"",IF(VLOOKUP($A72,'Gerosa et al. diauxic shift'!$A:$L,9,FALSE)=0,"",VLOOKUP($A72,'Gerosa et al. diauxic shift'!$A:$L,9,FALSE)*Sources!$E$3))</f>
        <v/>
      </c>
      <c r="AM72" s="18" t="str">
        <f>IF(ISERROR(VLOOKUP($A72,'Gerosa et al. diauxic shift'!$A:$L,10,FALSE)),"",IF(VLOOKUP($A72,'Gerosa et al. diauxic shift'!$A:$L,10,FALSE)=0,"",VLOOKUP($A72,'Gerosa et al. diauxic shift'!$A:$L,10,FALSE)*Sources!$E$3))</f>
        <v/>
      </c>
      <c r="AN72" s="18" t="str">
        <f>IF(ISERROR(VLOOKUP($A72,'Gerosa et al. diauxic shift'!$A:$L,11,FALSE)),"",IF(VLOOKUP($A72,'Gerosa et al. diauxic shift'!$A:$L,11,FALSE)=0,"",VLOOKUP($A72,'Gerosa et al. diauxic shift'!$A:$L,11,FALSE)*Sources!$E$3))</f>
        <v/>
      </c>
      <c r="AO72" s="18" t="str">
        <f>IF(ISERROR(VLOOKUP($A72,'Gerosa et al. diauxic shift'!$A:$L,12,FALSE)),"",IF(VLOOKUP($A72,'Gerosa et al. diauxic shift'!$A:$L,12,FALSE)=0,"",VLOOKUP($A72,'Gerosa et al. diauxic shift'!$A:$L,12,FALSE)*Sources!$E$3))</f>
        <v/>
      </c>
      <c r="AP72" s="17"/>
      <c r="AQ72" s="18">
        <f>IF(ISERROR(VLOOKUP($A72,'Ishii et al.'!$A:$L,3,FALSE)),"",IF(VLOOKUP($A72,'Ishii et al.'!$A:$L,3,FALSE)=0,"",VLOOKUP($A72,'Ishii et al.'!$A:$L,3,FALSE)*Sources!$E$4))</f>
        <v>5.9284046837785702E-2</v>
      </c>
      <c r="AR72" s="18">
        <f>IF(ISERROR(VLOOKUP($A72,'Ishii et al.'!$A:$L,4,FALSE)),"",IF(VLOOKUP($A72,'Ishii et al.'!$A:$L,4,FALSE)=0,"",VLOOKUP($A72,'Ishii et al.'!$A:$L,4,FALSE)*Sources!$E$4))</f>
        <v>4.8775114843553902E-2</v>
      </c>
      <c r="AS72" s="18">
        <f>IF(ISERROR(VLOOKUP($A72,'Ishii et al.'!$A:$L,5,FALSE)),"",IF(VLOOKUP($A72,'Ishii et al.'!$A:$L,5,FALSE)=0,"",VLOOKUP($A72,'Ishii et al.'!$A:$L,5,FALSE)*Sources!$E$4))</f>
        <v>5.2441294847622402E-2</v>
      </c>
      <c r="AT72" s="18">
        <f>IF(ISERROR(VLOOKUP($A72,'Ishii et al.'!$A:$L,6,FALSE)),"",IF(VLOOKUP($A72,'Ishii et al.'!$A:$L,6,FALSE)=0,"",VLOOKUP($A72,'Ishii et al.'!$A:$L,6,FALSE)*Sources!$E$4))</f>
        <v>0.18406766424042101</v>
      </c>
      <c r="AU72" s="18">
        <f>IF(ISERROR(VLOOKUP($A72,'Ishii et al.'!$A:$L,7,FALSE)),"",IF(VLOOKUP($A72,'Ishii et al.'!$A:$L,7,FALSE)=0,"",VLOOKUP($A72,'Ishii et al.'!$A:$L,7,FALSE)*Sources!$E$4))</f>
        <v>4.7980963758239299E-2</v>
      </c>
      <c r="AV72" s="18">
        <f t="shared" si="17"/>
        <v>7.8509816905524471E-2</v>
      </c>
      <c r="AW72" s="18">
        <f>IF(ISERROR(VLOOKUP($A72,'Ishii et al.'!$A:$L,9,FALSE)),"",IF(VLOOKUP($A72,'Ishii et al.'!$A:$L,9,FALSE)=0,"",VLOOKUP($A72,'Ishii et al.'!$A:$L,9,FALSE)*Sources!$E$4))</f>
        <v>4.6268049388172701E-2</v>
      </c>
      <c r="AX72" s="18">
        <f>IF(ISERROR(VLOOKUP($A72,'Ishii et al.'!$A:$L,10,FALSE)),"",IF(VLOOKUP($A72,'Ishii et al.'!$A:$L,10,FALSE)=0,"",VLOOKUP($A72,'Ishii et al.'!$A:$L,10,FALSE)*Sources!$E$4))</f>
        <v>9.2530253316317507E-2</v>
      </c>
      <c r="AY72" s="18">
        <f>IF(ISERROR(VLOOKUP($A72,'Ishii et al.'!$A:$L,11,FALSE)),"",IF(VLOOKUP($A72,'Ishii et al.'!$A:$L,11,FALSE)=0,"",VLOOKUP($A72,'Ishii et al.'!$A:$L,11,FALSE)*Sources!$E$4))</f>
        <v>3.4299543735678097E-2</v>
      </c>
      <c r="AZ72" s="18">
        <f>IF(ISERROR(VLOOKUP($A72,'Ishii et al.'!$A:$L,12,FALSE)),"",IF(VLOOKUP($A72,'Ishii et al.'!$A:$L,12,FALSE)=0,"",VLOOKUP($A72,'Ishii et al.'!$A:$L,12,FALSE)*Sources!$E$4))</f>
        <v>0.16785026150111501</v>
      </c>
      <c r="BA72" s="17"/>
      <c r="BB72" s="18">
        <f>IF(ISERROR(VLOOKUP($A72,'Park et al.'!$A:$E,5,FALSE)),"",IF(VLOOKUP($A72,'Park et al.'!$A:$E,5,FALSE)=0,"",VLOOKUP($A72,'Park et al.'!$A:$E,5,FALSE)*Sources!$E$5))</f>
        <v>6.7600000000000007E-2</v>
      </c>
    </row>
    <row r="73" spans="1:54" ht="15" hidden="1" customHeight="1">
      <c r="A73" s="16" t="s">
        <v>248</v>
      </c>
      <c r="B73" s="18" t="s">
        <v>790</v>
      </c>
      <c r="C73" s="18" t="s">
        <v>790</v>
      </c>
      <c r="D73" s="18" t="s">
        <v>249</v>
      </c>
      <c r="E73" s="18" t="s">
        <v>249</v>
      </c>
      <c r="G73" s="17"/>
      <c r="H73" s="18" t="s">
        <v>249</v>
      </c>
      <c r="I73" s="16">
        <f t="shared" si="9"/>
        <v>2</v>
      </c>
      <c r="J73" s="16">
        <f t="shared" si="10"/>
        <v>4</v>
      </c>
      <c r="K73" s="18"/>
      <c r="L73" s="18"/>
      <c r="M73" s="12" t="b">
        <v>1</v>
      </c>
      <c r="N73" s="12">
        <f t="shared" si="11"/>
        <v>5.7200000000000003E-3</v>
      </c>
      <c r="O73" s="12">
        <f t="shared" si="12"/>
        <v>5.7200000000000003E-3</v>
      </c>
      <c r="P73" s="12">
        <f t="shared" si="13"/>
        <v>5.7200000000000003E-3</v>
      </c>
      <c r="Q73" s="12">
        <f t="shared" si="14"/>
        <v>5.7200000000000003E-3</v>
      </c>
      <c r="R73" s="12">
        <f t="shared" si="15"/>
        <v>0</v>
      </c>
      <c r="S73" s="12">
        <f t="shared" si="16"/>
        <v>1.6560509554140128E-5</v>
      </c>
      <c r="U73" s="16">
        <f>IF(ISERROR(VLOOKUP($A73,'Bennett et al.'!$A:$E,3,FALSE)),"",IF(VLOOKUP($A73,'Bennett et al.'!$A:$E,3,FALSE)=0,"",VLOOKUP($A73,'Bennett et al.'!$A:$E,3,FALSE)*Sources!$E$2))</f>
        <v>5.7200000000000003E-3</v>
      </c>
      <c r="V73" s="16">
        <f>IF(ISERROR(VLOOKUP($A73,'Bennett et al.'!$A:$E,4,FALSE)),"",IF(VLOOKUP($A73,'Bennett et al.'!$A:$E,4,FALSE)=0,"",VLOOKUP($A73,'Bennett et al.'!$A:$E,4,FALSE)*Sources!$E$2))</f>
        <v>7.0499999999999998E-3</v>
      </c>
      <c r="W73" s="16">
        <f>IF(ISERROR(VLOOKUP($A73,'Bennett et al.'!$A:$E,5,FALSE)),"",IF(VLOOKUP($A73,'Bennett et al.'!$A:$E,5,FALSE)=0,"",VLOOKUP($A73,'Bennett et al.'!$A:$E,5,FALSE)*Sources!$E$2))</f>
        <v>6.8999999999999999E-3</v>
      </c>
      <c r="X73" s="17"/>
      <c r="Y73" s="16" t="str">
        <f>IF(ISERROR(VLOOKUP($A73,'Gerosa et al. growth media'!$A:$K,4,FALSE)),"",IF(VLOOKUP($A73,'Gerosa et al. growth media'!$A:$K,4,FALSE)=0,"",VLOOKUP($A73,'Gerosa et al. growth media'!$A:$K,4,FALSE)*Sources!$E$3))</f>
        <v/>
      </c>
      <c r="Z73" s="16" t="str">
        <f>IF(ISERROR(VLOOKUP($A73,'Gerosa et al. growth media'!$A:$K,5,FALSE)),"",IF(VLOOKUP($A73,'Gerosa et al. growth media'!$A:$K,5,FALSE)=0,"",VLOOKUP($A73,'Gerosa et al. growth media'!$A:$K,5,FALSE)*Sources!$E$3))</f>
        <v/>
      </c>
      <c r="AA73" s="16" t="str">
        <f>IF(ISERROR(VLOOKUP($A73,'Gerosa et al. growth media'!$A:$K,6,FALSE)),"",IF(VLOOKUP($A73,'Gerosa et al. growth media'!$A:$K,6,FALSE)=0,"",VLOOKUP($A73,'Gerosa et al. growth media'!$A:$K,6,FALSE)*Sources!$E$3))</f>
        <v/>
      </c>
      <c r="AB73" s="16" t="str">
        <f>IF(ISERROR(VLOOKUP($A73,'Gerosa et al. growth media'!$A:$K,7,FALSE)),"",IF(VLOOKUP($A73,'Gerosa et al. growth media'!$A:$K,7,FALSE)=0,"",VLOOKUP($A73,'Gerosa et al. growth media'!$A:$K,7,FALSE)*Sources!$E$3))</f>
        <v/>
      </c>
      <c r="AC73" s="16" t="str">
        <f>IF(ISERROR(VLOOKUP($A73,'Gerosa et al. growth media'!$A:$K,8,FALSE)),"",IF(VLOOKUP($A73,'Gerosa et al. growth media'!$A:$K,8,FALSE)=0,"",VLOOKUP($A73,'Gerosa et al. growth media'!$A:$K,8,FALSE)*Sources!$E$3))</f>
        <v/>
      </c>
      <c r="AD73" s="16" t="str">
        <f>IF(ISERROR(VLOOKUP($A73,'Gerosa et al. growth media'!$A:$K,9,FALSE)),"",IF(VLOOKUP($A73,'Gerosa et al. growth media'!$A:$K,9,FALSE)=0,"",VLOOKUP($A73,'Gerosa et al. growth media'!$A:$K,9,FALSE)*Sources!$E$3))</f>
        <v/>
      </c>
      <c r="AE73" s="16" t="str">
        <f>IF(ISERROR(VLOOKUP($A73,'Gerosa et al. growth media'!$A:$K,10,FALSE)),"",IF(VLOOKUP($A73,'Gerosa et al. growth media'!$A:$K,10,FALSE)=0,"",VLOOKUP($A73,'Gerosa et al. growth media'!$A:$K,10,FALSE)*Sources!$E$3))</f>
        <v/>
      </c>
      <c r="AF73" s="16" t="str">
        <f>IF(ISERROR(VLOOKUP($A73,'Gerosa et al. growth media'!$A:$K,11,FALSE)),"",IF(VLOOKUP($A73,'Gerosa et al. growth media'!$A:$K,11,FALSE)=0,"",VLOOKUP($A73,'Gerosa et al. growth media'!$A:$K,11,FALSE)*Sources!$E$3))</f>
        <v/>
      </c>
      <c r="AG73" s="16" t="str">
        <f>IF(ISERROR(VLOOKUP($A73,'Gerosa et al. diauxic shift'!$A:$L,4,FALSE)),"",IF(VLOOKUP($A73,'Gerosa et al. diauxic shift'!$A:$L,4,FALSE)=0,"",VLOOKUP($A73,'Gerosa et al. diauxic shift'!$A:$L,4,FALSE)*Sources!$E$3))</f>
        <v/>
      </c>
      <c r="AH73" s="16" t="str">
        <f>IF(ISERROR(VLOOKUP($A73,'Gerosa et al. diauxic shift'!$A:$L,5,FALSE)),"",IF(VLOOKUP($A73,'Gerosa et al. diauxic shift'!$A:$L,5,FALSE)=0,"",VLOOKUP($A73,'Gerosa et al. diauxic shift'!$A:$L,5,FALSE)*Sources!$E$3))</f>
        <v/>
      </c>
      <c r="AI73" s="16" t="str">
        <f>IF(ISERROR(VLOOKUP($A73,'Gerosa et al. diauxic shift'!$A:$L,6,FALSE)),"",IF(VLOOKUP($A73,'Gerosa et al. diauxic shift'!$A:$L,6,FALSE)=0,"",VLOOKUP($A73,'Gerosa et al. diauxic shift'!$A:$L,6,FALSE)*Sources!$E$3))</f>
        <v/>
      </c>
      <c r="AJ73" s="16" t="str">
        <f>IF(ISERROR(VLOOKUP($A73,'Gerosa et al. diauxic shift'!$A:$L,7,FALSE)),"",IF(VLOOKUP($A73,'Gerosa et al. diauxic shift'!$A:$L,7,FALSE)=0,"",VLOOKUP($A73,'Gerosa et al. diauxic shift'!$A:$L,7,FALSE)*Sources!$E$3))</f>
        <v/>
      </c>
      <c r="AK73" s="16" t="str">
        <f>IF(ISERROR(VLOOKUP($A73,'Gerosa et al. diauxic shift'!$A:$L,8,FALSE)),"",IF(VLOOKUP($A73,'Gerosa et al. diauxic shift'!$A:$L,8,FALSE)=0,"",VLOOKUP($A73,'Gerosa et al. diauxic shift'!$A:$L,8,FALSE)*Sources!$E$3))</f>
        <v/>
      </c>
      <c r="AL73" s="16" t="str">
        <f>IF(ISERROR(VLOOKUP($A73,'Gerosa et al. diauxic shift'!$A:$L,9,FALSE)),"",IF(VLOOKUP($A73,'Gerosa et al. diauxic shift'!$A:$L,9,FALSE)=0,"",VLOOKUP($A73,'Gerosa et al. diauxic shift'!$A:$L,9,FALSE)*Sources!$E$3))</f>
        <v/>
      </c>
      <c r="AM73" s="16" t="str">
        <f>IF(ISERROR(VLOOKUP($A73,'Gerosa et al. diauxic shift'!$A:$L,10,FALSE)),"",IF(VLOOKUP($A73,'Gerosa et al. diauxic shift'!$A:$L,10,FALSE)=0,"",VLOOKUP($A73,'Gerosa et al. diauxic shift'!$A:$L,10,FALSE)*Sources!$E$3))</f>
        <v/>
      </c>
      <c r="AN73" s="16" t="str">
        <f>IF(ISERROR(VLOOKUP($A73,'Gerosa et al. diauxic shift'!$A:$L,11,FALSE)),"",IF(VLOOKUP($A73,'Gerosa et al. diauxic shift'!$A:$L,11,FALSE)=0,"",VLOOKUP($A73,'Gerosa et al. diauxic shift'!$A:$L,11,FALSE)*Sources!$E$3))</f>
        <v/>
      </c>
      <c r="AO73" s="16" t="str">
        <f>IF(ISERROR(VLOOKUP($A73,'Gerosa et al. diauxic shift'!$A:$L,12,FALSE)),"",IF(VLOOKUP($A73,'Gerosa et al. diauxic shift'!$A:$L,12,FALSE)=0,"",VLOOKUP($A73,'Gerosa et al. diauxic shift'!$A:$L,12,FALSE)*Sources!$E$3))</f>
        <v/>
      </c>
      <c r="AP73" s="17"/>
      <c r="AQ73" s="16" t="str">
        <f>IF(ISERROR(VLOOKUP($A73,'Ishii et al.'!$A:$L,3,FALSE)),"",IF(VLOOKUP($A73,'Ishii et al.'!$A:$L,3,FALSE)=0,"",VLOOKUP($A73,'Ishii et al.'!$A:$L,3,FALSE)*Sources!$E$4))</f>
        <v/>
      </c>
      <c r="AR73" s="16" t="str">
        <f>IF(ISERROR(VLOOKUP($A73,'Ishii et al.'!$A:$L,4,FALSE)),"",IF(VLOOKUP($A73,'Ishii et al.'!$A:$L,4,FALSE)=0,"",VLOOKUP($A73,'Ishii et al.'!$A:$L,4,FALSE)*Sources!$E$4))</f>
        <v/>
      </c>
      <c r="AS73" s="16" t="str">
        <f>IF(ISERROR(VLOOKUP($A73,'Ishii et al.'!$A:$L,5,FALSE)),"",IF(VLOOKUP($A73,'Ishii et al.'!$A:$L,5,FALSE)=0,"",VLOOKUP($A73,'Ishii et al.'!$A:$L,5,FALSE)*Sources!$E$4))</f>
        <v/>
      </c>
      <c r="AT73" s="16" t="str">
        <f>IF(ISERROR(VLOOKUP($A73,'Ishii et al.'!$A:$L,6,FALSE)),"",IF(VLOOKUP($A73,'Ishii et al.'!$A:$L,6,FALSE)=0,"",VLOOKUP($A73,'Ishii et al.'!$A:$L,6,FALSE)*Sources!$E$4))</f>
        <v/>
      </c>
      <c r="AU73" s="16" t="str">
        <f>IF(ISERROR(VLOOKUP($A73,'Ishii et al.'!$A:$L,7,FALSE)),"",IF(VLOOKUP($A73,'Ishii et al.'!$A:$L,7,FALSE)=0,"",VLOOKUP($A73,'Ishii et al.'!$A:$L,7,FALSE)*Sources!$E$4))</f>
        <v/>
      </c>
      <c r="AV73" s="16" t="str">
        <f t="shared" si="17"/>
        <v/>
      </c>
      <c r="AW73" s="16" t="str">
        <f>IF(ISERROR(VLOOKUP($A73,'Ishii et al.'!$A:$L,9,FALSE)),"",IF(VLOOKUP($A73,'Ishii et al.'!$A:$L,9,FALSE)=0,"",VLOOKUP($A73,'Ishii et al.'!$A:$L,9,FALSE)*Sources!$E$4))</f>
        <v/>
      </c>
      <c r="AX73" s="16" t="str">
        <f>IF(ISERROR(VLOOKUP($A73,'Ishii et al.'!$A:$L,10,FALSE)),"",IF(VLOOKUP($A73,'Ishii et al.'!$A:$L,10,FALSE)=0,"",VLOOKUP($A73,'Ishii et al.'!$A:$L,10,FALSE)*Sources!$E$4))</f>
        <v/>
      </c>
      <c r="AY73" s="16" t="str">
        <f>IF(ISERROR(VLOOKUP($A73,'Ishii et al.'!$A:$L,11,FALSE)),"",IF(VLOOKUP($A73,'Ishii et al.'!$A:$L,11,FALSE)=0,"",VLOOKUP($A73,'Ishii et al.'!$A:$L,11,FALSE)*Sources!$E$4))</f>
        <v/>
      </c>
      <c r="AZ73" s="16" t="str">
        <f>IF(ISERROR(VLOOKUP($A73,'Ishii et al.'!$A:$L,12,FALSE)),"",IF(VLOOKUP($A73,'Ishii et al.'!$A:$L,12,FALSE)=0,"",VLOOKUP($A73,'Ishii et al.'!$A:$L,12,FALSE)*Sources!$E$4))</f>
        <v/>
      </c>
      <c r="BA73" s="17"/>
      <c r="BB73" s="16">
        <f>IF(ISERROR(VLOOKUP($A73,'Park et al.'!$A:$E,5,FALSE)),"",IF(VLOOKUP($A73,'Park et al.'!$A:$E,5,FALSE)=0,"",VLOOKUP($A73,'Park et al.'!$A:$E,5,FALSE)*Sources!$E$5))</f>
        <v>5.7200000000000003E-3</v>
      </c>
    </row>
    <row r="74" spans="1:54" ht="15" customHeight="1">
      <c r="A74" s="16" t="s">
        <v>250</v>
      </c>
      <c r="B74" s="18"/>
      <c r="C74" s="18"/>
      <c r="D74" s="18" t="s">
        <v>251</v>
      </c>
      <c r="E74" s="17"/>
      <c r="G74" s="18" t="s">
        <v>251</v>
      </c>
      <c r="H74" s="17"/>
      <c r="I74" s="18">
        <f t="shared" si="9"/>
        <v>1</v>
      </c>
      <c r="J74" s="18">
        <f t="shared" si="10"/>
        <v>2</v>
      </c>
      <c r="K74" s="18"/>
      <c r="L74" s="18"/>
      <c r="N74" s="12" t="str">
        <f t="shared" si="11"/>
        <v/>
      </c>
      <c r="O74" s="12" t="str">
        <f t="shared" si="12"/>
        <v/>
      </c>
      <c r="P74" s="12" t="str">
        <f t="shared" si="13"/>
        <v/>
      </c>
      <c r="Q74" s="12" t="str">
        <f t="shared" si="14"/>
        <v/>
      </c>
      <c r="R74" s="12" t="str">
        <f t="shared" si="15"/>
        <v/>
      </c>
      <c r="S74" s="12" t="str">
        <f t="shared" si="16"/>
        <v/>
      </c>
      <c r="U74" s="18" t="str">
        <f>IF(ISERROR(VLOOKUP($A74,'Bennett et al.'!$A:$E,3,FALSE)),"",IF(VLOOKUP($A74,'Bennett et al.'!$A:$E,3,FALSE)=0,"",VLOOKUP($A74,'Bennett et al.'!$A:$E,3,FALSE)*Sources!$E$2))</f>
        <v/>
      </c>
      <c r="V74" s="18" t="str">
        <f>IF(ISERROR(VLOOKUP($A74,'Bennett et al.'!$A:$E,4,FALSE)),"",IF(VLOOKUP($A74,'Bennett et al.'!$A:$E,4,FALSE)=0,"",VLOOKUP($A74,'Bennett et al.'!$A:$E,4,FALSE)*Sources!$E$2))</f>
        <v/>
      </c>
      <c r="W74" s="18" t="str">
        <f>IF(ISERROR(VLOOKUP($A74,'Bennett et al.'!$A:$E,5,FALSE)),"",IF(VLOOKUP($A74,'Bennett et al.'!$A:$E,5,FALSE)=0,"",VLOOKUP($A74,'Bennett et al.'!$A:$E,5,FALSE)*Sources!$E$2))</f>
        <v/>
      </c>
      <c r="X74" s="17"/>
      <c r="Y74" s="18" t="str">
        <f>IF(ISERROR(VLOOKUP($A74,'Gerosa et al. growth media'!$A:$K,4,FALSE)),"",IF(VLOOKUP($A74,'Gerosa et al. growth media'!$A:$K,4,FALSE)=0,"",VLOOKUP($A74,'Gerosa et al. growth media'!$A:$K,4,FALSE)*Sources!$E$3))</f>
        <v/>
      </c>
      <c r="Z74" s="18" t="str">
        <f>IF(ISERROR(VLOOKUP($A74,'Gerosa et al. growth media'!$A:$K,5,FALSE)),"",IF(VLOOKUP($A74,'Gerosa et al. growth media'!$A:$K,5,FALSE)=0,"",VLOOKUP($A74,'Gerosa et al. growth media'!$A:$K,5,FALSE)*Sources!$E$3))</f>
        <v/>
      </c>
      <c r="AA74" s="18" t="str">
        <f>IF(ISERROR(VLOOKUP($A74,'Gerosa et al. growth media'!$A:$K,6,FALSE)),"",IF(VLOOKUP($A74,'Gerosa et al. growth media'!$A:$K,6,FALSE)=0,"",VLOOKUP($A74,'Gerosa et al. growth media'!$A:$K,6,FALSE)*Sources!$E$3))</f>
        <v/>
      </c>
      <c r="AB74" s="18" t="str">
        <f>IF(ISERROR(VLOOKUP($A74,'Gerosa et al. growth media'!$A:$K,7,FALSE)),"",IF(VLOOKUP($A74,'Gerosa et al. growth media'!$A:$K,7,FALSE)=0,"",VLOOKUP($A74,'Gerosa et al. growth media'!$A:$K,7,FALSE)*Sources!$E$3))</f>
        <v/>
      </c>
      <c r="AC74" s="18" t="str">
        <f>IF(ISERROR(VLOOKUP($A74,'Gerosa et al. growth media'!$A:$K,8,FALSE)),"",IF(VLOOKUP($A74,'Gerosa et al. growth media'!$A:$K,8,FALSE)=0,"",VLOOKUP($A74,'Gerosa et al. growth media'!$A:$K,8,FALSE)*Sources!$E$3))</f>
        <v/>
      </c>
      <c r="AD74" s="18" t="str">
        <f>IF(ISERROR(VLOOKUP($A74,'Gerosa et al. growth media'!$A:$K,9,FALSE)),"",IF(VLOOKUP($A74,'Gerosa et al. growth media'!$A:$K,9,FALSE)=0,"",VLOOKUP($A74,'Gerosa et al. growth media'!$A:$K,9,FALSE)*Sources!$E$3))</f>
        <v/>
      </c>
      <c r="AE74" s="18" t="str">
        <f>IF(ISERROR(VLOOKUP($A74,'Gerosa et al. growth media'!$A:$K,10,FALSE)),"",IF(VLOOKUP($A74,'Gerosa et al. growth media'!$A:$K,10,FALSE)=0,"",VLOOKUP($A74,'Gerosa et al. growth media'!$A:$K,10,FALSE)*Sources!$E$3))</f>
        <v/>
      </c>
      <c r="AF74" s="18" t="str">
        <f>IF(ISERROR(VLOOKUP($A74,'Gerosa et al. growth media'!$A:$K,11,FALSE)),"",IF(VLOOKUP($A74,'Gerosa et al. growth media'!$A:$K,11,FALSE)=0,"",VLOOKUP($A74,'Gerosa et al. growth media'!$A:$K,11,FALSE)*Sources!$E$3))</f>
        <v/>
      </c>
      <c r="AG74" s="18" t="str">
        <f>IF(ISERROR(VLOOKUP($A74,'Gerosa et al. diauxic shift'!$A:$L,4,FALSE)),"",IF(VLOOKUP($A74,'Gerosa et al. diauxic shift'!$A:$L,4,FALSE)=0,"",VLOOKUP($A74,'Gerosa et al. diauxic shift'!$A:$L,4,FALSE)*Sources!$E$3))</f>
        <v/>
      </c>
      <c r="AH74" s="18" t="str">
        <f>IF(ISERROR(VLOOKUP($A74,'Gerosa et al. diauxic shift'!$A:$L,5,FALSE)),"",IF(VLOOKUP($A74,'Gerosa et al. diauxic shift'!$A:$L,5,FALSE)=0,"",VLOOKUP($A74,'Gerosa et al. diauxic shift'!$A:$L,5,FALSE)*Sources!$E$3))</f>
        <v/>
      </c>
      <c r="AI74" s="18" t="str">
        <f>IF(ISERROR(VLOOKUP($A74,'Gerosa et al. diauxic shift'!$A:$L,6,FALSE)),"",IF(VLOOKUP($A74,'Gerosa et al. diauxic shift'!$A:$L,6,FALSE)=0,"",VLOOKUP($A74,'Gerosa et al. diauxic shift'!$A:$L,6,FALSE)*Sources!$E$3))</f>
        <v/>
      </c>
      <c r="AJ74" s="18" t="str">
        <f>IF(ISERROR(VLOOKUP($A74,'Gerosa et al. diauxic shift'!$A:$L,7,FALSE)),"",IF(VLOOKUP($A74,'Gerosa et al. diauxic shift'!$A:$L,7,FALSE)=0,"",VLOOKUP($A74,'Gerosa et al. diauxic shift'!$A:$L,7,FALSE)*Sources!$E$3))</f>
        <v/>
      </c>
      <c r="AK74" s="18" t="str">
        <f>IF(ISERROR(VLOOKUP($A74,'Gerosa et al. diauxic shift'!$A:$L,8,FALSE)),"",IF(VLOOKUP($A74,'Gerosa et al. diauxic shift'!$A:$L,8,FALSE)=0,"",VLOOKUP($A74,'Gerosa et al. diauxic shift'!$A:$L,8,FALSE)*Sources!$E$3))</f>
        <v/>
      </c>
      <c r="AL74" s="18" t="str">
        <f>IF(ISERROR(VLOOKUP($A74,'Gerosa et al. diauxic shift'!$A:$L,9,FALSE)),"",IF(VLOOKUP($A74,'Gerosa et al. diauxic shift'!$A:$L,9,FALSE)=0,"",VLOOKUP($A74,'Gerosa et al. diauxic shift'!$A:$L,9,FALSE)*Sources!$E$3))</f>
        <v/>
      </c>
      <c r="AM74" s="18" t="str">
        <f>IF(ISERROR(VLOOKUP($A74,'Gerosa et al. diauxic shift'!$A:$L,10,FALSE)),"",IF(VLOOKUP($A74,'Gerosa et al. diauxic shift'!$A:$L,10,FALSE)=0,"",VLOOKUP($A74,'Gerosa et al. diauxic shift'!$A:$L,10,FALSE)*Sources!$E$3))</f>
        <v/>
      </c>
      <c r="AN74" s="18" t="str">
        <f>IF(ISERROR(VLOOKUP($A74,'Gerosa et al. diauxic shift'!$A:$L,11,FALSE)),"",IF(VLOOKUP($A74,'Gerosa et al. diauxic shift'!$A:$L,11,FALSE)=0,"",VLOOKUP($A74,'Gerosa et al. diauxic shift'!$A:$L,11,FALSE)*Sources!$E$3))</f>
        <v/>
      </c>
      <c r="AO74" s="18" t="str">
        <f>IF(ISERROR(VLOOKUP($A74,'Gerosa et al. diauxic shift'!$A:$L,12,FALSE)),"",IF(VLOOKUP($A74,'Gerosa et al. diauxic shift'!$A:$L,12,FALSE)=0,"",VLOOKUP($A74,'Gerosa et al. diauxic shift'!$A:$L,12,FALSE)*Sources!$E$3))</f>
        <v/>
      </c>
      <c r="AP74" s="17"/>
      <c r="AQ74" s="18" t="str">
        <f>IF(ISERROR(VLOOKUP($A74,'Ishii et al.'!$A:$L,3,FALSE)),"",IF(VLOOKUP($A74,'Ishii et al.'!$A:$L,3,FALSE)=0,"",VLOOKUP($A74,'Ishii et al.'!$A:$L,3,FALSE)*Sources!$E$4))</f>
        <v/>
      </c>
      <c r="AR74" s="18" t="str">
        <f>IF(ISERROR(VLOOKUP($A74,'Ishii et al.'!$A:$L,4,FALSE)),"",IF(VLOOKUP($A74,'Ishii et al.'!$A:$L,4,FALSE)=0,"",VLOOKUP($A74,'Ishii et al.'!$A:$L,4,FALSE)*Sources!$E$4))</f>
        <v/>
      </c>
      <c r="AS74" s="18" t="str">
        <f>IF(ISERROR(VLOOKUP($A74,'Ishii et al.'!$A:$L,5,FALSE)),"",IF(VLOOKUP($A74,'Ishii et al.'!$A:$L,5,FALSE)=0,"",VLOOKUP($A74,'Ishii et al.'!$A:$L,5,FALSE)*Sources!$E$4))</f>
        <v/>
      </c>
      <c r="AT74" s="18" t="str">
        <f>IF(ISERROR(VLOOKUP($A74,'Ishii et al.'!$A:$L,6,FALSE)),"",IF(VLOOKUP($A74,'Ishii et al.'!$A:$L,6,FALSE)=0,"",VLOOKUP($A74,'Ishii et al.'!$A:$L,6,FALSE)*Sources!$E$4))</f>
        <v/>
      </c>
      <c r="AU74" s="18" t="str">
        <f>IF(ISERROR(VLOOKUP($A74,'Ishii et al.'!$A:$L,7,FALSE)),"",IF(VLOOKUP($A74,'Ishii et al.'!$A:$L,7,FALSE)=0,"",VLOOKUP($A74,'Ishii et al.'!$A:$L,7,FALSE)*Sources!$E$4))</f>
        <v/>
      </c>
      <c r="AV74" s="18" t="str">
        <f t="shared" si="17"/>
        <v/>
      </c>
      <c r="AW74" s="18">
        <f>IF(ISERROR(VLOOKUP($A74,'Ishii et al.'!$A:$L,9,FALSE)),"",IF(VLOOKUP($A74,'Ishii et al.'!$A:$L,9,FALSE)=0,"",VLOOKUP($A74,'Ishii et al.'!$A:$L,9,FALSE)*Sources!$E$4))</f>
        <v>5.91758150436291E-2</v>
      </c>
      <c r="AX74" s="18">
        <f>IF(ISERROR(VLOOKUP($A74,'Ishii et al.'!$A:$L,10,FALSE)),"",IF(VLOOKUP($A74,'Ishii et al.'!$A:$L,10,FALSE)=0,"",VLOOKUP($A74,'Ishii et al.'!$A:$L,10,FALSE)*Sources!$E$4))</f>
        <v>8.2901909760168896E-2</v>
      </c>
      <c r="AY74" s="18" t="str">
        <f>IF(ISERROR(VLOOKUP($A74,'Ishii et al.'!$A:$L,11,FALSE)),"",IF(VLOOKUP($A74,'Ishii et al.'!$A:$L,11,FALSE)=0,"",VLOOKUP($A74,'Ishii et al.'!$A:$L,11,FALSE)*Sources!$E$4))</f>
        <v/>
      </c>
      <c r="AZ74" s="18" t="str">
        <f>IF(ISERROR(VLOOKUP($A74,'Ishii et al.'!$A:$L,12,FALSE)),"",IF(VLOOKUP($A74,'Ishii et al.'!$A:$L,12,FALSE)=0,"",VLOOKUP($A74,'Ishii et al.'!$A:$L,12,FALSE)*Sources!$E$4))</f>
        <v/>
      </c>
      <c r="BA74" s="17"/>
      <c r="BB74" s="18" t="str">
        <f>IF(ISERROR(VLOOKUP($A74,'Park et al.'!$A:$E,5,FALSE)),"",IF(VLOOKUP($A74,'Park et al.'!$A:$E,5,FALSE)=0,"",VLOOKUP($A74,'Park et al.'!$A:$E,5,FALSE)*Sources!$E$5))</f>
        <v/>
      </c>
    </row>
    <row r="75" spans="1:54" ht="15" hidden="1" customHeight="1">
      <c r="A75" s="16" t="s">
        <v>252</v>
      </c>
      <c r="B75" s="18" t="s">
        <v>646</v>
      </c>
      <c r="C75" s="18" t="s">
        <v>646</v>
      </c>
      <c r="D75" s="18" t="s">
        <v>253</v>
      </c>
      <c r="E75" s="18" t="s">
        <v>253</v>
      </c>
      <c r="F75" s="18" t="s">
        <v>254</v>
      </c>
      <c r="G75" s="18" t="s">
        <v>253</v>
      </c>
      <c r="H75" s="18" t="s">
        <v>253</v>
      </c>
      <c r="I75" s="16">
        <f t="shared" si="9"/>
        <v>4</v>
      </c>
      <c r="J75" s="16">
        <f t="shared" si="10"/>
        <v>19</v>
      </c>
      <c r="K75" s="18"/>
      <c r="L75" s="18"/>
      <c r="M75" s="12" t="b">
        <v>1</v>
      </c>
      <c r="N75" s="12">
        <f t="shared" si="11"/>
        <v>6.1649889729257591E-2</v>
      </c>
      <c r="O75" s="12">
        <f t="shared" si="12"/>
        <v>2.3699999999999999E-2</v>
      </c>
      <c r="P75" s="12">
        <f t="shared" si="13"/>
        <v>2.3699999999999999E-2</v>
      </c>
      <c r="Q75" s="12">
        <f t="shared" si="14"/>
        <v>0.13754966918777278</v>
      </c>
      <c r="R75" s="12">
        <f t="shared" si="15"/>
        <v>5.3669248745679521E-2</v>
      </c>
      <c r="S75" s="12">
        <f t="shared" si="16"/>
        <v>1.7848838948829644E-4</v>
      </c>
      <c r="U75" s="16">
        <f>IF(ISERROR(VLOOKUP($A75,'Bennett et al.'!$A:$E,3,FALSE)),"",IF(VLOOKUP($A75,'Bennett et al.'!$A:$E,3,FALSE)=0,"",VLOOKUP($A75,'Bennett et al.'!$A:$E,3,FALSE)*Sources!$E$2))</f>
        <v>2.3699999999999999E-2</v>
      </c>
      <c r="V75" s="16" t="str">
        <f>IF(ISERROR(VLOOKUP($A75,'Bennett et al.'!$A:$E,4,FALSE)),"",IF(VLOOKUP($A75,'Bennett et al.'!$A:$E,4,FALSE)=0,"",VLOOKUP($A75,'Bennett et al.'!$A:$E,4,FALSE)*Sources!$E$2))</f>
        <v/>
      </c>
      <c r="W75" s="16" t="str">
        <f>IF(ISERROR(VLOOKUP($A75,'Bennett et al.'!$A:$E,5,FALSE)),"",IF(VLOOKUP($A75,'Bennett et al.'!$A:$E,5,FALSE)=0,"",VLOOKUP($A75,'Bennett et al.'!$A:$E,5,FALSE)*Sources!$E$2))</f>
        <v/>
      </c>
      <c r="X75" s="17"/>
      <c r="Y75" s="16">
        <f>IF(ISERROR(VLOOKUP($A75,'Gerosa et al. growth media'!$A:$K,4,FALSE)),"",IF(VLOOKUP($A75,'Gerosa et al. growth media'!$A:$K,4,FALSE)=0,"",VLOOKUP($A75,'Gerosa et al. growth media'!$A:$K,4,FALSE)*Sources!$E$3))</f>
        <v>3.400807864892632E-2</v>
      </c>
      <c r="Z75" s="16">
        <f>IF(ISERROR(VLOOKUP($A75,'Gerosa et al. growth media'!$A:$K,5,FALSE)),"",IF(VLOOKUP($A75,'Gerosa et al. growth media'!$A:$K,5,FALSE)=0,"",VLOOKUP($A75,'Gerosa et al. growth media'!$A:$K,5,FALSE)*Sources!$E$3))</f>
        <v>3.1784890692793277E-2</v>
      </c>
      <c r="AA75" s="16">
        <f>IF(ISERROR(VLOOKUP($A75,'Gerosa et al. growth media'!$A:$K,6,FALSE)),"",IF(VLOOKUP($A75,'Gerosa et al. growth media'!$A:$K,6,FALSE)=0,"",VLOOKUP($A75,'Gerosa et al. growth media'!$A:$K,6,FALSE)*Sources!$E$3))</f>
        <v>6.2618958525599552E-2</v>
      </c>
      <c r="AB75" s="16">
        <f>IF(ISERROR(VLOOKUP($A75,'Gerosa et al. growth media'!$A:$K,7,FALSE)),"",IF(VLOOKUP($A75,'Gerosa et al. growth media'!$A:$K,7,FALSE)=0,"",VLOOKUP($A75,'Gerosa et al. growth media'!$A:$K,7,FALSE)*Sources!$E$3))</f>
        <v>0.13754966918777278</v>
      </c>
      <c r="AC75" s="16">
        <f>IF(ISERROR(VLOOKUP($A75,'Gerosa et al. growth media'!$A:$K,8,FALSE)),"",IF(VLOOKUP($A75,'Gerosa et al. growth media'!$A:$K,8,FALSE)=0,"",VLOOKUP($A75,'Gerosa et al. growth media'!$A:$K,8,FALSE)*Sources!$E$3))</f>
        <v>5.2243400140842833E-2</v>
      </c>
      <c r="AD75" s="16">
        <f>IF(ISERROR(VLOOKUP($A75,'Gerosa et al. growth media'!$A:$K,9,FALSE)),"",IF(VLOOKUP($A75,'Gerosa et al. growth media'!$A:$K,9,FALSE)=0,"",VLOOKUP($A75,'Gerosa et al. growth media'!$A:$K,9,FALSE)*Sources!$E$3))</f>
        <v>4.598127386690349E-2</v>
      </c>
      <c r="AE75" s="16">
        <f>IF(ISERROR(VLOOKUP($A75,'Gerosa et al. growth media'!$A:$K,10,FALSE)),"",IF(VLOOKUP($A75,'Gerosa et al. growth media'!$A:$K,10,FALSE)=0,"",VLOOKUP($A75,'Gerosa et al. growth media'!$A:$K,10,FALSE)*Sources!$E$3))</f>
        <v>1.9470592532417823E-2</v>
      </c>
      <c r="AF75" s="16">
        <f>IF(ISERROR(VLOOKUP($A75,'Gerosa et al. growth media'!$A:$K,11,FALSE)),"",IF(VLOOKUP($A75,'Gerosa et al. growth media'!$A:$K,11,FALSE)=0,"",VLOOKUP($A75,'Gerosa et al. growth media'!$A:$K,11,FALSE)*Sources!$E$3))</f>
        <v>8.9460827414874114E-2</v>
      </c>
      <c r="AG75" s="16" t="str">
        <f>IF(ISERROR(VLOOKUP($A75,'Gerosa et al. diauxic shift'!$A:$L,4,FALSE)),"",IF(VLOOKUP($A75,'Gerosa et al. diauxic shift'!$A:$L,4,FALSE)=0,"",VLOOKUP($A75,'Gerosa et al. diauxic shift'!$A:$L,4,FALSE)*Sources!$E$3))</f>
        <v/>
      </c>
      <c r="AH75" s="16" t="str">
        <f>IF(ISERROR(VLOOKUP($A75,'Gerosa et al. diauxic shift'!$A:$L,5,FALSE)),"",IF(VLOOKUP($A75,'Gerosa et al. diauxic shift'!$A:$L,5,FALSE)=0,"",VLOOKUP($A75,'Gerosa et al. diauxic shift'!$A:$L,5,FALSE)*Sources!$E$3))</f>
        <v/>
      </c>
      <c r="AI75" s="16" t="str">
        <f>IF(ISERROR(VLOOKUP($A75,'Gerosa et al. diauxic shift'!$A:$L,6,FALSE)),"",IF(VLOOKUP($A75,'Gerosa et al. diauxic shift'!$A:$L,6,FALSE)=0,"",VLOOKUP($A75,'Gerosa et al. diauxic shift'!$A:$L,6,FALSE)*Sources!$E$3))</f>
        <v/>
      </c>
      <c r="AJ75" s="16" t="str">
        <f>IF(ISERROR(VLOOKUP($A75,'Gerosa et al. diauxic shift'!$A:$L,7,FALSE)),"",IF(VLOOKUP($A75,'Gerosa et al. diauxic shift'!$A:$L,7,FALSE)=0,"",VLOOKUP($A75,'Gerosa et al. diauxic shift'!$A:$L,7,FALSE)*Sources!$E$3))</f>
        <v/>
      </c>
      <c r="AK75" s="16" t="str">
        <f>IF(ISERROR(VLOOKUP($A75,'Gerosa et al. diauxic shift'!$A:$L,8,FALSE)),"",IF(VLOOKUP($A75,'Gerosa et al. diauxic shift'!$A:$L,8,FALSE)=0,"",VLOOKUP($A75,'Gerosa et al. diauxic shift'!$A:$L,8,FALSE)*Sources!$E$3))</f>
        <v/>
      </c>
      <c r="AL75" s="16" t="str">
        <f>IF(ISERROR(VLOOKUP($A75,'Gerosa et al. diauxic shift'!$A:$L,9,FALSE)),"",IF(VLOOKUP($A75,'Gerosa et al. diauxic shift'!$A:$L,9,FALSE)=0,"",VLOOKUP($A75,'Gerosa et al. diauxic shift'!$A:$L,9,FALSE)*Sources!$E$3))</f>
        <v/>
      </c>
      <c r="AM75" s="16" t="str">
        <f>IF(ISERROR(VLOOKUP($A75,'Gerosa et al. diauxic shift'!$A:$L,10,FALSE)),"",IF(VLOOKUP($A75,'Gerosa et al. diauxic shift'!$A:$L,10,FALSE)=0,"",VLOOKUP($A75,'Gerosa et al. diauxic shift'!$A:$L,10,FALSE)*Sources!$E$3))</f>
        <v/>
      </c>
      <c r="AN75" s="16" t="str">
        <f>IF(ISERROR(VLOOKUP($A75,'Gerosa et al. diauxic shift'!$A:$L,11,FALSE)),"",IF(VLOOKUP($A75,'Gerosa et al. diauxic shift'!$A:$L,11,FALSE)=0,"",VLOOKUP($A75,'Gerosa et al. diauxic shift'!$A:$L,11,FALSE)*Sources!$E$3))</f>
        <v/>
      </c>
      <c r="AO75" s="16" t="str">
        <f>IF(ISERROR(VLOOKUP($A75,'Gerosa et al. diauxic shift'!$A:$L,12,FALSE)),"",IF(VLOOKUP($A75,'Gerosa et al. diauxic shift'!$A:$L,12,FALSE)=0,"",VLOOKUP($A75,'Gerosa et al. diauxic shift'!$A:$L,12,FALSE)*Sources!$E$3))</f>
        <v/>
      </c>
      <c r="AP75" s="17"/>
      <c r="AQ75" s="16">
        <f>IF(ISERROR(VLOOKUP($A75,'Ishii et al.'!$A:$L,3,FALSE)),"",IF(VLOOKUP($A75,'Ishii et al.'!$A:$L,3,FALSE)=0,"",VLOOKUP($A75,'Ishii et al.'!$A:$L,3,FALSE)*Sources!$E$4))</f>
        <v>7.2202379498489094E-2</v>
      </c>
      <c r="AR75" s="16">
        <f>IF(ISERROR(VLOOKUP($A75,'Ishii et al.'!$A:$L,4,FALSE)),"",IF(VLOOKUP($A75,'Ishii et al.'!$A:$L,4,FALSE)=0,"",VLOOKUP($A75,'Ishii et al.'!$A:$L,4,FALSE)*Sources!$E$4))</f>
        <v>7.9054349464713E-2</v>
      </c>
      <c r="AS75" s="16">
        <f>IF(ISERROR(VLOOKUP($A75,'Ishii et al.'!$A:$L,5,FALSE)),"",IF(VLOOKUP($A75,'Ishii et al.'!$A:$L,5,FALSE)=0,"",VLOOKUP($A75,'Ishii et al.'!$A:$L,5,FALSE)*Sources!$E$4))</f>
        <v>7.0192994800721706E-2</v>
      </c>
      <c r="AT75" s="16">
        <f>IF(ISERROR(VLOOKUP($A75,'Ishii et al.'!$A:$L,6,FALSE)),"",IF(VLOOKUP($A75,'Ishii et al.'!$A:$L,6,FALSE)=0,"",VLOOKUP($A75,'Ishii et al.'!$A:$L,6,FALSE)*Sources!$E$4))</f>
        <v>5.58829640138883E-2</v>
      </c>
      <c r="AU75" s="16">
        <f>IF(ISERROR(VLOOKUP($A75,'Ishii et al.'!$A:$L,7,FALSE)),"",IF(VLOOKUP($A75,'Ishii et al.'!$A:$L,7,FALSE)=0,"",VLOOKUP($A75,'Ishii et al.'!$A:$L,7,FALSE)*Sources!$E$4))</f>
        <v>3.2340275894183798E-2</v>
      </c>
      <c r="AV75" s="16">
        <f t="shared" si="17"/>
        <v>6.1934592734399184E-2</v>
      </c>
      <c r="AW75" s="16">
        <f>IF(ISERROR(VLOOKUP($A75,'Ishii et al.'!$A:$L,9,FALSE)),"",IF(VLOOKUP($A75,'Ishii et al.'!$A:$L,9,FALSE)=0,"",VLOOKUP($A75,'Ishii et al.'!$A:$L,9,FALSE)*Sources!$E$4))</f>
        <v>5.9063474442539503E-2</v>
      </c>
      <c r="AX75" s="16">
        <f>IF(ISERROR(VLOOKUP($A75,'Ishii et al.'!$A:$L,10,FALSE)),"",IF(VLOOKUP($A75,'Ishii et al.'!$A:$L,10,FALSE)=0,"",VLOOKUP($A75,'Ishii et al.'!$A:$L,10,FALSE)*Sources!$E$4))</f>
        <v>5.0790236157614202E-2</v>
      </c>
      <c r="AY75" s="16">
        <f>IF(ISERROR(VLOOKUP($A75,'Ishii et al.'!$A:$L,11,FALSE)),"",IF(VLOOKUP($A75,'Ishii et al.'!$A:$L,11,FALSE)=0,"",VLOOKUP($A75,'Ishii et al.'!$A:$L,11,FALSE)*Sources!$E$4))</f>
        <v>6.1999678978073999E-2</v>
      </c>
      <c r="AZ75" s="16">
        <f>IF(ISERROR(VLOOKUP($A75,'Ishii et al.'!$A:$L,12,FALSE)),"",IF(VLOOKUP($A75,'Ishii et al.'!$A:$L,12,FALSE)=0,"",VLOOKUP($A75,'Ishii et al.'!$A:$L,12,FALSE)*Sources!$E$4))</f>
        <v>0.23338241261203199</v>
      </c>
      <c r="BA75" s="17"/>
      <c r="BB75" s="16">
        <f>IF(ISERROR(VLOOKUP($A75,'Park et al.'!$A:$E,5,FALSE)),"",IF(VLOOKUP($A75,'Park et al.'!$A:$E,5,FALSE)=0,"",VLOOKUP($A75,'Park et al.'!$A:$E,5,FALSE)*Sources!$E$5))</f>
        <v>2.3699999999999999E-2</v>
      </c>
    </row>
    <row r="76" spans="1:54" ht="15" hidden="1" customHeight="1">
      <c r="A76" s="16" t="s">
        <v>255</v>
      </c>
      <c r="B76" s="18" t="s">
        <v>623</v>
      </c>
      <c r="C76" s="18" t="s">
        <v>623</v>
      </c>
      <c r="D76" s="18" t="s">
        <v>256</v>
      </c>
      <c r="E76" s="18" t="s">
        <v>257</v>
      </c>
      <c r="F76" s="18" t="s">
        <v>258</v>
      </c>
      <c r="G76" s="18" t="s">
        <v>258</v>
      </c>
      <c r="H76" s="18" t="s">
        <v>257</v>
      </c>
      <c r="I76" s="16">
        <f t="shared" si="9"/>
        <v>4</v>
      </c>
      <c r="J76" s="16">
        <f t="shared" si="10"/>
        <v>19</v>
      </c>
      <c r="K76" s="18"/>
      <c r="L76" s="18"/>
      <c r="M76" s="12" t="b">
        <v>1</v>
      </c>
      <c r="N76" s="12">
        <f t="shared" si="11"/>
        <v>4.5657455658075739E-3</v>
      </c>
      <c r="O76" s="12">
        <f t="shared" si="12"/>
        <v>1.47E-3</v>
      </c>
      <c r="P76" s="12">
        <f t="shared" si="13"/>
        <v>1.47E-3</v>
      </c>
      <c r="Q76" s="12">
        <f t="shared" si="14"/>
        <v>1.0757236697422724E-2</v>
      </c>
      <c r="R76" s="12">
        <f t="shared" si="15"/>
        <v>4.3780453648214436E-3</v>
      </c>
      <c r="S76" s="12">
        <f t="shared" si="16"/>
        <v>1.3218719067190427E-5</v>
      </c>
      <c r="U76" s="16">
        <f>IF(ISERROR(VLOOKUP($A76,'Bennett et al.'!$A:$E,3,FALSE)),"",IF(VLOOKUP($A76,'Bennett et al.'!$A:$E,3,FALSE)=0,"",VLOOKUP($A76,'Bennett et al.'!$A:$E,3,FALSE)*Sources!$E$2))</f>
        <v>1.47E-3</v>
      </c>
      <c r="V76" s="16" t="str">
        <f>IF(ISERROR(VLOOKUP($A76,'Bennett et al.'!$A:$E,4,FALSE)),"",IF(VLOOKUP($A76,'Bennett et al.'!$A:$E,4,FALSE)=0,"",VLOOKUP($A76,'Bennett et al.'!$A:$E,4,FALSE)*Sources!$E$2))</f>
        <v/>
      </c>
      <c r="W76" s="16" t="str">
        <f>IF(ISERROR(VLOOKUP($A76,'Bennett et al.'!$A:$E,5,FALSE)),"",IF(VLOOKUP($A76,'Bennett et al.'!$A:$E,5,FALSE)=0,"",VLOOKUP($A76,'Bennett et al.'!$A:$E,5,FALSE)*Sources!$E$2))</f>
        <v/>
      </c>
      <c r="X76" s="17"/>
      <c r="Y76" s="16">
        <f>IF(ISERROR(VLOOKUP($A76,'Gerosa et al. growth media'!$A:$K,4,FALSE)),"",IF(VLOOKUP($A76,'Gerosa et al. growth media'!$A:$K,4,FALSE)=0,"",VLOOKUP($A76,'Gerosa et al. growth media'!$A:$K,4,FALSE)*Sources!$E$3))</f>
        <v>5.3579974001413582E-3</v>
      </c>
      <c r="Z76" s="16">
        <f>IF(ISERROR(VLOOKUP($A76,'Gerosa et al. growth media'!$A:$K,5,FALSE)),"",IF(VLOOKUP($A76,'Gerosa et al. growth media'!$A:$K,5,FALSE)=0,"",VLOOKUP($A76,'Gerosa et al. growth media'!$A:$K,5,FALSE)*Sources!$E$3))</f>
        <v>4.4711413891885812E-3</v>
      </c>
      <c r="AA76" s="16">
        <f>IF(ISERROR(VLOOKUP($A76,'Gerosa et al. growth media'!$A:$K,6,FALSE)),"",IF(VLOOKUP($A76,'Gerosa et al. growth media'!$A:$K,6,FALSE)=0,"",VLOOKUP($A76,'Gerosa et al. growth media'!$A:$K,6,FALSE)*Sources!$E$3))</f>
        <v>4.4449066257852806E-3</v>
      </c>
      <c r="AB76" s="16">
        <f>IF(ISERROR(VLOOKUP($A76,'Gerosa et al. growth media'!$A:$K,7,FALSE)),"",IF(VLOOKUP($A76,'Gerosa et al. growth media'!$A:$K,7,FALSE)=0,"",VLOOKUP($A76,'Gerosa et al. growth media'!$A:$K,7,FALSE)*Sources!$E$3))</f>
        <v>1.0757236697422724E-2</v>
      </c>
      <c r="AC76" s="16">
        <f>IF(ISERROR(VLOOKUP($A76,'Gerosa et al. growth media'!$A:$K,8,FALSE)),"",IF(VLOOKUP($A76,'Gerosa et al. growth media'!$A:$K,8,FALSE)=0,"",VLOOKUP($A76,'Gerosa et al. growth media'!$A:$K,8,FALSE)*Sources!$E$3))</f>
        <v>5.3734926161157102E-3</v>
      </c>
      <c r="AD76" s="16">
        <f>IF(ISERROR(VLOOKUP($A76,'Gerosa et al. growth media'!$A:$K,9,FALSE)),"",IF(VLOOKUP($A76,'Gerosa et al. growth media'!$A:$K,9,FALSE)=0,"",VLOOKUP($A76,'Gerosa et al. growth media'!$A:$K,9,FALSE)*Sources!$E$3))</f>
        <v>1.2835352869778731E-2</v>
      </c>
      <c r="AE76" s="16">
        <f>IF(ISERROR(VLOOKUP($A76,'Gerosa et al. growth media'!$A:$K,10,FALSE)),"",IF(VLOOKUP($A76,'Gerosa et al. growth media'!$A:$K,10,FALSE)=0,"",VLOOKUP($A76,'Gerosa et al. growth media'!$A:$K,10,FALSE)*Sources!$E$3))</f>
        <v>8.5736568214401319E-3</v>
      </c>
      <c r="AF76" s="16">
        <f>IF(ISERROR(VLOOKUP($A76,'Gerosa et al. growth media'!$A:$K,11,FALSE)),"",IF(VLOOKUP($A76,'Gerosa et al. growth media'!$A:$K,11,FALSE)=0,"",VLOOKUP($A76,'Gerosa et al. growth media'!$A:$K,11,FALSE)*Sources!$E$3))</f>
        <v>6.5289158835409415E-3</v>
      </c>
      <c r="AG76" s="16" t="str">
        <f>IF(ISERROR(VLOOKUP($A76,'Gerosa et al. diauxic shift'!$A:$L,4,FALSE)),"",IF(VLOOKUP($A76,'Gerosa et al. diauxic shift'!$A:$L,4,FALSE)=0,"",VLOOKUP($A76,'Gerosa et al. diauxic shift'!$A:$L,4,FALSE)*Sources!$E$3))</f>
        <v/>
      </c>
      <c r="AH76" s="16" t="str">
        <f>IF(ISERROR(VLOOKUP($A76,'Gerosa et al. diauxic shift'!$A:$L,5,FALSE)),"",IF(VLOOKUP($A76,'Gerosa et al. diauxic shift'!$A:$L,5,FALSE)=0,"",VLOOKUP($A76,'Gerosa et al. diauxic shift'!$A:$L,5,FALSE)*Sources!$E$3))</f>
        <v/>
      </c>
      <c r="AI76" s="16" t="str">
        <f>IF(ISERROR(VLOOKUP($A76,'Gerosa et al. diauxic shift'!$A:$L,6,FALSE)),"",IF(VLOOKUP($A76,'Gerosa et al. diauxic shift'!$A:$L,6,FALSE)=0,"",VLOOKUP($A76,'Gerosa et al. diauxic shift'!$A:$L,6,FALSE)*Sources!$E$3))</f>
        <v/>
      </c>
      <c r="AJ76" s="16" t="str">
        <f>IF(ISERROR(VLOOKUP($A76,'Gerosa et al. diauxic shift'!$A:$L,7,FALSE)),"",IF(VLOOKUP($A76,'Gerosa et al. diauxic shift'!$A:$L,7,FALSE)=0,"",VLOOKUP($A76,'Gerosa et al. diauxic shift'!$A:$L,7,FALSE)*Sources!$E$3))</f>
        <v/>
      </c>
      <c r="AK76" s="16" t="str">
        <f>IF(ISERROR(VLOOKUP($A76,'Gerosa et al. diauxic shift'!$A:$L,8,FALSE)),"",IF(VLOOKUP($A76,'Gerosa et al. diauxic shift'!$A:$L,8,FALSE)=0,"",VLOOKUP($A76,'Gerosa et al. diauxic shift'!$A:$L,8,FALSE)*Sources!$E$3))</f>
        <v/>
      </c>
      <c r="AL76" s="16" t="str">
        <f>IF(ISERROR(VLOOKUP($A76,'Gerosa et al. diauxic shift'!$A:$L,9,FALSE)),"",IF(VLOOKUP($A76,'Gerosa et al. diauxic shift'!$A:$L,9,FALSE)=0,"",VLOOKUP($A76,'Gerosa et al. diauxic shift'!$A:$L,9,FALSE)*Sources!$E$3))</f>
        <v/>
      </c>
      <c r="AM76" s="16" t="str">
        <f>IF(ISERROR(VLOOKUP($A76,'Gerosa et al. diauxic shift'!$A:$L,10,FALSE)),"",IF(VLOOKUP($A76,'Gerosa et al. diauxic shift'!$A:$L,10,FALSE)=0,"",VLOOKUP($A76,'Gerosa et al. diauxic shift'!$A:$L,10,FALSE)*Sources!$E$3))</f>
        <v/>
      </c>
      <c r="AN76" s="16" t="str">
        <f>IF(ISERROR(VLOOKUP($A76,'Gerosa et al. diauxic shift'!$A:$L,11,FALSE)),"",IF(VLOOKUP($A76,'Gerosa et al. diauxic shift'!$A:$L,11,FALSE)=0,"",VLOOKUP($A76,'Gerosa et al. diauxic shift'!$A:$L,11,FALSE)*Sources!$E$3))</f>
        <v/>
      </c>
      <c r="AO76" s="16" t="str">
        <f>IF(ISERROR(VLOOKUP($A76,'Gerosa et al. diauxic shift'!$A:$L,12,FALSE)),"",IF(VLOOKUP($A76,'Gerosa et al. diauxic shift'!$A:$L,12,FALSE)=0,"",VLOOKUP($A76,'Gerosa et al. diauxic shift'!$A:$L,12,FALSE)*Sources!$E$3))</f>
        <v/>
      </c>
      <c r="AP76" s="17"/>
      <c r="AQ76" s="16">
        <f>IF(ISERROR(VLOOKUP($A76,'Ishii et al.'!$A:$L,3,FALSE)),"",IF(VLOOKUP($A76,'Ishii et al.'!$A:$L,3,FALSE)=0,"",VLOOKUP($A76,'Ishii et al.'!$A:$L,3,FALSE)*Sources!$E$4))</f>
        <v>7.43169740455846E-2</v>
      </c>
      <c r="AR76" s="16">
        <f>IF(ISERROR(VLOOKUP($A76,'Ishii et al.'!$A:$L,4,FALSE)),"",IF(VLOOKUP($A76,'Ishii et al.'!$A:$L,4,FALSE)=0,"",VLOOKUP($A76,'Ishii et al.'!$A:$L,4,FALSE)*Sources!$E$4))</f>
        <v>0.21669666800362899</v>
      </c>
      <c r="AS76" s="16">
        <f>IF(ISERROR(VLOOKUP($A76,'Ishii et al.'!$A:$L,5,FALSE)),"",IF(VLOOKUP($A76,'Ishii et al.'!$A:$L,5,FALSE)=0,"",VLOOKUP($A76,'Ishii et al.'!$A:$L,5,FALSE)*Sources!$E$4))</f>
        <v>0.102386988686817</v>
      </c>
      <c r="AT76" s="16">
        <f>IF(ISERROR(VLOOKUP($A76,'Ishii et al.'!$A:$L,6,FALSE)),"",IF(VLOOKUP($A76,'Ishii et al.'!$A:$L,6,FALSE)=0,"",VLOOKUP($A76,'Ishii et al.'!$A:$L,6,FALSE)*Sources!$E$4))</f>
        <v>0.19926742448954801</v>
      </c>
      <c r="AU76" s="16">
        <f>IF(ISERROR(VLOOKUP($A76,'Ishii et al.'!$A:$L,7,FALSE)),"",IF(VLOOKUP($A76,'Ishii et al.'!$A:$L,7,FALSE)=0,"",VLOOKUP($A76,'Ishii et al.'!$A:$L,7,FALSE)*Sources!$E$4))</f>
        <v>0.19622895749739699</v>
      </c>
      <c r="AV76" s="16">
        <f t="shared" si="17"/>
        <v>0.15777940254459513</v>
      </c>
      <c r="AW76" s="16">
        <f>IF(ISERROR(VLOOKUP($A76,'Ishii et al.'!$A:$L,9,FALSE)),"",IF(VLOOKUP($A76,'Ishii et al.'!$A:$L,9,FALSE)=0,"",VLOOKUP($A76,'Ishii et al.'!$A:$L,9,FALSE)*Sources!$E$4))</f>
        <v>0.10170839031102399</v>
      </c>
      <c r="AX76" s="16">
        <f>IF(ISERROR(VLOOKUP($A76,'Ishii et al.'!$A:$L,10,FALSE)),"",IF(VLOOKUP($A76,'Ishii et al.'!$A:$L,10,FALSE)=0,"",VLOOKUP($A76,'Ishii et al.'!$A:$L,10,FALSE)*Sources!$E$4))</f>
        <v>0.17596226679986901</v>
      </c>
      <c r="AY76" s="16">
        <f>IF(ISERROR(VLOOKUP($A76,'Ishii et al.'!$A:$L,11,FALSE)),"",IF(VLOOKUP($A76,'Ishii et al.'!$A:$L,11,FALSE)=0,"",VLOOKUP($A76,'Ishii et al.'!$A:$L,11,FALSE)*Sources!$E$4))</f>
        <v>0.20914553997172899</v>
      </c>
      <c r="AZ76" s="16">
        <f>IF(ISERROR(VLOOKUP($A76,'Ishii et al.'!$A:$L,12,FALSE)),"",IF(VLOOKUP($A76,'Ishii et al.'!$A:$L,12,FALSE)=0,"",VLOOKUP($A76,'Ishii et al.'!$A:$L,12,FALSE)*Sources!$E$4))</f>
        <v>0.22729413012323199</v>
      </c>
      <c r="BA76" s="17"/>
      <c r="BB76" s="16">
        <f>IF(ISERROR(VLOOKUP($A76,'Park et al.'!$A:$E,5,FALSE)),"",IF(VLOOKUP($A76,'Park et al.'!$A:$E,5,FALSE)=0,"",VLOOKUP($A76,'Park et al.'!$A:$E,5,FALSE)*Sources!$E$5))</f>
        <v>1.47E-3</v>
      </c>
    </row>
    <row r="77" spans="1:54" ht="15" hidden="1" customHeight="1">
      <c r="A77" s="16" t="s">
        <v>259</v>
      </c>
      <c r="B77" s="18" t="s">
        <v>799</v>
      </c>
      <c r="C77" s="18" t="s">
        <v>861</v>
      </c>
      <c r="D77" s="18" t="s">
        <v>260</v>
      </c>
      <c r="E77" s="18" t="s">
        <v>260</v>
      </c>
      <c r="F77" s="17"/>
      <c r="G77" s="18" t="s">
        <v>261</v>
      </c>
      <c r="H77" s="16" t="s">
        <v>260</v>
      </c>
      <c r="I77" s="16">
        <f t="shared" si="9"/>
        <v>3</v>
      </c>
      <c r="J77" s="16">
        <f t="shared" si="10"/>
        <v>13</v>
      </c>
      <c r="K77" s="18" t="b">
        <v>1</v>
      </c>
      <c r="L77" s="18"/>
      <c r="M77" s="12" t="b">
        <v>1</v>
      </c>
      <c r="N77" s="12">
        <f t="shared" si="11"/>
        <v>0.38499999999999995</v>
      </c>
      <c r="O77" s="12">
        <f t="shared" si="12"/>
        <v>0.38499999999999995</v>
      </c>
      <c r="P77" s="12">
        <f t="shared" si="13"/>
        <v>0.38499999999999995</v>
      </c>
      <c r="Q77" s="12">
        <f t="shared" si="14"/>
        <v>0.38499999999999995</v>
      </c>
      <c r="R77" s="12">
        <f t="shared" si="15"/>
        <v>0</v>
      </c>
      <c r="S77" s="12">
        <f t="shared" si="16"/>
        <v>1.1146496815286622E-3</v>
      </c>
      <c r="U77" s="16">
        <f>IF(ISERROR(VLOOKUP($A77,'Bennett et al.'!$A:$E,3,FALSE)),"",IF(VLOOKUP($A77,'Bennett et al.'!$A:$E,3,FALSE)=0,"",VLOOKUP($A77,'Bennett et al.'!$A:$E,3,FALSE)*Sources!$E$2))</f>
        <v>0.38499999999999995</v>
      </c>
      <c r="V77" s="16">
        <f>IF(ISERROR(VLOOKUP($A77,'Bennett et al.'!$A:$E,4,FALSE)),"",IF(VLOOKUP($A77,'Bennett et al.'!$A:$E,4,FALSE)=0,"",VLOOKUP($A77,'Bennett et al.'!$A:$E,4,FALSE)*Sources!$E$2))</f>
        <v>0.45100000000000001</v>
      </c>
      <c r="W77" s="16">
        <f>IF(ISERROR(VLOOKUP($A77,'Bennett et al.'!$A:$E,5,FALSE)),"",IF(VLOOKUP($A77,'Bennett et al.'!$A:$E,5,FALSE)=0,"",VLOOKUP($A77,'Bennett et al.'!$A:$E,5,FALSE)*Sources!$E$2))</f>
        <v>0.36099999999999999</v>
      </c>
      <c r="X77" s="17"/>
      <c r="Y77" s="16" t="str">
        <f>IF(ISERROR(VLOOKUP($A77,'Gerosa et al. growth media'!$A:$K,4,FALSE)),"",IF(VLOOKUP($A77,'Gerosa et al. growth media'!$A:$K,4,FALSE)=0,"",VLOOKUP($A77,'Gerosa et al. growth media'!$A:$K,4,FALSE)*Sources!$E$3))</f>
        <v/>
      </c>
      <c r="Z77" s="16" t="str">
        <f>IF(ISERROR(VLOOKUP($A77,'Gerosa et al. growth media'!$A:$K,5,FALSE)),"",IF(VLOOKUP($A77,'Gerosa et al. growth media'!$A:$K,5,FALSE)=0,"",VLOOKUP($A77,'Gerosa et al. growth media'!$A:$K,5,FALSE)*Sources!$E$3))</f>
        <v/>
      </c>
      <c r="AA77" s="16" t="str">
        <f>IF(ISERROR(VLOOKUP($A77,'Gerosa et al. growth media'!$A:$K,6,FALSE)),"",IF(VLOOKUP($A77,'Gerosa et al. growth media'!$A:$K,6,FALSE)=0,"",VLOOKUP($A77,'Gerosa et al. growth media'!$A:$K,6,FALSE)*Sources!$E$3))</f>
        <v/>
      </c>
      <c r="AB77" s="16" t="str">
        <f>IF(ISERROR(VLOOKUP($A77,'Gerosa et al. growth media'!$A:$K,7,FALSE)),"",IF(VLOOKUP($A77,'Gerosa et al. growth media'!$A:$K,7,FALSE)=0,"",VLOOKUP($A77,'Gerosa et al. growth media'!$A:$K,7,FALSE)*Sources!$E$3))</f>
        <v/>
      </c>
      <c r="AC77" s="16" t="str">
        <f>IF(ISERROR(VLOOKUP($A77,'Gerosa et al. growth media'!$A:$K,8,FALSE)),"",IF(VLOOKUP($A77,'Gerosa et al. growth media'!$A:$K,8,FALSE)=0,"",VLOOKUP($A77,'Gerosa et al. growth media'!$A:$K,8,FALSE)*Sources!$E$3))</f>
        <v/>
      </c>
      <c r="AD77" s="16" t="str">
        <f>IF(ISERROR(VLOOKUP($A77,'Gerosa et al. growth media'!$A:$K,9,FALSE)),"",IF(VLOOKUP($A77,'Gerosa et al. growth media'!$A:$K,9,FALSE)=0,"",VLOOKUP($A77,'Gerosa et al. growth media'!$A:$K,9,FALSE)*Sources!$E$3))</f>
        <v/>
      </c>
      <c r="AE77" s="16" t="str">
        <f>IF(ISERROR(VLOOKUP($A77,'Gerosa et al. growth media'!$A:$K,10,FALSE)),"",IF(VLOOKUP($A77,'Gerosa et al. growth media'!$A:$K,10,FALSE)=0,"",VLOOKUP($A77,'Gerosa et al. growth media'!$A:$K,10,FALSE)*Sources!$E$3))</f>
        <v/>
      </c>
      <c r="AF77" s="16" t="str">
        <f>IF(ISERROR(VLOOKUP($A77,'Gerosa et al. growth media'!$A:$K,11,FALSE)),"",IF(VLOOKUP($A77,'Gerosa et al. growth media'!$A:$K,11,FALSE)=0,"",VLOOKUP($A77,'Gerosa et al. growth media'!$A:$K,11,FALSE)*Sources!$E$3))</f>
        <v/>
      </c>
      <c r="AG77" s="16" t="str">
        <f>IF(ISERROR(VLOOKUP($A77,'Gerosa et al. diauxic shift'!$A:$L,4,FALSE)),"",IF(VLOOKUP($A77,'Gerosa et al. diauxic shift'!$A:$L,4,FALSE)=0,"",VLOOKUP($A77,'Gerosa et al. diauxic shift'!$A:$L,4,FALSE)*Sources!$E$3))</f>
        <v/>
      </c>
      <c r="AH77" s="16" t="str">
        <f>IF(ISERROR(VLOOKUP($A77,'Gerosa et al. diauxic shift'!$A:$L,5,FALSE)),"",IF(VLOOKUP($A77,'Gerosa et al. diauxic shift'!$A:$L,5,FALSE)=0,"",VLOOKUP($A77,'Gerosa et al. diauxic shift'!$A:$L,5,FALSE)*Sources!$E$3))</f>
        <v/>
      </c>
      <c r="AI77" s="16" t="str">
        <f>IF(ISERROR(VLOOKUP($A77,'Gerosa et al. diauxic shift'!$A:$L,6,FALSE)),"",IF(VLOOKUP($A77,'Gerosa et al. diauxic shift'!$A:$L,6,FALSE)=0,"",VLOOKUP($A77,'Gerosa et al. diauxic shift'!$A:$L,6,FALSE)*Sources!$E$3))</f>
        <v/>
      </c>
      <c r="AJ77" s="16" t="str">
        <f>IF(ISERROR(VLOOKUP($A77,'Gerosa et al. diauxic shift'!$A:$L,7,FALSE)),"",IF(VLOOKUP($A77,'Gerosa et al. diauxic shift'!$A:$L,7,FALSE)=0,"",VLOOKUP($A77,'Gerosa et al. diauxic shift'!$A:$L,7,FALSE)*Sources!$E$3))</f>
        <v/>
      </c>
      <c r="AK77" s="16" t="str">
        <f>IF(ISERROR(VLOOKUP($A77,'Gerosa et al. diauxic shift'!$A:$L,8,FALSE)),"",IF(VLOOKUP($A77,'Gerosa et al. diauxic shift'!$A:$L,8,FALSE)=0,"",VLOOKUP($A77,'Gerosa et al. diauxic shift'!$A:$L,8,FALSE)*Sources!$E$3))</f>
        <v/>
      </c>
      <c r="AL77" s="16" t="str">
        <f>IF(ISERROR(VLOOKUP($A77,'Gerosa et al. diauxic shift'!$A:$L,9,FALSE)),"",IF(VLOOKUP($A77,'Gerosa et al. diauxic shift'!$A:$L,9,FALSE)=0,"",VLOOKUP($A77,'Gerosa et al. diauxic shift'!$A:$L,9,FALSE)*Sources!$E$3))</f>
        <v/>
      </c>
      <c r="AM77" s="16" t="str">
        <f>IF(ISERROR(VLOOKUP($A77,'Gerosa et al. diauxic shift'!$A:$L,10,FALSE)),"",IF(VLOOKUP($A77,'Gerosa et al. diauxic shift'!$A:$L,10,FALSE)=0,"",VLOOKUP($A77,'Gerosa et al. diauxic shift'!$A:$L,10,FALSE)*Sources!$E$3))</f>
        <v/>
      </c>
      <c r="AN77" s="16" t="str">
        <f>IF(ISERROR(VLOOKUP($A77,'Gerosa et al. diauxic shift'!$A:$L,11,FALSE)),"",IF(VLOOKUP($A77,'Gerosa et al. diauxic shift'!$A:$L,11,FALSE)=0,"",VLOOKUP($A77,'Gerosa et al. diauxic shift'!$A:$L,11,FALSE)*Sources!$E$3))</f>
        <v/>
      </c>
      <c r="AO77" s="16" t="str">
        <f>IF(ISERROR(VLOOKUP($A77,'Gerosa et al. diauxic shift'!$A:$L,12,FALSE)),"",IF(VLOOKUP($A77,'Gerosa et al. diauxic shift'!$A:$L,12,FALSE)=0,"",VLOOKUP($A77,'Gerosa et al. diauxic shift'!$A:$L,12,FALSE)*Sources!$E$3))</f>
        <v/>
      </c>
      <c r="AP77" s="17"/>
      <c r="AQ77" s="16">
        <f>IF(ISERROR(VLOOKUP($A77,'Ishii et al.'!$A:$L,3,FALSE)),"",IF(VLOOKUP($A77,'Ishii et al.'!$A:$L,3,FALSE)=0,"",VLOOKUP($A77,'Ishii et al.'!$A:$L,3,FALSE)*Sources!$E$4))</f>
        <v>6.2522704618360195E-2</v>
      </c>
      <c r="AR77" s="16">
        <f>IF(ISERROR(VLOOKUP($A77,'Ishii et al.'!$A:$L,4,FALSE)),"",IF(VLOOKUP($A77,'Ishii et al.'!$A:$L,4,FALSE)=0,"",VLOOKUP($A77,'Ishii et al.'!$A:$L,4,FALSE)*Sources!$E$4))</f>
        <v>7.1184650676745606E-2</v>
      </c>
      <c r="AS77" s="16">
        <f>IF(ISERROR(VLOOKUP($A77,'Ishii et al.'!$A:$L,5,FALSE)),"",IF(VLOOKUP($A77,'Ishii et al.'!$A:$L,5,FALSE)=0,"",VLOOKUP($A77,'Ishii et al.'!$A:$L,5,FALSE)*Sources!$E$4))</f>
        <v>0.14277470258623401</v>
      </c>
      <c r="AT77" s="16">
        <f>IF(ISERROR(VLOOKUP($A77,'Ishii et al.'!$A:$L,6,FALSE)),"",IF(VLOOKUP($A77,'Ishii et al.'!$A:$L,6,FALSE)=0,"",VLOOKUP($A77,'Ishii et al.'!$A:$L,6,FALSE)*Sources!$E$4))</f>
        <v>0.11642803332274899</v>
      </c>
      <c r="AU77" s="16">
        <f>IF(ISERROR(VLOOKUP($A77,'Ishii et al.'!$A:$L,7,FALSE)),"",IF(VLOOKUP($A77,'Ishii et al.'!$A:$L,7,FALSE)=0,"",VLOOKUP($A77,'Ishii et al.'!$A:$L,7,FALSE)*Sources!$E$4))</f>
        <v>7.7861539005250294E-2</v>
      </c>
      <c r="AV77" s="16">
        <f t="shared" si="17"/>
        <v>9.4154326041867825E-2</v>
      </c>
      <c r="AW77" s="16">
        <f>IF(ISERROR(VLOOKUP($A77,'Ishii et al.'!$A:$L,9,FALSE)),"",IF(VLOOKUP($A77,'Ishii et al.'!$A:$L,9,FALSE)=0,"",VLOOKUP($A77,'Ishii et al.'!$A:$L,9,FALSE)*Sources!$E$4))</f>
        <v>6.2882751395537395E-2</v>
      </c>
      <c r="AX77" s="16">
        <f>IF(ISERROR(VLOOKUP($A77,'Ishii et al.'!$A:$L,10,FALSE)),"",IF(VLOOKUP($A77,'Ishii et al.'!$A:$L,10,FALSE)=0,"",VLOOKUP($A77,'Ishii et al.'!$A:$L,10,FALSE)*Sources!$E$4))</f>
        <v>0.156053269347561</v>
      </c>
      <c r="AY77" s="16">
        <f>IF(ISERROR(VLOOKUP($A77,'Ishii et al.'!$A:$L,11,FALSE)),"",IF(VLOOKUP($A77,'Ishii et al.'!$A:$L,11,FALSE)=0,"",VLOOKUP($A77,'Ishii et al.'!$A:$L,11,FALSE)*Sources!$E$4))</f>
        <v>9.8163829506358505E-2</v>
      </c>
      <c r="AZ77" s="16">
        <f>IF(ISERROR(VLOOKUP($A77,'Ishii et al.'!$A:$L,12,FALSE)),"",IF(VLOOKUP($A77,'Ishii et al.'!$A:$L,12,FALSE)=0,"",VLOOKUP($A77,'Ishii et al.'!$A:$L,12,FALSE)*Sources!$E$4))</f>
        <v>0.108836902384888</v>
      </c>
      <c r="BA77" s="17"/>
      <c r="BB77" s="16">
        <f>IF(ISERROR(VLOOKUP($A77,'Park et al.'!$A:$E,5,FALSE)),"",IF(VLOOKUP($A77,'Park et al.'!$A:$E,5,FALSE)=0,"",VLOOKUP($A77,'Park et al.'!$A:$E,5,FALSE)*Sources!$E$5))</f>
        <v>0.38499999999999995</v>
      </c>
    </row>
    <row r="78" spans="1:54" ht="15" hidden="1" customHeight="1">
      <c r="A78" s="16" t="s">
        <v>262</v>
      </c>
      <c r="B78" s="18" t="s">
        <v>651</v>
      </c>
      <c r="C78" s="18" t="s">
        <v>858</v>
      </c>
      <c r="D78" s="18" t="s">
        <v>263</v>
      </c>
      <c r="E78" s="18" t="s">
        <v>264</v>
      </c>
      <c r="F78" s="18" t="s">
        <v>265</v>
      </c>
      <c r="G78" s="18" t="s">
        <v>266</v>
      </c>
      <c r="H78" s="16" t="s">
        <v>264</v>
      </c>
      <c r="I78" s="16">
        <f t="shared" si="9"/>
        <v>4</v>
      </c>
      <c r="J78" s="16">
        <f t="shared" si="10"/>
        <v>29</v>
      </c>
      <c r="K78" s="18"/>
      <c r="L78" s="18"/>
      <c r="M78" s="12" t="b">
        <v>1</v>
      </c>
      <c r="N78" s="12">
        <f t="shared" si="11"/>
        <v>1.5662899152159941</v>
      </c>
      <c r="O78" s="12">
        <f t="shared" si="12"/>
        <v>1.338869745647983</v>
      </c>
      <c r="P78" s="12">
        <f t="shared" si="13"/>
        <v>1.6800000000000002</v>
      </c>
      <c r="Q78" s="12">
        <f t="shared" si="14"/>
        <v>1.6800000000000002</v>
      </c>
      <c r="R78" s="12">
        <f t="shared" si="15"/>
        <v>0.16081034408013611</v>
      </c>
      <c r="S78" s="12">
        <f t="shared" si="16"/>
        <v>4.5347131303300351E-3</v>
      </c>
      <c r="U78" s="16">
        <f>IF(ISERROR(VLOOKUP($A78,'Bennett et al.'!$A:$E,3,FALSE)),"",IF(VLOOKUP($A78,'Bennett et al.'!$A:$E,3,FALSE)=0,"",VLOOKUP($A78,'Bennett et al.'!$A:$E,3,FALSE)*Sources!$E$2))</f>
        <v>1.6800000000000002</v>
      </c>
      <c r="V78" s="16">
        <f>IF(ISERROR(VLOOKUP($A78,'Bennett et al.'!$A:$E,4,FALSE)),"",IF(VLOOKUP($A78,'Bennett et al.'!$A:$E,4,FALSE)=0,"",VLOOKUP($A78,'Bennett et al.'!$A:$E,4,FALSE)*Sources!$E$2))</f>
        <v>3.4499999999999997</v>
      </c>
      <c r="W78" s="16">
        <f>IF(ISERROR(VLOOKUP($A78,'Bennett et al.'!$A:$E,5,FALSE)),"",IF(VLOOKUP($A78,'Bennett et al.'!$A:$E,5,FALSE)=0,"",VLOOKUP($A78,'Bennett et al.'!$A:$E,5,FALSE)*Sources!$E$2))</f>
        <v>3.33</v>
      </c>
      <c r="X78" s="17"/>
      <c r="Y78" s="16">
        <f>IF(ISERROR(VLOOKUP($A78,'Gerosa et al. growth media'!$A:$K,4,FALSE)),"",IF(VLOOKUP($A78,'Gerosa et al. growth media'!$A:$K,4,FALSE)=0,"",VLOOKUP($A78,'Gerosa et al. growth media'!$A:$K,4,FALSE)*Sources!$E$3))</f>
        <v>1.3346350085686338</v>
      </c>
      <c r="Z78" s="16">
        <f>IF(ISERROR(VLOOKUP($A78,'Gerosa et al. growth media'!$A:$K,5,FALSE)),"",IF(VLOOKUP($A78,'Gerosa et al. growth media'!$A:$K,5,FALSE)=0,"",VLOOKUP($A78,'Gerosa et al. growth media'!$A:$K,5,FALSE)*Sources!$E$3))</f>
        <v>1.3615500446059718</v>
      </c>
      <c r="AA78" s="16">
        <f>IF(ISERROR(VLOOKUP($A78,'Gerosa et al. growth media'!$A:$K,6,FALSE)),"",IF(VLOOKUP($A78,'Gerosa et al. growth media'!$A:$K,6,FALSE)=0,"",VLOOKUP($A78,'Gerosa et al. growth media'!$A:$K,6,FALSE)*Sources!$E$3))</f>
        <v>0.54862593436981322</v>
      </c>
      <c r="AB78" s="16">
        <f>IF(ISERROR(VLOOKUP($A78,'Gerosa et al. growth media'!$A:$K,7,FALSE)),"",IF(VLOOKUP($A78,'Gerosa et al. growth media'!$A:$K,7,FALSE)=0,"",VLOOKUP($A78,'Gerosa et al. growth media'!$A:$K,7,FALSE)*Sources!$E$3))</f>
        <v>1.338869745647983</v>
      </c>
      <c r="AC78" s="16">
        <f>IF(ISERROR(VLOOKUP($A78,'Gerosa et al. growth media'!$A:$K,8,FALSE)),"",IF(VLOOKUP($A78,'Gerosa et al. growth media'!$A:$K,8,FALSE)=0,"",VLOOKUP($A78,'Gerosa et al. growth media'!$A:$K,8,FALSE)*Sources!$E$3))</f>
        <v>0.73127599509971453</v>
      </c>
      <c r="AD78" s="16">
        <f>IF(ISERROR(VLOOKUP($A78,'Gerosa et al. growth media'!$A:$K,9,FALSE)),"",IF(VLOOKUP($A78,'Gerosa et al. growth media'!$A:$K,9,FALSE)=0,"",VLOOKUP($A78,'Gerosa et al. growth media'!$A:$K,9,FALSE)*Sources!$E$3))</f>
        <v>0.97377624166526688</v>
      </c>
      <c r="AE78" s="16">
        <f>IF(ISERROR(VLOOKUP($A78,'Gerosa et al. growth media'!$A:$K,10,FALSE)),"",IF(VLOOKUP($A78,'Gerosa et al. growth media'!$A:$K,10,FALSE)=0,"",VLOOKUP($A78,'Gerosa et al. growth media'!$A:$K,10,FALSE)*Sources!$E$3))</f>
        <v>0.81600300214542487</v>
      </c>
      <c r="AF78" s="16">
        <f>IF(ISERROR(VLOOKUP($A78,'Gerosa et al. growth media'!$A:$K,11,FALSE)),"",IF(VLOOKUP($A78,'Gerosa et al. growth media'!$A:$K,11,FALSE)=0,"",VLOOKUP($A78,'Gerosa et al. growth media'!$A:$K,11,FALSE)*Sources!$E$3))</f>
        <v>8.5971680569857742</v>
      </c>
      <c r="AG78" s="16">
        <f>IF(ISERROR(VLOOKUP($A78,'Gerosa et al. diauxic shift'!$A:$L,4,FALSE)),"",IF(VLOOKUP($A78,'Gerosa et al. diauxic shift'!$A:$L,4,FALSE)=0,"",VLOOKUP($A78,'Gerosa et al. diauxic shift'!$A:$L,4,FALSE)*Sources!$E$3))</f>
        <v>8.6839230638316742</v>
      </c>
      <c r="AH78" s="16">
        <f>IF(ISERROR(VLOOKUP($A78,'Gerosa et al. diauxic shift'!$A:$L,5,FALSE)),"",IF(VLOOKUP($A78,'Gerosa et al. diauxic shift'!$A:$L,5,FALSE)=0,"",VLOOKUP($A78,'Gerosa et al. diauxic shift'!$A:$L,5,FALSE)*Sources!$E$3))</f>
        <v>6.269070747532683</v>
      </c>
      <c r="AI78" s="16">
        <f>IF(ISERROR(VLOOKUP($A78,'Gerosa et al. diauxic shift'!$A:$L,6,FALSE)),"",IF(VLOOKUP($A78,'Gerosa et al. diauxic shift'!$A:$L,6,FALSE)=0,"",VLOOKUP($A78,'Gerosa et al. diauxic shift'!$A:$L,6,FALSE)*Sources!$E$3))</f>
        <v>6.0655586089163158</v>
      </c>
      <c r="AJ78" s="16">
        <f>IF(ISERROR(VLOOKUP($A78,'Gerosa et al. diauxic shift'!$A:$L,7,FALSE)),"",IF(VLOOKUP($A78,'Gerosa et al. diauxic shift'!$A:$L,7,FALSE)=0,"",VLOOKUP($A78,'Gerosa et al. diauxic shift'!$A:$L,7,FALSE)*Sources!$E$3))</f>
        <v>6.3282574618117993</v>
      </c>
      <c r="AK78" s="16">
        <f>IF(ISERROR(VLOOKUP($A78,'Gerosa et al. diauxic shift'!$A:$L,8,FALSE)),"",IF(VLOOKUP($A78,'Gerosa et al. diauxic shift'!$A:$L,8,FALSE)=0,"",VLOOKUP($A78,'Gerosa et al. diauxic shift'!$A:$L,8,FALSE)*Sources!$E$3))</f>
        <v>6.8322807860979324</v>
      </c>
      <c r="AL78" s="16">
        <f>IF(ISERROR(VLOOKUP($A78,'Gerosa et al. diauxic shift'!$A:$L,9,FALSE)),"",IF(VLOOKUP($A78,'Gerosa et al. diauxic shift'!$A:$L,9,FALSE)=0,"",VLOOKUP($A78,'Gerosa et al. diauxic shift'!$A:$L,9,FALSE)*Sources!$E$3))</f>
        <v>6.1835384107590476</v>
      </c>
      <c r="AM78" s="16">
        <f>IF(ISERROR(VLOOKUP($A78,'Gerosa et al. diauxic shift'!$A:$L,10,FALSE)),"",IF(VLOOKUP($A78,'Gerosa et al. diauxic shift'!$A:$L,10,FALSE)=0,"",VLOOKUP($A78,'Gerosa et al. diauxic shift'!$A:$L,10,FALSE)*Sources!$E$3))</f>
        <v>4.7197603261952485</v>
      </c>
      <c r="AN78" s="16">
        <f>IF(ISERROR(VLOOKUP($A78,'Gerosa et al. diauxic shift'!$A:$L,11,FALSE)),"",IF(VLOOKUP($A78,'Gerosa et al. diauxic shift'!$A:$L,11,FALSE)=0,"",VLOOKUP($A78,'Gerosa et al. diauxic shift'!$A:$L,11,FALSE)*Sources!$E$3))</f>
        <v>4.3495869916454053</v>
      </c>
      <c r="AO78" s="16">
        <f>IF(ISERROR(VLOOKUP($A78,'Gerosa et al. diauxic shift'!$A:$L,12,FALSE)),"",IF(VLOOKUP($A78,'Gerosa et al. diauxic shift'!$A:$L,12,FALSE)=0,"",VLOOKUP($A78,'Gerosa et al. diauxic shift'!$A:$L,12,FALSE)*Sources!$E$3))</f>
        <v>4.367373149685128</v>
      </c>
      <c r="AP78" s="17"/>
      <c r="AQ78" s="16">
        <f>IF(ISERROR(VLOOKUP($A78,'Ishii et al.'!$A:$L,3,FALSE)),"",IF(VLOOKUP($A78,'Ishii et al.'!$A:$L,3,FALSE)=0,"",VLOOKUP($A78,'Ishii et al.'!$A:$L,3,FALSE)*Sources!$E$4))</f>
        <v>4.7116423608187102E-2</v>
      </c>
      <c r="AR78" s="16">
        <f>IF(ISERROR(VLOOKUP($A78,'Ishii et al.'!$A:$L,4,FALSE)),"",IF(VLOOKUP($A78,'Ishii et al.'!$A:$L,4,FALSE)=0,"",VLOOKUP($A78,'Ishii et al.'!$A:$L,4,FALSE)*Sources!$E$4))</f>
        <v>8.3462193004212898E-2</v>
      </c>
      <c r="AS78" s="16">
        <f>IF(ISERROR(VLOOKUP($A78,'Ishii et al.'!$A:$L,5,FALSE)),"",IF(VLOOKUP($A78,'Ishii et al.'!$A:$L,5,FALSE)=0,"",VLOOKUP($A78,'Ishii et al.'!$A:$L,5,FALSE)*Sources!$E$4))</f>
        <v>8.8886319689971696E-2</v>
      </c>
      <c r="AT78" s="16" t="str">
        <f>IF(ISERROR(VLOOKUP($A78,'Ishii et al.'!$A:$L,6,FALSE)),"",IF(VLOOKUP($A78,'Ishii et al.'!$A:$L,6,FALSE)=0,"",VLOOKUP($A78,'Ishii et al.'!$A:$L,6,FALSE)*Sources!$E$4))</f>
        <v/>
      </c>
      <c r="AU78" s="16">
        <f>IF(ISERROR(VLOOKUP($A78,'Ishii et al.'!$A:$L,7,FALSE)),"",IF(VLOOKUP($A78,'Ishii et al.'!$A:$L,7,FALSE)=0,"",VLOOKUP($A78,'Ishii et al.'!$A:$L,7,FALSE)*Sources!$E$4))</f>
        <v>5.51275282606273E-2</v>
      </c>
      <c r="AV78" s="16">
        <f t="shared" si="17"/>
        <v>6.864811614074974E-2</v>
      </c>
      <c r="AW78" s="16">
        <f>IF(ISERROR(VLOOKUP($A78,'Ishii et al.'!$A:$L,9,FALSE)),"",IF(VLOOKUP($A78,'Ishii et al.'!$A:$L,9,FALSE)=0,"",VLOOKUP($A78,'Ishii et al.'!$A:$L,9,FALSE)*Sources!$E$4))</f>
        <v>0.34126028281196202</v>
      </c>
      <c r="AX78" s="16">
        <f>IF(ISERROR(VLOOKUP($A78,'Ishii et al.'!$A:$L,10,FALSE)),"",IF(VLOOKUP($A78,'Ishii et al.'!$A:$L,10,FALSE)=0,"",VLOOKUP($A78,'Ishii et al.'!$A:$L,10,FALSE)*Sources!$E$4))</f>
        <v>6.9813689919909799E-2</v>
      </c>
      <c r="AY78" s="16">
        <f>IF(ISERROR(VLOOKUP($A78,'Ishii et al.'!$A:$L,11,FALSE)),"",IF(VLOOKUP($A78,'Ishii et al.'!$A:$L,11,FALSE)=0,"",VLOOKUP($A78,'Ishii et al.'!$A:$L,11,FALSE)*Sources!$E$4))</f>
        <v>6.09325126630689E-2</v>
      </c>
      <c r="AZ78" s="16">
        <f>IF(ISERROR(VLOOKUP($A78,'Ishii et al.'!$A:$L,12,FALSE)),"",IF(VLOOKUP($A78,'Ishii et al.'!$A:$L,12,FALSE)=0,"",VLOOKUP($A78,'Ishii et al.'!$A:$L,12,FALSE)*Sources!$E$4))</f>
        <v>0.18249795926471399</v>
      </c>
      <c r="BA78" s="17"/>
      <c r="BB78" s="16">
        <f>IF(ISERROR(VLOOKUP($A78,'Park et al.'!$A:$E,5,FALSE)),"",IF(VLOOKUP($A78,'Park et al.'!$A:$E,5,FALSE)=0,"",VLOOKUP($A78,'Park et al.'!$A:$E,5,FALSE)*Sources!$E$5))</f>
        <v>1.6800000000000002</v>
      </c>
    </row>
    <row r="79" spans="1:54" ht="15" hidden="1" customHeight="1">
      <c r="A79" s="16" t="s">
        <v>267</v>
      </c>
      <c r="B79" s="18" t="s">
        <v>738</v>
      </c>
      <c r="C79" s="18" t="s">
        <v>845</v>
      </c>
      <c r="D79" s="18" t="s">
        <v>127</v>
      </c>
      <c r="E79" s="18" t="s">
        <v>268</v>
      </c>
      <c r="F79" s="18" t="s">
        <v>269</v>
      </c>
      <c r="G79" s="18" t="s">
        <v>270</v>
      </c>
      <c r="H79" s="18" t="s">
        <v>268</v>
      </c>
      <c r="I79" s="16">
        <f t="shared" si="9"/>
        <v>4</v>
      </c>
      <c r="J79" s="16">
        <f t="shared" si="10"/>
        <v>21</v>
      </c>
      <c r="K79" s="18" t="b">
        <v>1</v>
      </c>
      <c r="L79" s="18"/>
      <c r="M79" s="12" t="b">
        <v>1</v>
      </c>
      <c r="N79" s="12">
        <f t="shared" si="11"/>
        <v>0.43995060520315726</v>
      </c>
      <c r="O79" s="12">
        <f t="shared" si="12"/>
        <v>0.29785181560947205</v>
      </c>
      <c r="P79" s="12">
        <f t="shared" si="13"/>
        <v>0.5109999999999999</v>
      </c>
      <c r="Q79" s="12">
        <f t="shared" si="14"/>
        <v>0.5109999999999999</v>
      </c>
      <c r="R79" s="12">
        <f t="shared" si="15"/>
        <v>0.10047901772009538</v>
      </c>
      <c r="S79" s="12">
        <f t="shared" si="16"/>
        <v>1.2737423428001078E-3</v>
      </c>
      <c r="U79" s="16">
        <f>IF(ISERROR(VLOOKUP($A79,'Bennett et al.'!$A:$E,3,FALSE)),"",IF(VLOOKUP($A79,'Bennett et al.'!$A:$E,3,FALSE)=0,"",VLOOKUP($A79,'Bennett et al.'!$A:$E,3,FALSE)*Sources!$E$2))</f>
        <v>0.5109999999999999</v>
      </c>
      <c r="V79" s="16">
        <f>IF(ISERROR(VLOOKUP($A79,'Bennett et al.'!$A:$E,4,FALSE)),"",IF(VLOOKUP($A79,'Bennett et al.'!$A:$E,4,FALSE)=0,"",VLOOKUP($A79,'Bennett et al.'!$A:$E,4,FALSE)*Sources!$E$2))</f>
        <v>0.97000000000000008</v>
      </c>
      <c r="W79" s="16">
        <f>IF(ISERROR(VLOOKUP($A79,'Bennett et al.'!$A:$E,5,FALSE)),"",IF(VLOOKUP($A79,'Bennett et al.'!$A:$E,5,FALSE)=0,"",VLOOKUP($A79,'Bennett et al.'!$A:$E,5,FALSE)*Sources!$E$2))</f>
        <v>0.54</v>
      </c>
      <c r="X79" s="17"/>
      <c r="Y79" s="16">
        <f>IF(ISERROR(VLOOKUP($A79,'Gerosa et al. growth media'!$A:$K,4,FALSE)),"",IF(VLOOKUP($A79,'Gerosa et al. growth media'!$A:$K,4,FALSE)=0,"",VLOOKUP($A79,'Gerosa et al. growth media'!$A:$K,4,FALSE)*Sources!$E$3))</f>
        <v>0.21513702145262839</v>
      </c>
      <c r="Z79" s="16">
        <f>IF(ISERROR(VLOOKUP($A79,'Gerosa et al. growth media'!$A:$K,5,FALSE)),"",IF(VLOOKUP($A79,'Gerosa et al. growth media'!$A:$K,5,FALSE)=0,"",VLOOKUP($A79,'Gerosa et al. growth media'!$A:$K,5,FALSE)*Sources!$E$3))</f>
        <v>0.32633584898252677</v>
      </c>
      <c r="AA79" s="16">
        <f>IF(ISERROR(VLOOKUP($A79,'Gerosa et al. growth media'!$A:$K,6,FALSE)),"",IF(VLOOKUP($A79,'Gerosa et al. growth media'!$A:$K,6,FALSE)=0,"",VLOOKUP($A79,'Gerosa et al. growth media'!$A:$K,6,FALSE)*Sources!$E$3))</f>
        <v>0.15646973404438591</v>
      </c>
      <c r="AB79" s="16">
        <f>IF(ISERROR(VLOOKUP($A79,'Gerosa et al. growth media'!$A:$K,7,FALSE)),"",IF(VLOOKUP($A79,'Gerosa et al. growth media'!$A:$K,7,FALSE)=0,"",VLOOKUP($A79,'Gerosa et al. growth media'!$A:$K,7,FALSE)*Sources!$E$3))</f>
        <v>0.29785181560947205</v>
      </c>
      <c r="AC79" s="16">
        <f>IF(ISERROR(VLOOKUP($A79,'Gerosa et al. growth media'!$A:$K,8,FALSE)),"",IF(VLOOKUP($A79,'Gerosa et al. growth media'!$A:$K,8,FALSE)=0,"",VLOOKUP($A79,'Gerosa et al. growth media'!$A:$K,8,FALSE)*Sources!$E$3))</f>
        <v>0.22852173181245614</v>
      </c>
      <c r="AD79" s="16">
        <f>IF(ISERROR(VLOOKUP($A79,'Gerosa et al. growth media'!$A:$K,9,FALSE)),"",IF(VLOOKUP($A79,'Gerosa et al. growth media'!$A:$K,9,FALSE)=0,"",VLOOKUP($A79,'Gerosa et al. growth media'!$A:$K,9,FALSE)*Sources!$E$3))</f>
        <v>0.212877223293509</v>
      </c>
      <c r="AE79" s="16">
        <f>IF(ISERROR(VLOOKUP($A79,'Gerosa et al. growth media'!$A:$K,10,FALSE)),"",IF(VLOOKUP($A79,'Gerosa et al. growth media'!$A:$K,10,FALSE)=0,"",VLOOKUP($A79,'Gerosa et al. growth media'!$A:$K,10,FALSE)*Sources!$E$3))</f>
        <v>0.35617756595462136</v>
      </c>
      <c r="AF79" s="16">
        <f>IF(ISERROR(VLOOKUP($A79,'Gerosa et al. growth media'!$A:$K,11,FALSE)),"",IF(VLOOKUP($A79,'Gerosa et al. growth media'!$A:$K,11,FALSE)=0,"",VLOOKUP($A79,'Gerosa et al. growth media'!$A:$K,11,FALSE)*Sources!$E$3))</f>
        <v>0.26535127156586502</v>
      </c>
      <c r="AG79" s="16" t="str">
        <f>IF(ISERROR(VLOOKUP($A79,'Gerosa et al. diauxic shift'!$A:$L,4,FALSE)),"",IF(VLOOKUP($A79,'Gerosa et al. diauxic shift'!$A:$L,4,FALSE)=0,"",VLOOKUP($A79,'Gerosa et al. diauxic shift'!$A:$L,4,FALSE)*Sources!$E$3))</f>
        <v/>
      </c>
      <c r="AH79" s="16" t="str">
        <f>IF(ISERROR(VLOOKUP($A79,'Gerosa et al. diauxic shift'!$A:$L,5,FALSE)),"",IF(VLOOKUP($A79,'Gerosa et al. diauxic shift'!$A:$L,5,FALSE)=0,"",VLOOKUP($A79,'Gerosa et al. diauxic shift'!$A:$L,5,FALSE)*Sources!$E$3))</f>
        <v/>
      </c>
      <c r="AI79" s="16" t="str">
        <f>IF(ISERROR(VLOOKUP($A79,'Gerosa et al. diauxic shift'!$A:$L,6,FALSE)),"",IF(VLOOKUP($A79,'Gerosa et al. diauxic shift'!$A:$L,6,FALSE)=0,"",VLOOKUP($A79,'Gerosa et al. diauxic shift'!$A:$L,6,FALSE)*Sources!$E$3))</f>
        <v/>
      </c>
      <c r="AJ79" s="16" t="str">
        <f>IF(ISERROR(VLOOKUP($A79,'Gerosa et al. diauxic shift'!$A:$L,7,FALSE)),"",IF(VLOOKUP($A79,'Gerosa et al. diauxic shift'!$A:$L,7,FALSE)=0,"",VLOOKUP($A79,'Gerosa et al. diauxic shift'!$A:$L,7,FALSE)*Sources!$E$3))</f>
        <v/>
      </c>
      <c r="AK79" s="16" t="str">
        <f>IF(ISERROR(VLOOKUP($A79,'Gerosa et al. diauxic shift'!$A:$L,8,FALSE)),"",IF(VLOOKUP($A79,'Gerosa et al. diauxic shift'!$A:$L,8,FALSE)=0,"",VLOOKUP($A79,'Gerosa et al. diauxic shift'!$A:$L,8,FALSE)*Sources!$E$3))</f>
        <v/>
      </c>
      <c r="AL79" s="16" t="str">
        <f>IF(ISERROR(VLOOKUP($A79,'Gerosa et al. diauxic shift'!$A:$L,9,FALSE)),"",IF(VLOOKUP($A79,'Gerosa et al. diauxic shift'!$A:$L,9,FALSE)=0,"",VLOOKUP($A79,'Gerosa et al. diauxic shift'!$A:$L,9,FALSE)*Sources!$E$3))</f>
        <v/>
      </c>
      <c r="AM79" s="16" t="str">
        <f>IF(ISERROR(VLOOKUP($A79,'Gerosa et al. diauxic shift'!$A:$L,10,FALSE)),"",IF(VLOOKUP($A79,'Gerosa et al. diauxic shift'!$A:$L,10,FALSE)=0,"",VLOOKUP($A79,'Gerosa et al. diauxic shift'!$A:$L,10,FALSE)*Sources!$E$3))</f>
        <v/>
      </c>
      <c r="AN79" s="16" t="str">
        <f>IF(ISERROR(VLOOKUP($A79,'Gerosa et al. diauxic shift'!$A:$L,11,FALSE)),"",IF(VLOOKUP($A79,'Gerosa et al. diauxic shift'!$A:$L,11,FALSE)=0,"",VLOOKUP($A79,'Gerosa et al. diauxic shift'!$A:$L,11,FALSE)*Sources!$E$3))</f>
        <v/>
      </c>
      <c r="AO79" s="16" t="str">
        <f>IF(ISERROR(VLOOKUP($A79,'Gerosa et al. diauxic shift'!$A:$L,12,FALSE)),"",IF(VLOOKUP($A79,'Gerosa et al. diauxic shift'!$A:$L,12,FALSE)=0,"",VLOOKUP($A79,'Gerosa et al. diauxic shift'!$A:$L,12,FALSE)*Sources!$E$3))</f>
        <v/>
      </c>
      <c r="AP79" s="17"/>
      <c r="AQ79" s="16">
        <f>IF(ISERROR(VLOOKUP($A79,'Ishii et al.'!$A:$L,3,FALSE)),"",IF(VLOOKUP($A79,'Ishii et al.'!$A:$L,3,FALSE)=0,"",VLOOKUP($A79,'Ishii et al.'!$A:$L,3,FALSE)*Sources!$E$4))</f>
        <v>7.3819018074563703E-2</v>
      </c>
      <c r="AR79" s="16">
        <f>IF(ISERROR(VLOOKUP($A79,'Ishii et al.'!$A:$L,4,FALSE)),"",IF(VLOOKUP($A79,'Ishii et al.'!$A:$L,4,FALSE)=0,"",VLOOKUP($A79,'Ishii et al.'!$A:$L,4,FALSE)*Sources!$E$4))</f>
        <v>8.33959982724575E-2</v>
      </c>
      <c r="AS79" s="16">
        <f>IF(ISERROR(VLOOKUP($A79,'Ishii et al.'!$A:$L,5,FALSE)),"",IF(VLOOKUP($A79,'Ishii et al.'!$A:$L,5,FALSE)=0,"",VLOOKUP($A79,'Ishii et al.'!$A:$L,5,FALSE)*Sources!$E$4))</f>
        <v>0.102534162590613</v>
      </c>
      <c r="AT79" s="16">
        <f>IF(ISERROR(VLOOKUP($A79,'Ishii et al.'!$A:$L,6,FALSE)),"",IF(VLOOKUP($A79,'Ishii et al.'!$A:$L,6,FALSE)=0,"",VLOOKUP($A79,'Ishii et al.'!$A:$L,6,FALSE)*Sources!$E$4))</f>
        <v>0.21559666530989199</v>
      </c>
      <c r="AU79" s="16">
        <f>IF(ISERROR(VLOOKUP($A79,'Ishii et al.'!$A:$L,7,FALSE)),"",IF(VLOOKUP($A79,'Ishii et al.'!$A:$L,7,FALSE)=0,"",VLOOKUP($A79,'Ishii et al.'!$A:$L,7,FALSE)*Sources!$E$4))</f>
        <v>8.4304883548964704E-2</v>
      </c>
      <c r="AV79" s="16">
        <f t="shared" si="17"/>
        <v>0.11193014555929819</v>
      </c>
      <c r="AW79" s="16">
        <f>IF(ISERROR(VLOOKUP($A79,'Ishii et al.'!$A:$L,9,FALSE)),"",IF(VLOOKUP($A79,'Ishii et al.'!$A:$L,9,FALSE)=0,"",VLOOKUP($A79,'Ishii et al.'!$A:$L,9,FALSE)*Sources!$E$4))</f>
        <v>5.88814914928424E-2</v>
      </c>
      <c r="AX79" s="16">
        <f>IF(ISERROR(VLOOKUP($A79,'Ishii et al.'!$A:$L,10,FALSE)),"",IF(VLOOKUP($A79,'Ishii et al.'!$A:$L,10,FALSE)=0,"",VLOOKUP($A79,'Ishii et al.'!$A:$L,10,FALSE)*Sources!$E$4))</f>
        <v>0.16289291919524601</v>
      </c>
      <c r="AY79" s="16">
        <f>IF(ISERROR(VLOOKUP($A79,'Ishii et al.'!$A:$L,11,FALSE)),"",IF(VLOOKUP($A79,'Ishii et al.'!$A:$L,11,FALSE)=0,"",VLOOKUP($A79,'Ishii et al.'!$A:$L,11,FALSE)*Sources!$E$4))</f>
        <v>0.10091031217464499</v>
      </c>
      <c r="AZ79" s="16">
        <f>IF(ISERROR(VLOOKUP($A79,'Ishii et al.'!$A:$L,12,FALSE)),"",IF(VLOOKUP($A79,'Ishii et al.'!$A:$L,12,FALSE)=0,"",VLOOKUP($A79,'Ishii et al.'!$A:$L,12,FALSE)*Sources!$E$4))</f>
        <v>0.226530212537353</v>
      </c>
      <c r="BA79" s="17"/>
      <c r="BB79" s="16">
        <f>IF(ISERROR(VLOOKUP($A79,'Park et al.'!$A:$E,5,FALSE)),"",IF(VLOOKUP($A79,'Park et al.'!$A:$E,5,FALSE)=0,"",VLOOKUP($A79,'Park et al.'!$A:$E,5,FALSE)*Sources!$E$5))</f>
        <v>0.5109999999999999</v>
      </c>
    </row>
    <row r="80" spans="1:54" ht="15" customHeight="1">
      <c r="A80" s="16" t="s">
        <v>271</v>
      </c>
      <c r="B80" s="18"/>
      <c r="C80" s="18"/>
      <c r="D80" s="18" t="s">
        <v>272</v>
      </c>
      <c r="E80" s="17"/>
      <c r="F80" s="17"/>
      <c r="G80" s="18" t="s">
        <v>272</v>
      </c>
      <c r="H80" s="17"/>
      <c r="I80" s="16">
        <f t="shared" si="9"/>
        <v>1</v>
      </c>
      <c r="J80" s="16">
        <f t="shared" si="10"/>
        <v>8</v>
      </c>
      <c r="K80" s="18"/>
      <c r="L80" s="18"/>
      <c r="N80" s="12" t="str">
        <f t="shared" si="11"/>
        <v/>
      </c>
      <c r="O80" s="12" t="str">
        <f t="shared" si="12"/>
        <v/>
      </c>
      <c r="P80" s="12" t="str">
        <f t="shared" si="13"/>
        <v/>
      </c>
      <c r="Q80" s="12" t="str">
        <f t="shared" si="14"/>
        <v/>
      </c>
      <c r="R80" s="12" t="str">
        <f t="shared" si="15"/>
        <v/>
      </c>
      <c r="S80" s="12" t="str">
        <f t="shared" si="16"/>
        <v/>
      </c>
      <c r="U80" s="16" t="str">
        <f>IF(ISERROR(VLOOKUP($A80,'Bennett et al.'!$A:$E,3,FALSE)),"",IF(VLOOKUP($A80,'Bennett et al.'!$A:$E,3,FALSE)=0,"",VLOOKUP($A80,'Bennett et al.'!$A:$E,3,FALSE)*Sources!$E$2))</f>
        <v/>
      </c>
      <c r="V80" s="16" t="str">
        <f>IF(ISERROR(VLOOKUP($A80,'Bennett et al.'!$A:$E,4,FALSE)),"",IF(VLOOKUP($A80,'Bennett et al.'!$A:$E,4,FALSE)=0,"",VLOOKUP($A80,'Bennett et al.'!$A:$E,4,FALSE)*Sources!$E$2))</f>
        <v/>
      </c>
      <c r="W80" s="16" t="str">
        <f>IF(ISERROR(VLOOKUP($A80,'Bennett et al.'!$A:$E,5,FALSE)),"",IF(VLOOKUP($A80,'Bennett et al.'!$A:$E,5,FALSE)=0,"",VLOOKUP($A80,'Bennett et al.'!$A:$E,5,FALSE)*Sources!$E$2))</f>
        <v/>
      </c>
      <c r="X80" s="17"/>
      <c r="Y80" s="16" t="str">
        <f>IF(ISERROR(VLOOKUP($A80,'Gerosa et al. growth media'!$A:$K,4,FALSE)),"",IF(VLOOKUP($A80,'Gerosa et al. growth media'!$A:$K,4,FALSE)=0,"",VLOOKUP($A80,'Gerosa et al. growth media'!$A:$K,4,FALSE)*Sources!$E$3))</f>
        <v/>
      </c>
      <c r="Z80" s="16" t="str">
        <f>IF(ISERROR(VLOOKUP($A80,'Gerosa et al. growth media'!$A:$K,5,FALSE)),"",IF(VLOOKUP($A80,'Gerosa et al. growth media'!$A:$K,5,FALSE)=0,"",VLOOKUP($A80,'Gerosa et al. growth media'!$A:$K,5,FALSE)*Sources!$E$3))</f>
        <v/>
      </c>
      <c r="AA80" s="16" t="str">
        <f>IF(ISERROR(VLOOKUP($A80,'Gerosa et al. growth media'!$A:$K,6,FALSE)),"",IF(VLOOKUP($A80,'Gerosa et al. growth media'!$A:$K,6,FALSE)=0,"",VLOOKUP($A80,'Gerosa et al. growth media'!$A:$K,6,FALSE)*Sources!$E$3))</f>
        <v/>
      </c>
      <c r="AB80" s="16" t="str">
        <f>IF(ISERROR(VLOOKUP($A80,'Gerosa et al. growth media'!$A:$K,7,FALSE)),"",IF(VLOOKUP($A80,'Gerosa et al. growth media'!$A:$K,7,FALSE)=0,"",VLOOKUP($A80,'Gerosa et al. growth media'!$A:$K,7,FALSE)*Sources!$E$3))</f>
        <v/>
      </c>
      <c r="AC80" s="16" t="str">
        <f>IF(ISERROR(VLOOKUP($A80,'Gerosa et al. growth media'!$A:$K,8,FALSE)),"",IF(VLOOKUP($A80,'Gerosa et al. growth media'!$A:$K,8,FALSE)=0,"",VLOOKUP($A80,'Gerosa et al. growth media'!$A:$K,8,FALSE)*Sources!$E$3))</f>
        <v/>
      </c>
      <c r="AD80" s="16" t="str">
        <f>IF(ISERROR(VLOOKUP($A80,'Gerosa et al. growth media'!$A:$K,9,FALSE)),"",IF(VLOOKUP($A80,'Gerosa et al. growth media'!$A:$K,9,FALSE)=0,"",VLOOKUP($A80,'Gerosa et al. growth media'!$A:$K,9,FALSE)*Sources!$E$3))</f>
        <v/>
      </c>
      <c r="AE80" s="16" t="str">
        <f>IF(ISERROR(VLOOKUP($A80,'Gerosa et al. growth media'!$A:$K,10,FALSE)),"",IF(VLOOKUP($A80,'Gerosa et al. growth media'!$A:$K,10,FALSE)=0,"",VLOOKUP($A80,'Gerosa et al. growth media'!$A:$K,10,FALSE)*Sources!$E$3))</f>
        <v/>
      </c>
      <c r="AF80" s="16" t="str">
        <f>IF(ISERROR(VLOOKUP($A80,'Gerosa et al. growth media'!$A:$K,11,FALSE)),"",IF(VLOOKUP($A80,'Gerosa et al. growth media'!$A:$K,11,FALSE)=0,"",VLOOKUP($A80,'Gerosa et al. growth media'!$A:$K,11,FALSE)*Sources!$E$3))</f>
        <v/>
      </c>
      <c r="AG80" s="16" t="str">
        <f>IF(ISERROR(VLOOKUP($A80,'Gerosa et al. diauxic shift'!$A:$L,4,FALSE)),"",IF(VLOOKUP($A80,'Gerosa et al. diauxic shift'!$A:$L,4,FALSE)=0,"",VLOOKUP($A80,'Gerosa et al. diauxic shift'!$A:$L,4,FALSE)*Sources!$E$3))</f>
        <v/>
      </c>
      <c r="AH80" s="16" t="str">
        <f>IF(ISERROR(VLOOKUP($A80,'Gerosa et al. diauxic shift'!$A:$L,5,FALSE)),"",IF(VLOOKUP($A80,'Gerosa et al. diauxic shift'!$A:$L,5,FALSE)=0,"",VLOOKUP($A80,'Gerosa et al. diauxic shift'!$A:$L,5,FALSE)*Sources!$E$3))</f>
        <v/>
      </c>
      <c r="AI80" s="16" t="str">
        <f>IF(ISERROR(VLOOKUP($A80,'Gerosa et al. diauxic shift'!$A:$L,6,FALSE)),"",IF(VLOOKUP($A80,'Gerosa et al. diauxic shift'!$A:$L,6,FALSE)=0,"",VLOOKUP($A80,'Gerosa et al. diauxic shift'!$A:$L,6,FALSE)*Sources!$E$3))</f>
        <v/>
      </c>
      <c r="AJ80" s="16" t="str">
        <f>IF(ISERROR(VLOOKUP($A80,'Gerosa et al. diauxic shift'!$A:$L,7,FALSE)),"",IF(VLOOKUP($A80,'Gerosa et al. diauxic shift'!$A:$L,7,FALSE)=0,"",VLOOKUP($A80,'Gerosa et al. diauxic shift'!$A:$L,7,FALSE)*Sources!$E$3))</f>
        <v/>
      </c>
      <c r="AK80" s="16" t="str">
        <f>IF(ISERROR(VLOOKUP($A80,'Gerosa et al. diauxic shift'!$A:$L,8,FALSE)),"",IF(VLOOKUP($A80,'Gerosa et al. diauxic shift'!$A:$L,8,FALSE)=0,"",VLOOKUP($A80,'Gerosa et al. diauxic shift'!$A:$L,8,FALSE)*Sources!$E$3))</f>
        <v/>
      </c>
      <c r="AL80" s="16" t="str">
        <f>IF(ISERROR(VLOOKUP($A80,'Gerosa et al. diauxic shift'!$A:$L,9,FALSE)),"",IF(VLOOKUP($A80,'Gerosa et al. diauxic shift'!$A:$L,9,FALSE)=0,"",VLOOKUP($A80,'Gerosa et al. diauxic shift'!$A:$L,9,FALSE)*Sources!$E$3))</f>
        <v/>
      </c>
      <c r="AM80" s="16" t="str">
        <f>IF(ISERROR(VLOOKUP($A80,'Gerosa et al. diauxic shift'!$A:$L,10,FALSE)),"",IF(VLOOKUP($A80,'Gerosa et al. diauxic shift'!$A:$L,10,FALSE)=0,"",VLOOKUP($A80,'Gerosa et al. diauxic shift'!$A:$L,10,FALSE)*Sources!$E$3))</f>
        <v/>
      </c>
      <c r="AN80" s="16" t="str">
        <f>IF(ISERROR(VLOOKUP($A80,'Gerosa et al. diauxic shift'!$A:$L,11,FALSE)),"",IF(VLOOKUP($A80,'Gerosa et al. diauxic shift'!$A:$L,11,FALSE)=0,"",VLOOKUP($A80,'Gerosa et al. diauxic shift'!$A:$L,11,FALSE)*Sources!$E$3))</f>
        <v/>
      </c>
      <c r="AO80" s="16" t="str">
        <f>IF(ISERROR(VLOOKUP($A80,'Gerosa et al. diauxic shift'!$A:$L,12,FALSE)),"",IF(VLOOKUP($A80,'Gerosa et al. diauxic shift'!$A:$L,12,FALSE)=0,"",VLOOKUP($A80,'Gerosa et al. diauxic shift'!$A:$L,12,FALSE)*Sources!$E$3))</f>
        <v/>
      </c>
      <c r="AP80" s="17"/>
      <c r="AQ80" s="16" t="str">
        <f>IF(ISERROR(VLOOKUP($A80,'Ishii et al.'!$A:$L,3,FALSE)),"",IF(VLOOKUP($A80,'Ishii et al.'!$A:$L,3,FALSE)=0,"",VLOOKUP($A80,'Ishii et al.'!$A:$L,3,FALSE)*Sources!$E$4))</f>
        <v/>
      </c>
      <c r="AR80" s="16">
        <f>IF(ISERROR(VLOOKUP($A80,'Ishii et al.'!$A:$L,4,FALSE)),"",IF(VLOOKUP($A80,'Ishii et al.'!$A:$L,4,FALSE)=0,"",VLOOKUP($A80,'Ishii et al.'!$A:$L,4,FALSE)*Sources!$E$4))</f>
        <v>3.7418969245674602E-2</v>
      </c>
      <c r="AS80" s="16">
        <f>IF(ISERROR(VLOOKUP($A80,'Ishii et al.'!$A:$L,5,FALSE)),"",IF(VLOOKUP($A80,'Ishii et al.'!$A:$L,5,FALSE)=0,"",VLOOKUP($A80,'Ishii et al.'!$A:$L,5,FALSE)*Sources!$E$4))</f>
        <v>4.4242670340657597E-2</v>
      </c>
      <c r="AT80" s="16">
        <f>IF(ISERROR(VLOOKUP($A80,'Ishii et al.'!$A:$L,6,FALSE)),"",IF(VLOOKUP($A80,'Ishii et al.'!$A:$L,6,FALSE)=0,"",VLOOKUP($A80,'Ishii et al.'!$A:$L,6,FALSE)*Sources!$E$4))</f>
        <v>2.7176495755459499E-2</v>
      </c>
      <c r="AU80" s="16">
        <f>IF(ISERROR(VLOOKUP($A80,'Ishii et al.'!$A:$L,7,FALSE)),"",IF(VLOOKUP($A80,'Ishii et al.'!$A:$L,7,FALSE)=0,"",VLOOKUP($A80,'Ishii et al.'!$A:$L,7,FALSE)*Sources!$E$4))</f>
        <v>3.4716735340875202E-2</v>
      </c>
      <c r="AV80" s="16">
        <f t="shared" si="17"/>
        <v>3.5888717670666724E-2</v>
      </c>
      <c r="AW80" s="16">
        <f>IF(ISERROR(VLOOKUP($A80,'Ishii et al.'!$A:$L,9,FALSE)),"",IF(VLOOKUP($A80,'Ishii et al.'!$A:$L,9,FALSE)=0,"",VLOOKUP($A80,'Ishii et al.'!$A:$L,9,FALSE)*Sources!$E$4))</f>
        <v>3.9300294791281699E-2</v>
      </c>
      <c r="AX80" s="16">
        <f>IF(ISERROR(VLOOKUP($A80,'Ishii et al.'!$A:$L,10,FALSE)),"",IF(VLOOKUP($A80,'Ishii et al.'!$A:$L,10,FALSE)=0,"",VLOOKUP($A80,'Ishii et al.'!$A:$L,10,FALSE)*Sources!$E$4))</f>
        <v>2.35738259266365E-2</v>
      </c>
      <c r="AY80" s="16">
        <f>IF(ISERROR(VLOOKUP($A80,'Ishii et al.'!$A:$L,11,FALSE)),"",IF(VLOOKUP($A80,'Ishii et al.'!$A:$L,11,FALSE)=0,"",VLOOKUP($A80,'Ishii et al.'!$A:$L,11,FALSE)*Sources!$E$4))</f>
        <v>2.38265921709871E-2</v>
      </c>
      <c r="AZ80" s="16">
        <f>IF(ISERROR(VLOOKUP($A80,'Ishii et al.'!$A:$L,12,FALSE)),"",IF(VLOOKUP($A80,'Ishii et al.'!$A:$L,12,FALSE)=0,"",VLOOKUP($A80,'Ishii et al.'!$A:$L,12,FALSE)*Sources!$E$4))</f>
        <v>1.7448113627986098E-2</v>
      </c>
      <c r="BA80" s="17"/>
      <c r="BB80" s="16" t="str">
        <f>IF(ISERROR(VLOOKUP($A80,'Park et al.'!$A:$E,5,FALSE)),"",IF(VLOOKUP($A80,'Park et al.'!$A:$E,5,FALSE)=0,"",VLOOKUP($A80,'Park et al.'!$A:$E,5,FALSE)*Sources!$E$5))</f>
        <v/>
      </c>
    </row>
    <row r="81" spans="1:54" ht="15" hidden="1" customHeight="1">
      <c r="A81" s="16" t="s">
        <v>273</v>
      </c>
      <c r="B81" s="18" t="s">
        <v>779</v>
      </c>
      <c r="C81" s="18" t="s">
        <v>854</v>
      </c>
      <c r="D81" s="18" t="s">
        <v>274</v>
      </c>
      <c r="E81" s="18" t="s">
        <v>274</v>
      </c>
      <c r="F81" s="17"/>
      <c r="G81" s="17"/>
      <c r="H81" s="18" t="s">
        <v>274</v>
      </c>
      <c r="I81" s="16">
        <f t="shared" si="9"/>
        <v>2</v>
      </c>
      <c r="J81" s="16">
        <f t="shared" si="10"/>
        <v>2</v>
      </c>
      <c r="K81" s="18"/>
      <c r="L81" s="18"/>
      <c r="M81" s="12" t="b">
        <v>1</v>
      </c>
      <c r="N81" s="12">
        <f t="shared" si="11"/>
        <v>0.37</v>
      </c>
      <c r="O81" s="12">
        <f t="shared" si="12"/>
        <v>0.37</v>
      </c>
      <c r="P81" s="12">
        <f t="shared" si="13"/>
        <v>0.37</v>
      </c>
      <c r="Q81" s="12">
        <f t="shared" si="14"/>
        <v>0.37</v>
      </c>
      <c r="R81" s="12">
        <f t="shared" si="15"/>
        <v>0</v>
      </c>
      <c r="S81" s="12">
        <f t="shared" si="16"/>
        <v>1.0712217718587146E-3</v>
      </c>
      <c r="U81" s="16">
        <f>IF(ISERROR(VLOOKUP($A81,'Bennett et al.'!$A:$E,3,FALSE)),"",IF(VLOOKUP($A81,'Bennett et al.'!$A:$E,3,FALSE)=0,"",VLOOKUP($A81,'Bennett et al.'!$A:$E,3,FALSE)*Sources!$E$2))</f>
        <v>0.37</v>
      </c>
      <c r="V81" s="16" t="str">
        <f>IF(ISERROR(VLOOKUP($A81,'Bennett et al.'!$A:$E,4,FALSE)),"",IF(VLOOKUP($A81,'Bennett et al.'!$A:$E,4,FALSE)=0,"",VLOOKUP($A81,'Bennett et al.'!$A:$E,4,FALSE)*Sources!$E$2))</f>
        <v/>
      </c>
      <c r="W81" s="16" t="str">
        <f>IF(ISERROR(VLOOKUP($A81,'Bennett et al.'!$A:$E,5,FALSE)),"",IF(VLOOKUP($A81,'Bennett et al.'!$A:$E,5,FALSE)=0,"",VLOOKUP($A81,'Bennett et al.'!$A:$E,5,FALSE)*Sources!$E$2))</f>
        <v/>
      </c>
      <c r="X81" s="17"/>
      <c r="Y81" s="16" t="str">
        <f>IF(ISERROR(VLOOKUP($A81,'Gerosa et al. growth media'!$A:$K,4,FALSE)),"",IF(VLOOKUP($A81,'Gerosa et al. growth media'!$A:$K,4,FALSE)=0,"",VLOOKUP($A81,'Gerosa et al. growth media'!$A:$K,4,FALSE)*Sources!$E$3))</f>
        <v/>
      </c>
      <c r="Z81" s="16" t="str">
        <f>IF(ISERROR(VLOOKUP($A81,'Gerosa et al. growth media'!$A:$K,5,FALSE)),"",IF(VLOOKUP($A81,'Gerosa et al. growth media'!$A:$K,5,FALSE)=0,"",VLOOKUP($A81,'Gerosa et al. growth media'!$A:$K,5,FALSE)*Sources!$E$3))</f>
        <v/>
      </c>
      <c r="AA81" s="16" t="str">
        <f>IF(ISERROR(VLOOKUP($A81,'Gerosa et al. growth media'!$A:$K,6,FALSE)),"",IF(VLOOKUP($A81,'Gerosa et al. growth media'!$A:$K,6,FALSE)=0,"",VLOOKUP($A81,'Gerosa et al. growth media'!$A:$K,6,FALSE)*Sources!$E$3))</f>
        <v/>
      </c>
      <c r="AB81" s="16" t="str">
        <f>IF(ISERROR(VLOOKUP($A81,'Gerosa et al. growth media'!$A:$K,7,FALSE)),"",IF(VLOOKUP($A81,'Gerosa et al. growth media'!$A:$K,7,FALSE)=0,"",VLOOKUP($A81,'Gerosa et al. growth media'!$A:$K,7,FALSE)*Sources!$E$3))</f>
        <v/>
      </c>
      <c r="AC81" s="16" t="str">
        <f>IF(ISERROR(VLOOKUP($A81,'Gerosa et al. growth media'!$A:$K,8,FALSE)),"",IF(VLOOKUP($A81,'Gerosa et al. growth media'!$A:$K,8,FALSE)=0,"",VLOOKUP($A81,'Gerosa et al. growth media'!$A:$K,8,FALSE)*Sources!$E$3))</f>
        <v/>
      </c>
      <c r="AD81" s="16" t="str">
        <f>IF(ISERROR(VLOOKUP($A81,'Gerosa et al. growth media'!$A:$K,9,FALSE)),"",IF(VLOOKUP($A81,'Gerosa et al. growth media'!$A:$K,9,FALSE)=0,"",VLOOKUP($A81,'Gerosa et al. growth media'!$A:$K,9,FALSE)*Sources!$E$3))</f>
        <v/>
      </c>
      <c r="AE81" s="16" t="str">
        <f>IF(ISERROR(VLOOKUP($A81,'Gerosa et al. growth media'!$A:$K,10,FALSE)),"",IF(VLOOKUP($A81,'Gerosa et al. growth media'!$A:$K,10,FALSE)=0,"",VLOOKUP($A81,'Gerosa et al. growth media'!$A:$K,10,FALSE)*Sources!$E$3))</f>
        <v/>
      </c>
      <c r="AF81" s="16" t="str">
        <f>IF(ISERROR(VLOOKUP($A81,'Gerosa et al. growth media'!$A:$K,11,FALSE)),"",IF(VLOOKUP($A81,'Gerosa et al. growth media'!$A:$K,11,FALSE)=0,"",VLOOKUP($A81,'Gerosa et al. growth media'!$A:$K,11,FALSE)*Sources!$E$3))</f>
        <v/>
      </c>
      <c r="AG81" s="16" t="str">
        <f>IF(ISERROR(VLOOKUP($A81,'Gerosa et al. diauxic shift'!$A:$L,4,FALSE)),"",IF(VLOOKUP($A81,'Gerosa et al. diauxic shift'!$A:$L,4,FALSE)=0,"",VLOOKUP($A81,'Gerosa et al. diauxic shift'!$A:$L,4,FALSE)*Sources!$E$3))</f>
        <v/>
      </c>
      <c r="AH81" s="16" t="str">
        <f>IF(ISERROR(VLOOKUP($A81,'Gerosa et al. diauxic shift'!$A:$L,5,FALSE)),"",IF(VLOOKUP($A81,'Gerosa et al. diauxic shift'!$A:$L,5,FALSE)=0,"",VLOOKUP($A81,'Gerosa et al. diauxic shift'!$A:$L,5,FALSE)*Sources!$E$3))</f>
        <v/>
      </c>
      <c r="AI81" s="16" t="str">
        <f>IF(ISERROR(VLOOKUP($A81,'Gerosa et al. diauxic shift'!$A:$L,6,FALSE)),"",IF(VLOOKUP($A81,'Gerosa et al. diauxic shift'!$A:$L,6,FALSE)=0,"",VLOOKUP($A81,'Gerosa et al. diauxic shift'!$A:$L,6,FALSE)*Sources!$E$3))</f>
        <v/>
      </c>
      <c r="AJ81" s="16" t="str">
        <f>IF(ISERROR(VLOOKUP($A81,'Gerosa et al. diauxic shift'!$A:$L,7,FALSE)),"",IF(VLOOKUP($A81,'Gerosa et al. diauxic shift'!$A:$L,7,FALSE)=0,"",VLOOKUP($A81,'Gerosa et al. diauxic shift'!$A:$L,7,FALSE)*Sources!$E$3))</f>
        <v/>
      </c>
      <c r="AK81" s="16" t="str">
        <f>IF(ISERROR(VLOOKUP($A81,'Gerosa et al. diauxic shift'!$A:$L,8,FALSE)),"",IF(VLOOKUP($A81,'Gerosa et al. diauxic shift'!$A:$L,8,FALSE)=0,"",VLOOKUP($A81,'Gerosa et al. diauxic shift'!$A:$L,8,FALSE)*Sources!$E$3))</f>
        <v/>
      </c>
      <c r="AL81" s="16" t="str">
        <f>IF(ISERROR(VLOOKUP($A81,'Gerosa et al. diauxic shift'!$A:$L,9,FALSE)),"",IF(VLOOKUP($A81,'Gerosa et al. diauxic shift'!$A:$L,9,FALSE)=0,"",VLOOKUP($A81,'Gerosa et al. diauxic shift'!$A:$L,9,FALSE)*Sources!$E$3))</f>
        <v/>
      </c>
      <c r="AM81" s="16" t="str">
        <f>IF(ISERROR(VLOOKUP($A81,'Gerosa et al. diauxic shift'!$A:$L,10,FALSE)),"",IF(VLOOKUP($A81,'Gerosa et al. diauxic shift'!$A:$L,10,FALSE)=0,"",VLOOKUP($A81,'Gerosa et al. diauxic shift'!$A:$L,10,FALSE)*Sources!$E$3))</f>
        <v/>
      </c>
      <c r="AN81" s="16" t="str">
        <f>IF(ISERROR(VLOOKUP($A81,'Gerosa et al. diauxic shift'!$A:$L,11,FALSE)),"",IF(VLOOKUP($A81,'Gerosa et al. diauxic shift'!$A:$L,11,FALSE)=0,"",VLOOKUP($A81,'Gerosa et al. diauxic shift'!$A:$L,11,FALSE)*Sources!$E$3))</f>
        <v/>
      </c>
      <c r="AO81" s="16" t="str">
        <f>IF(ISERROR(VLOOKUP($A81,'Gerosa et al. diauxic shift'!$A:$L,12,FALSE)),"",IF(VLOOKUP($A81,'Gerosa et al. diauxic shift'!$A:$L,12,FALSE)=0,"",VLOOKUP($A81,'Gerosa et al. diauxic shift'!$A:$L,12,FALSE)*Sources!$E$3))</f>
        <v/>
      </c>
      <c r="AP81" s="17"/>
      <c r="AQ81" s="16" t="str">
        <f>IF(ISERROR(VLOOKUP($A81,'Ishii et al.'!$A:$L,3,FALSE)),"",IF(VLOOKUP($A81,'Ishii et al.'!$A:$L,3,FALSE)=0,"",VLOOKUP($A81,'Ishii et al.'!$A:$L,3,FALSE)*Sources!$E$4))</f>
        <v/>
      </c>
      <c r="AR81" s="16" t="str">
        <f>IF(ISERROR(VLOOKUP($A81,'Ishii et al.'!$A:$L,4,FALSE)),"",IF(VLOOKUP($A81,'Ishii et al.'!$A:$L,4,FALSE)=0,"",VLOOKUP($A81,'Ishii et al.'!$A:$L,4,FALSE)*Sources!$E$4))</f>
        <v/>
      </c>
      <c r="AS81" s="16" t="str">
        <f>IF(ISERROR(VLOOKUP($A81,'Ishii et al.'!$A:$L,5,FALSE)),"",IF(VLOOKUP($A81,'Ishii et al.'!$A:$L,5,FALSE)=0,"",VLOOKUP($A81,'Ishii et al.'!$A:$L,5,FALSE)*Sources!$E$4))</f>
        <v/>
      </c>
      <c r="AT81" s="16" t="str">
        <f>IF(ISERROR(VLOOKUP($A81,'Ishii et al.'!$A:$L,6,FALSE)),"",IF(VLOOKUP($A81,'Ishii et al.'!$A:$L,6,FALSE)=0,"",VLOOKUP($A81,'Ishii et al.'!$A:$L,6,FALSE)*Sources!$E$4))</f>
        <v/>
      </c>
      <c r="AU81" s="16" t="str">
        <f>IF(ISERROR(VLOOKUP($A81,'Ishii et al.'!$A:$L,7,FALSE)),"",IF(VLOOKUP($A81,'Ishii et al.'!$A:$L,7,FALSE)=0,"",VLOOKUP($A81,'Ishii et al.'!$A:$L,7,FALSE)*Sources!$E$4))</f>
        <v/>
      </c>
      <c r="AV81" s="16" t="str">
        <f t="shared" si="17"/>
        <v/>
      </c>
      <c r="AW81" s="16" t="str">
        <f>IF(ISERROR(VLOOKUP($A81,'Ishii et al.'!$A:$L,9,FALSE)),"",IF(VLOOKUP($A81,'Ishii et al.'!$A:$L,9,FALSE)=0,"",VLOOKUP($A81,'Ishii et al.'!$A:$L,9,FALSE)*Sources!$E$4))</f>
        <v/>
      </c>
      <c r="AX81" s="16" t="str">
        <f>IF(ISERROR(VLOOKUP($A81,'Ishii et al.'!$A:$L,10,FALSE)),"",IF(VLOOKUP($A81,'Ishii et al.'!$A:$L,10,FALSE)=0,"",VLOOKUP($A81,'Ishii et al.'!$A:$L,10,FALSE)*Sources!$E$4))</f>
        <v/>
      </c>
      <c r="AY81" s="16" t="str">
        <f>IF(ISERROR(VLOOKUP($A81,'Ishii et al.'!$A:$L,11,FALSE)),"",IF(VLOOKUP($A81,'Ishii et al.'!$A:$L,11,FALSE)=0,"",VLOOKUP($A81,'Ishii et al.'!$A:$L,11,FALSE)*Sources!$E$4))</f>
        <v/>
      </c>
      <c r="AZ81" s="16" t="str">
        <f>IF(ISERROR(VLOOKUP($A81,'Ishii et al.'!$A:$L,12,FALSE)),"",IF(VLOOKUP($A81,'Ishii et al.'!$A:$L,12,FALSE)=0,"",VLOOKUP($A81,'Ishii et al.'!$A:$L,12,FALSE)*Sources!$E$4))</f>
        <v/>
      </c>
      <c r="BA81" s="17"/>
      <c r="BB81" s="16">
        <f>IF(ISERROR(VLOOKUP($A81,'Park et al.'!$A:$E,5,FALSE)),"",IF(VLOOKUP($A81,'Park et al.'!$A:$E,5,FALSE)=0,"",VLOOKUP($A81,'Park et al.'!$A:$E,5,FALSE)*Sources!$E$5))</f>
        <v>0.37</v>
      </c>
    </row>
    <row r="82" spans="1:54" ht="15" hidden="1" customHeight="1">
      <c r="A82" s="16" t="s">
        <v>275</v>
      </c>
      <c r="B82" s="18" t="s">
        <v>727</v>
      </c>
      <c r="C82" s="18" t="s">
        <v>727</v>
      </c>
      <c r="D82" s="18" t="s">
        <v>276</v>
      </c>
      <c r="E82" s="18" t="s">
        <v>276</v>
      </c>
      <c r="F82" s="17"/>
      <c r="G82" s="17"/>
      <c r="H82" s="18" t="s">
        <v>276</v>
      </c>
      <c r="I82" s="18">
        <f t="shared" si="9"/>
        <v>2</v>
      </c>
      <c r="J82" s="18">
        <f t="shared" si="10"/>
        <v>4</v>
      </c>
      <c r="K82" s="18"/>
      <c r="L82" s="18"/>
      <c r="M82" s="12" t="b">
        <v>1</v>
      </c>
      <c r="N82" s="12">
        <f t="shared" si="11"/>
        <v>5.2200000000000003E-2</v>
      </c>
      <c r="O82" s="12">
        <f t="shared" si="12"/>
        <v>5.2200000000000003E-2</v>
      </c>
      <c r="P82" s="12">
        <f t="shared" si="13"/>
        <v>5.2200000000000003E-2</v>
      </c>
      <c r="Q82" s="12">
        <f t="shared" si="14"/>
        <v>5.2200000000000003E-2</v>
      </c>
      <c r="R82" s="12">
        <f t="shared" si="15"/>
        <v>0</v>
      </c>
      <c r="S82" s="12">
        <f t="shared" si="16"/>
        <v>1.5112912565141864E-4</v>
      </c>
      <c r="U82" s="18">
        <f>IF(ISERROR(VLOOKUP($A82,'Bennett et al.'!$A:$E,3,FALSE)),"",IF(VLOOKUP($A82,'Bennett et al.'!$A:$E,3,FALSE)=0,"",VLOOKUP($A82,'Bennett et al.'!$A:$E,3,FALSE)*Sources!$E$2))</f>
        <v>5.2200000000000003E-2</v>
      </c>
      <c r="V82" s="18">
        <f>IF(ISERROR(VLOOKUP($A82,'Bennett et al.'!$A:$E,4,FALSE)),"",IF(VLOOKUP($A82,'Bennett et al.'!$A:$E,4,FALSE)=0,"",VLOOKUP($A82,'Bennett et al.'!$A:$E,4,FALSE)*Sources!$E$2))</f>
        <v>0.78700000000000003</v>
      </c>
      <c r="W82" s="18">
        <f>IF(ISERROR(VLOOKUP($A82,'Bennett et al.'!$A:$E,5,FALSE)),"",IF(VLOOKUP($A82,'Bennett et al.'!$A:$E,5,FALSE)=0,"",VLOOKUP($A82,'Bennett et al.'!$A:$E,5,FALSE)*Sources!$E$2))</f>
        <v>0.29399999999999998</v>
      </c>
      <c r="X82" s="17"/>
      <c r="Y82" s="18" t="str">
        <f>IF(ISERROR(VLOOKUP($A82,'Gerosa et al. growth media'!$A:$K,4,FALSE)),"",IF(VLOOKUP($A82,'Gerosa et al. growth media'!$A:$K,4,FALSE)=0,"",VLOOKUP($A82,'Gerosa et al. growth media'!$A:$K,4,FALSE)*Sources!$E$3))</f>
        <v/>
      </c>
      <c r="Z82" s="18" t="str">
        <f>IF(ISERROR(VLOOKUP($A82,'Gerosa et al. growth media'!$A:$K,5,FALSE)),"",IF(VLOOKUP($A82,'Gerosa et al. growth media'!$A:$K,5,FALSE)=0,"",VLOOKUP($A82,'Gerosa et al. growth media'!$A:$K,5,FALSE)*Sources!$E$3))</f>
        <v/>
      </c>
      <c r="AA82" s="18" t="str">
        <f>IF(ISERROR(VLOOKUP($A82,'Gerosa et al. growth media'!$A:$K,6,FALSE)),"",IF(VLOOKUP($A82,'Gerosa et al. growth media'!$A:$K,6,FALSE)=0,"",VLOOKUP($A82,'Gerosa et al. growth media'!$A:$K,6,FALSE)*Sources!$E$3))</f>
        <v/>
      </c>
      <c r="AB82" s="18" t="str">
        <f>IF(ISERROR(VLOOKUP($A82,'Gerosa et al. growth media'!$A:$K,7,FALSE)),"",IF(VLOOKUP($A82,'Gerosa et al. growth media'!$A:$K,7,FALSE)=0,"",VLOOKUP($A82,'Gerosa et al. growth media'!$A:$K,7,FALSE)*Sources!$E$3))</f>
        <v/>
      </c>
      <c r="AC82" s="18" t="str">
        <f>IF(ISERROR(VLOOKUP($A82,'Gerosa et al. growth media'!$A:$K,8,FALSE)),"",IF(VLOOKUP($A82,'Gerosa et al. growth media'!$A:$K,8,FALSE)=0,"",VLOOKUP($A82,'Gerosa et al. growth media'!$A:$K,8,FALSE)*Sources!$E$3))</f>
        <v/>
      </c>
      <c r="AD82" s="18" t="str">
        <f>IF(ISERROR(VLOOKUP($A82,'Gerosa et al. growth media'!$A:$K,9,FALSE)),"",IF(VLOOKUP($A82,'Gerosa et al. growth media'!$A:$K,9,FALSE)=0,"",VLOOKUP($A82,'Gerosa et al. growth media'!$A:$K,9,FALSE)*Sources!$E$3))</f>
        <v/>
      </c>
      <c r="AE82" s="18" t="str">
        <f>IF(ISERROR(VLOOKUP($A82,'Gerosa et al. growth media'!$A:$K,10,FALSE)),"",IF(VLOOKUP($A82,'Gerosa et al. growth media'!$A:$K,10,FALSE)=0,"",VLOOKUP($A82,'Gerosa et al. growth media'!$A:$K,10,FALSE)*Sources!$E$3))</f>
        <v/>
      </c>
      <c r="AF82" s="18" t="str">
        <f>IF(ISERROR(VLOOKUP($A82,'Gerosa et al. growth media'!$A:$K,11,FALSE)),"",IF(VLOOKUP($A82,'Gerosa et al. growth media'!$A:$K,11,FALSE)=0,"",VLOOKUP($A82,'Gerosa et al. growth media'!$A:$K,11,FALSE)*Sources!$E$3))</f>
        <v/>
      </c>
      <c r="AG82" s="18" t="str">
        <f>IF(ISERROR(VLOOKUP($A82,'Gerosa et al. diauxic shift'!$A:$L,4,FALSE)),"",IF(VLOOKUP($A82,'Gerosa et al. diauxic shift'!$A:$L,4,FALSE)=0,"",VLOOKUP($A82,'Gerosa et al. diauxic shift'!$A:$L,4,FALSE)*Sources!$E$3))</f>
        <v/>
      </c>
      <c r="AH82" s="18" t="str">
        <f>IF(ISERROR(VLOOKUP($A82,'Gerosa et al. diauxic shift'!$A:$L,5,FALSE)),"",IF(VLOOKUP($A82,'Gerosa et al. diauxic shift'!$A:$L,5,FALSE)=0,"",VLOOKUP($A82,'Gerosa et al. diauxic shift'!$A:$L,5,FALSE)*Sources!$E$3))</f>
        <v/>
      </c>
      <c r="AI82" s="18" t="str">
        <f>IF(ISERROR(VLOOKUP($A82,'Gerosa et al. diauxic shift'!$A:$L,6,FALSE)),"",IF(VLOOKUP($A82,'Gerosa et al. diauxic shift'!$A:$L,6,FALSE)=0,"",VLOOKUP($A82,'Gerosa et al. diauxic shift'!$A:$L,6,FALSE)*Sources!$E$3))</f>
        <v/>
      </c>
      <c r="AJ82" s="18" t="str">
        <f>IF(ISERROR(VLOOKUP($A82,'Gerosa et al. diauxic shift'!$A:$L,7,FALSE)),"",IF(VLOOKUP($A82,'Gerosa et al. diauxic shift'!$A:$L,7,FALSE)=0,"",VLOOKUP($A82,'Gerosa et al. diauxic shift'!$A:$L,7,FALSE)*Sources!$E$3))</f>
        <v/>
      </c>
      <c r="AK82" s="18" t="str">
        <f>IF(ISERROR(VLOOKUP($A82,'Gerosa et al. diauxic shift'!$A:$L,8,FALSE)),"",IF(VLOOKUP($A82,'Gerosa et al. diauxic shift'!$A:$L,8,FALSE)=0,"",VLOOKUP($A82,'Gerosa et al. diauxic shift'!$A:$L,8,FALSE)*Sources!$E$3))</f>
        <v/>
      </c>
      <c r="AL82" s="18" t="str">
        <f>IF(ISERROR(VLOOKUP($A82,'Gerosa et al. diauxic shift'!$A:$L,9,FALSE)),"",IF(VLOOKUP($A82,'Gerosa et al. diauxic shift'!$A:$L,9,FALSE)=0,"",VLOOKUP($A82,'Gerosa et al. diauxic shift'!$A:$L,9,FALSE)*Sources!$E$3))</f>
        <v/>
      </c>
      <c r="AM82" s="18" t="str">
        <f>IF(ISERROR(VLOOKUP($A82,'Gerosa et al. diauxic shift'!$A:$L,10,FALSE)),"",IF(VLOOKUP($A82,'Gerosa et al. diauxic shift'!$A:$L,10,FALSE)=0,"",VLOOKUP($A82,'Gerosa et al. diauxic shift'!$A:$L,10,FALSE)*Sources!$E$3))</f>
        <v/>
      </c>
      <c r="AN82" s="18" t="str">
        <f>IF(ISERROR(VLOOKUP($A82,'Gerosa et al. diauxic shift'!$A:$L,11,FALSE)),"",IF(VLOOKUP($A82,'Gerosa et al. diauxic shift'!$A:$L,11,FALSE)=0,"",VLOOKUP($A82,'Gerosa et al. diauxic shift'!$A:$L,11,FALSE)*Sources!$E$3))</f>
        <v/>
      </c>
      <c r="AO82" s="18" t="str">
        <f>IF(ISERROR(VLOOKUP($A82,'Gerosa et al. diauxic shift'!$A:$L,12,FALSE)),"",IF(VLOOKUP($A82,'Gerosa et al. diauxic shift'!$A:$L,12,FALSE)=0,"",VLOOKUP($A82,'Gerosa et al. diauxic shift'!$A:$L,12,FALSE)*Sources!$E$3))</f>
        <v/>
      </c>
      <c r="AP82" s="17"/>
      <c r="AQ82" s="18" t="str">
        <f>IF(ISERROR(VLOOKUP($A82,'Ishii et al.'!$A:$L,3,FALSE)),"",IF(VLOOKUP($A82,'Ishii et al.'!$A:$L,3,FALSE)=0,"",VLOOKUP($A82,'Ishii et al.'!$A:$L,3,FALSE)*Sources!$E$4))</f>
        <v/>
      </c>
      <c r="AR82" s="18" t="str">
        <f>IF(ISERROR(VLOOKUP($A82,'Ishii et al.'!$A:$L,4,FALSE)),"",IF(VLOOKUP($A82,'Ishii et al.'!$A:$L,4,FALSE)=0,"",VLOOKUP($A82,'Ishii et al.'!$A:$L,4,FALSE)*Sources!$E$4))</f>
        <v/>
      </c>
      <c r="AS82" s="18" t="str">
        <f>IF(ISERROR(VLOOKUP($A82,'Ishii et al.'!$A:$L,5,FALSE)),"",IF(VLOOKUP($A82,'Ishii et al.'!$A:$L,5,FALSE)=0,"",VLOOKUP($A82,'Ishii et al.'!$A:$L,5,FALSE)*Sources!$E$4))</f>
        <v/>
      </c>
      <c r="AT82" s="18" t="str">
        <f>IF(ISERROR(VLOOKUP($A82,'Ishii et al.'!$A:$L,6,FALSE)),"",IF(VLOOKUP($A82,'Ishii et al.'!$A:$L,6,FALSE)=0,"",VLOOKUP($A82,'Ishii et al.'!$A:$L,6,FALSE)*Sources!$E$4))</f>
        <v/>
      </c>
      <c r="AU82" s="18" t="str">
        <f>IF(ISERROR(VLOOKUP($A82,'Ishii et al.'!$A:$L,7,FALSE)),"",IF(VLOOKUP($A82,'Ishii et al.'!$A:$L,7,FALSE)=0,"",VLOOKUP($A82,'Ishii et al.'!$A:$L,7,FALSE)*Sources!$E$4))</f>
        <v/>
      </c>
      <c r="AV82" s="18" t="str">
        <f t="shared" si="17"/>
        <v/>
      </c>
      <c r="AW82" s="18" t="str">
        <f>IF(ISERROR(VLOOKUP($A82,'Ishii et al.'!$A:$L,9,FALSE)),"",IF(VLOOKUP($A82,'Ishii et al.'!$A:$L,9,FALSE)=0,"",VLOOKUP($A82,'Ishii et al.'!$A:$L,9,FALSE)*Sources!$E$4))</f>
        <v/>
      </c>
      <c r="AX82" s="18" t="str">
        <f>IF(ISERROR(VLOOKUP($A82,'Ishii et al.'!$A:$L,10,FALSE)),"",IF(VLOOKUP($A82,'Ishii et al.'!$A:$L,10,FALSE)=0,"",VLOOKUP($A82,'Ishii et al.'!$A:$L,10,FALSE)*Sources!$E$4))</f>
        <v/>
      </c>
      <c r="AY82" s="18" t="str">
        <f>IF(ISERROR(VLOOKUP($A82,'Ishii et al.'!$A:$L,11,FALSE)),"",IF(VLOOKUP($A82,'Ishii et al.'!$A:$L,11,FALSE)=0,"",VLOOKUP($A82,'Ishii et al.'!$A:$L,11,FALSE)*Sources!$E$4))</f>
        <v/>
      </c>
      <c r="AZ82" s="18" t="str">
        <f>IF(ISERROR(VLOOKUP($A82,'Ishii et al.'!$A:$L,12,FALSE)),"",IF(VLOOKUP($A82,'Ishii et al.'!$A:$L,12,FALSE)=0,"",VLOOKUP($A82,'Ishii et al.'!$A:$L,12,FALSE)*Sources!$E$4))</f>
        <v/>
      </c>
      <c r="BA82" s="17"/>
      <c r="BB82" s="18">
        <f>IF(ISERROR(VLOOKUP($A82,'Park et al.'!$A:$E,5,FALSE)),"",IF(VLOOKUP($A82,'Park et al.'!$A:$E,5,FALSE)=0,"",VLOOKUP($A82,'Park et al.'!$A:$E,5,FALSE)*Sources!$E$5))</f>
        <v>5.2200000000000003E-2</v>
      </c>
    </row>
    <row r="83" spans="1:54" ht="15" hidden="1" customHeight="1">
      <c r="A83" s="18" t="s">
        <v>277</v>
      </c>
      <c r="B83" s="18" t="s">
        <v>631</v>
      </c>
      <c r="C83" s="18" t="s">
        <v>631</v>
      </c>
      <c r="D83" s="18" t="s">
        <v>278</v>
      </c>
      <c r="E83" s="18" t="s">
        <v>278</v>
      </c>
      <c r="F83" s="18" t="s">
        <v>279</v>
      </c>
      <c r="G83" s="17"/>
      <c r="H83" s="18" t="s">
        <v>278</v>
      </c>
      <c r="I83" s="16">
        <f t="shared" si="9"/>
        <v>3</v>
      </c>
      <c r="J83" s="16">
        <f t="shared" si="10"/>
        <v>21</v>
      </c>
      <c r="K83" s="18"/>
      <c r="L83" s="18"/>
      <c r="M83" s="12" t="b">
        <v>1</v>
      </c>
      <c r="N83" s="12">
        <f t="shared" si="11"/>
        <v>1.4927893421115783</v>
      </c>
      <c r="O83" s="12">
        <f t="shared" si="12"/>
        <v>0.55836802633473503</v>
      </c>
      <c r="P83" s="12">
        <f t="shared" si="13"/>
        <v>1.96</v>
      </c>
      <c r="Q83" s="12">
        <f t="shared" si="14"/>
        <v>1.96</v>
      </c>
      <c r="R83" s="12">
        <f t="shared" si="15"/>
        <v>0.66073564887106206</v>
      </c>
      <c r="S83" s="12">
        <f t="shared" si="16"/>
        <v>4.3219147136988366E-3</v>
      </c>
      <c r="U83" s="16">
        <f>IF(ISERROR(VLOOKUP($A83,'Bennett et al.'!$A:$E,3,FALSE)),"",IF(VLOOKUP($A83,'Bennett et al.'!$A:$E,3,FALSE)=0,"",VLOOKUP($A83,'Bennett et al.'!$A:$E,3,FALSE)*Sources!$E$2))</f>
        <v>1.96</v>
      </c>
      <c r="V83" s="16">
        <f>IF(ISERROR(VLOOKUP($A83,'Bennett et al.'!$A:$E,4,FALSE)),"",IF(VLOOKUP($A83,'Bennett et al.'!$A:$E,4,FALSE)=0,"",VLOOKUP($A83,'Bennett et al.'!$A:$E,4,FALSE)*Sources!$E$2))</f>
        <v>2.3199999999999998</v>
      </c>
      <c r="W83" s="16">
        <f>IF(ISERROR(VLOOKUP($A83,'Bennett et al.'!$A:$E,5,FALSE)),"",IF(VLOOKUP($A83,'Bennett et al.'!$A:$E,5,FALSE)=0,"",VLOOKUP($A83,'Bennett et al.'!$A:$E,5,FALSE)*Sources!$E$2))</f>
        <v>21.9</v>
      </c>
      <c r="X83" s="17"/>
      <c r="Y83" s="16">
        <f>IF(ISERROR(VLOOKUP($A83,'Gerosa et al. growth media'!$A:$K,4,FALSE)),"",IF(VLOOKUP($A83,'Gerosa et al. growth media'!$A:$K,4,FALSE)=0,"",VLOOKUP($A83,'Gerosa et al. growth media'!$A:$K,4,FALSE)*Sources!$E$3))</f>
        <v>0.96155707443872374</v>
      </c>
      <c r="Z83" s="16">
        <f>IF(ISERROR(VLOOKUP($A83,'Gerosa et al. growth media'!$A:$K,5,FALSE)),"",IF(VLOOKUP($A83,'Gerosa et al. growth media'!$A:$K,5,FALSE)=0,"",VLOOKUP($A83,'Gerosa et al. growth media'!$A:$K,5,FALSE)*Sources!$E$3))</f>
        <v>0.38488099250556579</v>
      </c>
      <c r="AA83" s="16">
        <f>IF(ISERROR(VLOOKUP($A83,'Gerosa et al. growth media'!$A:$K,6,FALSE)),"",IF(VLOOKUP($A83,'Gerosa et al. growth media'!$A:$K,6,FALSE)=0,"",VLOOKUP($A83,'Gerosa et al. growth media'!$A:$K,6,FALSE)*Sources!$E$3))</f>
        <v>0.44628084969215509</v>
      </c>
      <c r="AB83" s="16">
        <f>IF(ISERROR(VLOOKUP($A83,'Gerosa et al. growth media'!$A:$K,7,FALSE)),"",IF(VLOOKUP($A83,'Gerosa et al. growth media'!$A:$K,7,FALSE)=0,"",VLOOKUP($A83,'Gerosa et al. growth media'!$A:$K,7,FALSE)*Sources!$E$3))</f>
        <v>0.55836802633473503</v>
      </c>
      <c r="AC83" s="16">
        <f>IF(ISERROR(VLOOKUP($A83,'Gerosa et al. growth media'!$A:$K,8,FALSE)),"",IF(VLOOKUP($A83,'Gerosa et al. growth media'!$A:$K,8,FALSE)=0,"",VLOOKUP($A83,'Gerosa et al. growth media'!$A:$K,8,FALSE)*Sources!$E$3))</f>
        <v>0.28961437695090608</v>
      </c>
      <c r="AD83" s="16">
        <f>IF(ISERROR(VLOOKUP($A83,'Gerosa et al. growth media'!$A:$K,9,FALSE)),"",IF(VLOOKUP($A83,'Gerosa et al. growth media'!$A:$K,9,FALSE)=0,"",VLOOKUP($A83,'Gerosa et al. growth media'!$A:$K,9,FALSE)*Sources!$E$3))</f>
        <v>0.38167500409362076</v>
      </c>
      <c r="AE83" s="16">
        <f>IF(ISERROR(VLOOKUP($A83,'Gerosa et al. growth media'!$A:$K,10,FALSE)),"",IF(VLOOKUP($A83,'Gerosa et al. growth media'!$A:$K,10,FALSE)=0,"",VLOOKUP($A83,'Gerosa et al. growth media'!$A:$K,10,FALSE)*Sources!$E$3))</f>
        <v>3.8572720684534745</v>
      </c>
      <c r="AF83" s="16">
        <f>IF(ISERROR(VLOOKUP($A83,'Gerosa et al. growth media'!$A:$K,11,FALSE)),"",IF(VLOOKUP($A83,'Gerosa et al. growth media'!$A:$K,11,FALSE)=0,"",VLOOKUP($A83,'Gerosa et al. growth media'!$A:$K,11,FALSE)*Sources!$E$3))</f>
        <v>0.36729832346480035</v>
      </c>
      <c r="AG83" s="16">
        <f>IF(ISERROR(VLOOKUP($A83,'Gerosa et al. diauxic shift'!$A:$L,4,FALSE)),"",IF(VLOOKUP($A83,'Gerosa et al. diauxic shift'!$A:$L,4,FALSE)=0,"",VLOOKUP($A83,'Gerosa et al. diauxic shift'!$A:$L,4,FALSE)*Sources!$E$3))</f>
        <v>0.17055429271354494</v>
      </c>
      <c r="AH83" s="16">
        <f>IF(ISERROR(VLOOKUP($A83,'Gerosa et al. diauxic shift'!$A:$L,5,FALSE)),"",IF(VLOOKUP($A83,'Gerosa et al. diauxic shift'!$A:$L,5,FALSE)=0,"",VLOOKUP($A83,'Gerosa et al. diauxic shift'!$A:$L,5,FALSE)*Sources!$E$3))</f>
        <v>9.5024135079418565E-2</v>
      </c>
      <c r="AI83" s="16">
        <f>IF(ISERROR(VLOOKUP($A83,'Gerosa et al. diauxic shift'!$A:$L,6,FALSE)),"",IF(VLOOKUP($A83,'Gerosa et al. diauxic shift'!$A:$L,6,FALSE)=0,"",VLOOKUP($A83,'Gerosa et al. diauxic shift'!$A:$L,6,FALSE)*Sources!$E$3))</f>
        <v>0.10570488702551291</v>
      </c>
      <c r="AJ83" s="16">
        <f>IF(ISERROR(VLOOKUP($A83,'Gerosa et al. diauxic shift'!$A:$L,7,FALSE)),"",IF(VLOOKUP($A83,'Gerosa et al. diauxic shift'!$A:$L,7,FALSE)=0,"",VLOOKUP($A83,'Gerosa et al. diauxic shift'!$A:$L,7,FALSE)*Sources!$E$3))</f>
        <v>0.22183020398621692</v>
      </c>
      <c r="AK83" s="16">
        <f>IF(ISERROR(VLOOKUP($A83,'Gerosa et al. diauxic shift'!$A:$L,8,FALSE)),"",IF(VLOOKUP($A83,'Gerosa et al. diauxic shift'!$A:$L,8,FALSE)=0,"",VLOOKUP($A83,'Gerosa et al. diauxic shift'!$A:$L,8,FALSE)*Sources!$E$3))</f>
        <v>0.24811614081957761</v>
      </c>
      <c r="AL83" s="16">
        <f>IF(ISERROR(VLOOKUP($A83,'Gerosa et al. diauxic shift'!$A:$L,9,FALSE)),"",IF(VLOOKUP($A83,'Gerosa et al. diauxic shift'!$A:$L,9,FALSE)=0,"",VLOOKUP($A83,'Gerosa et al. diauxic shift'!$A:$L,9,FALSE)*Sources!$E$3))</f>
        <v>0.25916603422156764</v>
      </c>
      <c r="AM83" s="16">
        <f>IF(ISERROR(VLOOKUP($A83,'Gerosa et al. diauxic shift'!$A:$L,10,FALSE)),"",IF(VLOOKUP($A83,'Gerosa et al. diauxic shift'!$A:$L,10,FALSE)=0,"",VLOOKUP($A83,'Gerosa et al. diauxic shift'!$A:$L,10,FALSE)*Sources!$E$3))</f>
        <v>0.11993220359153867</v>
      </c>
      <c r="AN83" s="16">
        <f>IF(ISERROR(VLOOKUP($A83,'Gerosa et al. diauxic shift'!$A:$L,11,FALSE)),"",IF(VLOOKUP($A83,'Gerosa et al. diauxic shift'!$A:$L,11,FALSE)=0,"",VLOOKUP($A83,'Gerosa et al. diauxic shift'!$A:$L,11,FALSE)*Sources!$E$3))</f>
        <v>0.11339141471930521</v>
      </c>
      <c r="AO83" s="16">
        <f>IF(ISERROR(VLOOKUP($A83,'Gerosa et al. diauxic shift'!$A:$L,12,FALSE)),"",IF(VLOOKUP($A83,'Gerosa et al. diauxic shift'!$A:$L,12,FALSE)=0,"",VLOOKUP($A83,'Gerosa et al. diauxic shift'!$A:$L,12,FALSE)*Sources!$E$3))</f>
        <v>0.11577970243382266</v>
      </c>
      <c r="AP83" s="17"/>
      <c r="AQ83" s="16" t="str">
        <f>IF(ISERROR(VLOOKUP($A83,'Ishii et al.'!$A:$L,3,FALSE)),"",IF(VLOOKUP($A83,'Ishii et al.'!$A:$L,3,FALSE)=0,"",VLOOKUP($A83,'Ishii et al.'!$A:$L,3,FALSE)*Sources!$E$4))</f>
        <v/>
      </c>
      <c r="AR83" s="16" t="str">
        <f>IF(ISERROR(VLOOKUP($A83,'Ishii et al.'!$A:$L,4,FALSE)),"",IF(VLOOKUP($A83,'Ishii et al.'!$A:$L,4,FALSE)=0,"",VLOOKUP($A83,'Ishii et al.'!$A:$L,4,FALSE)*Sources!$E$4))</f>
        <v/>
      </c>
      <c r="AS83" s="16" t="str">
        <f>IF(ISERROR(VLOOKUP($A83,'Ishii et al.'!$A:$L,5,FALSE)),"",IF(VLOOKUP($A83,'Ishii et al.'!$A:$L,5,FALSE)=0,"",VLOOKUP($A83,'Ishii et al.'!$A:$L,5,FALSE)*Sources!$E$4))</f>
        <v/>
      </c>
      <c r="AT83" s="16" t="str">
        <f>IF(ISERROR(VLOOKUP($A83,'Ishii et al.'!$A:$L,6,FALSE)),"",IF(VLOOKUP($A83,'Ishii et al.'!$A:$L,6,FALSE)=0,"",VLOOKUP($A83,'Ishii et al.'!$A:$L,6,FALSE)*Sources!$E$4))</f>
        <v/>
      </c>
      <c r="AU83" s="16" t="str">
        <f>IF(ISERROR(VLOOKUP($A83,'Ishii et al.'!$A:$L,7,FALSE)),"",IF(VLOOKUP($A83,'Ishii et al.'!$A:$L,7,FALSE)=0,"",VLOOKUP($A83,'Ishii et al.'!$A:$L,7,FALSE)*Sources!$E$4))</f>
        <v/>
      </c>
      <c r="AV83" s="16" t="str">
        <f t="shared" si="17"/>
        <v/>
      </c>
      <c r="AW83" s="16" t="str">
        <f>IF(ISERROR(VLOOKUP($A83,'Ishii et al.'!$A:$L,9,FALSE)),"",IF(VLOOKUP($A83,'Ishii et al.'!$A:$L,9,FALSE)=0,"",VLOOKUP($A83,'Ishii et al.'!$A:$L,9,FALSE)*Sources!$E$4))</f>
        <v/>
      </c>
      <c r="AX83" s="16" t="str">
        <f>IF(ISERROR(VLOOKUP($A83,'Ishii et al.'!$A:$L,10,FALSE)),"",IF(VLOOKUP($A83,'Ishii et al.'!$A:$L,10,FALSE)=0,"",VLOOKUP($A83,'Ishii et al.'!$A:$L,10,FALSE)*Sources!$E$4))</f>
        <v/>
      </c>
      <c r="AY83" s="16" t="str">
        <f>IF(ISERROR(VLOOKUP($A83,'Ishii et al.'!$A:$L,11,FALSE)),"",IF(VLOOKUP($A83,'Ishii et al.'!$A:$L,11,FALSE)=0,"",VLOOKUP($A83,'Ishii et al.'!$A:$L,11,FALSE)*Sources!$E$4))</f>
        <v/>
      </c>
      <c r="AZ83" s="16" t="str">
        <f>IF(ISERROR(VLOOKUP($A83,'Ishii et al.'!$A:$L,12,FALSE)),"",IF(VLOOKUP($A83,'Ishii et al.'!$A:$L,12,FALSE)=0,"",VLOOKUP($A83,'Ishii et al.'!$A:$L,12,FALSE)*Sources!$E$4))</f>
        <v/>
      </c>
      <c r="BA83" s="17"/>
      <c r="BB83" s="16">
        <f>IF(ISERROR(VLOOKUP($A83,'Park et al.'!$A:$E,5,FALSE)),"",IF(VLOOKUP($A83,'Park et al.'!$A:$E,5,FALSE)=0,"",VLOOKUP($A83,'Park et al.'!$A:$E,5,FALSE)*Sources!$E$5))</f>
        <v>1.96</v>
      </c>
    </row>
    <row r="84" spans="1:54" ht="15" hidden="1" customHeight="1">
      <c r="A84" s="16" t="s">
        <v>280</v>
      </c>
      <c r="B84" s="18" t="s">
        <v>797</v>
      </c>
      <c r="C84" s="18" t="s">
        <v>797</v>
      </c>
      <c r="D84" s="18" t="s">
        <v>281</v>
      </c>
      <c r="E84" s="18" t="s">
        <v>281</v>
      </c>
      <c r="F84"/>
      <c r="G84" s="17"/>
      <c r="H84" s="18" t="s">
        <v>281</v>
      </c>
      <c r="I84" s="16">
        <f t="shared" si="9"/>
        <v>2</v>
      </c>
      <c r="J84" s="16">
        <f t="shared" si="10"/>
        <v>4</v>
      </c>
      <c r="K84" s="18"/>
      <c r="L84" s="18"/>
      <c r="M84" s="12" t="b">
        <v>1</v>
      </c>
      <c r="N84" s="12">
        <f t="shared" si="11"/>
        <v>8.9800000000000005E-2</v>
      </c>
      <c r="O84" s="12">
        <f t="shared" si="12"/>
        <v>8.9800000000000005E-2</v>
      </c>
      <c r="P84" s="12">
        <f t="shared" si="13"/>
        <v>8.9800000000000005E-2</v>
      </c>
      <c r="Q84" s="12">
        <f t="shared" si="14"/>
        <v>8.9800000000000005E-2</v>
      </c>
      <c r="R84" s="12">
        <f t="shared" si="15"/>
        <v>0</v>
      </c>
      <c r="S84" s="12">
        <f t="shared" si="16"/>
        <v>2.5998841922408801E-4</v>
      </c>
      <c r="U84" s="16">
        <f>IF(ISERROR(VLOOKUP($A84,'Bennett et al.'!$A:$E,3,FALSE)),"",IF(VLOOKUP($A84,'Bennett et al.'!$A:$E,3,FALSE)=0,"",VLOOKUP($A84,'Bennett et al.'!$A:$E,3,FALSE)*Sources!$E$2))</f>
        <v>8.9800000000000005E-2</v>
      </c>
      <c r="V84" s="16">
        <f>IF(ISERROR(VLOOKUP($A84,'Bennett et al.'!$A:$E,4,FALSE)),"",IF(VLOOKUP($A84,'Bennett et al.'!$A:$E,4,FALSE)=0,"",VLOOKUP($A84,'Bennett et al.'!$A:$E,4,FALSE)*Sources!$E$2))</f>
        <v>0.19500000000000001</v>
      </c>
      <c r="W84" s="16">
        <f>IF(ISERROR(VLOOKUP($A84,'Bennett et al.'!$A:$E,5,FALSE)),"",IF(VLOOKUP($A84,'Bennett et al.'!$A:$E,5,FALSE)=0,"",VLOOKUP($A84,'Bennett et al.'!$A:$E,5,FALSE)*Sources!$E$2))</f>
        <v>0.14799999999999999</v>
      </c>
      <c r="X84" s="17"/>
      <c r="Y84" s="16" t="str">
        <f>IF(ISERROR(VLOOKUP($A84,'Gerosa et al. growth media'!$A:$K,4,FALSE)),"",IF(VLOOKUP($A84,'Gerosa et al. growth media'!$A:$K,4,FALSE)=0,"",VLOOKUP($A84,'Gerosa et al. growth media'!$A:$K,4,FALSE)*Sources!$E$3))</f>
        <v/>
      </c>
      <c r="Z84" s="16" t="str">
        <f>IF(ISERROR(VLOOKUP($A84,'Gerosa et al. growth media'!$A:$K,5,FALSE)),"",IF(VLOOKUP($A84,'Gerosa et al. growth media'!$A:$K,5,FALSE)=0,"",VLOOKUP($A84,'Gerosa et al. growth media'!$A:$K,5,FALSE)*Sources!$E$3))</f>
        <v/>
      </c>
      <c r="AA84" s="16" t="str">
        <f>IF(ISERROR(VLOOKUP($A84,'Gerosa et al. growth media'!$A:$K,6,FALSE)),"",IF(VLOOKUP($A84,'Gerosa et al. growth media'!$A:$K,6,FALSE)=0,"",VLOOKUP($A84,'Gerosa et al. growth media'!$A:$K,6,FALSE)*Sources!$E$3))</f>
        <v/>
      </c>
      <c r="AB84" s="16" t="str">
        <f>IF(ISERROR(VLOOKUP($A84,'Gerosa et al. growth media'!$A:$K,7,FALSE)),"",IF(VLOOKUP($A84,'Gerosa et al. growth media'!$A:$K,7,FALSE)=0,"",VLOOKUP($A84,'Gerosa et al. growth media'!$A:$K,7,FALSE)*Sources!$E$3))</f>
        <v/>
      </c>
      <c r="AC84" s="16" t="str">
        <f>IF(ISERROR(VLOOKUP($A84,'Gerosa et al. growth media'!$A:$K,8,FALSE)),"",IF(VLOOKUP($A84,'Gerosa et al. growth media'!$A:$K,8,FALSE)=0,"",VLOOKUP($A84,'Gerosa et al. growth media'!$A:$K,8,FALSE)*Sources!$E$3))</f>
        <v/>
      </c>
      <c r="AD84" s="16" t="str">
        <f>IF(ISERROR(VLOOKUP($A84,'Gerosa et al. growth media'!$A:$K,9,FALSE)),"",IF(VLOOKUP($A84,'Gerosa et al. growth media'!$A:$K,9,FALSE)=0,"",VLOOKUP($A84,'Gerosa et al. growth media'!$A:$K,9,FALSE)*Sources!$E$3))</f>
        <v/>
      </c>
      <c r="AE84" s="16" t="str">
        <f>IF(ISERROR(VLOOKUP($A84,'Gerosa et al. growth media'!$A:$K,10,FALSE)),"",IF(VLOOKUP($A84,'Gerosa et al. growth media'!$A:$K,10,FALSE)=0,"",VLOOKUP($A84,'Gerosa et al. growth media'!$A:$K,10,FALSE)*Sources!$E$3))</f>
        <v/>
      </c>
      <c r="AF84" s="16" t="str">
        <f>IF(ISERROR(VLOOKUP($A84,'Gerosa et al. growth media'!$A:$K,11,FALSE)),"",IF(VLOOKUP($A84,'Gerosa et al. growth media'!$A:$K,11,FALSE)=0,"",VLOOKUP($A84,'Gerosa et al. growth media'!$A:$K,11,FALSE)*Sources!$E$3))</f>
        <v/>
      </c>
      <c r="AG84" s="16" t="str">
        <f>IF(ISERROR(VLOOKUP($A84,'Gerosa et al. diauxic shift'!$A:$L,4,FALSE)),"",IF(VLOOKUP($A84,'Gerosa et al. diauxic shift'!$A:$L,4,FALSE)=0,"",VLOOKUP($A84,'Gerosa et al. diauxic shift'!$A:$L,4,FALSE)*Sources!$E$3))</f>
        <v/>
      </c>
      <c r="AH84" s="16" t="str">
        <f>IF(ISERROR(VLOOKUP($A84,'Gerosa et al. diauxic shift'!$A:$L,5,FALSE)),"",IF(VLOOKUP($A84,'Gerosa et al. diauxic shift'!$A:$L,5,FALSE)=0,"",VLOOKUP($A84,'Gerosa et al. diauxic shift'!$A:$L,5,FALSE)*Sources!$E$3))</f>
        <v/>
      </c>
      <c r="AI84" s="16" t="str">
        <f>IF(ISERROR(VLOOKUP($A84,'Gerosa et al. diauxic shift'!$A:$L,6,FALSE)),"",IF(VLOOKUP($A84,'Gerosa et al. diauxic shift'!$A:$L,6,FALSE)=0,"",VLOOKUP($A84,'Gerosa et al. diauxic shift'!$A:$L,6,FALSE)*Sources!$E$3))</f>
        <v/>
      </c>
      <c r="AJ84" s="16" t="str">
        <f>IF(ISERROR(VLOOKUP($A84,'Gerosa et al. diauxic shift'!$A:$L,7,FALSE)),"",IF(VLOOKUP($A84,'Gerosa et al. diauxic shift'!$A:$L,7,FALSE)=0,"",VLOOKUP($A84,'Gerosa et al. diauxic shift'!$A:$L,7,FALSE)*Sources!$E$3))</f>
        <v/>
      </c>
      <c r="AK84" s="16" t="str">
        <f>IF(ISERROR(VLOOKUP($A84,'Gerosa et al. diauxic shift'!$A:$L,8,FALSE)),"",IF(VLOOKUP($A84,'Gerosa et al. diauxic shift'!$A:$L,8,FALSE)=0,"",VLOOKUP($A84,'Gerosa et al. diauxic shift'!$A:$L,8,FALSE)*Sources!$E$3))</f>
        <v/>
      </c>
      <c r="AL84" s="16" t="str">
        <f>IF(ISERROR(VLOOKUP($A84,'Gerosa et al. diauxic shift'!$A:$L,9,FALSE)),"",IF(VLOOKUP($A84,'Gerosa et al. diauxic shift'!$A:$L,9,FALSE)=0,"",VLOOKUP($A84,'Gerosa et al. diauxic shift'!$A:$L,9,FALSE)*Sources!$E$3))</f>
        <v/>
      </c>
      <c r="AM84" s="16" t="str">
        <f>IF(ISERROR(VLOOKUP($A84,'Gerosa et al. diauxic shift'!$A:$L,10,FALSE)),"",IF(VLOOKUP($A84,'Gerosa et al. diauxic shift'!$A:$L,10,FALSE)=0,"",VLOOKUP($A84,'Gerosa et al. diauxic shift'!$A:$L,10,FALSE)*Sources!$E$3))</f>
        <v/>
      </c>
      <c r="AN84" s="16" t="str">
        <f>IF(ISERROR(VLOOKUP($A84,'Gerosa et al. diauxic shift'!$A:$L,11,FALSE)),"",IF(VLOOKUP($A84,'Gerosa et al. diauxic shift'!$A:$L,11,FALSE)=0,"",VLOOKUP($A84,'Gerosa et al. diauxic shift'!$A:$L,11,FALSE)*Sources!$E$3))</f>
        <v/>
      </c>
      <c r="AO84" s="16" t="str">
        <f>IF(ISERROR(VLOOKUP($A84,'Gerosa et al. diauxic shift'!$A:$L,12,FALSE)),"",IF(VLOOKUP($A84,'Gerosa et al. diauxic shift'!$A:$L,12,FALSE)=0,"",VLOOKUP($A84,'Gerosa et al. diauxic shift'!$A:$L,12,FALSE)*Sources!$E$3))</f>
        <v/>
      </c>
      <c r="AP84" s="17"/>
      <c r="AQ84" s="16" t="str">
        <f>IF(ISERROR(VLOOKUP($A84,'Ishii et al.'!$A:$L,3,FALSE)),"",IF(VLOOKUP($A84,'Ishii et al.'!$A:$L,3,FALSE)=0,"",VLOOKUP($A84,'Ishii et al.'!$A:$L,3,FALSE)*Sources!$E$4))</f>
        <v/>
      </c>
      <c r="AR84" s="16" t="str">
        <f>IF(ISERROR(VLOOKUP($A84,'Ishii et al.'!$A:$L,4,FALSE)),"",IF(VLOOKUP($A84,'Ishii et al.'!$A:$L,4,FALSE)=0,"",VLOOKUP($A84,'Ishii et al.'!$A:$L,4,FALSE)*Sources!$E$4))</f>
        <v/>
      </c>
      <c r="AS84" s="16" t="str">
        <f>IF(ISERROR(VLOOKUP($A84,'Ishii et al.'!$A:$L,5,FALSE)),"",IF(VLOOKUP($A84,'Ishii et al.'!$A:$L,5,FALSE)=0,"",VLOOKUP($A84,'Ishii et al.'!$A:$L,5,FALSE)*Sources!$E$4))</f>
        <v/>
      </c>
      <c r="AT84" s="16" t="str">
        <f>IF(ISERROR(VLOOKUP($A84,'Ishii et al.'!$A:$L,6,FALSE)),"",IF(VLOOKUP($A84,'Ishii et al.'!$A:$L,6,FALSE)=0,"",VLOOKUP($A84,'Ishii et al.'!$A:$L,6,FALSE)*Sources!$E$4))</f>
        <v/>
      </c>
      <c r="AU84" s="16" t="str">
        <f>IF(ISERROR(VLOOKUP($A84,'Ishii et al.'!$A:$L,7,FALSE)),"",IF(VLOOKUP($A84,'Ishii et al.'!$A:$L,7,FALSE)=0,"",VLOOKUP($A84,'Ishii et al.'!$A:$L,7,FALSE)*Sources!$E$4))</f>
        <v/>
      </c>
      <c r="AV84" s="16" t="str">
        <f t="shared" si="17"/>
        <v/>
      </c>
      <c r="AW84" s="16" t="str">
        <f>IF(ISERROR(VLOOKUP($A84,'Ishii et al.'!$A:$L,9,FALSE)),"",IF(VLOOKUP($A84,'Ishii et al.'!$A:$L,9,FALSE)=0,"",VLOOKUP($A84,'Ishii et al.'!$A:$L,9,FALSE)*Sources!$E$4))</f>
        <v/>
      </c>
      <c r="AX84" s="16" t="str">
        <f>IF(ISERROR(VLOOKUP($A84,'Ishii et al.'!$A:$L,10,FALSE)),"",IF(VLOOKUP($A84,'Ishii et al.'!$A:$L,10,FALSE)=0,"",VLOOKUP($A84,'Ishii et al.'!$A:$L,10,FALSE)*Sources!$E$4))</f>
        <v/>
      </c>
      <c r="AY84" s="16" t="str">
        <f>IF(ISERROR(VLOOKUP($A84,'Ishii et al.'!$A:$L,11,FALSE)),"",IF(VLOOKUP($A84,'Ishii et al.'!$A:$L,11,FALSE)=0,"",VLOOKUP($A84,'Ishii et al.'!$A:$L,11,FALSE)*Sources!$E$4))</f>
        <v/>
      </c>
      <c r="AZ84" s="16" t="str">
        <f>IF(ISERROR(VLOOKUP($A84,'Ishii et al.'!$A:$L,12,FALSE)),"",IF(VLOOKUP($A84,'Ishii et al.'!$A:$L,12,FALSE)=0,"",VLOOKUP($A84,'Ishii et al.'!$A:$L,12,FALSE)*Sources!$E$4))</f>
        <v/>
      </c>
      <c r="BA84" s="17"/>
      <c r="BB84" s="16">
        <f>IF(ISERROR(VLOOKUP($A84,'Park et al.'!$A:$E,5,FALSE)),"",IF(VLOOKUP($A84,'Park et al.'!$A:$E,5,FALSE)=0,"",VLOOKUP($A84,'Park et al.'!$A:$E,5,FALSE)*Sources!$E$5))</f>
        <v>8.9800000000000005E-2</v>
      </c>
    </row>
    <row r="85" spans="1:54" ht="15" hidden="1" customHeight="1">
      <c r="A85" s="16" t="s">
        <v>282</v>
      </c>
      <c r="B85" s="18" t="s">
        <v>815</v>
      </c>
      <c r="C85" s="18" t="s">
        <v>815</v>
      </c>
      <c r="D85" s="18" t="s">
        <v>284</v>
      </c>
      <c r="E85" s="18" t="s">
        <v>283</v>
      </c>
      <c r="F85" s="17"/>
      <c r="G85" s="18" t="s">
        <v>284</v>
      </c>
      <c r="H85" s="18" t="s">
        <v>284</v>
      </c>
      <c r="I85" s="16">
        <f t="shared" si="9"/>
        <v>3</v>
      </c>
      <c r="J85" s="16">
        <f t="shared" si="10"/>
        <v>13</v>
      </c>
      <c r="K85" s="18"/>
      <c r="L85" s="18"/>
      <c r="M85" s="12" t="b">
        <v>1</v>
      </c>
      <c r="N85" s="12">
        <f t="shared" si="11"/>
        <v>0.56599999999999995</v>
      </c>
      <c r="O85" s="12">
        <f t="shared" si="12"/>
        <v>0.56599999999999995</v>
      </c>
      <c r="P85" s="12">
        <f t="shared" si="13"/>
        <v>0.56599999999999995</v>
      </c>
      <c r="Q85" s="12">
        <f t="shared" si="14"/>
        <v>0.56599999999999995</v>
      </c>
      <c r="R85" s="12">
        <f t="shared" si="15"/>
        <v>0</v>
      </c>
      <c r="S85" s="12">
        <f t="shared" si="16"/>
        <v>1.6386797915460332E-3</v>
      </c>
      <c r="U85" s="16">
        <f>IF(ISERROR(VLOOKUP($A85,'Bennett et al.'!$A:$E,3,FALSE)),"",IF(VLOOKUP($A85,'Bennett et al.'!$A:$E,3,FALSE)=0,"",VLOOKUP($A85,'Bennett et al.'!$A:$E,3,FALSE)*Sources!$E$2))</f>
        <v>0.56599999999999995</v>
      </c>
      <c r="V85" s="16">
        <f>IF(ISERROR(VLOOKUP($A85,'Bennett et al.'!$A:$E,4,FALSE)),"",IF(VLOOKUP($A85,'Bennett et al.'!$A:$E,4,FALSE)=0,"",VLOOKUP($A85,'Bennett et al.'!$A:$E,4,FALSE)*Sources!$E$2))</f>
        <v>0.375</v>
      </c>
      <c r="W85" s="16">
        <f>IF(ISERROR(VLOOKUP($A85,'Bennett et al.'!$A:$E,5,FALSE)),"",IF(VLOOKUP($A85,'Bennett et al.'!$A:$E,5,FALSE)=0,"",VLOOKUP($A85,'Bennett et al.'!$A:$E,5,FALSE)*Sources!$E$2))</f>
        <v>0.188</v>
      </c>
      <c r="X85" s="17"/>
      <c r="Y85" s="16" t="str">
        <f>IF(ISERROR(VLOOKUP($A85,'Gerosa et al. growth media'!$A:$K,4,FALSE)),"",IF(VLOOKUP($A85,'Gerosa et al. growth media'!$A:$K,4,FALSE)=0,"",VLOOKUP($A85,'Gerosa et al. growth media'!$A:$K,4,FALSE)*Sources!$E$3))</f>
        <v/>
      </c>
      <c r="Z85" s="16" t="str">
        <f>IF(ISERROR(VLOOKUP($A85,'Gerosa et al. growth media'!$A:$K,5,FALSE)),"",IF(VLOOKUP($A85,'Gerosa et al. growth media'!$A:$K,5,FALSE)=0,"",VLOOKUP($A85,'Gerosa et al. growth media'!$A:$K,5,FALSE)*Sources!$E$3))</f>
        <v/>
      </c>
      <c r="AA85" s="16" t="str">
        <f>IF(ISERROR(VLOOKUP($A85,'Gerosa et al. growth media'!$A:$K,6,FALSE)),"",IF(VLOOKUP($A85,'Gerosa et al. growth media'!$A:$K,6,FALSE)=0,"",VLOOKUP($A85,'Gerosa et al. growth media'!$A:$K,6,FALSE)*Sources!$E$3))</f>
        <v/>
      </c>
      <c r="AB85" s="16" t="str">
        <f>IF(ISERROR(VLOOKUP($A85,'Gerosa et al. growth media'!$A:$K,7,FALSE)),"",IF(VLOOKUP($A85,'Gerosa et al. growth media'!$A:$K,7,FALSE)=0,"",VLOOKUP($A85,'Gerosa et al. growth media'!$A:$K,7,FALSE)*Sources!$E$3))</f>
        <v/>
      </c>
      <c r="AC85" s="16" t="str">
        <f>IF(ISERROR(VLOOKUP($A85,'Gerosa et al. growth media'!$A:$K,8,FALSE)),"",IF(VLOOKUP($A85,'Gerosa et al. growth media'!$A:$K,8,FALSE)=0,"",VLOOKUP($A85,'Gerosa et al. growth media'!$A:$K,8,FALSE)*Sources!$E$3))</f>
        <v/>
      </c>
      <c r="AD85" s="16" t="str">
        <f>IF(ISERROR(VLOOKUP($A85,'Gerosa et al. growth media'!$A:$K,9,FALSE)),"",IF(VLOOKUP($A85,'Gerosa et al. growth media'!$A:$K,9,FALSE)=0,"",VLOOKUP($A85,'Gerosa et al. growth media'!$A:$K,9,FALSE)*Sources!$E$3))</f>
        <v/>
      </c>
      <c r="AE85" s="16" t="str">
        <f>IF(ISERROR(VLOOKUP($A85,'Gerosa et al. growth media'!$A:$K,10,FALSE)),"",IF(VLOOKUP($A85,'Gerosa et al. growth media'!$A:$K,10,FALSE)=0,"",VLOOKUP($A85,'Gerosa et al. growth media'!$A:$K,10,FALSE)*Sources!$E$3))</f>
        <v/>
      </c>
      <c r="AF85" s="16" t="str">
        <f>IF(ISERROR(VLOOKUP($A85,'Gerosa et al. growth media'!$A:$K,11,FALSE)),"",IF(VLOOKUP($A85,'Gerosa et al. growth media'!$A:$K,11,FALSE)=0,"",VLOOKUP($A85,'Gerosa et al. growth media'!$A:$K,11,FALSE)*Sources!$E$3))</f>
        <v/>
      </c>
      <c r="AG85" s="16" t="str">
        <f>IF(ISERROR(VLOOKUP($A85,'Gerosa et al. diauxic shift'!$A:$L,4,FALSE)),"",IF(VLOOKUP($A85,'Gerosa et al. diauxic shift'!$A:$L,4,FALSE)=0,"",VLOOKUP($A85,'Gerosa et al. diauxic shift'!$A:$L,4,FALSE)*Sources!$E$3))</f>
        <v/>
      </c>
      <c r="AH85" s="16" t="str">
        <f>IF(ISERROR(VLOOKUP($A85,'Gerosa et al. diauxic shift'!$A:$L,5,FALSE)),"",IF(VLOOKUP($A85,'Gerosa et al. diauxic shift'!$A:$L,5,FALSE)=0,"",VLOOKUP($A85,'Gerosa et al. diauxic shift'!$A:$L,5,FALSE)*Sources!$E$3))</f>
        <v/>
      </c>
      <c r="AI85" s="16" t="str">
        <f>IF(ISERROR(VLOOKUP($A85,'Gerosa et al. diauxic shift'!$A:$L,6,FALSE)),"",IF(VLOOKUP($A85,'Gerosa et al. diauxic shift'!$A:$L,6,FALSE)=0,"",VLOOKUP($A85,'Gerosa et al. diauxic shift'!$A:$L,6,FALSE)*Sources!$E$3))</f>
        <v/>
      </c>
      <c r="AJ85" s="16" t="str">
        <f>IF(ISERROR(VLOOKUP($A85,'Gerosa et al. diauxic shift'!$A:$L,7,FALSE)),"",IF(VLOOKUP($A85,'Gerosa et al. diauxic shift'!$A:$L,7,FALSE)=0,"",VLOOKUP($A85,'Gerosa et al. diauxic shift'!$A:$L,7,FALSE)*Sources!$E$3))</f>
        <v/>
      </c>
      <c r="AK85" s="16" t="str">
        <f>IF(ISERROR(VLOOKUP($A85,'Gerosa et al. diauxic shift'!$A:$L,8,FALSE)),"",IF(VLOOKUP($A85,'Gerosa et al. diauxic shift'!$A:$L,8,FALSE)=0,"",VLOOKUP($A85,'Gerosa et al. diauxic shift'!$A:$L,8,FALSE)*Sources!$E$3))</f>
        <v/>
      </c>
      <c r="AL85" s="16" t="str">
        <f>IF(ISERROR(VLOOKUP($A85,'Gerosa et al. diauxic shift'!$A:$L,9,FALSE)),"",IF(VLOOKUP($A85,'Gerosa et al. diauxic shift'!$A:$L,9,FALSE)=0,"",VLOOKUP($A85,'Gerosa et al. diauxic shift'!$A:$L,9,FALSE)*Sources!$E$3))</f>
        <v/>
      </c>
      <c r="AM85" s="16" t="str">
        <f>IF(ISERROR(VLOOKUP($A85,'Gerosa et al. diauxic shift'!$A:$L,10,FALSE)),"",IF(VLOOKUP($A85,'Gerosa et al. diauxic shift'!$A:$L,10,FALSE)=0,"",VLOOKUP($A85,'Gerosa et al. diauxic shift'!$A:$L,10,FALSE)*Sources!$E$3))</f>
        <v/>
      </c>
      <c r="AN85" s="16" t="str">
        <f>IF(ISERROR(VLOOKUP($A85,'Gerosa et al. diauxic shift'!$A:$L,11,FALSE)),"",IF(VLOOKUP($A85,'Gerosa et al. diauxic shift'!$A:$L,11,FALSE)=0,"",VLOOKUP($A85,'Gerosa et al. diauxic shift'!$A:$L,11,FALSE)*Sources!$E$3))</f>
        <v/>
      </c>
      <c r="AO85" s="16" t="str">
        <f>IF(ISERROR(VLOOKUP($A85,'Gerosa et al. diauxic shift'!$A:$L,12,FALSE)),"",IF(VLOOKUP($A85,'Gerosa et al. diauxic shift'!$A:$L,12,FALSE)=0,"",VLOOKUP($A85,'Gerosa et al. diauxic shift'!$A:$L,12,FALSE)*Sources!$E$3))</f>
        <v/>
      </c>
      <c r="AP85" s="17"/>
      <c r="AQ85" s="16">
        <f>IF(ISERROR(VLOOKUP($A85,'Ishii et al.'!$A:$L,3,FALSE)),"",IF(VLOOKUP($A85,'Ishii et al.'!$A:$L,3,FALSE)=0,"",VLOOKUP($A85,'Ishii et al.'!$A:$L,3,FALSE)*Sources!$E$4))</f>
        <v>0.115027530029018</v>
      </c>
      <c r="AR85" s="16">
        <f>IF(ISERROR(VLOOKUP($A85,'Ishii et al.'!$A:$L,4,FALSE)),"",IF(VLOOKUP($A85,'Ishii et al.'!$A:$L,4,FALSE)=0,"",VLOOKUP($A85,'Ishii et al.'!$A:$L,4,FALSE)*Sources!$E$4))</f>
        <v>6.6391569304660794E-2</v>
      </c>
      <c r="AS85" s="16">
        <f>IF(ISERROR(VLOOKUP($A85,'Ishii et al.'!$A:$L,5,FALSE)),"",IF(VLOOKUP($A85,'Ishii et al.'!$A:$L,5,FALSE)=0,"",VLOOKUP($A85,'Ishii et al.'!$A:$L,5,FALSE)*Sources!$E$4))</f>
        <v>8.3396202068918707E-2</v>
      </c>
      <c r="AT85" s="16">
        <f>IF(ISERROR(VLOOKUP($A85,'Ishii et al.'!$A:$L,6,FALSE)),"",IF(VLOOKUP($A85,'Ishii et al.'!$A:$L,6,FALSE)=0,"",VLOOKUP($A85,'Ishii et al.'!$A:$L,6,FALSE)*Sources!$E$4))</f>
        <v>7.2690048385293998E-2</v>
      </c>
      <c r="AU85" s="16">
        <f>IF(ISERROR(VLOOKUP($A85,'Ishii et al.'!$A:$L,7,FALSE)),"",IF(VLOOKUP($A85,'Ishii et al.'!$A:$L,7,FALSE)=0,"",VLOOKUP($A85,'Ishii et al.'!$A:$L,7,FALSE)*Sources!$E$4))</f>
        <v>8.3927615581996604E-3</v>
      </c>
      <c r="AV85" s="16">
        <f t="shared" si="17"/>
        <v>6.9179622269218227E-2</v>
      </c>
      <c r="AW85" s="16">
        <f>IF(ISERROR(VLOOKUP($A85,'Ishii et al.'!$A:$L,9,FALSE)),"",IF(VLOOKUP($A85,'Ishii et al.'!$A:$L,9,FALSE)=0,"",VLOOKUP($A85,'Ishii et al.'!$A:$L,9,FALSE)*Sources!$E$4))</f>
        <v>3.7084017757643098E-2</v>
      </c>
      <c r="AX85" s="16">
        <f>IF(ISERROR(VLOOKUP($A85,'Ishii et al.'!$A:$L,10,FALSE)),"",IF(VLOOKUP($A85,'Ishii et al.'!$A:$L,10,FALSE)=0,"",VLOOKUP($A85,'Ishii et al.'!$A:$L,10,FALSE)*Sources!$E$4))</f>
        <v>1.14755529737541E-2</v>
      </c>
      <c r="AY85" s="16">
        <f>IF(ISERROR(VLOOKUP($A85,'Ishii et al.'!$A:$L,11,FALSE)),"",IF(VLOOKUP($A85,'Ishii et al.'!$A:$L,11,FALSE)=0,"",VLOOKUP($A85,'Ishii et al.'!$A:$L,11,FALSE)*Sources!$E$4))</f>
        <v>1.6208243954396299E-2</v>
      </c>
      <c r="AZ85" s="16">
        <f>IF(ISERROR(VLOOKUP($A85,'Ishii et al.'!$A:$L,12,FALSE)),"",IF(VLOOKUP($A85,'Ishii et al.'!$A:$L,12,FALSE)=0,"",VLOOKUP($A85,'Ishii et al.'!$A:$L,12,FALSE)*Sources!$E$4))</f>
        <v>8.5841746923967399E-2</v>
      </c>
      <c r="BA85" s="17"/>
      <c r="BB85" s="16">
        <f>IF(ISERROR(VLOOKUP($A85,'Park et al.'!$A:$E,5,FALSE)),"",IF(VLOOKUP($A85,'Park et al.'!$A:$E,5,FALSE)=0,"",VLOOKUP($A85,'Park et al.'!$A:$E,5,FALSE)*Sources!$E$5))</f>
        <v>0.56599999999999995</v>
      </c>
    </row>
    <row r="86" spans="1:54" ht="15" customHeight="1">
      <c r="A86" s="16" t="s">
        <v>285</v>
      </c>
      <c r="B86" s="18"/>
      <c r="C86" s="18"/>
      <c r="D86" s="18" t="s">
        <v>286</v>
      </c>
      <c r="E86" s="17"/>
      <c r="F86" s="17"/>
      <c r="G86" s="18" t="s">
        <v>286</v>
      </c>
      <c r="H86" s="17"/>
      <c r="I86" s="16">
        <f t="shared" si="9"/>
        <v>1</v>
      </c>
      <c r="J86" s="16">
        <f t="shared" si="10"/>
        <v>3</v>
      </c>
      <c r="K86" s="18"/>
      <c r="L86" s="18"/>
      <c r="N86" s="12" t="str">
        <f t="shared" si="11"/>
        <v/>
      </c>
      <c r="O86" s="12" t="str">
        <f t="shared" si="12"/>
        <v/>
      </c>
      <c r="P86" s="12" t="str">
        <f t="shared" si="13"/>
        <v/>
      </c>
      <c r="Q86" s="12" t="str">
        <f t="shared" si="14"/>
        <v/>
      </c>
      <c r="R86" s="12" t="str">
        <f t="shared" si="15"/>
        <v/>
      </c>
      <c r="S86" s="12" t="str">
        <f t="shared" si="16"/>
        <v/>
      </c>
      <c r="U86" s="16" t="str">
        <f>IF(ISERROR(VLOOKUP($A86,'Bennett et al.'!$A:$E,3,FALSE)),"",IF(VLOOKUP($A86,'Bennett et al.'!$A:$E,3,FALSE)=0,"",VLOOKUP($A86,'Bennett et al.'!$A:$E,3,FALSE)*Sources!$E$2))</f>
        <v/>
      </c>
      <c r="V86" s="16" t="str">
        <f>IF(ISERROR(VLOOKUP($A86,'Bennett et al.'!$A:$E,4,FALSE)),"",IF(VLOOKUP($A86,'Bennett et al.'!$A:$E,4,FALSE)=0,"",VLOOKUP($A86,'Bennett et al.'!$A:$E,4,FALSE)*Sources!$E$2))</f>
        <v/>
      </c>
      <c r="W86" s="16" t="str">
        <f>IF(ISERROR(VLOOKUP($A86,'Bennett et al.'!$A:$E,5,FALSE)),"",IF(VLOOKUP($A86,'Bennett et al.'!$A:$E,5,FALSE)=0,"",VLOOKUP($A86,'Bennett et al.'!$A:$E,5,FALSE)*Sources!$E$2))</f>
        <v/>
      </c>
      <c r="X86" s="17"/>
      <c r="Y86" s="16" t="str">
        <f>IF(ISERROR(VLOOKUP($A86,'Gerosa et al. growth media'!$A:$K,4,FALSE)),"",IF(VLOOKUP($A86,'Gerosa et al. growth media'!$A:$K,4,FALSE)=0,"",VLOOKUP($A86,'Gerosa et al. growth media'!$A:$K,4,FALSE)*Sources!$E$3))</f>
        <v/>
      </c>
      <c r="Z86" s="16" t="str">
        <f>IF(ISERROR(VLOOKUP($A86,'Gerosa et al. growth media'!$A:$K,5,FALSE)),"",IF(VLOOKUP($A86,'Gerosa et al. growth media'!$A:$K,5,FALSE)=0,"",VLOOKUP($A86,'Gerosa et al. growth media'!$A:$K,5,FALSE)*Sources!$E$3))</f>
        <v/>
      </c>
      <c r="AA86" s="16" t="str">
        <f>IF(ISERROR(VLOOKUP($A86,'Gerosa et al. growth media'!$A:$K,6,FALSE)),"",IF(VLOOKUP($A86,'Gerosa et al. growth media'!$A:$K,6,FALSE)=0,"",VLOOKUP($A86,'Gerosa et al. growth media'!$A:$K,6,FALSE)*Sources!$E$3))</f>
        <v/>
      </c>
      <c r="AB86" s="16" t="str">
        <f>IF(ISERROR(VLOOKUP($A86,'Gerosa et al. growth media'!$A:$K,7,FALSE)),"",IF(VLOOKUP($A86,'Gerosa et al. growth media'!$A:$K,7,FALSE)=0,"",VLOOKUP($A86,'Gerosa et al. growth media'!$A:$K,7,FALSE)*Sources!$E$3))</f>
        <v/>
      </c>
      <c r="AC86" s="16" t="str">
        <f>IF(ISERROR(VLOOKUP($A86,'Gerosa et al. growth media'!$A:$K,8,FALSE)),"",IF(VLOOKUP($A86,'Gerosa et al. growth media'!$A:$K,8,FALSE)=0,"",VLOOKUP($A86,'Gerosa et al. growth media'!$A:$K,8,FALSE)*Sources!$E$3))</f>
        <v/>
      </c>
      <c r="AD86" s="16" t="str">
        <f>IF(ISERROR(VLOOKUP($A86,'Gerosa et al. growth media'!$A:$K,9,FALSE)),"",IF(VLOOKUP($A86,'Gerosa et al. growth media'!$A:$K,9,FALSE)=0,"",VLOOKUP($A86,'Gerosa et al. growth media'!$A:$K,9,FALSE)*Sources!$E$3))</f>
        <v/>
      </c>
      <c r="AE86" s="16" t="str">
        <f>IF(ISERROR(VLOOKUP($A86,'Gerosa et al. growth media'!$A:$K,10,FALSE)),"",IF(VLOOKUP($A86,'Gerosa et al. growth media'!$A:$K,10,FALSE)=0,"",VLOOKUP($A86,'Gerosa et al. growth media'!$A:$K,10,FALSE)*Sources!$E$3))</f>
        <v/>
      </c>
      <c r="AF86" s="16" t="str">
        <f>IF(ISERROR(VLOOKUP($A86,'Gerosa et al. growth media'!$A:$K,11,FALSE)),"",IF(VLOOKUP($A86,'Gerosa et al. growth media'!$A:$K,11,FALSE)=0,"",VLOOKUP($A86,'Gerosa et al. growth media'!$A:$K,11,FALSE)*Sources!$E$3))</f>
        <v/>
      </c>
      <c r="AG86" s="16" t="str">
        <f>IF(ISERROR(VLOOKUP($A86,'Gerosa et al. diauxic shift'!$A:$L,4,FALSE)),"",IF(VLOOKUP($A86,'Gerosa et al. diauxic shift'!$A:$L,4,FALSE)=0,"",VLOOKUP($A86,'Gerosa et al. diauxic shift'!$A:$L,4,FALSE)*Sources!$E$3))</f>
        <v/>
      </c>
      <c r="AH86" s="16" t="str">
        <f>IF(ISERROR(VLOOKUP($A86,'Gerosa et al. diauxic shift'!$A:$L,5,FALSE)),"",IF(VLOOKUP($A86,'Gerosa et al. diauxic shift'!$A:$L,5,FALSE)=0,"",VLOOKUP($A86,'Gerosa et al. diauxic shift'!$A:$L,5,FALSE)*Sources!$E$3))</f>
        <v/>
      </c>
      <c r="AI86" s="16" t="str">
        <f>IF(ISERROR(VLOOKUP($A86,'Gerosa et al. diauxic shift'!$A:$L,6,FALSE)),"",IF(VLOOKUP($A86,'Gerosa et al. diauxic shift'!$A:$L,6,FALSE)=0,"",VLOOKUP($A86,'Gerosa et al. diauxic shift'!$A:$L,6,FALSE)*Sources!$E$3))</f>
        <v/>
      </c>
      <c r="AJ86" s="16" t="str">
        <f>IF(ISERROR(VLOOKUP($A86,'Gerosa et al. diauxic shift'!$A:$L,7,FALSE)),"",IF(VLOOKUP($A86,'Gerosa et al. diauxic shift'!$A:$L,7,FALSE)=0,"",VLOOKUP($A86,'Gerosa et al. diauxic shift'!$A:$L,7,FALSE)*Sources!$E$3))</f>
        <v/>
      </c>
      <c r="AK86" s="16" t="str">
        <f>IF(ISERROR(VLOOKUP($A86,'Gerosa et al. diauxic shift'!$A:$L,8,FALSE)),"",IF(VLOOKUP($A86,'Gerosa et al. diauxic shift'!$A:$L,8,FALSE)=0,"",VLOOKUP($A86,'Gerosa et al. diauxic shift'!$A:$L,8,FALSE)*Sources!$E$3))</f>
        <v/>
      </c>
      <c r="AL86" s="16" t="str">
        <f>IF(ISERROR(VLOOKUP($A86,'Gerosa et al. diauxic shift'!$A:$L,9,FALSE)),"",IF(VLOOKUP($A86,'Gerosa et al. diauxic shift'!$A:$L,9,FALSE)=0,"",VLOOKUP($A86,'Gerosa et al. diauxic shift'!$A:$L,9,FALSE)*Sources!$E$3))</f>
        <v/>
      </c>
      <c r="AM86" s="16" t="str">
        <f>IF(ISERROR(VLOOKUP($A86,'Gerosa et al. diauxic shift'!$A:$L,10,FALSE)),"",IF(VLOOKUP($A86,'Gerosa et al. diauxic shift'!$A:$L,10,FALSE)=0,"",VLOOKUP($A86,'Gerosa et al. diauxic shift'!$A:$L,10,FALSE)*Sources!$E$3))</f>
        <v/>
      </c>
      <c r="AN86" s="16" t="str">
        <f>IF(ISERROR(VLOOKUP($A86,'Gerosa et al. diauxic shift'!$A:$L,11,FALSE)),"",IF(VLOOKUP($A86,'Gerosa et al. diauxic shift'!$A:$L,11,FALSE)=0,"",VLOOKUP($A86,'Gerosa et al. diauxic shift'!$A:$L,11,FALSE)*Sources!$E$3))</f>
        <v/>
      </c>
      <c r="AO86" s="16" t="str">
        <f>IF(ISERROR(VLOOKUP($A86,'Gerosa et al. diauxic shift'!$A:$L,12,FALSE)),"",IF(VLOOKUP($A86,'Gerosa et al. diauxic shift'!$A:$L,12,FALSE)=0,"",VLOOKUP($A86,'Gerosa et al. diauxic shift'!$A:$L,12,FALSE)*Sources!$E$3))</f>
        <v/>
      </c>
      <c r="AP86" s="17"/>
      <c r="AQ86" s="16">
        <f>IF(ISERROR(VLOOKUP($A86,'Ishii et al.'!$A:$L,3,FALSE)),"",IF(VLOOKUP($A86,'Ishii et al.'!$A:$L,3,FALSE)=0,"",VLOOKUP($A86,'Ishii et al.'!$A:$L,3,FALSE)*Sources!$E$4))</f>
        <v>1.3568583465504601E-3</v>
      </c>
      <c r="AR86" s="16" t="str">
        <f>IF(ISERROR(VLOOKUP($A86,'Ishii et al.'!$A:$L,4,FALSE)),"",IF(VLOOKUP($A86,'Ishii et al.'!$A:$L,4,FALSE)=0,"",VLOOKUP($A86,'Ishii et al.'!$A:$L,4,FALSE)*Sources!$E$4))</f>
        <v/>
      </c>
      <c r="AS86" s="16">
        <f>IF(ISERROR(VLOOKUP($A86,'Ishii et al.'!$A:$L,5,FALSE)),"",IF(VLOOKUP($A86,'Ishii et al.'!$A:$L,5,FALSE)=0,"",VLOOKUP($A86,'Ishii et al.'!$A:$L,5,FALSE)*Sources!$E$4))</f>
        <v>6.7120231641349497E-3</v>
      </c>
      <c r="AT86" s="16" t="str">
        <f>IF(ISERROR(VLOOKUP($A86,'Ishii et al.'!$A:$L,6,FALSE)),"",IF(VLOOKUP($A86,'Ishii et al.'!$A:$L,6,FALSE)=0,"",VLOOKUP($A86,'Ishii et al.'!$A:$L,6,FALSE)*Sources!$E$4))</f>
        <v/>
      </c>
      <c r="AU86" s="16" t="str">
        <f>IF(ISERROR(VLOOKUP($A86,'Ishii et al.'!$A:$L,7,FALSE)),"",IF(VLOOKUP($A86,'Ishii et al.'!$A:$L,7,FALSE)=0,"",VLOOKUP($A86,'Ishii et al.'!$A:$L,7,FALSE)*Sources!$E$4))</f>
        <v/>
      </c>
      <c r="AV86" s="16">
        <f t="shared" si="17"/>
        <v>4.0344407553427053E-3</v>
      </c>
      <c r="AW86" s="16" t="str">
        <f>IF(ISERROR(VLOOKUP($A86,'Ishii et al.'!$A:$L,9,FALSE)),"",IF(VLOOKUP($A86,'Ishii et al.'!$A:$L,9,FALSE)=0,"",VLOOKUP($A86,'Ishii et al.'!$A:$L,9,FALSE)*Sources!$E$4))</f>
        <v/>
      </c>
      <c r="AX86" s="16">
        <f>IF(ISERROR(VLOOKUP($A86,'Ishii et al.'!$A:$L,10,FALSE)),"",IF(VLOOKUP($A86,'Ishii et al.'!$A:$L,10,FALSE)=0,"",VLOOKUP($A86,'Ishii et al.'!$A:$L,10,FALSE)*Sources!$E$4))</f>
        <v>1.3468035670901001E-3</v>
      </c>
      <c r="AY86" s="16" t="str">
        <f>IF(ISERROR(VLOOKUP($A86,'Ishii et al.'!$A:$L,11,FALSE)),"",IF(VLOOKUP($A86,'Ishii et al.'!$A:$L,11,FALSE)=0,"",VLOOKUP($A86,'Ishii et al.'!$A:$L,11,FALSE)*Sources!$E$4))</f>
        <v/>
      </c>
      <c r="AZ86" s="16" t="str">
        <f>IF(ISERROR(VLOOKUP($A86,'Ishii et al.'!$A:$L,12,FALSE)),"",IF(VLOOKUP($A86,'Ishii et al.'!$A:$L,12,FALSE)=0,"",VLOOKUP($A86,'Ishii et al.'!$A:$L,12,FALSE)*Sources!$E$4))</f>
        <v/>
      </c>
      <c r="BA86" s="17"/>
      <c r="BB86" s="16" t="str">
        <f>IF(ISERROR(VLOOKUP($A86,'Park et al.'!$A:$E,5,FALSE)),"",IF(VLOOKUP($A86,'Park et al.'!$A:$E,5,FALSE)=0,"",VLOOKUP($A86,'Park et al.'!$A:$E,5,FALSE)*Sources!$E$5))</f>
        <v/>
      </c>
    </row>
    <row r="87" spans="1:54" ht="15" customHeight="1">
      <c r="A87" s="16" t="s">
        <v>287</v>
      </c>
      <c r="B87" s="18"/>
      <c r="C87" s="18"/>
      <c r="D87" s="18" t="s">
        <v>288</v>
      </c>
      <c r="E87" s="17"/>
      <c r="G87" s="18" t="s">
        <v>288</v>
      </c>
      <c r="H87" s="17"/>
      <c r="I87" s="16">
        <f t="shared" si="9"/>
        <v>1</v>
      </c>
      <c r="J87" s="16">
        <f t="shared" si="10"/>
        <v>5</v>
      </c>
      <c r="K87" s="18"/>
      <c r="L87" s="18"/>
      <c r="N87" s="12" t="str">
        <f t="shared" si="11"/>
        <v/>
      </c>
      <c r="O87" s="12" t="str">
        <f t="shared" si="12"/>
        <v/>
      </c>
      <c r="P87" s="12" t="str">
        <f t="shared" si="13"/>
        <v/>
      </c>
      <c r="Q87" s="12" t="str">
        <f t="shared" si="14"/>
        <v/>
      </c>
      <c r="R87" s="12" t="str">
        <f t="shared" si="15"/>
        <v/>
      </c>
      <c r="S87" s="12" t="str">
        <f t="shared" si="16"/>
        <v/>
      </c>
      <c r="U87" s="16" t="str">
        <f>IF(ISERROR(VLOOKUP($A87,'Bennett et al.'!$A:$E,3,FALSE)),"",IF(VLOOKUP($A87,'Bennett et al.'!$A:$E,3,FALSE)=0,"",VLOOKUP($A87,'Bennett et al.'!$A:$E,3,FALSE)*Sources!$E$2))</f>
        <v/>
      </c>
      <c r="V87" s="16" t="str">
        <f>IF(ISERROR(VLOOKUP($A87,'Bennett et al.'!$A:$E,4,FALSE)),"",IF(VLOOKUP($A87,'Bennett et al.'!$A:$E,4,FALSE)=0,"",VLOOKUP($A87,'Bennett et al.'!$A:$E,4,FALSE)*Sources!$E$2))</f>
        <v/>
      </c>
      <c r="W87" s="16" t="str">
        <f>IF(ISERROR(VLOOKUP($A87,'Bennett et al.'!$A:$E,5,FALSE)),"",IF(VLOOKUP($A87,'Bennett et al.'!$A:$E,5,FALSE)=0,"",VLOOKUP($A87,'Bennett et al.'!$A:$E,5,FALSE)*Sources!$E$2))</f>
        <v/>
      </c>
      <c r="X87" s="17"/>
      <c r="Y87" s="16" t="str">
        <f>IF(ISERROR(VLOOKUP($A87,'Gerosa et al. growth media'!$A:$K,4,FALSE)),"",IF(VLOOKUP($A87,'Gerosa et al. growth media'!$A:$K,4,FALSE)=0,"",VLOOKUP($A87,'Gerosa et al. growth media'!$A:$K,4,FALSE)*Sources!$E$3))</f>
        <v/>
      </c>
      <c r="Z87" s="16" t="str">
        <f>IF(ISERROR(VLOOKUP($A87,'Gerosa et al. growth media'!$A:$K,5,FALSE)),"",IF(VLOOKUP($A87,'Gerosa et al. growth media'!$A:$K,5,FALSE)=0,"",VLOOKUP($A87,'Gerosa et al. growth media'!$A:$K,5,FALSE)*Sources!$E$3))</f>
        <v/>
      </c>
      <c r="AA87" s="16" t="str">
        <f>IF(ISERROR(VLOOKUP($A87,'Gerosa et al. growth media'!$A:$K,6,FALSE)),"",IF(VLOOKUP($A87,'Gerosa et al. growth media'!$A:$K,6,FALSE)=0,"",VLOOKUP($A87,'Gerosa et al. growth media'!$A:$K,6,FALSE)*Sources!$E$3))</f>
        <v/>
      </c>
      <c r="AB87" s="16" t="str">
        <f>IF(ISERROR(VLOOKUP($A87,'Gerosa et al. growth media'!$A:$K,7,FALSE)),"",IF(VLOOKUP($A87,'Gerosa et al. growth media'!$A:$K,7,FALSE)=0,"",VLOOKUP($A87,'Gerosa et al. growth media'!$A:$K,7,FALSE)*Sources!$E$3))</f>
        <v/>
      </c>
      <c r="AC87" s="16" t="str">
        <f>IF(ISERROR(VLOOKUP($A87,'Gerosa et al. growth media'!$A:$K,8,FALSE)),"",IF(VLOOKUP($A87,'Gerosa et al. growth media'!$A:$K,8,FALSE)=0,"",VLOOKUP($A87,'Gerosa et al. growth media'!$A:$K,8,FALSE)*Sources!$E$3))</f>
        <v/>
      </c>
      <c r="AD87" s="16" t="str">
        <f>IF(ISERROR(VLOOKUP($A87,'Gerosa et al. growth media'!$A:$K,9,FALSE)),"",IF(VLOOKUP($A87,'Gerosa et al. growth media'!$A:$K,9,FALSE)=0,"",VLOOKUP($A87,'Gerosa et al. growth media'!$A:$K,9,FALSE)*Sources!$E$3))</f>
        <v/>
      </c>
      <c r="AE87" s="16" t="str">
        <f>IF(ISERROR(VLOOKUP($A87,'Gerosa et al. growth media'!$A:$K,10,FALSE)),"",IF(VLOOKUP($A87,'Gerosa et al. growth media'!$A:$K,10,FALSE)=0,"",VLOOKUP($A87,'Gerosa et al. growth media'!$A:$K,10,FALSE)*Sources!$E$3))</f>
        <v/>
      </c>
      <c r="AF87" s="16" t="str">
        <f>IF(ISERROR(VLOOKUP($A87,'Gerosa et al. growth media'!$A:$K,11,FALSE)),"",IF(VLOOKUP($A87,'Gerosa et al. growth media'!$A:$K,11,FALSE)=0,"",VLOOKUP($A87,'Gerosa et al. growth media'!$A:$K,11,FALSE)*Sources!$E$3))</f>
        <v/>
      </c>
      <c r="AG87" s="16" t="str">
        <f>IF(ISERROR(VLOOKUP($A87,'Gerosa et al. diauxic shift'!$A:$L,4,FALSE)),"",IF(VLOOKUP($A87,'Gerosa et al. diauxic shift'!$A:$L,4,FALSE)=0,"",VLOOKUP($A87,'Gerosa et al. diauxic shift'!$A:$L,4,FALSE)*Sources!$E$3))</f>
        <v/>
      </c>
      <c r="AH87" s="16" t="str">
        <f>IF(ISERROR(VLOOKUP($A87,'Gerosa et al. diauxic shift'!$A:$L,5,FALSE)),"",IF(VLOOKUP($A87,'Gerosa et al. diauxic shift'!$A:$L,5,FALSE)=0,"",VLOOKUP($A87,'Gerosa et al. diauxic shift'!$A:$L,5,FALSE)*Sources!$E$3))</f>
        <v/>
      </c>
      <c r="AI87" s="16" t="str">
        <f>IF(ISERROR(VLOOKUP($A87,'Gerosa et al. diauxic shift'!$A:$L,6,FALSE)),"",IF(VLOOKUP($A87,'Gerosa et al. diauxic shift'!$A:$L,6,FALSE)=0,"",VLOOKUP($A87,'Gerosa et al. diauxic shift'!$A:$L,6,FALSE)*Sources!$E$3))</f>
        <v/>
      </c>
      <c r="AJ87" s="16" t="str">
        <f>IF(ISERROR(VLOOKUP($A87,'Gerosa et al. diauxic shift'!$A:$L,7,FALSE)),"",IF(VLOOKUP($A87,'Gerosa et al. diauxic shift'!$A:$L,7,FALSE)=0,"",VLOOKUP($A87,'Gerosa et al. diauxic shift'!$A:$L,7,FALSE)*Sources!$E$3))</f>
        <v/>
      </c>
      <c r="AK87" s="16" t="str">
        <f>IF(ISERROR(VLOOKUP($A87,'Gerosa et al. diauxic shift'!$A:$L,8,FALSE)),"",IF(VLOOKUP($A87,'Gerosa et al. diauxic shift'!$A:$L,8,FALSE)=0,"",VLOOKUP($A87,'Gerosa et al. diauxic shift'!$A:$L,8,FALSE)*Sources!$E$3))</f>
        <v/>
      </c>
      <c r="AL87" s="16" t="str">
        <f>IF(ISERROR(VLOOKUP($A87,'Gerosa et al. diauxic shift'!$A:$L,9,FALSE)),"",IF(VLOOKUP($A87,'Gerosa et al. diauxic shift'!$A:$L,9,FALSE)=0,"",VLOOKUP($A87,'Gerosa et al. diauxic shift'!$A:$L,9,FALSE)*Sources!$E$3))</f>
        <v/>
      </c>
      <c r="AM87" s="16" t="str">
        <f>IF(ISERROR(VLOOKUP($A87,'Gerosa et al. diauxic shift'!$A:$L,10,FALSE)),"",IF(VLOOKUP($A87,'Gerosa et al. diauxic shift'!$A:$L,10,FALSE)=0,"",VLOOKUP($A87,'Gerosa et al. diauxic shift'!$A:$L,10,FALSE)*Sources!$E$3))</f>
        <v/>
      </c>
      <c r="AN87" s="16" t="str">
        <f>IF(ISERROR(VLOOKUP($A87,'Gerosa et al. diauxic shift'!$A:$L,11,FALSE)),"",IF(VLOOKUP($A87,'Gerosa et al. diauxic shift'!$A:$L,11,FALSE)=0,"",VLOOKUP($A87,'Gerosa et al. diauxic shift'!$A:$L,11,FALSE)*Sources!$E$3))</f>
        <v/>
      </c>
      <c r="AO87" s="16" t="str">
        <f>IF(ISERROR(VLOOKUP($A87,'Gerosa et al. diauxic shift'!$A:$L,12,FALSE)),"",IF(VLOOKUP($A87,'Gerosa et al. diauxic shift'!$A:$L,12,FALSE)=0,"",VLOOKUP($A87,'Gerosa et al. diauxic shift'!$A:$L,12,FALSE)*Sources!$E$3))</f>
        <v/>
      </c>
      <c r="AP87" s="17"/>
      <c r="AQ87" s="16" t="str">
        <f>IF(ISERROR(VLOOKUP($A87,'Ishii et al.'!$A:$L,3,FALSE)),"",IF(VLOOKUP($A87,'Ishii et al.'!$A:$L,3,FALSE)=0,"",VLOOKUP($A87,'Ishii et al.'!$A:$L,3,FALSE)*Sources!$E$4))</f>
        <v/>
      </c>
      <c r="AR87" s="16">
        <f>IF(ISERROR(VLOOKUP($A87,'Ishii et al.'!$A:$L,4,FALSE)),"",IF(VLOOKUP($A87,'Ishii et al.'!$A:$L,4,FALSE)=0,"",VLOOKUP($A87,'Ishii et al.'!$A:$L,4,FALSE)*Sources!$E$4))</f>
        <v>6.4395194559098201E-2</v>
      </c>
      <c r="AS87" s="16" t="str">
        <f>IF(ISERROR(VLOOKUP($A87,'Ishii et al.'!$A:$L,5,FALSE)),"",IF(VLOOKUP($A87,'Ishii et al.'!$A:$L,5,FALSE)=0,"",VLOOKUP($A87,'Ishii et al.'!$A:$L,5,FALSE)*Sources!$E$4))</f>
        <v/>
      </c>
      <c r="AT87" s="16" t="str">
        <f>IF(ISERROR(VLOOKUP($A87,'Ishii et al.'!$A:$L,6,FALSE)),"",IF(VLOOKUP($A87,'Ishii et al.'!$A:$L,6,FALSE)=0,"",VLOOKUP($A87,'Ishii et al.'!$A:$L,6,FALSE)*Sources!$E$4))</f>
        <v/>
      </c>
      <c r="AU87" s="16">
        <f>IF(ISERROR(VLOOKUP($A87,'Ishii et al.'!$A:$L,7,FALSE)),"",IF(VLOOKUP($A87,'Ishii et al.'!$A:$L,7,FALSE)=0,"",VLOOKUP($A87,'Ishii et al.'!$A:$L,7,FALSE)*Sources!$E$4))</f>
        <v>3.69466444076815E-2</v>
      </c>
      <c r="AV87" s="16">
        <f t="shared" si="17"/>
        <v>5.0670919483389851E-2</v>
      </c>
      <c r="AW87" s="16">
        <f>IF(ISERROR(VLOOKUP($A87,'Ishii et al.'!$A:$L,9,FALSE)),"",IF(VLOOKUP($A87,'Ishii et al.'!$A:$L,9,FALSE)=0,"",VLOOKUP($A87,'Ishii et al.'!$A:$L,9,FALSE)*Sources!$E$4))</f>
        <v>1.9177035573758001E-2</v>
      </c>
      <c r="AX87" s="16">
        <f>IF(ISERROR(VLOOKUP($A87,'Ishii et al.'!$A:$L,10,FALSE)),"",IF(VLOOKUP($A87,'Ishii et al.'!$A:$L,10,FALSE)=0,"",VLOOKUP($A87,'Ishii et al.'!$A:$L,10,FALSE)*Sources!$E$4))</f>
        <v>2.1163703487835198E-2</v>
      </c>
      <c r="AY87" s="16">
        <f>IF(ISERROR(VLOOKUP($A87,'Ishii et al.'!$A:$L,11,FALSE)),"",IF(VLOOKUP($A87,'Ishii et al.'!$A:$L,11,FALSE)=0,"",VLOOKUP($A87,'Ishii et al.'!$A:$L,11,FALSE)*Sources!$E$4))</f>
        <v>2.6304850537253299E-2</v>
      </c>
      <c r="AZ87" s="16" t="str">
        <f>IF(ISERROR(VLOOKUP($A87,'Ishii et al.'!$A:$L,12,FALSE)),"",IF(VLOOKUP($A87,'Ishii et al.'!$A:$L,12,FALSE)=0,"",VLOOKUP($A87,'Ishii et al.'!$A:$L,12,FALSE)*Sources!$E$4))</f>
        <v/>
      </c>
      <c r="BA87" s="17"/>
      <c r="BB87" s="16" t="str">
        <f>IF(ISERROR(VLOOKUP($A87,'Park et al.'!$A:$E,5,FALSE)),"",IF(VLOOKUP($A87,'Park et al.'!$A:$E,5,FALSE)=0,"",VLOOKUP($A87,'Park et al.'!$A:$E,5,FALSE)*Sources!$E$5))</f>
        <v/>
      </c>
    </row>
    <row r="88" spans="1:54" ht="15" hidden="1" customHeight="1">
      <c r="A88" s="16" t="s">
        <v>289</v>
      </c>
      <c r="B88" s="18" t="s">
        <v>819</v>
      </c>
      <c r="C88" s="18" t="s">
        <v>867</v>
      </c>
      <c r="D88" s="18" t="s">
        <v>290</v>
      </c>
      <c r="E88" s="18" t="s">
        <v>290</v>
      </c>
      <c r="F88"/>
      <c r="G88" s="18" t="s">
        <v>291</v>
      </c>
      <c r="H88" s="18" t="s">
        <v>290</v>
      </c>
      <c r="I88" s="18">
        <f t="shared" si="9"/>
        <v>3</v>
      </c>
      <c r="J88" s="18">
        <f t="shared" si="10"/>
        <v>12</v>
      </c>
      <c r="K88" s="18" t="b">
        <v>1</v>
      </c>
      <c r="L88" s="18"/>
      <c r="M88" s="12" t="b">
        <v>1</v>
      </c>
      <c r="N88" s="12">
        <f t="shared" si="11"/>
        <v>4.0200000000000005</v>
      </c>
      <c r="O88" s="12">
        <f t="shared" si="12"/>
        <v>4.0200000000000005</v>
      </c>
      <c r="P88" s="12">
        <f t="shared" si="13"/>
        <v>4.0200000000000005</v>
      </c>
      <c r="Q88" s="12">
        <f t="shared" si="14"/>
        <v>4.0200000000000005</v>
      </c>
      <c r="R88" s="12">
        <f t="shared" si="15"/>
        <v>0</v>
      </c>
      <c r="S88" s="12">
        <f t="shared" si="16"/>
        <v>1.1638679791546034E-2</v>
      </c>
      <c r="U88" s="18">
        <f>IF(ISERROR(VLOOKUP($A88,'Bennett et al.'!$A:$E,3,FALSE)),"",IF(VLOOKUP($A88,'Bennett et al.'!$A:$E,3,FALSE)=0,"",VLOOKUP($A88,'Bennett et al.'!$A:$E,3,FALSE)*Sources!$E$2))</f>
        <v>4.0200000000000005</v>
      </c>
      <c r="V88" s="18">
        <f>IF(ISERROR(VLOOKUP($A88,'Bennett et al.'!$A:$E,4,FALSE)),"",IF(VLOOKUP($A88,'Bennett et al.'!$A:$E,4,FALSE)=0,"",VLOOKUP($A88,'Bennett et al.'!$A:$E,4,FALSE)*Sources!$E$2))</f>
        <v>2.29</v>
      </c>
      <c r="W88" s="18">
        <f>IF(ISERROR(VLOOKUP($A88,'Bennett et al.'!$A:$E,5,FALSE)),"",IF(VLOOKUP($A88,'Bennett et al.'!$A:$E,5,FALSE)=0,"",VLOOKUP($A88,'Bennett et al.'!$A:$E,5,FALSE)*Sources!$E$2))</f>
        <v>1.07</v>
      </c>
      <c r="X88" s="17"/>
      <c r="Y88" s="18" t="str">
        <f>IF(ISERROR(VLOOKUP($A88,'Gerosa et al. growth media'!$A:$K,4,FALSE)),"",IF(VLOOKUP($A88,'Gerosa et al. growth media'!$A:$K,4,FALSE)=0,"",VLOOKUP($A88,'Gerosa et al. growth media'!$A:$K,4,FALSE)*Sources!$E$3))</f>
        <v/>
      </c>
      <c r="Z88" s="18" t="str">
        <f>IF(ISERROR(VLOOKUP($A88,'Gerosa et al. growth media'!$A:$K,5,FALSE)),"",IF(VLOOKUP($A88,'Gerosa et al. growth media'!$A:$K,5,FALSE)=0,"",VLOOKUP($A88,'Gerosa et al. growth media'!$A:$K,5,FALSE)*Sources!$E$3))</f>
        <v/>
      </c>
      <c r="AA88" s="18" t="str">
        <f>IF(ISERROR(VLOOKUP($A88,'Gerosa et al. growth media'!$A:$K,6,FALSE)),"",IF(VLOOKUP($A88,'Gerosa et al. growth media'!$A:$K,6,FALSE)=0,"",VLOOKUP($A88,'Gerosa et al. growth media'!$A:$K,6,FALSE)*Sources!$E$3))</f>
        <v/>
      </c>
      <c r="AB88" s="18" t="str">
        <f>IF(ISERROR(VLOOKUP($A88,'Gerosa et al. growth media'!$A:$K,7,FALSE)),"",IF(VLOOKUP($A88,'Gerosa et al. growth media'!$A:$K,7,FALSE)=0,"",VLOOKUP($A88,'Gerosa et al. growth media'!$A:$K,7,FALSE)*Sources!$E$3))</f>
        <v/>
      </c>
      <c r="AC88" s="18" t="str">
        <f>IF(ISERROR(VLOOKUP($A88,'Gerosa et al. growth media'!$A:$K,8,FALSE)),"",IF(VLOOKUP($A88,'Gerosa et al. growth media'!$A:$K,8,FALSE)=0,"",VLOOKUP($A88,'Gerosa et al. growth media'!$A:$K,8,FALSE)*Sources!$E$3))</f>
        <v/>
      </c>
      <c r="AD88" s="18" t="str">
        <f>IF(ISERROR(VLOOKUP($A88,'Gerosa et al. growth media'!$A:$K,9,FALSE)),"",IF(VLOOKUP($A88,'Gerosa et al. growth media'!$A:$K,9,FALSE)=0,"",VLOOKUP($A88,'Gerosa et al. growth media'!$A:$K,9,FALSE)*Sources!$E$3))</f>
        <v/>
      </c>
      <c r="AE88" s="18" t="str">
        <f>IF(ISERROR(VLOOKUP($A88,'Gerosa et al. growth media'!$A:$K,10,FALSE)),"",IF(VLOOKUP($A88,'Gerosa et al. growth media'!$A:$K,10,FALSE)=0,"",VLOOKUP($A88,'Gerosa et al. growth media'!$A:$K,10,FALSE)*Sources!$E$3))</f>
        <v/>
      </c>
      <c r="AF88" s="18" t="str">
        <f>IF(ISERROR(VLOOKUP($A88,'Gerosa et al. growth media'!$A:$K,11,FALSE)),"",IF(VLOOKUP($A88,'Gerosa et al. growth media'!$A:$K,11,FALSE)=0,"",VLOOKUP($A88,'Gerosa et al. growth media'!$A:$K,11,FALSE)*Sources!$E$3))</f>
        <v/>
      </c>
      <c r="AG88" s="18" t="str">
        <f>IF(ISERROR(VLOOKUP($A88,'Gerosa et al. diauxic shift'!$A:$L,4,FALSE)),"",IF(VLOOKUP($A88,'Gerosa et al. diauxic shift'!$A:$L,4,FALSE)=0,"",VLOOKUP($A88,'Gerosa et al. diauxic shift'!$A:$L,4,FALSE)*Sources!$E$3))</f>
        <v/>
      </c>
      <c r="AH88" s="18" t="str">
        <f>IF(ISERROR(VLOOKUP($A88,'Gerosa et al. diauxic shift'!$A:$L,5,FALSE)),"",IF(VLOOKUP($A88,'Gerosa et al. diauxic shift'!$A:$L,5,FALSE)=0,"",VLOOKUP($A88,'Gerosa et al. diauxic shift'!$A:$L,5,FALSE)*Sources!$E$3))</f>
        <v/>
      </c>
      <c r="AI88" s="18" t="str">
        <f>IF(ISERROR(VLOOKUP($A88,'Gerosa et al. diauxic shift'!$A:$L,6,FALSE)),"",IF(VLOOKUP($A88,'Gerosa et al. diauxic shift'!$A:$L,6,FALSE)=0,"",VLOOKUP($A88,'Gerosa et al. diauxic shift'!$A:$L,6,FALSE)*Sources!$E$3))</f>
        <v/>
      </c>
      <c r="AJ88" s="18" t="str">
        <f>IF(ISERROR(VLOOKUP($A88,'Gerosa et al. diauxic shift'!$A:$L,7,FALSE)),"",IF(VLOOKUP($A88,'Gerosa et al. diauxic shift'!$A:$L,7,FALSE)=0,"",VLOOKUP($A88,'Gerosa et al. diauxic shift'!$A:$L,7,FALSE)*Sources!$E$3))</f>
        <v/>
      </c>
      <c r="AK88" s="18" t="str">
        <f>IF(ISERROR(VLOOKUP($A88,'Gerosa et al. diauxic shift'!$A:$L,8,FALSE)),"",IF(VLOOKUP($A88,'Gerosa et al. diauxic shift'!$A:$L,8,FALSE)=0,"",VLOOKUP($A88,'Gerosa et al. diauxic shift'!$A:$L,8,FALSE)*Sources!$E$3))</f>
        <v/>
      </c>
      <c r="AL88" s="18" t="str">
        <f>IF(ISERROR(VLOOKUP($A88,'Gerosa et al. diauxic shift'!$A:$L,9,FALSE)),"",IF(VLOOKUP($A88,'Gerosa et al. diauxic shift'!$A:$L,9,FALSE)=0,"",VLOOKUP($A88,'Gerosa et al. diauxic shift'!$A:$L,9,FALSE)*Sources!$E$3))</f>
        <v/>
      </c>
      <c r="AM88" s="18" t="str">
        <f>IF(ISERROR(VLOOKUP($A88,'Gerosa et al. diauxic shift'!$A:$L,10,FALSE)),"",IF(VLOOKUP($A88,'Gerosa et al. diauxic shift'!$A:$L,10,FALSE)=0,"",VLOOKUP($A88,'Gerosa et al. diauxic shift'!$A:$L,10,FALSE)*Sources!$E$3))</f>
        <v/>
      </c>
      <c r="AN88" s="18" t="str">
        <f>IF(ISERROR(VLOOKUP($A88,'Gerosa et al. diauxic shift'!$A:$L,11,FALSE)),"",IF(VLOOKUP($A88,'Gerosa et al. diauxic shift'!$A:$L,11,FALSE)=0,"",VLOOKUP($A88,'Gerosa et al. diauxic shift'!$A:$L,11,FALSE)*Sources!$E$3))</f>
        <v/>
      </c>
      <c r="AO88" s="18" t="str">
        <f>IF(ISERROR(VLOOKUP($A88,'Gerosa et al. diauxic shift'!$A:$L,12,FALSE)),"",IF(VLOOKUP($A88,'Gerosa et al. diauxic shift'!$A:$L,12,FALSE)=0,"",VLOOKUP($A88,'Gerosa et al. diauxic shift'!$A:$L,12,FALSE)*Sources!$E$3))</f>
        <v/>
      </c>
      <c r="AP88" s="17"/>
      <c r="AQ88" s="18" t="str">
        <f>IF(ISERROR(VLOOKUP($A88,'Ishii et al.'!$A:$L,3,FALSE)),"",IF(VLOOKUP($A88,'Ishii et al.'!$A:$L,3,FALSE)=0,"",VLOOKUP($A88,'Ishii et al.'!$A:$L,3,FALSE)*Sources!$E$4))</f>
        <v/>
      </c>
      <c r="AR88" s="18">
        <f>IF(ISERROR(VLOOKUP($A88,'Ishii et al.'!$A:$L,4,FALSE)),"",IF(VLOOKUP($A88,'Ishii et al.'!$A:$L,4,FALSE)=0,"",VLOOKUP($A88,'Ishii et al.'!$A:$L,4,FALSE)*Sources!$E$4))</f>
        <v>0.19869017164418701</v>
      </c>
      <c r="AS88" s="18">
        <f>IF(ISERROR(VLOOKUP($A88,'Ishii et al.'!$A:$L,5,FALSE)),"",IF(VLOOKUP($A88,'Ishii et al.'!$A:$L,5,FALSE)=0,"",VLOOKUP($A88,'Ishii et al.'!$A:$L,5,FALSE)*Sources!$E$4))</f>
        <v>0.18103358263935301</v>
      </c>
      <c r="AT88" s="18">
        <f>IF(ISERROR(VLOOKUP($A88,'Ishii et al.'!$A:$L,6,FALSE)),"",IF(VLOOKUP($A88,'Ishii et al.'!$A:$L,6,FALSE)=0,"",VLOOKUP($A88,'Ishii et al.'!$A:$L,6,FALSE)*Sources!$E$4))</f>
        <v>0.20086428307318899</v>
      </c>
      <c r="AU88" s="18">
        <f>IF(ISERROR(VLOOKUP($A88,'Ishii et al.'!$A:$L,7,FALSE)),"",IF(VLOOKUP($A88,'Ishii et al.'!$A:$L,7,FALSE)=0,"",VLOOKUP($A88,'Ishii et al.'!$A:$L,7,FALSE)*Sources!$E$4))</f>
        <v>0.22225111364914901</v>
      </c>
      <c r="AV88" s="18">
        <f t="shared" si="17"/>
        <v>0.20070978775146947</v>
      </c>
      <c r="AW88" s="18">
        <f>IF(ISERROR(VLOOKUP($A88,'Ishii et al.'!$A:$L,9,FALSE)),"",IF(VLOOKUP($A88,'Ishii et al.'!$A:$L,9,FALSE)=0,"",VLOOKUP($A88,'Ishii et al.'!$A:$L,9,FALSE)*Sources!$E$4))</f>
        <v>0.100319530399214</v>
      </c>
      <c r="AX88" s="18">
        <f>IF(ISERROR(VLOOKUP($A88,'Ishii et al.'!$A:$L,10,FALSE)),"",IF(VLOOKUP($A88,'Ishii et al.'!$A:$L,10,FALSE)=0,"",VLOOKUP($A88,'Ishii et al.'!$A:$L,10,FALSE)*Sources!$E$4))</f>
        <v>0.258185479696319</v>
      </c>
      <c r="AY88" s="18">
        <f>IF(ISERROR(VLOOKUP($A88,'Ishii et al.'!$A:$L,11,FALSE)),"",IF(VLOOKUP($A88,'Ishii et al.'!$A:$L,11,FALSE)=0,"",VLOOKUP($A88,'Ishii et al.'!$A:$L,11,FALSE)*Sources!$E$4))</f>
        <v>0.22318942081370099</v>
      </c>
      <c r="AZ88" s="18">
        <f>IF(ISERROR(VLOOKUP($A88,'Ishii et al.'!$A:$L,12,FALSE)),"",IF(VLOOKUP($A88,'Ishii et al.'!$A:$L,12,FALSE)=0,"",VLOOKUP($A88,'Ishii et al.'!$A:$L,12,FALSE)*Sources!$E$4))</f>
        <v>0.26714259728599499</v>
      </c>
      <c r="BA88" s="17"/>
      <c r="BB88" s="18">
        <f>IF(ISERROR(VLOOKUP($A88,'Park et al.'!$A:$E,5,FALSE)),"",IF(VLOOKUP($A88,'Park et al.'!$A:$E,5,FALSE)=0,"",VLOOKUP($A88,'Park et al.'!$A:$E,5,FALSE)*Sources!$E$5))</f>
        <v>4.0200000000000005</v>
      </c>
    </row>
    <row r="89" spans="1:54" ht="15" hidden="1" customHeight="1">
      <c r="A89" s="16" t="s">
        <v>292</v>
      </c>
      <c r="B89" s="18" t="s">
        <v>810</v>
      </c>
      <c r="C89" s="18" t="s">
        <v>864</v>
      </c>
      <c r="D89" s="18" t="s">
        <v>293</v>
      </c>
      <c r="E89" s="16" t="s">
        <v>293</v>
      </c>
      <c r="F89"/>
      <c r="G89" s="18" t="s">
        <v>294</v>
      </c>
      <c r="H89" s="16" t="s">
        <v>293</v>
      </c>
      <c r="I89" s="16">
        <f t="shared" si="9"/>
        <v>3</v>
      </c>
      <c r="J89" s="16">
        <f t="shared" si="10"/>
        <v>10</v>
      </c>
      <c r="K89" s="18" t="b">
        <v>1</v>
      </c>
      <c r="L89" s="18"/>
      <c r="M89" s="12" t="b">
        <v>1</v>
      </c>
      <c r="N89" s="12">
        <f t="shared" si="11"/>
        <v>0.71950000000000003</v>
      </c>
      <c r="O89" s="12">
        <f t="shared" si="12"/>
        <v>0.17899999999999999</v>
      </c>
      <c r="P89" s="12">
        <f t="shared" si="13"/>
        <v>0.71950000000000003</v>
      </c>
      <c r="Q89" s="12">
        <f t="shared" si="14"/>
        <v>1.26</v>
      </c>
      <c r="R89" s="12">
        <f t="shared" si="15"/>
        <v>0.54049999999999998</v>
      </c>
      <c r="S89" s="12">
        <f t="shared" si="16"/>
        <v>2.0830920671685003E-3</v>
      </c>
      <c r="U89" s="16">
        <f>IF(ISERROR(VLOOKUP($A89,'Bennett et al.'!$A:$E,3,FALSE)),"",IF(VLOOKUP($A89,'Bennett et al.'!$A:$E,3,FALSE)=0,"",VLOOKUP($A89,'Bennett et al.'!$A:$E,3,FALSE)*Sources!$E$2))</f>
        <v>0.17899999999999999</v>
      </c>
      <c r="V89" s="16" t="str">
        <f>IF(ISERROR(VLOOKUP($A89,'Bennett et al.'!$A:$E,4,FALSE)),"",IF(VLOOKUP($A89,'Bennett et al.'!$A:$E,4,FALSE)=0,"",VLOOKUP($A89,'Bennett et al.'!$A:$E,4,FALSE)*Sources!$E$2))</f>
        <v/>
      </c>
      <c r="W89" s="16" t="str">
        <f>IF(ISERROR(VLOOKUP($A89,'Bennett et al.'!$A:$E,5,FALSE)),"",IF(VLOOKUP($A89,'Bennett et al.'!$A:$E,5,FALSE)=0,"",VLOOKUP($A89,'Bennett et al.'!$A:$E,5,FALSE)*Sources!$E$2))</f>
        <v/>
      </c>
      <c r="X89" s="17"/>
      <c r="Y89" s="16" t="str">
        <f>IF(ISERROR(VLOOKUP($A89,'Gerosa et al. growth media'!$A:$K,4,FALSE)),"",IF(VLOOKUP($A89,'Gerosa et al. growth media'!$A:$K,4,FALSE)=0,"",VLOOKUP($A89,'Gerosa et al. growth media'!$A:$K,4,FALSE)*Sources!$E$3))</f>
        <v/>
      </c>
      <c r="Z89" s="16" t="str">
        <f>IF(ISERROR(VLOOKUP($A89,'Gerosa et al. growth media'!$A:$K,5,FALSE)),"",IF(VLOOKUP($A89,'Gerosa et al. growth media'!$A:$K,5,FALSE)=0,"",VLOOKUP($A89,'Gerosa et al. growth media'!$A:$K,5,FALSE)*Sources!$E$3))</f>
        <v/>
      </c>
      <c r="AA89" s="16" t="str">
        <f>IF(ISERROR(VLOOKUP($A89,'Gerosa et al. growth media'!$A:$K,6,FALSE)),"",IF(VLOOKUP($A89,'Gerosa et al. growth media'!$A:$K,6,FALSE)=0,"",VLOOKUP($A89,'Gerosa et al. growth media'!$A:$K,6,FALSE)*Sources!$E$3))</f>
        <v/>
      </c>
      <c r="AB89" s="16" t="str">
        <f>IF(ISERROR(VLOOKUP($A89,'Gerosa et al. growth media'!$A:$K,7,FALSE)),"",IF(VLOOKUP($A89,'Gerosa et al. growth media'!$A:$K,7,FALSE)=0,"",VLOOKUP($A89,'Gerosa et al. growth media'!$A:$K,7,FALSE)*Sources!$E$3))</f>
        <v/>
      </c>
      <c r="AC89" s="16" t="str">
        <f>IF(ISERROR(VLOOKUP($A89,'Gerosa et al. growth media'!$A:$K,8,FALSE)),"",IF(VLOOKUP($A89,'Gerosa et al. growth media'!$A:$K,8,FALSE)=0,"",VLOOKUP($A89,'Gerosa et al. growth media'!$A:$K,8,FALSE)*Sources!$E$3))</f>
        <v/>
      </c>
      <c r="AD89" s="16" t="str">
        <f>IF(ISERROR(VLOOKUP($A89,'Gerosa et al. growth media'!$A:$K,9,FALSE)),"",IF(VLOOKUP($A89,'Gerosa et al. growth media'!$A:$K,9,FALSE)=0,"",VLOOKUP($A89,'Gerosa et al. growth media'!$A:$K,9,FALSE)*Sources!$E$3))</f>
        <v/>
      </c>
      <c r="AE89" s="16" t="str">
        <f>IF(ISERROR(VLOOKUP($A89,'Gerosa et al. growth media'!$A:$K,10,FALSE)),"",IF(VLOOKUP($A89,'Gerosa et al. growth media'!$A:$K,10,FALSE)=0,"",VLOOKUP($A89,'Gerosa et al. growth media'!$A:$K,10,FALSE)*Sources!$E$3))</f>
        <v/>
      </c>
      <c r="AF89" s="16" t="str">
        <f>IF(ISERROR(VLOOKUP($A89,'Gerosa et al. growth media'!$A:$K,11,FALSE)),"",IF(VLOOKUP($A89,'Gerosa et al. growth media'!$A:$K,11,FALSE)=0,"",VLOOKUP($A89,'Gerosa et al. growth media'!$A:$K,11,FALSE)*Sources!$E$3))</f>
        <v/>
      </c>
      <c r="AG89" s="16" t="str">
        <f>IF(ISERROR(VLOOKUP($A89,'Gerosa et al. diauxic shift'!$A:$L,4,FALSE)),"",IF(VLOOKUP($A89,'Gerosa et al. diauxic shift'!$A:$L,4,FALSE)=0,"",VLOOKUP($A89,'Gerosa et al. diauxic shift'!$A:$L,4,FALSE)*Sources!$E$3))</f>
        <v/>
      </c>
      <c r="AH89" s="16" t="str">
        <f>IF(ISERROR(VLOOKUP($A89,'Gerosa et al. diauxic shift'!$A:$L,5,FALSE)),"",IF(VLOOKUP($A89,'Gerosa et al. diauxic shift'!$A:$L,5,FALSE)=0,"",VLOOKUP($A89,'Gerosa et al. diauxic shift'!$A:$L,5,FALSE)*Sources!$E$3))</f>
        <v/>
      </c>
      <c r="AI89" s="16" t="str">
        <f>IF(ISERROR(VLOOKUP($A89,'Gerosa et al. diauxic shift'!$A:$L,6,FALSE)),"",IF(VLOOKUP($A89,'Gerosa et al. diauxic shift'!$A:$L,6,FALSE)=0,"",VLOOKUP($A89,'Gerosa et al. diauxic shift'!$A:$L,6,FALSE)*Sources!$E$3))</f>
        <v/>
      </c>
      <c r="AJ89" s="16" t="str">
        <f>IF(ISERROR(VLOOKUP($A89,'Gerosa et al. diauxic shift'!$A:$L,7,FALSE)),"",IF(VLOOKUP($A89,'Gerosa et al. diauxic shift'!$A:$L,7,FALSE)=0,"",VLOOKUP($A89,'Gerosa et al. diauxic shift'!$A:$L,7,FALSE)*Sources!$E$3))</f>
        <v/>
      </c>
      <c r="AK89" s="16" t="str">
        <f>IF(ISERROR(VLOOKUP($A89,'Gerosa et al. diauxic shift'!$A:$L,8,FALSE)),"",IF(VLOOKUP($A89,'Gerosa et al. diauxic shift'!$A:$L,8,FALSE)=0,"",VLOOKUP($A89,'Gerosa et al. diauxic shift'!$A:$L,8,FALSE)*Sources!$E$3))</f>
        <v/>
      </c>
      <c r="AL89" s="16" t="str">
        <f>IF(ISERROR(VLOOKUP($A89,'Gerosa et al. diauxic shift'!$A:$L,9,FALSE)),"",IF(VLOOKUP($A89,'Gerosa et al. diauxic shift'!$A:$L,9,FALSE)=0,"",VLOOKUP($A89,'Gerosa et al. diauxic shift'!$A:$L,9,FALSE)*Sources!$E$3))</f>
        <v/>
      </c>
      <c r="AM89" s="16" t="str">
        <f>IF(ISERROR(VLOOKUP($A89,'Gerosa et al. diauxic shift'!$A:$L,10,FALSE)),"",IF(VLOOKUP($A89,'Gerosa et al. diauxic shift'!$A:$L,10,FALSE)=0,"",VLOOKUP($A89,'Gerosa et al. diauxic shift'!$A:$L,10,FALSE)*Sources!$E$3))</f>
        <v/>
      </c>
      <c r="AN89" s="16" t="str">
        <f>IF(ISERROR(VLOOKUP($A89,'Gerosa et al. diauxic shift'!$A:$L,11,FALSE)),"",IF(VLOOKUP($A89,'Gerosa et al. diauxic shift'!$A:$L,11,FALSE)=0,"",VLOOKUP($A89,'Gerosa et al. diauxic shift'!$A:$L,11,FALSE)*Sources!$E$3))</f>
        <v/>
      </c>
      <c r="AO89" s="16" t="str">
        <f>IF(ISERROR(VLOOKUP($A89,'Gerosa et al. diauxic shift'!$A:$L,12,FALSE)),"",IF(VLOOKUP($A89,'Gerosa et al. diauxic shift'!$A:$L,12,FALSE)=0,"",VLOOKUP($A89,'Gerosa et al. diauxic shift'!$A:$L,12,FALSE)*Sources!$E$3))</f>
        <v/>
      </c>
      <c r="AP89" s="17"/>
      <c r="AQ89" s="16" t="str">
        <f>IF(ISERROR(VLOOKUP($A89,'Ishii et al.'!$A:$L,3,FALSE)),"",IF(VLOOKUP($A89,'Ishii et al.'!$A:$L,3,FALSE)=0,"",VLOOKUP($A89,'Ishii et al.'!$A:$L,3,FALSE)*Sources!$E$4))</f>
        <v/>
      </c>
      <c r="AR89" s="16">
        <f>IF(ISERROR(VLOOKUP($A89,'Ishii et al.'!$A:$L,4,FALSE)),"",IF(VLOOKUP($A89,'Ishii et al.'!$A:$L,4,FALSE)=0,"",VLOOKUP($A89,'Ishii et al.'!$A:$L,4,FALSE)*Sources!$E$4))</f>
        <v>8.8285003218555994E-2</v>
      </c>
      <c r="AS89" s="16">
        <f>IF(ISERROR(VLOOKUP($A89,'Ishii et al.'!$A:$L,5,FALSE)),"",IF(VLOOKUP($A89,'Ishii et al.'!$A:$L,5,FALSE)=0,"",VLOOKUP($A89,'Ishii et al.'!$A:$L,5,FALSE)*Sources!$E$4))</f>
        <v>0.14715038572425701</v>
      </c>
      <c r="AT89" s="16">
        <f>IF(ISERROR(VLOOKUP($A89,'Ishii et al.'!$A:$L,6,FALSE)),"",IF(VLOOKUP($A89,'Ishii et al.'!$A:$L,6,FALSE)=0,"",VLOOKUP($A89,'Ishii et al.'!$A:$L,6,FALSE)*Sources!$E$4))</f>
        <v>0.26433511744071703</v>
      </c>
      <c r="AU89" s="16">
        <f>IF(ISERROR(VLOOKUP($A89,'Ishii et al.'!$A:$L,7,FALSE)),"",IF(VLOOKUP($A89,'Ishii et al.'!$A:$L,7,FALSE)=0,"",VLOOKUP($A89,'Ishii et al.'!$A:$L,7,FALSE)*Sources!$E$4))</f>
        <v>9.1457062493267793E-2</v>
      </c>
      <c r="AV89" s="16">
        <f t="shared" si="17"/>
        <v>0.14780689221919946</v>
      </c>
      <c r="AW89" s="16">
        <f>IF(ISERROR(VLOOKUP($A89,'Ishii et al.'!$A:$L,9,FALSE)),"",IF(VLOOKUP($A89,'Ishii et al.'!$A:$L,9,FALSE)=0,"",VLOOKUP($A89,'Ishii et al.'!$A:$L,9,FALSE)*Sources!$E$4))</f>
        <v>7.0479245481093994E-2</v>
      </c>
      <c r="AX89" s="16">
        <f>IF(ISERROR(VLOOKUP($A89,'Ishii et al.'!$A:$L,10,FALSE)),"",IF(VLOOKUP($A89,'Ishii et al.'!$A:$L,10,FALSE)=0,"",VLOOKUP($A89,'Ishii et al.'!$A:$L,10,FALSE)*Sources!$E$4))</f>
        <v>0.23182096361387799</v>
      </c>
      <c r="AY89" s="16">
        <f>IF(ISERROR(VLOOKUP($A89,'Ishii et al.'!$A:$L,11,FALSE)),"",IF(VLOOKUP($A89,'Ishii et al.'!$A:$L,11,FALSE)=0,"",VLOOKUP($A89,'Ishii et al.'!$A:$L,11,FALSE)*Sources!$E$4))</f>
        <v>0.174637684580602</v>
      </c>
      <c r="AZ89" s="16">
        <f>IF(ISERROR(VLOOKUP($A89,'Ishii et al.'!$A:$L,12,FALSE)),"",IF(VLOOKUP($A89,'Ishii et al.'!$A:$L,12,FALSE)=0,"",VLOOKUP($A89,'Ishii et al.'!$A:$L,12,FALSE)*Sources!$E$4))</f>
        <v>0.40073690617924401</v>
      </c>
      <c r="BA89" s="17"/>
      <c r="BB89" s="16">
        <f>IF(ISERROR(VLOOKUP($A89,'Park et al.'!$A:$E,5,FALSE)),"",IF(VLOOKUP($A89,'Park et al.'!$A:$E,5,FALSE)=0,"",VLOOKUP($A89,'Park et al.'!$A:$E,5,FALSE)*Sources!$E$5))</f>
        <v>1.26</v>
      </c>
    </row>
    <row r="90" spans="1:54" ht="15" hidden="1" customHeight="1">
      <c r="A90" s="18" t="s">
        <v>295</v>
      </c>
      <c r="B90" s="18" t="s">
        <v>724</v>
      </c>
      <c r="C90" s="18" t="s">
        <v>724</v>
      </c>
      <c r="D90" s="18" t="s">
        <v>297</v>
      </c>
      <c r="E90" s="18" t="s">
        <v>296</v>
      </c>
      <c r="F90"/>
      <c r="G90" s="17"/>
      <c r="H90" s="18" t="s">
        <v>297</v>
      </c>
      <c r="I90" s="18">
        <f t="shared" si="9"/>
        <v>2</v>
      </c>
      <c r="J90" s="18">
        <f t="shared" si="10"/>
        <v>4</v>
      </c>
      <c r="K90" s="18"/>
      <c r="L90" s="18"/>
      <c r="M90" s="12" t="b">
        <v>1</v>
      </c>
      <c r="N90" s="12">
        <f t="shared" si="11"/>
        <v>0.13799999999999998</v>
      </c>
      <c r="O90" s="12">
        <f t="shared" si="12"/>
        <v>0.13799999999999998</v>
      </c>
      <c r="P90" s="12">
        <f t="shared" si="13"/>
        <v>0.13799999999999998</v>
      </c>
      <c r="Q90" s="12">
        <f t="shared" si="14"/>
        <v>0.13799999999999998</v>
      </c>
      <c r="R90" s="12">
        <f t="shared" si="15"/>
        <v>0</v>
      </c>
      <c r="S90" s="12">
        <f t="shared" si="16"/>
        <v>3.9953676896352049E-4</v>
      </c>
      <c r="U90" s="18">
        <f>IF(ISERROR(VLOOKUP($A90,'Bennett et al.'!$A:$E,3,FALSE)),"",IF(VLOOKUP($A90,'Bennett et al.'!$A:$E,3,FALSE)=0,"",VLOOKUP($A90,'Bennett et al.'!$A:$E,3,FALSE)*Sources!$E$2))</f>
        <v>0.13799999999999998</v>
      </c>
      <c r="V90" s="18">
        <f>IF(ISERROR(VLOOKUP($A90,'Bennett et al.'!$A:$E,4,FALSE)),"",IF(VLOOKUP($A90,'Bennett et al.'!$A:$E,4,FALSE)=0,"",VLOOKUP($A90,'Bennett et al.'!$A:$E,4,FALSE)*Sources!$E$2))</f>
        <v>0.41399999999999998</v>
      </c>
      <c r="W90" s="18">
        <f>IF(ISERROR(VLOOKUP($A90,'Bennett et al.'!$A:$E,5,FALSE)),"",IF(VLOOKUP($A90,'Bennett et al.'!$A:$E,5,FALSE)=0,"",VLOOKUP($A90,'Bennett et al.'!$A:$E,5,FALSE)*Sources!$E$2))</f>
        <v>0.27399999999999997</v>
      </c>
      <c r="X90" s="17"/>
      <c r="Y90" s="18" t="str">
        <f>IF(ISERROR(VLOOKUP($A90,'Gerosa et al. growth media'!$A:$K,4,FALSE)),"",IF(VLOOKUP($A90,'Gerosa et al. growth media'!$A:$K,4,FALSE)=0,"",VLOOKUP($A90,'Gerosa et al. growth media'!$A:$K,4,FALSE)*Sources!$E$3))</f>
        <v/>
      </c>
      <c r="Z90" s="18" t="str">
        <f>IF(ISERROR(VLOOKUP($A90,'Gerosa et al. growth media'!$A:$K,5,FALSE)),"",IF(VLOOKUP($A90,'Gerosa et al. growth media'!$A:$K,5,FALSE)=0,"",VLOOKUP($A90,'Gerosa et al. growth media'!$A:$K,5,FALSE)*Sources!$E$3))</f>
        <v/>
      </c>
      <c r="AA90" s="18" t="str">
        <f>IF(ISERROR(VLOOKUP($A90,'Gerosa et al. growth media'!$A:$K,6,FALSE)),"",IF(VLOOKUP($A90,'Gerosa et al. growth media'!$A:$K,6,FALSE)=0,"",VLOOKUP($A90,'Gerosa et al. growth media'!$A:$K,6,FALSE)*Sources!$E$3))</f>
        <v/>
      </c>
      <c r="AB90" s="18" t="str">
        <f>IF(ISERROR(VLOOKUP($A90,'Gerosa et al. growth media'!$A:$K,7,FALSE)),"",IF(VLOOKUP($A90,'Gerosa et al. growth media'!$A:$K,7,FALSE)=0,"",VLOOKUP($A90,'Gerosa et al. growth media'!$A:$K,7,FALSE)*Sources!$E$3))</f>
        <v/>
      </c>
      <c r="AC90" s="18" t="str">
        <f>IF(ISERROR(VLOOKUP($A90,'Gerosa et al. growth media'!$A:$K,8,FALSE)),"",IF(VLOOKUP($A90,'Gerosa et al. growth media'!$A:$K,8,FALSE)=0,"",VLOOKUP($A90,'Gerosa et al. growth media'!$A:$K,8,FALSE)*Sources!$E$3))</f>
        <v/>
      </c>
      <c r="AD90" s="18" t="str">
        <f>IF(ISERROR(VLOOKUP($A90,'Gerosa et al. growth media'!$A:$K,9,FALSE)),"",IF(VLOOKUP($A90,'Gerosa et al. growth media'!$A:$K,9,FALSE)=0,"",VLOOKUP($A90,'Gerosa et al. growth media'!$A:$K,9,FALSE)*Sources!$E$3))</f>
        <v/>
      </c>
      <c r="AE90" s="18" t="str">
        <f>IF(ISERROR(VLOOKUP($A90,'Gerosa et al. growth media'!$A:$K,10,FALSE)),"",IF(VLOOKUP($A90,'Gerosa et al. growth media'!$A:$K,10,FALSE)=0,"",VLOOKUP($A90,'Gerosa et al. growth media'!$A:$K,10,FALSE)*Sources!$E$3))</f>
        <v/>
      </c>
      <c r="AF90" s="18" t="str">
        <f>IF(ISERROR(VLOOKUP($A90,'Gerosa et al. growth media'!$A:$K,11,FALSE)),"",IF(VLOOKUP($A90,'Gerosa et al. growth media'!$A:$K,11,FALSE)=0,"",VLOOKUP($A90,'Gerosa et al. growth media'!$A:$K,11,FALSE)*Sources!$E$3))</f>
        <v/>
      </c>
      <c r="AG90" s="18" t="str">
        <f>IF(ISERROR(VLOOKUP($A90,'Gerosa et al. diauxic shift'!$A:$L,4,FALSE)),"",IF(VLOOKUP($A90,'Gerosa et al. diauxic shift'!$A:$L,4,FALSE)=0,"",VLOOKUP($A90,'Gerosa et al. diauxic shift'!$A:$L,4,FALSE)*Sources!$E$3))</f>
        <v/>
      </c>
      <c r="AH90" s="18" t="str">
        <f>IF(ISERROR(VLOOKUP($A90,'Gerosa et al. diauxic shift'!$A:$L,5,FALSE)),"",IF(VLOOKUP($A90,'Gerosa et al. diauxic shift'!$A:$L,5,FALSE)=0,"",VLOOKUP($A90,'Gerosa et al. diauxic shift'!$A:$L,5,FALSE)*Sources!$E$3))</f>
        <v/>
      </c>
      <c r="AI90" s="18" t="str">
        <f>IF(ISERROR(VLOOKUP($A90,'Gerosa et al. diauxic shift'!$A:$L,6,FALSE)),"",IF(VLOOKUP($A90,'Gerosa et al. diauxic shift'!$A:$L,6,FALSE)=0,"",VLOOKUP($A90,'Gerosa et al. diauxic shift'!$A:$L,6,FALSE)*Sources!$E$3))</f>
        <v/>
      </c>
      <c r="AJ90" s="18" t="str">
        <f>IF(ISERROR(VLOOKUP($A90,'Gerosa et al. diauxic shift'!$A:$L,7,FALSE)),"",IF(VLOOKUP($A90,'Gerosa et al. diauxic shift'!$A:$L,7,FALSE)=0,"",VLOOKUP($A90,'Gerosa et al. diauxic shift'!$A:$L,7,FALSE)*Sources!$E$3))</f>
        <v/>
      </c>
      <c r="AK90" s="18" t="str">
        <f>IF(ISERROR(VLOOKUP($A90,'Gerosa et al. diauxic shift'!$A:$L,8,FALSE)),"",IF(VLOOKUP($A90,'Gerosa et al. diauxic shift'!$A:$L,8,FALSE)=0,"",VLOOKUP($A90,'Gerosa et al. diauxic shift'!$A:$L,8,FALSE)*Sources!$E$3))</f>
        <v/>
      </c>
      <c r="AL90" s="18" t="str">
        <f>IF(ISERROR(VLOOKUP($A90,'Gerosa et al. diauxic shift'!$A:$L,9,FALSE)),"",IF(VLOOKUP($A90,'Gerosa et al. diauxic shift'!$A:$L,9,FALSE)=0,"",VLOOKUP($A90,'Gerosa et al. diauxic shift'!$A:$L,9,FALSE)*Sources!$E$3))</f>
        <v/>
      </c>
      <c r="AM90" s="18" t="str">
        <f>IF(ISERROR(VLOOKUP($A90,'Gerosa et al. diauxic shift'!$A:$L,10,FALSE)),"",IF(VLOOKUP($A90,'Gerosa et al. diauxic shift'!$A:$L,10,FALSE)=0,"",VLOOKUP($A90,'Gerosa et al. diauxic shift'!$A:$L,10,FALSE)*Sources!$E$3))</f>
        <v/>
      </c>
      <c r="AN90" s="18" t="str">
        <f>IF(ISERROR(VLOOKUP($A90,'Gerosa et al. diauxic shift'!$A:$L,11,FALSE)),"",IF(VLOOKUP($A90,'Gerosa et al. diauxic shift'!$A:$L,11,FALSE)=0,"",VLOOKUP($A90,'Gerosa et al. diauxic shift'!$A:$L,11,FALSE)*Sources!$E$3))</f>
        <v/>
      </c>
      <c r="AO90" s="18" t="str">
        <f>IF(ISERROR(VLOOKUP($A90,'Gerosa et al. diauxic shift'!$A:$L,12,FALSE)),"",IF(VLOOKUP($A90,'Gerosa et al. diauxic shift'!$A:$L,12,FALSE)=0,"",VLOOKUP($A90,'Gerosa et al. diauxic shift'!$A:$L,12,FALSE)*Sources!$E$3))</f>
        <v/>
      </c>
      <c r="AP90" s="17"/>
      <c r="AQ90" s="18" t="str">
        <f>IF(ISERROR(VLOOKUP($A90,'Ishii et al.'!$A:$L,3,FALSE)),"",IF(VLOOKUP($A90,'Ishii et al.'!$A:$L,3,FALSE)=0,"",VLOOKUP($A90,'Ishii et al.'!$A:$L,3,FALSE)*Sources!$E$4))</f>
        <v/>
      </c>
      <c r="AR90" s="18" t="str">
        <f>IF(ISERROR(VLOOKUP($A90,'Ishii et al.'!$A:$L,4,FALSE)),"",IF(VLOOKUP($A90,'Ishii et al.'!$A:$L,4,FALSE)=0,"",VLOOKUP($A90,'Ishii et al.'!$A:$L,4,FALSE)*Sources!$E$4))</f>
        <v/>
      </c>
      <c r="AS90" s="18" t="str">
        <f>IF(ISERROR(VLOOKUP($A90,'Ishii et al.'!$A:$L,5,FALSE)),"",IF(VLOOKUP($A90,'Ishii et al.'!$A:$L,5,FALSE)=0,"",VLOOKUP($A90,'Ishii et al.'!$A:$L,5,FALSE)*Sources!$E$4))</f>
        <v/>
      </c>
      <c r="AT90" s="18" t="str">
        <f>IF(ISERROR(VLOOKUP($A90,'Ishii et al.'!$A:$L,6,FALSE)),"",IF(VLOOKUP($A90,'Ishii et al.'!$A:$L,6,FALSE)=0,"",VLOOKUP($A90,'Ishii et al.'!$A:$L,6,FALSE)*Sources!$E$4))</f>
        <v/>
      </c>
      <c r="AU90" s="18" t="str">
        <f>IF(ISERROR(VLOOKUP($A90,'Ishii et al.'!$A:$L,7,FALSE)),"",IF(VLOOKUP($A90,'Ishii et al.'!$A:$L,7,FALSE)=0,"",VLOOKUP($A90,'Ishii et al.'!$A:$L,7,FALSE)*Sources!$E$4))</f>
        <v/>
      </c>
      <c r="AV90" s="18" t="str">
        <f t="shared" si="17"/>
        <v/>
      </c>
      <c r="AW90" s="18" t="str">
        <f>IF(ISERROR(VLOOKUP($A90,'Ishii et al.'!$A:$L,9,FALSE)),"",IF(VLOOKUP($A90,'Ishii et al.'!$A:$L,9,FALSE)=0,"",VLOOKUP($A90,'Ishii et al.'!$A:$L,9,FALSE)*Sources!$E$4))</f>
        <v/>
      </c>
      <c r="AX90" s="18" t="str">
        <f>IF(ISERROR(VLOOKUP($A90,'Ishii et al.'!$A:$L,10,FALSE)),"",IF(VLOOKUP($A90,'Ishii et al.'!$A:$L,10,FALSE)=0,"",VLOOKUP($A90,'Ishii et al.'!$A:$L,10,FALSE)*Sources!$E$4))</f>
        <v/>
      </c>
      <c r="AY90" s="18" t="str">
        <f>IF(ISERROR(VLOOKUP($A90,'Ishii et al.'!$A:$L,11,FALSE)),"",IF(VLOOKUP($A90,'Ishii et al.'!$A:$L,11,FALSE)=0,"",VLOOKUP($A90,'Ishii et al.'!$A:$L,11,FALSE)*Sources!$E$4))</f>
        <v/>
      </c>
      <c r="AZ90" s="18" t="str">
        <f>IF(ISERROR(VLOOKUP($A90,'Ishii et al.'!$A:$L,12,FALSE)),"",IF(VLOOKUP($A90,'Ishii et al.'!$A:$L,12,FALSE)=0,"",VLOOKUP($A90,'Ishii et al.'!$A:$L,12,FALSE)*Sources!$E$4))</f>
        <v/>
      </c>
      <c r="BA90" s="17"/>
      <c r="BB90" s="18">
        <f>IF(ISERROR(VLOOKUP($A90,'Park et al.'!$A:$E,5,FALSE)),"",IF(VLOOKUP($A90,'Park et al.'!$A:$E,5,FALSE)=0,"",VLOOKUP($A90,'Park et al.'!$A:$E,5,FALSE)*Sources!$E$5))</f>
        <v>0.13799999999999998</v>
      </c>
    </row>
    <row r="91" spans="1:54" ht="15" hidden="1" customHeight="1">
      <c r="A91" s="18" t="s">
        <v>298</v>
      </c>
      <c r="B91" s="18" t="s">
        <v>726</v>
      </c>
      <c r="C91" s="18" t="s">
        <v>726</v>
      </c>
      <c r="D91" s="18" t="s">
        <v>299</v>
      </c>
      <c r="E91" s="18" t="s">
        <v>299</v>
      </c>
      <c r="F91"/>
      <c r="G91" s="18" t="s">
        <v>300</v>
      </c>
      <c r="H91" s="18" t="s">
        <v>299</v>
      </c>
      <c r="I91" s="16">
        <f t="shared" si="9"/>
        <v>3</v>
      </c>
      <c r="J91" s="16">
        <f t="shared" si="10"/>
        <v>12</v>
      </c>
      <c r="K91" s="18"/>
      <c r="L91" s="18"/>
      <c r="M91" s="12" t="b">
        <v>1</v>
      </c>
      <c r="N91" s="12">
        <f t="shared" si="11"/>
        <v>1.5399999999999998</v>
      </c>
      <c r="O91" s="12">
        <f t="shared" si="12"/>
        <v>1.5399999999999998</v>
      </c>
      <c r="P91" s="12">
        <f t="shared" si="13"/>
        <v>1.5399999999999998</v>
      </c>
      <c r="Q91" s="12">
        <f t="shared" si="14"/>
        <v>1.5399999999999998</v>
      </c>
      <c r="R91" s="12">
        <f t="shared" si="15"/>
        <v>0</v>
      </c>
      <c r="S91" s="12">
        <f t="shared" si="16"/>
        <v>4.4585987261146487E-3</v>
      </c>
      <c r="U91" s="16">
        <f>IF(ISERROR(VLOOKUP($A91,'Bennett et al.'!$A:$E,3,FALSE)),"",IF(VLOOKUP($A91,'Bennett et al.'!$A:$E,3,FALSE)=0,"",VLOOKUP($A91,'Bennett et al.'!$A:$E,3,FALSE)*Sources!$E$2))</f>
        <v>1.5399999999999998</v>
      </c>
      <c r="V91" s="16">
        <f>IF(ISERROR(VLOOKUP($A91,'Bennett et al.'!$A:$E,4,FALSE)),"",IF(VLOOKUP($A91,'Bennett et al.'!$A:$E,4,FALSE)=0,"",VLOOKUP($A91,'Bennett et al.'!$A:$E,4,FALSE)*Sources!$E$2))</f>
        <v>4.08</v>
      </c>
      <c r="W91" s="16">
        <f>IF(ISERROR(VLOOKUP($A91,'Bennett et al.'!$A:$E,5,FALSE)),"",IF(VLOOKUP($A91,'Bennett et al.'!$A:$E,5,FALSE)=0,"",VLOOKUP($A91,'Bennett et al.'!$A:$E,5,FALSE)*Sources!$E$2))</f>
        <v>1.51</v>
      </c>
      <c r="X91" s="17"/>
      <c r="Y91" s="16" t="str">
        <f>IF(ISERROR(VLOOKUP($A91,'Gerosa et al. growth media'!$A:$K,4,FALSE)),"",IF(VLOOKUP($A91,'Gerosa et al. growth media'!$A:$K,4,FALSE)=0,"",VLOOKUP($A91,'Gerosa et al. growth media'!$A:$K,4,FALSE)*Sources!$E$3))</f>
        <v/>
      </c>
      <c r="Z91" s="16" t="str">
        <f>IF(ISERROR(VLOOKUP($A91,'Gerosa et al. growth media'!$A:$K,5,FALSE)),"",IF(VLOOKUP($A91,'Gerosa et al. growth media'!$A:$K,5,FALSE)=0,"",VLOOKUP($A91,'Gerosa et al. growth media'!$A:$K,5,FALSE)*Sources!$E$3))</f>
        <v/>
      </c>
      <c r="AA91" s="16" t="str">
        <f>IF(ISERROR(VLOOKUP($A91,'Gerosa et al. growth media'!$A:$K,6,FALSE)),"",IF(VLOOKUP($A91,'Gerosa et al. growth media'!$A:$K,6,FALSE)=0,"",VLOOKUP($A91,'Gerosa et al. growth media'!$A:$K,6,FALSE)*Sources!$E$3))</f>
        <v/>
      </c>
      <c r="AB91" s="16" t="str">
        <f>IF(ISERROR(VLOOKUP($A91,'Gerosa et al. growth media'!$A:$K,7,FALSE)),"",IF(VLOOKUP($A91,'Gerosa et al. growth media'!$A:$K,7,FALSE)=0,"",VLOOKUP($A91,'Gerosa et al. growth media'!$A:$K,7,FALSE)*Sources!$E$3))</f>
        <v/>
      </c>
      <c r="AC91" s="16" t="str">
        <f>IF(ISERROR(VLOOKUP($A91,'Gerosa et al. growth media'!$A:$K,8,FALSE)),"",IF(VLOOKUP($A91,'Gerosa et al. growth media'!$A:$K,8,FALSE)=0,"",VLOOKUP($A91,'Gerosa et al. growth media'!$A:$K,8,FALSE)*Sources!$E$3))</f>
        <v/>
      </c>
      <c r="AD91" s="16" t="str">
        <f>IF(ISERROR(VLOOKUP($A91,'Gerosa et al. growth media'!$A:$K,9,FALSE)),"",IF(VLOOKUP($A91,'Gerosa et al. growth media'!$A:$K,9,FALSE)=0,"",VLOOKUP($A91,'Gerosa et al. growth media'!$A:$K,9,FALSE)*Sources!$E$3))</f>
        <v/>
      </c>
      <c r="AE91" s="16" t="str">
        <f>IF(ISERROR(VLOOKUP($A91,'Gerosa et al. growth media'!$A:$K,10,FALSE)),"",IF(VLOOKUP($A91,'Gerosa et al. growth media'!$A:$K,10,FALSE)=0,"",VLOOKUP($A91,'Gerosa et al. growth media'!$A:$K,10,FALSE)*Sources!$E$3))</f>
        <v/>
      </c>
      <c r="AF91" s="16" t="str">
        <f>IF(ISERROR(VLOOKUP($A91,'Gerosa et al. growth media'!$A:$K,11,FALSE)),"",IF(VLOOKUP($A91,'Gerosa et al. growth media'!$A:$K,11,FALSE)=0,"",VLOOKUP($A91,'Gerosa et al. growth media'!$A:$K,11,FALSE)*Sources!$E$3))</f>
        <v/>
      </c>
      <c r="AG91" s="16" t="str">
        <f>IF(ISERROR(VLOOKUP($A91,'Gerosa et al. diauxic shift'!$A:$L,4,FALSE)),"",IF(VLOOKUP($A91,'Gerosa et al. diauxic shift'!$A:$L,4,FALSE)=0,"",VLOOKUP($A91,'Gerosa et al. diauxic shift'!$A:$L,4,FALSE)*Sources!$E$3))</f>
        <v/>
      </c>
      <c r="AH91" s="16" t="str">
        <f>IF(ISERROR(VLOOKUP($A91,'Gerosa et al. diauxic shift'!$A:$L,5,FALSE)),"",IF(VLOOKUP($A91,'Gerosa et al. diauxic shift'!$A:$L,5,FALSE)=0,"",VLOOKUP($A91,'Gerosa et al. diauxic shift'!$A:$L,5,FALSE)*Sources!$E$3))</f>
        <v/>
      </c>
      <c r="AI91" s="16" t="str">
        <f>IF(ISERROR(VLOOKUP($A91,'Gerosa et al. diauxic shift'!$A:$L,6,FALSE)),"",IF(VLOOKUP($A91,'Gerosa et al. diauxic shift'!$A:$L,6,FALSE)=0,"",VLOOKUP($A91,'Gerosa et al. diauxic shift'!$A:$L,6,FALSE)*Sources!$E$3))</f>
        <v/>
      </c>
      <c r="AJ91" s="16" t="str">
        <f>IF(ISERROR(VLOOKUP($A91,'Gerosa et al. diauxic shift'!$A:$L,7,FALSE)),"",IF(VLOOKUP($A91,'Gerosa et al. diauxic shift'!$A:$L,7,FALSE)=0,"",VLOOKUP($A91,'Gerosa et al. diauxic shift'!$A:$L,7,FALSE)*Sources!$E$3))</f>
        <v/>
      </c>
      <c r="AK91" s="16" t="str">
        <f>IF(ISERROR(VLOOKUP($A91,'Gerosa et al. diauxic shift'!$A:$L,8,FALSE)),"",IF(VLOOKUP($A91,'Gerosa et al. diauxic shift'!$A:$L,8,FALSE)=0,"",VLOOKUP($A91,'Gerosa et al. diauxic shift'!$A:$L,8,FALSE)*Sources!$E$3))</f>
        <v/>
      </c>
      <c r="AL91" s="16" t="str">
        <f>IF(ISERROR(VLOOKUP($A91,'Gerosa et al. diauxic shift'!$A:$L,9,FALSE)),"",IF(VLOOKUP($A91,'Gerosa et al. diauxic shift'!$A:$L,9,FALSE)=0,"",VLOOKUP($A91,'Gerosa et al. diauxic shift'!$A:$L,9,FALSE)*Sources!$E$3))</f>
        <v/>
      </c>
      <c r="AM91" s="16" t="str">
        <f>IF(ISERROR(VLOOKUP($A91,'Gerosa et al. diauxic shift'!$A:$L,10,FALSE)),"",IF(VLOOKUP($A91,'Gerosa et al. diauxic shift'!$A:$L,10,FALSE)=0,"",VLOOKUP($A91,'Gerosa et al. diauxic shift'!$A:$L,10,FALSE)*Sources!$E$3))</f>
        <v/>
      </c>
      <c r="AN91" s="16" t="str">
        <f>IF(ISERROR(VLOOKUP($A91,'Gerosa et al. diauxic shift'!$A:$L,11,FALSE)),"",IF(VLOOKUP($A91,'Gerosa et al. diauxic shift'!$A:$L,11,FALSE)=0,"",VLOOKUP($A91,'Gerosa et al. diauxic shift'!$A:$L,11,FALSE)*Sources!$E$3))</f>
        <v/>
      </c>
      <c r="AO91" s="16" t="str">
        <f>IF(ISERROR(VLOOKUP($A91,'Gerosa et al. diauxic shift'!$A:$L,12,FALSE)),"",IF(VLOOKUP($A91,'Gerosa et al. diauxic shift'!$A:$L,12,FALSE)=0,"",VLOOKUP($A91,'Gerosa et al. diauxic shift'!$A:$L,12,FALSE)*Sources!$E$3))</f>
        <v/>
      </c>
      <c r="AP91" s="17"/>
      <c r="AQ91" s="16">
        <f>IF(ISERROR(VLOOKUP($A91,'Ishii et al.'!$A:$L,3,FALSE)),"",IF(VLOOKUP($A91,'Ishii et al.'!$A:$L,3,FALSE)=0,"",VLOOKUP($A91,'Ishii et al.'!$A:$L,3,FALSE)*Sources!$E$4))</f>
        <v>0.54279054963511097</v>
      </c>
      <c r="AR91" s="16">
        <f>IF(ISERROR(VLOOKUP($A91,'Ishii et al.'!$A:$L,4,FALSE)),"",IF(VLOOKUP($A91,'Ishii et al.'!$A:$L,4,FALSE)=0,"",VLOOKUP($A91,'Ishii et al.'!$A:$L,4,FALSE)*Sources!$E$4))</f>
        <v>0.74631310345306701</v>
      </c>
      <c r="AS91" s="16" t="str">
        <f>IF(ISERROR(VLOOKUP($A91,'Ishii et al.'!$A:$L,5,FALSE)),"",IF(VLOOKUP($A91,'Ishii et al.'!$A:$L,5,FALSE)=0,"",VLOOKUP($A91,'Ishii et al.'!$A:$L,5,FALSE)*Sources!$E$4))</f>
        <v/>
      </c>
      <c r="AT91" s="16">
        <f>IF(ISERROR(VLOOKUP($A91,'Ishii et al.'!$A:$L,6,FALSE)),"",IF(VLOOKUP($A91,'Ishii et al.'!$A:$L,6,FALSE)=0,"",VLOOKUP($A91,'Ishii et al.'!$A:$L,6,FALSE)*Sources!$E$4))</f>
        <v>0.29477693155989099</v>
      </c>
      <c r="AU91" s="16">
        <f>IF(ISERROR(VLOOKUP($A91,'Ishii et al.'!$A:$L,7,FALSE)),"",IF(VLOOKUP($A91,'Ishii et al.'!$A:$L,7,FALSE)=0,"",VLOOKUP($A91,'Ishii et al.'!$A:$L,7,FALSE)*Sources!$E$4))</f>
        <v>0.44117204532116699</v>
      </c>
      <c r="AV91" s="16">
        <f t="shared" si="17"/>
        <v>0.50626315749230899</v>
      </c>
      <c r="AW91" s="16">
        <f>IF(ISERROR(VLOOKUP($A91,'Ishii et al.'!$A:$L,9,FALSE)),"",IF(VLOOKUP($A91,'Ishii et al.'!$A:$L,9,FALSE)=0,"",VLOOKUP($A91,'Ishii et al.'!$A:$L,9,FALSE)*Sources!$E$4))</f>
        <v>0.21045080784272499</v>
      </c>
      <c r="AX91" s="16">
        <f>IF(ISERROR(VLOOKUP($A91,'Ishii et al.'!$A:$L,10,FALSE)),"",IF(VLOOKUP($A91,'Ishii et al.'!$A:$L,10,FALSE)=0,"",VLOOKUP($A91,'Ishii et al.'!$A:$L,10,FALSE)*Sources!$E$4))</f>
        <v>0.23615219469248599</v>
      </c>
      <c r="AY91" s="16">
        <f>IF(ISERROR(VLOOKUP($A91,'Ishii et al.'!$A:$L,11,FALSE)),"",IF(VLOOKUP($A91,'Ishii et al.'!$A:$L,11,FALSE)=0,"",VLOOKUP($A91,'Ishii et al.'!$A:$L,11,FALSE)*Sources!$E$4))</f>
        <v>0.172700629502272</v>
      </c>
      <c r="AZ91" s="16">
        <f>IF(ISERROR(VLOOKUP($A91,'Ishii et al.'!$A:$L,12,FALSE)),"",IF(VLOOKUP($A91,'Ishii et al.'!$A:$L,12,FALSE)=0,"",VLOOKUP($A91,'Ishii et al.'!$A:$L,12,FALSE)*Sources!$E$4))</f>
        <v>0.78868479431527605</v>
      </c>
      <c r="BA91" s="17"/>
      <c r="BB91" s="16">
        <f>IF(ISERROR(VLOOKUP($A91,'Park et al.'!$A:$E,5,FALSE)),"",IF(VLOOKUP($A91,'Park et al.'!$A:$E,5,FALSE)=0,"",VLOOKUP($A91,'Park et al.'!$A:$E,5,FALSE)*Sources!$E$5))</f>
        <v>1.5399999999999998</v>
      </c>
    </row>
    <row r="92" spans="1:54" ht="15" customHeight="1">
      <c r="A92" s="16" t="s">
        <v>301</v>
      </c>
      <c r="B92" s="18"/>
      <c r="C92" s="18"/>
      <c r="D92" s="18" t="s">
        <v>302</v>
      </c>
      <c r="E92" s="18" t="s">
        <v>302</v>
      </c>
      <c r="G92" s="17"/>
      <c r="H92" s="18" t="s">
        <v>302</v>
      </c>
      <c r="I92" s="16">
        <f t="shared" si="9"/>
        <v>2</v>
      </c>
      <c r="J92" s="16">
        <f t="shared" si="10"/>
        <v>2</v>
      </c>
      <c r="K92" s="18"/>
      <c r="L92" s="18"/>
      <c r="N92" s="12">
        <f t="shared" si="11"/>
        <v>1.0399999999999998</v>
      </c>
      <c r="O92" s="12">
        <f t="shared" si="12"/>
        <v>1.0399999999999998</v>
      </c>
      <c r="P92" s="12">
        <f t="shared" si="13"/>
        <v>1.0399999999999998</v>
      </c>
      <c r="Q92" s="12">
        <f t="shared" si="14"/>
        <v>1.0399999999999998</v>
      </c>
      <c r="R92" s="12">
        <f t="shared" si="15"/>
        <v>0</v>
      </c>
      <c r="S92" s="12">
        <f t="shared" si="16"/>
        <v>3.0110017371163859E-3</v>
      </c>
      <c r="U92" s="16">
        <f>IF(ISERROR(VLOOKUP($A92,'Bennett et al.'!$A:$E,3,FALSE)),"",IF(VLOOKUP($A92,'Bennett et al.'!$A:$E,3,FALSE)=0,"",VLOOKUP($A92,'Bennett et al.'!$A:$E,3,FALSE)*Sources!$E$2))</f>
        <v>1.0399999999999998</v>
      </c>
      <c r="V92" s="16" t="str">
        <f>IF(ISERROR(VLOOKUP($A92,'Bennett et al.'!$A:$E,4,FALSE)),"",IF(VLOOKUP($A92,'Bennett et al.'!$A:$E,4,FALSE)=0,"",VLOOKUP($A92,'Bennett et al.'!$A:$E,4,FALSE)*Sources!$E$2))</f>
        <v/>
      </c>
      <c r="W92" s="16" t="str">
        <f>IF(ISERROR(VLOOKUP($A92,'Bennett et al.'!$A:$E,5,FALSE)),"",IF(VLOOKUP($A92,'Bennett et al.'!$A:$E,5,FALSE)=0,"",VLOOKUP($A92,'Bennett et al.'!$A:$E,5,FALSE)*Sources!$E$2))</f>
        <v/>
      </c>
      <c r="X92" s="17"/>
      <c r="Y92" s="16" t="str">
        <f>IF(ISERROR(VLOOKUP($A92,'Gerosa et al. growth media'!$A:$K,4,FALSE)),"",IF(VLOOKUP($A92,'Gerosa et al. growth media'!$A:$K,4,FALSE)=0,"",VLOOKUP($A92,'Gerosa et al. growth media'!$A:$K,4,FALSE)*Sources!$E$3))</f>
        <v/>
      </c>
      <c r="Z92" s="16" t="str">
        <f>IF(ISERROR(VLOOKUP($A92,'Gerosa et al. growth media'!$A:$K,5,FALSE)),"",IF(VLOOKUP($A92,'Gerosa et al. growth media'!$A:$K,5,FALSE)=0,"",VLOOKUP($A92,'Gerosa et al. growth media'!$A:$K,5,FALSE)*Sources!$E$3))</f>
        <v/>
      </c>
      <c r="AA92" s="16" t="str">
        <f>IF(ISERROR(VLOOKUP($A92,'Gerosa et al. growth media'!$A:$K,6,FALSE)),"",IF(VLOOKUP($A92,'Gerosa et al. growth media'!$A:$K,6,FALSE)=0,"",VLOOKUP($A92,'Gerosa et al. growth media'!$A:$K,6,FALSE)*Sources!$E$3))</f>
        <v/>
      </c>
      <c r="AB92" s="16" t="str">
        <f>IF(ISERROR(VLOOKUP($A92,'Gerosa et al. growth media'!$A:$K,7,FALSE)),"",IF(VLOOKUP($A92,'Gerosa et al. growth media'!$A:$K,7,FALSE)=0,"",VLOOKUP($A92,'Gerosa et al. growth media'!$A:$K,7,FALSE)*Sources!$E$3))</f>
        <v/>
      </c>
      <c r="AC92" s="16" t="str">
        <f>IF(ISERROR(VLOOKUP($A92,'Gerosa et al. growth media'!$A:$K,8,FALSE)),"",IF(VLOOKUP($A92,'Gerosa et al. growth media'!$A:$K,8,FALSE)=0,"",VLOOKUP($A92,'Gerosa et al. growth media'!$A:$K,8,FALSE)*Sources!$E$3))</f>
        <v/>
      </c>
      <c r="AD92" s="16" t="str">
        <f>IF(ISERROR(VLOOKUP($A92,'Gerosa et al. growth media'!$A:$K,9,FALSE)),"",IF(VLOOKUP($A92,'Gerosa et al. growth media'!$A:$K,9,FALSE)=0,"",VLOOKUP($A92,'Gerosa et al. growth media'!$A:$K,9,FALSE)*Sources!$E$3))</f>
        <v/>
      </c>
      <c r="AE92" s="16" t="str">
        <f>IF(ISERROR(VLOOKUP($A92,'Gerosa et al. growth media'!$A:$K,10,FALSE)),"",IF(VLOOKUP($A92,'Gerosa et al. growth media'!$A:$K,10,FALSE)=0,"",VLOOKUP($A92,'Gerosa et al. growth media'!$A:$K,10,FALSE)*Sources!$E$3))</f>
        <v/>
      </c>
      <c r="AF92" s="16" t="str">
        <f>IF(ISERROR(VLOOKUP($A92,'Gerosa et al. growth media'!$A:$K,11,FALSE)),"",IF(VLOOKUP($A92,'Gerosa et al. growth media'!$A:$K,11,FALSE)=0,"",VLOOKUP($A92,'Gerosa et al. growth media'!$A:$K,11,FALSE)*Sources!$E$3))</f>
        <v/>
      </c>
      <c r="AG92" s="16" t="str">
        <f>IF(ISERROR(VLOOKUP($A92,'Gerosa et al. diauxic shift'!$A:$L,4,FALSE)),"",IF(VLOOKUP($A92,'Gerosa et al. diauxic shift'!$A:$L,4,FALSE)=0,"",VLOOKUP($A92,'Gerosa et al. diauxic shift'!$A:$L,4,FALSE)*Sources!$E$3))</f>
        <v/>
      </c>
      <c r="AH92" s="16" t="str">
        <f>IF(ISERROR(VLOOKUP($A92,'Gerosa et al. diauxic shift'!$A:$L,5,FALSE)),"",IF(VLOOKUP($A92,'Gerosa et al. diauxic shift'!$A:$L,5,FALSE)=0,"",VLOOKUP($A92,'Gerosa et al. diauxic shift'!$A:$L,5,FALSE)*Sources!$E$3))</f>
        <v/>
      </c>
      <c r="AI92" s="16" t="str">
        <f>IF(ISERROR(VLOOKUP($A92,'Gerosa et al. diauxic shift'!$A:$L,6,FALSE)),"",IF(VLOOKUP($A92,'Gerosa et al. diauxic shift'!$A:$L,6,FALSE)=0,"",VLOOKUP($A92,'Gerosa et al. diauxic shift'!$A:$L,6,FALSE)*Sources!$E$3))</f>
        <v/>
      </c>
      <c r="AJ92" s="16" t="str">
        <f>IF(ISERROR(VLOOKUP($A92,'Gerosa et al. diauxic shift'!$A:$L,7,FALSE)),"",IF(VLOOKUP($A92,'Gerosa et al. diauxic shift'!$A:$L,7,FALSE)=0,"",VLOOKUP($A92,'Gerosa et al. diauxic shift'!$A:$L,7,FALSE)*Sources!$E$3))</f>
        <v/>
      </c>
      <c r="AK92" s="16" t="str">
        <f>IF(ISERROR(VLOOKUP($A92,'Gerosa et al. diauxic shift'!$A:$L,8,FALSE)),"",IF(VLOOKUP($A92,'Gerosa et al. diauxic shift'!$A:$L,8,FALSE)=0,"",VLOOKUP($A92,'Gerosa et al. diauxic shift'!$A:$L,8,FALSE)*Sources!$E$3))</f>
        <v/>
      </c>
      <c r="AL92" s="16" t="str">
        <f>IF(ISERROR(VLOOKUP($A92,'Gerosa et al. diauxic shift'!$A:$L,9,FALSE)),"",IF(VLOOKUP($A92,'Gerosa et al. diauxic shift'!$A:$L,9,FALSE)=0,"",VLOOKUP($A92,'Gerosa et al. diauxic shift'!$A:$L,9,FALSE)*Sources!$E$3))</f>
        <v/>
      </c>
      <c r="AM92" s="16" t="str">
        <f>IF(ISERROR(VLOOKUP($A92,'Gerosa et al. diauxic shift'!$A:$L,10,FALSE)),"",IF(VLOOKUP($A92,'Gerosa et al. diauxic shift'!$A:$L,10,FALSE)=0,"",VLOOKUP($A92,'Gerosa et al. diauxic shift'!$A:$L,10,FALSE)*Sources!$E$3))</f>
        <v/>
      </c>
      <c r="AN92" s="16" t="str">
        <f>IF(ISERROR(VLOOKUP($A92,'Gerosa et al. diauxic shift'!$A:$L,11,FALSE)),"",IF(VLOOKUP($A92,'Gerosa et al. diauxic shift'!$A:$L,11,FALSE)=0,"",VLOOKUP($A92,'Gerosa et al. diauxic shift'!$A:$L,11,FALSE)*Sources!$E$3))</f>
        <v/>
      </c>
      <c r="AO92" s="16" t="str">
        <f>IF(ISERROR(VLOOKUP($A92,'Gerosa et al. diauxic shift'!$A:$L,12,FALSE)),"",IF(VLOOKUP($A92,'Gerosa et al. diauxic shift'!$A:$L,12,FALSE)=0,"",VLOOKUP($A92,'Gerosa et al. diauxic shift'!$A:$L,12,FALSE)*Sources!$E$3))</f>
        <v/>
      </c>
      <c r="AP92" s="17"/>
      <c r="AQ92" s="16" t="str">
        <f>IF(ISERROR(VLOOKUP($A92,'Ishii et al.'!$A:$L,3,FALSE)),"",IF(VLOOKUP($A92,'Ishii et al.'!$A:$L,3,FALSE)=0,"",VLOOKUP($A92,'Ishii et al.'!$A:$L,3,FALSE)*Sources!$E$4))</f>
        <v/>
      </c>
      <c r="AR92" s="16" t="str">
        <f>IF(ISERROR(VLOOKUP($A92,'Ishii et al.'!$A:$L,4,FALSE)),"",IF(VLOOKUP($A92,'Ishii et al.'!$A:$L,4,FALSE)=0,"",VLOOKUP($A92,'Ishii et al.'!$A:$L,4,FALSE)*Sources!$E$4))</f>
        <v/>
      </c>
      <c r="AS92" s="16" t="str">
        <f>IF(ISERROR(VLOOKUP($A92,'Ishii et al.'!$A:$L,5,FALSE)),"",IF(VLOOKUP($A92,'Ishii et al.'!$A:$L,5,FALSE)=0,"",VLOOKUP($A92,'Ishii et al.'!$A:$L,5,FALSE)*Sources!$E$4))</f>
        <v/>
      </c>
      <c r="AT92" s="16" t="str">
        <f>IF(ISERROR(VLOOKUP($A92,'Ishii et al.'!$A:$L,6,FALSE)),"",IF(VLOOKUP($A92,'Ishii et al.'!$A:$L,6,FALSE)=0,"",VLOOKUP($A92,'Ishii et al.'!$A:$L,6,FALSE)*Sources!$E$4))</f>
        <v/>
      </c>
      <c r="AU92" s="16" t="str">
        <f>IF(ISERROR(VLOOKUP($A92,'Ishii et al.'!$A:$L,7,FALSE)),"",IF(VLOOKUP($A92,'Ishii et al.'!$A:$L,7,FALSE)=0,"",VLOOKUP($A92,'Ishii et al.'!$A:$L,7,FALSE)*Sources!$E$4))</f>
        <v/>
      </c>
      <c r="AV92" s="16" t="str">
        <f t="shared" si="17"/>
        <v/>
      </c>
      <c r="AW92" s="16" t="str">
        <f>IF(ISERROR(VLOOKUP($A92,'Ishii et al.'!$A:$L,9,FALSE)),"",IF(VLOOKUP($A92,'Ishii et al.'!$A:$L,9,FALSE)=0,"",VLOOKUP($A92,'Ishii et al.'!$A:$L,9,FALSE)*Sources!$E$4))</f>
        <v/>
      </c>
      <c r="AX92" s="16" t="str">
        <f>IF(ISERROR(VLOOKUP($A92,'Ishii et al.'!$A:$L,10,FALSE)),"",IF(VLOOKUP($A92,'Ishii et al.'!$A:$L,10,FALSE)=0,"",VLOOKUP($A92,'Ishii et al.'!$A:$L,10,FALSE)*Sources!$E$4))</f>
        <v/>
      </c>
      <c r="AY92" s="16" t="str">
        <f>IF(ISERROR(VLOOKUP($A92,'Ishii et al.'!$A:$L,11,FALSE)),"",IF(VLOOKUP($A92,'Ishii et al.'!$A:$L,11,FALSE)=0,"",VLOOKUP($A92,'Ishii et al.'!$A:$L,11,FALSE)*Sources!$E$4))</f>
        <v/>
      </c>
      <c r="AZ92" s="16" t="str">
        <f>IF(ISERROR(VLOOKUP($A92,'Ishii et al.'!$A:$L,12,FALSE)),"",IF(VLOOKUP($A92,'Ishii et al.'!$A:$L,12,FALSE)=0,"",VLOOKUP($A92,'Ishii et al.'!$A:$L,12,FALSE)*Sources!$E$4))</f>
        <v/>
      </c>
      <c r="BA92" s="17"/>
      <c r="BB92" s="16">
        <f>IF(ISERROR(VLOOKUP($A92,'Park et al.'!$A:$E,5,FALSE)),"",IF(VLOOKUP($A92,'Park et al.'!$A:$E,5,FALSE)=0,"",VLOOKUP($A92,'Park et al.'!$A:$E,5,FALSE)*Sources!$E$5))</f>
        <v>1.0399999999999998</v>
      </c>
    </row>
    <row r="93" spans="1:54" ht="15" hidden="1" customHeight="1">
      <c r="A93" s="16" t="s">
        <v>303</v>
      </c>
      <c r="B93" s="18" t="s">
        <v>805</v>
      </c>
      <c r="C93" s="32" t="s">
        <v>862</v>
      </c>
      <c r="D93" s="18" t="s">
        <v>306</v>
      </c>
      <c r="E93" s="17"/>
      <c r="F93" s="18" t="s">
        <v>304</v>
      </c>
      <c r="G93" s="18" t="s">
        <v>305</v>
      </c>
      <c r="H93" s="18" t="s">
        <v>306</v>
      </c>
      <c r="I93" s="16">
        <f t="shared" si="9"/>
        <v>3</v>
      </c>
      <c r="J93" s="16">
        <f t="shared" si="10"/>
        <v>27</v>
      </c>
      <c r="K93" s="18"/>
      <c r="L93" s="18"/>
      <c r="M93" s="12" t="b">
        <v>1</v>
      </c>
      <c r="N93" s="12">
        <f t="shared" si="11"/>
        <v>0.3176644777265194</v>
      </c>
      <c r="O93" s="12">
        <f t="shared" si="12"/>
        <v>0.112</v>
      </c>
      <c r="P93" s="12">
        <f t="shared" si="13"/>
        <v>0.3176644777265194</v>
      </c>
      <c r="Q93" s="12">
        <f t="shared" si="14"/>
        <v>0.52332895545303881</v>
      </c>
      <c r="R93" s="12">
        <f t="shared" si="15"/>
        <v>0.20566447772651938</v>
      </c>
      <c r="S93" s="12">
        <f t="shared" si="16"/>
        <v>9.1970028293723036E-4</v>
      </c>
      <c r="U93" s="16" t="str">
        <f>IF(ISERROR(VLOOKUP($A93,'Bennett et al.'!$A:$E,3,FALSE)),"",IF(VLOOKUP($A93,'Bennett et al.'!$A:$E,3,FALSE)=0,"",VLOOKUP($A93,'Bennett et al.'!$A:$E,3,FALSE)*Sources!$E$2))</f>
        <v/>
      </c>
      <c r="V93" s="16" t="str">
        <f>IF(ISERROR(VLOOKUP($A93,'Bennett et al.'!$A:$E,4,FALSE)),"",IF(VLOOKUP($A93,'Bennett et al.'!$A:$E,4,FALSE)=0,"",VLOOKUP($A93,'Bennett et al.'!$A:$E,4,FALSE)*Sources!$E$2))</f>
        <v/>
      </c>
      <c r="W93" s="16" t="str">
        <f>IF(ISERROR(VLOOKUP($A93,'Bennett et al.'!$A:$E,5,FALSE)),"",IF(VLOOKUP($A93,'Bennett et al.'!$A:$E,5,FALSE)=0,"",VLOOKUP($A93,'Bennett et al.'!$A:$E,5,FALSE)*Sources!$E$2))</f>
        <v/>
      </c>
      <c r="X93" s="17"/>
      <c r="Y93" s="16">
        <f>IF(ISERROR(VLOOKUP($A93,'Gerosa et al. growth media'!$A:$K,4,FALSE)),"",IF(VLOOKUP($A93,'Gerosa et al. growth media'!$A:$K,4,FALSE)=0,"",VLOOKUP($A93,'Gerosa et al. growth media'!$A:$K,4,FALSE)*Sources!$E$3))</f>
        <v>0.11069941640110811</v>
      </c>
      <c r="Z93" s="16">
        <f>IF(ISERROR(VLOOKUP($A93,'Gerosa et al. growth media'!$A:$K,5,FALSE)),"",IF(VLOOKUP($A93,'Gerosa et al. growth media'!$A:$K,5,FALSE)=0,"",VLOOKUP($A93,'Gerosa et al. growth media'!$A:$K,5,FALSE)*Sources!$E$3))</f>
        <v>0.18427632488063406</v>
      </c>
      <c r="AA93" s="16">
        <f>IF(ISERROR(VLOOKUP($A93,'Gerosa et al. growth media'!$A:$K,6,FALSE)),"",IF(VLOOKUP($A93,'Gerosa et al. growth media'!$A:$K,6,FALSE)=0,"",VLOOKUP($A93,'Gerosa et al. growth media'!$A:$K,6,FALSE)*Sources!$E$3))</f>
        <v>0.16102824050365944</v>
      </c>
      <c r="AB93" s="16">
        <f>IF(ISERROR(VLOOKUP($A93,'Gerosa et al. growth media'!$A:$K,7,FALSE)),"",IF(VLOOKUP($A93,'Gerosa et al. growth media'!$A:$K,7,FALSE)=0,"",VLOOKUP($A93,'Gerosa et al. growth media'!$A:$K,7,FALSE)*Sources!$E$3))</f>
        <v>0.52332895545303881</v>
      </c>
      <c r="AC93" s="16">
        <f>IF(ISERROR(VLOOKUP($A93,'Gerosa et al. growth media'!$A:$K,8,FALSE)),"",IF(VLOOKUP($A93,'Gerosa et al. growth media'!$A:$K,8,FALSE)=0,"",VLOOKUP($A93,'Gerosa et al. growth media'!$A:$K,8,FALSE)*Sources!$E$3))</f>
        <v>0.10237325434566745</v>
      </c>
      <c r="AD93" s="16">
        <f>IF(ISERROR(VLOOKUP($A93,'Gerosa et al. growth media'!$A:$K,9,FALSE)),"",IF(VLOOKUP($A93,'Gerosa et al. growth media'!$A:$K,9,FALSE)=0,"",VLOOKUP($A93,'Gerosa et al. growth media'!$A:$K,9,FALSE)*Sources!$E$3))</f>
        <v>0.56859905183885251</v>
      </c>
      <c r="AE93" s="16">
        <f>IF(ISERROR(VLOOKUP($A93,'Gerosa et al. growth media'!$A:$K,10,FALSE)),"",IF(VLOOKUP($A93,'Gerosa et al. growth media'!$A:$K,10,FALSE)=0,"",VLOOKUP($A93,'Gerosa et al. growth media'!$A:$K,10,FALSE)*Sources!$E$3))</f>
        <v>8.9508288038523273E-2</v>
      </c>
      <c r="AF93" s="16">
        <f>IF(ISERROR(VLOOKUP($A93,'Gerosa et al. growth media'!$A:$K,11,FALSE)),"",IF(VLOOKUP($A93,'Gerosa et al. growth media'!$A:$K,11,FALSE)=0,"",VLOOKUP($A93,'Gerosa et al. growth media'!$A:$K,11,FALSE)*Sources!$E$3))</f>
        <v>0.17943324927275614</v>
      </c>
      <c r="AG93" s="16">
        <f>IF(ISERROR(VLOOKUP($A93,'Gerosa et al. diauxic shift'!$A:$L,4,FALSE)),"",IF(VLOOKUP($A93,'Gerosa et al. diauxic shift'!$A:$L,4,FALSE)=0,"",VLOOKUP($A93,'Gerosa et al. diauxic shift'!$A:$L,4,FALSE)*Sources!$E$3))</f>
        <v>0.1562155080447179</v>
      </c>
      <c r="AH93" s="16">
        <f>IF(ISERROR(VLOOKUP($A93,'Gerosa et al. diauxic shift'!$A:$L,5,FALSE)),"",IF(VLOOKUP($A93,'Gerosa et al. diauxic shift'!$A:$L,5,FALSE)=0,"",VLOOKUP($A93,'Gerosa et al. diauxic shift'!$A:$L,5,FALSE)*Sources!$E$3))</f>
        <v>9.80460426451207E-3</v>
      </c>
      <c r="AI93" s="16">
        <f>IF(ISERROR(VLOOKUP($A93,'Gerosa et al. diauxic shift'!$A:$L,6,FALSE)),"",IF(VLOOKUP($A93,'Gerosa et al. diauxic shift'!$A:$L,6,FALSE)=0,"",VLOOKUP($A93,'Gerosa et al. diauxic shift'!$A:$L,6,FALSE)*Sources!$E$3))</f>
        <v>1.2222419754365789E-2</v>
      </c>
      <c r="AJ93" s="16">
        <f>IF(ISERROR(VLOOKUP($A93,'Gerosa et al. diauxic shift'!$A:$L,7,FALSE)),"",IF(VLOOKUP($A93,'Gerosa et al. diauxic shift'!$A:$L,7,FALSE)=0,"",VLOOKUP($A93,'Gerosa et al. diauxic shift'!$A:$L,7,FALSE)*Sources!$E$3))</f>
        <v>1.5577675765767058E-2</v>
      </c>
      <c r="AK93" s="16">
        <f>IF(ISERROR(VLOOKUP($A93,'Gerosa et al. diauxic shift'!$A:$L,8,FALSE)),"",IF(VLOOKUP($A93,'Gerosa et al. diauxic shift'!$A:$L,8,FALSE)=0,"",VLOOKUP($A93,'Gerosa et al. diauxic shift'!$A:$L,8,FALSE)*Sources!$E$3))</f>
        <v>2.1357903782907323E-2</v>
      </c>
      <c r="AL93" s="16">
        <f>IF(ISERROR(VLOOKUP($A93,'Gerosa et al. diauxic shift'!$A:$L,9,FALSE)),"",IF(VLOOKUP($A93,'Gerosa et al. diauxic shift'!$A:$L,9,FALSE)=0,"",VLOOKUP($A93,'Gerosa et al. diauxic shift'!$A:$L,9,FALSE)*Sources!$E$3))</f>
        <v>1.9056128360854518E-2</v>
      </c>
      <c r="AM93" s="16">
        <f>IF(ISERROR(VLOOKUP($A93,'Gerosa et al. diauxic shift'!$A:$L,10,FALSE)),"",IF(VLOOKUP($A93,'Gerosa et al. diauxic shift'!$A:$L,10,FALSE)=0,"",VLOOKUP($A93,'Gerosa et al. diauxic shift'!$A:$L,10,FALSE)*Sources!$E$3))</f>
        <v>9.367165602619406E-3</v>
      </c>
      <c r="AN93" s="16">
        <f>IF(ISERROR(VLOOKUP($A93,'Gerosa et al. diauxic shift'!$A:$L,11,FALSE)),"",IF(VLOOKUP($A93,'Gerosa et al. diauxic shift'!$A:$L,11,FALSE)=0,"",VLOOKUP($A93,'Gerosa et al. diauxic shift'!$A:$L,11,FALSE)*Sources!$E$3))</f>
        <v>5.8459111785026004E-3</v>
      </c>
      <c r="AO93" s="16">
        <f>IF(ISERROR(VLOOKUP($A93,'Gerosa et al. diauxic shift'!$A:$L,12,FALSE)),"",IF(VLOOKUP($A93,'Gerosa et al. diauxic shift'!$A:$L,12,FALSE)=0,"",VLOOKUP($A93,'Gerosa et al. diauxic shift'!$A:$L,12,FALSE)*Sources!$E$3))</f>
        <v>8.2635428753362484E-3</v>
      </c>
      <c r="AP93" s="17"/>
      <c r="AQ93" s="16">
        <f>IF(ISERROR(VLOOKUP($A93,'Ishii et al.'!$A:$L,3,FALSE)),"",IF(VLOOKUP($A93,'Ishii et al.'!$A:$L,3,FALSE)=0,"",VLOOKUP($A93,'Ishii et al.'!$A:$L,3,FALSE)*Sources!$E$4))</f>
        <v>0.25488986055915502</v>
      </c>
      <c r="AR93" s="16">
        <f>IF(ISERROR(VLOOKUP($A93,'Ishii et al.'!$A:$L,4,FALSE)),"",IF(VLOOKUP($A93,'Ishii et al.'!$A:$L,4,FALSE)=0,"",VLOOKUP($A93,'Ishii et al.'!$A:$L,4,FALSE)*Sources!$E$4))</f>
        <v>9.8267963777213196E-2</v>
      </c>
      <c r="AS93" s="16">
        <f>IF(ISERROR(VLOOKUP($A93,'Ishii et al.'!$A:$L,5,FALSE)),"",IF(VLOOKUP($A93,'Ishii et al.'!$A:$L,5,FALSE)=0,"",VLOOKUP($A93,'Ishii et al.'!$A:$L,5,FALSE)*Sources!$E$4))</f>
        <v>7.8163958375328205E-2</v>
      </c>
      <c r="AT93" s="16">
        <f>IF(ISERROR(VLOOKUP($A93,'Ishii et al.'!$A:$L,6,FALSE)),"",IF(VLOOKUP($A93,'Ishii et al.'!$A:$L,6,FALSE)=0,"",VLOOKUP($A93,'Ishii et al.'!$A:$L,6,FALSE)*Sources!$E$4))</f>
        <v>0.113804016584596</v>
      </c>
      <c r="AU93" s="16">
        <f>IF(ISERROR(VLOOKUP($A93,'Ishii et al.'!$A:$L,7,FALSE)),"",IF(VLOOKUP($A93,'Ishii et al.'!$A:$L,7,FALSE)=0,"",VLOOKUP($A93,'Ishii et al.'!$A:$L,7,FALSE)*Sources!$E$4))</f>
        <v>9.3349114269903499E-2</v>
      </c>
      <c r="AV93" s="16">
        <f t="shared" si="17"/>
        <v>0.1276949827132392</v>
      </c>
      <c r="AW93" s="16">
        <f>IF(ISERROR(VLOOKUP($A93,'Ishii et al.'!$A:$L,9,FALSE)),"",IF(VLOOKUP($A93,'Ishii et al.'!$A:$L,9,FALSE)=0,"",VLOOKUP($A93,'Ishii et al.'!$A:$L,9,FALSE)*Sources!$E$4))</f>
        <v>0.147027297808632</v>
      </c>
      <c r="AX93" s="16">
        <f>IF(ISERROR(VLOOKUP($A93,'Ishii et al.'!$A:$L,10,FALSE)),"",IF(VLOOKUP($A93,'Ishii et al.'!$A:$L,10,FALSE)=0,"",VLOOKUP($A93,'Ishii et al.'!$A:$L,10,FALSE)*Sources!$E$4))</f>
        <v>6.7507483535875407E-2</v>
      </c>
      <c r="AY93" s="16">
        <f>IF(ISERROR(VLOOKUP($A93,'Ishii et al.'!$A:$L,11,FALSE)),"",IF(VLOOKUP($A93,'Ishii et al.'!$A:$L,11,FALSE)=0,"",VLOOKUP($A93,'Ishii et al.'!$A:$L,11,FALSE)*Sources!$E$4))</f>
        <v>7.09626592698826E-2</v>
      </c>
      <c r="AZ93" s="16">
        <f>IF(ISERROR(VLOOKUP($A93,'Ishii et al.'!$A:$L,12,FALSE)),"",IF(VLOOKUP($A93,'Ishii et al.'!$A:$L,12,FALSE)=0,"",VLOOKUP($A93,'Ishii et al.'!$A:$L,12,FALSE)*Sources!$E$4))</f>
        <v>0.168007760789468</v>
      </c>
      <c r="BA93" s="17"/>
      <c r="BB93" s="16">
        <f>IF(ISERROR(VLOOKUP($A93,'Park et al.'!$A:$E,5,FALSE)),"",IF(VLOOKUP($A93,'Park et al.'!$A:$E,5,FALSE)=0,"",VLOOKUP($A93,'Park et al.'!$A:$E,5,FALSE)*Sources!$E$5))</f>
        <v>0.112</v>
      </c>
    </row>
    <row r="94" spans="1:54" ht="15" customHeight="1">
      <c r="A94" s="16" t="s">
        <v>307</v>
      </c>
      <c r="B94" s="18"/>
      <c r="C94" s="18"/>
      <c r="D94" s="18" t="s">
        <v>308</v>
      </c>
      <c r="E94" s="17"/>
      <c r="F94" s="17"/>
      <c r="G94" s="18" t="s">
        <v>308</v>
      </c>
      <c r="H94" s="17"/>
      <c r="I94" s="18">
        <f t="shared" si="9"/>
        <v>1</v>
      </c>
      <c r="J94" s="18">
        <f t="shared" si="10"/>
        <v>8</v>
      </c>
      <c r="K94" s="18"/>
      <c r="L94" s="18"/>
      <c r="N94" s="12" t="str">
        <f t="shared" si="11"/>
        <v/>
      </c>
      <c r="O94" s="12" t="str">
        <f t="shared" si="12"/>
        <v/>
      </c>
      <c r="P94" s="12" t="str">
        <f t="shared" si="13"/>
        <v/>
      </c>
      <c r="Q94" s="12" t="str">
        <f t="shared" si="14"/>
        <v/>
      </c>
      <c r="R94" s="12" t="str">
        <f t="shared" si="15"/>
        <v/>
      </c>
      <c r="S94" s="12" t="str">
        <f t="shared" si="16"/>
        <v/>
      </c>
      <c r="U94" s="18" t="str">
        <f>IF(ISERROR(VLOOKUP($A94,'Bennett et al.'!$A:$E,3,FALSE)),"",IF(VLOOKUP($A94,'Bennett et al.'!$A:$E,3,FALSE)=0,"",VLOOKUP($A94,'Bennett et al.'!$A:$E,3,FALSE)*Sources!$E$2))</f>
        <v/>
      </c>
      <c r="V94" s="18" t="str">
        <f>IF(ISERROR(VLOOKUP($A94,'Bennett et al.'!$A:$E,4,FALSE)),"",IF(VLOOKUP($A94,'Bennett et al.'!$A:$E,4,FALSE)=0,"",VLOOKUP($A94,'Bennett et al.'!$A:$E,4,FALSE)*Sources!$E$2))</f>
        <v/>
      </c>
      <c r="W94" s="18" t="str">
        <f>IF(ISERROR(VLOOKUP($A94,'Bennett et al.'!$A:$E,5,FALSE)),"",IF(VLOOKUP($A94,'Bennett et al.'!$A:$E,5,FALSE)=0,"",VLOOKUP($A94,'Bennett et al.'!$A:$E,5,FALSE)*Sources!$E$2))</f>
        <v/>
      </c>
      <c r="X94" s="17"/>
      <c r="Y94" s="18" t="str">
        <f>IF(ISERROR(VLOOKUP($A94,'Gerosa et al. growth media'!$A:$K,4,FALSE)),"",IF(VLOOKUP($A94,'Gerosa et al. growth media'!$A:$K,4,FALSE)=0,"",VLOOKUP($A94,'Gerosa et al. growth media'!$A:$K,4,FALSE)*Sources!$E$3))</f>
        <v/>
      </c>
      <c r="Z94" s="18" t="str">
        <f>IF(ISERROR(VLOOKUP($A94,'Gerosa et al. growth media'!$A:$K,5,FALSE)),"",IF(VLOOKUP($A94,'Gerosa et al. growth media'!$A:$K,5,FALSE)=0,"",VLOOKUP($A94,'Gerosa et al. growth media'!$A:$K,5,FALSE)*Sources!$E$3))</f>
        <v/>
      </c>
      <c r="AA94" s="18" t="str">
        <f>IF(ISERROR(VLOOKUP($A94,'Gerosa et al. growth media'!$A:$K,6,FALSE)),"",IF(VLOOKUP($A94,'Gerosa et al. growth media'!$A:$K,6,FALSE)=0,"",VLOOKUP($A94,'Gerosa et al. growth media'!$A:$K,6,FALSE)*Sources!$E$3))</f>
        <v/>
      </c>
      <c r="AB94" s="18" t="str">
        <f>IF(ISERROR(VLOOKUP($A94,'Gerosa et al. growth media'!$A:$K,7,FALSE)),"",IF(VLOOKUP($A94,'Gerosa et al. growth media'!$A:$K,7,FALSE)=0,"",VLOOKUP($A94,'Gerosa et al. growth media'!$A:$K,7,FALSE)*Sources!$E$3))</f>
        <v/>
      </c>
      <c r="AC94" s="18" t="str">
        <f>IF(ISERROR(VLOOKUP($A94,'Gerosa et al. growth media'!$A:$K,8,FALSE)),"",IF(VLOOKUP($A94,'Gerosa et al. growth media'!$A:$K,8,FALSE)=0,"",VLOOKUP($A94,'Gerosa et al. growth media'!$A:$K,8,FALSE)*Sources!$E$3))</f>
        <v/>
      </c>
      <c r="AD94" s="18" t="str">
        <f>IF(ISERROR(VLOOKUP($A94,'Gerosa et al. growth media'!$A:$K,9,FALSE)),"",IF(VLOOKUP($A94,'Gerosa et al. growth media'!$A:$K,9,FALSE)=0,"",VLOOKUP($A94,'Gerosa et al. growth media'!$A:$K,9,FALSE)*Sources!$E$3))</f>
        <v/>
      </c>
      <c r="AE94" s="18" t="str">
        <f>IF(ISERROR(VLOOKUP($A94,'Gerosa et al. growth media'!$A:$K,10,FALSE)),"",IF(VLOOKUP($A94,'Gerosa et al. growth media'!$A:$K,10,FALSE)=0,"",VLOOKUP($A94,'Gerosa et al. growth media'!$A:$K,10,FALSE)*Sources!$E$3))</f>
        <v/>
      </c>
      <c r="AF94" s="18" t="str">
        <f>IF(ISERROR(VLOOKUP($A94,'Gerosa et al. growth media'!$A:$K,11,FALSE)),"",IF(VLOOKUP($A94,'Gerosa et al. growth media'!$A:$K,11,FALSE)=0,"",VLOOKUP($A94,'Gerosa et al. growth media'!$A:$K,11,FALSE)*Sources!$E$3))</f>
        <v/>
      </c>
      <c r="AG94" s="18" t="str">
        <f>IF(ISERROR(VLOOKUP($A94,'Gerosa et al. diauxic shift'!$A:$L,4,FALSE)),"",IF(VLOOKUP($A94,'Gerosa et al. diauxic shift'!$A:$L,4,FALSE)=0,"",VLOOKUP($A94,'Gerosa et al. diauxic shift'!$A:$L,4,FALSE)*Sources!$E$3))</f>
        <v/>
      </c>
      <c r="AH94" s="18" t="str">
        <f>IF(ISERROR(VLOOKUP($A94,'Gerosa et al. diauxic shift'!$A:$L,5,FALSE)),"",IF(VLOOKUP($A94,'Gerosa et al. diauxic shift'!$A:$L,5,FALSE)=0,"",VLOOKUP($A94,'Gerosa et al. diauxic shift'!$A:$L,5,FALSE)*Sources!$E$3))</f>
        <v/>
      </c>
      <c r="AI94" s="18" t="str">
        <f>IF(ISERROR(VLOOKUP($A94,'Gerosa et al. diauxic shift'!$A:$L,6,FALSE)),"",IF(VLOOKUP($A94,'Gerosa et al. diauxic shift'!$A:$L,6,FALSE)=0,"",VLOOKUP($A94,'Gerosa et al. diauxic shift'!$A:$L,6,FALSE)*Sources!$E$3))</f>
        <v/>
      </c>
      <c r="AJ94" s="18" t="str">
        <f>IF(ISERROR(VLOOKUP($A94,'Gerosa et al. diauxic shift'!$A:$L,7,FALSE)),"",IF(VLOOKUP($A94,'Gerosa et al. diauxic shift'!$A:$L,7,FALSE)=0,"",VLOOKUP($A94,'Gerosa et al. diauxic shift'!$A:$L,7,FALSE)*Sources!$E$3))</f>
        <v/>
      </c>
      <c r="AK94" s="18" t="str">
        <f>IF(ISERROR(VLOOKUP($A94,'Gerosa et al. diauxic shift'!$A:$L,8,FALSE)),"",IF(VLOOKUP($A94,'Gerosa et al. diauxic shift'!$A:$L,8,FALSE)=0,"",VLOOKUP($A94,'Gerosa et al. diauxic shift'!$A:$L,8,FALSE)*Sources!$E$3))</f>
        <v/>
      </c>
      <c r="AL94" s="18" t="str">
        <f>IF(ISERROR(VLOOKUP($A94,'Gerosa et al. diauxic shift'!$A:$L,9,FALSE)),"",IF(VLOOKUP($A94,'Gerosa et al. diauxic shift'!$A:$L,9,FALSE)=0,"",VLOOKUP($A94,'Gerosa et al. diauxic shift'!$A:$L,9,FALSE)*Sources!$E$3))</f>
        <v/>
      </c>
      <c r="AM94" s="18" t="str">
        <f>IF(ISERROR(VLOOKUP($A94,'Gerosa et al. diauxic shift'!$A:$L,10,FALSE)),"",IF(VLOOKUP($A94,'Gerosa et al. diauxic shift'!$A:$L,10,FALSE)=0,"",VLOOKUP($A94,'Gerosa et al. diauxic shift'!$A:$L,10,FALSE)*Sources!$E$3))</f>
        <v/>
      </c>
      <c r="AN94" s="18" t="str">
        <f>IF(ISERROR(VLOOKUP($A94,'Gerosa et al. diauxic shift'!$A:$L,11,FALSE)),"",IF(VLOOKUP($A94,'Gerosa et al. diauxic shift'!$A:$L,11,FALSE)=0,"",VLOOKUP($A94,'Gerosa et al. diauxic shift'!$A:$L,11,FALSE)*Sources!$E$3))</f>
        <v/>
      </c>
      <c r="AO94" s="18" t="str">
        <f>IF(ISERROR(VLOOKUP($A94,'Gerosa et al. diauxic shift'!$A:$L,12,FALSE)),"",IF(VLOOKUP($A94,'Gerosa et al. diauxic shift'!$A:$L,12,FALSE)=0,"",VLOOKUP($A94,'Gerosa et al. diauxic shift'!$A:$L,12,FALSE)*Sources!$E$3))</f>
        <v/>
      </c>
      <c r="AP94" s="17"/>
      <c r="AQ94" s="18">
        <f>IF(ISERROR(VLOOKUP($A94,'Ishii et al.'!$A:$L,3,FALSE)),"",IF(VLOOKUP($A94,'Ishii et al.'!$A:$L,3,FALSE)=0,"",VLOOKUP($A94,'Ishii et al.'!$A:$L,3,FALSE)*Sources!$E$4))</f>
        <v>5.0324544387695201E-2</v>
      </c>
      <c r="AR94" s="18">
        <f>IF(ISERROR(VLOOKUP($A94,'Ishii et al.'!$A:$L,4,FALSE)),"",IF(VLOOKUP($A94,'Ishii et al.'!$A:$L,4,FALSE)=0,"",VLOOKUP($A94,'Ishii et al.'!$A:$L,4,FALSE)*Sources!$E$4))</f>
        <v>9.1938826084827906E-3</v>
      </c>
      <c r="AS94" s="18">
        <f>IF(ISERROR(VLOOKUP($A94,'Ishii et al.'!$A:$L,5,FALSE)),"",IF(VLOOKUP($A94,'Ishii et al.'!$A:$L,5,FALSE)=0,"",VLOOKUP($A94,'Ishii et al.'!$A:$L,5,FALSE)*Sources!$E$4))</f>
        <v>5.27355495453182E-2</v>
      </c>
      <c r="AT94" s="18">
        <f>IF(ISERROR(VLOOKUP($A94,'Ishii et al.'!$A:$L,6,FALSE)),"",IF(VLOOKUP($A94,'Ishii et al.'!$A:$L,6,FALSE)=0,"",VLOOKUP($A94,'Ishii et al.'!$A:$L,6,FALSE)*Sources!$E$4))</f>
        <v>2.8495540044058701E-2</v>
      </c>
      <c r="AU94" s="18" t="str">
        <f>IF(ISERROR(VLOOKUP($A94,'Ishii et al.'!$A:$L,7,FALSE)),"",IF(VLOOKUP($A94,'Ishii et al.'!$A:$L,7,FALSE)=0,"",VLOOKUP($A94,'Ishii et al.'!$A:$L,7,FALSE)*Sources!$E$4))</f>
        <v/>
      </c>
      <c r="AV94" s="18">
        <f t="shared" si="17"/>
        <v>3.5187379146388725E-2</v>
      </c>
      <c r="AW94" s="18">
        <f>IF(ISERROR(VLOOKUP($A94,'Ishii et al.'!$A:$L,9,FALSE)),"",IF(VLOOKUP($A94,'Ishii et al.'!$A:$L,9,FALSE)=0,"",VLOOKUP($A94,'Ishii et al.'!$A:$L,9,FALSE)*Sources!$E$4))</f>
        <v>1.3873292343080299E-2</v>
      </c>
      <c r="AX94" s="18">
        <f>IF(ISERROR(VLOOKUP($A94,'Ishii et al.'!$A:$L,10,FALSE)),"",IF(VLOOKUP($A94,'Ishii et al.'!$A:$L,10,FALSE)=0,"",VLOOKUP($A94,'Ishii et al.'!$A:$L,10,FALSE)*Sources!$E$4))</f>
        <v>5.9248778940578402E-3</v>
      </c>
      <c r="AY94" s="18">
        <f>IF(ISERROR(VLOOKUP($A94,'Ishii et al.'!$A:$L,11,FALSE)),"",IF(VLOOKUP($A94,'Ishii et al.'!$A:$L,11,FALSE)=0,"",VLOOKUP($A94,'Ishii et al.'!$A:$L,11,FALSE)*Sources!$E$4))</f>
        <v>1.02372129358847E-2</v>
      </c>
      <c r="AZ94" s="18">
        <f>IF(ISERROR(VLOOKUP($A94,'Ishii et al.'!$A:$L,12,FALSE)),"",IF(VLOOKUP($A94,'Ishii et al.'!$A:$L,12,FALSE)=0,"",VLOOKUP($A94,'Ishii et al.'!$A:$L,12,FALSE)*Sources!$E$4))</f>
        <v>0.120239011611949</v>
      </c>
      <c r="BA94" s="17"/>
      <c r="BB94" s="18" t="str">
        <f>IF(ISERROR(VLOOKUP($A94,'Park et al.'!$A:$E,5,FALSE)),"",IF(VLOOKUP($A94,'Park et al.'!$A:$E,5,FALSE)=0,"",VLOOKUP($A94,'Park et al.'!$A:$E,5,FALSE)*Sources!$E$5))</f>
        <v/>
      </c>
    </row>
    <row r="95" spans="1:54" ht="15" hidden="1" customHeight="1">
      <c r="A95" s="16" t="s">
        <v>309</v>
      </c>
      <c r="B95" s="18" t="s">
        <v>732</v>
      </c>
      <c r="C95" s="18" t="s">
        <v>732</v>
      </c>
      <c r="D95" s="18" t="s">
        <v>310</v>
      </c>
      <c r="E95" s="18" t="s">
        <v>310</v>
      </c>
      <c r="F95"/>
      <c r="G95" s="18" t="s">
        <v>311</v>
      </c>
      <c r="H95" s="18" t="s">
        <v>310</v>
      </c>
      <c r="I95" s="16">
        <f t="shared" si="9"/>
        <v>3</v>
      </c>
      <c r="J95" s="16">
        <f t="shared" si="10"/>
        <v>11</v>
      </c>
      <c r="K95" s="18"/>
      <c r="L95" s="18"/>
      <c r="M95" s="12" t="b">
        <v>1</v>
      </c>
      <c r="N95" s="12">
        <f t="shared" si="11"/>
        <v>1.3099999999999999E-4</v>
      </c>
      <c r="O95" s="12">
        <f t="shared" si="12"/>
        <v>1.3099999999999999E-4</v>
      </c>
      <c r="P95" s="12">
        <f t="shared" si="13"/>
        <v>1.3099999999999999E-4</v>
      </c>
      <c r="Q95" s="12">
        <f t="shared" si="14"/>
        <v>1.3099999999999999E-4</v>
      </c>
      <c r="R95" s="12">
        <f t="shared" si="15"/>
        <v>0</v>
      </c>
      <c r="S95" s="12">
        <f t="shared" si="16"/>
        <v>3.7927041111754482E-7</v>
      </c>
      <c r="U95" s="16">
        <f>IF(ISERROR(VLOOKUP($A95,'Bennett et al.'!$A:$E,3,FALSE)),"",IF(VLOOKUP($A95,'Bennett et al.'!$A:$E,3,FALSE)=0,"",VLOOKUP($A95,'Bennett et al.'!$A:$E,3,FALSE)*Sources!$E$2))</f>
        <v>1.3099999999999999E-4</v>
      </c>
      <c r="V95" s="16" t="str">
        <f>IF(ISERROR(VLOOKUP($A95,'Bennett et al.'!$A:$E,4,FALSE)),"",IF(VLOOKUP($A95,'Bennett et al.'!$A:$E,4,FALSE)=0,"",VLOOKUP($A95,'Bennett et al.'!$A:$E,4,FALSE)*Sources!$E$2))</f>
        <v/>
      </c>
      <c r="W95" s="16" t="str">
        <f>IF(ISERROR(VLOOKUP($A95,'Bennett et al.'!$A:$E,5,FALSE)),"",IF(VLOOKUP($A95,'Bennett et al.'!$A:$E,5,FALSE)=0,"",VLOOKUP($A95,'Bennett et al.'!$A:$E,5,FALSE)*Sources!$E$2))</f>
        <v/>
      </c>
      <c r="X95" s="17"/>
      <c r="Y95" s="16" t="str">
        <f>IF(ISERROR(VLOOKUP($A95,'Gerosa et al. growth media'!$A:$K,4,FALSE)),"",IF(VLOOKUP($A95,'Gerosa et al. growth media'!$A:$K,4,FALSE)=0,"",VLOOKUP($A95,'Gerosa et al. growth media'!$A:$K,4,FALSE)*Sources!$E$3))</f>
        <v/>
      </c>
      <c r="Z95" s="16" t="str">
        <f>IF(ISERROR(VLOOKUP($A95,'Gerosa et al. growth media'!$A:$K,5,FALSE)),"",IF(VLOOKUP($A95,'Gerosa et al. growth media'!$A:$K,5,FALSE)=0,"",VLOOKUP($A95,'Gerosa et al. growth media'!$A:$K,5,FALSE)*Sources!$E$3))</f>
        <v/>
      </c>
      <c r="AA95" s="16" t="str">
        <f>IF(ISERROR(VLOOKUP($A95,'Gerosa et al. growth media'!$A:$K,6,FALSE)),"",IF(VLOOKUP($A95,'Gerosa et al. growth media'!$A:$K,6,FALSE)=0,"",VLOOKUP($A95,'Gerosa et al. growth media'!$A:$K,6,FALSE)*Sources!$E$3))</f>
        <v/>
      </c>
      <c r="AB95" s="16" t="str">
        <f>IF(ISERROR(VLOOKUP($A95,'Gerosa et al. growth media'!$A:$K,7,FALSE)),"",IF(VLOOKUP($A95,'Gerosa et al. growth media'!$A:$K,7,FALSE)=0,"",VLOOKUP($A95,'Gerosa et al. growth media'!$A:$K,7,FALSE)*Sources!$E$3))</f>
        <v/>
      </c>
      <c r="AC95" s="16" t="str">
        <f>IF(ISERROR(VLOOKUP($A95,'Gerosa et al. growth media'!$A:$K,8,FALSE)),"",IF(VLOOKUP($A95,'Gerosa et al. growth media'!$A:$K,8,FALSE)=0,"",VLOOKUP($A95,'Gerosa et al. growth media'!$A:$K,8,FALSE)*Sources!$E$3))</f>
        <v/>
      </c>
      <c r="AD95" s="16" t="str">
        <f>IF(ISERROR(VLOOKUP($A95,'Gerosa et al. growth media'!$A:$K,9,FALSE)),"",IF(VLOOKUP($A95,'Gerosa et al. growth media'!$A:$K,9,FALSE)=0,"",VLOOKUP($A95,'Gerosa et al. growth media'!$A:$K,9,FALSE)*Sources!$E$3))</f>
        <v/>
      </c>
      <c r="AE95" s="16" t="str">
        <f>IF(ISERROR(VLOOKUP($A95,'Gerosa et al. growth media'!$A:$K,10,FALSE)),"",IF(VLOOKUP($A95,'Gerosa et al. growth media'!$A:$K,10,FALSE)=0,"",VLOOKUP($A95,'Gerosa et al. growth media'!$A:$K,10,FALSE)*Sources!$E$3))</f>
        <v/>
      </c>
      <c r="AF95" s="16" t="str">
        <f>IF(ISERROR(VLOOKUP($A95,'Gerosa et al. growth media'!$A:$K,11,FALSE)),"",IF(VLOOKUP($A95,'Gerosa et al. growth media'!$A:$K,11,FALSE)=0,"",VLOOKUP($A95,'Gerosa et al. growth media'!$A:$K,11,FALSE)*Sources!$E$3))</f>
        <v/>
      </c>
      <c r="AG95" s="16" t="str">
        <f>IF(ISERROR(VLOOKUP($A95,'Gerosa et al. diauxic shift'!$A:$L,4,FALSE)),"",IF(VLOOKUP($A95,'Gerosa et al. diauxic shift'!$A:$L,4,FALSE)=0,"",VLOOKUP($A95,'Gerosa et al. diauxic shift'!$A:$L,4,FALSE)*Sources!$E$3))</f>
        <v/>
      </c>
      <c r="AH95" s="16" t="str">
        <f>IF(ISERROR(VLOOKUP($A95,'Gerosa et al. diauxic shift'!$A:$L,5,FALSE)),"",IF(VLOOKUP($A95,'Gerosa et al. diauxic shift'!$A:$L,5,FALSE)=0,"",VLOOKUP($A95,'Gerosa et al. diauxic shift'!$A:$L,5,FALSE)*Sources!$E$3))</f>
        <v/>
      </c>
      <c r="AI95" s="16" t="str">
        <f>IF(ISERROR(VLOOKUP($A95,'Gerosa et al. diauxic shift'!$A:$L,6,FALSE)),"",IF(VLOOKUP($A95,'Gerosa et al. diauxic shift'!$A:$L,6,FALSE)=0,"",VLOOKUP($A95,'Gerosa et al. diauxic shift'!$A:$L,6,FALSE)*Sources!$E$3))</f>
        <v/>
      </c>
      <c r="AJ95" s="16" t="str">
        <f>IF(ISERROR(VLOOKUP($A95,'Gerosa et al. diauxic shift'!$A:$L,7,FALSE)),"",IF(VLOOKUP($A95,'Gerosa et al. diauxic shift'!$A:$L,7,FALSE)=0,"",VLOOKUP($A95,'Gerosa et al. diauxic shift'!$A:$L,7,FALSE)*Sources!$E$3))</f>
        <v/>
      </c>
      <c r="AK95" s="16" t="str">
        <f>IF(ISERROR(VLOOKUP($A95,'Gerosa et al. diauxic shift'!$A:$L,8,FALSE)),"",IF(VLOOKUP($A95,'Gerosa et al. diauxic shift'!$A:$L,8,FALSE)=0,"",VLOOKUP($A95,'Gerosa et al. diauxic shift'!$A:$L,8,FALSE)*Sources!$E$3))</f>
        <v/>
      </c>
      <c r="AL95" s="16" t="str">
        <f>IF(ISERROR(VLOOKUP($A95,'Gerosa et al. diauxic shift'!$A:$L,9,FALSE)),"",IF(VLOOKUP($A95,'Gerosa et al. diauxic shift'!$A:$L,9,FALSE)=0,"",VLOOKUP($A95,'Gerosa et al. diauxic shift'!$A:$L,9,FALSE)*Sources!$E$3))</f>
        <v/>
      </c>
      <c r="AM95" s="16" t="str">
        <f>IF(ISERROR(VLOOKUP($A95,'Gerosa et al. diauxic shift'!$A:$L,10,FALSE)),"",IF(VLOOKUP($A95,'Gerosa et al. diauxic shift'!$A:$L,10,FALSE)=0,"",VLOOKUP($A95,'Gerosa et al. diauxic shift'!$A:$L,10,FALSE)*Sources!$E$3))</f>
        <v/>
      </c>
      <c r="AN95" s="16" t="str">
        <f>IF(ISERROR(VLOOKUP($A95,'Gerosa et al. diauxic shift'!$A:$L,11,FALSE)),"",IF(VLOOKUP($A95,'Gerosa et al. diauxic shift'!$A:$L,11,FALSE)=0,"",VLOOKUP($A95,'Gerosa et al. diauxic shift'!$A:$L,11,FALSE)*Sources!$E$3))</f>
        <v/>
      </c>
      <c r="AO95" s="16" t="str">
        <f>IF(ISERROR(VLOOKUP($A95,'Gerosa et al. diauxic shift'!$A:$L,12,FALSE)),"",IF(VLOOKUP($A95,'Gerosa et al. diauxic shift'!$A:$L,12,FALSE)=0,"",VLOOKUP($A95,'Gerosa et al. diauxic shift'!$A:$L,12,FALSE)*Sources!$E$3))</f>
        <v/>
      </c>
      <c r="AP95" s="17"/>
      <c r="AQ95" s="16">
        <f>IF(ISERROR(VLOOKUP($A95,'Ishii et al.'!$A:$L,3,FALSE)),"",IF(VLOOKUP($A95,'Ishii et al.'!$A:$L,3,FALSE)=0,"",VLOOKUP($A95,'Ishii et al.'!$A:$L,3,FALSE)*Sources!$E$4))</f>
        <v>6.2633207498554097E-2</v>
      </c>
      <c r="AR95" s="16">
        <f>IF(ISERROR(VLOOKUP($A95,'Ishii et al.'!$A:$L,4,FALSE)),"",IF(VLOOKUP($A95,'Ishii et al.'!$A:$L,4,FALSE)=0,"",VLOOKUP($A95,'Ishii et al.'!$A:$L,4,FALSE)*Sources!$E$4))</f>
        <v>6.8200248134182198E-2</v>
      </c>
      <c r="AS95" s="16">
        <f>IF(ISERROR(VLOOKUP($A95,'Ishii et al.'!$A:$L,5,FALSE)),"",IF(VLOOKUP($A95,'Ishii et al.'!$A:$L,5,FALSE)=0,"",VLOOKUP($A95,'Ishii et al.'!$A:$L,5,FALSE)*Sources!$E$4))</f>
        <v>6.2160308859535197E-2</v>
      </c>
      <c r="AT95" s="16">
        <f>IF(ISERROR(VLOOKUP($A95,'Ishii et al.'!$A:$L,6,FALSE)),"",IF(VLOOKUP($A95,'Ishii et al.'!$A:$L,6,FALSE)=0,"",VLOOKUP($A95,'Ishii et al.'!$A:$L,6,FALSE)*Sources!$E$4))</f>
        <v>0.139958275567834</v>
      </c>
      <c r="AU95" s="16">
        <f>IF(ISERROR(VLOOKUP($A95,'Ishii et al.'!$A:$L,7,FALSE)),"",IF(VLOOKUP($A95,'Ishii et al.'!$A:$L,7,FALSE)=0,"",VLOOKUP($A95,'Ishii et al.'!$A:$L,7,FALSE)*Sources!$E$4))</f>
        <v>8.5331130605676195E-2</v>
      </c>
      <c r="AV95" s="16">
        <f t="shared" si="17"/>
        <v>8.3656634133156341E-2</v>
      </c>
      <c r="AW95" s="16">
        <f>IF(ISERROR(VLOOKUP($A95,'Ishii et al.'!$A:$L,9,FALSE)),"",IF(VLOOKUP($A95,'Ishii et al.'!$A:$L,9,FALSE)=0,"",VLOOKUP($A95,'Ishii et al.'!$A:$L,9,FALSE)*Sources!$E$4))</f>
        <v>0.110163493957615</v>
      </c>
      <c r="AX95" s="16">
        <f>IF(ISERROR(VLOOKUP($A95,'Ishii et al.'!$A:$L,10,FALSE)),"",IF(VLOOKUP($A95,'Ishii et al.'!$A:$L,10,FALSE)=0,"",VLOOKUP($A95,'Ishii et al.'!$A:$L,10,FALSE)*Sources!$E$4))</f>
        <v>8.7871193338401904E-2</v>
      </c>
      <c r="AY95" s="16">
        <f>IF(ISERROR(VLOOKUP($A95,'Ishii et al.'!$A:$L,11,FALSE)),"",IF(VLOOKUP($A95,'Ishii et al.'!$A:$L,11,FALSE)=0,"",VLOOKUP($A95,'Ishii et al.'!$A:$L,11,FALSE)*Sources!$E$4))</f>
        <v>8.8862663888235799E-2</v>
      </c>
      <c r="AZ95" s="16">
        <f>IF(ISERROR(VLOOKUP($A95,'Ishii et al.'!$A:$L,12,FALSE)),"",IF(VLOOKUP($A95,'Ishii et al.'!$A:$L,12,FALSE)=0,"",VLOOKUP($A95,'Ishii et al.'!$A:$L,12,FALSE)*Sources!$E$4))</f>
        <v>8.4224069465558604E-2</v>
      </c>
      <c r="BA95" s="17"/>
      <c r="BB95" s="16">
        <f>IF(ISERROR(VLOOKUP($A95,'Park et al.'!$A:$E,5,FALSE)),"",IF(VLOOKUP($A95,'Park et al.'!$A:$E,5,FALSE)=0,"",VLOOKUP($A95,'Park et al.'!$A:$E,5,FALSE)*Sources!$E$5))</f>
        <v>1.3099999999999999E-4</v>
      </c>
    </row>
    <row r="96" spans="1:54" ht="15" hidden="1" customHeight="1">
      <c r="A96" s="16" t="s">
        <v>312</v>
      </c>
      <c r="B96" s="18" t="s">
        <v>733</v>
      </c>
      <c r="C96" s="18" t="s">
        <v>733</v>
      </c>
      <c r="D96" s="18" t="s">
        <v>134</v>
      </c>
      <c r="E96" s="17"/>
      <c r="F96" s="17"/>
      <c r="G96" s="17"/>
      <c r="H96" s="18" t="s">
        <v>134</v>
      </c>
      <c r="I96" s="18">
        <f t="shared" si="9"/>
        <v>1</v>
      </c>
      <c r="J96" s="18">
        <f t="shared" si="10"/>
        <v>1</v>
      </c>
      <c r="K96" s="18"/>
      <c r="L96" s="18"/>
      <c r="M96" s="12" t="b">
        <v>1</v>
      </c>
      <c r="N96" s="12">
        <f t="shared" si="11"/>
        <v>6.6300000000000005E-3</v>
      </c>
      <c r="O96" s="12">
        <f t="shared" si="12"/>
        <v>6.6300000000000005E-3</v>
      </c>
      <c r="P96" s="12">
        <f t="shared" si="13"/>
        <v>6.6300000000000005E-3</v>
      </c>
      <c r="Q96" s="12">
        <f t="shared" si="14"/>
        <v>6.6300000000000005E-3</v>
      </c>
      <c r="R96" s="12">
        <f t="shared" si="15"/>
        <v>0</v>
      </c>
      <c r="S96" s="12">
        <f t="shared" si="16"/>
        <v>1.9195136074116966E-5</v>
      </c>
      <c r="U96" s="18" t="str">
        <f>IF(ISERROR(VLOOKUP($A96,'Bennett et al.'!$A:$E,3,FALSE)),"",IF(VLOOKUP($A96,'Bennett et al.'!$A:$E,3,FALSE)=0,"",VLOOKUP($A96,'Bennett et al.'!$A:$E,3,FALSE)*Sources!$E$2))</f>
        <v/>
      </c>
      <c r="V96" s="18" t="str">
        <f>IF(ISERROR(VLOOKUP($A96,'Bennett et al.'!$A:$E,4,FALSE)),"",IF(VLOOKUP($A96,'Bennett et al.'!$A:$E,4,FALSE)=0,"",VLOOKUP($A96,'Bennett et al.'!$A:$E,4,FALSE)*Sources!$E$2))</f>
        <v/>
      </c>
      <c r="W96" s="18" t="str">
        <f>IF(ISERROR(VLOOKUP($A96,'Bennett et al.'!$A:$E,5,FALSE)),"",IF(VLOOKUP($A96,'Bennett et al.'!$A:$E,5,FALSE)=0,"",VLOOKUP($A96,'Bennett et al.'!$A:$E,5,FALSE)*Sources!$E$2))</f>
        <v/>
      </c>
      <c r="X96" s="17"/>
      <c r="Y96" s="18" t="str">
        <f>IF(ISERROR(VLOOKUP($A96,'Gerosa et al. growth media'!$A:$K,4,FALSE)),"",IF(VLOOKUP($A96,'Gerosa et al. growth media'!$A:$K,4,FALSE)=0,"",VLOOKUP($A96,'Gerosa et al. growth media'!$A:$K,4,FALSE)*Sources!$E$3))</f>
        <v/>
      </c>
      <c r="Z96" s="18" t="str">
        <f>IF(ISERROR(VLOOKUP($A96,'Gerosa et al. growth media'!$A:$K,5,FALSE)),"",IF(VLOOKUP($A96,'Gerosa et al. growth media'!$A:$K,5,FALSE)=0,"",VLOOKUP($A96,'Gerosa et al. growth media'!$A:$K,5,FALSE)*Sources!$E$3))</f>
        <v/>
      </c>
      <c r="AA96" s="18" t="str">
        <f>IF(ISERROR(VLOOKUP($A96,'Gerosa et al. growth media'!$A:$K,6,FALSE)),"",IF(VLOOKUP($A96,'Gerosa et al. growth media'!$A:$K,6,FALSE)=0,"",VLOOKUP($A96,'Gerosa et al. growth media'!$A:$K,6,FALSE)*Sources!$E$3))</f>
        <v/>
      </c>
      <c r="AB96" s="18" t="str">
        <f>IF(ISERROR(VLOOKUP($A96,'Gerosa et al. growth media'!$A:$K,7,FALSE)),"",IF(VLOOKUP($A96,'Gerosa et al. growth media'!$A:$K,7,FALSE)=0,"",VLOOKUP($A96,'Gerosa et al. growth media'!$A:$K,7,FALSE)*Sources!$E$3))</f>
        <v/>
      </c>
      <c r="AC96" s="18" t="str">
        <f>IF(ISERROR(VLOOKUP($A96,'Gerosa et al. growth media'!$A:$K,8,FALSE)),"",IF(VLOOKUP($A96,'Gerosa et al. growth media'!$A:$K,8,FALSE)=0,"",VLOOKUP($A96,'Gerosa et al. growth media'!$A:$K,8,FALSE)*Sources!$E$3))</f>
        <v/>
      </c>
      <c r="AD96" s="18" t="str">
        <f>IF(ISERROR(VLOOKUP($A96,'Gerosa et al. growth media'!$A:$K,9,FALSE)),"",IF(VLOOKUP($A96,'Gerosa et al. growth media'!$A:$K,9,FALSE)=0,"",VLOOKUP($A96,'Gerosa et al. growth media'!$A:$K,9,FALSE)*Sources!$E$3))</f>
        <v/>
      </c>
      <c r="AE96" s="18" t="str">
        <f>IF(ISERROR(VLOOKUP($A96,'Gerosa et al. growth media'!$A:$K,10,FALSE)),"",IF(VLOOKUP($A96,'Gerosa et al. growth media'!$A:$K,10,FALSE)=0,"",VLOOKUP($A96,'Gerosa et al. growth media'!$A:$K,10,FALSE)*Sources!$E$3))</f>
        <v/>
      </c>
      <c r="AF96" s="18" t="str">
        <f>IF(ISERROR(VLOOKUP($A96,'Gerosa et al. growth media'!$A:$K,11,FALSE)),"",IF(VLOOKUP($A96,'Gerosa et al. growth media'!$A:$K,11,FALSE)=0,"",VLOOKUP($A96,'Gerosa et al. growth media'!$A:$K,11,FALSE)*Sources!$E$3))</f>
        <v/>
      </c>
      <c r="AG96" s="18" t="str">
        <f>IF(ISERROR(VLOOKUP($A96,'Gerosa et al. diauxic shift'!$A:$L,4,FALSE)),"",IF(VLOOKUP($A96,'Gerosa et al. diauxic shift'!$A:$L,4,FALSE)=0,"",VLOOKUP($A96,'Gerosa et al. diauxic shift'!$A:$L,4,FALSE)*Sources!$E$3))</f>
        <v/>
      </c>
      <c r="AH96" s="18" t="str">
        <f>IF(ISERROR(VLOOKUP($A96,'Gerosa et al. diauxic shift'!$A:$L,5,FALSE)),"",IF(VLOOKUP($A96,'Gerosa et al. diauxic shift'!$A:$L,5,FALSE)=0,"",VLOOKUP($A96,'Gerosa et al. diauxic shift'!$A:$L,5,FALSE)*Sources!$E$3))</f>
        <v/>
      </c>
      <c r="AI96" s="18" t="str">
        <f>IF(ISERROR(VLOOKUP($A96,'Gerosa et al. diauxic shift'!$A:$L,6,FALSE)),"",IF(VLOOKUP($A96,'Gerosa et al. diauxic shift'!$A:$L,6,FALSE)=0,"",VLOOKUP($A96,'Gerosa et al. diauxic shift'!$A:$L,6,FALSE)*Sources!$E$3))</f>
        <v/>
      </c>
      <c r="AJ96" s="18" t="str">
        <f>IF(ISERROR(VLOOKUP($A96,'Gerosa et al. diauxic shift'!$A:$L,7,FALSE)),"",IF(VLOOKUP($A96,'Gerosa et al. diauxic shift'!$A:$L,7,FALSE)=0,"",VLOOKUP($A96,'Gerosa et al. diauxic shift'!$A:$L,7,FALSE)*Sources!$E$3))</f>
        <v/>
      </c>
      <c r="AK96" s="18" t="str">
        <f>IF(ISERROR(VLOOKUP($A96,'Gerosa et al. diauxic shift'!$A:$L,8,FALSE)),"",IF(VLOOKUP($A96,'Gerosa et al. diauxic shift'!$A:$L,8,FALSE)=0,"",VLOOKUP($A96,'Gerosa et al. diauxic shift'!$A:$L,8,FALSE)*Sources!$E$3))</f>
        <v/>
      </c>
      <c r="AL96" s="18" t="str">
        <f>IF(ISERROR(VLOOKUP($A96,'Gerosa et al. diauxic shift'!$A:$L,9,FALSE)),"",IF(VLOOKUP($A96,'Gerosa et al. diauxic shift'!$A:$L,9,FALSE)=0,"",VLOOKUP($A96,'Gerosa et al. diauxic shift'!$A:$L,9,FALSE)*Sources!$E$3))</f>
        <v/>
      </c>
      <c r="AM96" s="18" t="str">
        <f>IF(ISERROR(VLOOKUP($A96,'Gerosa et al. diauxic shift'!$A:$L,10,FALSE)),"",IF(VLOOKUP($A96,'Gerosa et al. diauxic shift'!$A:$L,10,FALSE)=0,"",VLOOKUP($A96,'Gerosa et al. diauxic shift'!$A:$L,10,FALSE)*Sources!$E$3))</f>
        <v/>
      </c>
      <c r="AN96" s="18" t="str">
        <f>IF(ISERROR(VLOOKUP($A96,'Gerosa et al. diauxic shift'!$A:$L,11,FALSE)),"",IF(VLOOKUP($A96,'Gerosa et al. diauxic shift'!$A:$L,11,FALSE)=0,"",VLOOKUP($A96,'Gerosa et al. diauxic shift'!$A:$L,11,FALSE)*Sources!$E$3))</f>
        <v/>
      </c>
      <c r="AO96" s="18" t="str">
        <f>IF(ISERROR(VLOOKUP($A96,'Gerosa et al. diauxic shift'!$A:$L,12,FALSE)),"",IF(VLOOKUP($A96,'Gerosa et al. diauxic shift'!$A:$L,12,FALSE)=0,"",VLOOKUP($A96,'Gerosa et al. diauxic shift'!$A:$L,12,FALSE)*Sources!$E$3))</f>
        <v/>
      </c>
      <c r="AP96" s="17"/>
      <c r="AQ96" s="18" t="str">
        <f>IF(ISERROR(VLOOKUP($A96,'Ishii et al.'!$A:$L,3,FALSE)),"",IF(VLOOKUP($A96,'Ishii et al.'!$A:$L,3,FALSE)=0,"",VLOOKUP($A96,'Ishii et al.'!$A:$L,3,FALSE)*Sources!$E$4))</f>
        <v/>
      </c>
      <c r="AR96" s="18" t="str">
        <f>IF(ISERROR(VLOOKUP($A96,'Ishii et al.'!$A:$L,4,FALSE)),"",IF(VLOOKUP($A96,'Ishii et al.'!$A:$L,4,FALSE)=0,"",VLOOKUP($A96,'Ishii et al.'!$A:$L,4,FALSE)*Sources!$E$4))</f>
        <v/>
      </c>
      <c r="AS96" s="18" t="str">
        <f>IF(ISERROR(VLOOKUP($A96,'Ishii et al.'!$A:$L,5,FALSE)),"",IF(VLOOKUP($A96,'Ishii et al.'!$A:$L,5,FALSE)=0,"",VLOOKUP($A96,'Ishii et al.'!$A:$L,5,FALSE)*Sources!$E$4))</f>
        <v/>
      </c>
      <c r="AT96" s="18" t="str">
        <f>IF(ISERROR(VLOOKUP($A96,'Ishii et al.'!$A:$L,6,FALSE)),"",IF(VLOOKUP($A96,'Ishii et al.'!$A:$L,6,FALSE)=0,"",VLOOKUP($A96,'Ishii et al.'!$A:$L,6,FALSE)*Sources!$E$4))</f>
        <v/>
      </c>
      <c r="AU96" s="18" t="str">
        <f>IF(ISERROR(VLOOKUP($A96,'Ishii et al.'!$A:$L,7,FALSE)),"",IF(VLOOKUP($A96,'Ishii et al.'!$A:$L,7,FALSE)=0,"",VLOOKUP($A96,'Ishii et al.'!$A:$L,7,FALSE)*Sources!$E$4))</f>
        <v/>
      </c>
      <c r="AV96" s="18" t="str">
        <f t="shared" si="17"/>
        <v/>
      </c>
      <c r="AW96" s="18" t="str">
        <f>IF(ISERROR(VLOOKUP($A96,'Ishii et al.'!$A:$L,9,FALSE)),"",IF(VLOOKUP($A96,'Ishii et al.'!$A:$L,9,FALSE)=0,"",VLOOKUP($A96,'Ishii et al.'!$A:$L,9,FALSE)*Sources!$E$4))</f>
        <v/>
      </c>
      <c r="AX96" s="18" t="str">
        <f>IF(ISERROR(VLOOKUP($A96,'Ishii et al.'!$A:$L,10,FALSE)),"",IF(VLOOKUP($A96,'Ishii et al.'!$A:$L,10,FALSE)=0,"",VLOOKUP($A96,'Ishii et al.'!$A:$L,10,FALSE)*Sources!$E$4))</f>
        <v/>
      </c>
      <c r="AY96" s="18" t="str">
        <f>IF(ISERROR(VLOOKUP($A96,'Ishii et al.'!$A:$L,11,FALSE)),"",IF(VLOOKUP($A96,'Ishii et al.'!$A:$L,11,FALSE)=0,"",VLOOKUP($A96,'Ishii et al.'!$A:$L,11,FALSE)*Sources!$E$4))</f>
        <v/>
      </c>
      <c r="AZ96" s="18" t="str">
        <f>IF(ISERROR(VLOOKUP($A96,'Ishii et al.'!$A:$L,12,FALSE)),"",IF(VLOOKUP($A96,'Ishii et al.'!$A:$L,12,FALSE)=0,"",VLOOKUP($A96,'Ishii et al.'!$A:$L,12,FALSE)*Sources!$E$4))</f>
        <v/>
      </c>
      <c r="BA96" s="17"/>
      <c r="BB96" s="18">
        <f>IF(ISERROR(VLOOKUP($A96,'Park et al.'!$A:$E,5,FALSE)),"",IF(VLOOKUP($A96,'Park et al.'!$A:$E,5,FALSE)=0,"",VLOOKUP($A96,'Park et al.'!$A:$E,5,FALSE)*Sources!$E$5))</f>
        <v>6.6300000000000005E-3</v>
      </c>
    </row>
    <row r="97" spans="1:54" ht="15" hidden="1" customHeight="1">
      <c r="A97" s="16" t="s">
        <v>313</v>
      </c>
      <c r="B97" s="18" t="s">
        <v>730</v>
      </c>
      <c r="C97" s="18" t="s">
        <v>730</v>
      </c>
      <c r="D97" s="18" t="s">
        <v>314</v>
      </c>
      <c r="E97" s="18" t="s">
        <v>314</v>
      </c>
      <c r="F97" s="17"/>
      <c r="G97" s="17"/>
      <c r="H97" s="18" t="s">
        <v>314</v>
      </c>
      <c r="I97" s="16">
        <f t="shared" si="9"/>
        <v>2</v>
      </c>
      <c r="J97" s="16">
        <f t="shared" si="10"/>
        <v>4</v>
      </c>
      <c r="K97" s="18"/>
      <c r="L97" s="18"/>
      <c r="M97" s="12" t="b">
        <v>1</v>
      </c>
      <c r="N97" s="12">
        <f t="shared" si="11"/>
        <v>1.07</v>
      </c>
      <c r="O97" s="12">
        <f t="shared" si="12"/>
        <v>1.07</v>
      </c>
      <c r="P97" s="12">
        <f t="shared" si="13"/>
        <v>1.07</v>
      </c>
      <c r="Q97" s="12">
        <f t="shared" si="14"/>
        <v>1.07</v>
      </c>
      <c r="R97" s="12">
        <f t="shared" si="15"/>
        <v>0</v>
      </c>
      <c r="S97" s="12">
        <f t="shared" si="16"/>
        <v>3.0978575564562824E-3</v>
      </c>
      <c r="U97" s="16">
        <f>IF(ISERROR(VLOOKUP($A97,'Bennett et al.'!$A:$E,3,FALSE)),"",IF(VLOOKUP($A97,'Bennett et al.'!$A:$E,3,FALSE)=0,"",VLOOKUP($A97,'Bennett et al.'!$A:$E,3,FALSE)*Sources!$E$2))</f>
        <v>1.07</v>
      </c>
      <c r="V97" s="16">
        <f>IF(ISERROR(VLOOKUP($A97,'Bennett et al.'!$A:$E,4,FALSE)),"",IF(VLOOKUP($A97,'Bennett et al.'!$A:$E,4,FALSE)=0,"",VLOOKUP($A97,'Bennett et al.'!$A:$E,4,FALSE)*Sources!$E$2))</f>
        <v>1.05</v>
      </c>
      <c r="W97" s="16">
        <f>IF(ISERROR(VLOOKUP($A97,'Bennett et al.'!$A:$E,5,FALSE)),"",IF(VLOOKUP($A97,'Bennett et al.'!$A:$E,5,FALSE)=0,"",VLOOKUP($A97,'Bennett et al.'!$A:$E,5,FALSE)*Sources!$E$2))</f>
        <v>1.56</v>
      </c>
      <c r="X97" s="17"/>
      <c r="Y97" s="16" t="str">
        <f>IF(ISERROR(VLOOKUP($A97,'Gerosa et al. growth media'!$A:$K,4,FALSE)),"",IF(VLOOKUP($A97,'Gerosa et al. growth media'!$A:$K,4,FALSE)=0,"",VLOOKUP($A97,'Gerosa et al. growth media'!$A:$K,4,FALSE)*Sources!$E$3))</f>
        <v/>
      </c>
      <c r="Z97" s="16" t="str">
        <f>IF(ISERROR(VLOOKUP($A97,'Gerosa et al. growth media'!$A:$K,5,FALSE)),"",IF(VLOOKUP($A97,'Gerosa et al. growth media'!$A:$K,5,FALSE)=0,"",VLOOKUP($A97,'Gerosa et al. growth media'!$A:$K,5,FALSE)*Sources!$E$3))</f>
        <v/>
      </c>
      <c r="AA97" s="16" t="str">
        <f>IF(ISERROR(VLOOKUP($A97,'Gerosa et al. growth media'!$A:$K,6,FALSE)),"",IF(VLOOKUP($A97,'Gerosa et al. growth media'!$A:$K,6,FALSE)=0,"",VLOOKUP($A97,'Gerosa et al. growth media'!$A:$K,6,FALSE)*Sources!$E$3))</f>
        <v/>
      </c>
      <c r="AB97" s="16" t="str">
        <f>IF(ISERROR(VLOOKUP($A97,'Gerosa et al. growth media'!$A:$K,7,FALSE)),"",IF(VLOOKUP($A97,'Gerosa et al. growth media'!$A:$K,7,FALSE)=0,"",VLOOKUP($A97,'Gerosa et al. growth media'!$A:$K,7,FALSE)*Sources!$E$3))</f>
        <v/>
      </c>
      <c r="AC97" s="16" t="str">
        <f>IF(ISERROR(VLOOKUP($A97,'Gerosa et al. growth media'!$A:$K,8,FALSE)),"",IF(VLOOKUP($A97,'Gerosa et al. growth media'!$A:$K,8,FALSE)=0,"",VLOOKUP($A97,'Gerosa et al. growth media'!$A:$K,8,FALSE)*Sources!$E$3))</f>
        <v/>
      </c>
      <c r="AD97" s="16" t="str">
        <f>IF(ISERROR(VLOOKUP($A97,'Gerosa et al. growth media'!$A:$K,9,FALSE)),"",IF(VLOOKUP($A97,'Gerosa et al. growth media'!$A:$K,9,FALSE)=0,"",VLOOKUP($A97,'Gerosa et al. growth media'!$A:$K,9,FALSE)*Sources!$E$3))</f>
        <v/>
      </c>
      <c r="AE97" s="16" t="str">
        <f>IF(ISERROR(VLOOKUP($A97,'Gerosa et al. growth media'!$A:$K,10,FALSE)),"",IF(VLOOKUP($A97,'Gerosa et al. growth media'!$A:$K,10,FALSE)=0,"",VLOOKUP($A97,'Gerosa et al. growth media'!$A:$K,10,FALSE)*Sources!$E$3))</f>
        <v/>
      </c>
      <c r="AF97" s="16" t="str">
        <f>IF(ISERROR(VLOOKUP($A97,'Gerosa et al. growth media'!$A:$K,11,FALSE)),"",IF(VLOOKUP($A97,'Gerosa et al. growth media'!$A:$K,11,FALSE)=0,"",VLOOKUP($A97,'Gerosa et al. growth media'!$A:$K,11,FALSE)*Sources!$E$3))</f>
        <v/>
      </c>
      <c r="AG97" s="16" t="str">
        <f>IF(ISERROR(VLOOKUP($A97,'Gerosa et al. diauxic shift'!$A:$L,4,FALSE)),"",IF(VLOOKUP($A97,'Gerosa et al. diauxic shift'!$A:$L,4,FALSE)=0,"",VLOOKUP($A97,'Gerosa et al. diauxic shift'!$A:$L,4,FALSE)*Sources!$E$3))</f>
        <v/>
      </c>
      <c r="AH97" s="16" t="str">
        <f>IF(ISERROR(VLOOKUP($A97,'Gerosa et al. diauxic shift'!$A:$L,5,FALSE)),"",IF(VLOOKUP($A97,'Gerosa et al. diauxic shift'!$A:$L,5,FALSE)=0,"",VLOOKUP($A97,'Gerosa et al. diauxic shift'!$A:$L,5,FALSE)*Sources!$E$3))</f>
        <v/>
      </c>
      <c r="AI97" s="16" t="str">
        <f>IF(ISERROR(VLOOKUP($A97,'Gerosa et al. diauxic shift'!$A:$L,6,FALSE)),"",IF(VLOOKUP($A97,'Gerosa et al. diauxic shift'!$A:$L,6,FALSE)=0,"",VLOOKUP($A97,'Gerosa et al. diauxic shift'!$A:$L,6,FALSE)*Sources!$E$3))</f>
        <v/>
      </c>
      <c r="AJ97" s="16" t="str">
        <f>IF(ISERROR(VLOOKUP($A97,'Gerosa et al. diauxic shift'!$A:$L,7,FALSE)),"",IF(VLOOKUP($A97,'Gerosa et al. diauxic shift'!$A:$L,7,FALSE)=0,"",VLOOKUP($A97,'Gerosa et al. diauxic shift'!$A:$L,7,FALSE)*Sources!$E$3))</f>
        <v/>
      </c>
      <c r="AK97" s="16" t="str">
        <f>IF(ISERROR(VLOOKUP($A97,'Gerosa et al. diauxic shift'!$A:$L,8,FALSE)),"",IF(VLOOKUP($A97,'Gerosa et al. diauxic shift'!$A:$L,8,FALSE)=0,"",VLOOKUP($A97,'Gerosa et al. diauxic shift'!$A:$L,8,FALSE)*Sources!$E$3))</f>
        <v/>
      </c>
      <c r="AL97" s="16" t="str">
        <f>IF(ISERROR(VLOOKUP($A97,'Gerosa et al. diauxic shift'!$A:$L,9,FALSE)),"",IF(VLOOKUP($A97,'Gerosa et al. diauxic shift'!$A:$L,9,FALSE)=0,"",VLOOKUP($A97,'Gerosa et al. diauxic shift'!$A:$L,9,FALSE)*Sources!$E$3))</f>
        <v/>
      </c>
      <c r="AM97" s="16" t="str">
        <f>IF(ISERROR(VLOOKUP($A97,'Gerosa et al. diauxic shift'!$A:$L,10,FALSE)),"",IF(VLOOKUP($A97,'Gerosa et al. diauxic shift'!$A:$L,10,FALSE)=0,"",VLOOKUP($A97,'Gerosa et al. diauxic shift'!$A:$L,10,FALSE)*Sources!$E$3))</f>
        <v/>
      </c>
      <c r="AN97" s="16" t="str">
        <f>IF(ISERROR(VLOOKUP($A97,'Gerosa et al. diauxic shift'!$A:$L,11,FALSE)),"",IF(VLOOKUP($A97,'Gerosa et al. diauxic shift'!$A:$L,11,FALSE)=0,"",VLOOKUP($A97,'Gerosa et al. diauxic shift'!$A:$L,11,FALSE)*Sources!$E$3))</f>
        <v/>
      </c>
      <c r="AO97" s="16" t="str">
        <f>IF(ISERROR(VLOOKUP($A97,'Gerosa et al. diauxic shift'!$A:$L,12,FALSE)),"",IF(VLOOKUP($A97,'Gerosa et al. diauxic shift'!$A:$L,12,FALSE)=0,"",VLOOKUP($A97,'Gerosa et al. diauxic shift'!$A:$L,12,FALSE)*Sources!$E$3))</f>
        <v/>
      </c>
      <c r="AP97" s="17"/>
      <c r="AQ97" s="16" t="str">
        <f>IF(ISERROR(VLOOKUP($A97,'Ishii et al.'!$A:$L,3,FALSE)),"",IF(VLOOKUP($A97,'Ishii et al.'!$A:$L,3,FALSE)=0,"",VLOOKUP($A97,'Ishii et al.'!$A:$L,3,FALSE)*Sources!$E$4))</f>
        <v/>
      </c>
      <c r="AR97" s="16" t="str">
        <f>IF(ISERROR(VLOOKUP($A97,'Ishii et al.'!$A:$L,4,FALSE)),"",IF(VLOOKUP($A97,'Ishii et al.'!$A:$L,4,FALSE)=0,"",VLOOKUP($A97,'Ishii et al.'!$A:$L,4,FALSE)*Sources!$E$4))</f>
        <v/>
      </c>
      <c r="AS97" s="16" t="str">
        <f>IF(ISERROR(VLOOKUP($A97,'Ishii et al.'!$A:$L,5,FALSE)),"",IF(VLOOKUP($A97,'Ishii et al.'!$A:$L,5,FALSE)=0,"",VLOOKUP($A97,'Ishii et al.'!$A:$L,5,FALSE)*Sources!$E$4))</f>
        <v/>
      </c>
      <c r="AT97" s="16" t="str">
        <f>IF(ISERROR(VLOOKUP($A97,'Ishii et al.'!$A:$L,6,FALSE)),"",IF(VLOOKUP($A97,'Ishii et al.'!$A:$L,6,FALSE)=0,"",VLOOKUP($A97,'Ishii et al.'!$A:$L,6,FALSE)*Sources!$E$4))</f>
        <v/>
      </c>
      <c r="AU97" s="16" t="str">
        <f>IF(ISERROR(VLOOKUP($A97,'Ishii et al.'!$A:$L,7,FALSE)),"",IF(VLOOKUP($A97,'Ishii et al.'!$A:$L,7,FALSE)=0,"",VLOOKUP($A97,'Ishii et al.'!$A:$L,7,FALSE)*Sources!$E$4))</f>
        <v/>
      </c>
      <c r="AV97" s="16" t="str">
        <f t="shared" si="17"/>
        <v/>
      </c>
      <c r="AW97" s="16" t="str">
        <f>IF(ISERROR(VLOOKUP($A97,'Ishii et al.'!$A:$L,9,FALSE)),"",IF(VLOOKUP($A97,'Ishii et al.'!$A:$L,9,FALSE)=0,"",VLOOKUP($A97,'Ishii et al.'!$A:$L,9,FALSE)*Sources!$E$4))</f>
        <v/>
      </c>
      <c r="AX97" s="16" t="str">
        <f>IF(ISERROR(VLOOKUP($A97,'Ishii et al.'!$A:$L,10,FALSE)),"",IF(VLOOKUP($A97,'Ishii et al.'!$A:$L,10,FALSE)=0,"",VLOOKUP($A97,'Ishii et al.'!$A:$L,10,FALSE)*Sources!$E$4))</f>
        <v/>
      </c>
      <c r="AY97" s="16" t="str">
        <f>IF(ISERROR(VLOOKUP($A97,'Ishii et al.'!$A:$L,11,FALSE)),"",IF(VLOOKUP($A97,'Ishii et al.'!$A:$L,11,FALSE)=0,"",VLOOKUP($A97,'Ishii et al.'!$A:$L,11,FALSE)*Sources!$E$4))</f>
        <v/>
      </c>
      <c r="AZ97" s="16" t="str">
        <f>IF(ISERROR(VLOOKUP($A97,'Ishii et al.'!$A:$L,12,FALSE)),"",IF(VLOOKUP($A97,'Ishii et al.'!$A:$L,12,FALSE)=0,"",VLOOKUP($A97,'Ishii et al.'!$A:$L,12,FALSE)*Sources!$E$4))</f>
        <v/>
      </c>
      <c r="BA97" s="17"/>
      <c r="BB97" s="16">
        <f>IF(ISERROR(VLOOKUP($A97,'Park et al.'!$A:$E,5,FALSE)),"",IF(VLOOKUP($A97,'Park et al.'!$A:$E,5,FALSE)=0,"",VLOOKUP($A97,'Park et al.'!$A:$E,5,FALSE)*Sources!$E$5))</f>
        <v>1.07</v>
      </c>
    </row>
    <row r="98" spans="1:54" ht="15" hidden="1" customHeight="1">
      <c r="A98" s="16" t="s">
        <v>315</v>
      </c>
      <c r="B98" s="18" t="s">
        <v>820</v>
      </c>
      <c r="C98" s="32" t="s">
        <v>868</v>
      </c>
      <c r="D98" s="18" t="s">
        <v>317</v>
      </c>
      <c r="E98" s="17"/>
      <c r="F98" s="18" t="s">
        <v>316</v>
      </c>
      <c r="G98" s="17"/>
      <c r="H98" s="16" t="s">
        <v>317</v>
      </c>
      <c r="I98" s="16">
        <f t="shared" si="9"/>
        <v>2</v>
      </c>
      <c r="J98" s="16">
        <f t="shared" si="10"/>
        <v>9</v>
      </c>
      <c r="K98" s="18"/>
      <c r="L98" s="18"/>
      <c r="M98" s="12" t="b">
        <v>1</v>
      </c>
      <c r="N98" s="12">
        <f t="shared" si="11"/>
        <v>0.32668673746631105</v>
      </c>
      <c r="O98" s="12">
        <f t="shared" si="12"/>
        <v>0.18100000000000002</v>
      </c>
      <c r="P98" s="12">
        <f t="shared" si="13"/>
        <v>0.32668673746631105</v>
      </c>
      <c r="Q98" s="12">
        <f t="shared" si="14"/>
        <v>0.47237347493262205</v>
      </c>
      <c r="R98" s="12">
        <f t="shared" si="15"/>
        <v>0.14568673746631094</v>
      </c>
      <c r="S98" s="12">
        <f t="shared" si="16"/>
        <v>9.4582147500379564E-4</v>
      </c>
      <c r="U98" s="16" t="str">
        <f>IF(ISERROR(VLOOKUP($A98,'Bennett et al.'!$A:$E,3,FALSE)),"",IF(VLOOKUP($A98,'Bennett et al.'!$A:$E,3,FALSE)=0,"",VLOOKUP($A98,'Bennett et al.'!$A:$E,3,FALSE)*Sources!$E$2))</f>
        <v/>
      </c>
      <c r="V98" s="16" t="str">
        <f>IF(ISERROR(VLOOKUP($A98,'Bennett et al.'!$A:$E,4,FALSE)),"",IF(VLOOKUP($A98,'Bennett et al.'!$A:$E,4,FALSE)=0,"",VLOOKUP($A98,'Bennett et al.'!$A:$E,4,FALSE)*Sources!$E$2))</f>
        <v/>
      </c>
      <c r="W98" s="16" t="str">
        <f>IF(ISERROR(VLOOKUP($A98,'Bennett et al.'!$A:$E,5,FALSE)),"",IF(VLOOKUP($A98,'Bennett et al.'!$A:$E,5,FALSE)=0,"",VLOOKUP($A98,'Bennett et al.'!$A:$E,5,FALSE)*Sources!$E$2))</f>
        <v/>
      </c>
      <c r="X98" s="17"/>
      <c r="Y98" s="16">
        <f>IF(ISERROR(VLOOKUP($A98,'Gerosa et al. growth media'!$A:$K,4,FALSE)),"",IF(VLOOKUP($A98,'Gerosa et al. growth media'!$A:$K,4,FALSE)=0,"",VLOOKUP($A98,'Gerosa et al. growth media'!$A:$K,4,FALSE)*Sources!$E$3))</f>
        <v>9.8655662781146403E-2</v>
      </c>
      <c r="Z98" s="16">
        <f>IF(ISERROR(VLOOKUP($A98,'Gerosa et al. growth media'!$A:$K,5,FALSE)),"",IF(VLOOKUP($A98,'Gerosa et al. growth media'!$A:$K,5,FALSE)=0,"",VLOOKUP($A98,'Gerosa et al. growth media'!$A:$K,5,FALSE)*Sources!$E$3))</f>
        <v>0.16804686104868027</v>
      </c>
      <c r="AA98" s="16">
        <f>IF(ISERROR(VLOOKUP($A98,'Gerosa et al. growth media'!$A:$K,6,FALSE)),"",IF(VLOOKUP($A98,'Gerosa et al. growth media'!$A:$K,6,FALSE)=0,"",VLOOKUP($A98,'Gerosa et al. growth media'!$A:$K,6,FALSE)*Sources!$E$3))</f>
        <v>0.14923426945887752</v>
      </c>
      <c r="AB98" s="16">
        <f>IF(ISERROR(VLOOKUP($A98,'Gerosa et al. growth media'!$A:$K,7,FALSE)),"",IF(VLOOKUP($A98,'Gerosa et al. growth media'!$A:$K,7,FALSE)=0,"",VLOOKUP($A98,'Gerosa et al. growth media'!$A:$K,7,FALSE)*Sources!$E$3))</f>
        <v>0.47237347493262205</v>
      </c>
      <c r="AC98" s="16">
        <f>IF(ISERROR(VLOOKUP($A98,'Gerosa et al. growth media'!$A:$K,8,FALSE)),"",IF(VLOOKUP($A98,'Gerosa et al. growth media'!$A:$K,8,FALSE)=0,"",VLOOKUP($A98,'Gerosa et al. growth media'!$A:$K,8,FALSE)*Sources!$E$3))</f>
        <v>9.6760429822601746E-2</v>
      </c>
      <c r="AD98" s="16">
        <f>IF(ISERROR(VLOOKUP($A98,'Gerosa et al. growth media'!$A:$K,9,FALSE)),"",IF(VLOOKUP($A98,'Gerosa et al. growth media'!$A:$K,9,FALSE)=0,"",VLOOKUP($A98,'Gerosa et al. growth media'!$A:$K,9,FALSE)*Sources!$E$3))</f>
        <v>0.46843544367283069</v>
      </c>
      <c r="AE98" s="16">
        <f>IF(ISERROR(VLOOKUP($A98,'Gerosa et al. growth media'!$A:$K,10,FALSE)),"",IF(VLOOKUP($A98,'Gerosa et al. growth media'!$A:$K,10,FALSE)=0,"",VLOOKUP($A98,'Gerosa et al. growth media'!$A:$K,10,FALSE)*Sources!$E$3))</f>
        <v>8.1287194070383442E-2</v>
      </c>
      <c r="AF98" s="16">
        <f>IF(ISERROR(VLOOKUP($A98,'Gerosa et al. growth media'!$A:$K,11,FALSE)),"",IF(VLOOKUP($A98,'Gerosa et al. growth media'!$A:$K,11,FALSE)=0,"",VLOOKUP($A98,'Gerosa et al. growth media'!$A:$K,11,FALSE)*Sources!$E$3))</f>
        <v>0.17184367954505916</v>
      </c>
      <c r="AG98" s="16" t="str">
        <f>IF(ISERROR(VLOOKUP($A98,'Gerosa et al. diauxic shift'!$A:$L,4,FALSE)),"",IF(VLOOKUP($A98,'Gerosa et al. diauxic shift'!$A:$L,4,FALSE)=0,"",VLOOKUP($A98,'Gerosa et al. diauxic shift'!$A:$L,4,FALSE)*Sources!$E$3))</f>
        <v/>
      </c>
      <c r="AH98" s="16" t="str">
        <f>IF(ISERROR(VLOOKUP($A98,'Gerosa et al. diauxic shift'!$A:$L,5,FALSE)),"",IF(VLOOKUP($A98,'Gerosa et al. diauxic shift'!$A:$L,5,FALSE)=0,"",VLOOKUP($A98,'Gerosa et al. diauxic shift'!$A:$L,5,FALSE)*Sources!$E$3))</f>
        <v/>
      </c>
      <c r="AI98" s="16" t="str">
        <f>IF(ISERROR(VLOOKUP($A98,'Gerosa et al. diauxic shift'!$A:$L,6,FALSE)),"",IF(VLOOKUP($A98,'Gerosa et al. diauxic shift'!$A:$L,6,FALSE)=0,"",VLOOKUP($A98,'Gerosa et al. diauxic shift'!$A:$L,6,FALSE)*Sources!$E$3))</f>
        <v/>
      </c>
      <c r="AJ98" s="16" t="str">
        <f>IF(ISERROR(VLOOKUP($A98,'Gerosa et al. diauxic shift'!$A:$L,7,FALSE)),"",IF(VLOOKUP($A98,'Gerosa et al. diauxic shift'!$A:$L,7,FALSE)=0,"",VLOOKUP($A98,'Gerosa et al. diauxic shift'!$A:$L,7,FALSE)*Sources!$E$3))</f>
        <v/>
      </c>
      <c r="AK98" s="16" t="str">
        <f>IF(ISERROR(VLOOKUP($A98,'Gerosa et al. diauxic shift'!$A:$L,8,FALSE)),"",IF(VLOOKUP($A98,'Gerosa et al. diauxic shift'!$A:$L,8,FALSE)=0,"",VLOOKUP($A98,'Gerosa et al. diauxic shift'!$A:$L,8,FALSE)*Sources!$E$3))</f>
        <v/>
      </c>
      <c r="AL98" s="16" t="str">
        <f>IF(ISERROR(VLOOKUP($A98,'Gerosa et al. diauxic shift'!$A:$L,9,FALSE)),"",IF(VLOOKUP($A98,'Gerosa et al. diauxic shift'!$A:$L,9,FALSE)=0,"",VLOOKUP($A98,'Gerosa et al. diauxic shift'!$A:$L,9,FALSE)*Sources!$E$3))</f>
        <v/>
      </c>
      <c r="AM98" s="16" t="str">
        <f>IF(ISERROR(VLOOKUP($A98,'Gerosa et al. diauxic shift'!$A:$L,10,FALSE)),"",IF(VLOOKUP($A98,'Gerosa et al. diauxic shift'!$A:$L,10,FALSE)=0,"",VLOOKUP($A98,'Gerosa et al. diauxic shift'!$A:$L,10,FALSE)*Sources!$E$3))</f>
        <v/>
      </c>
      <c r="AN98" s="16" t="str">
        <f>IF(ISERROR(VLOOKUP($A98,'Gerosa et al. diauxic shift'!$A:$L,11,FALSE)),"",IF(VLOOKUP($A98,'Gerosa et al. diauxic shift'!$A:$L,11,FALSE)=0,"",VLOOKUP($A98,'Gerosa et al. diauxic shift'!$A:$L,11,FALSE)*Sources!$E$3))</f>
        <v/>
      </c>
      <c r="AO98" s="16" t="str">
        <f>IF(ISERROR(VLOOKUP($A98,'Gerosa et al. diauxic shift'!$A:$L,12,FALSE)),"",IF(VLOOKUP($A98,'Gerosa et al. diauxic shift'!$A:$L,12,FALSE)=0,"",VLOOKUP($A98,'Gerosa et al. diauxic shift'!$A:$L,12,FALSE)*Sources!$E$3))</f>
        <v/>
      </c>
      <c r="AP98" s="17"/>
      <c r="AQ98" s="16" t="str">
        <f>IF(ISERROR(VLOOKUP($A98,'Ishii et al.'!$A:$L,3,FALSE)),"",IF(VLOOKUP($A98,'Ishii et al.'!$A:$L,3,FALSE)=0,"",VLOOKUP($A98,'Ishii et al.'!$A:$L,3,FALSE)*Sources!$E$4))</f>
        <v/>
      </c>
      <c r="AR98" s="16" t="str">
        <f>IF(ISERROR(VLOOKUP($A98,'Ishii et al.'!$A:$L,4,FALSE)),"",IF(VLOOKUP($A98,'Ishii et al.'!$A:$L,4,FALSE)=0,"",VLOOKUP($A98,'Ishii et al.'!$A:$L,4,FALSE)*Sources!$E$4))</f>
        <v/>
      </c>
      <c r="AS98" s="16" t="str">
        <f>IF(ISERROR(VLOOKUP($A98,'Ishii et al.'!$A:$L,5,FALSE)),"",IF(VLOOKUP($A98,'Ishii et al.'!$A:$L,5,FALSE)=0,"",VLOOKUP($A98,'Ishii et al.'!$A:$L,5,FALSE)*Sources!$E$4))</f>
        <v/>
      </c>
      <c r="AT98" s="16" t="str">
        <f>IF(ISERROR(VLOOKUP($A98,'Ishii et al.'!$A:$L,6,FALSE)),"",IF(VLOOKUP($A98,'Ishii et al.'!$A:$L,6,FALSE)=0,"",VLOOKUP($A98,'Ishii et al.'!$A:$L,6,FALSE)*Sources!$E$4))</f>
        <v/>
      </c>
      <c r="AU98" s="16" t="str">
        <f>IF(ISERROR(VLOOKUP($A98,'Ishii et al.'!$A:$L,7,FALSE)),"",IF(VLOOKUP($A98,'Ishii et al.'!$A:$L,7,FALSE)=0,"",VLOOKUP($A98,'Ishii et al.'!$A:$L,7,FALSE)*Sources!$E$4))</f>
        <v/>
      </c>
      <c r="AV98" s="16" t="str">
        <f t="shared" si="17"/>
        <v/>
      </c>
      <c r="AW98" s="16" t="str">
        <f>IF(ISERROR(VLOOKUP($A98,'Ishii et al.'!$A:$L,9,FALSE)),"",IF(VLOOKUP($A98,'Ishii et al.'!$A:$L,9,FALSE)=0,"",VLOOKUP($A98,'Ishii et al.'!$A:$L,9,FALSE)*Sources!$E$4))</f>
        <v/>
      </c>
      <c r="AX98" s="16" t="str">
        <f>IF(ISERROR(VLOOKUP($A98,'Ishii et al.'!$A:$L,10,FALSE)),"",IF(VLOOKUP($A98,'Ishii et al.'!$A:$L,10,FALSE)=0,"",VLOOKUP($A98,'Ishii et al.'!$A:$L,10,FALSE)*Sources!$E$4))</f>
        <v/>
      </c>
      <c r="AY98" s="16" t="str">
        <f>IF(ISERROR(VLOOKUP($A98,'Ishii et al.'!$A:$L,11,FALSE)),"",IF(VLOOKUP($A98,'Ishii et al.'!$A:$L,11,FALSE)=0,"",VLOOKUP($A98,'Ishii et al.'!$A:$L,11,FALSE)*Sources!$E$4))</f>
        <v/>
      </c>
      <c r="AZ98" s="16" t="str">
        <f>IF(ISERROR(VLOOKUP($A98,'Ishii et al.'!$A:$L,12,FALSE)),"",IF(VLOOKUP($A98,'Ishii et al.'!$A:$L,12,FALSE)=0,"",VLOOKUP($A98,'Ishii et al.'!$A:$L,12,FALSE)*Sources!$E$4))</f>
        <v/>
      </c>
      <c r="BA98" s="17"/>
      <c r="BB98" s="16">
        <f>IF(ISERROR(VLOOKUP($A98,'Park et al.'!$A:$E,5,FALSE)),"",IF(VLOOKUP($A98,'Park et al.'!$A:$E,5,FALSE)=0,"",VLOOKUP($A98,'Park et al.'!$A:$E,5,FALSE)*Sources!$E$5))</f>
        <v>0.18100000000000002</v>
      </c>
    </row>
    <row r="99" spans="1:54" ht="15" hidden="1" customHeight="1">
      <c r="A99" s="16" t="s">
        <v>318</v>
      </c>
      <c r="B99" s="18" t="s">
        <v>722</v>
      </c>
      <c r="C99" s="32" t="s">
        <v>622</v>
      </c>
      <c r="D99" s="18" t="s">
        <v>320</v>
      </c>
      <c r="E99" s="17"/>
      <c r="F99" s="18" t="s">
        <v>319</v>
      </c>
      <c r="G99" s="17"/>
      <c r="H99" s="18" t="s">
        <v>320</v>
      </c>
      <c r="I99" s="16">
        <f t="shared" si="9"/>
        <v>2</v>
      </c>
      <c r="J99" s="16">
        <f t="shared" si="10"/>
        <v>18</v>
      </c>
      <c r="K99" s="18"/>
      <c r="L99" s="18"/>
      <c r="M99" s="12" t="b">
        <v>1</v>
      </c>
      <c r="N99" s="12">
        <f t="shared" si="11"/>
        <v>2.8425972575086333E-2</v>
      </c>
      <c r="O99" s="12">
        <f t="shared" si="12"/>
        <v>1.6500000000000001E-2</v>
      </c>
      <c r="P99" s="12">
        <f t="shared" si="13"/>
        <v>2.8425972575086333E-2</v>
      </c>
      <c r="Q99" s="12">
        <f t="shared" si="14"/>
        <v>4.0351945150172666E-2</v>
      </c>
      <c r="R99" s="12">
        <f t="shared" si="15"/>
        <v>1.1925972575086334E-2</v>
      </c>
      <c r="S99" s="12">
        <f t="shared" si="16"/>
        <v>8.2298704618084342E-5</v>
      </c>
      <c r="U99" s="16" t="str">
        <f>IF(ISERROR(VLOOKUP($A99,'Bennett et al.'!$A:$E,3,FALSE)),"",IF(VLOOKUP($A99,'Bennett et al.'!$A:$E,3,FALSE)=0,"",VLOOKUP($A99,'Bennett et al.'!$A:$E,3,FALSE)*Sources!$E$2))</f>
        <v/>
      </c>
      <c r="V99" s="16" t="str">
        <f>IF(ISERROR(VLOOKUP($A99,'Bennett et al.'!$A:$E,4,FALSE)),"",IF(VLOOKUP($A99,'Bennett et al.'!$A:$E,4,FALSE)=0,"",VLOOKUP($A99,'Bennett et al.'!$A:$E,4,FALSE)*Sources!$E$2))</f>
        <v/>
      </c>
      <c r="W99" s="16" t="str">
        <f>IF(ISERROR(VLOOKUP($A99,'Bennett et al.'!$A:$E,5,FALSE)),"",IF(VLOOKUP($A99,'Bennett et al.'!$A:$E,5,FALSE)=0,"",VLOOKUP($A99,'Bennett et al.'!$A:$E,5,FALSE)*Sources!$E$2))</f>
        <v/>
      </c>
      <c r="X99" s="17"/>
      <c r="Y99" s="16">
        <f>IF(ISERROR(VLOOKUP($A99,'Gerosa et al. growth media'!$A:$K,4,FALSE)),"",IF(VLOOKUP($A99,'Gerosa et al. growth media'!$A:$K,4,FALSE)=0,"",VLOOKUP($A99,'Gerosa et al. growth media'!$A:$K,4,FALSE)*Sources!$E$3))</f>
        <v>3.3223722406807779E-2</v>
      </c>
      <c r="Z99" s="16">
        <f>IF(ISERROR(VLOOKUP($A99,'Gerosa et al. growth media'!$A:$K,5,FALSE)),"",IF(VLOOKUP($A99,'Gerosa et al. growth media'!$A:$K,5,FALSE)=0,"",VLOOKUP($A99,'Gerosa et al. growth media'!$A:$K,5,FALSE)*Sources!$E$3))</f>
        <v>2.9959528286300375E-2</v>
      </c>
      <c r="AA99" s="16">
        <f>IF(ISERROR(VLOOKUP($A99,'Gerosa et al. growth media'!$A:$K,6,FALSE)),"",IF(VLOOKUP($A99,'Gerosa et al. growth media'!$A:$K,6,FALSE)=0,"",VLOOKUP($A99,'Gerosa et al. growth media'!$A:$K,6,FALSE)*Sources!$E$3))</f>
        <v>5.6135760227250323E-2</v>
      </c>
      <c r="AB99" s="16">
        <f>IF(ISERROR(VLOOKUP($A99,'Gerosa et al. growth media'!$A:$K,7,FALSE)),"",IF(VLOOKUP($A99,'Gerosa et al. growth media'!$A:$K,7,FALSE)=0,"",VLOOKUP($A99,'Gerosa et al. growth media'!$A:$K,7,FALSE)*Sources!$E$3))</f>
        <v>4.0351945150172666E-2</v>
      </c>
      <c r="AC99" s="16">
        <f>IF(ISERROR(VLOOKUP($A99,'Gerosa et al. growth media'!$A:$K,8,FALSE)),"",IF(VLOOKUP($A99,'Gerosa et al. growth media'!$A:$K,8,FALSE)=0,"",VLOOKUP($A99,'Gerosa et al. growth media'!$A:$K,8,FALSE)*Sources!$E$3))</f>
        <v>2.8055761710417036E-2</v>
      </c>
      <c r="AD99" s="16">
        <f>IF(ISERROR(VLOOKUP($A99,'Gerosa et al. growth media'!$A:$K,9,FALSE)),"",IF(VLOOKUP($A99,'Gerosa et al. growth media'!$A:$K,9,FALSE)=0,"",VLOOKUP($A99,'Gerosa et al. growth media'!$A:$K,9,FALSE)*Sources!$E$3))</f>
        <v>3.5306600037399175E-2</v>
      </c>
      <c r="AE99" s="16">
        <f>IF(ISERROR(VLOOKUP($A99,'Gerosa et al. growth media'!$A:$K,10,FALSE)),"",IF(VLOOKUP($A99,'Gerosa et al. growth media'!$A:$K,10,FALSE)=0,"",VLOOKUP($A99,'Gerosa et al. growth media'!$A:$K,10,FALSE)*Sources!$E$3))</f>
        <v>2.2857135486311006E-2</v>
      </c>
      <c r="AF99" s="16">
        <f>IF(ISERROR(VLOOKUP($A99,'Gerosa et al. growth media'!$A:$K,11,FALSE)),"",IF(VLOOKUP($A99,'Gerosa et al. growth media'!$A:$K,11,FALSE)=0,"",VLOOKUP($A99,'Gerosa et al. growth media'!$A:$K,11,FALSE)*Sources!$E$3))</f>
        <v>5.4871093934985606E-2</v>
      </c>
      <c r="AG99" s="16">
        <f>IF(ISERROR(VLOOKUP($A99,'Gerosa et al. diauxic shift'!$A:$L,4,FALSE)),"",IF(VLOOKUP($A99,'Gerosa et al. diauxic shift'!$A:$L,4,FALSE)=0,"",VLOOKUP($A99,'Gerosa et al. diauxic shift'!$A:$L,4,FALSE)*Sources!$E$3))</f>
        <v>1.6155523722182402E-2</v>
      </c>
      <c r="AH99" s="16">
        <f>IF(ISERROR(VLOOKUP($A99,'Gerosa et al. diauxic shift'!$A:$L,5,FALSE)),"",IF(VLOOKUP($A99,'Gerosa et al. diauxic shift'!$A:$L,5,FALSE)=0,"",VLOOKUP($A99,'Gerosa et al. diauxic shift'!$A:$L,5,FALSE)*Sources!$E$3))</f>
        <v>1.1458985005642621E-2</v>
      </c>
      <c r="AI99" s="16">
        <f>IF(ISERROR(VLOOKUP($A99,'Gerosa et al. diauxic shift'!$A:$L,6,FALSE)),"",IF(VLOOKUP($A99,'Gerosa et al. diauxic shift'!$A:$L,6,FALSE)=0,"",VLOOKUP($A99,'Gerosa et al. diauxic shift'!$A:$L,6,FALSE)*Sources!$E$3))</f>
        <v>6.4298865981371354E-3</v>
      </c>
      <c r="AJ99" s="16">
        <f>IF(ISERROR(VLOOKUP($A99,'Gerosa et al. diauxic shift'!$A:$L,7,FALSE)),"",IF(VLOOKUP($A99,'Gerosa et al. diauxic shift'!$A:$L,7,FALSE)=0,"",VLOOKUP($A99,'Gerosa et al. diauxic shift'!$A:$L,7,FALSE)*Sources!$E$3))</f>
        <v>3.219424825867228E-2</v>
      </c>
      <c r="AK99" s="16">
        <f>IF(ISERROR(VLOOKUP($A99,'Gerosa et al. diauxic shift'!$A:$L,8,FALSE)),"",IF(VLOOKUP($A99,'Gerosa et al. diauxic shift'!$A:$L,8,FALSE)=0,"",VLOOKUP($A99,'Gerosa et al. diauxic shift'!$A:$L,8,FALSE)*Sources!$E$3))</f>
        <v>3.1428365649743106E-2</v>
      </c>
      <c r="AL99" s="16">
        <f>IF(ISERROR(VLOOKUP($A99,'Gerosa et al. diauxic shift'!$A:$L,9,FALSE)),"",IF(VLOOKUP($A99,'Gerosa et al. diauxic shift'!$A:$L,9,FALSE)=0,"",VLOOKUP($A99,'Gerosa et al. diauxic shift'!$A:$L,9,FALSE)*Sources!$E$3))</f>
        <v>2.2097649638179472E-2</v>
      </c>
      <c r="AM99" s="16">
        <f>IF(ISERROR(VLOOKUP($A99,'Gerosa et al. diauxic shift'!$A:$L,10,FALSE)),"",IF(VLOOKUP($A99,'Gerosa et al. diauxic shift'!$A:$L,10,FALSE)=0,"",VLOOKUP($A99,'Gerosa et al. diauxic shift'!$A:$L,10,FALSE)*Sources!$E$3))</f>
        <v>5.7477868355865908E-3</v>
      </c>
      <c r="AN99" s="16">
        <f>IF(ISERROR(VLOOKUP($A99,'Gerosa et al. diauxic shift'!$A:$L,11,FALSE)),"",IF(VLOOKUP($A99,'Gerosa et al. diauxic shift'!$A:$L,11,FALSE)=0,"",VLOOKUP($A99,'Gerosa et al. diauxic shift'!$A:$L,11,FALSE)*Sources!$E$3))</f>
        <v>7.3142304659949507E-3</v>
      </c>
      <c r="AO99" s="16">
        <f>IF(ISERROR(VLOOKUP($A99,'Gerosa et al. diauxic shift'!$A:$L,12,FALSE)),"",IF(VLOOKUP($A99,'Gerosa et al. diauxic shift'!$A:$L,12,FALSE)=0,"",VLOOKUP($A99,'Gerosa et al. diauxic shift'!$A:$L,12,FALSE)*Sources!$E$3))</f>
        <v>6.403887934579508E-3</v>
      </c>
      <c r="AP99" s="17"/>
      <c r="AQ99" s="16" t="str">
        <f>IF(ISERROR(VLOOKUP($A99,'Ishii et al.'!$A:$L,3,FALSE)),"",IF(VLOOKUP($A99,'Ishii et al.'!$A:$L,3,FALSE)=0,"",VLOOKUP($A99,'Ishii et al.'!$A:$L,3,FALSE)*Sources!$E$4))</f>
        <v/>
      </c>
      <c r="AR99" s="16" t="str">
        <f>IF(ISERROR(VLOOKUP($A99,'Ishii et al.'!$A:$L,4,FALSE)),"",IF(VLOOKUP($A99,'Ishii et al.'!$A:$L,4,FALSE)=0,"",VLOOKUP($A99,'Ishii et al.'!$A:$L,4,FALSE)*Sources!$E$4))</f>
        <v/>
      </c>
      <c r="AS99" s="16" t="str">
        <f>IF(ISERROR(VLOOKUP($A99,'Ishii et al.'!$A:$L,5,FALSE)),"",IF(VLOOKUP($A99,'Ishii et al.'!$A:$L,5,FALSE)=0,"",VLOOKUP($A99,'Ishii et al.'!$A:$L,5,FALSE)*Sources!$E$4))</f>
        <v/>
      </c>
      <c r="AT99" s="16" t="str">
        <f>IF(ISERROR(VLOOKUP($A99,'Ishii et al.'!$A:$L,6,FALSE)),"",IF(VLOOKUP($A99,'Ishii et al.'!$A:$L,6,FALSE)=0,"",VLOOKUP($A99,'Ishii et al.'!$A:$L,6,FALSE)*Sources!$E$4))</f>
        <v/>
      </c>
      <c r="AU99" s="16" t="str">
        <f>IF(ISERROR(VLOOKUP($A99,'Ishii et al.'!$A:$L,7,FALSE)),"",IF(VLOOKUP($A99,'Ishii et al.'!$A:$L,7,FALSE)=0,"",VLOOKUP($A99,'Ishii et al.'!$A:$L,7,FALSE)*Sources!$E$4))</f>
        <v/>
      </c>
      <c r="AV99" s="16" t="str">
        <f t="shared" si="17"/>
        <v/>
      </c>
      <c r="AW99" s="16" t="str">
        <f>IF(ISERROR(VLOOKUP($A99,'Ishii et al.'!$A:$L,9,FALSE)),"",IF(VLOOKUP($A99,'Ishii et al.'!$A:$L,9,FALSE)=0,"",VLOOKUP($A99,'Ishii et al.'!$A:$L,9,FALSE)*Sources!$E$4))</f>
        <v/>
      </c>
      <c r="AX99" s="16" t="str">
        <f>IF(ISERROR(VLOOKUP($A99,'Ishii et al.'!$A:$L,10,FALSE)),"",IF(VLOOKUP($A99,'Ishii et al.'!$A:$L,10,FALSE)=0,"",VLOOKUP($A99,'Ishii et al.'!$A:$L,10,FALSE)*Sources!$E$4))</f>
        <v/>
      </c>
      <c r="AY99" s="16" t="str">
        <f>IF(ISERROR(VLOOKUP($A99,'Ishii et al.'!$A:$L,11,FALSE)),"",IF(VLOOKUP($A99,'Ishii et al.'!$A:$L,11,FALSE)=0,"",VLOOKUP($A99,'Ishii et al.'!$A:$L,11,FALSE)*Sources!$E$4))</f>
        <v/>
      </c>
      <c r="AZ99" s="16" t="str">
        <f>IF(ISERROR(VLOOKUP($A99,'Ishii et al.'!$A:$L,12,FALSE)),"",IF(VLOOKUP($A99,'Ishii et al.'!$A:$L,12,FALSE)=0,"",VLOOKUP($A99,'Ishii et al.'!$A:$L,12,FALSE)*Sources!$E$4))</f>
        <v/>
      </c>
      <c r="BA99" s="17"/>
      <c r="BB99" s="16">
        <f>IF(ISERROR(VLOOKUP($A99,'Park et al.'!$A:$E,5,FALSE)),"",IF(VLOOKUP($A99,'Park et al.'!$A:$E,5,FALSE)=0,"",VLOOKUP($A99,'Park et al.'!$A:$E,5,FALSE)*Sources!$E$5))</f>
        <v>1.6500000000000001E-2</v>
      </c>
    </row>
    <row r="100" spans="1:54" ht="15" customHeight="1">
      <c r="A100" s="24" t="s">
        <v>321</v>
      </c>
      <c r="B100" s="18"/>
      <c r="C100" s="18"/>
      <c r="D100" s="18" t="s">
        <v>322</v>
      </c>
      <c r="E100" s="17"/>
      <c r="G100" s="18" t="s">
        <v>322</v>
      </c>
      <c r="H100" s="17"/>
      <c r="I100" s="16">
        <f t="shared" si="9"/>
        <v>1</v>
      </c>
      <c r="J100" s="16">
        <f t="shared" si="10"/>
        <v>2</v>
      </c>
      <c r="K100" s="18"/>
      <c r="L100" s="18"/>
      <c r="N100" s="12" t="str">
        <f t="shared" si="11"/>
        <v/>
      </c>
      <c r="O100" s="12" t="str">
        <f t="shared" si="12"/>
        <v/>
      </c>
      <c r="P100" s="12" t="str">
        <f t="shared" si="13"/>
        <v/>
      </c>
      <c r="Q100" s="12" t="str">
        <f t="shared" si="14"/>
        <v/>
      </c>
      <c r="R100" s="12" t="str">
        <f t="shared" si="15"/>
        <v/>
      </c>
      <c r="S100" s="12" t="str">
        <f t="shared" si="16"/>
        <v/>
      </c>
      <c r="U100" s="16" t="str">
        <f>IF(ISERROR(VLOOKUP($A100,'Bennett et al.'!$A:$E,3,FALSE)),"",IF(VLOOKUP($A100,'Bennett et al.'!$A:$E,3,FALSE)=0,"",VLOOKUP($A100,'Bennett et al.'!$A:$E,3,FALSE)*Sources!$E$2))</f>
        <v/>
      </c>
      <c r="V100" s="16" t="str">
        <f>IF(ISERROR(VLOOKUP($A100,'Bennett et al.'!$A:$E,4,FALSE)),"",IF(VLOOKUP($A100,'Bennett et al.'!$A:$E,4,FALSE)=0,"",VLOOKUP($A100,'Bennett et al.'!$A:$E,4,FALSE)*Sources!$E$2))</f>
        <v/>
      </c>
      <c r="W100" s="16" t="str">
        <f>IF(ISERROR(VLOOKUP($A100,'Bennett et al.'!$A:$E,5,FALSE)),"",IF(VLOOKUP($A100,'Bennett et al.'!$A:$E,5,FALSE)=0,"",VLOOKUP($A100,'Bennett et al.'!$A:$E,5,FALSE)*Sources!$E$2))</f>
        <v/>
      </c>
      <c r="X100" s="17"/>
      <c r="Y100" s="16" t="str">
        <f>IF(ISERROR(VLOOKUP($A100,'Gerosa et al. growth media'!$A:$K,4,FALSE)),"",IF(VLOOKUP($A100,'Gerosa et al. growth media'!$A:$K,4,FALSE)=0,"",VLOOKUP($A100,'Gerosa et al. growth media'!$A:$K,4,FALSE)*Sources!$E$3))</f>
        <v/>
      </c>
      <c r="Z100" s="16" t="str">
        <f>IF(ISERROR(VLOOKUP($A100,'Gerosa et al. growth media'!$A:$K,5,FALSE)),"",IF(VLOOKUP($A100,'Gerosa et al. growth media'!$A:$K,5,FALSE)=0,"",VLOOKUP($A100,'Gerosa et al. growth media'!$A:$K,5,FALSE)*Sources!$E$3))</f>
        <v/>
      </c>
      <c r="AA100" s="16" t="str">
        <f>IF(ISERROR(VLOOKUP($A100,'Gerosa et al. growth media'!$A:$K,6,FALSE)),"",IF(VLOOKUP($A100,'Gerosa et al. growth media'!$A:$K,6,FALSE)=0,"",VLOOKUP($A100,'Gerosa et al. growth media'!$A:$K,6,FALSE)*Sources!$E$3))</f>
        <v/>
      </c>
      <c r="AB100" s="16" t="str">
        <f>IF(ISERROR(VLOOKUP($A100,'Gerosa et al. growth media'!$A:$K,7,FALSE)),"",IF(VLOOKUP($A100,'Gerosa et al. growth media'!$A:$K,7,FALSE)=0,"",VLOOKUP($A100,'Gerosa et al. growth media'!$A:$K,7,FALSE)*Sources!$E$3))</f>
        <v/>
      </c>
      <c r="AC100" s="16" t="str">
        <f>IF(ISERROR(VLOOKUP($A100,'Gerosa et al. growth media'!$A:$K,8,FALSE)),"",IF(VLOOKUP($A100,'Gerosa et al. growth media'!$A:$K,8,FALSE)=0,"",VLOOKUP($A100,'Gerosa et al. growth media'!$A:$K,8,FALSE)*Sources!$E$3))</f>
        <v/>
      </c>
      <c r="AD100" s="16" t="str">
        <f>IF(ISERROR(VLOOKUP($A100,'Gerosa et al. growth media'!$A:$K,9,FALSE)),"",IF(VLOOKUP($A100,'Gerosa et al. growth media'!$A:$K,9,FALSE)=0,"",VLOOKUP($A100,'Gerosa et al. growth media'!$A:$K,9,FALSE)*Sources!$E$3))</f>
        <v/>
      </c>
      <c r="AE100" s="16" t="str">
        <f>IF(ISERROR(VLOOKUP($A100,'Gerosa et al. growth media'!$A:$K,10,FALSE)),"",IF(VLOOKUP($A100,'Gerosa et al. growth media'!$A:$K,10,FALSE)=0,"",VLOOKUP($A100,'Gerosa et al. growth media'!$A:$K,10,FALSE)*Sources!$E$3))</f>
        <v/>
      </c>
      <c r="AF100" s="16" t="str">
        <f>IF(ISERROR(VLOOKUP($A100,'Gerosa et al. growth media'!$A:$K,11,FALSE)),"",IF(VLOOKUP($A100,'Gerosa et al. growth media'!$A:$K,11,FALSE)=0,"",VLOOKUP($A100,'Gerosa et al. growth media'!$A:$K,11,FALSE)*Sources!$E$3))</f>
        <v/>
      </c>
      <c r="AG100" s="16" t="str">
        <f>IF(ISERROR(VLOOKUP($A100,'Gerosa et al. diauxic shift'!$A:$L,4,FALSE)),"",IF(VLOOKUP($A100,'Gerosa et al. diauxic shift'!$A:$L,4,FALSE)=0,"",VLOOKUP($A100,'Gerosa et al. diauxic shift'!$A:$L,4,FALSE)*Sources!$E$3))</f>
        <v/>
      </c>
      <c r="AH100" s="16" t="str">
        <f>IF(ISERROR(VLOOKUP($A100,'Gerosa et al. diauxic shift'!$A:$L,5,FALSE)),"",IF(VLOOKUP($A100,'Gerosa et al. diauxic shift'!$A:$L,5,FALSE)=0,"",VLOOKUP($A100,'Gerosa et al. diauxic shift'!$A:$L,5,FALSE)*Sources!$E$3))</f>
        <v/>
      </c>
      <c r="AI100" s="16" t="str">
        <f>IF(ISERROR(VLOOKUP($A100,'Gerosa et al. diauxic shift'!$A:$L,6,FALSE)),"",IF(VLOOKUP($A100,'Gerosa et al. diauxic shift'!$A:$L,6,FALSE)=0,"",VLOOKUP($A100,'Gerosa et al. diauxic shift'!$A:$L,6,FALSE)*Sources!$E$3))</f>
        <v/>
      </c>
      <c r="AJ100" s="16" t="str">
        <f>IF(ISERROR(VLOOKUP($A100,'Gerosa et al. diauxic shift'!$A:$L,7,FALSE)),"",IF(VLOOKUP($A100,'Gerosa et al. diauxic shift'!$A:$L,7,FALSE)=0,"",VLOOKUP($A100,'Gerosa et al. diauxic shift'!$A:$L,7,FALSE)*Sources!$E$3))</f>
        <v/>
      </c>
      <c r="AK100" s="16" t="str">
        <f>IF(ISERROR(VLOOKUP($A100,'Gerosa et al. diauxic shift'!$A:$L,8,FALSE)),"",IF(VLOOKUP($A100,'Gerosa et al. diauxic shift'!$A:$L,8,FALSE)=0,"",VLOOKUP($A100,'Gerosa et al. diauxic shift'!$A:$L,8,FALSE)*Sources!$E$3))</f>
        <v/>
      </c>
      <c r="AL100" s="16" t="str">
        <f>IF(ISERROR(VLOOKUP($A100,'Gerosa et al. diauxic shift'!$A:$L,9,FALSE)),"",IF(VLOOKUP($A100,'Gerosa et al. diauxic shift'!$A:$L,9,FALSE)=0,"",VLOOKUP($A100,'Gerosa et al. diauxic shift'!$A:$L,9,FALSE)*Sources!$E$3))</f>
        <v/>
      </c>
      <c r="AM100" s="16" t="str">
        <f>IF(ISERROR(VLOOKUP($A100,'Gerosa et al. diauxic shift'!$A:$L,10,FALSE)),"",IF(VLOOKUP($A100,'Gerosa et al. diauxic shift'!$A:$L,10,FALSE)=0,"",VLOOKUP($A100,'Gerosa et al. diauxic shift'!$A:$L,10,FALSE)*Sources!$E$3))</f>
        <v/>
      </c>
      <c r="AN100" s="16" t="str">
        <f>IF(ISERROR(VLOOKUP($A100,'Gerosa et al. diauxic shift'!$A:$L,11,FALSE)),"",IF(VLOOKUP($A100,'Gerosa et al. diauxic shift'!$A:$L,11,FALSE)=0,"",VLOOKUP($A100,'Gerosa et al. diauxic shift'!$A:$L,11,FALSE)*Sources!$E$3))</f>
        <v/>
      </c>
      <c r="AO100" s="16" t="str">
        <f>IF(ISERROR(VLOOKUP($A100,'Gerosa et al. diauxic shift'!$A:$L,12,FALSE)),"",IF(VLOOKUP($A100,'Gerosa et al. diauxic shift'!$A:$L,12,FALSE)=0,"",VLOOKUP($A100,'Gerosa et al. diauxic shift'!$A:$L,12,FALSE)*Sources!$E$3))</f>
        <v/>
      </c>
      <c r="AP100" s="17"/>
      <c r="AQ100" s="16">
        <f>IF(ISERROR(VLOOKUP($A100,'Ishii et al.'!$A:$L,3,FALSE)),"",IF(VLOOKUP($A100,'Ishii et al.'!$A:$L,3,FALSE)=0,"",VLOOKUP($A100,'Ishii et al.'!$A:$L,3,FALSE)*Sources!$E$4))</f>
        <v>6.9470305702365497E-3</v>
      </c>
      <c r="AR100" s="16" t="str">
        <f>IF(ISERROR(VLOOKUP($A100,'Ishii et al.'!$A:$L,4,FALSE)),"",IF(VLOOKUP($A100,'Ishii et al.'!$A:$L,4,FALSE)=0,"",VLOOKUP($A100,'Ishii et al.'!$A:$L,4,FALSE)*Sources!$E$4))</f>
        <v/>
      </c>
      <c r="AS100" s="16" t="str">
        <f>IF(ISERROR(VLOOKUP($A100,'Ishii et al.'!$A:$L,5,FALSE)),"",IF(VLOOKUP($A100,'Ishii et al.'!$A:$L,5,FALSE)=0,"",VLOOKUP($A100,'Ishii et al.'!$A:$L,5,FALSE)*Sources!$E$4))</f>
        <v/>
      </c>
      <c r="AT100" s="16" t="str">
        <f>IF(ISERROR(VLOOKUP($A100,'Ishii et al.'!$A:$L,6,FALSE)),"",IF(VLOOKUP($A100,'Ishii et al.'!$A:$L,6,FALSE)=0,"",VLOOKUP($A100,'Ishii et al.'!$A:$L,6,FALSE)*Sources!$E$4))</f>
        <v/>
      </c>
      <c r="AU100" s="16" t="str">
        <f>IF(ISERROR(VLOOKUP($A100,'Ishii et al.'!$A:$L,7,FALSE)),"",IF(VLOOKUP($A100,'Ishii et al.'!$A:$L,7,FALSE)=0,"",VLOOKUP($A100,'Ishii et al.'!$A:$L,7,FALSE)*Sources!$E$4))</f>
        <v/>
      </c>
      <c r="AV100" s="16">
        <f t="shared" si="17"/>
        <v>6.9470305702365497E-3</v>
      </c>
      <c r="AW100" s="16" t="str">
        <f>IF(ISERROR(VLOOKUP($A100,'Ishii et al.'!$A:$L,9,FALSE)),"",IF(VLOOKUP($A100,'Ishii et al.'!$A:$L,9,FALSE)=0,"",VLOOKUP($A100,'Ishii et al.'!$A:$L,9,FALSE)*Sources!$E$4))</f>
        <v/>
      </c>
      <c r="AX100" s="16" t="str">
        <f>IF(ISERROR(VLOOKUP($A100,'Ishii et al.'!$A:$L,10,FALSE)),"",IF(VLOOKUP($A100,'Ishii et al.'!$A:$L,10,FALSE)=0,"",VLOOKUP($A100,'Ishii et al.'!$A:$L,10,FALSE)*Sources!$E$4))</f>
        <v/>
      </c>
      <c r="AY100" s="16" t="str">
        <f>IF(ISERROR(VLOOKUP($A100,'Ishii et al.'!$A:$L,11,FALSE)),"",IF(VLOOKUP($A100,'Ishii et al.'!$A:$L,11,FALSE)=0,"",VLOOKUP($A100,'Ishii et al.'!$A:$L,11,FALSE)*Sources!$E$4))</f>
        <v/>
      </c>
      <c r="AZ100" s="16">
        <f>IF(ISERROR(VLOOKUP($A100,'Ishii et al.'!$A:$L,12,FALSE)),"",IF(VLOOKUP($A100,'Ishii et al.'!$A:$L,12,FALSE)=0,"",VLOOKUP($A100,'Ishii et al.'!$A:$L,12,FALSE)*Sources!$E$4))</f>
        <v>1.8128005919348902E-2</v>
      </c>
      <c r="BA100" s="17"/>
      <c r="BB100" s="16" t="str">
        <f>IF(ISERROR(VLOOKUP($A100,'Park et al.'!$A:$E,5,FALSE)),"",IF(VLOOKUP($A100,'Park et al.'!$A:$E,5,FALSE)=0,"",VLOOKUP($A100,'Park et al.'!$A:$E,5,FALSE)*Sources!$E$5))</f>
        <v/>
      </c>
    </row>
    <row r="101" spans="1:54" ht="15" hidden="1" customHeight="1">
      <c r="A101" s="16" t="s">
        <v>323</v>
      </c>
      <c r="B101" s="18" t="s">
        <v>774</v>
      </c>
      <c r="C101" s="18" t="s">
        <v>774</v>
      </c>
      <c r="D101" s="18" t="s">
        <v>324</v>
      </c>
      <c r="E101" s="18" t="s">
        <v>324</v>
      </c>
      <c r="F101" s="17"/>
      <c r="G101" s="18" t="s">
        <v>325</v>
      </c>
      <c r="H101" s="18" t="s">
        <v>324</v>
      </c>
      <c r="I101" s="16">
        <f t="shared" si="9"/>
        <v>3</v>
      </c>
      <c r="J101" s="16">
        <f t="shared" si="10"/>
        <v>12</v>
      </c>
      <c r="K101" s="18"/>
      <c r="L101" s="18"/>
      <c r="M101" s="12" t="b">
        <v>1</v>
      </c>
      <c r="N101" s="12">
        <f t="shared" si="11"/>
        <v>0.188</v>
      </c>
      <c r="O101" s="12">
        <f t="shared" si="12"/>
        <v>0.188</v>
      </c>
      <c r="P101" s="12">
        <f t="shared" si="13"/>
        <v>0.188</v>
      </c>
      <c r="Q101" s="12">
        <f t="shared" si="14"/>
        <v>0.188</v>
      </c>
      <c r="R101" s="12">
        <f t="shared" si="15"/>
        <v>0</v>
      </c>
      <c r="S101" s="12">
        <f t="shared" si="16"/>
        <v>5.4429646786334669E-4</v>
      </c>
      <c r="U101" s="16">
        <f>IF(ISERROR(VLOOKUP($A101,'Bennett et al.'!$A:$E,3,FALSE)),"",IF(VLOOKUP($A101,'Bennett et al.'!$A:$E,3,FALSE)=0,"",VLOOKUP($A101,'Bennett et al.'!$A:$E,3,FALSE)*Sources!$E$2))</f>
        <v>0.188</v>
      </c>
      <c r="V101" s="16">
        <f>IF(ISERROR(VLOOKUP($A101,'Bennett et al.'!$A:$E,4,FALSE)),"",IF(VLOOKUP($A101,'Bennett et al.'!$A:$E,4,FALSE)=0,"",VLOOKUP($A101,'Bennett et al.'!$A:$E,4,FALSE)*Sources!$E$2))</f>
        <v>3.31E-3</v>
      </c>
      <c r="W101" s="16" t="str">
        <f>IF(ISERROR(VLOOKUP($A101,'Bennett et al.'!$A:$E,5,FALSE)),"",IF(VLOOKUP($A101,'Bennett et al.'!$A:$E,5,FALSE)=0,"",VLOOKUP($A101,'Bennett et al.'!$A:$E,5,FALSE)*Sources!$E$2))</f>
        <v/>
      </c>
      <c r="X101" s="17"/>
      <c r="Y101" s="16" t="str">
        <f>IF(ISERROR(VLOOKUP($A101,'Gerosa et al. growth media'!$A:$K,4,FALSE)),"",IF(VLOOKUP($A101,'Gerosa et al. growth media'!$A:$K,4,FALSE)=0,"",VLOOKUP($A101,'Gerosa et al. growth media'!$A:$K,4,FALSE)*Sources!$E$3))</f>
        <v/>
      </c>
      <c r="Z101" s="16" t="str">
        <f>IF(ISERROR(VLOOKUP($A101,'Gerosa et al. growth media'!$A:$K,5,FALSE)),"",IF(VLOOKUP($A101,'Gerosa et al. growth media'!$A:$K,5,FALSE)=0,"",VLOOKUP($A101,'Gerosa et al. growth media'!$A:$K,5,FALSE)*Sources!$E$3))</f>
        <v/>
      </c>
      <c r="AA101" s="16" t="str">
        <f>IF(ISERROR(VLOOKUP($A101,'Gerosa et al. growth media'!$A:$K,6,FALSE)),"",IF(VLOOKUP($A101,'Gerosa et al. growth media'!$A:$K,6,FALSE)=0,"",VLOOKUP($A101,'Gerosa et al. growth media'!$A:$K,6,FALSE)*Sources!$E$3))</f>
        <v/>
      </c>
      <c r="AB101" s="16" t="str">
        <f>IF(ISERROR(VLOOKUP($A101,'Gerosa et al. growth media'!$A:$K,7,FALSE)),"",IF(VLOOKUP($A101,'Gerosa et al. growth media'!$A:$K,7,FALSE)=0,"",VLOOKUP($A101,'Gerosa et al. growth media'!$A:$K,7,FALSE)*Sources!$E$3))</f>
        <v/>
      </c>
      <c r="AC101" s="16" t="str">
        <f>IF(ISERROR(VLOOKUP($A101,'Gerosa et al. growth media'!$A:$K,8,FALSE)),"",IF(VLOOKUP($A101,'Gerosa et al. growth media'!$A:$K,8,FALSE)=0,"",VLOOKUP($A101,'Gerosa et al. growth media'!$A:$K,8,FALSE)*Sources!$E$3))</f>
        <v/>
      </c>
      <c r="AD101" s="16" t="str">
        <f>IF(ISERROR(VLOOKUP($A101,'Gerosa et al. growth media'!$A:$K,9,FALSE)),"",IF(VLOOKUP($A101,'Gerosa et al. growth media'!$A:$K,9,FALSE)=0,"",VLOOKUP($A101,'Gerosa et al. growth media'!$A:$K,9,FALSE)*Sources!$E$3))</f>
        <v/>
      </c>
      <c r="AE101" s="16" t="str">
        <f>IF(ISERROR(VLOOKUP($A101,'Gerosa et al. growth media'!$A:$K,10,FALSE)),"",IF(VLOOKUP($A101,'Gerosa et al. growth media'!$A:$K,10,FALSE)=0,"",VLOOKUP($A101,'Gerosa et al. growth media'!$A:$K,10,FALSE)*Sources!$E$3))</f>
        <v/>
      </c>
      <c r="AF101" s="16" t="str">
        <f>IF(ISERROR(VLOOKUP($A101,'Gerosa et al. growth media'!$A:$K,11,FALSE)),"",IF(VLOOKUP($A101,'Gerosa et al. growth media'!$A:$K,11,FALSE)=0,"",VLOOKUP($A101,'Gerosa et al. growth media'!$A:$K,11,FALSE)*Sources!$E$3))</f>
        <v/>
      </c>
      <c r="AG101" s="16" t="str">
        <f>IF(ISERROR(VLOOKUP($A101,'Gerosa et al. diauxic shift'!$A:$L,4,FALSE)),"",IF(VLOOKUP($A101,'Gerosa et al. diauxic shift'!$A:$L,4,FALSE)=0,"",VLOOKUP($A101,'Gerosa et al. diauxic shift'!$A:$L,4,FALSE)*Sources!$E$3))</f>
        <v/>
      </c>
      <c r="AH101" s="16" t="str">
        <f>IF(ISERROR(VLOOKUP($A101,'Gerosa et al. diauxic shift'!$A:$L,5,FALSE)),"",IF(VLOOKUP($A101,'Gerosa et al. diauxic shift'!$A:$L,5,FALSE)=0,"",VLOOKUP($A101,'Gerosa et al. diauxic shift'!$A:$L,5,FALSE)*Sources!$E$3))</f>
        <v/>
      </c>
      <c r="AI101" s="16" t="str">
        <f>IF(ISERROR(VLOOKUP($A101,'Gerosa et al. diauxic shift'!$A:$L,6,FALSE)),"",IF(VLOOKUP($A101,'Gerosa et al. diauxic shift'!$A:$L,6,FALSE)=0,"",VLOOKUP($A101,'Gerosa et al. diauxic shift'!$A:$L,6,FALSE)*Sources!$E$3))</f>
        <v/>
      </c>
      <c r="AJ101" s="16" t="str">
        <f>IF(ISERROR(VLOOKUP($A101,'Gerosa et al. diauxic shift'!$A:$L,7,FALSE)),"",IF(VLOOKUP($A101,'Gerosa et al. diauxic shift'!$A:$L,7,FALSE)=0,"",VLOOKUP($A101,'Gerosa et al. diauxic shift'!$A:$L,7,FALSE)*Sources!$E$3))</f>
        <v/>
      </c>
      <c r="AK101" s="16" t="str">
        <f>IF(ISERROR(VLOOKUP($A101,'Gerosa et al. diauxic shift'!$A:$L,8,FALSE)),"",IF(VLOOKUP($A101,'Gerosa et al. diauxic shift'!$A:$L,8,FALSE)=0,"",VLOOKUP($A101,'Gerosa et al. diauxic shift'!$A:$L,8,FALSE)*Sources!$E$3))</f>
        <v/>
      </c>
      <c r="AL101" s="16" t="str">
        <f>IF(ISERROR(VLOOKUP($A101,'Gerosa et al. diauxic shift'!$A:$L,9,FALSE)),"",IF(VLOOKUP($A101,'Gerosa et al. diauxic shift'!$A:$L,9,FALSE)=0,"",VLOOKUP($A101,'Gerosa et al. diauxic shift'!$A:$L,9,FALSE)*Sources!$E$3))</f>
        <v/>
      </c>
      <c r="AM101" s="16" t="str">
        <f>IF(ISERROR(VLOOKUP($A101,'Gerosa et al. diauxic shift'!$A:$L,10,FALSE)),"",IF(VLOOKUP($A101,'Gerosa et al. diauxic shift'!$A:$L,10,FALSE)=0,"",VLOOKUP($A101,'Gerosa et al. diauxic shift'!$A:$L,10,FALSE)*Sources!$E$3))</f>
        <v/>
      </c>
      <c r="AN101" s="16" t="str">
        <f>IF(ISERROR(VLOOKUP($A101,'Gerosa et al. diauxic shift'!$A:$L,11,FALSE)),"",IF(VLOOKUP($A101,'Gerosa et al. diauxic shift'!$A:$L,11,FALSE)=0,"",VLOOKUP($A101,'Gerosa et al. diauxic shift'!$A:$L,11,FALSE)*Sources!$E$3))</f>
        <v/>
      </c>
      <c r="AO101" s="16" t="str">
        <f>IF(ISERROR(VLOOKUP($A101,'Gerosa et al. diauxic shift'!$A:$L,12,FALSE)),"",IF(VLOOKUP($A101,'Gerosa et al. diauxic shift'!$A:$L,12,FALSE)=0,"",VLOOKUP($A101,'Gerosa et al. diauxic shift'!$A:$L,12,FALSE)*Sources!$E$3))</f>
        <v/>
      </c>
      <c r="AP101" s="17"/>
      <c r="AQ101" s="16">
        <f>IF(ISERROR(VLOOKUP($A101,'Ishii et al.'!$A:$L,3,FALSE)),"",IF(VLOOKUP($A101,'Ishii et al.'!$A:$L,3,FALSE)=0,"",VLOOKUP($A101,'Ishii et al.'!$A:$L,3,FALSE)*Sources!$E$4))</f>
        <v>2.9991876063275E-2</v>
      </c>
      <c r="AR101" s="16">
        <f>IF(ISERROR(VLOOKUP($A101,'Ishii et al.'!$A:$L,4,FALSE)),"",IF(VLOOKUP($A101,'Ishii et al.'!$A:$L,4,FALSE)=0,"",VLOOKUP($A101,'Ishii et al.'!$A:$L,4,FALSE)*Sources!$E$4))</f>
        <v>5.5379543532565002E-2</v>
      </c>
      <c r="AS101" s="16">
        <f>IF(ISERROR(VLOOKUP($A101,'Ishii et al.'!$A:$L,5,FALSE)),"",IF(VLOOKUP($A101,'Ishii et al.'!$A:$L,5,FALSE)=0,"",VLOOKUP($A101,'Ishii et al.'!$A:$L,5,FALSE)*Sources!$E$4))</f>
        <v>6.5091196858840003E-2</v>
      </c>
      <c r="AT101" s="16">
        <f>IF(ISERROR(VLOOKUP($A101,'Ishii et al.'!$A:$L,6,FALSE)),"",IF(VLOOKUP($A101,'Ishii et al.'!$A:$L,6,FALSE)=0,"",VLOOKUP($A101,'Ishii et al.'!$A:$L,6,FALSE)*Sources!$E$4))</f>
        <v>7.5386551829762102E-2</v>
      </c>
      <c r="AU101" s="16">
        <f>IF(ISERROR(VLOOKUP($A101,'Ishii et al.'!$A:$L,7,FALSE)),"",IF(VLOOKUP($A101,'Ishii et al.'!$A:$L,7,FALSE)=0,"",VLOOKUP($A101,'Ishii et al.'!$A:$L,7,FALSE)*Sources!$E$4))</f>
        <v>6.70807984259882E-2</v>
      </c>
      <c r="AV101" s="16">
        <f t="shared" si="17"/>
        <v>5.8585993342086064E-2</v>
      </c>
      <c r="AW101" s="16">
        <f>IF(ISERROR(VLOOKUP($A101,'Ishii et al.'!$A:$L,9,FALSE)),"",IF(VLOOKUP($A101,'Ishii et al.'!$A:$L,9,FALSE)=0,"",VLOOKUP($A101,'Ishii et al.'!$A:$L,9,FALSE)*Sources!$E$4))</f>
        <v>4.4097401936728398E-2</v>
      </c>
      <c r="AX101" s="16">
        <f>IF(ISERROR(VLOOKUP($A101,'Ishii et al.'!$A:$L,10,FALSE)),"",IF(VLOOKUP($A101,'Ishii et al.'!$A:$L,10,FALSE)=0,"",VLOOKUP($A101,'Ishii et al.'!$A:$L,10,FALSE)*Sources!$E$4))</f>
        <v>7.9317636948348105E-2</v>
      </c>
      <c r="AY101" s="16">
        <f>IF(ISERROR(VLOOKUP($A101,'Ishii et al.'!$A:$L,11,FALSE)),"",IF(VLOOKUP($A101,'Ishii et al.'!$A:$L,11,FALSE)=0,"",VLOOKUP($A101,'Ishii et al.'!$A:$L,11,FALSE)*Sources!$E$4))</f>
        <v>6.5194104463056998E-2</v>
      </c>
      <c r="AZ101" s="16">
        <f>IF(ISERROR(VLOOKUP($A101,'Ishii et al.'!$A:$L,12,FALSE)),"",IF(VLOOKUP($A101,'Ishii et al.'!$A:$L,12,FALSE)=0,"",VLOOKUP($A101,'Ishii et al.'!$A:$L,12,FALSE)*Sources!$E$4))</f>
        <v>0.114324829395224</v>
      </c>
      <c r="BA101" s="17"/>
      <c r="BB101" s="16">
        <f>IF(ISERROR(VLOOKUP($A101,'Park et al.'!$A:$E,5,FALSE)),"",IF(VLOOKUP($A101,'Park et al.'!$A:$E,5,FALSE)=0,"",VLOOKUP($A101,'Park et al.'!$A:$E,5,FALSE)*Sources!$E$5))</f>
        <v>0.188</v>
      </c>
    </row>
    <row r="102" spans="1:54" ht="15" customHeight="1">
      <c r="A102" s="16" t="s">
        <v>326</v>
      </c>
      <c r="B102" s="18"/>
      <c r="C102" s="18"/>
      <c r="D102" s="18" t="s">
        <v>327</v>
      </c>
      <c r="E102" s="17"/>
      <c r="F102" s="17"/>
      <c r="G102" s="18" t="s">
        <v>327</v>
      </c>
      <c r="H102" s="17"/>
      <c r="I102" s="18">
        <f t="shared" si="9"/>
        <v>1</v>
      </c>
      <c r="J102" s="18">
        <f t="shared" si="10"/>
        <v>2</v>
      </c>
      <c r="K102" s="18"/>
      <c r="L102" s="18"/>
      <c r="N102" s="12" t="str">
        <f t="shared" si="11"/>
        <v/>
      </c>
      <c r="O102" s="12" t="str">
        <f t="shared" si="12"/>
        <v/>
      </c>
      <c r="P102" s="12" t="str">
        <f t="shared" si="13"/>
        <v/>
      </c>
      <c r="Q102" s="12" t="str">
        <f t="shared" si="14"/>
        <v/>
      </c>
      <c r="R102" s="12" t="str">
        <f t="shared" si="15"/>
        <v/>
      </c>
      <c r="S102" s="12" t="str">
        <f t="shared" si="16"/>
        <v/>
      </c>
      <c r="U102" s="18" t="str">
        <f>IF(ISERROR(VLOOKUP($A102,'Bennett et al.'!$A:$E,3,FALSE)),"",IF(VLOOKUP($A102,'Bennett et al.'!$A:$E,3,FALSE)=0,"",VLOOKUP($A102,'Bennett et al.'!$A:$E,3,FALSE)*Sources!$E$2))</f>
        <v/>
      </c>
      <c r="V102" s="18" t="str">
        <f>IF(ISERROR(VLOOKUP($A102,'Bennett et al.'!$A:$E,4,FALSE)),"",IF(VLOOKUP($A102,'Bennett et al.'!$A:$E,4,FALSE)=0,"",VLOOKUP($A102,'Bennett et al.'!$A:$E,4,FALSE)*Sources!$E$2))</f>
        <v/>
      </c>
      <c r="W102" s="18" t="str">
        <f>IF(ISERROR(VLOOKUP($A102,'Bennett et al.'!$A:$E,5,FALSE)),"",IF(VLOOKUP($A102,'Bennett et al.'!$A:$E,5,FALSE)=0,"",VLOOKUP($A102,'Bennett et al.'!$A:$E,5,FALSE)*Sources!$E$2))</f>
        <v/>
      </c>
      <c r="X102" s="17"/>
      <c r="Y102" s="18" t="str">
        <f>IF(ISERROR(VLOOKUP($A102,'Gerosa et al. growth media'!$A:$K,4,FALSE)),"",IF(VLOOKUP($A102,'Gerosa et al. growth media'!$A:$K,4,FALSE)=0,"",VLOOKUP($A102,'Gerosa et al. growth media'!$A:$K,4,FALSE)*Sources!$E$3))</f>
        <v/>
      </c>
      <c r="Z102" s="18" t="str">
        <f>IF(ISERROR(VLOOKUP($A102,'Gerosa et al. growth media'!$A:$K,5,FALSE)),"",IF(VLOOKUP($A102,'Gerosa et al. growth media'!$A:$K,5,FALSE)=0,"",VLOOKUP($A102,'Gerosa et al. growth media'!$A:$K,5,FALSE)*Sources!$E$3))</f>
        <v/>
      </c>
      <c r="AA102" s="18" t="str">
        <f>IF(ISERROR(VLOOKUP($A102,'Gerosa et al. growth media'!$A:$K,6,FALSE)),"",IF(VLOOKUP($A102,'Gerosa et al. growth media'!$A:$K,6,FALSE)=0,"",VLOOKUP($A102,'Gerosa et al. growth media'!$A:$K,6,FALSE)*Sources!$E$3))</f>
        <v/>
      </c>
      <c r="AB102" s="18" t="str">
        <f>IF(ISERROR(VLOOKUP($A102,'Gerosa et al. growth media'!$A:$K,7,FALSE)),"",IF(VLOOKUP($A102,'Gerosa et al. growth media'!$A:$K,7,FALSE)=0,"",VLOOKUP($A102,'Gerosa et al. growth media'!$A:$K,7,FALSE)*Sources!$E$3))</f>
        <v/>
      </c>
      <c r="AC102" s="18" t="str">
        <f>IF(ISERROR(VLOOKUP($A102,'Gerosa et al. growth media'!$A:$K,8,FALSE)),"",IF(VLOOKUP($A102,'Gerosa et al. growth media'!$A:$K,8,FALSE)=0,"",VLOOKUP($A102,'Gerosa et al. growth media'!$A:$K,8,FALSE)*Sources!$E$3))</f>
        <v/>
      </c>
      <c r="AD102" s="18" t="str">
        <f>IF(ISERROR(VLOOKUP($A102,'Gerosa et al. growth media'!$A:$K,9,FALSE)),"",IF(VLOOKUP($A102,'Gerosa et al. growth media'!$A:$K,9,FALSE)=0,"",VLOOKUP($A102,'Gerosa et al. growth media'!$A:$K,9,FALSE)*Sources!$E$3))</f>
        <v/>
      </c>
      <c r="AE102" s="18" t="str">
        <f>IF(ISERROR(VLOOKUP($A102,'Gerosa et al. growth media'!$A:$K,10,FALSE)),"",IF(VLOOKUP($A102,'Gerosa et al. growth media'!$A:$K,10,FALSE)=0,"",VLOOKUP($A102,'Gerosa et al. growth media'!$A:$K,10,FALSE)*Sources!$E$3))</f>
        <v/>
      </c>
      <c r="AF102" s="18" t="str">
        <f>IF(ISERROR(VLOOKUP($A102,'Gerosa et al. growth media'!$A:$K,11,FALSE)),"",IF(VLOOKUP($A102,'Gerosa et al. growth media'!$A:$K,11,FALSE)=0,"",VLOOKUP($A102,'Gerosa et al. growth media'!$A:$K,11,FALSE)*Sources!$E$3))</f>
        <v/>
      </c>
      <c r="AG102" s="18" t="str">
        <f>IF(ISERROR(VLOOKUP($A102,'Gerosa et al. diauxic shift'!$A:$L,4,FALSE)),"",IF(VLOOKUP($A102,'Gerosa et al. diauxic shift'!$A:$L,4,FALSE)=0,"",VLOOKUP($A102,'Gerosa et al. diauxic shift'!$A:$L,4,FALSE)*Sources!$E$3))</f>
        <v/>
      </c>
      <c r="AH102" s="18" t="str">
        <f>IF(ISERROR(VLOOKUP($A102,'Gerosa et al. diauxic shift'!$A:$L,5,FALSE)),"",IF(VLOOKUP($A102,'Gerosa et al. diauxic shift'!$A:$L,5,FALSE)=0,"",VLOOKUP($A102,'Gerosa et al. diauxic shift'!$A:$L,5,FALSE)*Sources!$E$3))</f>
        <v/>
      </c>
      <c r="AI102" s="18" t="str">
        <f>IF(ISERROR(VLOOKUP($A102,'Gerosa et al. diauxic shift'!$A:$L,6,FALSE)),"",IF(VLOOKUP($A102,'Gerosa et al. diauxic shift'!$A:$L,6,FALSE)=0,"",VLOOKUP($A102,'Gerosa et al. diauxic shift'!$A:$L,6,FALSE)*Sources!$E$3))</f>
        <v/>
      </c>
      <c r="AJ102" s="18" t="str">
        <f>IF(ISERROR(VLOOKUP($A102,'Gerosa et al. diauxic shift'!$A:$L,7,FALSE)),"",IF(VLOOKUP($A102,'Gerosa et al. diauxic shift'!$A:$L,7,FALSE)=0,"",VLOOKUP($A102,'Gerosa et al. diauxic shift'!$A:$L,7,FALSE)*Sources!$E$3))</f>
        <v/>
      </c>
      <c r="AK102" s="18" t="str">
        <f>IF(ISERROR(VLOOKUP($A102,'Gerosa et al. diauxic shift'!$A:$L,8,FALSE)),"",IF(VLOOKUP($A102,'Gerosa et al. diauxic shift'!$A:$L,8,FALSE)=0,"",VLOOKUP($A102,'Gerosa et al. diauxic shift'!$A:$L,8,FALSE)*Sources!$E$3))</f>
        <v/>
      </c>
      <c r="AL102" s="18" t="str">
        <f>IF(ISERROR(VLOOKUP($A102,'Gerosa et al. diauxic shift'!$A:$L,9,FALSE)),"",IF(VLOOKUP($A102,'Gerosa et al. diauxic shift'!$A:$L,9,FALSE)=0,"",VLOOKUP($A102,'Gerosa et al. diauxic shift'!$A:$L,9,FALSE)*Sources!$E$3))</f>
        <v/>
      </c>
      <c r="AM102" s="18" t="str">
        <f>IF(ISERROR(VLOOKUP($A102,'Gerosa et al. diauxic shift'!$A:$L,10,FALSE)),"",IF(VLOOKUP($A102,'Gerosa et al. diauxic shift'!$A:$L,10,FALSE)=0,"",VLOOKUP($A102,'Gerosa et al. diauxic shift'!$A:$L,10,FALSE)*Sources!$E$3))</f>
        <v/>
      </c>
      <c r="AN102" s="18" t="str">
        <f>IF(ISERROR(VLOOKUP($A102,'Gerosa et al. diauxic shift'!$A:$L,11,FALSE)),"",IF(VLOOKUP($A102,'Gerosa et al. diauxic shift'!$A:$L,11,FALSE)=0,"",VLOOKUP($A102,'Gerosa et al. diauxic shift'!$A:$L,11,FALSE)*Sources!$E$3))</f>
        <v/>
      </c>
      <c r="AO102" s="18" t="str">
        <f>IF(ISERROR(VLOOKUP($A102,'Gerosa et al. diauxic shift'!$A:$L,12,FALSE)),"",IF(VLOOKUP($A102,'Gerosa et al. diauxic shift'!$A:$L,12,FALSE)=0,"",VLOOKUP($A102,'Gerosa et al. diauxic shift'!$A:$L,12,FALSE)*Sources!$E$3))</f>
        <v/>
      </c>
      <c r="AP102" s="17"/>
      <c r="AQ102" s="18" t="str">
        <f>IF(ISERROR(VLOOKUP($A102,'Ishii et al.'!$A:$L,3,FALSE)),"",IF(VLOOKUP($A102,'Ishii et al.'!$A:$L,3,FALSE)=0,"",VLOOKUP($A102,'Ishii et al.'!$A:$L,3,FALSE)*Sources!$E$4))</f>
        <v/>
      </c>
      <c r="AR102" s="18" t="str">
        <f>IF(ISERROR(VLOOKUP($A102,'Ishii et al.'!$A:$L,4,FALSE)),"",IF(VLOOKUP($A102,'Ishii et al.'!$A:$L,4,FALSE)=0,"",VLOOKUP($A102,'Ishii et al.'!$A:$L,4,FALSE)*Sources!$E$4))</f>
        <v/>
      </c>
      <c r="AS102" s="18" t="str">
        <f>IF(ISERROR(VLOOKUP($A102,'Ishii et al.'!$A:$L,5,FALSE)),"",IF(VLOOKUP($A102,'Ishii et al.'!$A:$L,5,FALSE)=0,"",VLOOKUP($A102,'Ishii et al.'!$A:$L,5,FALSE)*Sources!$E$4))</f>
        <v/>
      </c>
      <c r="AT102" s="18" t="str">
        <f>IF(ISERROR(VLOOKUP($A102,'Ishii et al.'!$A:$L,6,FALSE)),"",IF(VLOOKUP($A102,'Ishii et al.'!$A:$L,6,FALSE)=0,"",VLOOKUP($A102,'Ishii et al.'!$A:$L,6,FALSE)*Sources!$E$4))</f>
        <v/>
      </c>
      <c r="AU102" s="18" t="str">
        <f>IF(ISERROR(VLOOKUP($A102,'Ishii et al.'!$A:$L,7,FALSE)),"",IF(VLOOKUP($A102,'Ishii et al.'!$A:$L,7,FALSE)=0,"",VLOOKUP($A102,'Ishii et al.'!$A:$L,7,FALSE)*Sources!$E$4))</f>
        <v/>
      </c>
      <c r="AV102" s="18" t="str">
        <f t="shared" si="17"/>
        <v/>
      </c>
      <c r="AW102" s="18">
        <f>IF(ISERROR(VLOOKUP($A102,'Ishii et al.'!$A:$L,9,FALSE)),"",IF(VLOOKUP($A102,'Ishii et al.'!$A:$L,9,FALSE)=0,"",VLOOKUP($A102,'Ishii et al.'!$A:$L,9,FALSE)*Sources!$E$4))</f>
        <v>5.6215428744407197E-3</v>
      </c>
      <c r="AX102" s="18">
        <f>IF(ISERROR(VLOOKUP($A102,'Ishii et al.'!$A:$L,10,FALSE)),"",IF(VLOOKUP($A102,'Ishii et al.'!$A:$L,10,FALSE)=0,"",VLOOKUP($A102,'Ishii et al.'!$A:$L,10,FALSE)*Sources!$E$4))</f>
        <v>4.7663022067274902E-3</v>
      </c>
      <c r="AY102" s="18" t="str">
        <f>IF(ISERROR(VLOOKUP($A102,'Ishii et al.'!$A:$L,11,FALSE)),"",IF(VLOOKUP($A102,'Ishii et al.'!$A:$L,11,FALSE)=0,"",VLOOKUP($A102,'Ishii et al.'!$A:$L,11,FALSE)*Sources!$E$4))</f>
        <v/>
      </c>
      <c r="AZ102" s="18" t="str">
        <f>IF(ISERROR(VLOOKUP($A102,'Ishii et al.'!$A:$L,12,FALSE)),"",IF(VLOOKUP($A102,'Ishii et al.'!$A:$L,12,FALSE)=0,"",VLOOKUP($A102,'Ishii et al.'!$A:$L,12,FALSE)*Sources!$E$4))</f>
        <v/>
      </c>
      <c r="BA102" s="17"/>
      <c r="BB102" s="18" t="str">
        <f>IF(ISERROR(VLOOKUP($A102,'Park et al.'!$A:$E,5,FALSE)),"",IF(VLOOKUP($A102,'Park et al.'!$A:$E,5,FALSE)=0,"",VLOOKUP($A102,'Park et al.'!$A:$E,5,FALSE)*Sources!$E$5))</f>
        <v/>
      </c>
    </row>
    <row r="103" spans="1:54" ht="15" hidden="1" customHeight="1">
      <c r="A103" s="16" t="s">
        <v>328</v>
      </c>
      <c r="B103" s="18" t="s">
        <v>803</v>
      </c>
      <c r="C103" s="18" t="s">
        <v>803</v>
      </c>
      <c r="D103" s="18" t="s">
        <v>329</v>
      </c>
      <c r="E103" s="18" t="s">
        <v>329</v>
      </c>
      <c r="F103" s="17"/>
      <c r="G103" s="17"/>
      <c r="H103" s="18" t="s">
        <v>329</v>
      </c>
      <c r="I103" s="16">
        <f t="shared" si="9"/>
        <v>2</v>
      </c>
      <c r="J103" s="16">
        <f t="shared" si="10"/>
        <v>4</v>
      </c>
      <c r="K103" s="18" t="b">
        <v>1</v>
      </c>
      <c r="L103" s="18"/>
      <c r="M103" s="12" t="b">
        <v>1</v>
      </c>
      <c r="N103" s="12">
        <f t="shared" si="11"/>
        <v>1.9E-2</v>
      </c>
      <c r="O103" s="12">
        <f t="shared" si="12"/>
        <v>1.9E-2</v>
      </c>
      <c r="P103" s="12">
        <f t="shared" si="13"/>
        <v>1.9E-2</v>
      </c>
      <c r="Q103" s="12">
        <f t="shared" si="14"/>
        <v>1.9E-2</v>
      </c>
      <c r="R103" s="12">
        <f t="shared" si="15"/>
        <v>0</v>
      </c>
      <c r="S103" s="12">
        <f t="shared" si="16"/>
        <v>5.5008685581933983E-5</v>
      </c>
      <c r="U103" s="16">
        <f>IF(ISERROR(VLOOKUP($A103,'Bennett et al.'!$A:$E,3,FALSE)),"",IF(VLOOKUP($A103,'Bennett et al.'!$A:$E,3,FALSE)=0,"",VLOOKUP($A103,'Bennett et al.'!$A:$E,3,FALSE)*Sources!$E$2))</f>
        <v>1.9E-2</v>
      </c>
      <c r="V103" s="16">
        <f>IF(ISERROR(VLOOKUP($A103,'Bennett et al.'!$A:$E,4,FALSE)),"",IF(VLOOKUP($A103,'Bennett et al.'!$A:$E,4,FALSE)=0,"",VLOOKUP($A103,'Bennett et al.'!$A:$E,4,FALSE)*Sources!$E$2))</f>
        <v>2.2099999999999998E-2</v>
      </c>
      <c r="W103" s="16">
        <f>IF(ISERROR(VLOOKUP($A103,'Bennett et al.'!$A:$E,5,FALSE)),"",IF(VLOOKUP($A103,'Bennett et al.'!$A:$E,5,FALSE)=0,"",VLOOKUP($A103,'Bennett et al.'!$A:$E,5,FALSE)*Sources!$E$2))</f>
        <v>1.8800000000000001E-2</v>
      </c>
      <c r="X103" s="17"/>
      <c r="Y103" s="16" t="str">
        <f>IF(ISERROR(VLOOKUP($A103,'Gerosa et al. growth media'!$A:$K,4,FALSE)),"",IF(VLOOKUP($A103,'Gerosa et al. growth media'!$A:$K,4,FALSE)=0,"",VLOOKUP($A103,'Gerosa et al. growth media'!$A:$K,4,FALSE)*Sources!$E$3))</f>
        <v/>
      </c>
      <c r="Z103" s="16" t="str">
        <f>IF(ISERROR(VLOOKUP($A103,'Gerosa et al. growth media'!$A:$K,5,FALSE)),"",IF(VLOOKUP($A103,'Gerosa et al. growth media'!$A:$K,5,FALSE)=0,"",VLOOKUP($A103,'Gerosa et al. growth media'!$A:$K,5,FALSE)*Sources!$E$3))</f>
        <v/>
      </c>
      <c r="AA103" s="16" t="str">
        <f>IF(ISERROR(VLOOKUP($A103,'Gerosa et al. growth media'!$A:$K,6,FALSE)),"",IF(VLOOKUP($A103,'Gerosa et al. growth media'!$A:$K,6,FALSE)=0,"",VLOOKUP($A103,'Gerosa et al. growth media'!$A:$K,6,FALSE)*Sources!$E$3))</f>
        <v/>
      </c>
      <c r="AB103" s="16" t="str">
        <f>IF(ISERROR(VLOOKUP($A103,'Gerosa et al. growth media'!$A:$K,7,FALSE)),"",IF(VLOOKUP($A103,'Gerosa et al. growth media'!$A:$K,7,FALSE)=0,"",VLOOKUP($A103,'Gerosa et al. growth media'!$A:$K,7,FALSE)*Sources!$E$3))</f>
        <v/>
      </c>
      <c r="AC103" s="16" t="str">
        <f>IF(ISERROR(VLOOKUP($A103,'Gerosa et al. growth media'!$A:$K,8,FALSE)),"",IF(VLOOKUP($A103,'Gerosa et al. growth media'!$A:$K,8,FALSE)=0,"",VLOOKUP($A103,'Gerosa et al. growth media'!$A:$K,8,FALSE)*Sources!$E$3))</f>
        <v/>
      </c>
      <c r="AD103" s="16" t="str">
        <f>IF(ISERROR(VLOOKUP($A103,'Gerosa et al. growth media'!$A:$K,9,FALSE)),"",IF(VLOOKUP($A103,'Gerosa et al. growth media'!$A:$K,9,FALSE)=0,"",VLOOKUP($A103,'Gerosa et al. growth media'!$A:$K,9,FALSE)*Sources!$E$3))</f>
        <v/>
      </c>
      <c r="AE103" s="16" t="str">
        <f>IF(ISERROR(VLOOKUP($A103,'Gerosa et al. growth media'!$A:$K,10,FALSE)),"",IF(VLOOKUP($A103,'Gerosa et al. growth media'!$A:$K,10,FALSE)=0,"",VLOOKUP($A103,'Gerosa et al. growth media'!$A:$K,10,FALSE)*Sources!$E$3))</f>
        <v/>
      </c>
      <c r="AF103" s="16" t="str">
        <f>IF(ISERROR(VLOOKUP($A103,'Gerosa et al. growth media'!$A:$K,11,FALSE)),"",IF(VLOOKUP($A103,'Gerosa et al. growth media'!$A:$K,11,FALSE)=0,"",VLOOKUP($A103,'Gerosa et al. growth media'!$A:$K,11,FALSE)*Sources!$E$3))</f>
        <v/>
      </c>
      <c r="AG103" s="16" t="str">
        <f>IF(ISERROR(VLOOKUP($A103,'Gerosa et al. diauxic shift'!$A:$L,4,FALSE)),"",IF(VLOOKUP($A103,'Gerosa et al. diauxic shift'!$A:$L,4,FALSE)=0,"",VLOOKUP($A103,'Gerosa et al. diauxic shift'!$A:$L,4,FALSE)*Sources!$E$3))</f>
        <v/>
      </c>
      <c r="AH103" s="16" t="str">
        <f>IF(ISERROR(VLOOKUP($A103,'Gerosa et al. diauxic shift'!$A:$L,5,FALSE)),"",IF(VLOOKUP($A103,'Gerosa et al. diauxic shift'!$A:$L,5,FALSE)=0,"",VLOOKUP($A103,'Gerosa et al. diauxic shift'!$A:$L,5,FALSE)*Sources!$E$3))</f>
        <v/>
      </c>
      <c r="AI103" s="16" t="str">
        <f>IF(ISERROR(VLOOKUP($A103,'Gerosa et al. diauxic shift'!$A:$L,6,FALSE)),"",IF(VLOOKUP($A103,'Gerosa et al. diauxic shift'!$A:$L,6,FALSE)=0,"",VLOOKUP($A103,'Gerosa et al. diauxic shift'!$A:$L,6,FALSE)*Sources!$E$3))</f>
        <v/>
      </c>
      <c r="AJ103" s="16" t="str">
        <f>IF(ISERROR(VLOOKUP($A103,'Gerosa et al. diauxic shift'!$A:$L,7,FALSE)),"",IF(VLOOKUP($A103,'Gerosa et al. diauxic shift'!$A:$L,7,FALSE)=0,"",VLOOKUP($A103,'Gerosa et al. diauxic shift'!$A:$L,7,FALSE)*Sources!$E$3))</f>
        <v/>
      </c>
      <c r="AK103" s="16" t="str">
        <f>IF(ISERROR(VLOOKUP($A103,'Gerosa et al. diauxic shift'!$A:$L,8,FALSE)),"",IF(VLOOKUP($A103,'Gerosa et al. diauxic shift'!$A:$L,8,FALSE)=0,"",VLOOKUP($A103,'Gerosa et al. diauxic shift'!$A:$L,8,FALSE)*Sources!$E$3))</f>
        <v/>
      </c>
      <c r="AL103" s="16" t="str">
        <f>IF(ISERROR(VLOOKUP($A103,'Gerosa et al. diauxic shift'!$A:$L,9,FALSE)),"",IF(VLOOKUP($A103,'Gerosa et al. diauxic shift'!$A:$L,9,FALSE)=0,"",VLOOKUP($A103,'Gerosa et al. diauxic shift'!$A:$L,9,FALSE)*Sources!$E$3))</f>
        <v/>
      </c>
      <c r="AM103" s="16" t="str">
        <f>IF(ISERROR(VLOOKUP($A103,'Gerosa et al. diauxic shift'!$A:$L,10,FALSE)),"",IF(VLOOKUP($A103,'Gerosa et al. diauxic shift'!$A:$L,10,FALSE)=0,"",VLOOKUP($A103,'Gerosa et al. diauxic shift'!$A:$L,10,FALSE)*Sources!$E$3))</f>
        <v/>
      </c>
      <c r="AN103" s="16" t="str">
        <f>IF(ISERROR(VLOOKUP($A103,'Gerosa et al. diauxic shift'!$A:$L,11,FALSE)),"",IF(VLOOKUP($A103,'Gerosa et al. diauxic shift'!$A:$L,11,FALSE)=0,"",VLOOKUP($A103,'Gerosa et al. diauxic shift'!$A:$L,11,FALSE)*Sources!$E$3))</f>
        <v/>
      </c>
      <c r="AO103" s="16" t="str">
        <f>IF(ISERROR(VLOOKUP($A103,'Gerosa et al. diauxic shift'!$A:$L,12,FALSE)),"",IF(VLOOKUP($A103,'Gerosa et al. diauxic shift'!$A:$L,12,FALSE)=0,"",VLOOKUP($A103,'Gerosa et al. diauxic shift'!$A:$L,12,FALSE)*Sources!$E$3))</f>
        <v/>
      </c>
      <c r="AP103" s="17"/>
      <c r="AQ103" s="16" t="str">
        <f>IF(ISERROR(VLOOKUP($A103,'Ishii et al.'!$A:$L,3,FALSE)),"",IF(VLOOKUP($A103,'Ishii et al.'!$A:$L,3,FALSE)=0,"",VLOOKUP($A103,'Ishii et al.'!$A:$L,3,FALSE)*Sources!$E$4))</f>
        <v/>
      </c>
      <c r="AR103" s="16" t="str">
        <f>IF(ISERROR(VLOOKUP($A103,'Ishii et al.'!$A:$L,4,FALSE)),"",IF(VLOOKUP($A103,'Ishii et al.'!$A:$L,4,FALSE)=0,"",VLOOKUP($A103,'Ishii et al.'!$A:$L,4,FALSE)*Sources!$E$4))</f>
        <v/>
      </c>
      <c r="AS103" s="16" t="str">
        <f>IF(ISERROR(VLOOKUP($A103,'Ishii et al.'!$A:$L,5,FALSE)),"",IF(VLOOKUP($A103,'Ishii et al.'!$A:$L,5,FALSE)=0,"",VLOOKUP($A103,'Ishii et al.'!$A:$L,5,FALSE)*Sources!$E$4))</f>
        <v/>
      </c>
      <c r="AT103" s="16" t="str">
        <f>IF(ISERROR(VLOOKUP($A103,'Ishii et al.'!$A:$L,6,FALSE)),"",IF(VLOOKUP($A103,'Ishii et al.'!$A:$L,6,FALSE)=0,"",VLOOKUP($A103,'Ishii et al.'!$A:$L,6,FALSE)*Sources!$E$4))</f>
        <v/>
      </c>
      <c r="AU103" s="16" t="str">
        <f>IF(ISERROR(VLOOKUP($A103,'Ishii et al.'!$A:$L,7,FALSE)),"",IF(VLOOKUP($A103,'Ishii et al.'!$A:$L,7,FALSE)=0,"",VLOOKUP($A103,'Ishii et al.'!$A:$L,7,FALSE)*Sources!$E$4))</f>
        <v/>
      </c>
      <c r="AV103" s="16" t="str">
        <f t="shared" si="17"/>
        <v/>
      </c>
      <c r="AW103" s="16" t="str">
        <f>IF(ISERROR(VLOOKUP($A103,'Ishii et al.'!$A:$L,9,FALSE)),"",IF(VLOOKUP($A103,'Ishii et al.'!$A:$L,9,FALSE)=0,"",VLOOKUP($A103,'Ishii et al.'!$A:$L,9,FALSE)*Sources!$E$4))</f>
        <v/>
      </c>
      <c r="AX103" s="16" t="str">
        <f>IF(ISERROR(VLOOKUP($A103,'Ishii et al.'!$A:$L,10,FALSE)),"",IF(VLOOKUP($A103,'Ishii et al.'!$A:$L,10,FALSE)=0,"",VLOOKUP($A103,'Ishii et al.'!$A:$L,10,FALSE)*Sources!$E$4))</f>
        <v/>
      </c>
      <c r="AY103" s="16" t="str">
        <f>IF(ISERROR(VLOOKUP($A103,'Ishii et al.'!$A:$L,11,FALSE)),"",IF(VLOOKUP($A103,'Ishii et al.'!$A:$L,11,FALSE)=0,"",VLOOKUP($A103,'Ishii et al.'!$A:$L,11,FALSE)*Sources!$E$4))</f>
        <v/>
      </c>
      <c r="AZ103" s="16" t="str">
        <f>IF(ISERROR(VLOOKUP($A103,'Ishii et al.'!$A:$L,12,FALSE)),"",IF(VLOOKUP($A103,'Ishii et al.'!$A:$L,12,FALSE)=0,"",VLOOKUP($A103,'Ishii et al.'!$A:$L,12,FALSE)*Sources!$E$4))</f>
        <v/>
      </c>
      <c r="BA103" s="17"/>
      <c r="BB103" s="16">
        <f>IF(ISERROR(VLOOKUP($A103,'Park et al.'!$A:$E,5,FALSE)),"",IF(VLOOKUP($A103,'Park et al.'!$A:$E,5,FALSE)=0,"",VLOOKUP($A103,'Park et al.'!$A:$E,5,FALSE)*Sources!$E$5))</f>
        <v>1.9E-2</v>
      </c>
    </row>
    <row r="104" spans="1:54" ht="15" hidden="1" customHeight="1">
      <c r="A104" s="16" t="s">
        <v>330</v>
      </c>
      <c r="B104" s="18" t="s">
        <v>765</v>
      </c>
      <c r="C104" s="18" t="s">
        <v>765</v>
      </c>
      <c r="D104" s="18" t="s">
        <v>331</v>
      </c>
      <c r="E104" s="18" t="s">
        <v>331</v>
      </c>
      <c r="F104" s="17"/>
      <c r="G104" s="17"/>
      <c r="H104" s="18" t="s">
        <v>331</v>
      </c>
      <c r="I104" s="16">
        <f t="shared" si="9"/>
        <v>2</v>
      </c>
      <c r="J104" s="16">
        <f t="shared" si="10"/>
        <v>2</v>
      </c>
      <c r="K104" s="18"/>
      <c r="L104" s="18"/>
      <c r="M104" s="12" t="b">
        <v>1</v>
      </c>
      <c r="N104" s="12">
        <f t="shared" si="11"/>
        <v>4.1599999999999998E-2</v>
      </c>
      <c r="O104" s="12">
        <f t="shared" si="12"/>
        <v>4.1599999999999998E-2</v>
      </c>
      <c r="P104" s="12">
        <f t="shared" si="13"/>
        <v>4.1599999999999998E-2</v>
      </c>
      <c r="Q104" s="12">
        <f t="shared" si="14"/>
        <v>4.1599999999999998E-2</v>
      </c>
      <c r="R104" s="12">
        <f t="shared" si="15"/>
        <v>0</v>
      </c>
      <c r="S104" s="12">
        <f t="shared" si="16"/>
        <v>1.2044006948465545E-4</v>
      </c>
      <c r="U104" s="16">
        <f>IF(ISERROR(VLOOKUP($A104,'Bennett et al.'!$A:$E,3,FALSE)),"",IF(VLOOKUP($A104,'Bennett et al.'!$A:$E,3,FALSE)=0,"",VLOOKUP($A104,'Bennett et al.'!$A:$E,3,FALSE)*Sources!$E$2))</f>
        <v>4.1599999999999998E-2</v>
      </c>
      <c r="V104" s="16" t="str">
        <f>IF(ISERROR(VLOOKUP($A104,'Bennett et al.'!$A:$E,4,FALSE)),"",IF(VLOOKUP($A104,'Bennett et al.'!$A:$E,4,FALSE)=0,"",VLOOKUP($A104,'Bennett et al.'!$A:$E,4,FALSE)*Sources!$E$2))</f>
        <v/>
      </c>
      <c r="W104" s="16" t="str">
        <f>IF(ISERROR(VLOOKUP($A104,'Bennett et al.'!$A:$E,5,FALSE)),"",IF(VLOOKUP($A104,'Bennett et al.'!$A:$E,5,FALSE)=0,"",VLOOKUP($A104,'Bennett et al.'!$A:$E,5,FALSE)*Sources!$E$2))</f>
        <v/>
      </c>
      <c r="X104" s="17"/>
      <c r="Y104" s="16" t="str">
        <f>IF(ISERROR(VLOOKUP($A104,'Gerosa et al. growth media'!$A:$K,4,FALSE)),"",IF(VLOOKUP($A104,'Gerosa et al. growth media'!$A:$K,4,FALSE)=0,"",VLOOKUP($A104,'Gerosa et al. growth media'!$A:$K,4,FALSE)*Sources!$E$3))</f>
        <v/>
      </c>
      <c r="Z104" s="16" t="str">
        <f>IF(ISERROR(VLOOKUP($A104,'Gerosa et al. growth media'!$A:$K,5,FALSE)),"",IF(VLOOKUP($A104,'Gerosa et al. growth media'!$A:$K,5,FALSE)=0,"",VLOOKUP($A104,'Gerosa et al. growth media'!$A:$K,5,FALSE)*Sources!$E$3))</f>
        <v/>
      </c>
      <c r="AA104" s="16" t="str">
        <f>IF(ISERROR(VLOOKUP($A104,'Gerosa et al. growth media'!$A:$K,6,FALSE)),"",IF(VLOOKUP($A104,'Gerosa et al. growth media'!$A:$K,6,FALSE)=0,"",VLOOKUP($A104,'Gerosa et al. growth media'!$A:$K,6,FALSE)*Sources!$E$3))</f>
        <v/>
      </c>
      <c r="AB104" s="16" t="str">
        <f>IF(ISERROR(VLOOKUP($A104,'Gerosa et al. growth media'!$A:$K,7,FALSE)),"",IF(VLOOKUP($A104,'Gerosa et al. growth media'!$A:$K,7,FALSE)=0,"",VLOOKUP($A104,'Gerosa et al. growth media'!$A:$K,7,FALSE)*Sources!$E$3))</f>
        <v/>
      </c>
      <c r="AC104" s="16" t="str">
        <f>IF(ISERROR(VLOOKUP($A104,'Gerosa et al. growth media'!$A:$K,8,FALSE)),"",IF(VLOOKUP($A104,'Gerosa et al. growth media'!$A:$K,8,FALSE)=0,"",VLOOKUP($A104,'Gerosa et al. growth media'!$A:$K,8,FALSE)*Sources!$E$3))</f>
        <v/>
      </c>
      <c r="AD104" s="16" t="str">
        <f>IF(ISERROR(VLOOKUP($A104,'Gerosa et al. growth media'!$A:$K,9,FALSE)),"",IF(VLOOKUP($A104,'Gerosa et al. growth media'!$A:$K,9,FALSE)=0,"",VLOOKUP($A104,'Gerosa et al. growth media'!$A:$K,9,FALSE)*Sources!$E$3))</f>
        <v/>
      </c>
      <c r="AE104" s="16" t="str">
        <f>IF(ISERROR(VLOOKUP($A104,'Gerosa et al. growth media'!$A:$K,10,FALSE)),"",IF(VLOOKUP($A104,'Gerosa et al. growth media'!$A:$K,10,FALSE)=0,"",VLOOKUP($A104,'Gerosa et al. growth media'!$A:$K,10,FALSE)*Sources!$E$3))</f>
        <v/>
      </c>
      <c r="AF104" s="16" t="str">
        <f>IF(ISERROR(VLOOKUP($A104,'Gerosa et al. growth media'!$A:$K,11,FALSE)),"",IF(VLOOKUP($A104,'Gerosa et al. growth media'!$A:$K,11,FALSE)=0,"",VLOOKUP($A104,'Gerosa et al. growth media'!$A:$K,11,FALSE)*Sources!$E$3))</f>
        <v/>
      </c>
      <c r="AG104" s="16" t="str">
        <f>IF(ISERROR(VLOOKUP($A104,'Gerosa et al. diauxic shift'!$A:$L,4,FALSE)),"",IF(VLOOKUP($A104,'Gerosa et al. diauxic shift'!$A:$L,4,FALSE)=0,"",VLOOKUP($A104,'Gerosa et al. diauxic shift'!$A:$L,4,FALSE)*Sources!$E$3))</f>
        <v/>
      </c>
      <c r="AH104" s="16" t="str">
        <f>IF(ISERROR(VLOOKUP($A104,'Gerosa et al. diauxic shift'!$A:$L,5,FALSE)),"",IF(VLOOKUP($A104,'Gerosa et al. diauxic shift'!$A:$L,5,FALSE)=0,"",VLOOKUP($A104,'Gerosa et al. diauxic shift'!$A:$L,5,FALSE)*Sources!$E$3))</f>
        <v/>
      </c>
      <c r="AI104" s="16" t="str">
        <f>IF(ISERROR(VLOOKUP($A104,'Gerosa et al. diauxic shift'!$A:$L,6,FALSE)),"",IF(VLOOKUP($A104,'Gerosa et al. diauxic shift'!$A:$L,6,FALSE)=0,"",VLOOKUP($A104,'Gerosa et al. diauxic shift'!$A:$L,6,FALSE)*Sources!$E$3))</f>
        <v/>
      </c>
      <c r="AJ104" s="16" t="str">
        <f>IF(ISERROR(VLOOKUP($A104,'Gerosa et al. diauxic shift'!$A:$L,7,FALSE)),"",IF(VLOOKUP($A104,'Gerosa et al. diauxic shift'!$A:$L,7,FALSE)=0,"",VLOOKUP($A104,'Gerosa et al. diauxic shift'!$A:$L,7,FALSE)*Sources!$E$3))</f>
        <v/>
      </c>
      <c r="AK104" s="16" t="str">
        <f>IF(ISERROR(VLOOKUP($A104,'Gerosa et al. diauxic shift'!$A:$L,8,FALSE)),"",IF(VLOOKUP($A104,'Gerosa et al. diauxic shift'!$A:$L,8,FALSE)=0,"",VLOOKUP($A104,'Gerosa et al. diauxic shift'!$A:$L,8,FALSE)*Sources!$E$3))</f>
        <v/>
      </c>
      <c r="AL104" s="16" t="str">
        <f>IF(ISERROR(VLOOKUP($A104,'Gerosa et al. diauxic shift'!$A:$L,9,FALSE)),"",IF(VLOOKUP($A104,'Gerosa et al. diauxic shift'!$A:$L,9,FALSE)=0,"",VLOOKUP($A104,'Gerosa et al. diauxic shift'!$A:$L,9,FALSE)*Sources!$E$3))</f>
        <v/>
      </c>
      <c r="AM104" s="16" t="str">
        <f>IF(ISERROR(VLOOKUP($A104,'Gerosa et al. diauxic shift'!$A:$L,10,FALSE)),"",IF(VLOOKUP($A104,'Gerosa et al. diauxic shift'!$A:$L,10,FALSE)=0,"",VLOOKUP($A104,'Gerosa et al. diauxic shift'!$A:$L,10,FALSE)*Sources!$E$3))</f>
        <v/>
      </c>
      <c r="AN104" s="16" t="str">
        <f>IF(ISERROR(VLOOKUP($A104,'Gerosa et al. diauxic shift'!$A:$L,11,FALSE)),"",IF(VLOOKUP($A104,'Gerosa et al. diauxic shift'!$A:$L,11,FALSE)=0,"",VLOOKUP($A104,'Gerosa et al. diauxic shift'!$A:$L,11,FALSE)*Sources!$E$3))</f>
        <v/>
      </c>
      <c r="AO104" s="16" t="str">
        <f>IF(ISERROR(VLOOKUP($A104,'Gerosa et al. diauxic shift'!$A:$L,12,FALSE)),"",IF(VLOOKUP($A104,'Gerosa et al. diauxic shift'!$A:$L,12,FALSE)=0,"",VLOOKUP($A104,'Gerosa et al. diauxic shift'!$A:$L,12,FALSE)*Sources!$E$3))</f>
        <v/>
      </c>
      <c r="AP104" s="17"/>
      <c r="AQ104" s="16" t="str">
        <f>IF(ISERROR(VLOOKUP($A104,'Ishii et al.'!$A:$L,3,FALSE)),"",IF(VLOOKUP($A104,'Ishii et al.'!$A:$L,3,FALSE)=0,"",VLOOKUP($A104,'Ishii et al.'!$A:$L,3,FALSE)*Sources!$E$4))</f>
        <v/>
      </c>
      <c r="AR104" s="16" t="str">
        <f>IF(ISERROR(VLOOKUP($A104,'Ishii et al.'!$A:$L,4,FALSE)),"",IF(VLOOKUP($A104,'Ishii et al.'!$A:$L,4,FALSE)=0,"",VLOOKUP($A104,'Ishii et al.'!$A:$L,4,FALSE)*Sources!$E$4))</f>
        <v/>
      </c>
      <c r="AS104" s="16" t="str">
        <f>IF(ISERROR(VLOOKUP($A104,'Ishii et al.'!$A:$L,5,FALSE)),"",IF(VLOOKUP($A104,'Ishii et al.'!$A:$L,5,FALSE)=0,"",VLOOKUP($A104,'Ishii et al.'!$A:$L,5,FALSE)*Sources!$E$4))</f>
        <v/>
      </c>
      <c r="AT104" s="16" t="str">
        <f>IF(ISERROR(VLOOKUP($A104,'Ishii et al.'!$A:$L,6,FALSE)),"",IF(VLOOKUP($A104,'Ishii et al.'!$A:$L,6,FALSE)=0,"",VLOOKUP($A104,'Ishii et al.'!$A:$L,6,FALSE)*Sources!$E$4))</f>
        <v/>
      </c>
      <c r="AU104" s="16" t="str">
        <f>IF(ISERROR(VLOOKUP($A104,'Ishii et al.'!$A:$L,7,FALSE)),"",IF(VLOOKUP($A104,'Ishii et al.'!$A:$L,7,FALSE)=0,"",VLOOKUP($A104,'Ishii et al.'!$A:$L,7,FALSE)*Sources!$E$4))</f>
        <v/>
      </c>
      <c r="AV104" s="16" t="str">
        <f t="shared" si="17"/>
        <v/>
      </c>
      <c r="AW104" s="16" t="str">
        <f>IF(ISERROR(VLOOKUP($A104,'Ishii et al.'!$A:$L,9,FALSE)),"",IF(VLOOKUP($A104,'Ishii et al.'!$A:$L,9,FALSE)=0,"",VLOOKUP($A104,'Ishii et al.'!$A:$L,9,FALSE)*Sources!$E$4))</f>
        <v/>
      </c>
      <c r="AX104" s="16" t="str">
        <f>IF(ISERROR(VLOOKUP($A104,'Ishii et al.'!$A:$L,10,FALSE)),"",IF(VLOOKUP($A104,'Ishii et al.'!$A:$L,10,FALSE)=0,"",VLOOKUP($A104,'Ishii et al.'!$A:$L,10,FALSE)*Sources!$E$4))</f>
        <v/>
      </c>
      <c r="AY104" s="16" t="str">
        <f>IF(ISERROR(VLOOKUP($A104,'Ishii et al.'!$A:$L,11,FALSE)),"",IF(VLOOKUP($A104,'Ishii et al.'!$A:$L,11,FALSE)=0,"",VLOOKUP($A104,'Ishii et al.'!$A:$L,11,FALSE)*Sources!$E$4))</f>
        <v/>
      </c>
      <c r="AZ104" s="16" t="str">
        <f>IF(ISERROR(VLOOKUP($A104,'Ishii et al.'!$A:$L,12,FALSE)),"",IF(VLOOKUP($A104,'Ishii et al.'!$A:$L,12,FALSE)=0,"",VLOOKUP($A104,'Ishii et al.'!$A:$L,12,FALSE)*Sources!$E$4))</f>
        <v/>
      </c>
      <c r="BA104" s="17"/>
      <c r="BB104" s="16">
        <f>IF(ISERROR(VLOOKUP($A104,'Park et al.'!$A:$E,5,FALSE)),"",IF(VLOOKUP($A104,'Park et al.'!$A:$E,5,FALSE)=0,"",VLOOKUP($A104,'Park et al.'!$A:$E,5,FALSE)*Sources!$E$5))</f>
        <v>4.1599999999999998E-2</v>
      </c>
    </row>
    <row r="105" spans="1:54" ht="15" hidden="1" customHeight="1">
      <c r="A105" s="16" t="s">
        <v>332</v>
      </c>
      <c r="B105" s="18" t="s">
        <v>773</v>
      </c>
      <c r="C105" s="18" t="s">
        <v>852</v>
      </c>
      <c r="D105" s="18" t="s">
        <v>333</v>
      </c>
      <c r="E105" s="18" t="s">
        <v>333</v>
      </c>
      <c r="F105"/>
      <c r="G105" s="17"/>
      <c r="H105" s="18" t="s">
        <v>333</v>
      </c>
      <c r="I105" s="16">
        <f t="shared" si="9"/>
        <v>2</v>
      </c>
      <c r="J105" s="16">
        <f t="shared" si="10"/>
        <v>2</v>
      </c>
      <c r="K105" s="18"/>
      <c r="L105" s="18"/>
      <c r="M105" s="12" t="b">
        <v>1</v>
      </c>
      <c r="N105" s="12">
        <f t="shared" si="11"/>
        <v>1.41</v>
      </c>
      <c r="O105" s="12">
        <f t="shared" si="12"/>
        <v>1.41</v>
      </c>
      <c r="P105" s="12">
        <f t="shared" si="13"/>
        <v>1.41</v>
      </c>
      <c r="Q105" s="12">
        <f t="shared" si="14"/>
        <v>1.41</v>
      </c>
      <c r="R105" s="12">
        <f t="shared" si="15"/>
        <v>0</v>
      </c>
      <c r="S105" s="12">
        <f t="shared" si="16"/>
        <v>4.0822235089751002E-3</v>
      </c>
      <c r="U105" s="16">
        <f>IF(ISERROR(VLOOKUP($A105,'Bennett et al.'!$A:$E,3,FALSE)),"",IF(VLOOKUP($A105,'Bennett et al.'!$A:$E,3,FALSE)=0,"",VLOOKUP($A105,'Bennett et al.'!$A:$E,3,FALSE)*Sources!$E$2))</f>
        <v>1.41</v>
      </c>
      <c r="V105" s="16" t="str">
        <f>IF(ISERROR(VLOOKUP($A105,'Bennett et al.'!$A:$E,4,FALSE)),"",IF(VLOOKUP($A105,'Bennett et al.'!$A:$E,4,FALSE)=0,"",VLOOKUP($A105,'Bennett et al.'!$A:$E,4,FALSE)*Sources!$E$2))</f>
        <v/>
      </c>
      <c r="W105" s="16" t="str">
        <f>IF(ISERROR(VLOOKUP($A105,'Bennett et al.'!$A:$E,5,FALSE)),"",IF(VLOOKUP($A105,'Bennett et al.'!$A:$E,5,FALSE)=0,"",VLOOKUP($A105,'Bennett et al.'!$A:$E,5,FALSE)*Sources!$E$2))</f>
        <v/>
      </c>
      <c r="X105" s="17"/>
      <c r="Y105" s="16" t="str">
        <f>IF(ISERROR(VLOOKUP($A105,'Gerosa et al. growth media'!$A:$K,4,FALSE)),"",IF(VLOOKUP($A105,'Gerosa et al. growth media'!$A:$K,4,FALSE)=0,"",VLOOKUP($A105,'Gerosa et al. growth media'!$A:$K,4,FALSE)*Sources!$E$3))</f>
        <v/>
      </c>
      <c r="Z105" s="16" t="str">
        <f>IF(ISERROR(VLOOKUP($A105,'Gerosa et al. growth media'!$A:$K,5,FALSE)),"",IF(VLOOKUP($A105,'Gerosa et al. growth media'!$A:$K,5,FALSE)=0,"",VLOOKUP($A105,'Gerosa et al. growth media'!$A:$K,5,FALSE)*Sources!$E$3))</f>
        <v/>
      </c>
      <c r="AA105" s="16" t="str">
        <f>IF(ISERROR(VLOOKUP($A105,'Gerosa et al. growth media'!$A:$K,6,FALSE)),"",IF(VLOOKUP($A105,'Gerosa et al. growth media'!$A:$K,6,FALSE)=0,"",VLOOKUP($A105,'Gerosa et al. growth media'!$A:$K,6,FALSE)*Sources!$E$3))</f>
        <v/>
      </c>
      <c r="AB105" s="16" t="str">
        <f>IF(ISERROR(VLOOKUP($A105,'Gerosa et al. growth media'!$A:$K,7,FALSE)),"",IF(VLOOKUP($A105,'Gerosa et al. growth media'!$A:$K,7,FALSE)=0,"",VLOOKUP($A105,'Gerosa et al. growth media'!$A:$K,7,FALSE)*Sources!$E$3))</f>
        <v/>
      </c>
      <c r="AC105" s="16" t="str">
        <f>IF(ISERROR(VLOOKUP($A105,'Gerosa et al. growth media'!$A:$K,8,FALSE)),"",IF(VLOOKUP($A105,'Gerosa et al. growth media'!$A:$K,8,FALSE)=0,"",VLOOKUP($A105,'Gerosa et al. growth media'!$A:$K,8,FALSE)*Sources!$E$3))</f>
        <v/>
      </c>
      <c r="AD105" s="16" t="str">
        <f>IF(ISERROR(VLOOKUP($A105,'Gerosa et al. growth media'!$A:$K,9,FALSE)),"",IF(VLOOKUP($A105,'Gerosa et al. growth media'!$A:$K,9,FALSE)=0,"",VLOOKUP($A105,'Gerosa et al. growth media'!$A:$K,9,FALSE)*Sources!$E$3))</f>
        <v/>
      </c>
      <c r="AE105" s="16" t="str">
        <f>IF(ISERROR(VLOOKUP($A105,'Gerosa et al. growth media'!$A:$K,10,FALSE)),"",IF(VLOOKUP($A105,'Gerosa et al. growth media'!$A:$K,10,FALSE)=0,"",VLOOKUP($A105,'Gerosa et al. growth media'!$A:$K,10,FALSE)*Sources!$E$3))</f>
        <v/>
      </c>
      <c r="AF105" s="16" t="str">
        <f>IF(ISERROR(VLOOKUP($A105,'Gerosa et al. growth media'!$A:$K,11,FALSE)),"",IF(VLOOKUP($A105,'Gerosa et al. growth media'!$A:$K,11,FALSE)=0,"",VLOOKUP($A105,'Gerosa et al. growth media'!$A:$K,11,FALSE)*Sources!$E$3))</f>
        <v/>
      </c>
      <c r="AG105" s="16" t="str">
        <f>IF(ISERROR(VLOOKUP($A105,'Gerosa et al. diauxic shift'!$A:$L,4,FALSE)),"",IF(VLOOKUP($A105,'Gerosa et al. diauxic shift'!$A:$L,4,FALSE)=0,"",VLOOKUP($A105,'Gerosa et al. diauxic shift'!$A:$L,4,FALSE)*Sources!$E$3))</f>
        <v/>
      </c>
      <c r="AH105" s="16" t="str">
        <f>IF(ISERROR(VLOOKUP($A105,'Gerosa et al. diauxic shift'!$A:$L,5,FALSE)),"",IF(VLOOKUP($A105,'Gerosa et al. diauxic shift'!$A:$L,5,FALSE)=0,"",VLOOKUP($A105,'Gerosa et al. diauxic shift'!$A:$L,5,FALSE)*Sources!$E$3))</f>
        <v/>
      </c>
      <c r="AI105" s="16" t="str">
        <f>IF(ISERROR(VLOOKUP($A105,'Gerosa et al. diauxic shift'!$A:$L,6,FALSE)),"",IF(VLOOKUP($A105,'Gerosa et al. diauxic shift'!$A:$L,6,FALSE)=0,"",VLOOKUP($A105,'Gerosa et al. diauxic shift'!$A:$L,6,FALSE)*Sources!$E$3))</f>
        <v/>
      </c>
      <c r="AJ105" s="16" t="str">
        <f>IF(ISERROR(VLOOKUP($A105,'Gerosa et al. diauxic shift'!$A:$L,7,FALSE)),"",IF(VLOOKUP($A105,'Gerosa et al. diauxic shift'!$A:$L,7,FALSE)=0,"",VLOOKUP($A105,'Gerosa et al. diauxic shift'!$A:$L,7,FALSE)*Sources!$E$3))</f>
        <v/>
      </c>
      <c r="AK105" s="16" t="str">
        <f>IF(ISERROR(VLOOKUP($A105,'Gerosa et al. diauxic shift'!$A:$L,8,FALSE)),"",IF(VLOOKUP($A105,'Gerosa et al. diauxic shift'!$A:$L,8,FALSE)=0,"",VLOOKUP($A105,'Gerosa et al. diauxic shift'!$A:$L,8,FALSE)*Sources!$E$3))</f>
        <v/>
      </c>
      <c r="AL105" s="16" t="str">
        <f>IF(ISERROR(VLOOKUP($A105,'Gerosa et al. diauxic shift'!$A:$L,9,FALSE)),"",IF(VLOOKUP($A105,'Gerosa et al. diauxic shift'!$A:$L,9,FALSE)=0,"",VLOOKUP($A105,'Gerosa et al. diauxic shift'!$A:$L,9,FALSE)*Sources!$E$3))</f>
        <v/>
      </c>
      <c r="AM105" s="16" t="str">
        <f>IF(ISERROR(VLOOKUP($A105,'Gerosa et al. diauxic shift'!$A:$L,10,FALSE)),"",IF(VLOOKUP($A105,'Gerosa et al. diauxic shift'!$A:$L,10,FALSE)=0,"",VLOOKUP($A105,'Gerosa et al. diauxic shift'!$A:$L,10,FALSE)*Sources!$E$3))</f>
        <v/>
      </c>
      <c r="AN105" s="16" t="str">
        <f>IF(ISERROR(VLOOKUP($A105,'Gerosa et al. diauxic shift'!$A:$L,11,FALSE)),"",IF(VLOOKUP($A105,'Gerosa et al. diauxic shift'!$A:$L,11,FALSE)=0,"",VLOOKUP($A105,'Gerosa et al. diauxic shift'!$A:$L,11,FALSE)*Sources!$E$3))</f>
        <v/>
      </c>
      <c r="AO105" s="16" t="str">
        <f>IF(ISERROR(VLOOKUP($A105,'Gerosa et al. diauxic shift'!$A:$L,12,FALSE)),"",IF(VLOOKUP($A105,'Gerosa et al. diauxic shift'!$A:$L,12,FALSE)=0,"",VLOOKUP($A105,'Gerosa et al. diauxic shift'!$A:$L,12,FALSE)*Sources!$E$3))</f>
        <v/>
      </c>
      <c r="AP105" s="17"/>
      <c r="AQ105" s="16" t="str">
        <f>IF(ISERROR(VLOOKUP($A105,'Ishii et al.'!$A:$L,3,FALSE)),"",IF(VLOOKUP($A105,'Ishii et al.'!$A:$L,3,FALSE)=0,"",VLOOKUP($A105,'Ishii et al.'!$A:$L,3,FALSE)*Sources!$E$4))</f>
        <v/>
      </c>
      <c r="AR105" s="16" t="str">
        <f>IF(ISERROR(VLOOKUP($A105,'Ishii et al.'!$A:$L,4,FALSE)),"",IF(VLOOKUP($A105,'Ishii et al.'!$A:$L,4,FALSE)=0,"",VLOOKUP($A105,'Ishii et al.'!$A:$L,4,FALSE)*Sources!$E$4))</f>
        <v/>
      </c>
      <c r="AS105" s="16" t="str">
        <f>IF(ISERROR(VLOOKUP($A105,'Ishii et al.'!$A:$L,5,FALSE)),"",IF(VLOOKUP($A105,'Ishii et al.'!$A:$L,5,FALSE)=0,"",VLOOKUP($A105,'Ishii et al.'!$A:$L,5,FALSE)*Sources!$E$4))</f>
        <v/>
      </c>
      <c r="AT105" s="16" t="str">
        <f>IF(ISERROR(VLOOKUP($A105,'Ishii et al.'!$A:$L,6,FALSE)),"",IF(VLOOKUP($A105,'Ishii et al.'!$A:$L,6,FALSE)=0,"",VLOOKUP($A105,'Ishii et al.'!$A:$L,6,FALSE)*Sources!$E$4))</f>
        <v/>
      </c>
      <c r="AU105" s="16" t="str">
        <f>IF(ISERROR(VLOOKUP($A105,'Ishii et al.'!$A:$L,7,FALSE)),"",IF(VLOOKUP($A105,'Ishii et al.'!$A:$L,7,FALSE)=0,"",VLOOKUP($A105,'Ishii et al.'!$A:$L,7,FALSE)*Sources!$E$4))</f>
        <v/>
      </c>
      <c r="AV105" s="16" t="str">
        <f t="shared" si="17"/>
        <v/>
      </c>
      <c r="AW105" s="16" t="str">
        <f>IF(ISERROR(VLOOKUP($A105,'Ishii et al.'!$A:$L,9,FALSE)),"",IF(VLOOKUP($A105,'Ishii et al.'!$A:$L,9,FALSE)=0,"",VLOOKUP($A105,'Ishii et al.'!$A:$L,9,FALSE)*Sources!$E$4))</f>
        <v/>
      </c>
      <c r="AX105" s="16" t="str">
        <f>IF(ISERROR(VLOOKUP($A105,'Ishii et al.'!$A:$L,10,FALSE)),"",IF(VLOOKUP($A105,'Ishii et al.'!$A:$L,10,FALSE)=0,"",VLOOKUP($A105,'Ishii et al.'!$A:$L,10,FALSE)*Sources!$E$4))</f>
        <v/>
      </c>
      <c r="AY105" s="16" t="str">
        <f>IF(ISERROR(VLOOKUP($A105,'Ishii et al.'!$A:$L,11,FALSE)),"",IF(VLOOKUP($A105,'Ishii et al.'!$A:$L,11,FALSE)=0,"",VLOOKUP($A105,'Ishii et al.'!$A:$L,11,FALSE)*Sources!$E$4))</f>
        <v/>
      </c>
      <c r="AZ105" s="16" t="str">
        <f>IF(ISERROR(VLOOKUP($A105,'Ishii et al.'!$A:$L,12,FALSE)),"",IF(VLOOKUP($A105,'Ishii et al.'!$A:$L,12,FALSE)=0,"",VLOOKUP($A105,'Ishii et al.'!$A:$L,12,FALSE)*Sources!$E$4))</f>
        <v/>
      </c>
      <c r="BA105" s="17"/>
      <c r="BB105" s="16">
        <f>IF(ISERROR(VLOOKUP($A105,'Park et al.'!$A:$E,5,FALSE)),"",IF(VLOOKUP($A105,'Park et al.'!$A:$E,5,FALSE)=0,"",VLOOKUP($A105,'Park et al.'!$A:$E,5,FALSE)*Sources!$E$5))</f>
        <v>1.41</v>
      </c>
    </row>
    <row r="106" spans="1:54" ht="15" customHeight="1">
      <c r="A106" s="16" t="s">
        <v>334</v>
      </c>
      <c r="B106" s="18"/>
      <c r="C106" s="18"/>
      <c r="D106" s="18" t="s">
        <v>335</v>
      </c>
      <c r="E106" s="17"/>
      <c r="F106" s="17"/>
      <c r="G106" s="18" t="s">
        <v>335</v>
      </c>
      <c r="H106" s="17"/>
      <c r="I106" s="16">
        <f t="shared" si="9"/>
        <v>1</v>
      </c>
      <c r="J106" s="16">
        <f t="shared" si="10"/>
        <v>9</v>
      </c>
      <c r="K106" s="18"/>
      <c r="L106" s="18"/>
      <c r="N106" s="12" t="str">
        <f t="shared" si="11"/>
        <v/>
      </c>
      <c r="O106" s="12" t="str">
        <f t="shared" si="12"/>
        <v/>
      </c>
      <c r="P106" s="12" t="str">
        <f t="shared" si="13"/>
        <v/>
      </c>
      <c r="Q106" s="12" t="str">
        <f t="shared" si="14"/>
        <v/>
      </c>
      <c r="R106" s="12" t="str">
        <f t="shared" si="15"/>
        <v/>
      </c>
      <c r="S106" s="12" t="str">
        <f t="shared" si="16"/>
        <v/>
      </c>
      <c r="U106" s="16" t="str">
        <f>IF(ISERROR(VLOOKUP($A106,'Bennett et al.'!$A:$E,3,FALSE)),"",IF(VLOOKUP($A106,'Bennett et al.'!$A:$E,3,FALSE)=0,"",VLOOKUP($A106,'Bennett et al.'!$A:$E,3,FALSE)*Sources!$E$2))</f>
        <v/>
      </c>
      <c r="V106" s="16" t="str">
        <f>IF(ISERROR(VLOOKUP($A106,'Bennett et al.'!$A:$E,4,FALSE)),"",IF(VLOOKUP($A106,'Bennett et al.'!$A:$E,4,FALSE)=0,"",VLOOKUP($A106,'Bennett et al.'!$A:$E,4,FALSE)*Sources!$E$2))</f>
        <v/>
      </c>
      <c r="W106" s="16" t="str">
        <f>IF(ISERROR(VLOOKUP($A106,'Bennett et al.'!$A:$E,5,FALSE)),"",IF(VLOOKUP($A106,'Bennett et al.'!$A:$E,5,FALSE)=0,"",VLOOKUP($A106,'Bennett et al.'!$A:$E,5,FALSE)*Sources!$E$2))</f>
        <v/>
      </c>
      <c r="X106" s="17"/>
      <c r="Y106" s="16" t="str">
        <f>IF(ISERROR(VLOOKUP($A106,'Gerosa et al. growth media'!$A:$K,4,FALSE)),"",IF(VLOOKUP($A106,'Gerosa et al. growth media'!$A:$K,4,FALSE)=0,"",VLOOKUP($A106,'Gerosa et al. growth media'!$A:$K,4,FALSE)*Sources!$E$3))</f>
        <v/>
      </c>
      <c r="Z106" s="16" t="str">
        <f>IF(ISERROR(VLOOKUP($A106,'Gerosa et al. growth media'!$A:$K,5,FALSE)),"",IF(VLOOKUP($A106,'Gerosa et al. growth media'!$A:$K,5,FALSE)=0,"",VLOOKUP($A106,'Gerosa et al. growth media'!$A:$K,5,FALSE)*Sources!$E$3))</f>
        <v/>
      </c>
      <c r="AA106" s="16" t="str">
        <f>IF(ISERROR(VLOOKUP($A106,'Gerosa et al. growth media'!$A:$K,6,FALSE)),"",IF(VLOOKUP($A106,'Gerosa et al. growth media'!$A:$K,6,FALSE)=0,"",VLOOKUP($A106,'Gerosa et al. growth media'!$A:$K,6,FALSE)*Sources!$E$3))</f>
        <v/>
      </c>
      <c r="AB106" s="16" t="str">
        <f>IF(ISERROR(VLOOKUP($A106,'Gerosa et al. growth media'!$A:$K,7,FALSE)),"",IF(VLOOKUP($A106,'Gerosa et al. growth media'!$A:$K,7,FALSE)=0,"",VLOOKUP($A106,'Gerosa et al. growth media'!$A:$K,7,FALSE)*Sources!$E$3))</f>
        <v/>
      </c>
      <c r="AC106" s="16" t="str">
        <f>IF(ISERROR(VLOOKUP($A106,'Gerosa et al. growth media'!$A:$K,8,FALSE)),"",IF(VLOOKUP($A106,'Gerosa et al. growth media'!$A:$K,8,FALSE)=0,"",VLOOKUP($A106,'Gerosa et al. growth media'!$A:$K,8,FALSE)*Sources!$E$3))</f>
        <v/>
      </c>
      <c r="AD106" s="16" t="str">
        <f>IF(ISERROR(VLOOKUP($A106,'Gerosa et al. growth media'!$A:$K,9,FALSE)),"",IF(VLOOKUP($A106,'Gerosa et al. growth media'!$A:$K,9,FALSE)=0,"",VLOOKUP($A106,'Gerosa et al. growth media'!$A:$K,9,FALSE)*Sources!$E$3))</f>
        <v/>
      </c>
      <c r="AE106" s="16" t="str">
        <f>IF(ISERROR(VLOOKUP($A106,'Gerosa et al. growth media'!$A:$K,10,FALSE)),"",IF(VLOOKUP($A106,'Gerosa et al. growth media'!$A:$K,10,FALSE)=0,"",VLOOKUP($A106,'Gerosa et al. growth media'!$A:$K,10,FALSE)*Sources!$E$3))</f>
        <v/>
      </c>
      <c r="AF106" s="16" t="str">
        <f>IF(ISERROR(VLOOKUP($A106,'Gerosa et al. growth media'!$A:$K,11,FALSE)),"",IF(VLOOKUP($A106,'Gerosa et al. growth media'!$A:$K,11,FALSE)=0,"",VLOOKUP($A106,'Gerosa et al. growth media'!$A:$K,11,FALSE)*Sources!$E$3))</f>
        <v/>
      </c>
      <c r="AG106" s="16" t="str">
        <f>IF(ISERROR(VLOOKUP($A106,'Gerosa et al. diauxic shift'!$A:$L,4,FALSE)),"",IF(VLOOKUP($A106,'Gerosa et al. diauxic shift'!$A:$L,4,FALSE)=0,"",VLOOKUP($A106,'Gerosa et al. diauxic shift'!$A:$L,4,FALSE)*Sources!$E$3))</f>
        <v/>
      </c>
      <c r="AH106" s="16" t="str">
        <f>IF(ISERROR(VLOOKUP($A106,'Gerosa et al. diauxic shift'!$A:$L,5,FALSE)),"",IF(VLOOKUP($A106,'Gerosa et al. diauxic shift'!$A:$L,5,FALSE)=0,"",VLOOKUP($A106,'Gerosa et al. diauxic shift'!$A:$L,5,FALSE)*Sources!$E$3))</f>
        <v/>
      </c>
      <c r="AI106" s="16" t="str">
        <f>IF(ISERROR(VLOOKUP($A106,'Gerosa et al. diauxic shift'!$A:$L,6,FALSE)),"",IF(VLOOKUP($A106,'Gerosa et al. diauxic shift'!$A:$L,6,FALSE)=0,"",VLOOKUP($A106,'Gerosa et al. diauxic shift'!$A:$L,6,FALSE)*Sources!$E$3))</f>
        <v/>
      </c>
      <c r="AJ106" s="16" t="str">
        <f>IF(ISERROR(VLOOKUP($A106,'Gerosa et al. diauxic shift'!$A:$L,7,FALSE)),"",IF(VLOOKUP($A106,'Gerosa et al. diauxic shift'!$A:$L,7,FALSE)=0,"",VLOOKUP($A106,'Gerosa et al. diauxic shift'!$A:$L,7,FALSE)*Sources!$E$3))</f>
        <v/>
      </c>
      <c r="AK106" s="16" t="str">
        <f>IF(ISERROR(VLOOKUP($A106,'Gerosa et al. diauxic shift'!$A:$L,8,FALSE)),"",IF(VLOOKUP($A106,'Gerosa et al. diauxic shift'!$A:$L,8,FALSE)=0,"",VLOOKUP($A106,'Gerosa et al. diauxic shift'!$A:$L,8,FALSE)*Sources!$E$3))</f>
        <v/>
      </c>
      <c r="AL106" s="16" t="str">
        <f>IF(ISERROR(VLOOKUP($A106,'Gerosa et al. diauxic shift'!$A:$L,9,FALSE)),"",IF(VLOOKUP($A106,'Gerosa et al. diauxic shift'!$A:$L,9,FALSE)=0,"",VLOOKUP($A106,'Gerosa et al. diauxic shift'!$A:$L,9,FALSE)*Sources!$E$3))</f>
        <v/>
      </c>
      <c r="AM106" s="16" t="str">
        <f>IF(ISERROR(VLOOKUP($A106,'Gerosa et al. diauxic shift'!$A:$L,10,FALSE)),"",IF(VLOOKUP($A106,'Gerosa et al. diauxic shift'!$A:$L,10,FALSE)=0,"",VLOOKUP($A106,'Gerosa et al. diauxic shift'!$A:$L,10,FALSE)*Sources!$E$3))</f>
        <v/>
      </c>
      <c r="AN106" s="16" t="str">
        <f>IF(ISERROR(VLOOKUP($A106,'Gerosa et al. diauxic shift'!$A:$L,11,FALSE)),"",IF(VLOOKUP($A106,'Gerosa et al. diauxic shift'!$A:$L,11,FALSE)=0,"",VLOOKUP($A106,'Gerosa et al. diauxic shift'!$A:$L,11,FALSE)*Sources!$E$3))</f>
        <v/>
      </c>
      <c r="AO106" s="16" t="str">
        <f>IF(ISERROR(VLOOKUP($A106,'Gerosa et al. diauxic shift'!$A:$L,12,FALSE)),"",IF(VLOOKUP($A106,'Gerosa et al. diauxic shift'!$A:$L,12,FALSE)=0,"",VLOOKUP($A106,'Gerosa et al. diauxic shift'!$A:$L,12,FALSE)*Sources!$E$3))</f>
        <v/>
      </c>
      <c r="AP106" s="17"/>
      <c r="AQ106" s="16">
        <f>IF(ISERROR(VLOOKUP($A106,'Ishii et al.'!$A:$L,3,FALSE)),"",IF(VLOOKUP($A106,'Ishii et al.'!$A:$L,3,FALSE)=0,"",VLOOKUP($A106,'Ishii et al.'!$A:$L,3,FALSE)*Sources!$E$4))</f>
        <v>0.17565324612932601</v>
      </c>
      <c r="AR106" s="16">
        <f>IF(ISERROR(VLOOKUP($A106,'Ishii et al.'!$A:$L,4,FALSE)),"",IF(VLOOKUP($A106,'Ishii et al.'!$A:$L,4,FALSE)=0,"",VLOOKUP($A106,'Ishii et al.'!$A:$L,4,FALSE)*Sources!$E$4))</f>
        <v>0.30605454901181101</v>
      </c>
      <c r="AS106" s="16">
        <f>IF(ISERROR(VLOOKUP($A106,'Ishii et al.'!$A:$L,5,FALSE)),"",IF(VLOOKUP($A106,'Ishii et al.'!$A:$L,5,FALSE)=0,"",VLOOKUP($A106,'Ishii et al.'!$A:$L,5,FALSE)*Sources!$E$4))</f>
        <v>0.27703098305650398</v>
      </c>
      <c r="AT106" s="16">
        <f>IF(ISERROR(VLOOKUP($A106,'Ishii et al.'!$A:$L,6,FALSE)),"",IF(VLOOKUP($A106,'Ishii et al.'!$A:$L,6,FALSE)=0,"",VLOOKUP($A106,'Ishii et al.'!$A:$L,6,FALSE)*Sources!$E$4))</f>
        <v>0.336029298734002</v>
      </c>
      <c r="AU106" s="16">
        <f>IF(ISERROR(VLOOKUP($A106,'Ishii et al.'!$A:$L,7,FALSE)),"",IF(VLOOKUP($A106,'Ishii et al.'!$A:$L,7,FALSE)=0,"",VLOOKUP($A106,'Ishii et al.'!$A:$L,7,FALSE)*Sources!$E$4))</f>
        <v>0.37941294234304301</v>
      </c>
      <c r="AV106" s="16">
        <f t="shared" si="17"/>
        <v>0.2948362038549372</v>
      </c>
      <c r="AW106" s="16">
        <f>IF(ISERROR(VLOOKUP($A106,'Ishii et al.'!$A:$L,9,FALSE)),"",IF(VLOOKUP($A106,'Ishii et al.'!$A:$L,9,FALSE)=0,"",VLOOKUP($A106,'Ishii et al.'!$A:$L,9,FALSE)*Sources!$E$4))</f>
        <v>0.19202168228831901</v>
      </c>
      <c r="AX106" s="16">
        <f>IF(ISERROR(VLOOKUP($A106,'Ishii et al.'!$A:$L,10,FALSE)),"",IF(VLOOKUP($A106,'Ishii et al.'!$A:$L,10,FALSE)=0,"",VLOOKUP($A106,'Ishii et al.'!$A:$L,10,FALSE)*Sources!$E$4))</f>
        <v>0.34479249520795202</v>
      </c>
      <c r="AY106" s="16">
        <f>IF(ISERROR(VLOOKUP($A106,'Ishii et al.'!$A:$L,11,FALSE)),"",IF(VLOOKUP($A106,'Ishii et al.'!$A:$L,11,FALSE)=0,"",VLOOKUP($A106,'Ishii et al.'!$A:$L,11,FALSE)*Sources!$E$4))</f>
        <v>0.22670909092958899</v>
      </c>
      <c r="AZ106" s="16">
        <f>IF(ISERROR(VLOOKUP($A106,'Ishii et al.'!$A:$L,12,FALSE)),"",IF(VLOOKUP($A106,'Ishii et al.'!$A:$L,12,FALSE)=0,"",VLOOKUP($A106,'Ishii et al.'!$A:$L,12,FALSE)*Sources!$E$4))</f>
        <v>0.29827897919406399</v>
      </c>
      <c r="BA106" s="17"/>
      <c r="BB106" s="16" t="str">
        <f>IF(ISERROR(VLOOKUP($A106,'Park et al.'!$A:$E,5,FALSE)),"",IF(VLOOKUP($A106,'Park et al.'!$A:$E,5,FALSE)=0,"",VLOOKUP($A106,'Park et al.'!$A:$E,5,FALSE)*Sources!$E$5))</f>
        <v/>
      </c>
    </row>
    <row r="107" spans="1:54" ht="15" customHeight="1">
      <c r="A107" s="16" t="s">
        <v>336</v>
      </c>
      <c r="B107" s="18"/>
      <c r="C107" s="18"/>
      <c r="D107" s="18" t="s">
        <v>337</v>
      </c>
      <c r="E107" s="17"/>
      <c r="F107" s="17"/>
      <c r="G107" s="18" t="s">
        <v>337</v>
      </c>
      <c r="H107" s="17"/>
      <c r="I107" s="16">
        <f t="shared" si="9"/>
        <v>1</v>
      </c>
      <c r="J107" s="16">
        <f t="shared" si="10"/>
        <v>7</v>
      </c>
      <c r="K107" s="18"/>
      <c r="L107" s="18"/>
      <c r="N107" s="12" t="str">
        <f t="shared" si="11"/>
        <v/>
      </c>
      <c r="O107" s="12" t="str">
        <f t="shared" si="12"/>
        <v/>
      </c>
      <c r="P107" s="12" t="str">
        <f t="shared" si="13"/>
        <v/>
      </c>
      <c r="Q107" s="12" t="str">
        <f t="shared" si="14"/>
        <v/>
      </c>
      <c r="R107" s="12" t="str">
        <f t="shared" si="15"/>
        <v/>
      </c>
      <c r="S107" s="12" t="str">
        <f t="shared" si="16"/>
        <v/>
      </c>
      <c r="U107" s="16" t="str">
        <f>IF(ISERROR(VLOOKUP($A107,'Bennett et al.'!$A:$E,3,FALSE)),"",IF(VLOOKUP($A107,'Bennett et al.'!$A:$E,3,FALSE)=0,"",VLOOKUP($A107,'Bennett et al.'!$A:$E,3,FALSE)*Sources!$E$2))</f>
        <v/>
      </c>
      <c r="V107" s="16" t="str">
        <f>IF(ISERROR(VLOOKUP($A107,'Bennett et al.'!$A:$E,4,FALSE)),"",IF(VLOOKUP($A107,'Bennett et al.'!$A:$E,4,FALSE)=0,"",VLOOKUP($A107,'Bennett et al.'!$A:$E,4,FALSE)*Sources!$E$2))</f>
        <v/>
      </c>
      <c r="W107" s="16" t="str">
        <f>IF(ISERROR(VLOOKUP($A107,'Bennett et al.'!$A:$E,5,FALSE)),"",IF(VLOOKUP($A107,'Bennett et al.'!$A:$E,5,FALSE)=0,"",VLOOKUP($A107,'Bennett et al.'!$A:$E,5,FALSE)*Sources!$E$2))</f>
        <v/>
      </c>
      <c r="X107" s="17"/>
      <c r="Y107" s="16" t="str">
        <f>IF(ISERROR(VLOOKUP($A107,'Gerosa et al. growth media'!$A:$K,4,FALSE)),"",IF(VLOOKUP($A107,'Gerosa et al. growth media'!$A:$K,4,FALSE)=0,"",VLOOKUP($A107,'Gerosa et al. growth media'!$A:$K,4,FALSE)*Sources!$E$3))</f>
        <v/>
      </c>
      <c r="Z107" s="16" t="str">
        <f>IF(ISERROR(VLOOKUP($A107,'Gerosa et al. growth media'!$A:$K,5,FALSE)),"",IF(VLOOKUP($A107,'Gerosa et al. growth media'!$A:$K,5,FALSE)=0,"",VLOOKUP($A107,'Gerosa et al. growth media'!$A:$K,5,FALSE)*Sources!$E$3))</f>
        <v/>
      </c>
      <c r="AA107" s="16" t="str">
        <f>IF(ISERROR(VLOOKUP($A107,'Gerosa et al. growth media'!$A:$K,6,FALSE)),"",IF(VLOOKUP($A107,'Gerosa et al. growth media'!$A:$K,6,FALSE)=0,"",VLOOKUP($A107,'Gerosa et al. growth media'!$A:$K,6,FALSE)*Sources!$E$3))</f>
        <v/>
      </c>
      <c r="AB107" s="16" t="str">
        <f>IF(ISERROR(VLOOKUP($A107,'Gerosa et al. growth media'!$A:$K,7,FALSE)),"",IF(VLOOKUP($A107,'Gerosa et al. growth media'!$A:$K,7,FALSE)=0,"",VLOOKUP($A107,'Gerosa et al. growth media'!$A:$K,7,FALSE)*Sources!$E$3))</f>
        <v/>
      </c>
      <c r="AC107" s="16" t="str">
        <f>IF(ISERROR(VLOOKUP($A107,'Gerosa et al. growth media'!$A:$K,8,FALSE)),"",IF(VLOOKUP($A107,'Gerosa et al. growth media'!$A:$K,8,FALSE)=0,"",VLOOKUP($A107,'Gerosa et al. growth media'!$A:$K,8,FALSE)*Sources!$E$3))</f>
        <v/>
      </c>
      <c r="AD107" s="16" t="str">
        <f>IF(ISERROR(VLOOKUP($A107,'Gerosa et al. growth media'!$A:$K,9,FALSE)),"",IF(VLOOKUP($A107,'Gerosa et al. growth media'!$A:$K,9,FALSE)=0,"",VLOOKUP($A107,'Gerosa et al. growth media'!$A:$K,9,FALSE)*Sources!$E$3))</f>
        <v/>
      </c>
      <c r="AE107" s="16" t="str">
        <f>IF(ISERROR(VLOOKUP($A107,'Gerosa et al. growth media'!$A:$K,10,FALSE)),"",IF(VLOOKUP($A107,'Gerosa et al. growth media'!$A:$K,10,FALSE)=0,"",VLOOKUP($A107,'Gerosa et al. growth media'!$A:$K,10,FALSE)*Sources!$E$3))</f>
        <v/>
      </c>
      <c r="AF107" s="16" t="str">
        <f>IF(ISERROR(VLOOKUP($A107,'Gerosa et al. growth media'!$A:$K,11,FALSE)),"",IF(VLOOKUP($A107,'Gerosa et al. growth media'!$A:$K,11,FALSE)=0,"",VLOOKUP($A107,'Gerosa et al. growth media'!$A:$K,11,FALSE)*Sources!$E$3))</f>
        <v/>
      </c>
      <c r="AG107" s="16" t="str">
        <f>IF(ISERROR(VLOOKUP($A107,'Gerosa et al. diauxic shift'!$A:$L,4,FALSE)),"",IF(VLOOKUP($A107,'Gerosa et al. diauxic shift'!$A:$L,4,FALSE)=0,"",VLOOKUP($A107,'Gerosa et al. diauxic shift'!$A:$L,4,FALSE)*Sources!$E$3))</f>
        <v/>
      </c>
      <c r="AH107" s="16" t="str">
        <f>IF(ISERROR(VLOOKUP($A107,'Gerosa et al. diauxic shift'!$A:$L,5,FALSE)),"",IF(VLOOKUP($A107,'Gerosa et al. diauxic shift'!$A:$L,5,FALSE)=0,"",VLOOKUP($A107,'Gerosa et al. diauxic shift'!$A:$L,5,FALSE)*Sources!$E$3))</f>
        <v/>
      </c>
      <c r="AI107" s="16" t="str">
        <f>IF(ISERROR(VLOOKUP($A107,'Gerosa et al. diauxic shift'!$A:$L,6,FALSE)),"",IF(VLOOKUP($A107,'Gerosa et al. diauxic shift'!$A:$L,6,FALSE)=0,"",VLOOKUP($A107,'Gerosa et al. diauxic shift'!$A:$L,6,FALSE)*Sources!$E$3))</f>
        <v/>
      </c>
      <c r="AJ107" s="16" t="str">
        <f>IF(ISERROR(VLOOKUP($A107,'Gerosa et al. diauxic shift'!$A:$L,7,FALSE)),"",IF(VLOOKUP($A107,'Gerosa et al. diauxic shift'!$A:$L,7,FALSE)=0,"",VLOOKUP($A107,'Gerosa et al. diauxic shift'!$A:$L,7,FALSE)*Sources!$E$3))</f>
        <v/>
      </c>
      <c r="AK107" s="16" t="str">
        <f>IF(ISERROR(VLOOKUP($A107,'Gerosa et al. diauxic shift'!$A:$L,8,FALSE)),"",IF(VLOOKUP($A107,'Gerosa et al. diauxic shift'!$A:$L,8,FALSE)=0,"",VLOOKUP($A107,'Gerosa et al. diauxic shift'!$A:$L,8,FALSE)*Sources!$E$3))</f>
        <v/>
      </c>
      <c r="AL107" s="16" t="str">
        <f>IF(ISERROR(VLOOKUP($A107,'Gerosa et al. diauxic shift'!$A:$L,9,FALSE)),"",IF(VLOOKUP($A107,'Gerosa et al. diauxic shift'!$A:$L,9,FALSE)=0,"",VLOOKUP($A107,'Gerosa et al. diauxic shift'!$A:$L,9,FALSE)*Sources!$E$3))</f>
        <v/>
      </c>
      <c r="AM107" s="16" t="str">
        <f>IF(ISERROR(VLOOKUP($A107,'Gerosa et al. diauxic shift'!$A:$L,10,FALSE)),"",IF(VLOOKUP($A107,'Gerosa et al. diauxic shift'!$A:$L,10,FALSE)=0,"",VLOOKUP($A107,'Gerosa et al. diauxic shift'!$A:$L,10,FALSE)*Sources!$E$3))</f>
        <v/>
      </c>
      <c r="AN107" s="16" t="str">
        <f>IF(ISERROR(VLOOKUP($A107,'Gerosa et al. diauxic shift'!$A:$L,11,FALSE)),"",IF(VLOOKUP($A107,'Gerosa et al. diauxic shift'!$A:$L,11,FALSE)=0,"",VLOOKUP($A107,'Gerosa et al. diauxic shift'!$A:$L,11,FALSE)*Sources!$E$3))</f>
        <v/>
      </c>
      <c r="AO107" s="16" t="str">
        <f>IF(ISERROR(VLOOKUP($A107,'Gerosa et al. diauxic shift'!$A:$L,12,FALSE)),"",IF(VLOOKUP($A107,'Gerosa et al. diauxic shift'!$A:$L,12,FALSE)=0,"",VLOOKUP($A107,'Gerosa et al. diauxic shift'!$A:$L,12,FALSE)*Sources!$E$3))</f>
        <v/>
      </c>
      <c r="AP107" s="17"/>
      <c r="AQ107" s="16">
        <f>IF(ISERROR(VLOOKUP($A107,'Ishii et al.'!$A:$L,3,FALSE)),"",IF(VLOOKUP($A107,'Ishii et al.'!$A:$L,3,FALSE)=0,"",VLOOKUP($A107,'Ishii et al.'!$A:$L,3,FALSE)*Sources!$E$4))</f>
        <v>5.9936724080932296E-3</v>
      </c>
      <c r="AR107" s="16">
        <f>IF(ISERROR(VLOOKUP($A107,'Ishii et al.'!$A:$L,4,FALSE)),"",IF(VLOOKUP($A107,'Ishii et al.'!$A:$L,4,FALSE)=0,"",VLOOKUP($A107,'Ishii et al.'!$A:$L,4,FALSE)*Sources!$E$4))</f>
        <v>4.8837738393602004E-3</v>
      </c>
      <c r="AS107" s="16">
        <f>IF(ISERROR(VLOOKUP($A107,'Ishii et al.'!$A:$L,5,FALSE)),"",IF(VLOOKUP($A107,'Ishii et al.'!$A:$L,5,FALSE)=0,"",VLOOKUP($A107,'Ishii et al.'!$A:$L,5,FALSE)*Sources!$E$4))</f>
        <v>1.6093895744908E-2</v>
      </c>
      <c r="AT107" s="16" t="str">
        <f>IF(ISERROR(VLOOKUP($A107,'Ishii et al.'!$A:$L,6,FALSE)),"",IF(VLOOKUP($A107,'Ishii et al.'!$A:$L,6,FALSE)=0,"",VLOOKUP($A107,'Ishii et al.'!$A:$L,6,FALSE)*Sources!$E$4))</f>
        <v/>
      </c>
      <c r="AU107" s="16">
        <f>IF(ISERROR(VLOOKUP($A107,'Ishii et al.'!$A:$L,7,FALSE)),"",IF(VLOOKUP($A107,'Ishii et al.'!$A:$L,7,FALSE)=0,"",VLOOKUP($A107,'Ishii et al.'!$A:$L,7,FALSE)*Sources!$E$4))</f>
        <v>9.7097184654607697E-3</v>
      </c>
      <c r="AV107" s="16">
        <f t="shared" si="17"/>
        <v>9.1702651144555496E-3</v>
      </c>
      <c r="AW107" s="16">
        <f>IF(ISERROR(VLOOKUP($A107,'Ishii et al.'!$A:$L,9,FALSE)),"",IF(VLOOKUP($A107,'Ishii et al.'!$A:$L,9,FALSE)=0,"",VLOOKUP($A107,'Ishii et al.'!$A:$L,9,FALSE)*Sources!$E$4))</f>
        <v>9.8294950641871597E-3</v>
      </c>
      <c r="AX107" s="16">
        <f>IF(ISERROR(VLOOKUP($A107,'Ishii et al.'!$A:$L,10,FALSE)),"",IF(VLOOKUP($A107,'Ishii et al.'!$A:$L,10,FALSE)=0,"",VLOOKUP($A107,'Ishii et al.'!$A:$L,10,FALSE)*Sources!$E$4))</f>
        <v>1.07034982899079E-2</v>
      </c>
      <c r="AY107" s="16">
        <f>IF(ISERROR(VLOOKUP($A107,'Ishii et al.'!$A:$L,11,FALSE)),"",IF(VLOOKUP($A107,'Ishii et al.'!$A:$L,11,FALSE)=0,"",VLOOKUP($A107,'Ishii et al.'!$A:$L,11,FALSE)*Sources!$E$4))</f>
        <v>9.4586957763161394E-3</v>
      </c>
      <c r="AZ107" s="16" t="str">
        <f>IF(ISERROR(VLOOKUP($A107,'Ishii et al.'!$A:$L,12,FALSE)),"",IF(VLOOKUP($A107,'Ishii et al.'!$A:$L,12,FALSE)=0,"",VLOOKUP($A107,'Ishii et al.'!$A:$L,12,FALSE)*Sources!$E$4))</f>
        <v/>
      </c>
      <c r="BA107" s="17"/>
      <c r="BB107" s="16" t="str">
        <f>IF(ISERROR(VLOOKUP($A107,'Park et al.'!$A:$E,5,FALSE)),"",IF(VLOOKUP($A107,'Park et al.'!$A:$E,5,FALSE)=0,"",VLOOKUP($A107,'Park et al.'!$A:$E,5,FALSE)*Sources!$E$5))</f>
        <v/>
      </c>
    </row>
    <row r="108" spans="1:54" ht="15" hidden="1" customHeight="1">
      <c r="A108" s="18" t="s">
        <v>338</v>
      </c>
      <c r="B108" s="18" t="s">
        <v>759</v>
      </c>
      <c r="C108" s="32" t="s">
        <v>632</v>
      </c>
      <c r="D108" s="18" t="s">
        <v>340</v>
      </c>
      <c r="E108" s="17"/>
      <c r="F108" s="18" t="s">
        <v>339</v>
      </c>
      <c r="G108"/>
      <c r="H108" s="18" t="s">
        <v>340</v>
      </c>
      <c r="I108" s="16">
        <f t="shared" si="9"/>
        <v>2</v>
      </c>
      <c r="J108" s="16">
        <f t="shared" si="10"/>
        <v>9</v>
      </c>
      <c r="K108" s="18"/>
      <c r="L108" s="18"/>
      <c r="M108" s="12" t="b">
        <v>1</v>
      </c>
      <c r="N108" s="12">
        <f t="shared" si="11"/>
        <v>3.508039961076681E-2</v>
      </c>
      <c r="O108" s="12">
        <f t="shared" si="12"/>
        <v>2.1160799221533622E-2</v>
      </c>
      <c r="P108" s="12">
        <f t="shared" si="13"/>
        <v>3.508039961076681E-2</v>
      </c>
      <c r="Q108" s="12">
        <f t="shared" si="14"/>
        <v>4.9000000000000002E-2</v>
      </c>
      <c r="R108" s="12">
        <f t="shared" si="15"/>
        <v>1.3919600389233192E-2</v>
      </c>
      <c r="S108" s="12">
        <f t="shared" si="16"/>
        <v>1.0156456169880373E-4</v>
      </c>
      <c r="U108" s="16" t="str">
        <f>IF(ISERROR(VLOOKUP($A108,'Bennett et al.'!$A:$E,3,FALSE)),"",IF(VLOOKUP($A108,'Bennett et al.'!$A:$E,3,FALSE)=0,"",VLOOKUP($A108,'Bennett et al.'!$A:$E,3,FALSE)*Sources!$E$2))</f>
        <v/>
      </c>
      <c r="V108" s="16" t="str">
        <f>IF(ISERROR(VLOOKUP($A108,'Bennett et al.'!$A:$E,4,FALSE)),"",IF(VLOOKUP($A108,'Bennett et al.'!$A:$E,4,FALSE)=0,"",VLOOKUP($A108,'Bennett et al.'!$A:$E,4,FALSE)*Sources!$E$2))</f>
        <v/>
      </c>
      <c r="W108" s="16" t="str">
        <f>IF(ISERROR(VLOOKUP($A108,'Bennett et al.'!$A:$E,5,FALSE)),"",IF(VLOOKUP($A108,'Bennett et al.'!$A:$E,5,FALSE)=0,"",VLOOKUP($A108,'Bennett et al.'!$A:$E,5,FALSE)*Sources!$E$2))</f>
        <v/>
      </c>
      <c r="X108" s="17"/>
      <c r="Y108" s="16">
        <f>IF(ISERROR(VLOOKUP($A108,'Gerosa et al. growth media'!$A:$K,4,FALSE)),"",IF(VLOOKUP($A108,'Gerosa et al. growth media'!$A:$K,4,FALSE)=0,"",VLOOKUP($A108,'Gerosa et al. growth media'!$A:$K,4,FALSE)*Sources!$E$3))</f>
        <v>1.9760209602717873E-2</v>
      </c>
      <c r="Z108" s="16">
        <f>IF(ISERROR(VLOOKUP($A108,'Gerosa et al. growth media'!$A:$K,5,FALSE)),"",IF(VLOOKUP($A108,'Gerosa et al. growth media'!$A:$K,5,FALSE)=0,"",VLOOKUP($A108,'Gerosa et al. growth media'!$A:$K,5,FALSE)*Sources!$E$3))</f>
        <v>1.1938635198952939E-2</v>
      </c>
      <c r="AA108" s="16">
        <f>IF(ISERROR(VLOOKUP($A108,'Gerosa et al. growth media'!$A:$K,6,FALSE)),"",IF(VLOOKUP($A108,'Gerosa et al. growth media'!$A:$K,6,FALSE)=0,"",VLOOKUP($A108,'Gerosa et al. growth media'!$A:$K,6,FALSE)*Sources!$E$3))</f>
        <v>1.9352982839512745E-2</v>
      </c>
      <c r="AB108" s="16">
        <f>IF(ISERROR(VLOOKUP($A108,'Gerosa et al. growth media'!$A:$K,7,FALSE)),"",IF(VLOOKUP($A108,'Gerosa et al. growth media'!$A:$K,7,FALSE)=0,"",VLOOKUP($A108,'Gerosa et al. growth media'!$A:$K,7,FALSE)*Sources!$E$3))</f>
        <v>2.1160799221533622E-2</v>
      </c>
      <c r="AC108" s="16">
        <f>IF(ISERROR(VLOOKUP($A108,'Gerosa et al. growth media'!$A:$K,8,FALSE)),"",IF(VLOOKUP($A108,'Gerosa et al. growth media'!$A:$K,8,FALSE)=0,"",VLOOKUP($A108,'Gerosa et al. growth media'!$A:$K,8,FALSE)*Sources!$E$3))</f>
        <v>1.6685013372785024E-2</v>
      </c>
      <c r="AD108" s="16">
        <f>IF(ISERROR(VLOOKUP($A108,'Gerosa et al. growth media'!$A:$K,9,FALSE)),"",IF(VLOOKUP($A108,'Gerosa et al. growth media'!$A:$K,9,FALSE)=0,"",VLOOKUP($A108,'Gerosa et al. growth media'!$A:$K,9,FALSE)*Sources!$E$3))</f>
        <v>1.4410037660685882E-2</v>
      </c>
      <c r="AE108" s="16">
        <f>IF(ISERROR(VLOOKUP($A108,'Gerosa et al. growth media'!$A:$K,10,FALSE)),"",IF(VLOOKUP($A108,'Gerosa et al. growth media'!$A:$K,10,FALSE)=0,"",VLOOKUP($A108,'Gerosa et al. growth media'!$A:$K,10,FALSE)*Sources!$E$3))</f>
        <v>1.6827059844015526E-2</v>
      </c>
      <c r="AF108" s="16">
        <f>IF(ISERROR(VLOOKUP($A108,'Gerosa et al. growth media'!$A:$K,11,FALSE)),"",IF(VLOOKUP($A108,'Gerosa et al. growth media'!$A:$K,11,FALSE)=0,"",VLOOKUP($A108,'Gerosa et al. growth media'!$A:$K,11,FALSE)*Sources!$E$3))</f>
        <v>1.8900831840645626E-2</v>
      </c>
      <c r="AG108" s="16" t="str">
        <f>IF(ISERROR(VLOOKUP($A108,'Gerosa et al. diauxic shift'!$A:$L,4,FALSE)),"",IF(VLOOKUP($A108,'Gerosa et al. diauxic shift'!$A:$L,4,FALSE)=0,"",VLOOKUP($A108,'Gerosa et al. diauxic shift'!$A:$L,4,FALSE)*Sources!$E$3))</f>
        <v/>
      </c>
      <c r="AH108" s="16" t="str">
        <f>IF(ISERROR(VLOOKUP($A108,'Gerosa et al. diauxic shift'!$A:$L,5,FALSE)),"",IF(VLOOKUP($A108,'Gerosa et al. diauxic shift'!$A:$L,5,FALSE)=0,"",VLOOKUP($A108,'Gerosa et al. diauxic shift'!$A:$L,5,FALSE)*Sources!$E$3))</f>
        <v/>
      </c>
      <c r="AI108" s="16" t="str">
        <f>IF(ISERROR(VLOOKUP($A108,'Gerosa et al. diauxic shift'!$A:$L,6,FALSE)),"",IF(VLOOKUP($A108,'Gerosa et al. diauxic shift'!$A:$L,6,FALSE)=0,"",VLOOKUP($A108,'Gerosa et al. diauxic shift'!$A:$L,6,FALSE)*Sources!$E$3))</f>
        <v/>
      </c>
      <c r="AJ108" s="16" t="str">
        <f>IF(ISERROR(VLOOKUP($A108,'Gerosa et al. diauxic shift'!$A:$L,7,FALSE)),"",IF(VLOOKUP($A108,'Gerosa et al. diauxic shift'!$A:$L,7,FALSE)=0,"",VLOOKUP($A108,'Gerosa et al. diauxic shift'!$A:$L,7,FALSE)*Sources!$E$3))</f>
        <v/>
      </c>
      <c r="AK108" s="16" t="str">
        <f>IF(ISERROR(VLOOKUP($A108,'Gerosa et al. diauxic shift'!$A:$L,8,FALSE)),"",IF(VLOOKUP($A108,'Gerosa et al. diauxic shift'!$A:$L,8,FALSE)=0,"",VLOOKUP($A108,'Gerosa et al. diauxic shift'!$A:$L,8,FALSE)*Sources!$E$3))</f>
        <v/>
      </c>
      <c r="AL108" s="16" t="str">
        <f>IF(ISERROR(VLOOKUP($A108,'Gerosa et al. diauxic shift'!$A:$L,9,FALSE)),"",IF(VLOOKUP($A108,'Gerosa et al. diauxic shift'!$A:$L,9,FALSE)=0,"",VLOOKUP($A108,'Gerosa et al. diauxic shift'!$A:$L,9,FALSE)*Sources!$E$3))</f>
        <v/>
      </c>
      <c r="AM108" s="16" t="str">
        <f>IF(ISERROR(VLOOKUP($A108,'Gerosa et al. diauxic shift'!$A:$L,10,FALSE)),"",IF(VLOOKUP($A108,'Gerosa et al. diauxic shift'!$A:$L,10,FALSE)=0,"",VLOOKUP($A108,'Gerosa et al. diauxic shift'!$A:$L,10,FALSE)*Sources!$E$3))</f>
        <v/>
      </c>
      <c r="AN108" s="16" t="str">
        <f>IF(ISERROR(VLOOKUP($A108,'Gerosa et al. diauxic shift'!$A:$L,11,FALSE)),"",IF(VLOOKUP($A108,'Gerosa et al. diauxic shift'!$A:$L,11,FALSE)=0,"",VLOOKUP($A108,'Gerosa et al. diauxic shift'!$A:$L,11,FALSE)*Sources!$E$3))</f>
        <v/>
      </c>
      <c r="AO108" s="16" t="str">
        <f>IF(ISERROR(VLOOKUP($A108,'Gerosa et al. diauxic shift'!$A:$L,12,FALSE)),"",IF(VLOOKUP($A108,'Gerosa et al. diauxic shift'!$A:$L,12,FALSE)=0,"",VLOOKUP($A108,'Gerosa et al. diauxic shift'!$A:$L,12,FALSE)*Sources!$E$3))</f>
        <v/>
      </c>
      <c r="AP108" s="17"/>
      <c r="AQ108" s="16" t="str">
        <f>IF(ISERROR(VLOOKUP($A108,'Ishii et al.'!$A:$L,3,FALSE)),"",IF(VLOOKUP($A108,'Ishii et al.'!$A:$L,3,FALSE)=0,"",VLOOKUP($A108,'Ishii et al.'!$A:$L,3,FALSE)*Sources!$E$4))</f>
        <v/>
      </c>
      <c r="AR108" s="16" t="str">
        <f>IF(ISERROR(VLOOKUP($A108,'Ishii et al.'!$A:$L,4,FALSE)),"",IF(VLOOKUP($A108,'Ishii et al.'!$A:$L,4,FALSE)=0,"",VLOOKUP($A108,'Ishii et al.'!$A:$L,4,FALSE)*Sources!$E$4))</f>
        <v/>
      </c>
      <c r="AS108" s="16" t="str">
        <f>IF(ISERROR(VLOOKUP($A108,'Ishii et al.'!$A:$L,5,FALSE)),"",IF(VLOOKUP($A108,'Ishii et al.'!$A:$L,5,FALSE)=0,"",VLOOKUP($A108,'Ishii et al.'!$A:$L,5,FALSE)*Sources!$E$4))</f>
        <v/>
      </c>
      <c r="AT108" s="16" t="str">
        <f>IF(ISERROR(VLOOKUP($A108,'Ishii et al.'!$A:$L,6,FALSE)),"",IF(VLOOKUP($A108,'Ishii et al.'!$A:$L,6,FALSE)=0,"",VLOOKUP($A108,'Ishii et al.'!$A:$L,6,FALSE)*Sources!$E$4))</f>
        <v/>
      </c>
      <c r="AU108" s="16" t="str">
        <f>IF(ISERROR(VLOOKUP($A108,'Ishii et al.'!$A:$L,7,FALSE)),"",IF(VLOOKUP($A108,'Ishii et al.'!$A:$L,7,FALSE)=0,"",VLOOKUP($A108,'Ishii et al.'!$A:$L,7,FALSE)*Sources!$E$4))</f>
        <v/>
      </c>
      <c r="AV108" s="16" t="str">
        <f t="shared" si="17"/>
        <v/>
      </c>
      <c r="AW108" s="16" t="str">
        <f>IF(ISERROR(VLOOKUP($A108,'Ishii et al.'!$A:$L,9,FALSE)),"",IF(VLOOKUP($A108,'Ishii et al.'!$A:$L,9,FALSE)=0,"",VLOOKUP($A108,'Ishii et al.'!$A:$L,9,FALSE)*Sources!$E$4))</f>
        <v/>
      </c>
      <c r="AX108" s="16" t="str">
        <f>IF(ISERROR(VLOOKUP($A108,'Ishii et al.'!$A:$L,10,FALSE)),"",IF(VLOOKUP($A108,'Ishii et al.'!$A:$L,10,FALSE)=0,"",VLOOKUP($A108,'Ishii et al.'!$A:$L,10,FALSE)*Sources!$E$4))</f>
        <v/>
      </c>
      <c r="AY108" s="16" t="str">
        <f>IF(ISERROR(VLOOKUP($A108,'Ishii et al.'!$A:$L,11,FALSE)),"",IF(VLOOKUP($A108,'Ishii et al.'!$A:$L,11,FALSE)=0,"",VLOOKUP($A108,'Ishii et al.'!$A:$L,11,FALSE)*Sources!$E$4))</f>
        <v/>
      </c>
      <c r="AZ108" s="16" t="str">
        <f>IF(ISERROR(VLOOKUP($A108,'Ishii et al.'!$A:$L,12,FALSE)),"",IF(VLOOKUP($A108,'Ishii et al.'!$A:$L,12,FALSE)=0,"",VLOOKUP($A108,'Ishii et al.'!$A:$L,12,FALSE)*Sources!$E$4))</f>
        <v/>
      </c>
      <c r="BA108" s="17"/>
      <c r="BB108" s="16">
        <f>IF(ISERROR(VLOOKUP($A108,'Park et al.'!$A:$E,5,FALSE)),"",IF(VLOOKUP($A108,'Park et al.'!$A:$E,5,FALSE)=0,"",VLOOKUP($A108,'Park et al.'!$A:$E,5,FALSE)*Sources!$E$5))</f>
        <v>4.9000000000000002E-2</v>
      </c>
    </row>
    <row r="109" spans="1:54" ht="15" customHeight="1">
      <c r="A109" s="16" t="s">
        <v>341</v>
      </c>
      <c r="B109" s="18"/>
      <c r="C109" s="18"/>
      <c r="D109" s="18" t="s">
        <v>342</v>
      </c>
      <c r="E109" s="17"/>
      <c r="G109" s="18" t="s">
        <v>342</v>
      </c>
      <c r="H109" s="17"/>
      <c r="I109" s="16">
        <f t="shared" si="9"/>
        <v>1</v>
      </c>
      <c r="J109" s="16">
        <f t="shared" si="10"/>
        <v>9</v>
      </c>
      <c r="K109" s="18"/>
      <c r="L109" s="18"/>
      <c r="N109" s="12" t="str">
        <f t="shared" si="11"/>
        <v/>
      </c>
      <c r="O109" s="12" t="str">
        <f t="shared" si="12"/>
        <v/>
      </c>
      <c r="P109" s="12" t="str">
        <f t="shared" si="13"/>
        <v/>
      </c>
      <c r="Q109" s="12" t="str">
        <f t="shared" si="14"/>
        <v/>
      </c>
      <c r="R109" s="12" t="str">
        <f t="shared" si="15"/>
        <v/>
      </c>
      <c r="S109" s="12" t="str">
        <f t="shared" si="16"/>
        <v/>
      </c>
      <c r="U109" s="16" t="str">
        <f>IF(ISERROR(VLOOKUP($A109,'Bennett et al.'!$A:$E,3,FALSE)),"",IF(VLOOKUP($A109,'Bennett et al.'!$A:$E,3,FALSE)=0,"",VLOOKUP($A109,'Bennett et al.'!$A:$E,3,FALSE)*Sources!$E$2))</f>
        <v/>
      </c>
      <c r="V109" s="16" t="str">
        <f>IF(ISERROR(VLOOKUP($A109,'Bennett et al.'!$A:$E,4,FALSE)),"",IF(VLOOKUP($A109,'Bennett et al.'!$A:$E,4,FALSE)=0,"",VLOOKUP($A109,'Bennett et al.'!$A:$E,4,FALSE)*Sources!$E$2))</f>
        <v/>
      </c>
      <c r="W109" s="16" t="str">
        <f>IF(ISERROR(VLOOKUP($A109,'Bennett et al.'!$A:$E,5,FALSE)),"",IF(VLOOKUP($A109,'Bennett et al.'!$A:$E,5,FALSE)=0,"",VLOOKUP($A109,'Bennett et al.'!$A:$E,5,FALSE)*Sources!$E$2))</f>
        <v/>
      </c>
      <c r="X109" s="17"/>
      <c r="Y109" s="16" t="str">
        <f>IF(ISERROR(VLOOKUP($A109,'Gerosa et al. growth media'!$A:$K,4,FALSE)),"",IF(VLOOKUP($A109,'Gerosa et al. growth media'!$A:$K,4,FALSE)=0,"",VLOOKUP($A109,'Gerosa et al. growth media'!$A:$K,4,FALSE)*Sources!$E$3))</f>
        <v/>
      </c>
      <c r="Z109" s="16" t="str">
        <f>IF(ISERROR(VLOOKUP($A109,'Gerosa et al. growth media'!$A:$K,5,FALSE)),"",IF(VLOOKUP($A109,'Gerosa et al. growth media'!$A:$K,5,FALSE)=0,"",VLOOKUP($A109,'Gerosa et al. growth media'!$A:$K,5,FALSE)*Sources!$E$3))</f>
        <v/>
      </c>
      <c r="AA109" s="16" t="str">
        <f>IF(ISERROR(VLOOKUP($A109,'Gerosa et al. growth media'!$A:$K,6,FALSE)),"",IF(VLOOKUP($A109,'Gerosa et al. growth media'!$A:$K,6,FALSE)=0,"",VLOOKUP($A109,'Gerosa et al. growth media'!$A:$K,6,FALSE)*Sources!$E$3))</f>
        <v/>
      </c>
      <c r="AB109" s="16" t="str">
        <f>IF(ISERROR(VLOOKUP($A109,'Gerosa et al. growth media'!$A:$K,7,FALSE)),"",IF(VLOOKUP($A109,'Gerosa et al. growth media'!$A:$K,7,FALSE)=0,"",VLOOKUP($A109,'Gerosa et al. growth media'!$A:$K,7,FALSE)*Sources!$E$3))</f>
        <v/>
      </c>
      <c r="AC109" s="16" t="str">
        <f>IF(ISERROR(VLOOKUP($A109,'Gerosa et al. growth media'!$A:$K,8,FALSE)),"",IF(VLOOKUP($A109,'Gerosa et al. growth media'!$A:$K,8,FALSE)=0,"",VLOOKUP($A109,'Gerosa et al. growth media'!$A:$K,8,FALSE)*Sources!$E$3))</f>
        <v/>
      </c>
      <c r="AD109" s="16" t="str">
        <f>IF(ISERROR(VLOOKUP($A109,'Gerosa et al. growth media'!$A:$K,9,FALSE)),"",IF(VLOOKUP($A109,'Gerosa et al. growth media'!$A:$K,9,FALSE)=0,"",VLOOKUP($A109,'Gerosa et al. growth media'!$A:$K,9,FALSE)*Sources!$E$3))</f>
        <v/>
      </c>
      <c r="AE109" s="16" t="str">
        <f>IF(ISERROR(VLOOKUP($A109,'Gerosa et al. growth media'!$A:$K,10,FALSE)),"",IF(VLOOKUP($A109,'Gerosa et al. growth media'!$A:$K,10,FALSE)=0,"",VLOOKUP($A109,'Gerosa et al. growth media'!$A:$K,10,FALSE)*Sources!$E$3))</f>
        <v/>
      </c>
      <c r="AF109" s="16" t="str">
        <f>IF(ISERROR(VLOOKUP($A109,'Gerosa et al. growth media'!$A:$K,11,FALSE)),"",IF(VLOOKUP($A109,'Gerosa et al. growth media'!$A:$K,11,FALSE)=0,"",VLOOKUP($A109,'Gerosa et al. growth media'!$A:$K,11,FALSE)*Sources!$E$3))</f>
        <v/>
      </c>
      <c r="AG109" s="16" t="str">
        <f>IF(ISERROR(VLOOKUP($A109,'Gerosa et al. diauxic shift'!$A:$L,4,FALSE)),"",IF(VLOOKUP($A109,'Gerosa et al. diauxic shift'!$A:$L,4,FALSE)=0,"",VLOOKUP($A109,'Gerosa et al. diauxic shift'!$A:$L,4,FALSE)*Sources!$E$3))</f>
        <v/>
      </c>
      <c r="AH109" s="16" t="str">
        <f>IF(ISERROR(VLOOKUP($A109,'Gerosa et al. diauxic shift'!$A:$L,5,FALSE)),"",IF(VLOOKUP($A109,'Gerosa et al. diauxic shift'!$A:$L,5,FALSE)=0,"",VLOOKUP($A109,'Gerosa et al. diauxic shift'!$A:$L,5,FALSE)*Sources!$E$3))</f>
        <v/>
      </c>
      <c r="AI109" s="16" t="str">
        <f>IF(ISERROR(VLOOKUP($A109,'Gerosa et al. diauxic shift'!$A:$L,6,FALSE)),"",IF(VLOOKUP($A109,'Gerosa et al. diauxic shift'!$A:$L,6,FALSE)=0,"",VLOOKUP($A109,'Gerosa et al. diauxic shift'!$A:$L,6,FALSE)*Sources!$E$3))</f>
        <v/>
      </c>
      <c r="AJ109" s="16" t="str">
        <f>IF(ISERROR(VLOOKUP($A109,'Gerosa et al. diauxic shift'!$A:$L,7,FALSE)),"",IF(VLOOKUP($A109,'Gerosa et al. diauxic shift'!$A:$L,7,FALSE)=0,"",VLOOKUP($A109,'Gerosa et al. diauxic shift'!$A:$L,7,FALSE)*Sources!$E$3))</f>
        <v/>
      </c>
      <c r="AK109" s="16" t="str">
        <f>IF(ISERROR(VLOOKUP($A109,'Gerosa et al. diauxic shift'!$A:$L,8,FALSE)),"",IF(VLOOKUP($A109,'Gerosa et al. diauxic shift'!$A:$L,8,FALSE)=0,"",VLOOKUP($A109,'Gerosa et al. diauxic shift'!$A:$L,8,FALSE)*Sources!$E$3))</f>
        <v/>
      </c>
      <c r="AL109" s="16" t="str">
        <f>IF(ISERROR(VLOOKUP($A109,'Gerosa et al. diauxic shift'!$A:$L,9,FALSE)),"",IF(VLOOKUP($A109,'Gerosa et al. diauxic shift'!$A:$L,9,FALSE)=0,"",VLOOKUP($A109,'Gerosa et al. diauxic shift'!$A:$L,9,FALSE)*Sources!$E$3))</f>
        <v/>
      </c>
      <c r="AM109" s="16" t="str">
        <f>IF(ISERROR(VLOOKUP($A109,'Gerosa et al. diauxic shift'!$A:$L,10,FALSE)),"",IF(VLOOKUP($A109,'Gerosa et al. diauxic shift'!$A:$L,10,FALSE)=0,"",VLOOKUP($A109,'Gerosa et al. diauxic shift'!$A:$L,10,FALSE)*Sources!$E$3))</f>
        <v/>
      </c>
      <c r="AN109" s="16" t="str">
        <f>IF(ISERROR(VLOOKUP($A109,'Gerosa et al. diauxic shift'!$A:$L,11,FALSE)),"",IF(VLOOKUP($A109,'Gerosa et al. diauxic shift'!$A:$L,11,FALSE)=0,"",VLOOKUP($A109,'Gerosa et al. diauxic shift'!$A:$L,11,FALSE)*Sources!$E$3))</f>
        <v/>
      </c>
      <c r="AO109" s="16" t="str">
        <f>IF(ISERROR(VLOOKUP($A109,'Gerosa et al. diauxic shift'!$A:$L,12,FALSE)),"",IF(VLOOKUP($A109,'Gerosa et al. diauxic shift'!$A:$L,12,FALSE)=0,"",VLOOKUP($A109,'Gerosa et al. diauxic shift'!$A:$L,12,FALSE)*Sources!$E$3))</f>
        <v/>
      </c>
      <c r="AP109" s="17"/>
      <c r="AQ109" s="16">
        <f>IF(ISERROR(VLOOKUP($A109,'Ishii et al.'!$A:$L,3,FALSE)),"",IF(VLOOKUP($A109,'Ishii et al.'!$A:$L,3,FALSE)=0,"",VLOOKUP($A109,'Ishii et al.'!$A:$L,3,FALSE)*Sources!$E$4))</f>
        <v>2.1927280362342701E-2</v>
      </c>
      <c r="AR109" s="16">
        <f>IF(ISERROR(VLOOKUP($A109,'Ishii et al.'!$A:$L,4,FALSE)),"",IF(VLOOKUP($A109,'Ishii et al.'!$A:$L,4,FALSE)=0,"",VLOOKUP($A109,'Ishii et al.'!$A:$L,4,FALSE)*Sources!$E$4))</f>
        <v>2.5584941066961801E-2</v>
      </c>
      <c r="AS109" s="16">
        <f>IF(ISERROR(VLOOKUP($A109,'Ishii et al.'!$A:$L,5,FALSE)),"",IF(VLOOKUP($A109,'Ishii et al.'!$A:$L,5,FALSE)=0,"",VLOOKUP($A109,'Ishii et al.'!$A:$L,5,FALSE)*Sources!$E$4))</f>
        <v>3.1132878509853801E-2</v>
      </c>
      <c r="AT109" s="16">
        <f>IF(ISERROR(VLOOKUP($A109,'Ishii et al.'!$A:$L,6,FALSE)),"",IF(VLOOKUP($A109,'Ishii et al.'!$A:$L,6,FALSE)=0,"",VLOOKUP($A109,'Ishii et al.'!$A:$L,6,FALSE)*Sources!$E$4))</f>
        <v>5.2068650322437501E-2</v>
      </c>
      <c r="AU109" s="16">
        <f>IF(ISERROR(VLOOKUP($A109,'Ishii et al.'!$A:$L,7,FALSE)),"",IF(VLOOKUP($A109,'Ishii et al.'!$A:$L,7,FALSE)=0,"",VLOOKUP($A109,'Ishii et al.'!$A:$L,7,FALSE)*Sources!$E$4))</f>
        <v>4.0184379211398003E-2</v>
      </c>
      <c r="AV109" s="16">
        <f t="shared" si="17"/>
        <v>3.4179625894598761E-2</v>
      </c>
      <c r="AW109" s="16">
        <f>IF(ISERROR(VLOOKUP($A109,'Ishii et al.'!$A:$L,9,FALSE)),"",IF(VLOOKUP($A109,'Ishii et al.'!$A:$L,9,FALSE)=0,"",VLOOKUP($A109,'Ishii et al.'!$A:$L,9,FALSE)*Sources!$E$4))</f>
        <v>3.17955279398432E-2</v>
      </c>
      <c r="AX109" s="16">
        <f>IF(ISERROR(VLOOKUP($A109,'Ishii et al.'!$A:$L,10,FALSE)),"",IF(VLOOKUP($A109,'Ishii et al.'!$A:$L,10,FALSE)=0,"",VLOOKUP($A109,'Ishii et al.'!$A:$L,10,FALSE)*Sources!$E$4))</f>
        <v>5.1880810183900603E-2</v>
      </c>
      <c r="AY109" s="16">
        <f>IF(ISERROR(VLOOKUP($A109,'Ishii et al.'!$A:$L,11,FALSE)),"",IF(VLOOKUP($A109,'Ishii et al.'!$A:$L,11,FALSE)=0,"",VLOOKUP($A109,'Ishii et al.'!$A:$L,11,FALSE)*Sources!$E$4))</f>
        <v>4.0566903063279702E-2</v>
      </c>
      <c r="AZ109" s="16">
        <f>IF(ISERROR(VLOOKUP($A109,'Ishii et al.'!$A:$L,12,FALSE)),"",IF(VLOOKUP($A109,'Ishii et al.'!$A:$L,12,FALSE)=0,"",VLOOKUP($A109,'Ishii et al.'!$A:$L,12,FALSE)*Sources!$E$4))</f>
        <v>0.113530765209598</v>
      </c>
      <c r="BA109" s="17"/>
      <c r="BB109" s="16" t="str">
        <f>IF(ISERROR(VLOOKUP($A109,'Park et al.'!$A:$E,5,FALSE)),"",IF(VLOOKUP($A109,'Park et al.'!$A:$E,5,FALSE)=0,"",VLOOKUP($A109,'Park et al.'!$A:$E,5,FALSE)*Sources!$E$5))</f>
        <v/>
      </c>
    </row>
    <row r="110" spans="1:54" ht="15" customHeight="1">
      <c r="A110" s="16" t="s">
        <v>343</v>
      </c>
      <c r="B110" s="18"/>
      <c r="C110" s="18"/>
      <c r="D110" s="18" t="s">
        <v>344</v>
      </c>
      <c r="E110"/>
      <c r="G110" s="18" t="s">
        <v>344</v>
      </c>
      <c r="H110" s="17"/>
      <c r="I110" s="16">
        <f t="shared" si="9"/>
        <v>1</v>
      </c>
      <c r="J110" s="16">
        <f t="shared" si="10"/>
        <v>2</v>
      </c>
      <c r="K110" s="18"/>
      <c r="L110" s="18"/>
      <c r="N110" s="12" t="str">
        <f t="shared" si="11"/>
        <v/>
      </c>
      <c r="O110" s="12" t="str">
        <f t="shared" si="12"/>
        <v/>
      </c>
      <c r="P110" s="12" t="str">
        <f t="shared" si="13"/>
        <v/>
      </c>
      <c r="Q110" s="12" t="str">
        <f t="shared" si="14"/>
        <v/>
      </c>
      <c r="R110" s="12" t="str">
        <f t="shared" si="15"/>
        <v/>
      </c>
      <c r="S110" s="12" t="str">
        <f t="shared" si="16"/>
        <v/>
      </c>
      <c r="U110" s="16" t="str">
        <f>IF(ISERROR(VLOOKUP($A110,'Bennett et al.'!$A:$E,3,FALSE)),"",IF(VLOOKUP($A110,'Bennett et al.'!$A:$E,3,FALSE)=0,"",VLOOKUP($A110,'Bennett et al.'!$A:$E,3,FALSE)*Sources!$E$2))</f>
        <v/>
      </c>
      <c r="V110" s="16" t="str">
        <f>IF(ISERROR(VLOOKUP($A110,'Bennett et al.'!$A:$E,4,FALSE)),"",IF(VLOOKUP($A110,'Bennett et al.'!$A:$E,4,FALSE)=0,"",VLOOKUP($A110,'Bennett et al.'!$A:$E,4,FALSE)*Sources!$E$2))</f>
        <v/>
      </c>
      <c r="W110" s="16" t="str">
        <f>IF(ISERROR(VLOOKUP($A110,'Bennett et al.'!$A:$E,5,FALSE)),"",IF(VLOOKUP($A110,'Bennett et al.'!$A:$E,5,FALSE)=0,"",VLOOKUP($A110,'Bennett et al.'!$A:$E,5,FALSE)*Sources!$E$2))</f>
        <v/>
      </c>
      <c r="X110" s="17"/>
      <c r="Y110" s="16" t="str">
        <f>IF(ISERROR(VLOOKUP($A110,'Gerosa et al. growth media'!$A:$K,4,FALSE)),"",IF(VLOOKUP($A110,'Gerosa et al. growth media'!$A:$K,4,FALSE)=0,"",VLOOKUP($A110,'Gerosa et al. growth media'!$A:$K,4,FALSE)*Sources!$E$3))</f>
        <v/>
      </c>
      <c r="Z110" s="16" t="str">
        <f>IF(ISERROR(VLOOKUP($A110,'Gerosa et al. growth media'!$A:$K,5,FALSE)),"",IF(VLOOKUP($A110,'Gerosa et al. growth media'!$A:$K,5,FALSE)=0,"",VLOOKUP($A110,'Gerosa et al. growth media'!$A:$K,5,FALSE)*Sources!$E$3))</f>
        <v/>
      </c>
      <c r="AA110" s="16" t="str">
        <f>IF(ISERROR(VLOOKUP($A110,'Gerosa et al. growth media'!$A:$K,6,FALSE)),"",IF(VLOOKUP($A110,'Gerosa et al. growth media'!$A:$K,6,FALSE)=0,"",VLOOKUP($A110,'Gerosa et al. growth media'!$A:$K,6,FALSE)*Sources!$E$3))</f>
        <v/>
      </c>
      <c r="AB110" s="16" t="str">
        <f>IF(ISERROR(VLOOKUP($A110,'Gerosa et al. growth media'!$A:$K,7,FALSE)),"",IF(VLOOKUP($A110,'Gerosa et al. growth media'!$A:$K,7,FALSE)=0,"",VLOOKUP($A110,'Gerosa et al. growth media'!$A:$K,7,FALSE)*Sources!$E$3))</f>
        <v/>
      </c>
      <c r="AC110" s="16" t="str">
        <f>IF(ISERROR(VLOOKUP($A110,'Gerosa et al. growth media'!$A:$K,8,FALSE)),"",IF(VLOOKUP($A110,'Gerosa et al. growth media'!$A:$K,8,FALSE)=0,"",VLOOKUP($A110,'Gerosa et al. growth media'!$A:$K,8,FALSE)*Sources!$E$3))</f>
        <v/>
      </c>
      <c r="AD110" s="16" t="str">
        <f>IF(ISERROR(VLOOKUP($A110,'Gerosa et al. growth media'!$A:$K,9,FALSE)),"",IF(VLOOKUP($A110,'Gerosa et al. growth media'!$A:$K,9,FALSE)=0,"",VLOOKUP($A110,'Gerosa et al. growth media'!$A:$K,9,FALSE)*Sources!$E$3))</f>
        <v/>
      </c>
      <c r="AE110" s="16" t="str">
        <f>IF(ISERROR(VLOOKUP($A110,'Gerosa et al. growth media'!$A:$K,10,FALSE)),"",IF(VLOOKUP($A110,'Gerosa et al. growth media'!$A:$K,10,FALSE)=0,"",VLOOKUP($A110,'Gerosa et al. growth media'!$A:$K,10,FALSE)*Sources!$E$3))</f>
        <v/>
      </c>
      <c r="AF110" s="16" t="str">
        <f>IF(ISERROR(VLOOKUP($A110,'Gerosa et al. growth media'!$A:$K,11,FALSE)),"",IF(VLOOKUP($A110,'Gerosa et al. growth media'!$A:$K,11,FALSE)=0,"",VLOOKUP($A110,'Gerosa et al. growth media'!$A:$K,11,FALSE)*Sources!$E$3))</f>
        <v/>
      </c>
      <c r="AG110" s="16" t="str">
        <f>IF(ISERROR(VLOOKUP($A110,'Gerosa et al. diauxic shift'!$A:$L,4,FALSE)),"",IF(VLOOKUP($A110,'Gerosa et al. diauxic shift'!$A:$L,4,FALSE)=0,"",VLOOKUP($A110,'Gerosa et al. diauxic shift'!$A:$L,4,FALSE)*Sources!$E$3))</f>
        <v/>
      </c>
      <c r="AH110" s="16" t="str">
        <f>IF(ISERROR(VLOOKUP($A110,'Gerosa et al. diauxic shift'!$A:$L,5,FALSE)),"",IF(VLOOKUP($A110,'Gerosa et al. diauxic shift'!$A:$L,5,FALSE)=0,"",VLOOKUP($A110,'Gerosa et al. diauxic shift'!$A:$L,5,FALSE)*Sources!$E$3))</f>
        <v/>
      </c>
      <c r="AI110" s="16" t="str">
        <f>IF(ISERROR(VLOOKUP($A110,'Gerosa et al. diauxic shift'!$A:$L,6,FALSE)),"",IF(VLOOKUP($A110,'Gerosa et al. diauxic shift'!$A:$L,6,FALSE)=0,"",VLOOKUP($A110,'Gerosa et al. diauxic shift'!$A:$L,6,FALSE)*Sources!$E$3))</f>
        <v/>
      </c>
      <c r="AJ110" s="16" t="str">
        <f>IF(ISERROR(VLOOKUP($A110,'Gerosa et al. diauxic shift'!$A:$L,7,FALSE)),"",IF(VLOOKUP($A110,'Gerosa et al. diauxic shift'!$A:$L,7,FALSE)=0,"",VLOOKUP($A110,'Gerosa et al. diauxic shift'!$A:$L,7,FALSE)*Sources!$E$3))</f>
        <v/>
      </c>
      <c r="AK110" s="16" t="str">
        <f>IF(ISERROR(VLOOKUP($A110,'Gerosa et al. diauxic shift'!$A:$L,8,FALSE)),"",IF(VLOOKUP($A110,'Gerosa et al. diauxic shift'!$A:$L,8,FALSE)=0,"",VLOOKUP($A110,'Gerosa et al. diauxic shift'!$A:$L,8,FALSE)*Sources!$E$3))</f>
        <v/>
      </c>
      <c r="AL110" s="16" t="str">
        <f>IF(ISERROR(VLOOKUP($A110,'Gerosa et al. diauxic shift'!$A:$L,9,FALSE)),"",IF(VLOOKUP($A110,'Gerosa et al. diauxic shift'!$A:$L,9,FALSE)=0,"",VLOOKUP($A110,'Gerosa et al. diauxic shift'!$A:$L,9,FALSE)*Sources!$E$3))</f>
        <v/>
      </c>
      <c r="AM110" s="16" t="str">
        <f>IF(ISERROR(VLOOKUP($A110,'Gerosa et al. diauxic shift'!$A:$L,10,FALSE)),"",IF(VLOOKUP($A110,'Gerosa et al. diauxic shift'!$A:$L,10,FALSE)=0,"",VLOOKUP($A110,'Gerosa et al. diauxic shift'!$A:$L,10,FALSE)*Sources!$E$3))</f>
        <v/>
      </c>
      <c r="AN110" s="16" t="str">
        <f>IF(ISERROR(VLOOKUP($A110,'Gerosa et al. diauxic shift'!$A:$L,11,FALSE)),"",IF(VLOOKUP($A110,'Gerosa et al. diauxic shift'!$A:$L,11,FALSE)=0,"",VLOOKUP($A110,'Gerosa et al. diauxic shift'!$A:$L,11,FALSE)*Sources!$E$3))</f>
        <v/>
      </c>
      <c r="AO110" s="16" t="str">
        <f>IF(ISERROR(VLOOKUP($A110,'Gerosa et al. diauxic shift'!$A:$L,12,FALSE)),"",IF(VLOOKUP($A110,'Gerosa et al. diauxic shift'!$A:$L,12,FALSE)=0,"",VLOOKUP($A110,'Gerosa et al. diauxic shift'!$A:$L,12,FALSE)*Sources!$E$3))</f>
        <v/>
      </c>
      <c r="AP110" s="17"/>
      <c r="AQ110" s="16" t="str">
        <f>IF(ISERROR(VLOOKUP($A110,'Ishii et al.'!$A:$L,3,FALSE)),"",IF(VLOOKUP($A110,'Ishii et al.'!$A:$L,3,FALSE)=0,"",VLOOKUP($A110,'Ishii et al.'!$A:$L,3,FALSE)*Sources!$E$4))</f>
        <v/>
      </c>
      <c r="AR110" s="16" t="str">
        <f>IF(ISERROR(VLOOKUP($A110,'Ishii et al.'!$A:$L,4,FALSE)),"",IF(VLOOKUP($A110,'Ishii et al.'!$A:$L,4,FALSE)=0,"",VLOOKUP($A110,'Ishii et al.'!$A:$L,4,FALSE)*Sources!$E$4))</f>
        <v/>
      </c>
      <c r="AS110" s="16" t="str">
        <f>IF(ISERROR(VLOOKUP($A110,'Ishii et al.'!$A:$L,5,FALSE)),"",IF(VLOOKUP($A110,'Ishii et al.'!$A:$L,5,FALSE)=0,"",VLOOKUP($A110,'Ishii et al.'!$A:$L,5,FALSE)*Sources!$E$4))</f>
        <v/>
      </c>
      <c r="AT110" s="16">
        <f>IF(ISERROR(VLOOKUP($A110,'Ishii et al.'!$A:$L,6,FALSE)),"",IF(VLOOKUP($A110,'Ishii et al.'!$A:$L,6,FALSE)=0,"",VLOOKUP($A110,'Ishii et al.'!$A:$L,6,FALSE)*Sources!$E$4))</f>
        <v>0.12951827051298601</v>
      </c>
      <c r="AU110" s="16" t="str">
        <f>IF(ISERROR(VLOOKUP($A110,'Ishii et al.'!$A:$L,7,FALSE)),"",IF(VLOOKUP($A110,'Ishii et al.'!$A:$L,7,FALSE)=0,"",VLOOKUP($A110,'Ishii et al.'!$A:$L,7,FALSE)*Sources!$E$4))</f>
        <v/>
      </c>
      <c r="AV110" s="16">
        <f t="shared" si="17"/>
        <v>0.12951827051298601</v>
      </c>
      <c r="AW110" s="16" t="str">
        <f>IF(ISERROR(VLOOKUP($A110,'Ishii et al.'!$A:$L,9,FALSE)),"",IF(VLOOKUP($A110,'Ishii et al.'!$A:$L,9,FALSE)=0,"",VLOOKUP($A110,'Ishii et al.'!$A:$L,9,FALSE)*Sources!$E$4))</f>
        <v/>
      </c>
      <c r="AX110" s="16" t="str">
        <f>IF(ISERROR(VLOOKUP($A110,'Ishii et al.'!$A:$L,10,FALSE)),"",IF(VLOOKUP($A110,'Ishii et al.'!$A:$L,10,FALSE)=0,"",VLOOKUP($A110,'Ishii et al.'!$A:$L,10,FALSE)*Sources!$E$4))</f>
        <v/>
      </c>
      <c r="AY110" s="16" t="str">
        <f>IF(ISERROR(VLOOKUP($A110,'Ishii et al.'!$A:$L,11,FALSE)),"",IF(VLOOKUP($A110,'Ishii et al.'!$A:$L,11,FALSE)=0,"",VLOOKUP($A110,'Ishii et al.'!$A:$L,11,FALSE)*Sources!$E$4))</f>
        <v/>
      </c>
      <c r="AZ110" s="16">
        <f>IF(ISERROR(VLOOKUP($A110,'Ishii et al.'!$A:$L,12,FALSE)),"",IF(VLOOKUP($A110,'Ishii et al.'!$A:$L,12,FALSE)=0,"",VLOOKUP($A110,'Ishii et al.'!$A:$L,12,FALSE)*Sources!$E$4))</f>
        <v>0.23592681661220399</v>
      </c>
      <c r="BA110" s="17"/>
      <c r="BB110" s="16" t="str">
        <f>IF(ISERROR(VLOOKUP($A110,'Park et al.'!$A:$E,5,FALSE)),"",IF(VLOOKUP($A110,'Park et al.'!$A:$E,5,FALSE)=0,"",VLOOKUP($A110,'Park et al.'!$A:$E,5,FALSE)*Sources!$E$5))</f>
        <v/>
      </c>
    </row>
    <row r="111" spans="1:54" ht="15" hidden="1" customHeight="1">
      <c r="A111" s="16" t="s">
        <v>345</v>
      </c>
      <c r="B111" s="18" t="s">
        <v>817</v>
      </c>
      <c r="C111" s="18" t="s">
        <v>817</v>
      </c>
      <c r="D111" s="18" t="s">
        <v>346</v>
      </c>
      <c r="E111" s="16" t="s">
        <v>346</v>
      </c>
      <c r="F111" s="17"/>
      <c r="G111" s="17"/>
      <c r="H111" s="16" t="s">
        <v>346</v>
      </c>
      <c r="I111" s="16">
        <f t="shared" si="9"/>
        <v>2</v>
      </c>
      <c r="J111" s="16">
        <f t="shared" si="10"/>
        <v>2</v>
      </c>
      <c r="K111" s="18"/>
      <c r="L111" s="18"/>
      <c r="M111" s="12" t="b">
        <v>1</v>
      </c>
      <c r="N111" s="12">
        <f t="shared" si="11"/>
        <v>2.09</v>
      </c>
      <c r="O111" s="12">
        <f t="shared" si="12"/>
        <v>2.09</v>
      </c>
      <c r="P111" s="12">
        <f t="shared" si="13"/>
        <v>2.09</v>
      </c>
      <c r="Q111" s="12">
        <f t="shared" si="14"/>
        <v>2.09</v>
      </c>
      <c r="R111" s="12">
        <f t="shared" si="15"/>
        <v>0</v>
      </c>
      <c r="S111" s="12">
        <f t="shared" si="16"/>
        <v>6.0509554140127384E-3</v>
      </c>
      <c r="U111" s="16">
        <f>IF(ISERROR(VLOOKUP($A111,'Bennett et al.'!$A:$E,3,FALSE)),"",IF(VLOOKUP($A111,'Bennett et al.'!$A:$E,3,FALSE)=0,"",VLOOKUP($A111,'Bennett et al.'!$A:$E,3,FALSE)*Sources!$E$2))</f>
        <v>2.09</v>
      </c>
      <c r="V111" s="16" t="str">
        <f>IF(ISERROR(VLOOKUP($A111,'Bennett et al.'!$A:$E,4,FALSE)),"",IF(VLOOKUP($A111,'Bennett et al.'!$A:$E,4,FALSE)=0,"",VLOOKUP($A111,'Bennett et al.'!$A:$E,4,FALSE)*Sources!$E$2))</f>
        <v/>
      </c>
      <c r="W111" s="16" t="str">
        <f>IF(ISERROR(VLOOKUP($A111,'Bennett et al.'!$A:$E,5,FALSE)),"",IF(VLOOKUP($A111,'Bennett et al.'!$A:$E,5,FALSE)=0,"",VLOOKUP($A111,'Bennett et al.'!$A:$E,5,FALSE)*Sources!$E$2))</f>
        <v/>
      </c>
      <c r="X111" s="17"/>
      <c r="Y111" s="16" t="str">
        <f>IF(ISERROR(VLOOKUP($A111,'Gerosa et al. growth media'!$A:$K,4,FALSE)),"",IF(VLOOKUP($A111,'Gerosa et al. growth media'!$A:$K,4,FALSE)=0,"",VLOOKUP($A111,'Gerosa et al. growth media'!$A:$K,4,FALSE)*Sources!$E$3))</f>
        <v/>
      </c>
      <c r="Z111" s="16" t="str">
        <f>IF(ISERROR(VLOOKUP($A111,'Gerosa et al. growth media'!$A:$K,5,FALSE)),"",IF(VLOOKUP($A111,'Gerosa et al. growth media'!$A:$K,5,FALSE)=0,"",VLOOKUP($A111,'Gerosa et al. growth media'!$A:$K,5,FALSE)*Sources!$E$3))</f>
        <v/>
      </c>
      <c r="AA111" s="16" t="str">
        <f>IF(ISERROR(VLOOKUP($A111,'Gerosa et al. growth media'!$A:$K,6,FALSE)),"",IF(VLOOKUP($A111,'Gerosa et al. growth media'!$A:$K,6,FALSE)=0,"",VLOOKUP($A111,'Gerosa et al. growth media'!$A:$K,6,FALSE)*Sources!$E$3))</f>
        <v/>
      </c>
      <c r="AB111" s="16" t="str">
        <f>IF(ISERROR(VLOOKUP($A111,'Gerosa et al. growth media'!$A:$K,7,FALSE)),"",IF(VLOOKUP($A111,'Gerosa et al. growth media'!$A:$K,7,FALSE)=0,"",VLOOKUP($A111,'Gerosa et al. growth media'!$A:$K,7,FALSE)*Sources!$E$3))</f>
        <v/>
      </c>
      <c r="AC111" s="16" t="str">
        <f>IF(ISERROR(VLOOKUP($A111,'Gerosa et al. growth media'!$A:$K,8,FALSE)),"",IF(VLOOKUP($A111,'Gerosa et al. growth media'!$A:$K,8,FALSE)=0,"",VLOOKUP($A111,'Gerosa et al. growth media'!$A:$K,8,FALSE)*Sources!$E$3))</f>
        <v/>
      </c>
      <c r="AD111" s="16" t="str">
        <f>IF(ISERROR(VLOOKUP($A111,'Gerosa et al. growth media'!$A:$K,9,FALSE)),"",IF(VLOOKUP($A111,'Gerosa et al. growth media'!$A:$K,9,FALSE)=0,"",VLOOKUP($A111,'Gerosa et al. growth media'!$A:$K,9,FALSE)*Sources!$E$3))</f>
        <v/>
      </c>
      <c r="AE111" s="16" t="str">
        <f>IF(ISERROR(VLOOKUP($A111,'Gerosa et al. growth media'!$A:$K,10,FALSE)),"",IF(VLOOKUP($A111,'Gerosa et al. growth media'!$A:$K,10,FALSE)=0,"",VLOOKUP($A111,'Gerosa et al. growth media'!$A:$K,10,FALSE)*Sources!$E$3))</f>
        <v/>
      </c>
      <c r="AF111" s="16" t="str">
        <f>IF(ISERROR(VLOOKUP($A111,'Gerosa et al. growth media'!$A:$K,11,FALSE)),"",IF(VLOOKUP($A111,'Gerosa et al. growth media'!$A:$K,11,FALSE)=0,"",VLOOKUP($A111,'Gerosa et al. growth media'!$A:$K,11,FALSE)*Sources!$E$3))</f>
        <v/>
      </c>
      <c r="AG111" s="16" t="str">
        <f>IF(ISERROR(VLOOKUP($A111,'Gerosa et al. diauxic shift'!$A:$L,4,FALSE)),"",IF(VLOOKUP($A111,'Gerosa et al. diauxic shift'!$A:$L,4,FALSE)=0,"",VLOOKUP($A111,'Gerosa et al. diauxic shift'!$A:$L,4,FALSE)*Sources!$E$3))</f>
        <v/>
      </c>
      <c r="AH111" s="16" t="str">
        <f>IF(ISERROR(VLOOKUP($A111,'Gerosa et al. diauxic shift'!$A:$L,5,FALSE)),"",IF(VLOOKUP($A111,'Gerosa et al. diauxic shift'!$A:$L,5,FALSE)=0,"",VLOOKUP($A111,'Gerosa et al. diauxic shift'!$A:$L,5,FALSE)*Sources!$E$3))</f>
        <v/>
      </c>
      <c r="AI111" s="16" t="str">
        <f>IF(ISERROR(VLOOKUP($A111,'Gerosa et al. diauxic shift'!$A:$L,6,FALSE)),"",IF(VLOOKUP($A111,'Gerosa et al. diauxic shift'!$A:$L,6,FALSE)=0,"",VLOOKUP($A111,'Gerosa et al. diauxic shift'!$A:$L,6,FALSE)*Sources!$E$3))</f>
        <v/>
      </c>
      <c r="AJ111" s="16" t="str">
        <f>IF(ISERROR(VLOOKUP($A111,'Gerosa et al. diauxic shift'!$A:$L,7,FALSE)),"",IF(VLOOKUP($A111,'Gerosa et al. diauxic shift'!$A:$L,7,FALSE)=0,"",VLOOKUP($A111,'Gerosa et al. diauxic shift'!$A:$L,7,FALSE)*Sources!$E$3))</f>
        <v/>
      </c>
      <c r="AK111" s="16" t="str">
        <f>IF(ISERROR(VLOOKUP($A111,'Gerosa et al. diauxic shift'!$A:$L,8,FALSE)),"",IF(VLOOKUP($A111,'Gerosa et al. diauxic shift'!$A:$L,8,FALSE)=0,"",VLOOKUP($A111,'Gerosa et al. diauxic shift'!$A:$L,8,FALSE)*Sources!$E$3))</f>
        <v/>
      </c>
      <c r="AL111" s="16" t="str">
        <f>IF(ISERROR(VLOOKUP($A111,'Gerosa et al. diauxic shift'!$A:$L,9,FALSE)),"",IF(VLOOKUP($A111,'Gerosa et al. diauxic shift'!$A:$L,9,FALSE)=0,"",VLOOKUP($A111,'Gerosa et al. diauxic shift'!$A:$L,9,FALSE)*Sources!$E$3))</f>
        <v/>
      </c>
      <c r="AM111" s="16" t="str">
        <f>IF(ISERROR(VLOOKUP($A111,'Gerosa et al. diauxic shift'!$A:$L,10,FALSE)),"",IF(VLOOKUP($A111,'Gerosa et al. diauxic shift'!$A:$L,10,FALSE)=0,"",VLOOKUP($A111,'Gerosa et al. diauxic shift'!$A:$L,10,FALSE)*Sources!$E$3))</f>
        <v/>
      </c>
      <c r="AN111" s="16" t="str">
        <f>IF(ISERROR(VLOOKUP($A111,'Gerosa et al. diauxic shift'!$A:$L,11,FALSE)),"",IF(VLOOKUP($A111,'Gerosa et al. diauxic shift'!$A:$L,11,FALSE)=0,"",VLOOKUP($A111,'Gerosa et al. diauxic shift'!$A:$L,11,FALSE)*Sources!$E$3))</f>
        <v/>
      </c>
      <c r="AO111" s="16" t="str">
        <f>IF(ISERROR(VLOOKUP($A111,'Gerosa et al. diauxic shift'!$A:$L,12,FALSE)),"",IF(VLOOKUP($A111,'Gerosa et al. diauxic shift'!$A:$L,12,FALSE)=0,"",VLOOKUP($A111,'Gerosa et al. diauxic shift'!$A:$L,12,FALSE)*Sources!$E$3))</f>
        <v/>
      </c>
      <c r="AP111" s="17"/>
      <c r="AQ111" s="16" t="str">
        <f>IF(ISERROR(VLOOKUP($A111,'Ishii et al.'!$A:$L,3,FALSE)),"",IF(VLOOKUP($A111,'Ishii et al.'!$A:$L,3,FALSE)=0,"",VLOOKUP($A111,'Ishii et al.'!$A:$L,3,FALSE)*Sources!$E$4))</f>
        <v/>
      </c>
      <c r="AR111" s="16" t="str">
        <f>IF(ISERROR(VLOOKUP($A111,'Ishii et al.'!$A:$L,4,FALSE)),"",IF(VLOOKUP($A111,'Ishii et al.'!$A:$L,4,FALSE)=0,"",VLOOKUP($A111,'Ishii et al.'!$A:$L,4,FALSE)*Sources!$E$4))</f>
        <v/>
      </c>
      <c r="AS111" s="16" t="str">
        <f>IF(ISERROR(VLOOKUP($A111,'Ishii et al.'!$A:$L,5,FALSE)),"",IF(VLOOKUP($A111,'Ishii et al.'!$A:$L,5,FALSE)=0,"",VLOOKUP($A111,'Ishii et al.'!$A:$L,5,FALSE)*Sources!$E$4))</f>
        <v/>
      </c>
      <c r="AT111" s="16" t="str">
        <f>IF(ISERROR(VLOOKUP($A111,'Ishii et al.'!$A:$L,6,FALSE)),"",IF(VLOOKUP($A111,'Ishii et al.'!$A:$L,6,FALSE)=0,"",VLOOKUP($A111,'Ishii et al.'!$A:$L,6,FALSE)*Sources!$E$4))</f>
        <v/>
      </c>
      <c r="AU111" s="16" t="str">
        <f>IF(ISERROR(VLOOKUP($A111,'Ishii et al.'!$A:$L,7,FALSE)),"",IF(VLOOKUP($A111,'Ishii et al.'!$A:$L,7,FALSE)=0,"",VLOOKUP($A111,'Ishii et al.'!$A:$L,7,FALSE)*Sources!$E$4))</f>
        <v/>
      </c>
      <c r="AV111" s="16" t="str">
        <f t="shared" si="17"/>
        <v/>
      </c>
      <c r="AW111" s="16" t="str">
        <f>IF(ISERROR(VLOOKUP($A111,'Ishii et al.'!$A:$L,9,FALSE)),"",IF(VLOOKUP($A111,'Ishii et al.'!$A:$L,9,FALSE)=0,"",VLOOKUP($A111,'Ishii et al.'!$A:$L,9,FALSE)*Sources!$E$4))</f>
        <v/>
      </c>
      <c r="AX111" s="16" t="str">
        <f>IF(ISERROR(VLOOKUP($A111,'Ishii et al.'!$A:$L,10,FALSE)),"",IF(VLOOKUP($A111,'Ishii et al.'!$A:$L,10,FALSE)=0,"",VLOOKUP($A111,'Ishii et al.'!$A:$L,10,FALSE)*Sources!$E$4))</f>
        <v/>
      </c>
      <c r="AY111" s="16" t="str">
        <f>IF(ISERROR(VLOOKUP($A111,'Ishii et al.'!$A:$L,11,FALSE)),"",IF(VLOOKUP($A111,'Ishii et al.'!$A:$L,11,FALSE)=0,"",VLOOKUP($A111,'Ishii et al.'!$A:$L,11,FALSE)*Sources!$E$4))</f>
        <v/>
      </c>
      <c r="AZ111" s="16" t="str">
        <f>IF(ISERROR(VLOOKUP($A111,'Ishii et al.'!$A:$L,12,FALSE)),"",IF(VLOOKUP($A111,'Ishii et al.'!$A:$L,12,FALSE)=0,"",VLOOKUP($A111,'Ishii et al.'!$A:$L,12,FALSE)*Sources!$E$4))</f>
        <v/>
      </c>
      <c r="BA111" s="17"/>
      <c r="BB111" s="16">
        <f>IF(ISERROR(VLOOKUP($A111,'Park et al.'!$A:$E,5,FALSE)),"",IF(VLOOKUP($A111,'Park et al.'!$A:$E,5,FALSE)=0,"",VLOOKUP($A111,'Park et al.'!$A:$E,5,FALSE)*Sources!$E$5))</f>
        <v>2.09</v>
      </c>
    </row>
    <row r="112" spans="1:54" ht="15" customHeight="1">
      <c r="A112" s="16" t="s">
        <v>347</v>
      </c>
      <c r="B112" s="18"/>
      <c r="C112" s="18"/>
      <c r="D112" s="18" t="s">
        <v>348</v>
      </c>
      <c r="E112" s="17"/>
      <c r="G112" s="18" t="s">
        <v>348</v>
      </c>
      <c r="H112" s="17"/>
      <c r="I112" s="16">
        <f t="shared" si="9"/>
        <v>1</v>
      </c>
      <c r="J112" s="16">
        <f t="shared" si="10"/>
        <v>4</v>
      </c>
      <c r="K112" s="18"/>
      <c r="L112" s="18"/>
      <c r="N112" s="12" t="str">
        <f t="shared" si="11"/>
        <v/>
      </c>
      <c r="O112" s="12" t="str">
        <f t="shared" si="12"/>
        <v/>
      </c>
      <c r="P112" s="12" t="str">
        <f t="shared" si="13"/>
        <v/>
      </c>
      <c r="Q112" s="12" t="str">
        <f t="shared" si="14"/>
        <v/>
      </c>
      <c r="R112" s="12" t="str">
        <f t="shared" si="15"/>
        <v/>
      </c>
      <c r="S112" s="12" t="str">
        <f t="shared" si="16"/>
        <v/>
      </c>
      <c r="U112" s="16" t="str">
        <f>IF(ISERROR(VLOOKUP($A112,'Bennett et al.'!$A:$E,3,FALSE)),"",IF(VLOOKUP($A112,'Bennett et al.'!$A:$E,3,FALSE)=0,"",VLOOKUP($A112,'Bennett et al.'!$A:$E,3,FALSE)*Sources!$E$2))</f>
        <v/>
      </c>
      <c r="V112" s="16" t="str">
        <f>IF(ISERROR(VLOOKUP($A112,'Bennett et al.'!$A:$E,4,FALSE)),"",IF(VLOOKUP($A112,'Bennett et al.'!$A:$E,4,FALSE)=0,"",VLOOKUP($A112,'Bennett et al.'!$A:$E,4,FALSE)*Sources!$E$2))</f>
        <v/>
      </c>
      <c r="W112" s="16" t="str">
        <f>IF(ISERROR(VLOOKUP($A112,'Bennett et al.'!$A:$E,5,FALSE)),"",IF(VLOOKUP($A112,'Bennett et al.'!$A:$E,5,FALSE)=0,"",VLOOKUP($A112,'Bennett et al.'!$A:$E,5,FALSE)*Sources!$E$2))</f>
        <v/>
      </c>
      <c r="X112" s="17"/>
      <c r="Y112" s="16" t="str">
        <f>IF(ISERROR(VLOOKUP($A112,'Gerosa et al. growth media'!$A:$K,4,FALSE)),"",IF(VLOOKUP($A112,'Gerosa et al. growth media'!$A:$K,4,FALSE)=0,"",VLOOKUP($A112,'Gerosa et al. growth media'!$A:$K,4,FALSE)*Sources!$E$3))</f>
        <v/>
      </c>
      <c r="Z112" s="16" t="str">
        <f>IF(ISERROR(VLOOKUP($A112,'Gerosa et al. growth media'!$A:$K,5,FALSE)),"",IF(VLOOKUP($A112,'Gerosa et al. growth media'!$A:$K,5,FALSE)=0,"",VLOOKUP($A112,'Gerosa et al. growth media'!$A:$K,5,FALSE)*Sources!$E$3))</f>
        <v/>
      </c>
      <c r="AA112" s="16" t="str">
        <f>IF(ISERROR(VLOOKUP($A112,'Gerosa et al. growth media'!$A:$K,6,FALSE)),"",IF(VLOOKUP($A112,'Gerosa et al. growth media'!$A:$K,6,FALSE)=0,"",VLOOKUP($A112,'Gerosa et al. growth media'!$A:$K,6,FALSE)*Sources!$E$3))</f>
        <v/>
      </c>
      <c r="AB112" s="16" t="str">
        <f>IF(ISERROR(VLOOKUP($A112,'Gerosa et al. growth media'!$A:$K,7,FALSE)),"",IF(VLOOKUP($A112,'Gerosa et al. growth media'!$A:$K,7,FALSE)=0,"",VLOOKUP($A112,'Gerosa et al. growth media'!$A:$K,7,FALSE)*Sources!$E$3))</f>
        <v/>
      </c>
      <c r="AC112" s="16" t="str">
        <f>IF(ISERROR(VLOOKUP($A112,'Gerosa et al. growth media'!$A:$K,8,FALSE)),"",IF(VLOOKUP($A112,'Gerosa et al. growth media'!$A:$K,8,FALSE)=0,"",VLOOKUP($A112,'Gerosa et al. growth media'!$A:$K,8,FALSE)*Sources!$E$3))</f>
        <v/>
      </c>
      <c r="AD112" s="16" t="str">
        <f>IF(ISERROR(VLOOKUP($A112,'Gerosa et al. growth media'!$A:$K,9,FALSE)),"",IF(VLOOKUP($A112,'Gerosa et al. growth media'!$A:$K,9,FALSE)=0,"",VLOOKUP($A112,'Gerosa et al. growth media'!$A:$K,9,FALSE)*Sources!$E$3))</f>
        <v/>
      </c>
      <c r="AE112" s="16" t="str">
        <f>IF(ISERROR(VLOOKUP($A112,'Gerosa et al. growth media'!$A:$K,10,FALSE)),"",IF(VLOOKUP($A112,'Gerosa et al. growth media'!$A:$K,10,FALSE)=0,"",VLOOKUP($A112,'Gerosa et al. growth media'!$A:$K,10,FALSE)*Sources!$E$3))</f>
        <v/>
      </c>
      <c r="AF112" s="16" t="str">
        <f>IF(ISERROR(VLOOKUP($A112,'Gerosa et al. growth media'!$A:$K,11,FALSE)),"",IF(VLOOKUP($A112,'Gerosa et al. growth media'!$A:$K,11,FALSE)=0,"",VLOOKUP($A112,'Gerosa et al. growth media'!$A:$K,11,FALSE)*Sources!$E$3))</f>
        <v/>
      </c>
      <c r="AG112" s="16" t="str">
        <f>IF(ISERROR(VLOOKUP($A112,'Gerosa et al. diauxic shift'!$A:$L,4,FALSE)),"",IF(VLOOKUP($A112,'Gerosa et al. diauxic shift'!$A:$L,4,FALSE)=0,"",VLOOKUP($A112,'Gerosa et al. diauxic shift'!$A:$L,4,FALSE)*Sources!$E$3))</f>
        <v/>
      </c>
      <c r="AH112" s="16" t="str">
        <f>IF(ISERROR(VLOOKUP($A112,'Gerosa et al. diauxic shift'!$A:$L,5,FALSE)),"",IF(VLOOKUP($A112,'Gerosa et al. diauxic shift'!$A:$L,5,FALSE)=0,"",VLOOKUP($A112,'Gerosa et al. diauxic shift'!$A:$L,5,FALSE)*Sources!$E$3))</f>
        <v/>
      </c>
      <c r="AI112" s="16" t="str">
        <f>IF(ISERROR(VLOOKUP($A112,'Gerosa et al. diauxic shift'!$A:$L,6,FALSE)),"",IF(VLOOKUP($A112,'Gerosa et al. diauxic shift'!$A:$L,6,FALSE)=0,"",VLOOKUP($A112,'Gerosa et al. diauxic shift'!$A:$L,6,FALSE)*Sources!$E$3))</f>
        <v/>
      </c>
      <c r="AJ112" s="16" t="str">
        <f>IF(ISERROR(VLOOKUP($A112,'Gerosa et al. diauxic shift'!$A:$L,7,FALSE)),"",IF(VLOOKUP($A112,'Gerosa et al. diauxic shift'!$A:$L,7,FALSE)=0,"",VLOOKUP($A112,'Gerosa et al. diauxic shift'!$A:$L,7,FALSE)*Sources!$E$3))</f>
        <v/>
      </c>
      <c r="AK112" s="16" t="str">
        <f>IF(ISERROR(VLOOKUP($A112,'Gerosa et al. diauxic shift'!$A:$L,8,FALSE)),"",IF(VLOOKUP($A112,'Gerosa et al. diauxic shift'!$A:$L,8,FALSE)=0,"",VLOOKUP($A112,'Gerosa et al. diauxic shift'!$A:$L,8,FALSE)*Sources!$E$3))</f>
        <v/>
      </c>
      <c r="AL112" s="16" t="str">
        <f>IF(ISERROR(VLOOKUP($A112,'Gerosa et al. diauxic shift'!$A:$L,9,FALSE)),"",IF(VLOOKUP($A112,'Gerosa et al. diauxic shift'!$A:$L,9,FALSE)=0,"",VLOOKUP($A112,'Gerosa et al. diauxic shift'!$A:$L,9,FALSE)*Sources!$E$3))</f>
        <v/>
      </c>
      <c r="AM112" s="16" t="str">
        <f>IF(ISERROR(VLOOKUP($A112,'Gerosa et al. diauxic shift'!$A:$L,10,FALSE)),"",IF(VLOOKUP($A112,'Gerosa et al. diauxic shift'!$A:$L,10,FALSE)=0,"",VLOOKUP($A112,'Gerosa et al. diauxic shift'!$A:$L,10,FALSE)*Sources!$E$3))</f>
        <v/>
      </c>
      <c r="AN112" s="16" t="str">
        <f>IF(ISERROR(VLOOKUP($A112,'Gerosa et al. diauxic shift'!$A:$L,11,FALSE)),"",IF(VLOOKUP($A112,'Gerosa et al. diauxic shift'!$A:$L,11,FALSE)=0,"",VLOOKUP($A112,'Gerosa et al. diauxic shift'!$A:$L,11,FALSE)*Sources!$E$3))</f>
        <v/>
      </c>
      <c r="AO112" s="16" t="str">
        <f>IF(ISERROR(VLOOKUP($A112,'Gerosa et al. diauxic shift'!$A:$L,12,FALSE)),"",IF(VLOOKUP($A112,'Gerosa et al. diauxic shift'!$A:$L,12,FALSE)=0,"",VLOOKUP($A112,'Gerosa et al. diauxic shift'!$A:$L,12,FALSE)*Sources!$E$3))</f>
        <v/>
      </c>
      <c r="AP112" s="17"/>
      <c r="AQ112" s="16" t="str">
        <f>IF(ISERROR(VLOOKUP($A112,'Ishii et al.'!$A:$L,3,FALSE)),"",IF(VLOOKUP($A112,'Ishii et al.'!$A:$L,3,FALSE)=0,"",VLOOKUP($A112,'Ishii et al.'!$A:$L,3,FALSE)*Sources!$E$4))</f>
        <v/>
      </c>
      <c r="AR112" s="16" t="str">
        <f>IF(ISERROR(VLOOKUP($A112,'Ishii et al.'!$A:$L,4,FALSE)),"",IF(VLOOKUP($A112,'Ishii et al.'!$A:$L,4,FALSE)=0,"",VLOOKUP($A112,'Ishii et al.'!$A:$L,4,FALSE)*Sources!$E$4))</f>
        <v/>
      </c>
      <c r="AS112" s="16">
        <f>IF(ISERROR(VLOOKUP($A112,'Ishii et al.'!$A:$L,5,FALSE)),"",IF(VLOOKUP($A112,'Ishii et al.'!$A:$L,5,FALSE)=0,"",VLOOKUP($A112,'Ishii et al.'!$A:$L,5,FALSE)*Sources!$E$4))</f>
        <v>8.7215207501602499E-3</v>
      </c>
      <c r="AT112" s="16" t="str">
        <f>IF(ISERROR(VLOOKUP($A112,'Ishii et al.'!$A:$L,6,FALSE)),"",IF(VLOOKUP($A112,'Ishii et al.'!$A:$L,6,FALSE)=0,"",VLOOKUP($A112,'Ishii et al.'!$A:$L,6,FALSE)*Sources!$E$4))</f>
        <v/>
      </c>
      <c r="AU112" s="16" t="str">
        <f>IF(ISERROR(VLOOKUP($A112,'Ishii et al.'!$A:$L,7,FALSE)),"",IF(VLOOKUP($A112,'Ishii et al.'!$A:$L,7,FALSE)=0,"",VLOOKUP($A112,'Ishii et al.'!$A:$L,7,FALSE)*Sources!$E$4))</f>
        <v/>
      </c>
      <c r="AV112" s="16">
        <f t="shared" si="17"/>
        <v>8.7215207501602499E-3</v>
      </c>
      <c r="AW112" s="16">
        <f>IF(ISERROR(VLOOKUP($A112,'Ishii et al.'!$A:$L,9,FALSE)),"",IF(VLOOKUP($A112,'Ishii et al.'!$A:$L,9,FALSE)=0,"",VLOOKUP($A112,'Ishii et al.'!$A:$L,9,FALSE)*Sources!$E$4))</f>
        <v>6.4808352355021897E-3</v>
      </c>
      <c r="AX112" s="16">
        <f>IF(ISERROR(VLOOKUP($A112,'Ishii et al.'!$A:$L,10,FALSE)),"",IF(VLOOKUP($A112,'Ishii et al.'!$A:$L,10,FALSE)=0,"",VLOOKUP($A112,'Ishii et al.'!$A:$L,10,FALSE)*Sources!$E$4))</f>
        <v>3.4341302075980499E-3</v>
      </c>
      <c r="AY112" s="16">
        <f>IF(ISERROR(VLOOKUP($A112,'Ishii et al.'!$A:$L,11,FALSE)),"",IF(VLOOKUP($A112,'Ishii et al.'!$A:$L,11,FALSE)=0,"",VLOOKUP($A112,'Ishii et al.'!$A:$L,11,FALSE)*Sources!$E$4))</f>
        <v>1.86628366572402E-3</v>
      </c>
      <c r="AZ112" s="16" t="str">
        <f>IF(ISERROR(VLOOKUP($A112,'Ishii et al.'!$A:$L,12,FALSE)),"",IF(VLOOKUP($A112,'Ishii et al.'!$A:$L,12,FALSE)=0,"",VLOOKUP($A112,'Ishii et al.'!$A:$L,12,FALSE)*Sources!$E$4))</f>
        <v/>
      </c>
      <c r="BA112" s="17"/>
      <c r="BB112" s="16" t="str">
        <f>IF(ISERROR(VLOOKUP($A112,'Park et al.'!$A:$E,5,FALSE)),"",IF(VLOOKUP($A112,'Park et al.'!$A:$E,5,FALSE)=0,"",VLOOKUP($A112,'Park et al.'!$A:$E,5,FALSE)*Sources!$E$5))</f>
        <v/>
      </c>
    </row>
    <row r="113" spans="1:54" ht="15" customHeight="1">
      <c r="A113" s="16" t="s">
        <v>349</v>
      </c>
      <c r="B113" s="18"/>
      <c r="C113" s="18"/>
      <c r="D113" s="18" t="s">
        <v>350</v>
      </c>
      <c r="E113" s="17"/>
      <c r="G113" s="18" t="s">
        <v>350</v>
      </c>
      <c r="H113" s="17"/>
      <c r="I113" s="16">
        <f t="shared" si="9"/>
        <v>1</v>
      </c>
      <c r="J113" s="16">
        <f t="shared" si="10"/>
        <v>9</v>
      </c>
      <c r="K113" s="18"/>
      <c r="L113" s="18"/>
      <c r="N113" s="12" t="str">
        <f t="shared" si="11"/>
        <v/>
      </c>
      <c r="O113" s="12" t="str">
        <f t="shared" si="12"/>
        <v/>
      </c>
      <c r="P113" s="12" t="str">
        <f t="shared" si="13"/>
        <v/>
      </c>
      <c r="Q113" s="12" t="str">
        <f t="shared" si="14"/>
        <v/>
      </c>
      <c r="R113" s="12" t="str">
        <f t="shared" si="15"/>
        <v/>
      </c>
      <c r="S113" s="12" t="str">
        <f t="shared" si="16"/>
        <v/>
      </c>
      <c r="U113" s="16" t="str">
        <f>IF(ISERROR(VLOOKUP($A113,'Bennett et al.'!$A:$E,3,FALSE)),"",IF(VLOOKUP($A113,'Bennett et al.'!$A:$E,3,FALSE)=0,"",VLOOKUP($A113,'Bennett et al.'!$A:$E,3,FALSE)*Sources!$E$2))</f>
        <v/>
      </c>
      <c r="V113" s="16" t="str">
        <f>IF(ISERROR(VLOOKUP($A113,'Bennett et al.'!$A:$E,4,FALSE)),"",IF(VLOOKUP($A113,'Bennett et al.'!$A:$E,4,FALSE)=0,"",VLOOKUP($A113,'Bennett et al.'!$A:$E,4,FALSE)*Sources!$E$2))</f>
        <v/>
      </c>
      <c r="W113" s="16" t="str">
        <f>IF(ISERROR(VLOOKUP($A113,'Bennett et al.'!$A:$E,5,FALSE)),"",IF(VLOOKUP($A113,'Bennett et al.'!$A:$E,5,FALSE)=0,"",VLOOKUP($A113,'Bennett et al.'!$A:$E,5,FALSE)*Sources!$E$2))</f>
        <v/>
      </c>
      <c r="X113" s="17"/>
      <c r="Y113" s="16" t="str">
        <f>IF(ISERROR(VLOOKUP($A113,'Gerosa et al. growth media'!$A:$K,4,FALSE)),"",IF(VLOOKUP($A113,'Gerosa et al. growth media'!$A:$K,4,FALSE)=0,"",VLOOKUP($A113,'Gerosa et al. growth media'!$A:$K,4,FALSE)*Sources!$E$3))</f>
        <v/>
      </c>
      <c r="Z113" s="16" t="str">
        <f>IF(ISERROR(VLOOKUP($A113,'Gerosa et al. growth media'!$A:$K,5,FALSE)),"",IF(VLOOKUP($A113,'Gerosa et al. growth media'!$A:$K,5,FALSE)=0,"",VLOOKUP($A113,'Gerosa et al. growth media'!$A:$K,5,FALSE)*Sources!$E$3))</f>
        <v/>
      </c>
      <c r="AA113" s="16" t="str">
        <f>IF(ISERROR(VLOOKUP($A113,'Gerosa et al. growth media'!$A:$K,6,FALSE)),"",IF(VLOOKUP($A113,'Gerosa et al. growth media'!$A:$K,6,FALSE)=0,"",VLOOKUP($A113,'Gerosa et al. growth media'!$A:$K,6,FALSE)*Sources!$E$3))</f>
        <v/>
      </c>
      <c r="AB113" s="16" t="str">
        <f>IF(ISERROR(VLOOKUP($A113,'Gerosa et al. growth media'!$A:$K,7,FALSE)),"",IF(VLOOKUP($A113,'Gerosa et al. growth media'!$A:$K,7,FALSE)=0,"",VLOOKUP($A113,'Gerosa et al. growth media'!$A:$K,7,FALSE)*Sources!$E$3))</f>
        <v/>
      </c>
      <c r="AC113" s="16" t="str">
        <f>IF(ISERROR(VLOOKUP($A113,'Gerosa et al. growth media'!$A:$K,8,FALSE)),"",IF(VLOOKUP($A113,'Gerosa et al. growth media'!$A:$K,8,FALSE)=0,"",VLOOKUP($A113,'Gerosa et al. growth media'!$A:$K,8,FALSE)*Sources!$E$3))</f>
        <v/>
      </c>
      <c r="AD113" s="16" t="str">
        <f>IF(ISERROR(VLOOKUP($A113,'Gerosa et al. growth media'!$A:$K,9,FALSE)),"",IF(VLOOKUP($A113,'Gerosa et al. growth media'!$A:$K,9,FALSE)=0,"",VLOOKUP($A113,'Gerosa et al. growth media'!$A:$K,9,FALSE)*Sources!$E$3))</f>
        <v/>
      </c>
      <c r="AE113" s="16" t="str">
        <f>IF(ISERROR(VLOOKUP($A113,'Gerosa et al. growth media'!$A:$K,10,FALSE)),"",IF(VLOOKUP($A113,'Gerosa et al. growth media'!$A:$K,10,FALSE)=0,"",VLOOKUP($A113,'Gerosa et al. growth media'!$A:$K,10,FALSE)*Sources!$E$3))</f>
        <v/>
      </c>
      <c r="AF113" s="16" t="str">
        <f>IF(ISERROR(VLOOKUP($A113,'Gerosa et al. growth media'!$A:$K,11,FALSE)),"",IF(VLOOKUP($A113,'Gerosa et al. growth media'!$A:$K,11,FALSE)=0,"",VLOOKUP($A113,'Gerosa et al. growth media'!$A:$K,11,FALSE)*Sources!$E$3))</f>
        <v/>
      </c>
      <c r="AG113" s="16" t="str">
        <f>IF(ISERROR(VLOOKUP($A113,'Gerosa et al. diauxic shift'!$A:$L,4,FALSE)),"",IF(VLOOKUP($A113,'Gerosa et al. diauxic shift'!$A:$L,4,FALSE)=0,"",VLOOKUP($A113,'Gerosa et al. diauxic shift'!$A:$L,4,FALSE)*Sources!$E$3))</f>
        <v/>
      </c>
      <c r="AH113" s="16" t="str">
        <f>IF(ISERROR(VLOOKUP($A113,'Gerosa et al. diauxic shift'!$A:$L,5,FALSE)),"",IF(VLOOKUP($A113,'Gerosa et al. diauxic shift'!$A:$L,5,FALSE)=0,"",VLOOKUP($A113,'Gerosa et al. diauxic shift'!$A:$L,5,FALSE)*Sources!$E$3))</f>
        <v/>
      </c>
      <c r="AI113" s="16" t="str">
        <f>IF(ISERROR(VLOOKUP($A113,'Gerosa et al. diauxic shift'!$A:$L,6,FALSE)),"",IF(VLOOKUP($A113,'Gerosa et al. diauxic shift'!$A:$L,6,FALSE)=0,"",VLOOKUP($A113,'Gerosa et al. diauxic shift'!$A:$L,6,FALSE)*Sources!$E$3))</f>
        <v/>
      </c>
      <c r="AJ113" s="16" t="str">
        <f>IF(ISERROR(VLOOKUP($A113,'Gerosa et al. diauxic shift'!$A:$L,7,FALSE)),"",IF(VLOOKUP($A113,'Gerosa et al. diauxic shift'!$A:$L,7,FALSE)=0,"",VLOOKUP($A113,'Gerosa et al. diauxic shift'!$A:$L,7,FALSE)*Sources!$E$3))</f>
        <v/>
      </c>
      <c r="AK113" s="16" t="str">
        <f>IF(ISERROR(VLOOKUP($A113,'Gerosa et al. diauxic shift'!$A:$L,8,FALSE)),"",IF(VLOOKUP($A113,'Gerosa et al. diauxic shift'!$A:$L,8,FALSE)=0,"",VLOOKUP($A113,'Gerosa et al. diauxic shift'!$A:$L,8,FALSE)*Sources!$E$3))</f>
        <v/>
      </c>
      <c r="AL113" s="16" t="str">
        <f>IF(ISERROR(VLOOKUP($A113,'Gerosa et al. diauxic shift'!$A:$L,9,FALSE)),"",IF(VLOOKUP($A113,'Gerosa et al. diauxic shift'!$A:$L,9,FALSE)=0,"",VLOOKUP($A113,'Gerosa et al. diauxic shift'!$A:$L,9,FALSE)*Sources!$E$3))</f>
        <v/>
      </c>
      <c r="AM113" s="16" t="str">
        <f>IF(ISERROR(VLOOKUP($A113,'Gerosa et al. diauxic shift'!$A:$L,10,FALSE)),"",IF(VLOOKUP($A113,'Gerosa et al. diauxic shift'!$A:$L,10,FALSE)=0,"",VLOOKUP($A113,'Gerosa et al. diauxic shift'!$A:$L,10,FALSE)*Sources!$E$3))</f>
        <v/>
      </c>
      <c r="AN113" s="16" t="str">
        <f>IF(ISERROR(VLOOKUP($A113,'Gerosa et al. diauxic shift'!$A:$L,11,FALSE)),"",IF(VLOOKUP($A113,'Gerosa et al. diauxic shift'!$A:$L,11,FALSE)=0,"",VLOOKUP($A113,'Gerosa et al. diauxic shift'!$A:$L,11,FALSE)*Sources!$E$3))</f>
        <v/>
      </c>
      <c r="AO113" s="16" t="str">
        <f>IF(ISERROR(VLOOKUP($A113,'Gerosa et al. diauxic shift'!$A:$L,12,FALSE)),"",IF(VLOOKUP($A113,'Gerosa et al. diauxic shift'!$A:$L,12,FALSE)=0,"",VLOOKUP($A113,'Gerosa et al. diauxic shift'!$A:$L,12,FALSE)*Sources!$E$3))</f>
        <v/>
      </c>
      <c r="AP113" s="17"/>
      <c r="AQ113" s="16">
        <f>IF(ISERROR(VLOOKUP($A113,'Ishii et al.'!$A:$L,3,FALSE)),"",IF(VLOOKUP($A113,'Ishii et al.'!$A:$L,3,FALSE)=0,"",VLOOKUP($A113,'Ishii et al.'!$A:$L,3,FALSE)*Sources!$E$4))</f>
        <v>2.2090282528843899E-2</v>
      </c>
      <c r="AR113" s="16">
        <f>IF(ISERROR(VLOOKUP($A113,'Ishii et al.'!$A:$L,4,FALSE)),"",IF(VLOOKUP($A113,'Ishii et al.'!$A:$L,4,FALSE)=0,"",VLOOKUP($A113,'Ishii et al.'!$A:$L,4,FALSE)*Sources!$E$4))</f>
        <v>6.2379298076467096E-3</v>
      </c>
      <c r="AS113" s="16">
        <f>IF(ISERROR(VLOOKUP($A113,'Ishii et al.'!$A:$L,5,FALSE)),"",IF(VLOOKUP($A113,'Ishii et al.'!$A:$L,5,FALSE)=0,"",VLOOKUP($A113,'Ishii et al.'!$A:$L,5,FALSE)*Sources!$E$4))</f>
        <v>2.62209436704667E-2</v>
      </c>
      <c r="AT113" s="16">
        <f>IF(ISERROR(VLOOKUP($A113,'Ishii et al.'!$A:$L,6,FALSE)),"",IF(VLOOKUP($A113,'Ishii et al.'!$A:$L,6,FALSE)=0,"",VLOOKUP($A113,'Ishii et al.'!$A:$L,6,FALSE)*Sources!$E$4))</f>
        <v>1.9457098612978899E-2</v>
      </c>
      <c r="AU113" s="16">
        <f>IF(ISERROR(VLOOKUP($A113,'Ishii et al.'!$A:$L,7,FALSE)),"",IF(VLOOKUP($A113,'Ishii et al.'!$A:$L,7,FALSE)=0,"",VLOOKUP($A113,'Ishii et al.'!$A:$L,7,FALSE)*Sources!$E$4))</f>
        <v>2.0414825411837001E-3</v>
      </c>
      <c r="AV113" s="16">
        <f t="shared" si="17"/>
        <v>1.5209547432223983E-2</v>
      </c>
      <c r="AW113" s="16">
        <f>IF(ISERROR(VLOOKUP($A113,'Ishii et al.'!$A:$L,9,FALSE)),"",IF(VLOOKUP($A113,'Ishii et al.'!$A:$L,9,FALSE)=0,"",VLOOKUP($A113,'Ishii et al.'!$A:$L,9,FALSE)*Sources!$E$4))</f>
        <v>9.1465677060934298E-3</v>
      </c>
      <c r="AX113" s="16">
        <f>IF(ISERROR(VLOOKUP($A113,'Ishii et al.'!$A:$L,10,FALSE)),"",IF(VLOOKUP($A113,'Ishii et al.'!$A:$L,10,FALSE)=0,"",VLOOKUP($A113,'Ishii et al.'!$A:$L,10,FALSE)*Sources!$E$4))</f>
        <v>2.0386257490738499E-3</v>
      </c>
      <c r="AY113" s="16">
        <f>IF(ISERROR(VLOOKUP($A113,'Ishii et al.'!$A:$L,11,FALSE)),"",IF(VLOOKUP($A113,'Ishii et al.'!$A:$L,11,FALSE)=0,"",VLOOKUP($A113,'Ishii et al.'!$A:$L,11,FALSE)*Sources!$E$4))</f>
        <v>3.1823849887920698E-3</v>
      </c>
      <c r="AZ113" s="16">
        <f>IF(ISERROR(VLOOKUP($A113,'Ishii et al.'!$A:$L,12,FALSE)),"",IF(VLOOKUP($A113,'Ishii et al.'!$A:$L,12,FALSE)=0,"",VLOOKUP($A113,'Ishii et al.'!$A:$L,12,FALSE)*Sources!$E$4))</f>
        <v>3.7331579010179902E-2</v>
      </c>
      <c r="BA113" s="17"/>
      <c r="BB113" s="16" t="str">
        <f>IF(ISERROR(VLOOKUP($A113,'Park et al.'!$A:$E,5,FALSE)),"",IF(VLOOKUP($A113,'Park et al.'!$A:$E,5,FALSE)=0,"",VLOOKUP($A113,'Park et al.'!$A:$E,5,FALSE)*Sources!$E$5))</f>
        <v/>
      </c>
    </row>
    <row r="114" spans="1:54" ht="15" hidden="1" customHeight="1">
      <c r="A114" s="16" t="s">
        <v>351</v>
      </c>
      <c r="B114" s="18" t="s">
        <v>782</v>
      </c>
      <c r="C114" s="32" t="s">
        <v>648</v>
      </c>
      <c r="D114" s="18" t="s">
        <v>353</v>
      </c>
      <c r="E114" s="17"/>
      <c r="F114" s="18" t="s">
        <v>352</v>
      </c>
      <c r="G114" s="17"/>
      <c r="H114" s="18" t="s">
        <v>353</v>
      </c>
      <c r="I114" s="18">
        <f t="shared" si="9"/>
        <v>2</v>
      </c>
      <c r="J114" s="18">
        <f t="shared" si="10"/>
        <v>18</v>
      </c>
      <c r="K114" s="18"/>
      <c r="L114" s="18"/>
      <c r="M114" s="12" t="b">
        <v>1</v>
      </c>
      <c r="N114" s="12">
        <f t="shared" si="11"/>
        <v>2.1591579954896481E-2</v>
      </c>
      <c r="O114" s="12">
        <f t="shared" si="12"/>
        <v>6.4831599097929689E-3</v>
      </c>
      <c r="P114" s="12">
        <f t="shared" si="13"/>
        <v>2.1591579954896481E-2</v>
      </c>
      <c r="Q114" s="12">
        <f t="shared" si="14"/>
        <v>3.6699999999999997E-2</v>
      </c>
      <c r="R114" s="12">
        <f t="shared" si="15"/>
        <v>1.5108420045103514E-2</v>
      </c>
      <c r="S114" s="12">
        <f t="shared" si="16"/>
        <v>6.2511812260846784E-5</v>
      </c>
      <c r="U114" s="18" t="str">
        <f>IF(ISERROR(VLOOKUP($A114,'Bennett et al.'!$A:$E,3,FALSE)),"",IF(VLOOKUP($A114,'Bennett et al.'!$A:$E,3,FALSE)=0,"",VLOOKUP($A114,'Bennett et al.'!$A:$E,3,FALSE)*Sources!$E$2))</f>
        <v/>
      </c>
      <c r="V114" s="18" t="str">
        <f>IF(ISERROR(VLOOKUP($A114,'Bennett et al.'!$A:$E,4,FALSE)),"",IF(VLOOKUP($A114,'Bennett et al.'!$A:$E,4,FALSE)=0,"",VLOOKUP($A114,'Bennett et al.'!$A:$E,4,FALSE)*Sources!$E$2))</f>
        <v/>
      </c>
      <c r="W114" s="18" t="str">
        <f>IF(ISERROR(VLOOKUP($A114,'Bennett et al.'!$A:$E,5,FALSE)),"",IF(VLOOKUP($A114,'Bennett et al.'!$A:$E,5,FALSE)=0,"",VLOOKUP($A114,'Bennett et al.'!$A:$E,5,FALSE)*Sources!$E$2))</f>
        <v/>
      </c>
      <c r="X114" s="17"/>
      <c r="Y114" s="18">
        <f>IF(ISERROR(VLOOKUP($A114,'Gerosa et al. growth media'!$A:$K,4,FALSE)),"",IF(VLOOKUP($A114,'Gerosa et al. growth media'!$A:$K,4,FALSE)=0,"",VLOOKUP($A114,'Gerosa et al. growth media'!$A:$K,4,FALSE)*Sources!$E$3))</f>
        <v>3.2828724699180578E-2</v>
      </c>
      <c r="Z114" s="18">
        <f>IF(ISERROR(VLOOKUP($A114,'Gerosa et al. growth media'!$A:$K,5,FALSE)),"",IF(VLOOKUP($A114,'Gerosa et al. growth media'!$A:$K,5,FALSE)=0,"",VLOOKUP($A114,'Gerosa et al. growth media'!$A:$K,5,FALSE)*Sources!$E$3))</f>
        <v>5.075000393798392E-3</v>
      </c>
      <c r="AA114" s="18">
        <f>IF(ISERROR(VLOOKUP($A114,'Gerosa et al. growth media'!$A:$K,6,FALSE)),"",IF(VLOOKUP($A114,'Gerosa et al. growth media'!$A:$K,6,FALSE)=0,"",VLOOKUP($A114,'Gerosa et al. growth media'!$A:$K,6,FALSE)*Sources!$E$3))</f>
        <v>1.2762273029297293E-2</v>
      </c>
      <c r="AB114" s="18">
        <f>IF(ISERROR(VLOOKUP($A114,'Gerosa et al. growth media'!$A:$K,7,FALSE)),"",IF(VLOOKUP($A114,'Gerosa et al. growth media'!$A:$K,7,FALSE)=0,"",VLOOKUP($A114,'Gerosa et al. growth media'!$A:$K,7,FALSE)*Sources!$E$3))</f>
        <v>6.4831599097929689E-3</v>
      </c>
      <c r="AC114" s="18">
        <f>IF(ISERROR(VLOOKUP($A114,'Gerosa et al. growth media'!$A:$K,8,FALSE)),"",IF(VLOOKUP($A114,'Gerosa et al. growth media'!$A:$K,8,FALSE)=0,"",VLOOKUP($A114,'Gerosa et al. growth media'!$A:$K,8,FALSE)*Sources!$E$3))</f>
        <v>6.4880854859582201E-3</v>
      </c>
      <c r="AD114" s="18">
        <f>IF(ISERROR(VLOOKUP($A114,'Gerosa et al. growth media'!$A:$K,9,FALSE)),"",IF(VLOOKUP($A114,'Gerosa et al. growth media'!$A:$K,9,FALSE)=0,"",VLOOKUP($A114,'Gerosa et al. growth media'!$A:$K,9,FALSE)*Sources!$E$3))</f>
        <v>6.007144628988749E-3</v>
      </c>
      <c r="AE114" s="18">
        <f>IF(ISERROR(VLOOKUP($A114,'Gerosa et al. growth media'!$A:$K,10,FALSE)),"",IF(VLOOKUP($A114,'Gerosa et al. growth media'!$A:$K,10,FALSE)=0,"",VLOOKUP($A114,'Gerosa et al. growth media'!$A:$K,10,FALSE)*Sources!$E$3))</f>
        <v>0.19411676142821177</v>
      </c>
      <c r="AF114" s="18">
        <f>IF(ISERROR(VLOOKUP($A114,'Gerosa et al. growth media'!$A:$K,11,FALSE)),"",IF(VLOOKUP($A114,'Gerosa et al. growth media'!$A:$K,11,FALSE)=0,"",VLOOKUP($A114,'Gerosa et al. growth media'!$A:$K,11,FALSE)*Sources!$E$3))</f>
        <v>1.1555706570729145E-2</v>
      </c>
      <c r="AG114" s="18">
        <f>IF(ISERROR(VLOOKUP($A114,'Gerosa et al. diauxic shift'!$A:$L,4,FALSE)),"",IF(VLOOKUP($A114,'Gerosa et al. diauxic shift'!$A:$L,4,FALSE)=0,"",VLOOKUP($A114,'Gerosa et al. diauxic shift'!$A:$L,4,FALSE)*Sources!$E$3))</f>
        <v>9.7306557359281756E-3</v>
      </c>
      <c r="AH114" s="18">
        <f>IF(ISERROR(VLOOKUP($A114,'Gerosa et al. diauxic shift'!$A:$L,5,FALSE)),"",IF(VLOOKUP($A114,'Gerosa et al. diauxic shift'!$A:$L,5,FALSE)=0,"",VLOOKUP($A114,'Gerosa et al. diauxic shift'!$A:$L,5,FALSE)*Sources!$E$3))</f>
        <v>7.5307759916339078E-3</v>
      </c>
      <c r="AI114" s="18">
        <f>IF(ISERROR(VLOOKUP($A114,'Gerosa et al. diauxic shift'!$A:$L,6,FALSE)),"",IF(VLOOKUP($A114,'Gerosa et al. diauxic shift'!$A:$L,6,FALSE)=0,"",VLOOKUP($A114,'Gerosa et al. diauxic shift'!$A:$L,6,FALSE)*Sources!$E$3))</f>
        <v>1.0677915438572523E-2</v>
      </c>
      <c r="AJ114" s="18">
        <f>IF(ISERROR(VLOOKUP($A114,'Gerosa et al. diauxic shift'!$A:$L,7,FALSE)),"",IF(VLOOKUP($A114,'Gerosa et al. diauxic shift'!$A:$L,7,FALSE)=0,"",VLOOKUP($A114,'Gerosa et al. diauxic shift'!$A:$L,7,FALSE)*Sources!$E$3))</f>
        <v>1.5077893913516627E-2</v>
      </c>
      <c r="AK114" s="18">
        <f>IF(ISERROR(VLOOKUP($A114,'Gerosa et al. diauxic shift'!$A:$L,8,FALSE)),"",IF(VLOOKUP($A114,'Gerosa et al. diauxic shift'!$A:$L,8,FALSE)=0,"",VLOOKUP($A114,'Gerosa et al. diauxic shift'!$A:$L,8,FALSE)*Sources!$E$3))</f>
        <v>1.8852894785597818E-2</v>
      </c>
      <c r="AL114" s="18">
        <f>IF(ISERROR(VLOOKUP($A114,'Gerosa et al. diauxic shift'!$A:$L,9,FALSE)),"",IF(VLOOKUP($A114,'Gerosa et al. diauxic shift'!$A:$L,9,FALSE)=0,"",VLOOKUP($A114,'Gerosa et al. diauxic shift'!$A:$L,9,FALSE)*Sources!$E$3))</f>
        <v>1.8557785469749819E-2</v>
      </c>
      <c r="AM114" s="18">
        <f>IF(ISERROR(VLOOKUP($A114,'Gerosa et al. diauxic shift'!$A:$L,10,FALSE)),"",IF(VLOOKUP($A114,'Gerosa et al. diauxic shift'!$A:$L,10,FALSE)=0,"",VLOOKUP($A114,'Gerosa et al. diauxic shift'!$A:$L,10,FALSE)*Sources!$E$3))</f>
        <v>8.9346430056935697E-3</v>
      </c>
      <c r="AN114" s="18">
        <f>IF(ISERROR(VLOOKUP($A114,'Gerosa et al. diauxic shift'!$A:$L,11,FALSE)),"",IF(VLOOKUP($A114,'Gerosa et al. diauxic shift'!$A:$L,11,FALSE)=0,"",VLOOKUP($A114,'Gerosa et al. diauxic shift'!$A:$L,11,FALSE)*Sources!$E$3))</f>
        <v>8.663003172603552E-3</v>
      </c>
      <c r="AO114" s="18">
        <f>IF(ISERROR(VLOOKUP($A114,'Gerosa et al. diauxic shift'!$A:$L,12,FALSE)),"",IF(VLOOKUP($A114,'Gerosa et al. diauxic shift'!$A:$L,12,FALSE)=0,"",VLOOKUP($A114,'Gerosa et al. diauxic shift'!$A:$L,12,FALSE)*Sources!$E$3))</f>
        <v>8.5894665926985244E-3</v>
      </c>
      <c r="AP114" s="17"/>
      <c r="AQ114" s="18" t="str">
        <f>IF(ISERROR(VLOOKUP($A114,'Ishii et al.'!$A:$L,3,FALSE)),"",IF(VLOOKUP($A114,'Ishii et al.'!$A:$L,3,FALSE)=0,"",VLOOKUP($A114,'Ishii et al.'!$A:$L,3,FALSE)*Sources!$E$4))</f>
        <v/>
      </c>
      <c r="AR114" s="18" t="str">
        <f>IF(ISERROR(VLOOKUP($A114,'Ishii et al.'!$A:$L,4,FALSE)),"",IF(VLOOKUP($A114,'Ishii et al.'!$A:$L,4,FALSE)=0,"",VLOOKUP($A114,'Ishii et al.'!$A:$L,4,FALSE)*Sources!$E$4))</f>
        <v/>
      </c>
      <c r="AS114" s="18" t="str">
        <f>IF(ISERROR(VLOOKUP($A114,'Ishii et al.'!$A:$L,5,FALSE)),"",IF(VLOOKUP($A114,'Ishii et al.'!$A:$L,5,FALSE)=0,"",VLOOKUP($A114,'Ishii et al.'!$A:$L,5,FALSE)*Sources!$E$4))</f>
        <v/>
      </c>
      <c r="AT114" s="18" t="str">
        <f>IF(ISERROR(VLOOKUP($A114,'Ishii et al.'!$A:$L,6,FALSE)),"",IF(VLOOKUP($A114,'Ishii et al.'!$A:$L,6,FALSE)=0,"",VLOOKUP($A114,'Ishii et al.'!$A:$L,6,FALSE)*Sources!$E$4))</f>
        <v/>
      </c>
      <c r="AU114" s="18" t="str">
        <f>IF(ISERROR(VLOOKUP($A114,'Ishii et al.'!$A:$L,7,FALSE)),"",IF(VLOOKUP($A114,'Ishii et al.'!$A:$L,7,FALSE)=0,"",VLOOKUP($A114,'Ishii et al.'!$A:$L,7,FALSE)*Sources!$E$4))</f>
        <v/>
      </c>
      <c r="AV114" s="18" t="str">
        <f t="shared" si="17"/>
        <v/>
      </c>
      <c r="AW114" s="18" t="str">
        <f>IF(ISERROR(VLOOKUP($A114,'Ishii et al.'!$A:$L,9,FALSE)),"",IF(VLOOKUP($A114,'Ishii et al.'!$A:$L,9,FALSE)=0,"",VLOOKUP($A114,'Ishii et al.'!$A:$L,9,FALSE)*Sources!$E$4))</f>
        <v/>
      </c>
      <c r="AX114" s="18" t="str">
        <f>IF(ISERROR(VLOOKUP($A114,'Ishii et al.'!$A:$L,10,FALSE)),"",IF(VLOOKUP($A114,'Ishii et al.'!$A:$L,10,FALSE)=0,"",VLOOKUP($A114,'Ishii et al.'!$A:$L,10,FALSE)*Sources!$E$4))</f>
        <v/>
      </c>
      <c r="AY114" s="18" t="str">
        <f>IF(ISERROR(VLOOKUP($A114,'Ishii et al.'!$A:$L,11,FALSE)),"",IF(VLOOKUP($A114,'Ishii et al.'!$A:$L,11,FALSE)=0,"",VLOOKUP($A114,'Ishii et al.'!$A:$L,11,FALSE)*Sources!$E$4))</f>
        <v/>
      </c>
      <c r="AZ114" s="18" t="str">
        <f>IF(ISERROR(VLOOKUP($A114,'Ishii et al.'!$A:$L,12,FALSE)),"",IF(VLOOKUP($A114,'Ishii et al.'!$A:$L,12,FALSE)=0,"",VLOOKUP($A114,'Ishii et al.'!$A:$L,12,FALSE)*Sources!$E$4))</f>
        <v/>
      </c>
      <c r="BA114" s="17"/>
      <c r="BB114" s="18">
        <f>IF(ISERROR(VLOOKUP($A114,'Park et al.'!$A:$E,5,FALSE)),"",IF(VLOOKUP($A114,'Park et al.'!$A:$E,5,FALSE)=0,"",VLOOKUP($A114,'Park et al.'!$A:$E,5,FALSE)*Sources!$E$5))</f>
        <v>3.6699999999999997E-2</v>
      </c>
    </row>
    <row r="115" spans="1:54" ht="15" customHeight="1">
      <c r="A115" s="16" t="s">
        <v>354</v>
      </c>
      <c r="B115" s="18"/>
      <c r="C115" s="18"/>
      <c r="D115" s="18" t="s">
        <v>355</v>
      </c>
      <c r="E115" s="17"/>
      <c r="G115" s="18" t="s">
        <v>355</v>
      </c>
      <c r="H115" s="17"/>
      <c r="I115" s="18">
        <f t="shared" si="9"/>
        <v>1</v>
      </c>
      <c r="J115" s="18">
        <f t="shared" si="10"/>
        <v>1</v>
      </c>
      <c r="K115" s="18"/>
      <c r="L115" s="18"/>
      <c r="N115" s="12" t="str">
        <f t="shared" si="11"/>
        <v/>
      </c>
      <c r="O115" s="12" t="str">
        <f t="shared" si="12"/>
        <v/>
      </c>
      <c r="P115" s="12" t="str">
        <f t="shared" si="13"/>
        <v/>
      </c>
      <c r="Q115" s="12" t="str">
        <f t="shared" si="14"/>
        <v/>
      </c>
      <c r="R115" s="12" t="str">
        <f t="shared" si="15"/>
        <v/>
      </c>
      <c r="S115" s="12" t="str">
        <f t="shared" si="16"/>
        <v/>
      </c>
      <c r="U115" s="18" t="str">
        <f>IF(ISERROR(VLOOKUP($A115,'Bennett et al.'!$A:$E,3,FALSE)),"",IF(VLOOKUP($A115,'Bennett et al.'!$A:$E,3,FALSE)=0,"",VLOOKUP($A115,'Bennett et al.'!$A:$E,3,FALSE)*Sources!$E$2))</f>
        <v/>
      </c>
      <c r="V115" s="18" t="str">
        <f>IF(ISERROR(VLOOKUP($A115,'Bennett et al.'!$A:$E,4,FALSE)),"",IF(VLOOKUP($A115,'Bennett et al.'!$A:$E,4,FALSE)=0,"",VLOOKUP($A115,'Bennett et al.'!$A:$E,4,FALSE)*Sources!$E$2))</f>
        <v/>
      </c>
      <c r="W115" s="18" t="str">
        <f>IF(ISERROR(VLOOKUP($A115,'Bennett et al.'!$A:$E,5,FALSE)),"",IF(VLOOKUP($A115,'Bennett et al.'!$A:$E,5,FALSE)=0,"",VLOOKUP($A115,'Bennett et al.'!$A:$E,5,FALSE)*Sources!$E$2))</f>
        <v/>
      </c>
      <c r="X115" s="17"/>
      <c r="Y115" s="18" t="str">
        <f>IF(ISERROR(VLOOKUP($A115,'Gerosa et al. growth media'!$A:$K,4,FALSE)),"",IF(VLOOKUP($A115,'Gerosa et al. growth media'!$A:$K,4,FALSE)=0,"",VLOOKUP($A115,'Gerosa et al. growth media'!$A:$K,4,FALSE)*Sources!$E$3))</f>
        <v/>
      </c>
      <c r="Z115" s="18" t="str">
        <f>IF(ISERROR(VLOOKUP($A115,'Gerosa et al. growth media'!$A:$K,5,FALSE)),"",IF(VLOOKUP($A115,'Gerosa et al. growth media'!$A:$K,5,FALSE)=0,"",VLOOKUP($A115,'Gerosa et al. growth media'!$A:$K,5,FALSE)*Sources!$E$3))</f>
        <v/>
      </c>
      <c r="AA115" s="18" t="str">
        <f>IF(ISERROR(VLOOKUP($A115,'Gerosa et al. growth media'!$A:$K,6,FALSE)),"",IF(VLOOKUP($A115,'Gerosa et al. growth media'!$A:$K,6,FALSE)=0,"",VLOOKUP($A115,'Gerosa et al. growth media'!$A:$K,6,FALSE)*Sources!$E$3))</f>
        <v/>
      </c>
      <c r="AB115" s="18" t="str">
        <f>IF(ISERROR(VLOOKUP($A115,'Gerosa et al. growth media'!$A:$K,7,FALSE)),"",IF(VLOOKUP($A115,'Gerosa et al. growth media'!$A:$K,7,FALSE)=0,"",VLOOKUP($A115,'Gerosa et al. growth media'!$A:$K,7,FALSE)*Sources!$E$3))</f>
        <v/>
      </c>
      <c r="AC115" s="18" t="str">
        <f>IF(ISERROR(VLOOKUP($A115,'Gerosa et al. growth media'!$A:$K,8,FALSE)),"",IF(VLOOKUP($A115,'Gerosa et al. growth media'!$A:$K,8,FALSE)=0,"",VLOOKUP($A115,'Gerosa et al. growth media'!$A:$K,8,FALSE)*Sources!$E$3))</f>
        <v/>
      </c>
      <c r="AD115" s="18" t="str">
        <f>IF(ISERROR(VLOOKUP($A115,'Gerosa et al. growth media'!$A:$K,9,FALSE)),"",IF(VLOOKUP($A115,'Gerosa et al. growth media'!$A:$K,9,FALSE)=0,"",VLOOKUP($A115,'Gerosa et al. growth media'!$A:$K,9,FALSE)*Sources!$E$3))</f>
        <v/>
      </c>
      <c r="AE115" s="18" t="str">
        <f>IF(ISERROR(VLOOKUP($A115,'Gerosa et al. growth media'!$A:$K,10,FALSE)),"",IF(VLOOKUP($A115,'Gerosa et al. growth media'!$A:$K,10,FALSE)=0,"",VLOOKUP($A115,'Gerosa et al. growth media'!$A:$K,10,FALSE)*Sources!$E$3))</f>
        <v/>
      </c>
      <c r="AF115" s="18" t="str">
        <f>IF(ISERROR(VLOOKUP($A115,'Gerosa et al. growth media'!$A:$K,11,FALSE)),"",IF(VLOOKUP($A115,'Gerosa et al. growth media'!$A:$K,11,FALSE)=0,"",VLOOKUP($A115,'Gerosa et al. growth media'!$A:$K,11,FALSE)*Sources!$E$3))</f>
        <v/>
      </c>
      <c r="AG115" s="18" t="str">
        <f>IF(ISERROR(VLOOKUP($A115,'Gerosa et al. diauxic shift'!$A:$L,4,FALSE)),"",IF(VLOOKUP($A115,'Gerosa et al. diauxic shift'!$A:$L,4,FALSE)=0,"",VLOOKUP($A115,'Gerosa et al. diauxic shift'!$A:$L,4,FALSE)*Sources!$E$3))</f>
        <v/>
      </c>
      <c r="AH115" s="18" t="str">
        <f>IF(ISERROR(VLOOKUP($A115,'Gerosa et al. diauxic shift'!$A:$L,5,FALSE)),"",IF(VLOOKUP($A115,'Gerosa et al. diauxic shift'!$A:$L,5,FALSE)=0,"",VLOOKUP($A115,'Gerosa et al. diauxic shift'!$A:$L,5,FALSE)*Sources!$E$3))</f>
        <v/>
      </c>
      <c r="AI115" s="18" t="str">
        <f>IF(ISERROR(VLOOKUP($A115,'Gerosa et al. diauxic shift'!$A:$L,6,FALSE)),"",IF(VLOOKUP($A115,'Gerosa et al. diauxic shift'!$A:$L,6,FALSE)=0,"",VLOOKUP($A115,'Gerosa et al. diauxic shift'!$A:$L,6,FALSE)*Sources!$E$3))</f>
        <v/>
      </c>
      <c r="AJ115" s="18" t="str">
        <f>IF(ISERROR(VLOOKUP($A115,'Gerosa et al. diauxic shift'!$A:$L,7,FALSE)),"",IF(VLOOKUP($A115,'Gerosa et al. diauxic shift'!$A:$L,7,FALSE)=0,"",VLOOKUP($A115,'Gerosa et al. diauxic shift'!$A:$L,7,FALSE)*Sources!$E$3))</f>
        <v/>
      </c>
      <c r="AK115" s="18" t="str">
        <f>IF(ISERROR(VLOOKUP($A115,'Gerosa et al. diauxic shift'!$A:$L,8,FALSE)),"",IF(VLOOKUP($A115,'Gerosa et al. diauxic shift'!$A:$L,8,FALSE)=0,"",VLOOKUP($A115,'Gerosa et al. diauxic shift'!$A:$L,8,FALSE)*Sources!$E$3))</f>
        <v/>
      </c>
      <c r="AL115" s="18" t="str">
        <f>IF(ISERROR(VLOOKUP($A115,'Gerosa et al. diauxic shift'!$A:$L,9,FALSE)),"",IF(VLOOKUP($A115,'Gerosa et al. diauxic shift'!$A:$L,9,FALSE)=0,"",VLOOKUP($A115,'Gerosa et al. diauxic shift'!$A:$L,9,FALSE)*Sources!$E$3))</f>
        <v/>
      </c>
      <c r="AM115" s="18" t="str">
        <f>IF(ISERROR(VLOOKUP($A115,'Gerosa et al. diauxic shift'!$A:$L,10,FALSE)),"",IF(VLOOKUP($A115,'Gerosa et al. diauxic shift'!$A:$L,10,FALSE)=0,"",VLOOKUP($A115,'Gerosa et al. diauxic shift'!$A:$L,10,FALSE)*Sources!$E$3))</f>
        <v/>
      </c>
      <c r="AN115" s="18" t="str">
        <f>IF(ISERROR(VLOOKUP($A115,'Gerosa et al. diauxic shift'!$A:$L,11,FALSE)),"",IF(VLOOKUP($A115,'Gerosa et al. diauxic shift'!$A:$L,11,FALSE)=0,"",VLOOKUP($A115,'Gerosa et al. diauxic shift'!$A:$L,11,FALSE)*Sources!$E$3))</f>
        <v/>
      </c>
      <c r="AO115" s="18" t="str">
        <f>IF(ISERROR(VLOOKUP($A115,'Gerosa et al. diauxic shift'!$A:$L,12,FALSE)),"",IF(VLOOKUP($A115,'Gerosa et al. diauxic shift'!$A:$L,12,FALSE)=0,"",VLOOKUP($A115,'Gerosa et al. diauxic shift'!$A:$L,12,FALSE)*Sources!$E$3))</f>
        <v/>
      </c>
      <c r="AP115" s="17"/>
      <c r="AQ115" s="18" t="str">
        <f>IF(ISERROR(VLOOKUP($A115,'Ishii et al.'!$A:$L,3,FALSE)),"",IF(VLOOKUP($A115,'Ishii et al.'!$A:$L,3,FALSE)=0,"",VLOOKUP($A115,'Ishii et al.'!$A:$L,3,FALSE)*Sources!$E$4))</f>
        <v/>
      </c>
      <c r="AR115" s="18" t="str">
        <f>IF(ISERROR(VLOOKUP($A115,'Ishii et al.'!$A:$L,4,FALSE)),"",IF(VLOOKUP($A115,'Ishii et al.'!$A:$L,4,FALSE)=0,"",VLOOKUP($A115,'Ishii et al.'!$A:$L,4,FALSE)*Sources!$E$4))</f>
        <v/>
      </c>
      <c r="AS115" s="18">
        <f>IF(ISERROR(VLOOKUP($A115,'Ishii et al.'!$A:$L,5,FALSE)),"",IF(VLOOKUP($A115,'Ishii et al.'!$A:$L,5,FALSE)=0,"",VLOOKUP($A115,'Ishii et al.'!$A:$L,5,FALSE)*Sources!$E$4))</f>
        <v>1.17103002638562E-3</v>
      </c>
      <c r="AT115" s="18" t="str">
        <f>IF(ISERROR(VLOOKUP($A115,'Ishii et al.'!$A:$L,6,FALSE)),"",IF(VLOOKUP($A115,'Ishii et al.'!$A:$L,6,FALSE)=0,"",VLOOKUP($A115,'Ishii et al.'!$A:$L,6,FALSE)*Sources!$E$4))</f>
        <v/>
      </c>
      <c r="AU115" s="18" t="str">
        <f>IF(ISERROR(VLOOKUP($A115,'Ishii et al.'!$A:$L,7,FALSE)),"",IF(VLOOKUP($A115,'Ishii et al.'!$A:$L,7,FALSE)=0,"",VLOOKUP($A115,'Ishii et al.'!$A:$L,7,FALSE)*Sources!$E$4))</f>
        <v/>
      </c>
      <c r="AV115" s="18">
        <f t="shared" si="17"/>
        <v>1.17103002638562E-3</v>
      </c>
      <c r="AW115" s="18" t="str">
        <f>IF(ISERROR(VLOOKUP($A115,'Ishii et al.'!$A:$L,9,FALSE)),"",IF(VLOOKUP($A115,'Ishii et al.'!$A:$L,9,FALSE)=0,"",VLOOKUP($A115,'Ishii et al.'!$A:$L,9,FALSE)*Sources!$E$4))</f>
        <v/>
      </c>
      <c r="AX115" s="18" t="str">
        <f>IF(ISERROR(VLOOKUP($A115,'Ishii et al.'!$A:$L,10,FALSE)),"",IF(VLOOKUP($A115,'Ishii et al.'!$A:$L,10,FALSE)=0,"",VLOOKUP($A115,'Ishii et al.'!$A:$L,10,FALSE)*Sources!$E$4))</f>
        <v/>
      </c>
      <c r="AY115" s="18" t="str">
        <f>IF(ISERROR(VLOOKUP($A115,'Ishii et al.'!$A:$L,11,FALSE)),"",IF(VLOOKUP($A115,'Ishii et al.'!$A:$L,11,FALSE)=0,"",VLOOKUP($A115,'Ishii et al.'!$A:$L,11,FALSE)*Sources!$E$4))</f>
        <v/>
      </c>
      <c r="AZ115" s="18" t="str">
        <f>IF(ISERROR(VLOOKUP($A115,'Ishii et al.'!$A:$L,12,FALSE)),"",IF(VLOOKUP($A115,'Ishii et al.'!$A:$L,12,FALSE)=0,"",VLOOKUP($A115,'Ishii et al.'!$A:$L,12,FALSE)*Sources!$E$4))</f>
        <v/>
      </c>
      <c r="BA115" s="17"/>
      <c r="BB115" s="18" t="str">
        <f>IF(ISERROR(VLOOKUP($A115,'Park et al.'!$A:$E,5,FALSE)),"",IF(VLOOKUP($A115,'Park et al.'!$A:$E,5,FALSE)=0,"",VLOOKUP($A115,'Park et al.'!$A:$E,5,FALSE)*Sources!$E$5))</f>
        <v/>
      </c>
    </row>
    <row r="116" spans="1:54" ht="15" customHeight="1">
      <c r="A116" s="16" t="s">
        <v>356</v>
      </c>
      <c r="B116" s="18"/>
      <c r="C116" s="18"/>
      <c r="D116" s="18" t="s">
        <v>357</v>
      </c>
      <c r="E116"/>
      <c r="G116" s="18" t="s">
        <v>357</v>
      </c>
      <c r="H116" s="17"/>
      <c r="I116" s="18">
        <f t="shared" si="9"/>
        <v>1</v>
      </c>
      <c r="J116" s="18">
        <f t="shared" si="10"/>
        <v>3</v>
      </c>
      <c r="K116" s="18"/>
      <c r="L116" s="18"/>
      <c r="N116" s="12" t="str">
        <f t="shared" si="11"/>
        <v/>
      </c>
      <c r="O116" s="12" t="str">
        <f t="shared" si="12"/>
        <v/>
      </c>
      <c r="P116" s="12" t="str">
        <f t="shared" si="13"/>
        <v/>
      </c>
      <c r="Q116" s="12" t="str">
        <f t="shared" si="14"/>
        <v/>
      </c>
      <c r="R116" s="12" t="str">
        <f t="shared" si="15"/>
        <v/>
      </c>
      <c r="S116" s="12" t="str">
        <f t="shared" si="16"/>
        <v/>
      </c>
      <c r="U116" s="18" t="str">
        <f>IF(ISERROR(VLOOKUP($A116,'Bennett et al.'!$A:$E,3,FALSE)),"",IF(VLOOKUP($A116,'Bennett et al.'!$A:$E,3,FALSE)=0,"",VLOOKUP($A116,'Bennett et al.'!$A:$E,3,FALSE)*Sources!$E$2))</f>
        <v/>
      </c>
      <c r="V116" s="18" t="str">
        <f>IF(ISERROR(VLOOKUP($A116,'Bennett et al.'!$A:$E,4,FALSE)),"",IF(VLOOKUP($A116,'Bennett et al.'!$A:$E,4,FALSE)=0,"",VLOOKUP($A116,'Bennett et al.'!$A:$E,4,FALSE)*Sources!$E$2))</f>
        <v/>
      </c>
      <c r="W116" s="18" t="str">
        <f>IF(ISERROR(VLOOKUP($A116,'Bennett et al.'!$A:$E,5,FALSE)),"",IF(VLOOKUP($A116,'Bennett et al.'!$A:$E,5,FALSE)=0,"",VLOOKUP($A116,'Bennett et al.'!$A:$E,5,FALSE)*Sources!$E$2))</f>
        <v/>
      </c>
      <c r="X116" s="17"/>
      <c r="Y116" s="18" t="str">
        <f>IF(ISERROR(VLOOKUP($A116,'Gerosa et al. growth media'!$A:$K,4,FALSE)),"",IF(VLOOKUP($A116,'Gerosa et al. growth media'!$A:$K,4,FALSE)=0,"",VLOOKUP($A116,'Gerosa et al. growth media'!$A:$K,4,FALSE)*Sources!$E$3))</f>
        <v/>
      </c>
      <c r="Z116" s="18" t="str">
        <f>IF(ISERROR(VLOOKUP($A116,'Gerosa et al. growth media'!$A:$K,5,FALSE)),"",IF(VLOOKUP($A116,'Gerosa et al. growth media'!$A:$K,5,FALSE)=0,"",VLOOKUP($A116,'Gerosa et al. growth media'!$A:$K,5,FALSE)*Sources!$E$3))</f>
        <v/>
      </c>
      <c r="AA116" s="18" t="str">
        <f>IF(ISERROR(VLOOKUP($A116,'Gerosa et al. growth media'!$A:$K,6,FALSE)),"",IF(VLOOKUP($A116,'Gerosa et al. growth media'!$A:$K,6,FALSE)=0,"",VLOOKUP($A116,'Gerosa et al. growth media'!$A:$K,6,FALSE)*Sources!$E$3))</f>
        <v/>
      </c>
      <c r="AB116" s="18" t="str">
        <f>IF(ISERROR(VLOOKUP($A116,'Gerosa et al. growth media'!$A:$K,7,FALSE)),"",IF(VLOOKUP($A116,'Gerosa et al. growth media'!$A:$K,7,FALSE)=0,"",VLOOKUP($A116,'Gerosa et al. growth media'!$A:$K,7,FALSE)*Sources!$E$3))</f>
        <v/>
      </c>
      <c r="AC116" s="18" t="str">
        <f>IF(ISERROR(VLOOKUP($A116,'Gerosa et al. growth media'!$A:$K,8,FALSE)),"",IF(VLOOKUP($A116,'Gerosa et al. growth media'!$A:$K,8,FALSE)=0,"",VLOOKUP($A116,'Gerosa et al. growth media'!$A:$K,8,FALSE)*Sources!$E$3))</f>
        <v/>
      </c>
      <c r="AD116" s="18" t="str">
        <f>IF(ISERROR(VLOOKUP($A116,'Gerosa et al. growth media'!$A:$K,9,FALSE)),"",IF(VLOOKUP($A116,'Gerosa et al. growth media'!$A:$K,9,FALSE)=0,"",VLOOKUP($A116,'Gerosa et al. growth media'!$A:$K,9,FALSE)*Sources!$E$3))</f>
        <v/>
      </c>
      <c r="AE116" s="18" t="str">
        <f>IF(ISERROR(VLOOKUP($A116,'Gerosa et al. growth media'!$A:$K,10,FALSE)),"",IF(VLOOKUP($A116,'Gerosa et al. growth media'!$A:$K,10,FALSE)=0,"",VLOOKUP($A116,'Gerosa et al. growth media'!$A:$K,10,FALSE)*Sources!$E$3))</f>
        <v/>
      </c>
      <c r="AF116" s="18" t="str">
        <f>IF(ISERROR(VLOOKUP($A116,'Gerosa et al. growth media'!$A:$K,11,FALSE)),"",IF(VLOOKUP($A116,'Gerosa et al. growth media'!$A:$K,11,FALSE)=0,"",VLOOKUP($A116,'Gerosa et al. growth media'!$A:$K,11,FALSE)*Sources!$E$3))</f>
        <v/>
      </c>
      <c r="AG116" s="18" t="str">
        <f>IF(ISERROR(VLOOKUP($A116,'Gerosa et al. diauxic shift'!$A:$L,4,FALSE)),"",IF(VLOOKUP($A116,'Gerosa et al. diauxic shift'!$A:$L,4,FALSE)=0,"",VLOOKUP($A116,'Gerosa et al. diauxic shift'!$A:$L,4,FALSE)*Sources!$E$3))</f>
        <v/>
      </c>
      <c r="AH116" s="18" t="str">
        <f>IF(ISERROR(VLOOKUP($A116,'Gerosa et al. diauxic shift'!$A:$L,5,FALSE)),"",IF(VLOOKUP($A116,'Gerosa et al. diauxic shift'!$A:$L,5,FALSE)=0,"",VLOOKUP($A116,'Gerosa et al. diauxic shift'!$A:$L,5,FALSE)*Sources!$E$3))</f>
        <v/>
      </c>
      <c r="AI116" s="18" t="str">
        <f>IF(ISERROR(VLOOKUP($A116,'Gerosa et al. diauxic shift'!$A:$L,6,FALSE)),"",IF(VLOOKUP($A116,'Gerosa et al. diauxic shift'!$A:$L,6,FALSE)=0,"",VLOOKUP($A116,'Gerosa et al. diauxic shift'!$A:$L,6,FALSE)*Sources!$E$3))</f>
        <v/>
      </c>
      <c r="AJ116" s="18" t="str">
        <f>IF(ISERROR(VLOOKUP($A116,'Gerosa et al. diauxic shift'!$A:$L,7,FALSE)),"",IF(VLOOKUP($A116,'Gerosa et al. diauxic shift'!$A:$L,7,FALSE)=0,"",VLOOKUP($A116,'Gerosa et al. diauxic shift'!$A:$L,7,FALSE)*Sources!$E$3))</f>
        <v/>
      </c>
      <c r="AK116" s="18" t="str">
        <f>IF(ISERROR(VLOOKUP($A116,'Gerosa et al. diauxic shift'!$A:$L,8,FALSE)),"",IF(VLOOKUP($A116,'Gerosa et al. diauxic shift'!$A:$L,8,FALSE)=0,"",VLOOKUP($A116,'Gerosa et al. diauxic shift'!$A:$L,8,FALSE)*Sources!$E$3))</f>
        <v/>
      </c>
      <c r="AL116" s="18" t="str">
        <f>IF(ISERROR(VLOOKUP($A116,'Gerosa et al. diauxic shift'!$A:$L,9,FALSE)),"",IF(VLOOKUP($A116,'Gerosa et al. diauxic shift'!$A:$L,9,FALSE)=0,"",VLOOKUP($A116,'Gerosa et al. diauxic shift'!$A:$L,9,FALSE)*Sources!$E$3))</f>
        <v/>
      </c>
      <c r="AM116" s="18" t="str">
        <f>IF(ISERROR(VLOOKUP($A116,'Gerosa et al. diauxic shift'!$A:$L,10,FALSE)),"",IF(VLOOKUP($A116,'Gerosa et al. diauxic shift'!$A:$L,10,FALSE)=0,"",VLOOKUP($A116,'Gerosa et al. diauxic shift'!$A:$L,10,FALSE)*Sources!$E$3))</f>
        <v/>
      </c>
      <c r="AN116" s="18" t="str">
        <f>IF(ISERROR(VLOOKUP($A116,'Gerosa et al. diauxic shift'!$A:$L,11,FALSE)),"",IF(VLOOKUP($A116,'Gerosa et al. diauxic shift'!$A:$L,11,FALSE)=0,"",VLOOKUP($A116,'Gerosa et al. diauxic shift'!$A:$L,11,FALSE)*Sources!$E$3))</f>
        <v/>
      </c>
      <c r="AO116" s="18" t="str">
        <f>IF(ISERROR(VLOOKUP($A116,'Gerosa et al. diauxic shift'!$A:$L,12,FALSE)),"",IF(VLOOKUP($A116,'Gerosa et al. diauxic shift'!$A:$L,12,FALSE)=0,"",VLOOKUP($A116,'Gerosa et al. diauxic shift'!$A:$L,12,FALSE)*Sources!$E$3))</f>
        <v/>
      </c>
      <c r="AP116" s="17"/>
      <c r="AQ116" s="18" t="str">
        <f>IF(ISERROR(VLOOKUP($A116,'Ishii et al.'!$A:$L,3,FALSE)),"",IF(VLOOKUP($A116,'Ishii et al.'!$A:$L,3,FALSE)=0,"",VLOOKUP($A116,'Ishii et al.'!$A:$L,3,FALSE)*Sources!$E$4))</f>
        <v/>
      </c>
      <c r="AR116" s="18" t="str">
        <f>IF(ISERROR(VLOOKUP($A116,'Ishii et al.'!$A:$L,4,FALSE)),"",IF(VLOOKUP($A116,'Ishii et al.'!$A:$L,4,FALSE)=0,"",VLOOKUP($A116,'Ishii et al.'!$A:$L,4,FALSE)*Sources!$E$4))</f>
        <v/>
      </c>
      <c r="AS116" s="18" t="str">
        <f>IF(ISERROR(VLOOKUP($A116,'Ishii et al.'!$A:$L,5,FALSE)),"",IF(VLOOKUP($A116,'Ishii et al.'!$A:$L,5,FALSE)=0,"",VLOOKUP($A116,'Ishii et al.'!$A:$L,5,FALSE)*Sources!$E$4))</f>
        <v/>
      </c>
      <c r="AT116" s="18" t="str">
        <f>IF(ISERROR(VLOOKUP($A116,'Ishii et al.'!$A:$L,6,FALSE)),"",IF(VLOOKUP($A116,'Ishii et al.'!$A:$L,6,FALSE)=0,"",VLOOKUP($A116,'Ishii et al.'!$A:$L,6,FALSE)*Sources!$E$4))</f>
        <v/>
      </c>
      <c r="AU116" s="18" t="str">
        <f>IF(ISERROR(VLOOKUP($A116,'Ishii et al.'!$A:$L,7,FALSE)),"",IF(VLOOKUP($A116,'Ishii et al.'!$A:$L,7,FALSE)=0,"",VLOOKUP($A116,'Ishii et al.'!$A:$L,7,FALSE)*Sources!$E$4))</f>
        <v/>
      </c>
      <c r="AV116" s="18" t="str">
        <f t="shared" si="17"/>
        <v/>
      </c>
      <c r="AW116" s="18">
        <f>IF(ISERROR(VLOOKUP($A116,'Ishii et al.'!$A:$L,9,FALSE)),"",IF(VLOOKUP($A116,'Ishii et al.'!$A:$L,9,FALSE)=0,"",VLOOKUP($A116,'Ishii et al.'!$A:$L,9,FALSE)*Sources!$E$4))</f>
        <v>8.5172867059165602E-3</v>
      </c>
      <c r="AX116" s="18">
        <f>IF(ISERROR(VLOOKUP($A116,'Ishii et al.'!$A:$L,10,FALSE)),"",IF(VLOOKUP($A116,'Ishii et al.'!$A:$L,10,FALSE)=0,"",VLOOKUP($A116,'Ishii et al.'!$A:$L,10,FALSE)*Sources!$E$4))</f>
        <v>4.5380265347321602E-3</v>
      </c>
      <c r="AY116" s="18">
        <f>IF(ISERROR(VLOOKUP($A116,'Ishii et al.'!$A:$L,11,FALSE)),"",IF(VLOOKUP($A116,'Ishii et al.'!$A:$L,11,FALSE)=0,"",VLOOKUP($A116,'Ishii et al.'!$A:$L,11,FALSE)*Sources!$E$4))</f>
        <v>4.9767711472949597E-3</v>
      </c>
      <c r="AZ116" s="18" t="str">
        <f>IF(ISERROR(VLOOKUP($A116,'Ishii et al.'!$A:$L,12,FALSE)),"",IF(VLOOKUP($A116,'Ishii et al.'!$A:$L,12,FALSE)=0,"",VLOOKUP($A116,'Ishii et al.'!$A:$L,12,FALSE)*Sources!$E$4))</f>
        <v/>
      </c>
      <c r="BA116" s="17"/>
      <c r="BB116" s="18" t="str">
        <f>IF(ISERROR(VLOOKUP($A116,'Park et al.'!$A:$E,5,FALSE)),"",IF(VLOOKUP($A116,'Park et al.'!$A:$E,5,FALSE)=0,"",VLOOKUP($A116,'Park et al.'!$A:$E,5,FALSE)*Sources!$E$5))</f>
        <v/>
      </c>
    </row>
    <row r="117" spans="1:54" ht="15" customHeight="1">
      <c r="A117" s="16" t="s">
        <v>358</v>
      </c>
      <c r="B117" s="18"/>
      <c r="C117" s="18"/>
      <c r="D117" s="18" t="s">
        <v>359</v>
      </c>
      <c r="E117" s="17"/>
      <c r="F117" s="17"/>
      <c r="G117" s="18" t="s">
        <v>359</v>
      </c>
      <c r="H117" s="17"/>
      <c r="I117" s="18">
        <f t="shared" si="9"/>
        <v>1</v>
      </c>
      <c r="J117" s="18">
        <f t="shared" si="10"/>
        <v>6</v>
      </c>
      <c r="K117" s="18"/>
      <c r="L117" s="18"/>
      <c r="N117" s="12" t="str">
        <f t="shared" si="11"/>
        <v/>
      </c>
      <c r="O117" s="12" t="str">
        <f t="shared" si="12"/>
        <v/>
      </c>
      <c r="P117" s="12" t="str">
        <f t="shared" si="13"/>
        <v/>
      </c>
      <c r="Q117" s="12" t="str">
        <f t="shared" si="14"/>
        <v/>
      </c>
      <c r="R117" s="12" t="str">
        <f t="shared" si="15"/>
        <v/>
      </c>
      <c r="S117" s="12" t="str">
        <f t="shared" si="16"/>
        <v/>
      </c>
      <c r="U117" s="18" t="str">
        <f>IF(ISERROR(VLOOKUP($A117,'Bennett et al.'!$A:$E,3,FALSE)),"",IF(VLOOKUP($A117,'Bennett et al.'!$A:$E,3,FALSE)=0,"",VLOOKUP($A117,'Bennett et al.'!$A:$E,3,FALSE)*Sources!$E$2))</f>
        <v/>
      </c>
      <c r="V117" s="18" t="str">
        <f>IF(ISERROR(VLOOKUP($A117,'Bennett et al.'!$A:$E,4,FALSE)),"",IF(VLOOKUP($A117,'Bennett et al.'!$A:$E,4,FALSE)=0,"",VLOOKUP($A117,'Bennett et al.'!$A:$E,4,FALSE)*Sources!$E$2))</f>
        <v/>
      </c>
      <c r="W117" s="18" t="str">
        <f>IF(ISERROR(VLOOKUP($A117,'Bennett et al.'!$A:$E,5,FALSE)),"",IF(VLOOKUP($A117,'Bennett et al.'!$A:$E,5,FALSE)=0,"",VLOOKUP($A117,'Bennett et al.'!$A:$E,5,FALSE)*Sources!$E$2))</f>
        <v/>
      </c>
      <c r="X117" s="17"/>
      <c r="Y117" s="18" t="str">
        <f>IF(ISERROR(VLOOKUP($A117,'Gerosa et al. growth media'!$A:$K,4,FALSE)),"",IF(VLOOKUP($A117,'Gerosa et al. growth media'!$A:$K,4,FALSE)=0,"",VLOOKUP($A117,'Gerosa et al. growth media'!$A:$K,4,FALSE)*Sources!$E$3))</f>
        <v/>
      </c>
      <c r="Z117" s="18" t="str">
        <f>IF(ISERROR(VLOOKUP($A117,'Gerosa et al. growth media'!$A:$K,5,FALSE)),"",IF(VLOOKUP($A117,'Gerosa et al. growth media'!$A:$K,5,FALSE)=0,"",VLOOKUP($A117,'Gerosa et al. growth media'!$A:$K,5,FALSE)*Sources!$E$3))</f>
        <v/>
      </c>
      <c r="AA117" s="18" t="str">
        <f>IF(ISERROR(VLOOKUP($A117,'Gerosa et al. growth media'!$A:$K,6,FALSE)),"",IF(VLOOKUP($A117,'Gerosa et al. growth media'!$A:$K,6,FALSE)=0,"",VLOOKUP($A117,'Gerosa et al. growth media'!$A:$K,6,FALSE)*Sources!$E$3))</f>
        <v/>
      </c>
      <c r="AB117" s="18" t="str">
        <f>IF(ISERROR(VLOOKUP($A117,'Gerosa et al. growth media'!$A:$K,7,FALSE)),"",IF(VLOOKUP($A117,'Gerosa et al. growth media'!$A:$K,7,FALSE)=0,"",VLOOKUP($A117,'Gerosa et al. growth media'!$A:$K,7,FALSE)*Sources!$E$3))</f>
        <v/>
      </c>
      <c r="AC117" s="18" t="str">
        <f>IF(ISERROR(VLOOKUP($A117,'Gerosa et al. growth media'!$A:$K,8,FALSE)),"",IF(VLOOKUP($A117,'Gerosa et al. growth media'!$A:$K,8,FALSE)=0,"",VLOOKUP($A117,'Gerosa et al. growth media'!$A:$K,8,FALSE)*Sources!$E$3))</f>
        <v/>
      </c>
      <c r="AD117" s="18" t="str">
        <f>IF(ISERROR(VLOOKUP($A117,'Gerosa et al. growth media'!$A:$K,9,FALSE)),"",IF(VLOOKUP($A117,'Gerosa et al. growth media'!$A:$K,9,FALSE)=0,"",VLOOKUP($A117,'Gerosa et al. growth media'!$A:$K,9,FALSE)*Sources!$E$3))</f>
        <v/>
      </c>
      <c r="AE117" s="18" t="str">
        <f>IF(ISERROR(VLOOKUP($A117,'Gerosa et al. growth media'!$A:$K,10,FALSE)),"",IF(VLOOKUP($A117,'Gerosa et al. growth media'!$A:$K,10,FALSE)=0,"",VLOOKUP($A117,'Gerosa et al. growth media'!$A:$K,10,FALSE)*Sources!$E$3))</f>
        <v/>
      </c>
      <c r="AF117" s="18" t="str">
        <f>IF(ISERROR(VLOOKUP($A117,'Gerosa et al. growth media'!$A:$K,11,FALSE)),"",IF(VLOOKUP($A117,'Gerosa et al. growth media'!$A:$K,11,FALSE)=0,"",VLOOKUP($A117,'Gerosa et al. growth media'!$A:$K,11,FALSE)*Sources!$E$3))</f>
        <v/>
      </c>
      <c r="AG117" s="18" t="str">
        <f>IF(ISERROR(VLOOKUP($A117,'Gerosa et al. diauxic shift'!$A:$L,4,FALSE)),"",IF(VLOOKUP($A117,'Gerosa et al. diauxic shift'!$A:$L,4,FALSE)=0,"",VLOOKUP($A117,'Gerosa et al. diauxic shift'!$A:$L,4,FALSE)*Sources!$E$3))</f>
        <v/>
      </c>
      <c r="AH117" s="18" t="str">
        <f>IF(ISERROR(VLOOKUP($A117,'Gerosa et al. diauxic shift'!$A:$L,5,FALSE)),"",IF(VLOOKUP($A117,'Gerosa et al. diauxic shift'!$A:$L,5,FALSE)=0,"",VLOOKUP($A117,'Gerosa et al. diauxic shift'!$A:$L,5,FALSE)*Sources!$E$3))</f>
        <v/>
      </c>
      <c r="AI117" s="18" t="str">
        <f>IF(ISERROR(VLOOKUP($A117,'Gerosa et al. diauxic shift'!$A:$L,6,FALSE)),"",IF(VLOOKUP($A117,'Gerosa et al. diauxic shift'!$A:$L,6,FALSE)=0,"",VLOOKUP($A117,'Gerosa et al. diauxic shift'!$A:$L,6,FALSE)*Sources!$E$3))</f>
        <v/>
      </c>
      <c r="AJ117" s="18" t="str">
        <f>IF(ISERROR(VLOOKUP($A117,'Gerosa et al. diauxic shift'!$A:$L,7,FALSE)),"",IF(VLOOKUP($A117,'Gerosa et al. diauxic shift'!$A:$L,7,FALSE)=0,"",VLOOKUP($A117,'Gerosa et al. diauxic shift'!$A:$L,7,FALSE)*Sources!$E$3))</f>
        <v/>
      </c>
      <c r="AK117" s="18" t="str">
        <f>IF(ISERROR(VLOOKUP($A117,'Gerosa et al. diauxic shift'!$A:$L,8,FALSE)),"",IF(VLOOKUP($A117,'Gerosa et al. diauxic shift'!$A:$L,8,FALSE)=0,"",VLOOKUP($A117,'Gerosa et al. diauxic shift'!$A:$L,8,FALSE)*Sources!$E$3))</f>
        <v/>
      </c>
      <c r="AL117" s="18" t="str">
        <f>IF(ISERROR(VLOOKUP($A117,'Gerosa et al. diauxic shift'!$A:$L,9,FALSE)),"",IF(VLOOKUP($A117,'Gerosa et al. diauxic shift'!$A:$L,9,FALSE)=0,"",VLOOKUP($A117,'Gerosa et al. diauxic shift'!$A:$L,9,FALSE)*Sources!$E$3))</f>
        <v/>
      </c>
      <c r="AM117" s="18" t="str">
        <f>IF(ISERROR(VLOOKUP($A117,'Gerosa et al. diauxic shift'!$A:$L,10,FALSE)),"",IF(VLOOKUP($A117,'Gerosa et al. diauxic shift'!$A:$L,10,FALSE)=0,"",VLOOKUP($A117,'Gerosa et al. diauxic shift'!$A:$L,10,FALSE)*Sources!$E$3))</f>
        <v/>
      </c>
      <c r="AN117" s="18" t="str">
        <f>IF(ISERROR(VLOOKUP($A117,'Gerosa et al. diauxic shift'!$A:$L,11,FALSE)),"",IF(VLOOKUP($A117,'Gerosa et al. diauxic shift'!$A:$L,11,FALSE)=0,"",VLOOKUP($A117,'Gerosa et al. diauxic shift'!$A:$L,11,FALSE)*Sources!$E$3))</f>
        <v/>
      </c>
      <c r="AO117" s="18" t="str">
        <f>IF(ISERROR(VLOOKUP($A117,'Gerosa et al. diauxic shift'!$A:$L,12,FALSE)),"",IF(VLOOKUP($A117,'Gerosa et al. diauxic shift'!$A:$L,12,FALSE)=0,"",VLOOKUP($A117,'Gerosa et al. diauxic shift'!$A:$L,12,FALSE)*Sources!$E$3))</f>
        <v/>
      </c>
      <c r="AP117" s="17"/>
      <c r="AQ117" s="18" t="str">
        <f>IF(ISERROR(VLOOKUP($A117,'Ishii et al.'!$A:$L,3,FALSE)),"",IF(VLOOKUP($A117,'Ishii et al.'!$A:$L,3,FALSE)=0,"",VLOOKUP($A117,'Ishii et al.'!$A:$L,3,FALSE)*Sources!$E$4))</f>
        <v/>
      </c>
      <c r="AR117" s="18" t="str">
        <f>IF(ISERROR(VLOOKUP($A117,'Ishii et al.'!$A:$L,4,FALSE)),"",IF(VLOOKUP($A117,'Ishii et al.'!$A:$L,4,FALSE)=0,"",VLOOKUP($A117,'Ishii et al.'!$A:$L,4,FALSE)*Sources!$E$4))</f>
        <v/>
      </c>
      <c r="AS117" s="18">
        <f>IF(ISERROR(VLOOKUP($A117,'Ishii et al.'!$A:$L,5,FALSE)),"",IF(VLOOKUP($A117,'Ishii et al.'!$A:$L,5,FALSE)=0,"",VLOOKUP($A117,'Ishii et al.'!$A:$L,5,FALSE)*Sources!$E$4))</f>
        <v>3.9888512697182103E-3</v>
      </c>
      <c r="AT117" s="18" t="str">
        <f>IF(ISERROR(VLOOKUP($A117,'Ishii et al.'!$A:$L,6,FALSE)),"",IF(VLOOKUP($A117,'Ishii et al.'!$A:$L,6,FALSE)=0,"",VLOOKUP($A117,'Ishii et al.'!$A:$L,6,FALSE)*Sources!$E$4))</f>
        <v/>
      </c>
      <c r="AU117" s="18">
        <f>IF(ISERROR(VLOOKUP($A117,'Ishii et al.'!$A:$L,7,FALSE)),"",IF(VLOOKUP($A117,'Ishii et al.'!$A:$L,7,FALSE)=0,"",VLOOKUP($A117,'Ishii et al.'!$A:$L,7,FALSE)*Sources!$E$4))</f>
        <v>1.68593606687019E-3</v>
      </c>
      <c r="AV117" s="18">
        <f t="shared" si="17"/>
        <v>2.8373936682942E-3</v>
      </c>
      <c r="AW117" s="18">
        <f>IF(ISERROR(VLOOKUP($A117,'Ishii et al.'!$A:$L,9,FALSE)),"",IF(VLOOKUP($A117,'Ishii et al.'!$A:$L,9,FALSE)=0,"",VLOOKUP($A117,'Ishii et al.'!$A:$L,9,FALSE)*Sources!$E$4))</f>
        <v>2.8816524048045698E-3</v>
      </c>
      <c r="AX117" s="18">
        <f>IF(ISERROR(VLOOKUP($A117,'Ishii et al.'!$A:$L,10,FALSE)),"",IF(VLOOKUP($A117,'Ishii et al.'!$A:$L,10,FALSE)=0,"",VLOOKUP($A117,'Ishii et al.'!$A:$L,10,FALSE)*Sources!$E$4))</f>
        <v>3.4660786296779301E-3</v>
      </c>
      <c r="AY117" s="18">
        <f>IF(ISERROR(VLOOKUP($A117,'Ishii et al.'!$A:$L,11,FALSE)),"",IF(VLOOKUP($A117,'Ishii et al.'!$A:$L,11,FALSE)=0,"",VLOOKUP($A117,'Ishii et al.'!$A:$L,11,FALSE)*Sources!$E$4))</f>
        <v>1.7355851735120699E-3</v>
      </c>
      <c r="AZ117" s="18">
        <f>IF(ISERROR(VLOOKUP($A117,'Ishii et al.'!$A:$L,12,FALSE)),"",IF(VLOOKUP($A117,'Ishii et al.'!$A:$L,12,FALSE)=0,"",VLOOKUP($A117,'Ishii et al.'!$A:$L,12,FALSE)*Sources!$E$4))</f>
        <v>4.6888252317899204E-3</v>
      </c>
      <c r="BA117" s="17"/>
      <c r="BB117" s="18" t="str">
        <f>IF(ISERROR(VLOOKUP($A117,'Park et al.'!$A:$E,5,FALSE)),"",IF(VLOOKUP($A117,'Park et al.'!$A:$E,5,FALSE)=0,"",VLOOKUP($A117,'Park et al.'!$A:$E,5,FALSE)*Sources!$E$5))</f>
        <v/>
      </c>
    </row>
    <row r="118" spans="1:54" ht="15" hidden="1" customHeight="1">
      <c r="A118" s="16" t="s">
        <v>360</v>
      </c>
      <c r="B118" s="18" t="s">
        <v>742</v>
      </c>
      <c r="C118" s="18" t="s">
        <v>847</v>
      </c>
      <c r="D118" s="18" t="s">
        <v>361</v>
      </c>
      <c r="E118" s="18" t="s">
        <v>361</v>
      </c>
      <c r="G118" s="18" t="s">
        <v>362</v>
      </c>
      <c r="H118" s="18" t="s">
        <v>361</v>
      </c>
      <c r="I118" s="16">
        <f t="shared" si="9"/>
        <v>3</v>
      </c>
      <c r="J118" s="16">
        <f t="shared" si="10"/>
        <v>13</v>
      </c>
      <c r="K118" s="18"/>
      <c r="L118" s="18"/>
      <c r="M118" s="12" t="b">
        <v>1</v>
      </c>
      <c r="N118" s="12">
        <f t="shared" si="11"/>
        <v>1.35</v>
      </c>
      <c r="O118" s="12">
        <f t="shared" si="12"/>
        <v>1.35</v>
      </c>
      <c r="P118" s="12">
        <f t="shared" si="13"/>
        <v>1.35</v>
      </c>
      <c r="Q118" s="12">
        <f t="shared" si="14"/>
        <v>1.35</v>
      </c>
      <c r="R118" s="12">
        <f t="shared" si="15"/>
        <v>0</v>
      </c>
      <c r="S118" s="12">
        <f t="shared" si="16"/>
        <v>3.9085118702953097E-3</v>
      </c>
      <c r="U118" s="16">
        <f>IF(ISERROR(VLOOKUP($A118,'Bennett et al.'!$A:$E,3,FALSE)),"",IF(VLOOKUP($A118,'Bennett et al.'!$A:$E,3,FALSE)=0,"",VLOOKUP($A118,'Bennett et al.'!$A:$E,3,FALSE)*Sources!$E$2))</f>
        <v>1.35</v>
      </c>
      <c r="V118" s="16">
        <f>IF(ISERROR(VLOOKUP($A118,'Bennett et al.'!$A:$E,4,FALSE)),"",IF(VLOOKUP($A118,'Bennett et al.'!$A:$E,4,FALSE)=0,"",VLOOKUP($A118,'Bennett et al.'!$A:$E,4,FALSE)*Sources!$E$2))</f>
        <v>0.93099999999999994</v>
      </c>
      <c r="W118" s="16">
        <f>IF(ISERROR(VLOOKUP($A118,'Bennett et al.'!$A:$E,5,FALSE)),"",IF(VLOOKUP($A118,'Bennett et al.'!$A:$E,5,FALSE)=0,"",VLOOKUP($A118,'Bennett et al.'!$A:$E,5,FALSE)*Sources!$E$2))</f>
        <v>0.51600000000000001</v>
      </c>
      <c r="X118" s="17"/>
      <c r="Y118" s="16" t="str">
        <f>IF(ISERROR(VLOOKUP($A118,'Gerosa et al. growth media'!$A:$K,4,FALSE)),"",IF(VLOOKUP($A118,'Gerosa et al. growth media'!$A:$K,4,FALSE)=0,"",VLOOKUP($A118,'Gerosa et al. growth media'!$A:$K,4,FALSE)*Sources!$E$3))</f>
        <v/>
      </c>
      <c r="Z118" s="16" t="str">
        <f>IF(ISERROR(VLOOKUP($A118,'Gerosa et al. growth media'!$A:$K,5,FALSE)),"",IF(VLOOKUP($A118,'Gerosa et al. growth media'!$A:$K,5,FALSE)=0,"",VLOOKUP($A118,'Gerosa et al. growth media'!$A:$K,5,FALSE)*Sources!$E$3))</f>
        <v/>
      </c>
      <c r="AA118" s="16" t="str">
        <f>IF(ISERROR(VLOOKUP($A118,'Gerosa et al. growth media'!$A:$K,6,FALSE)),"",IF(VLOOKUP($A118,'Gerosa et al. growth media'!$A:$K,6,FALSE)=0,"",VLOOKUP($A118,'Gerosa et al. growth media'!$A:$K,6,FALSE)*Sources!$E$3))</f>
        <v/>
      </c>
      <c r="AB118" s="16" t="str">
        <f>IF(ISERROR(VLOOKUP($A118,'Gerosa et al. growth media'!$A:$K,7,FALSE)),"",IF(VLOOKUP($A118,'Gerosa et al. growth media'!$A:$K,7,FALSE)=0,"",VLOOKUP($A118,'Gerosa et al. growth media'!$A:$K,7,FALSE)*Sources!$E$3))</f>
        <v/>
      </c>
      <c r="AC118" s="16" t="str">
        <f>IF(ISERROR(VLOOKUP($A118,'Gerosa et al. growth media'!$A:$K,8,FALSE)),"",IF(VLOOKUP($A118,'Gerosa et al. growth media'!$A:$K,8,FALSE)=0,"",VLOOKUP($A118,'Gerosa et al. growth media'!$A:$K,8,FALSE)*Sources!$E$3))</f>
        <v/>
      </c>
      <c r="AD118" s="16" t="str">
        <f>IF(ISERROR(VLOOKUP($A118,'Gerosa et al. growth media'!$A:$K,9,FALSE)),"",IF(VLOOKUP($A118,'Gerosa et al. growth media'!$A:$K,9,FALSE)=0,"",VLOOKUP($A118,'Gerosa et al. growth media'!$A:$K,9,FALSE)*Sources!$E$3))</f>
        <v/>
      </c>
      <c r="AE118" s="16" t="str">
        <f>IF(ISERROR(VLOOKUP($A118,'Gerosa et al. growth media'!$A:$K,10,FALSE)),"",IF(VLOOKUP($A118,'Gerosa et al. growth media'!$A:$K,10,FALSE)=0,"",VLOOKUP($A118,'Gerosa et al. growth media'!$A:$K,10,FALSE)*Sources!$E$3))</f>
        <v/>
      </c>
      <c r="AF118" s="16" t="str">
        <f>IF(ISERROR(VLOOKUP($A118,'Gerosa et al. growth media'!$A:$K,11,FALSE)),"",IF(VLOOKUP($A118,'Gerosa et al. growth media'!$A:$K,11,FALSE)=0,"",VLOOKUP($A118,'Gerosa et al. growth media'!$A:$K,11,FALSE)*Sources!$E$3))</f>
        <v/>
      </c>
      <c r="AG118" s="16" t="str">
        <f>IF(ISERROR(VLOOKUP($A118,'Gerosa et al. diauxic shift'!$A:$L,4,FALSE)),"",IF(VLOOKUP($A118,'Gerosa et al. diauxic shift'!$A:$L,4,FALSE)=0,"",VLOOKUP($A118,'Gerosa et al. diauxic shift'!$A:$L,4,FALSE)*Sources!$E$3))</f>
        <v/>
      </c>
      <c r="AH118" s="16" t="str">
        <f>IF(ISERROR(VLOOKUP($A118,'Gerosa et al. diauxic shift'!$A:$L,5,FALSE)),"",IF(VLOOKUP($A118,'Gerosa et al. diauxic shift'!$A:$L,5,FALSE)=0,"",VLOOKUP($A118,'Gerosa et al. diauxic shift'!$A:$L,5,FALSE)*Sources!$E$3))</f>
        <v/>
      </c>
      <c r="AI118" s="16" t="str">
        <f>IF(ISERROR(VLOOKUP($A118,'Gerosa et al. diauxic shift'!$A:$L,6,FALSE)),"",IF(VLOOKUP($A118,'Gerosa et al. diauxic shift'!$A:$L,6,FALSE)=0,"",VLOOKUP($A118,'Gerosa et al. diauxic shift'!$A:$L,6,FALSE)*Sources!$E$3))</f>
        <v/>
      </c>
      <c r="AJ118" s="16" t="str">
        <f>IF(ISERROR(VLOOKUP($A118,'Gerosa et al. diauxic shift'!$A:$L,7,FALSE)),"",IF(VLOOKUP($A118,'Gerosa et al. diauxic shift'!$A:$L,7,FALSE)=0,"",VLOOKUP($A118,'Gerosa et al. diauxic shift'!$A:$L,7,FALSE)*Sources!$E$3))</f>
        <v/>
      </c>
      <c r="AK118" s="16" t="str">
        <f>IF(ISERROR(VLOOKUP($A118,'Gerosa et al. diauxic shift'!$A:$L,8,FALSE)),"",IF(VLOOKUP($A118,'Gerosa et al. diauxic shift'!$A:$L,8,FALSE)=0,"",VLOOKUP($A118,'Gerosa et al. diauxic shift'!$A:$L,8,FALSE)*Sources!$E$3))</f>
        <v/>
      </c>
      <c r="AL118" s="16" t="str">
        <f>IF(ISERROR(VLOOKUP($A118,'Gerosa et al. diauxic shift'!$A:$L,9,FALSE)),"",IF(VLOOKUP($A118,'Gerosa et al. diauxic shift'!$A:$L,9,FALSE)=0,"",VLOOKUP($A118,'Gerosa et al. diauxic shift'!$A:$L,9,FALSE)*Sources!$E$3))</f>
        <v/>
      </c>
      <c r="AM118" s="16" t="str">
        <f>IF(ISERROR(VLOOKUP($A118,'Gerosa et al. diauxic shift'!$A:$L,10,FALSE)),"",IF(VLOOKUP($A118,'Gerosa et al. diauxic shift'!$A:$L,10,FALSE)=0,"",VLOOKUP($A118,'Gerosa et al. diauxic shift'!$A:$L,10,FALSE)*Sources!$E$3))</f>
        <v/>
      </c>
      <c r="AN118" s="16" t="str">
        <f>IF(ISERROR(VLOOKUP($A118,'Gerosa et al. diauxic shift'!$A:$L,11,FALSE)),"",IF(VLOOKUP($A118,'Gerosa et al. diauxic shift'!$A:$L,11,FALSE)=0,"",VLOOKUP($A118,'Gerosa et al. diauxic shift'!$A:$L,11,FALSE)*Sources!$E$3))</f>
        <v/>
      </c>
      <c r="AO118" s="16" t="str">
        <f>IF(ISERROR(VLOOKUP($A118,'Gerosa et al. diauxic shift'!$A:$L,12,FALSE)),"",IF(VLOOKUP($A118,'Gerosa et al. diauxic shift'!$A:$L,12,FALSE)=0,"",VLOOKUP($A118,'Gerosa et al. diauxic shift'!$A:$L,12,FALSE)*Sources!$E$3))</f>
        <v/>
      </c>
      <c r="AP118" s="17"/>
      <c r="AQ118" s="16">
        <f>IF(ISERROR(VLOOKUP($A118,'Ishii et al.'!$A:$L,3,FALSE)),"",IF(VLOOKUP($A118,'Ishii et al.'!$A:$L,3,FALSE)=0,"",VLOOKUP($A118,'Ishii et al.'!$A:$L,3,FALSE)*Sources!$E$4))</f>
        <v>6.21651101477807E-2</v>
      </c>
      <c r="AR118" s="16">
        <f>IF(ISERROR(VLOOKUP($A118,'Ishii et al.'!$A:$L,4,FALSE)),"",IF(VLOOKUP($A118,'Ishii et al.'!$A:$L,4,FALSE)=0,"",VLOOKUP($A118,'Ishii et al.'!$A:$L,4,FALSE)*Sources!$E$4))</f>
        <v>5.7525323488403002E-2</v>
      </c>
      <c r="AS118" s="16">
        <f>IF(ISERROR(VLOOKUP($A118,'Ishii et al.'!$A:$L,5,FALSE)),"",IF(VLOOKUP($A118,'Ishii et al.'!$A:$L,5,FALSE)=0,"",VLOOKUP($A118,'Ishii et al.'!$A:$L,5,FALSE)*Sources!$E$4))</f>
        <v>3.8357745089453402E-2</v>
      </c>
      <c r="AT118" s="16">
        <f>IF(ISERROR(VLOOKUP($A118,'Ishii et al.'!$A:$L,6,FALSE)),"",IF(VLOOKUP($A118,'Ishii et al.'!$A:$L,6,FALSE)=0,"",VLOOKUP($A118,'Ishii et al.'!$A:$L,6,FALSE)*Sources!$E$4))</f>
        <v>0.12619642099985501</v>
      </c>
      <c r="AU118" s="16">
        <f>IF(ISERROR(VLOOKUP($A118,'Ishii et al.'!$A:$L,7,FALSE)),"",IF(VLOOKUP($A118,'Ishii et al.'!$A:$L,7,FALSE)=0,"",VLOOKUP($A118,'Ishii et al.'!$A:$L,7,FALSE)*Sources!$E$4))</f>
        <v>5.5397792901585002E-2</v>
      </c>
      <c r="AV118" s="16">
        <f t="shared" si="17"/>
        <v>6.792847852541542E-2</v>
      </c>
      <c r="AW118" s="16">
        <f>IF(ISERROR(VLOOKUP($A118,'Ishii et al.'!$A:$L,9,FALSE)),"",IF(VLOOKUP($A118,'Ishii et al.'!$A:$L,9,FALSE)=0,"",VLOOKUP($A118,'Ishii et al.'!$A:$L,9,FALSE)*Sources!$E$4))</f>
        <v>3.1145689102491901E-2</v>
      </c>
      <c r="AX118" s="16">
        <f>IF(ISERROR(VLOOKUP($A118,'Ishii et al.'!$A:$L,10,FALSE)),"",IF(VLOOKUP($A118,'Ishii et al.'!$A:$L,10,FALSE)=0,"",VLOOKUP($A118,'Ishii et al.'!$A:$L,10,FALSE)*Sources!$E$4))</f>
        <v>4.7173657558750103E-2</v>
      </c>
      <c r="AY118" s="16">
        <f>IF(ISERROR(VLOOKUP($A118,'Ishii et al.'!$A:$L,11,FALSE)),"",IF(VLOOKUP($A118,'Ishii et al.'!$A:$L,11,FALSE)=0,"",VLOOKUP($A118,'Ishii et al.'!$A:$L,11,FALSE)*Sources!$E$4))</f>
        <v>3.3550870052268603E-2</v>
      </c>
      <c r="AZ118" s="16">
        <f>IF(ISERROR(VLOOKUP($A118,'Ishii et al.'!$A:$L,12,FALSE)),"",IF(VLOOKUP($A118,'Ishii et al.'!$A:$L,12,FALSE)=0,"",VLOOKUP($A118,'Ishii et al.'!$A:$L,12,FALSE)*Sources!$E$4))</f>
        <v>0.10972969447452199</v>
      </c>
      <c r="BA118" s="17"/>
      <c r="BB118" s="16">
        <f>IF(ISERROR(VLOOKUP($A118,'Park et al.'!$A:$E,5,FALSE)),"",IF(VLOOKUP($A118,'Park et al.'!$A:$E,5,FALSE)=0,"",VLOOKUP($A118,'Park et al.'!$A:$E,5,FALSE)*Sources!$E$5))</f>
        <v>1.35</v>
      </c>
    </row>
    <row r="119" spans="1:54" ht="15" customHeight="1">
      <c r="A119" s="16" t="s">
        <v>363</v>
      </c>
      <c r="B119" s="18"/>
      <c r="C119" s="18"/>
      <c r="D119" s="18" t="s">
        <v>364</v>
      </c>
      <c r="E119" s="17"/>
      <c r="F119"/>
      <c r="G119" s="18" t="s">
        <v>364</v>
      </c>
      <c r="H119" s="17"/>
      <c r="I119" s="16">
        <f t="shared" si="9"/>
        <v>1</v>
      </c>
      <c r="J119" s="16">
        <f t="shared" si="10"/>
        <v>6</v>
      </c>
      <c r="K119" s="18"/>
      <c r="L119" s="18"/>
      <c r="N119" s="12" t="str">
        <f t="shared" si="11"/>
        <v/>
      </c>
      <c r="O119" s="12" t="str">
        <f t="shared" si="12"/>
        <v/>
      </c>
      <c r="P119" s="12" t="str">
        <f t="shared" si="13"/>
        <v/>
      </c>
      <c r="Q119" s="12" t="str">
        <f t="shared" si="14"/>
        <v/>
      </c>
      <c r="R119" s="12" t="str">
        <f t="shared" si="15"/>
        <v/>
      </c>
      <c r="S119" s="12" t="str">
        <f t="shared" si="16"/>
        <v/>
      </c>
      <c r="U119" s="16" t="str">
        <f>IF(ISERROR(VLOOKUP($A119,'Bennett et al.'!$A:$E,3,FALSE)),"",IF(VLOOKUP($A119,'Bennett et al.'!$A:$E,3,FALSE)=0,"",VLOOKUP($A119,'Bennett et al.'!$A:$E,3,FALSE)*Sources!$E$2))</f>
        <v/>
      </c>
      <c r="V119" s="16" t="str">
        <f>IF(ISERROR(VLOOKUP($A119,'Bennett et al.'!$A:$E,4,FALSE)),"",IF(VLOOKUP($A119,'Bennett et al.'!$A:$E,4,FALSE)=0,"",VLOOKUP($A119,'Bennett et al.'!$A:$E,4,FALSE)*Sources!$E$2))</f>
        <v/>
      </c>
      <c r="W119" s="16" t="str">
        <f>IF(ISERROR(VLOOKUP($A119,'Bennett et al.'!$A:$E,5,FALSE)),"",IF(VLOOKUP($A119,'Bennett et al.'!$A:$E,5,FALSE)=0,"",VLOOKUP($A119,'Bennett et al.'!$A:$E,5,FALSE)*Sources!$E$2))</f>
        <v/>
      </c>
      <c r="X119" s="17"/>
      <c r="Y119" s="16" t="str">
        <f>IF(ISERROR(VLOOKUP($A119,'Gerosa et al. growth media'!$A:$K,4,FALSE)),"",IF(VLOOKUP($A119,'Gerosa et al. growth media'!$A:$K,4,FALSE)=0,"",VLOOKUP($A119,'Gerosa et al. growth media'!$A:$K,4,FALSE)*Sources!$E$3))</f>
        <v/>
      </c>
      <c r="Z119" s="16" t="str">
        <f>IF(ISERROR(VLOOKUP($A119,'Gerosa et al. growth media'!$A:$K,5,FALSE)),"",IF(VLOOKUP($A119,'Gerosa et al. growth media'!$A:$K,5,FALSE)=0,"",VLOOKUP($A119,'Gerosa et al. growth media'!$A:$K,5,FALSE)*Sources!$E$3))</f>
        <v/>
      </c>
      <c r="AA119" s="16" t="str">
        <f>IF(ISERROR(VLOOKUP($A119,'Gerosa et al. growth media'!$A:$K,6,FALSE)),"",IF(VLOOKUP($A119,'Gerosa et al. growth media'!$A:$K,6,FALSE)=0,"",VLOOKUP($A119,'Gerosa et al. growth media'!$A:$K,6,FALSE)*Sources!$E$3))</f>
        <v/>
      </c>
      <c r="AB119" s="16" t="str">
        <f>IF(ISERROR(VLOOKUP($A119,'Gerosa et al. growth media'!$A:$K,7,FALSE)),"",IF(VLOOKUP($A119,'Gerosa et al. growth media'!$A:$K,7,FALSE)=0,"",VLOOKUP($A119,'Gerosa et al. growth media'!$A:$K,7,FALSE)*Sources!$E$3))</f>
        <v/>
      </c>
      <c r="AC119" s="16" t="str">
        <f>IF(ISERROR(VLOOKUP($A119,'Gerosa et al. growth media'!$A:$K,8,FALSE)),"",IF(VLOOKUP($A119,'Gerosa et al. growth media'!$A:$K,8,FALSE)=0,"",VLOOKUP($A119,'Gerosa et al. growth media'!$A:$K,8,FALSE)*Sources!$E$3))</f>
        <v/>
      </c>
      <c r="AD119" s="16" t="str">
        <f>IF(ISERROR(VLOOKUP($A119,'Gerosa et al. growth media'!$A:$K,9,FALSE)),"",IF(VLOOKUP($A119,'Gerosa et al. growth media'!$A:$K,9,FALSE)=0,"",VLOOKUP($A119,'Gerosa et al. growth media'!$A:$K,9,FALSE)*Sources!$E$3))</f>
        <v/>
      </c>
      <c r="AE119" s="16" t="str">
        <f>IF(ISERROR(VLOOKUP($A119,'Gerosa et al. growth media'!$A:$K,10,FALSE)),"",IF(VLOOKUP($A119,'Gerosa et al. growth media'!$A:$K,10,FALSE)=0,"",VLOOKUP($A119,'Gerosa et al. growth media'!$A:$K,10,FALSE)*Sources!$E$3))</f>
        <v/>
      </c>
      <c r="AF119" s="16" t="str">
        <f>IF(ISERROR(VLOOKUP($A119,'Gerosa et al. growth media'!$A:$K,11,FALSE)),"",IF(VLOOKUP($A119,'Gerosa et al. growth media'!$A:$K,11,FALSE)=0,"",VLOOKUP($A119,'Gerosa et al. growth media'!$A:$K,11,FALSE)*Sources!$E$3))</f>
        <v/>
      </c>
      <c r="AG119" s="16" t="str">
        <f>IF(ISERROR(VLOOKUP($A119,'Gerosa et al. diauxic shift'!$A:$L,4,FALSE)),"",IF(VLOOKUP($A119,'Gerosa et al. diauxic shift'!$A:$L,4,FALSE)=0,"",VLOOKUP($A119,'Gerosa et al. diauxic shift'!$A:$L,4,FALSE)*Sources!$E$3))</f>
        <v/>
      </c>
      <c r="AH119" s="16" t="str">
        <f>IF(ISERROR(VLOOKUP($A119,'Gerosa et al. diauxic shift'!$A:$L,5,FALSE)),"",IF(VLOOKUP($A119,'Gerosa et al. diauxic shift'!$A:$L,5,FALSE)=0,"",VLOOKUP($A119,'Gerosa et al. diauxic shift'!$A:$L,5,FALSE)*Sources!$E$3))</f>
        <v/>
      </c>
      <c r="AI119" s="16" t="str">
        <f>IF(ISERROR(VLOOKUP($A119,'Gerosa et al. diauxic shift'!$A:$L,6,FALSE)),"",IF(VLOOKUP($A119,'Gerosa et al. diauxic shift'!$A:$L,6,FALSE)=0,"",VLOOKUP($A119,'Gerosa et al. diauxic shift'!$A:$L,6,FALSE)*Sources!$E$3))</f>
        <v/>
      </c>
      <c r="AJ119" s="16" t="str">
        <f>IF(ISERROR(VLOOKUP($A119,'Gerosa et al. diauxic shift'!$A:$L,7,FALSE)),"",IF(VLOOKUP($A119,'Gerosa et al. diauxic shift'!$A:$L,7,FALSE)=0,"",VLOOKUP($A119,'Gerosa et al. diauxic shift'!$A:$L,7,FALSE)*Sources!$E$3))</f>
        <v/>
      </c>
      <c r="AK119" s="16" t="str">
        <f>IF(ISERROR(VLOOKUP($A119,'Gerosa et al. diauxic shift'!$A:$L,8,FALSE)),"",IF(VLOOKUP($A119,'Gerosa et al. diauxic shift'!$A:$L,8,FALSE)=0,"",VLOOKUP($A119,'Gerosa et al. diauxic shift'!$A:$L,8,FALSE)*Sources!$E$3))</f>
        <v/>
      </c>
      <c r="AL119" s="16" t="str">
        <f>IF(ISERROR(VLOOKUP($A119,'Gerosa et al. diauxic shift'!$A:$L,9,FALSE)),"",IF(VLOOKUP($A119,'Gerosa et al. diauxic shift'!$A:$L,9,FALSE)=0,"",VLOOKUP($A119,'Gerosa et al. diauxic shift'!$A:$L,9,FALSE)*Sources!$E$3))</f>
        <v/>
      </c>
      <c r="AM119" s="16" t="str">
        <f>IF(ISERROR(VLOOKUP($A119,'Gerosa et al. diauxic shift'!$A:$L,10,FALSE)),"",IF(VLOOKUP($A119,'Gerosa et al. diauxic shift'!$A:$L,10,FALSE)=0,"",VLOOKUP($A119,'Gerosa et al. diauxic shift'!$A:$L,10,FALSE)*Sources!$E$3))</f>
        <v/>
      </c>
      <c r="AN119" s="16" t="str">
        <f>IF(ISERROR(VLOOKUP($A119,'Gerosa et al. diauxic shift'!$A:$L,11,FALSE)),"",IF(VLOOKUP($A119,'Gerosa et al. diauxic shift'!$A:$L,11,FALSE)=0,"",VLOOKUP($A119,'Gerosa et al. diauxic shift'!$A:$L,11,FALSE)*Sources!$E$3))</f>
        <v/>
      </c>
      <c r="AO119" s="16" t="str">
        <f>IF(ISERROR(VLOOKUP($A119,'Gerosa et al. diauxic shift'!$A:$L,12,FALSE)),"",IF(VLOOKUP($A119,'Gerosa et al. diauxic shift'!$A:$L,12,FALSE)=0,"",VLOOKUP($A119,'Gerosa et al. diauxic shift'!$A:$L,12,FALSE)*Sources!$E$3))</f>
        <v/>
      </c>
      <c r="AP119" s="17"/>
      <c r="AQ119" s="16" t="str">
        <f>IF(ISERROR(VLOOKUP($A119,'Ishii et al.'!$A:$L,3,FALSE)),"",IF(VLOOKUP($A119,'Ishii et al.'!$A:$L,3,FALSE)=0,"",VLOOKUP($A119,'Ishii et al.'!$A:$L,3,FALSE)*Sources!$E$4))</f>
        <v/>
      </c>
      <c r="AR119" s="16" t="str">
        <f>IF(ISERROR(VLOOKUP($A119,'Ishii et al.'!$A:$L,4,FALSE)),"",IF(VLOOKUP($A119,'Ishii et al.'!$A:$L,4,FALSE)=0,"",VLOOKUP($A119,'Ishii et al.'!$A:$L,4,FALSE)*Sources!$E$4))</f>
        <v/>
      </c>
      <c r="AS119" s="16">
        <f>IF(ISERROR(VLOOKUP($A119,'Ishii et al.'!$A:$L,5,FALSE)),"",IF(VLOOKUP($A119,'Ishii et al.'!$A:$L,5,FALSE)=0,"",VLOOKUP($A119,'Ishii et al.'!$A:$L,5,FALSE)*Sources!$E$4))</f>
        <v>1.9224377867144701E-2</v>
      </c>
      <c r="AT119" s="16">
        <f>IF(ISERROR(VLOOKUP($A119,'Ishii et al.'!$A:$L,6,FALSE)),"",IF(VLOOKUP($A119,'Ishii et al.'!$A:$L,6,FALSE)=0,"",VLOOKUP($A119,'Ishii et al.'!$A:$L,6,FALSE)*Sources!$E$4))</f>
        <v>7.9893140843320304E-2</v>
      </c>
      <c r="AU119" s="16">
        <f>IF(ISERROR(VLOOKUP($A119,'Ishii et al.'!$A:$L,7,FALSE)),"",IF(VLOOKUP($A119,'Ishii et al.'!$A:$L,7,FALSE)=0,"",VLOOKUP($A119,'Ishii et al.'!$A:$L,7,FALSE)*Sources!$E$4))</f>
        <v>2.44093696904088E-2</v>
      </c>
      <c r="AV119" s="16">
        <f t="shared" si="17"/>
        <v>4.1175629466957936E-2</v>
      </c>
      <c r="AW119" s="16">
        <f>IF(ISERROR(VLOOKUP($A119,'Ishii et al.'!$A:$L,9,FALSE)),"",IF(VLOOKUP($A119,'Ishii et al.'!$A:$L,9,FALSE)=0,"",VLOOKUP($A119,'Ishii et al.'!$A:$L,9,FALSE)*Sources!$E$4))</f>
        <v>2.7906014645487299E-2</v>
      </c>
      <c r="AX119" s="16">
        <f>IF(ISERROR(VLOOKUP($A119,'Ishii et al.'!$A:$L,10,FALSE)),"",IF(VLOOKUP($A119,'Ishii et al.'!$A:$L,10,FALSE)=0,"",VLOOKUP($A119,'Ishii et al.'!$A:$L,10,FALSE)*Sources!$E$4))</f>
        <v>2.91312219971398E-2</v>
      </c>
      <c r="AY119" s="16">
        <f>IF(ISERROR(VLOOKUP($A119,'Ishii et al.'!$A:$L,11,FALSE)),"",IF(VLOOKUP($A119,'Ishii et al.'!$A:$L,11,FALSE)=0,"",VLOOKUP($A119,'Ishii et al.'!$A:$L,11,FALSE)*Sources!$E$4))</f>
        <v>3.1652066783347997E-2</v>
      </c>
      <c r="AZ119" s="16" t="str">
        <f>IF(ISERROR(VLOOKUP($A119,'Ishii et al.'!$A:$L,12,FALSE)),"",IF(VLOOKUP($A119,'Ishii et al.'!$A:$L,12,FALSE)=0,"",VLOOKUP($A119,'Ishii et al.'!$A:$L,12,FALSE)*Sources!$E$4))</f>
        <v/>
      </c>
      <c r="BA119" s="17"/>
      <c r="BB119" s="16" t="str">
        <f>IF(ISERROR(VLOOKUP($A119,'Park et al.'!$A:$E,5,FALSE)),"",IF(VLOOKUP($A119,'Park et al.'!$A:$E,5,FALSE)=0,"",VLOOKUP($A119,'Park et al.'!$A:$E,5,FALSE)*Sources!$E$5))</f>
        <v/>
      </c>
    </row>
    <row r="120" spans="1:54" ht="15" hidden="1" customHeight="1">
      <c r="A120" s="16" t="s">
        <v>365</v>
      </c>
      <c r="B120" s="18" t="s">
        <v>753</v>
      </c>
      <c r="C120" s="18" t="s">
        <v>753</v>
      </c>
      <c r="D120" s="18" t="s">
        <v>366</v>
      </c>
      <c r="E120" s="18" t="s">
        <v>366</v>
      </c>
      <c r="F120" s="17"/>
      <c r="G120" s="17"/>
      <c r="H120" s="18" t="s">
        <v>366</v>
      </c>
      <c r="I120" s="16">
        <f t="shared" si="9"/>
        <v>2</v>
      </c>
      <c r="J120" s="16">
        <f t="shared" si="10"/>
        <v>2</v>
      </c>
      <c r="K120" s="18"/>
      <c r="L120" s="18"/>
      <c r="M120" s="12" t="b">
        <v>1</v>
      </c>
      <c r="N120" s="12">
        <f t="shared" si="11"/>
        <v>5.22E-4</v>
      </c>
      <c r="O120" s="12">
        <f t="shared" si="12"/>
        <v>5.22E-4</v>
      </c>
      <c r="P120" s="12">
        <f t="shared" si="13"/>
        <v>5.22E-4</v>
      </c>
      <c r="Q120" s="12">
        <f t="shared" si="14"/>
        <v>5.22E-4</v>
      </c>
      <c r="R120" s="12">
        <f t="shared" si="15"/>
        <v>0</v>
      </c>
      <c r="S120" s="12">
        <f t="shared" si="16"/>
        <v>1.5112912565141864E-6</v>
      </c>
      <c r="U120" s="16">
        <f>IF(ISERROR(VLOOKUP($A120,'Bennett et al.'!$A:$E,3,FALSE)),"",IF(VLOOKUP($A120,'Bennett et al.'!$A:$E,3,FALSE)=0,"",VLOOKUP($A120,'Bennett et al.'!$A:$E,3,FALSE)*Sources!$E$2))</f>
        <v>5.22E-4</v>
      </c>
      <c r="V120" s="16" t="str">
        <f>IF(ISERROR(VLOOKUP($A120,'Bennett et al.'!$A:$E,4,FALSE)),"",IF(VLOOKUP($A120,'Bennett et al.'!$A:$E,4,FALSE)=0,"",VLOOKUP($A120,'Bennett et al.'!$A:$E,4,FALSE)*Sources!$E$2))</f>
        <v/>
      </c>
      <c r="W120" s="16" t="str">
        <f>IF(ISERROR(VLOOKUP($A120,'Bennett et al.'!$A:$E,5,FALSE)),"",IF(VLOOKUP($A120,'Bennett et al.'!$A:$E,5,FALSE)=0,"",VLOOKUP($A120,'Bennett et al.'!$A:$E,5,FALSE)*Sources!$E$2))</f>
        <v/>
      </c>
      <c r="X120" s="17"/>
      <c r="Y120" s="16" t="str">
        <f>IF(ISERROR(VLOOKUP($A120,'Gerosa et al. growth media'!$A:$K,4,FALSE)),"",IF(VLOOKUP($A120,'Gerosa et al. growth media'!$A:$K,4,FALSE)=0,"",VLOOKUP($A120,'Gerosa et al. growth media'!$A:$K,4,FALSE)*Sources!$E$3))</f>
        <v/>
      </c>
      <c r="Z120" s="16" t="str">
        <f>IF(ISERROR(VLOOKUP($A120,'Gerosa et al. growth media'!$A:$K,5,FALSE)),"",IF(VLOOKUP($A120,'Gerosa et al. growth media'!$A:$K,5,FALSE)=0,"",VLOOKUP($A120,'Gerosa et al. growth media'!$A:$K,5,FALSE)*Sources!$E$3))</f>
        <v/>
      </c>
      <c r="AA120" s="16" t="str">
        <f>IF(ISERROR(VLOOKUP($A120,'Gerosa et al. growth media'!$A:$K,6,FALSE)),"",IF(VLOOKUP($A120,'Gerosa et al. growth media'!$A:$K,6,FALSE)=0,"",VLOOKUP($A120,'Gerosa et al. growth media'!$A:$K,6,FALSE)*Sources!$E$3))</f>
        <v/>
      </c>
      <c r="AB120" s="16" t="str">
        <f>IF(ISERROR(VLOOKUP($A120,'Gerosa et al. growth media'!$A:$K,7,FALSE)),"",IF(VLOOKUP($A120,'Gerosa et al. growth media'!$A:$K,7,FALSE)=0,"",VLOOKUP($A120,'Gerosa et al. growth media'!$A:$K,7,FALSE)*Sources!$E$3))</f>
        <v/>
      </c>
      <c r="AC120" s="16" t="str">
        <f>IF(ISERROR(VLOOKUP($A120,'Gerosa et al. growth media'!$A:$K,8,FALSE)),"",IF(VLOOKUP($A120,'Gerosa et al. growth media'!$A:$K,8,FALSE)=0,"",VLOOKUP($A120,'Gerosa et al. growth media'!$A:$K,8,FALSE)*Sources!$E$3))</f>
        <v/>
      </c>
      <c r="AD120" s="16" t="str">
        <f>IF(ISERROR(VLOOKUP($A120,'Gerosa et al. growth media'!$A:$K,9,FALSE)),"",IF(VLOOKUP($A120,'Gerosa et al. growth media'!$A:$K,9,FALSE)=0,"",VLOOKUP($A120,'Gerosa et al. growth media'!$A:$K,9,FALSE)*Sources!$E$3))</f>
        <v/>
      </c>
      <c r="AE120" s="16" t="str">
        <f>IF(ISERROR(VLOOKUP($A120,'Gerosa et al. growth media'!$A:$K,10,FALSE)),"",IF(VLOOKUP($A120,'Gerosa et al. growth media'!$A:$K,10,FALSE)=0,"",VLOOKUP($A120,'Gerosa et al. growth media'!$A:$K,10,FALSE)*Sources!$E$3))</f>
        <v/>
      </c>
      <c r="AF120" s="16" t="str">
        <f>IF(ISERROR(VLOOKUP($A120,'Gerosa et al. growth media'!$A:$K,11,FALSE)),"",IF(VLOOKUP($A120,'Gerosa et al. growth media'!$A:$K,11,FALSE)=0,"",VLOOKUP($A120,'Gerosa et al. growth media'!$A:$K,11,FALSE)*Sources!$E$3))</f>
        <v/>
      </c>
      <c r="AG120" s="16" t="str">
        <f>IF(ISERROR(VLOOKUP($A120,'Gerosa et al. diauxic shift'!$A:$L,4,FALSE)),"",IF(VLOOKUP($A120,'Gerosa et al. diauxic shift'!$A:$L,4,FALSE)=0,"",VLOOKUP($A120,'Gerosa et al. diauxic shift'!$A:$L,4,FALSE)*Sources!$E$3))</f>
        <v/>
      </c>
      <c r="AH120" s="16" t="str">
        <f>IF(ISERROR(VLOOKUP($A120,'Gerosa et al. diauxic shift'!$A:$L,5,FALSE)),"",IF(VLOOKUP($A120,'Gerosa et al. diauxic shift'!$A:$L,5,FALSE)=0,"",VLOOKUP($A120,'Gerosa et al. diauxic shift'!$A:$L,5,FALSE)*Sources!$E$3))</f>
        <v/>
      </c>
      <c r="AI120" s="16" t="str">
        <f>IF(ISERROR(VLOOKUP($A120,'Gerosa et al. diauxic shift'!$A:$L,6,FALSE)),"",IF(VLOOKUP($A120,'Gerosa et al. diauxic shift'!$A:$L,6,FALSE)=0,"",VLOOKUP($A120,'Gerosa et al. diauxic shift'!$A:$L,6,FALSE)*Sources!$E$3))</f>
        <v/>
      </c>
      <c r="AJ120" s="16" t="str">
        <f>IF(ISERROR(VLOOKUP($A120,'Gerosa et al. diauxic shift'!$A:$L,7,FALSE)),"",IF(VLOOKUP($A120,'Gerosa et al. diauxic shift'!$A:$L,7,FALSE)=0,"",VLOOKUP($A120,'Gerosa et al. diauxic shift'!$A:$L,7,FALSE)*Sources!$E$3))</f>
        <v/>
      </c>
      <c r="AK120" s="16" t="str">
        <f>IF(ISERROR(VLOOKUP($A120,'Gerosa et al. diauxic shift'!$A:$L,8,FALSE)),"",IF(VLOOKUP($A120,'Gerosa et al. diauxic shift'!$A:$L,8,FALSE)=0,"",VLOOKUP($A120,'Gerosa et al. diauxic shift'!$A:$L,8,FALSE)*Sources!$E$3))</f>
        <v/>
      </c>
      <c r="AL120" s="16" t="str">
        <f>IF(ISERROR(VLOOKUP($A120,'Gerosa et al. diauxic shift'!$A:$L,9,FALSE)),"",IF(VLOOKUP($A120,'Gerosa et al. diauxic shift'!$A:$L,9,FALSE)=0,"",VLOOKUP($A120,'Gerosa et al. diauxic shift'!$A:$L,9,FALSE)*Sources!$E$3))</f>
        <v/>
      </c>
      <c r="AM120" s="16" t="str">
        <f>IF(ISERROR(VLOOKUP($A120,'Gerosa et al. diauxic shift'!$A:$L,10,FALSE)),"",IF(VLOOKUP($A120,'Gerosa et al. diauxic shift'!$A:$L,10,FALSE)=0,"",VLOOKUP($A120,'Gerosa et al. diauxic shift'!$A:$L,10,FALSE)*Sources!$E$3))</f>
        <v/>
      </c>
      <c r="AN120" s="16" t="str">
        <f>IF(ISERROR(VLOOKUP($A120,'Gerosa et al. diauxic shift'!$A:$L,11,FALSE)),"",IF(VLOOKUP($A120,'Gerosa et al. diauxic shift'!$A:$L,11,FALSE)=0,"",VLOOKUP($A120,'Gerosa et al. diauxic shift'!$A:$L,11,FALSE)*Sources!$E$3))</f>
        <v/>
      </c>
      <c r="AO120" s="16" t="str">
        <f>IF(ISERROR(VLOOKUP($A120,'Gerosa et al. diauxic shift'!$A:$L,12,FALSE)),"",IF(VLOOKUP($A120,'Gerosa et al. diauxic shift'!$A:$L,12,FALSE)=0,"",VLOOKUP($A120,'Gerosa et al. diauxic shift'!$A:$L,12,FALSE)*Sources!$E$3))</f>
        <v/>
      </c>
      <c r="AP120" s="17"/>
      <c r="AQ120" s="16" t="str">
        <f>IF(ISERROR(VLOOKUP($A120,'Ishii et al.'!$A:$L,3,FALSE)),"",IF(VLOOKUP($A120,'Ishii et al.'!$A:$L,3,FALSE)=0,"",VLOOKUP($A120,'Ishii et al.'!$A:$L,3,FALSE)*Sources!$E$4))</f>
        <v/>
      </c>
      <c r="AR120" s="16" t="str">
        <f>IF(ISERROR(VLOOKUP($A120,'Ishii et al.'!$A:$L,4,FALSE)),"",IF(VLOOKUP($A120,'Ishii et al.'!$A:$L,4,FALSE)=0,"",VLOOKUP($A120,'Ishii et al.'!$A:$L,4,FALSE)*Sources!$E$4))</f>
        <v/>
      </c>
      <c r="AS120" s="16" t="str">
        <f>IF(ISERROR(VLOOKUP($A120,'Ishii et al.'!$A:$L,5,FALSE)),"",IF(VLOOKUP($A120,'Ishii et al.'!$A:$L,5,FALSE)=0,"",VLOOKUP($A120,'Ishii et al.'!$A:$L,5,FALSE)*Sources!$E$4))</f>
        <v/>
      </c>
      <c r="AT120" s="16" t="str">
        <f>IF(ISERROR(VLOOKUP($A120,'Ishii et al.'!$A:$L,6,FALSE)),"",IF(VLOOKUP($A120,'Ishii et al.'!$A:$L,6,FALSE)=0,"",VLOOKUP($A120,'Ishii et al.'!$A:$L,6,FALSE)*Sources!$E$4))</f>
        <v/>
      </c>
      <c r="AU120" s="16" t="str">
        <f>IF(ISERROR(VLOOKUP($A120,'Ishii et al.'!$A:$L,7,FALSE)),"",IF(VLOOKUP($A120,'Ishii et al.'!$A:$L,7,FALSE)=0,"",VLOOKUP($A120,'Ishii et al.'!$A:$L,7,FALSE)*Sources!$E$4))</f>
        <v/>
      </c>
      <c r="AV120" s="16" t="str">
        <f t="shared" si="17"/>
        <v/>
      </c>
      <c r="AW120" s="16" t="str">
        <f>IF(ISERROR(VLOOKUP($A120,'Ishii et al.'!$A:$L,9,FALSE)),"",IF(VLOOKUP($A120,'Ishii et al.'!$A:$L,9,FALSE)=0,"",VLOOKUP($A120,'Ishii et al.'!$A:$L,9,FALSE)*Sources!$E$4))</f>
        <v/>
      </c>
      <c r="AX120" s="16" t="str">
        <f>IF(ISERROR(VLOOKUP($A120,'Ishii et al.'!$A:$L,10,FALSE)),"",IF(VLOOKUP($A120,'Ishii et al.'!$A:$L,10,FALSE)=0,"",VLOOKUP($A120,'Ishii et al.'!$A:$L,10,FALSE)*Sources!$E$4))</f>
        <v/>
      </c>
      <c r="AY120" s="16" t="str">
        <f>IF(ISERROR(VLOOKUP($A120,'Ishii et al.'!$A:$L,11,FALSE)),"",IF(VLOOKUP($A120,'Ishii et al.'!$A:$L,11,FALSE)=0,"",VLOOKUP($A120,'Ishii et al.'!$A:$L,11,FALSE)*Sources!$E$4))</f>
        <v/>
      </c>
      <c r="AZ120" s="16" t="str">
        <f>IF(ISERROR(VLOOKUP($A120,'Ishii et al.'!$A:$L,12,FALSE)),"",IF(VLOOKUP($A120,'Ishii et al.'!$A:$L,12,FALSE)=0,"",VLOOKUP($A120,'Ishii et al.'!$A:$L,12,FALSE)*Sources!$E$4))</f>
        <v/>
      </c>
      <c r="BA120" s="17"/>
      <c r="BB120" s="16">
        <f>IF(ISERROR(VLOOKUP($A120,'Park et al.'!$A:$E,5,FALSE)),"",IF(VLOOKUP($A120,'Park et al.'!$A:$E,5,FALSE)=0,"",VLOOKUP($A120,'Park et al.'!$A:$E,5,FALSE)*Sources!$E$5))</f>
        <v>5.22E-4</v>
      </c>
    </row>
    <row r="121" spans="1:54" ht="15" hidden="1" customHeight="1">
      <c r="A121" s="16" t="s">
        <v>367</v>
      </c>
      <c r="B121" s="18" t="s">
        <v>728</v>
      </c>
      <c r="C121" s="18" t="s">
        <v>728</v>
      </c>
      <c r="D121" s="18" t="s">
        <v>368</v>
      </c>
      <c r="E121" s="18" t="s">
        <v>368</v>
      </c>
      <c r="F121"/>
      <c r="G121" s="17"/>
      <c r="H121" s="18" t="s">
        <v>368</v>
      </c>
      <c r="I121" s="18">
        <f t="shared" si="9"/>
        <v>2</v>
      </c>
      <c r="J121" s="18">
        <f t="shared" si="10"/>
        <v>2</v>
      </c>
      <c r="K121" s="18"/>
      <c r="L121" s="18"/>
      <c r="M121" s="12" t="b">
        <v>1</v>
      </c>
      <c r="N121" s="12">
        <f t="shared" si="11"/>
        <v>2.18E-2</v>
      </c>
      <c r="O121" s="12">
        <f t="shared" si="12"/>
        <v>2.18E-2</v>
      </c>
      <c r="P121" s="12">
        <f t="shared" si="13"/>
        <v>2.18E-2</v>
      </c>
      <c r="Q121" s="12">
        <f t="shared" si="14"/>
        <v>2.18E-2</v>
      </c>
      <c r="R121" s="12">
        <f t="shared" si="15"/>
        <v>0</v>
      </c>
      <c r="S121" s="12">
        <f t="shared" si="16"/>
        <v>6.311522872032425E-5</v>
      </c>
      <c r="U121" s="18">
        <f>IF(ISERROR(VLOOKUP($A121,'Bennett et al.'!$A:$E,3,FALSE)),"",IF(VLOOKUP($A121,'Bennett et al.'!$A:$E,3,FALSE)=0,"",VLOOKUP($A121,'Bennett et al.'!$A:$E,3,FALSE)*Sources!$E$2))</f>
        <v>2.18E-2</v>
      </c>
      <c r="V121" s="18" t="str">
        <f>IF(ISERROR(VLOOKUP($A121,'Bennett et al.'!$A:$E,4,FALSE)),"",IF(VLOOKUP($A121,'Bennett et al.'!$A:$E,4,FALSE)=0,"",VLOOKUP($A121,'Bennett et al.'!$A:$E,4,FALSE)*Sources!$E$2))</f>
        <v/>
      </c>
      <c r="W121" s="18" t="str">
        <f>IF(ISERROR(VLOOKUP($A121,'Bennett et al.'!$A:$E,5,FALSE)),"",IF(VLOOKUP($A121,'Bennett et al.'!$A:$E,5,FALSE)=0,"",VLOOKUP($A121,'Bennett et al.'!$A:$E,5,FALSE)*Sources!$E$2))</f>
        <v/>
      </c>
      <c r="X121" s="17"/>
      <c r="Y121" s="18" t="str">
        <f>IF(ISERROR(VLOOKUP($A121,'Gerosa et al. growth media'!$A:$K,4,FALSE)),"",IF(VLOOKUP($A121,'Gerosa et al. growth media'!$A:$K,4,FALSE)=0,"",VLOOKUP($A121,'Gerosa et al. growth media'!$A:$K,4,FALSE)*Sources!$E$3))</f>
        <v/>
      </c>
      <c r="Z121" s="18" t="str">
        <f>IF(ISERROR(VLOOKUP($A121,'Gerosa et al. growth media'!$A:$K,5,FALSE)),"",IF(VLOOKUP($A121,'Gerosa et al. growth media'!$A:$K,5,FALSE)=0,"",VLOOKUP($A121,'Gerosa et al. growth media'!$A:$K,5,FALSE)*Sources!$E$3))</f>
        <v/>
      </c>
      <c r="AA121" s="18" t="str">
        <f>IF(ISERROR(VLOOKUP($A121,'Gerosa et al. growth media'!$A:$K,6,FALSE)),"",IF(VLOOKUP($A121,'Gerosa et al. growth media'!$A:$K,6,FALSE)=0,"",VLOOKUP($A121,'Gerosa et al. growth media'!$A:$K,6,FALSE)*Sources!$E$3))</f>
        <v/>
      </c>
      <c r="AB121" s="18" t="str">
        <f>IF(ISERROR(VLOOKUP($A121,'Gerosa et al. growth media'!$A:$K,7,FALSE)),"",IF(VLOOKUP($A121,'Gerosa et al. growth media'!$A:$K,7,FALSE)=0,"",VLOOKUP($A121,'Gerosa et al. growth media'!$A:$K,7,FALSE)*Sources!$E$3))</f>
        <v/>
      </c>
      <c r="AC121" s="18" t="str">
        <f>IF(ISERROR(VLOOKUP($A121,'Gerosa et al. growth media'!$A:$K,8,FALSE)),"",IF(VLOOKUP($A121,'Gerosa et al. growth media'!$A:$K,8,FALSE)=0,"",VLOOKUP($A121,'Gerosa et al. growth media'!$A:$K,8,FALSE)*Sources!$E$3))</f>
        <v/>
      </c>
      <c r="AD121" s="18" t="str">
        <f>IF(ISERROR(VLOOKUP($A121,'Gerosa et al. growth media'!$A:$K,9,FALSE)),"",IF(VLOOKUP($A121,'Gerosa et al. growth media'!$A:$K,9,FALSE)=0,"",VLOOKUP($A121,'Gerosa et al. growth media'!$A:$K,9,FALSE)*Sources!$E$3))</f>
        <v/>
      </c>
      <c r="AE121" s="18" t="str">
        <f>IF(ISERROR(VLOOKUP($A121,'Gerosa et al. growth media'!$A:$K,10,FALSE)),"",IF(VLOOKUP($A121,'Gerosa et al. growth media'!$A:$K,10,FALSE)=0,"",VLOOKUP($A121,'Gerosa et al. growth media'!$A:$K,10,FALSE)*Sources!$E$3))</f>
        <v/>
      </c>
      <c r="AF121" s="18" t="str">
        <f>IF(ISERROR(VLOOKUP($A121,'Gerosa et al. growth media'!$A:$K,11,FALSE)),"",IF(VLOOKUP($A121,'Gerosa et al. growth media'!$A:$K,11,FALSE)=0,"",VLOOKUP($A121,'Gerosa et al. growth media'!$A:$K,11,FALSE)*Sources!$E$3))</f>
        <v/>
      </c>
      <c r="AG121" s="18" t="str">
        <f>IF(ISERROR(VLOOKUP($A121,'Gerosa et al. diauxic shift'!$A:$L,4,FALSE)),"",IF(VLOOKUP($A121,'Gerosa et al. diauxic shift'!$A:$L,4,FALSE)=0,"",VLOOKUP($A121,'Gerosa et al. diauxic shift'!$A:$L,4,FALSE)*Sources!$E$3))</f>
        <v/>
      </c>
      <c r="AH121" s="18" t="str">
        <f>IF(ISERROR(VLOOKUP($A121,'Gerosa et al. diauxic shift'!$A:$L,5,FALSE)),"",IF(VLOOKUP($A121,'Gerosa et al. diauxic shift'!$A:$L,5,FALSE)=0,"",VLOOKUP($A121,'Gerosa et al. diauxic shift'!$A:$L,5,FALSE)*Sources!$E$3))</f>
        <v/>
      </c>
      <c r="AI121" s="18" t="str">
        <f>IF(ISERROR(VLOOKUP($A121,'Gerosa et al. diauxic shift'!$A:$L,6,FALSE)),"",IF(VLOOKUP($A121,'Gerosa et al. diauxic shift'!$A:$L,6,FALSE)=0,"",VLOOKUP($A121,'Gerosa et al. diauxic shift'!$A:$L,6,FALSE)*Sources!$E$3))</f>
        <v/>
      </c>
      <c r="AJ121" s="18" t="str">
        <f>IF(ISERROR(VLOOKUP($A121,'Gerosa et al. diauxic shift'!$A:$L,7,FALSE)),"",IF(VLOOKUP($A121,'Gerosa et al. diauxic shift'!$A:$L,7,FALSE)=0,"",VLOOKUP($A121,'Gerosa et al. diauxic shift'!$A:$L,7,FALSE)*Sources!$E$3))</f>
        <v/>
      </c>
      <c r="AK121" s="18" t="str">
        <f>IF(ISERROR(VLOOKUP($A121,'Gerosa et al. diauxic shift'!$A:$L,8,FALSE)),"",IF(VLOOKUP($A121,'Gerosa et al. diauxic shift'!$A:$L,8,FALSE)=0,"",VLOOKUP($A121,'Gerosa et al. diauxic shift'!$A:$L,8,FALSE)*Sources!$E$3))</f>
        <v/>
      </c>
      <c r="AL121" s="18" t="str">
        <f>IF(ISERROR(VLOOKUP($A121,'Gerosa et al. diauxic shift'!$A:$L,9,FALSE)),"",IF(VLOOKUP($A121,'Gerosa et al. diauxic shift'!$A:$L,9,FALSE)=0,"",VLOOKUP($A121,'Gerosa et al. diauxic shift'!$A:$L,9,FALSE)*Sources!$E$3))</f>
        <v/>
      </c>
      <c r="AM121" s="18" t="str">
        <f>IF(ISERROR(VLOOKUP($A121,'Gerosa et al. diauxic shift'!$A:$L,10,FALSE)),"",IF(VLOOKUP($A121,'Gerosa et al. diauxic shift'!$A:$L,10,FALSE)=0,"",VLOOKUP($A121,'Gerosa et al. diauxic shift'!$A:$L,10,FALSE)*Sources!$E$3))</f>
        <v/>
      </c>
      <c r="AN121" s="18" t="str">
        <f>IF(ISERROR(VLOOKUP($A121,'Gerosa et al. diauxic shift'!$A:$L,11,FALSE)),"",IF(VLOOKUP($A121,'Gerosa et al. diauxic shift'!$A:$L,11,FALSE)=0,"",VLOOKUP($A121,'Gerosa et al. diauxic shift'!$A:$L,11,FALSE)*Sources!$E$3))</f>
        <v/>
      </c>
      <c r="AO121" s="18" t="str">
        <f>IF(ISERROR(VLOOKUP($A121,'Gerosa et al. diauxic shift'!$A:$L,12,FALSE)),"",IF(VLOOKUP($A121,'Gerosa et al. diauxic shift'!$A:$L,12,FALSE)=0,"",VLOOKUP($A121,'Gerosa et al. diauxic shift'!$A:$L,12,FALSE)*Sources!$E$3))</f>
        <v/>
      </c>
      <c r="AP121" s="17"/>
      <c r="AQ121" s="18" t="str">
        <f>IF(ISERROR(VLOOKUP($A121,'Ishii et al.'!$A:$L,3,FALSE)),"",IF(VLOOKUP($A121,'Ishii et al.'!$A:$L,3,FALSE)=0,"",VLOOKUP($A121,'Ishii et al.'!$A:$L,3,FALSE)*Sources!$E$4))</f>
        <v/>
      </c>
      <c r="AR121" s="18" t="str">
        <f>IF(ISERROR(VLOOKUP($A121,'Ishii et al.'!$A:$L,4,FALSE)),"",IF(VLOOKUP($A121,'Ishii et al.'!$A:$L,4,FALSE)=0,"",VLOOKUP($A121,'Ishii et al.'!$A:$L,4,FALSE)*Sources!$E$4))</f>
        <v/>
      </c>
      <c r="AS121" s="18" t="str">
        <f>IF(ISERROR(VLOOKUP($A121,'Ishii et al.'!$A:$L,5,FALSE)),"",IF(VLOOKUP($A121,'Ishii et al.'!$A:$L,5,FALSE)=0,"",VLOOKUP($A121,'Ishii et al.'!$A:$L,5,FALSE)*Sources!$E$4))</f>
        <v/>
      </c>
      <c r="AT121" s="18" t="str">
        <f>IF(ISERROR(VLOOKUP($A121,'Ishii et al.'!$A:$L,6,FALSE)),"",IF(VLOOKUP($A121,'Ishii et al.'!$A:$L,6,FALSE)=0,"",VLOOKUP($A121,'Ishii et al.'!$A:$L,6,FALSE)*Sources!$E$4))</f>
        <v/>
      </c>
      <c r="AU121" s="18" t="str">
        <f>IF(ISERROR(VLOOKUP($A121,'Ishii et al.'!$A:$L,7,FALSE)),"",IF(VLOOKUP($A121,'Ishii et al.'!$A:$L,7,FALSE)=0,"",VLOOKUP($A121,'Ishii et al.'!$A:$L,7,FALSE)*Sources!$E$4))</f>
        <v/>
      </c>
      <c r="AV121" s="18" t="str">
        <f t="shared" si="17"/>
        <v/>
      </c>
      <c r="AW121" s="18" t="str">
        <f>IF(ISERROR(VLOOKUP($A121,'Ishii et al.'!$A:$L,9,FALSE)),"",IF(VLOOKUP($A121,'Ishii et al.'!$A:$L,9,FALSE)=0,"",VLOOKUP($A121,'Ishii et al.'!$A:$L,9,FALSE)*Sources!$E$4))</f>
        <v/>
      </c>
      <c r="AX121" s="18" t="str">
        <f>IF(ISERROR(VLOOKUP($A121,'Ishii et al.'!$A:$L,10,FALSE)),"",IF(VLOOKUP($A121,'Ishii et al.'!$A:$L,10,FALSE)=0,"",VLOOKUP($A121,'Ishii et al.'!$A:$L,10,FALSE)*Sources!$E$4))</f>
        <v/>
      </c>
      <c r="AY121" s="18" t="str">
        <f>IF(ISERROR(VLOOKUP($A121,'Ishii et al.'!$A:$L,11,FALSE)),"",IF(VLOOKUP($A121,'Ishii et al.'!$A:$L,11,FALSE)=0,"",VLOOKUP($A121,'Ishii et al.'!$A:$L,11,FALSE)*Sources!$E$4))</f>
        <v/>
      </c>
      <c r="AZ121" s="18" t="str">
        <f>IF(ISERROR(VLOOKUP($A121,'Ishii et al.'!$A:$L,12,FALSE)),"",IF(VLOOKUP($A121,'Ishii et al.'!$A:$L,12,FALSE)=0,"",VLOOKUP($A121,'Ishii et al.'!$A:$L,12,FALSE)*Sources!$E$4))</f>
        <v/>
      </c>
      <c r="BA121" s="17"/>
      <c r="BB121" s="18">
        <f>IF(ISERROR(VLOOKUP($A121,'Park et al.'!$A:$E,5,FALSE)),"",IF(VLOOKUP($A121,'Park et al.'!$A:$E,5,FALSE)=0,"",VLOOKUP($A121,'Park et al.'!$A:$E,5,FALSE)*Sources!$E$5))</f>
        <v>2.18E-2</v>
      </c>
    </row>
    <row r="122" spans="1:54" ht="15" customHeight="1">
      <c r="A122" s="16" t="s">
        <v>369</v>
      </c>
      <c r="B122" s="18"/>
      <c r="C122" s="18"/>
      <c r="D122" s="18" t="s">
        <v>370</v>
      </c>
      <c r="E122" s="17"/>
      <c r="F122" s="17"/>
      <c r="G122" s="18" t="s">
        <v>370</v>
      </c>
      <c r="H122" s="17"/>
      <c r="I122" s="16">
        <f t="shared" si="9"/>
        <v>1</v>
      </c>
      <c r="J122" s="16">
        <f t="shared" si="10"/>
        <v>9</v>
      </c>
      <c r="K122" s="18"/>
      <c r="L122" s="18"/>
      <c r="N122" s="12" t="str">
        <f t="shared" si="11"/>
        <v/>
      </c>
      <c r="O122" s="12" t="str">
        <f t="shared" si="12"/>
        <v/>
      </c>
      <c r="P122" s="12" t="str">
        <f t="shared" si="13"/>
        <v/>
      </c>
      <c r="Q122" s="12" t="str">
        <f t="shared" si="14"/>
        <v/>
      </c>
      <c r="R122" s="12" t="str">
        <f t="shared" si="15"/>
        <v/>
      </c>
      <c r="S122" s="12" t="str">
        <f t="shared" si="16"/>
        <v/>
      </c>
      <c r="U122" s="16" t="str">
        <f>IF(ISERROR(VLOOKUP($A122,'Bennett et al.'!$A:$E,3,FALSE)),"",IF(VLOOKUP($A122,'Bennett et al.'!$A:$E,3,FALSE)=0,"",VLOOKUP($A122,'Bennett et al.'!$A:$E,3,FALSE)*Sources!$E$2))</f>
        <v/>
      </c>
      <c r="V122" s="16" t="str">
        <f>IF(ISERROR(VLOOKUP($A122,'Bennett et al.'!$A:$E,4,FALSE)),"",IF(VLOOKUP($A122,'Bennett et al.'!$A:$E,4,FALSE)=0,"",VLOOKUP($A122,'Bennett et al.'!$A:$E,4,FALSE)*Sources!$E$2))</f>
        <v/>
      </c>
      <c r="W122" s="16" t="str">
        <f>IF(ISERROR(VLOOKUP($A122,'Bennett et al.'!$A:$E,5,FALSE)),"",IF(VLOOKUP($A122,'Bennett et al.'!$A:$E,5,FALSE)=0,"",VLOOKUP($A122,'Bennett et al.'!$A:$E,5,FALSE)*Sources!$E$2))</f>
        <v/>
      </c>
      <c r="X122" s="17"/>
      <c r="Y122" s="16" t="str">
        <f>IF(ISERROR(VLOOKUP($A122,'Gerosa et al. growth media'!$A:$K,4,FALSE)),"",IF(VLOOKUP($A122,'Gerosa et al. growth media'!$A:$K,4,FALSE)=0,"",VLOOKUP($A122,'Gerosa et al. growth media'!$A:$K,4,FALSE)*Sources!$E$3))</f>
        <v/>
      </c>
      <c r="Z122" s="16" t="str">
        <f>IF(ISERROR(VLOOKUP($A122,'Gerosa et al. growth media'!$A:$K,5,FALSE)),"",IF(VLOOKUP($A122,'Gerosa et al. growth media'!$A:$K,5,FALSE)=0,"",VLOOKUP($A122,'Gerosa et al. growth media'!$A:$K,5,FALSE)*Sources!$E$3))</f>
        <v/>
      </c>
      <c r="AA122" s="16" t="str">
        <f>IF(ISERROR(VLOOKUP($A122,'Gerosa et al. growth media'!$A:$K,6,FALSE)),"",IF(VLOOKUP($A122,'Gerosa et al. growth media'!$A:$K,6,FALSE)=0,"",VLOOKUP($A122,'Gerosa et al. growth media'!$A:$K,6,FALSE)*Sources!$E$3))</f>
        <v/>
      </c>
      <c r="AB122" s="16" t="str">
        <f>IF(ISERROR(VLOOKUP($A122,'Gerosa et al. growth media'!$A:$K,7,FALSE)),"",IF(VLOOKUP($A122,'Gerosa et al. growth media'!$A:$K,7,FALSE)=0,"",VLOOKUP($A122,'Gerosa et al. growth media'!$A:$K,7,FALSE)*Sources!$E$3))</f>
        <v/>
      </c>
      <c r="AC122" s="16" t="str">
        <f>IF(ISERROR(VLOOKUP($A122,'Gerosa et al. growth media'!$A:$K,8,FALSE)),"",IF(VLOOKUP($A122,'Gerosa et al. growth media'!$A:$K,8,FALSE)=0,"",VLOOKUP($A122,'Gerosa et al. growth media'!$A:$K,8,FALSE)*Sources!$E$3))</f>
        <v/>
      </c>
      <c r="AD122" s="16" t="str">
        <f>IF(ISERROR(VLOOKUP($A122,'Gerosa et al. growth media'!$A:$K,9,FALSE)),"",IF(VLOOKUP($A122,'Gerosa et al. growth media'!$A:$K,9,FALSE)=0,"",VLOOKUP($A122,'Gerosa et al. growth media'!$A:$K,9,FALSE)*Sources!$E$3))</f>
        <v/>
      </c>
      <c r="AE122" s="16" t="str">
        <f>IF(ISERROR(VLOOKUP($A122,'Gerosa et al. growth media'!$A:$K,10,FALSE)),"",IF(VLOOKUP($A122,'Gerosa et al. growth media'!$A:$K,10,FALSE)=0,"",VLOOKUP($A122,'Gerosa et al. growth media'!$A:$K,10,FALSE)*Sources!$E$3))</f>
        <v/>
      </c>
      <c r="AF122" s="16" t="str">
        <f>IF(ISERROR(VLOOKUP($A122,'Gerosa et al. growth media'!$A:$K,11,FALSE)),"",IF(VLOOKUP($A122,'Gerosa et al. growth media'!$A:$K,11,FALSE)=0,"",VLOOKUP($A122,'Gerosa et al. growth media'!$A:$K,11,FALSE)*Sources!$E$3))</f>
        <v/>
      </c>
      <c r="AG122" s="16" t="str">
        <f>IF(ISERROR(VLOOKUP($A122,'Gerosa et al. diauxic shift'!$A:$L,4,FALSE)),"",IF(VLOOKUP($A122,'Gerosa et al. diauxic shift'!$A:$L,4,FALSE)=0,"",VLOOKUP($A122,'Gerosa et al. diauxic shift'!$A:$L,4,FALSE)*Sources!$E$3))</f>
        <v/>
      </c>
      <c r="AH122" s="16" t="str">
        <f>IF(ISERROR(VLOOKUP($A122,'Gerosa et al. diauxic shift'!$A:$L,5,FALSE)),"",IF(VLOOKUP($A122,'Gerosa et al. diauxic shift'!$A:$L,5,FALSE)=0,"",VLOOKUP($A122,'Gerosa et al. diauxic shift'!$A:$L,5,FALSE)*Sources!$E$3))</f>
        <v/>
      </c>
      <c r="AI122" s="16" t="str">
        <f>IF(ISERROR(VLOOKUP($A122,'Gerosa et al. diauxic shift'!$A:$L,6,FALSE)),"",IF(VLOOKUP($A122,'Gerosa et al. diauxic shift'!$A:$L,6,FALSE)=0,"",VLOOKUP($A122,'Gerosa et al. diauxic shift'!$A:$L,6,FALSE)*Sources!$E$3))</f>
        <v/>
      </c>
      <c r="AJ122" s="16" t="str">
        <f>IF(ISERROR(VLOOKUP($A122,'Gerosa et al. diauxic shift'!$A:$L,7,FALSE)),"",IF(VLOOKUP($A122,'Gerosa et al. diauxic shift'!$A:$L,7,FALSE)=0,"",VLOOKUP($A122,'Gerosa et al. diauxic shift'!$A:$L,7,FALSE)*Sources!$E$3))</f>
        <v/>
      </c>
      <c r="AK122" s="16" t="str">
        <f>IF(ISERROR(VLOOKUP($A122,'Gerosa et al. diauxic shift'!$A:$L,8,FALSE)),"",IF(VLOOKUP($A122,'Gerosa et al. diauxic shift'!$A:$L,8,FALSE)=0,"",VLOOKUP($A122,'Gerosa et al. diauxic shift'!$A:$L,8,FALSE)*Sources!$E$3))</f>
        <v/>
      </c>
      <c r="AL122" s="16" t="str">
        <f>IF(ISERROR(VLOOKUP($A122,'Gerosa et al. diauxic shift'!$A:$L,9,FALSE)),"",IF(VLOOKUP($A122,'Gerosa et al. diauxic shift'!$A:$L,9,FALSE)=0,"",VLOOKUP($A122,'Gerosa et al. diauxic shift'!$A:$L,9,FALSE)*Sources!$E$3))</f>
        <v/>
      </c>
      <c r="AM122" s="16" t="str">
        <f>IF(ISERROR(VLOOKUP($A122,'Gerosa et al. diauxic shift'!$A:$L,10,FALSE)),"",IF(VLOOKUP($A122,'Gerosa et al. diauxic shift'!$A:$L,10,FALSE)=0,"",VLOOKUP($A122,'Gerosa et al. diauxic shift'!$A:$L,10,FALSE)*Sources!$E$3))</f>
        <v/>
      </c>
      <c r="AN122" s="16" t="str">
        <f>IF(ISERROR(VLOOKUP($A122,'Gerosa et al. diauxic shift'!$A:$L,11,FALSE)),"",IF(VLOOKUP($A122,'Gerosa et al. diauxic shift'!$A:$L,11,FALSE)=0,"",VLOOKUP($A122,'Gerosa et al. diauxic shift'!$A:$L,11,FALSE)*Sources!$E$3))</f>
        <v/>
      </c>
      <c r="AO122" s="16" t="str">
        <f>IF(ISERROR(VLOOKUP($A122,'Gerosa et al. diauxic shift'!$A:$L,12,FALSE)),"",IF(VLOOKUP($A122,'Gerosa et al. diauxic shift'!$A:$L,12,FALSE)=0,"",VLOOKUP($A122,'Gerosa et al. diauxic shift'!$A:$L,12,FALSE)*Sources!$E$3))</f>
        <v/>
      </c>
      <c r="AP122" s="17"/>
      <c r="AQ122" s="16">
        <f>IF(ISERROR(VLOOKUP($A122,'Ishii et al.'!$A:$L,3,FALSE)),"",IF(VLOOKUP($A122,'Ishii et al.'!$A:$L,3,FALSE)=0,"",VLOOKUP($A122,'Ishii et al.'!$A:$L,3,FALSE)*Sources!$E$4))</f>
        <v>4.1565067010062101E-2</v>
      </c>
      <c r="AR122" s="16">
        <f>IF(ISERROR(VLOOKUP($A122,'Ishii et al.'!$A:$L,4,FALSE)),"",IF(VLOOKUP($A122,'Ishii et al.'!$A:$L,4,FALSE)=0,"",VLOOKUP($A122,'Ishii et al.'!$A:$L,4,FALSE)*Sources!$E$4))</f>
        <v>3.4712332215697299E-2</v>
      </c>
      <c r="AS122" s="16">
        <f>IF(ISERROR(VLOOKUP($A122,'Ishii et al.'!$A:$L,5,FALSE)),"",IF(VLOOKUP($A122,'Ishii et al.'!$A:$L,5,FALSE)=0,"",VLOOKUP($A122,'Ishii et al.'!$A:$L,5,FALSE)*Sources!$E$4))</f>
        <v>4.3635247208354398E-2</v>
      </c>
      <c r="AT122" s="16">
        <f>IF(ISERROR(VLOOKUP($A122,'Ishii et al.'!$A:$L,6,FALSE)),"",IF(VLOOKUP($A122,'Ishii et al.'!$A:$L,6,FALSE)=0,"",VLOOKUP($A122,'Ishii et al.'!$A:$L,6,FALSE)*Sources!$E$4))</f>
        <v>7.4103781503442198E-2</v>
      </c>
      <c r="AU122" s="16">
        <f>IF(ISERROR(VLOOKUP($A122,'Ishii et al.'!$A:$L,7,FALSE)),"",IF(VLOOKUP($A122,'Ishii et al.'!$A:$L,7,FALSE)=0,"",VLOOKUP($A122,'Ishii et al.'!$A:$L,7,FALSE)*Sources!$E$4))</f>
        <v>3.6009600533884703E-2</v>
      </c>
      <c r="AV122" s="16">
        <f t="shared" si="17"/>
        <v>4.6005205694288141E-2</v>
      </c>
      <c r="AW122" s="16">
        <f>IF(ISERROR(VLOOKUP($A122,'Ishii et al.'!$A:$L,9,FALSE)),"",IF(VLOOKUP($A122,'Ishii et al.'!$A:$L,9,FALSE)=0,"",VLOOKUP($A122,'Ishii et al.'!$A:$L,9,FALSE)*Sources!$E$4))</f>
        <v>3.0449948002454701E-2</v>
      </c>
      <c r="AX122" s="16">
        <f>IF(ISERROR(VLOOKUP($A122,'Ishii et al.'!$A:$L,10,FALSE)),"",IF(VLOOKUP($A122,'Ishii et al.'!$A:$L,10,FALSE)=0,"",VLOOKUP($A122,'Ishii et al.'!$A:$L,10,FALSE)*Sources!$E$4))</f>
        <v>6.12808594379642E-2</v>
      </c>
      <c r="AY122" s="16">
        <f>IF(ISERROR(VLOOKUP($A122,'Ishii et al.'!$A:$L,11,FALSE)),"",IF(VLOOKUP($A122,'Ishii et al.'!$A:$L,11,FALSE)=0,"",VLOOKUP($A122,'Ishii et al.'!$A:$L,11,FALSE)*Sources!$E$4))</f>
        <v>3.2994655506978499E-2</v>
      </c>
      <c r="AZ122" s="16">
        <f>IF(ISERROR(VLOOKUP($A122,'Ishii et al.'!$A:$L,12,FALSE)),"",IF(VLOOKUP($A122,'Ishii et al.'!$A:$L,12,FALSE)=0,"",VLOOKUP($A122,'Ishii et al.'!$A:$L,12,FALSE)*Sources!$E$4))</f>
        <v>0.13379840542725799</v>
      </c>
      <c r="BA122" s="17"/>
      <c r="BB122" s="16" t="str">
        <f>IF(ISERROR(VLOOKUP($A122,'Park et al.'!$A:$E,5,FALSE)),"",IF(VLOOKUP($A122,'Park et al.'!$A:$E,5,FALSE)=0,"",VLOOKUP($A122,'Park et al.'!$A:$E,5,FALSE)*Sources!$E$5))</f>
        <v/>
      </c>
    </row>
    <row r="123" spans="1:54" ht="15" hidden="1" customHeight="1">
      <c r="A123" s="16" t="s">
        <v>371</v>
      </c>
      <c r="B123" s="18" t="s">
        <v>756</v>
      </c>
      <c r="C123" s="18" t="s">
        <v>849</v>
      </c>
      <c r="D123" s="18" t="s">
        <v>372</v>
      </c>
      <c r="E123" s="18" t="s">
        <v>372</v>
      </c>
      <c r="F123"/>
      <c r="G123" s="17"/>
      <c r="H123" s="18" t="s">
        <v>372</v>
      </c>
      <c r="I123" s="16">
        <f t="shared" si="9"/>
        <v>2</v>
      </c>
      <c r="J123" s="16">
        <f t="shared" si="10"/>
        <v>4</v>
      </c>
      <c r="K123" s="18"/>
      <c r="L123" s="18"/>
      <c r="M123" s="12" t="b">
        <v>1</v>
      </c>
      <c r="N123" s="12">
        <f t="shared" si="11"/>
        <v>1.1899999999999999E-2</v>
      </c>
      <c r="O123" s="12">
        <f t="shared" si="12"/>
        <v>1.1899999999999999E-2</v>
      </c>
      <c r="P123" s="12">
        <f t="shared" si="13"/>
        <v>1.1899999999999999E-2</v>
      </c>
      <c r="Q123" s="12">
        <f t="shared" si="14"/>
        <v>1.1899999999999999E-2</v>
      </c>
      <c r="R123" s="12">
        <f t="shared" si="15"/>
        <v>0</v>
      </c>
      <c r="S123" s="12">
        <f t="shared" si="16"/>
        <v>3.4452808338158651E-5</v>
      </c>
      <c r="U123" s="16">
        <f>IF(ISERROR(VLOOKUP($A123,'Bennett et al.'!$A:$E,3,FALSE)),"",IF(VLOOKUP($A123,'Bennett et al.'!$A:$E,3,FALSE)=0,"",VLOOKUP($A123,'Bennett et al.'!$A:$E,3,FALSE)*Sources!$E$2))</f>
        <v>1.1899999999999999E-2</v>
      </c>
      <c r="V123" s="16">
        <f>IF(ISERROR(VLOOKUP($A123,'Bennett et al.'!$A:$E,4,FALSE)),"",IF(VLOOKUP($A123,'Bennett et al.'!$A:$E,4,FALSE)=0,"",VLOOKUP($A123,'Bennett et al.'!$A:$E,4,FALSE)*Sources!$E$2))</f>
        <v>4.5799999999999999E-3</v>
      </c>
      <c r="W123" s="16">
        <f>IF(ISERROR(VLOOKUP($A123,'Bennett et al.'!$A:$E,5,FALSE)),"",IF(VLOOKUP($A123,'Bennett et al.'!$A:$E,5,FALSE)=0,"",VLOOKUP($A123,'Bennett et al.'!$A:$E,5,FALSE)*Sources!$E$2))</f>
        <v>3.5899999999999999E-3</v>
      </c>
      <c r="X123" s="17"/>
      <c r="Y123" s="16" t="str">
        <f>IF(ISERROR(VLOOKUP($A123,'Gerosa et al. growth media'!$A:$K,4,FALSE)),"",IF(VLOOKUP($A123,'Gerosa et al. growth media'!$A:$K,4,FALSE)=0,"",VLOOKUP($A123,'Gerosa et al. growth media'!$A:$K,4,FALSE)*Sources!$E$3))</f>
        <v/>
      </c>
      <c r="Z123" s="16" t="str">
        <f>IF(ISERROR(VLOOKUP($A123,'Gerosa et al. growth media'!$A:$K,5,FALSE)),"",IF(VLOOKUP($A123,'Gerosa et al. growth media'!$A:$K,5,FALSE)=0,"",VLOOKUP($A123,'Gerosa et al. growth media'!$A:$K,5,FALSE)*Sources!$E$3))</f>
        <v/>
      </c>
      <c r="AA123" s="16" t="str">
        <f>IF(ISERROR(VLOOKUP($A123,'Gerosa et al. growth media'!$A:$K,6,FALSE)),"",IF(VLOOKUP($A123,'Gerosa et al. growth media'!$A:$K,6,FALSE)=0,"",VLOOKUP($A123,'Gerosa et al. growth media'!$A:$K,6,FALSE)*Sources!$E$3))</f>
        <v/>
      </c>
      <c r="AB123" s="16" t="str">
        <f>IF(ISERROR(VLOOKUP($A123,'Gerosa et al. growth media'!$A:$K,7,FALSE)),"",IF(VLOOKUP($A123,'Gerosa et al. growth media'!$A:$K,7,FALSE)=0,"",VLOOKUP($A123,'Gerosa et al. growth media'!$A:$K,7,FALSE)*Sources!$E$3))</f>
        <v/>
      </c>
      <c r="AC123" s="16" t="str">
        <f>IF(ISERROR(VLOOKUP($A123,'Gerosa et al. growth media'!$A:$K,8,FALSE)),"",IF(VLOOKUP($A123,'Gerosa et al. growth media'!$A:$K,8,FALSE)=0,"",VLOOKUP($A123,'Gerosa et al. growth media'!$A:$K,8,FALSE)*Sources!$E$3))</f>
        <v/>
      </c>
      <c r="AD123" s="16" t="str">
        <f>IF(ISERROR(VLOOKUP($A123,'Gerosa et al. growth media'!$A:$K,9,FALSE)),"",IF(VLOOKUP($A123,'Gerosa et al. growth media'!$A:$K,9,FALSE)=0,"",VLOOKUP($A123,'Gerosa et al. growth media'!$A:$K,9,FALSE)*Sources!$E$3))</f>
        <v/>
      </c>
      <c r="AE123" s="16" t="str">
        <f>IF(ISERROR(VLOOKUP($A123,'Gerosa et al. growth media'!$A:$K,10,FALSE)),"",IF(VLOOKUP($A123,'Gerosa et al. growth media'!$A:$K,10,FALSE)=0,"",VLOOKUP($A123,'Gerosa et al. growth media'!$A:$K,10,FALSE)*Sources!$E$3))</f>
        <v/>
      </c>
      <c r="AF123" s="16" t="str">
        <f>IF(ISERROR(VLOOKUP($A123,'Gerosa et al. growth media'!$A:$K,11,FALSE)),"",IF(VLOOKUP($A123,'Gerosa et al. growth media'!$A:$K,11,FALSE)=0,"",VLOOKUP($A123,'Gerosa et al. growth media'!$A:$K,11,FALSE)*Sources!$E$3))</f>
        <v/>
      </c>
      <c r="AG123" s="16" t="str">
        <f>IF(ISERROR(VLOOKUP($A123,'Gerosa et al. diauxic shift'!$A:$L,4,FALSE)),"",IF(VLOOKUP($A123,'Gerosa et al. diauxic shift'!$A:$L,4,FALSE)=0,"",VLOOKUP($A123,'Gerosa et al. diauxic shift'!$A:$L,4,FALSE)*Sources!$E$3))</f>
        <v/>
      </c>
      <c r="AH123" s="16" t="str">
        <f>IF(ISERROR(VLOOKUP($A123,'Gerosa et al. diauxic shift'!$A:$L,5,FALSE)),"",IF(VLOOKUP($A123,'Gerosa et al. diauxic shift'!$A:$L,5,FALSE)=0,"",VLOOKUP($A123,'Gerosa et al. diauxic shift'!$A:$L,5,FALSE)*Sources!$E$3))</f>
        <v/>
      </c>
      <c r="AI123" s="16" t="str">
        <f>IF(ISERROR(VLOOKUP($A123,'Gerosa et al. diauxic shift'!$A:$L,6,FALSE)),"",IF(VLOOKUP($A123,'Gerosa et al. diauxic shift'!$A:$L,6,FALSE)=0,"",VLOOKUP($A123,'Gerosa et al. diauxic shift'!$A:$L,6,FALSE)*Sources!$E$3))</f>
        <v/>
      </c>
      <c r="AJ123" s="16" t="str">
        <f>IF(ISERROR(VLOOKUP($A123,'Gerosa et al. diauxic shift'!$A:$L,7,FALSE)),"",IF(VLOOKUP($A123,'Gerosa et al. diauxic shift'!$A:$L,7,FALSE)=0,"",VLOOKUP($A123,'Gerosa et al. diauxic shift'!$A:$L,7,FALSE)*Sources!$E$3))</f>
        <v/>
      </c>
      <c r="AK123" s="16" t="str">
        <f>IF(ISERROR(VLOOKUP($A123,'Gerosa et al. diauxic shift'!$A:$L,8,FALSE)),"",IF(VLOOKUP($A123,'Gerosa et al. diauxic shift'!$A:$L,8,FALSE)=0,"",VLOOKUP($A123,'Gerosa et al. diauxic shift'!$A:$L,8,FALSE)*Sources!$E$3))</f>
        <v/>
      </c>
      <c r="AL123" s="16" t="str">
        <f>IF(ISERROR(VLOOKUP($A123,'Gerosa et al. diauxic shift'!$A:$L,9,FALSE)),"",IF(VLOOKUP($A123,'Gerosa et al. diauxic shift'!$A:$L,9,FALSE)=0,"",VLOOKUP($A123,'Gerosa et al. diauxic shift'!$A:$L,9,FALSE)*Sources!$E$3))</f>
        <v/>
      </c>
      <c r="AM123" s="16" t="str">
        <f>IF(ISERROR(VLOOKUP($A123,'Gerosa et al. diauxic shift'!$A:$L,10,FALSE)),"",IF(VLOOKUP($A123,'Gerosa et al. diauxic shift'!$A:$L,10,FALSE)=0,"",VLOOKUP($A123,'Gerosa et al. diauxic shift'!$A:$L,10,FALSE)*Sources!$E$3))</f>
        <v/>
      </c>
      <c r="AN123" s="16" t="str">
        <f>IF(ISERROR(VLOOKUP($A123,'Gerosa et al. diauxic shift'!$A:$L,11,FALSE)),"",IF(VLOOKUP($A123,'Gerosa et al. diauxic shift'!$A:$L,11,FALSE)=0,"",VLOOKUP($A123,'Gerosa et al. diauxic shift'!$A:$L,11,FALSE)*Sources!$E$3))</f>
        <v/>
      </c>
      <c r="AO123" s="16" t="str">
        <f>IF(ISERROR(VLOOKUP($A123,'Gerosa et al. diauxic shift'!$A:$L,12,FALSE)),"",IF(VLOOKUP($A123,'Gerosa et al. diauxic shift'!$A:$L,12,FALSE)=0,"",VLOOKUP($A123,'Gerosa et al. diauxic shift'!$A:$L,12,FALSE)*Sources!$E$3))</f>
        <v/>
      </c>
      <c r="AP123" s="17"/>
      <c r="AQ123" s="16" t="str">
        <f>IF(ISERROR(VLOOKUP($A123,'Ishii et al.'!$A:$L,3,FALSE)),"",IF(VLOOKUP($A123,'Ishii et al.'!$A:$L,3,FALSE)=0,"",VLOOKUP($A123,'Ishii et al.'!$A:$L,3,FALSE)*Sources!$E$4))</f>
        <v/>
      </c>
      <c r="AR123" s="16" t="str">
        <f>IF(ISERROR(VLOOKUP($A123,'Ishii et al.'!$A:$L,4,FALSE)),"",IF(VLOOKUP($A123,'Ishii et al.'!$A:$L,4,FALSE)=0,"",VLOOKUP($A123,'Ishii et al.'!$A:$L,4,FALSE)*Sources!$E$4))</f>
        <v/>
      </c>
      <c r="AS123" s="16" t="str">
        <f>IF(ISERROR(VLOOKUP($A123,'Ishii et al.'!$A:$L,5,FALSE)),"",IF(VLOOKUP($A123,'Ishii et al.'!$A:$L,5,FALSE)=0,"",VLOOKUP($A123,'Ishii et al.'!$A:$L,5,FALSE)*Sources!$E$4))</f>
        <v/>
      </c>
      <c r="AT123" s="16" t="str">
        <f>IF(ISERROR(VLOOKUP($A123,'Ishii et al.'!$A:$L,6,FALSE)),"",IF(VLOOKUP($A123,'Ishii et al.'!$A:$L,6,FALSE)=0,"",VLOOKUP($A123,'Ishii et al.'!$A:$L,6,FALSE)*Sources!$E$4))</f>
        <v/>
      </c>
      <c r="AU123" s="16" t="str">
        <f>IF(ISERROR(VLOOKUP($A123,'Ishii et al.'!$A:$L,7,FALSE)),"",IF(VLOOKUP($A123,'Ishii et al.'!$A:$L,7,FALSE)=0,"",VLOOKUP($A123,'Ishii et al.'!$A:$L,7,FALSE)*Sources!$E$4))</f>
        <v/>
      </c>
      <c r="AV123" s="16" t="str">
        <f t="shared" si="17"/>
        <v/>
      </c>
      <c r="AW123" s="16" t="str">
        <f>IF(ISERROR(VLOOKUP($A123,'Ishii et al.'!$A:$L,9,FALSE)),"",IF(VLOOKUP($A123,'Ishii et al.'!$A:$L,9,FALSE)=0,"",VLOOKUP($A123,'Ishii et al.'!$A:$L,9,FALSE)*Sources!$E$4))</f>
        <v/>
      </c>
      <c r="AX123" s="16" t="str">
        <f>IF(ISERROR(VLOOKUP($A123,'Ishii et al.'!$A:$L,10,FALSE)),"",IF(VLOOKUP($A123,'Ishii et al.'!$A:$L,10,FALSE)=0,"",VLOOKUP($A123,'Ishii et al.'!$A:$L,10,FALSE)*Sources!$E$4))</f>
        <v/>
      </c>
      <c r="AY123" s="16" t="str">
        <f>IF(ISERROR(VLOOKUP($A123,'Ishii et al.'!$A:$L,11,FALSE)),"",IF(VLOOKUP($A123,'Ishii et al.'!$A:$L,11,FALSE)=0,"",VLOOKUP($A123,'Ishii et al.'!$A:$L,11,FALSE)*Sources!$E$4))</f>
        <v/>
      </c>
      <c r="AZ123" s="16" t="str">
        <f>IF(ISERROR(VLOOKUP($A123,'Ishii et al.'!$A:$L,12,FALSE)),"",IF(VLOOKUP($A123,'Ishii et al.'!$A:$L,12,FALSE)=0,"",VLOOKUP($A123,'Ishii et al.'!$A:$L,12,FALSE)*Sources!$E$4))</f>
        <v/>
      </c>
      <c r="BA123" s="17"/>
      <c r="BB123" s="16">
        <f>IF(ISERROR(VLOOKUP($A123,'Park et al.'!$A:$E,5,FALSE)),"",IF(VLOOKUP($A123,'Park et al.'!$A:$E,5,FALSE)=0,"",VLOOKUP($A123,'Park et al.'!$A:$E,5,FALSE)*Sources!$E$5))</f>
        <v>1.1899999999999999E-2</v>
      </c>
    </row>
    <row r="124" spans="1:54" ht="15" hidden="1" customHeight="1">
      <c r="A124" s="16" t="s">
        <v>373</v>
      </c>
      <c r="B124" s="18" t="s">
        <v>374</v>
      </c>
      <c r="C124" s="18" t="s">
        <v>374</v>
      </c>
      <c r="D124" s="25" t="s">
        <v>374</v>
      </c>
      <c r="E124" s="18" t="s">
        <v>375</v>
      </c>
      <c r="F124" s="18" t="s">
        <v>376</v>
      </c>
      <c r="G124" s="16" t="s">
        <v>377</v>
      </c>
      <c r="H124" s="18" t="s">
        <v>375</v>
      </c>
      <c r="I124" s="16">
        <f t="shared" si="9"/>
        <v>4</v>
      </c>
      <c r="J124" s="16">
        <f t="shared" si="10"/>
        <v>22</v>
      </c>
      <c r="K124" s="18"/>
      <c r="L124" s="18"/>
      <c r="M124" s="12" t="b">
        <v>1</v>
      </c>
      <c r="N124" s="12">
        <f t="shared" si="11"/>
        <v>2.5870922671138499</v>
      </c>
      <c r="O124" s="12">
        <f t="shared" si="12"/>
        <v>0.22127680134154928</v>
      </c>
      <c r="P124" s="12">
        <f t="shared" si="13"/>
        <v>3.77</v>
      </c>
      <c r="Q124" s="12">
        <f t="shared" si="14"/>
        <v>3.77</v>
      </c>
      <c r="R124" s="12">
        <f t="shared" si="15"/>
        <v>1.6728841588836041</v>
      </c>
      <c r="S124" s="12">
        <f t="shared" si="16"/>
        <v>7.4901339522693974E-3</v>
      </c>
      <c r="U124" s="16">
        <f>IF(ISERROR(VLOOKUP($A124,'Bennett et al.'!$A:$E,3,FALSE)),"",IF(VLOOKUP($A124,'Bennett et al.'!$A:$E,3,FALSE)=0,"",VLOOKUP($A124,'Bennett et al.'!$A:$E,3,FALSE)*Sources!$E$2))</f>
        <v>3.77</v>
      </c>
      <c r="V124" s="16">
        <f>IF(ISERROR(VLOOKUP($A124,'Bennett et al.'!$A:$E,4,FALSE)),"",IF(VLOOKUP($A124,'Bennett et al.'!$A:$E,4,FALSE)=0,"",VLOOKUP($A124,'Bennett et al.'!$A:$E,4,FALSE)*Sources!$E$2))</f>
        <v>0.4</v>
      </c>
      <c r="W124" s="16">
        <f>IF(ISERROR(VLOOKUP($A124,'Bennett et al.'!$A:$E,5,FALSE)),"",IF(VLOOKUP($A124,'Bennett et al.'!$A:$E,5,FALSE)=0,"",VLOOKUP($A124,'Bennett et al.'!$A:$E,5,FALSE)*Sources!$E$2))</f>
        <v>0.193</v>
      </c>
      <c r="X124" s="17"/>
      <c r="Y124" s="16">
        <f>IF(ISERROR(VLOOKUP($A124,'Gerosa et al. growth media'!$A:$K,4,FALSE)),"",IF(VLOOKUP($A124,'Gerosa et al. growth media'!$A:$K,4,FALSE)=0,"",VLOOKUP($A124,'Gerosa et al. growth media'!$A:$K,4,FALSE)*Sources!$E$3))</f>
        <v>8.6720206424154248E-2</v>
      </c>
      <c r="Z124" s="16">
        <f>IF(ISERROR(VLOOKUP($A124,'Gerosa et al. growth media'!$A:$K,5,FALSE)),"",IF(VLOOKUP($A124,'Gerosa et al. growth media'!$A:$K,5,FALSE)=0,"",VLOOKUP($A124,'Gerosa et al. growth media'!$A:$K,5,FALSE)*Sources!$E$3))</f>
        <v>3.7412444495634412E-2</v>
      </c>
      <c r="AA124" s="16">
        <f>IF(ISERROR(VLOOKUP($A124,'Gerosa et al. growth media'!$A:$K,6,FALSE)),"",IF(VLOOKUP($A124,'Gerosa et al. growth media'!$A:$K,6,FALSE)=0,"",VLOOKUP($A124,'Gerosa et al. growth media'!$A:$K,6,FALSE)*Sources!$E$3))</f>
        <v>0.36405166900394992</v>
      </c>
      <c r="AB124" s="16">
        <f>IF(ISERROR(VLOOKUP($A124,'Gerosa et al. growth media'!$A:$K,7,FALSE)),"",IF(VLOOKUP($A124,'Gerosa et al. growth media'!$A:$K,7,FALSE)=0,"",VLOOKUP($A124,'Gerosa et al. growth media'!$A:$K,7,FALSE)*Sources!$E$3))</f>
        <v>0.22127680134154928</v>
      </c>
      <c r="AC124" s="16">
        <f>IF(ISERROR(VLOOKUP($A124,'Gerosa et al. growth media'!$A:$K,8,FALSE)),"",IF(VLOOKUP($A124,'Gerosa et al. growth media'!$A:$K,8,FALSE)=0,"",VLOOKUP($A124,'Gerosa et al. growth media'!$A:$K,8,FALSE)*Sources!$E$3))</f>
        <v>2.2255530032382453E-2</v>
      </c>
      <c r="AD124" s="16">
        <f>IF(ISERROR(VLOOKUP($A124,'Gerosa et al. growth media'!$A:$K,9,FALSE)),"",IF(VLOOKUP($A124,'Gerosa et al. growth media'!$A:$K,9,FALSE)=0,"",VLOOKUP($A124,'Gerosa et al. growth media'!$A:$K,9,FALSE)*Sources!$E$3))</f>
        <v>0.7370605251038489</v>
      </c>
      <c r="AE124" s="16">
        <f>IF(ISERROR(VLOOKUP($A124,'Gerosa et al. growth media'!$A:$K,10,FALSE)),"",IF(VLOOKUP($A124,'Gerosa et al. growth media'!$A:$K,10,FALSE)=0,"",VLOOKUP($A124,'Gerosa et al. growth media'!$A:$K,10,FALSE)*Sources!$E$3))</f>
        <v>0.1880298650782978</v>
      </c>
      <c r="AF124" s="16">
        <f>IF(ISERROR(VLOOKUP($A124,'Gerosa et al. growth media'!$A:$K,11,FALSE)),"",IF(VLOOKUP($A124,'Gerosa et al. growth media'!$A:$K,11,FALSE)=0,"",VLOOKUP($A124,'Gerosa et al. growth media'!$A:$K,11,FALSE)*Sources!$E$3))</f>
        <v>7.9938852934225313E-2</v>
      </c>
      <c r="AG124" s="16">
        <f>IF(ISERROR(VLOOKUP($A124,'Gerosa et al. diauxic shift'!$A:$L,4,FALSE)),"",IF(VLOOKUP($A124,'Gerosa et al. diauxic shift'!$A:$L,4,FALSE)=0,"",VLOOKUP($A124,'Gerosa et al. diauxic shift'!$A:$L,4,FALSE)*Sources!$E$3))</f>
        <v>8.3758907211258379E-2</v>
      </c>
      <c r="AH124" s="16">
        <f>IF(ISERROR(VLOOKUP($A124,'Gerosa et al. diauxic shift'!$A:$L,5,FALSE)),"",IF(VLOOKUP($A124,'Gerosa et al. diauxic shift'!$A:$L,5,FALSE)=0,"",VLOOKUP($A124,'Gerosa et al. diauxic shift'!$A:$L,5,FALSE)*Sources!$E$3))</f>
        <v>2.3349664733286805E-3</v>
      </c>
      <c r="AI124" s="16">
        <f>IF(ISERROR(VLOOKUP($A124,'Gerosa et al. diauxic shift'!$A:$L,6,FALSE)),"",IF(VLOOKUP($A124,'Gerosa et al. diauxic shift'!$A:$L,6,FALSE)=0,"",VLOOKUP($A124,'Gerosa et al. diauxic shift'!$A:$L,6,FALSE)*Sources!$E$3))</f>
        <v>3.5477170454915634E-3</v>
      </c>
      <c r="AJ124" s="16">
        <f>IF(ISERROR(VLOOKUP($A124,'Gerosa et al. diauxic shift'!$A:$L,7,FALSE)),"",IF(VLOOKUP($A124,'Gerosa et al. diauxic shift'!$A:$L,7,FALSE)=0,"",VLOOKUP($A124,'Gerosa et al. diauxic shift'!$A:$L,7,FALSE)*Sources!$E$3))</f>
        <v>5.1335101252153598E-3</v>
      </c>
      <c r="AK124" s="16">
        <f>IF(ISERROR(VLOOKUP($A124,'Gerosa et al. diauxic shift'!$A:$L,8,FALSE)),"",IF(VLOOKUP($A124,'Gerosa et al. diauxic shift'!$A:$L,8,FALSE)=0,"",VLOOKUP($A124,'Gerosa et al. diauxic shift'!$A:$L,8,FALSE)*Sources!$E$3))</f>
        <v>3.6078239359514292E-3</v>
      </c>
      <c r="AL124" s="16">
        <f>IF(ISERROR(VLOOKUP($A124,'Gerosa et al. diauxic shift'!$A:$L,9,FALSE)),"",IF(VLOOKUP($A124,'Gerosa et al. diauxic shift'!$A:$L,9,FALSE)=0,"",VLOOKUP($A124,'Gerosa et al. diauxic shift'!$A:$L,9,FALSE)*Sources!$E$3))</f>
        <v>4.7557112156105157E-3</v>
      </c>
      <c r="AM124" s="16">
        <f>IF(ISERROR(VLOOKUP($A124,'Gerosa et al. diauxic shift'!$A:$L,10,FALSE)),"",IF(VLOOKUP($A124,'Gerosa et al. diauxic shift'!$A:$L,10,FALSE)=0,"",VLOOKUP($A124,'Gerosa et al. diauxic shift'!$A:$L,10,FALSE)*Sources!$E$3))</f>
        <v>3.2306146513213403E-3</v>
      </c>
      <c r="AN124" s="16">
        <f>IF(ISERROR(VLOOKUP($A124,'Gerosa et al. diauxic shift'!$A:$L,11,FALSE)),"",IF(VLOOKUP($A124,'Gerosa et al. diauxic shift'!$A:$L,11,FALSE)=0,"",VLOOKUP($A124,'Gerosa et al. diauxic shift'!$A:$L,11,FALSE)*Sources!$E$3))</f>
        <v>2.745618758576652E-3</v>
      </c>
      <c r="AO124" s="16">
        <f>IF(ISERROR(VLOOKUP($A124,'Gerosa et al. diauxic shift'!$A:$L,12,FALSE)),"",IF(VLOOKUP($A124,'Gerosa et al. diauxic shift'!$A:$L,12,FALSE)=0,"",VLOOKUP($A124,'Gerosa et al. diauxic shift'!$A:$L,12,FALSE)*Sources!$E$3))</f>
        <v>3.7795817465996165E-3</v>
      </c>
      <c r="AP124" s="17"/>
      <c r="AQ124" s="16" t="str">
        <f>IF(ISERROR(VLOOKUP($A124,'Ishii et al.'!$A:$L,3,FALSE)),"",IF(VLOOKUP($A124,'Ishii et al.'!$A:$L,3,FALSE)=0,"",VLOOKUP($A124,'Ishii et al.'!$A:$L,3,FALSE)*Sources!$E$4))</f>
        <v/>
      </c>
      <c r="AR124" s="16" t="str">
        <f>IF(ISERROR(VLOOKUP($A124,'Ishii et al.'!$A:$L,4,FALSE)),"",IF(VLOOKUP($A124,'Ishii et al.'!$A:$L,4,FALSE)=0,"",VLOOKUP($A124,'Ishii et al.'!$A:$L,4,FALSE)*Sources!$E$4))</f>
        <v/>
      </c>
      <c r="AS124" s="16" t="str">
        <f>IF(ISERROR(VLOOKUP($A124,'Ishii et al.'!$A:$L,5,FALSE)),"",IF(VLOOKUP($A124,'Ishii et al.'!$A:$L,5,FALSE)=0,"",VLOOKUP($A124,'Ishii et al.'!$A:$L,5,FALSE)*Sources!$E$4))</f>
        <v/>
      </c>
      <c r="AT124" s="16" t="str">
        <f>IF(ISERROR(VLOOKUP($A124,'Ishii et al.'!$A:$L,6,FALSE)),"",IF(VLOOKUP($A124,'Ishii et al.'!$A:$L,6,FALSE)=0,"",VLOOKUP($A124,'Ishii et al.'!$A:$L,6,FALSE)*Sources!$E$4))</f>
        <v/>
      </c>
      <c r="AU124" s="16" t="str">
        <f>IF(ISERROR(VLOOKUP($A124,'Ishii et al.'!$A:$L,7,FALSE)),"",IF(VLOOKUP($A124,'Ishii et al.'!$A:$L,7,FALSE)=0,"",VLOOKUP($A124,'Ishii et al.'!$A:$L,7,FALSE)*Sources!$E$4))</f>
        <v/>
      </c>
      <c r="AV124" s="16" t="str">
        <f t="shared" si="17"/>
        <v/>
      </c>
      <c r="AW124" s="16">
        <f>IF(ISERROR(VLOOKUP($A124,'Ishii et al.'!$A:$L,9,FALSE)),"",IF(VLOOKUP($A124,'Ishii et al.'!$A:$L,9,FALSE)=0,"",VLOOKUP($A124,'Ishii et al.'!$A:$L,9,FALSE)*Sources!$E$4))</f>
        <v>8.9759319328404103E-3</v>
      </c>
      <c r="AX124" s="16" t="str">
        <f>IF(ISERROR(VLOOKUP($A124,'Ishii et al.'!$A:$L,10,FALSE)),"",IF(VLOOKUP($A124,'Ishii et al.'!$A:$L,10,FALSE)=0,"",VLOOKUP($A124,'Ishii et al.'!$A:$L,10,FALSE)*Sources!$E$4))</f>
        <v/>
      </c>
      <c r="AY124" s="16" t="str">
        <f>IF(ISERROR(VLOOKUP($A124,'Ishii et al.'!$A:$L,11,FALSE)),"",IF(VLOOKUP($A124,'Ishii et al.'!$A:$L,11,FALSE)=0,"",VLOOKUP($A124,'Ishii et al.'!$A:$L,11,FALSE)*Sources!$E$4))</f>
        <v/>
      </c>
      <c r="AZ124" s="16" t="str">
        <f>IF(ISERROR(VLOOKUP($A124,'Ishii et al.'!$A:$L,12,FALSE)),"",IF(VLOOKUP($A124,'Ishii et al.'!$A:$L,12,FALSE)=0,"",VLOOKUP($A124,'Ishii et al.'!$A:$L,12,FALSE)*Sources!$E$4))</f>
        <v/>
      </c>
      <c r="BA124" s="17"/>
      <c r="BB124" s="16">
        <f>IF(ISERROR(VLOOKUP($A124,'Park et al.'!$A:$E,5,FALSE)),"",IF(VLOOKUP($A124,'Park et al.'!$A:$E,5,FALSE)=0,"",VLOOKUP($A124,'Park et al.'!$A:$E,5,FALSE)*Sources!$E$5))</f>
        <v>3.77</v>
      </c>
    </row>
    <row r="125" spans="1:54" ht="15" hidden="1" customHeight="1">
      <c r="A125" s="16" t="s">
        <v>378</v>
      </c>
      <c r="B125" s="18" t="s">
        <v>766</v>
      </c>
      <c r="C125" s="18" t="s">
        <v>766</v>
      </c>
      <c r="D125" s="18" t="s">
        <v>381</v>
      </c>
      <c r="E125" s="18" t="s">
        <v>379</v>
      </c>
      <c r="G125" s="18" t="s">
        <v>380</v>
      </c>
      <c r="H125" s="18" t="s">
        <v>381</v>
      </c>
      <c r="I125" s="16">
        <f t="shared" si="9"/>
        <v>3</v>
      </c>
      <c r="J125" s="16">
        <f t="shared" si="10"/>
        <v>13</v>
      </c>
      <c r="K125" s="18"/>
      <c r="L125" s="18"/>
      <c r="M125" s="12" t="b">
        <v>1</v>
      </c>
      <c r="N125" s="12">
        <f t="shared" si="11"/>
        <v>1.1499999999999999</v>
      </c>
      <c r="O125" s="12">
        <f t="shared" si="12"/>
        <v>1.1499999999999999</v>
      </c>
      <c r="P125" s="12">
        <f t="shared" si="13"/>
        <v>1.1499999999999999</v>
      </c>
      <c r="Q125" s="12">
        <f t="shared" si="14"/>
        <v>1.1499999999999999</v>
      </c>
      <c r="R125" s="12">
        <f t="shared" si="15"/>
        <v>0</v>
      </c>
      <c r="S125" s="12">
        <f t="shared" si="16"/>
        <v>3.3294730746960041E-3</v>
      </c>
      <c r="U125" s="16">
        <f>IF(ISERROR(VLOOKUP($A125,'Bennett et al.'!$A:$E,3,FALSE)),"",IF(VLOOKUP($A125,'Bennett et al.'!$A:$E,3,FALSE)=0,"",VLOOKUP($A125,'Bennett et al.'!$A:$E,3,FALSE)*Sources!$E$2))</f>
        <v>1.1499999999999999</v>
      </c>
      <c r="V125" s="16">
        <f>IF(ISERROR(VLOOKUP($A125,'Bennett et al.'!$A:$E,4,FALSE)),"",IF(VLOOKUP($A125,'Bennett et al.'!$A:$E,4,FALSE)=0,"",VLOOKUP($A125,'Bennett et al.'!$A:$E,4,FALSE)*Sources!$E$2))</f>
        <v>0.378</v>
      </c>
      <c r="W125" s="16">
        <f>IF(ISERROR(VLOOKUP($A125,'Bennett et al.'!$A:$E,5,FALSE)),"",IF(VLOOKUP($A125,'Bennett et al.'!$A:$E,5,FALSE)=0,"",VLOOKUP($A125,'Bennett et al.'!$A:$E,5,FALSE)*Sources!$E$2))</f>
        <v>0.316</v>
      </c>
      <c r="X125" s="17"/>
      <c r="Y125" s="16" t="str">
        <f>IF(ISERROR(VLOOKUP($A125,'Gerosa et al. growth media'!$A:$K,4,FALSE)),"",IF(VLOOKUP($A125,'Gerosa et al. growth media'!$A:$K,4,FALSE)=0,"",VLOOKUP($A125,'Gerosa et al. growth media'!$A:$K,4,FALSE)*Sources!$E$3))</f>
        <v/>
      </c>
      <c r="Z125" s="16" t="str">
        <f>IF(ISERROR(VLOOKUP($A125,'Gerosa et al. growth media'!$A:$K,5,FALSE)),"",IF(VLOOKUP($A125,'Gerosa et al. growth media'!$A:$K,5,FALSE)=0,"",VLOOKUP($A125,'Gerosa et al. growth media'!$A:$K,5,FALSE)*Sources!$E$3))</f>
        <v/>
      </c>
      <c r="AA125" s="16" t="str">
        <f>IF(ISERROR(VLOOKUP($A125,'Gerosa et al. growth media'!$A:$K,6,FALSE)),"",IF(VLOOKUP($A125,'Gerosa et al. growth media'!$A:$K,6,FALSE)=0,"",VLOOKUP($A125,'Gerosa et al. growth media'!$A:$K,6,FALSE)*Sources!$E$3))</f>
        <v/>
      </c>
      <c r="AB125" s="16" t="str">
        <f>IF(ISERROR(VLOOKUP($A125,'Gerosa et al. growth media'!$A:$K,7,FALSE)),"",IF(VLOOKUP($A125,'Gerosa et al. growth media'!$A:$K,7,FALSE)=0,"",VLOOKUP($A125,'Gerosa et al. growth media'!$A:$K,7,FALSE)*Sources!$E$3))</f>
        <v/>
      </c>
      <c r="AC125" s="16" t="str">
        <f>IF(ISERROR(VLOOKUP($A125,'Gerosa et al. growth media'!$A:$K,8,FALSE)),"",IF(VLOOKUP($A125,'Gerosa et al. growth media'!$A:$K,8,FALSE)=0,"",VLOOKUP($A125,'Gerosa et al. growth media'!$A:$K,8,FALSE)*Sources!$E$3))</f>
        <v/>
      </c>
      <c r="AD125" s="16" t="str">
        <f>IF(ISERROR(VLOOKUP($A125,'Gerosa et al. growth media'!$A:$K,9,FALSE)),"",IF(VLOOKUP($A125,'Gerosa et al. growth media'!$A:$K,9,FALSE)=0,"",VLOOKUP($A125,'Gerosa et al. growth media'!$A:$K,9,FALSE)*Sources!$E$3))</f>
        <v/>
      </c>
      <c r="AE125" s="16" t="str">
        <f>IF(ISERROR(VLOOKUP($A125,'Gerosa et al. growth media'!$A:$K,10,FALSE)),"",IF(VLOOKUP($A125,'Gerosa et al. growth media'!$A:$K,10,FALSE)=0,"",VLOOKUP($A125,'Gerosa et al. growth media'!$A:$K,10,FALSE)*Sources!$E$3))</f>
        <v/>
      </c>
      <c r="AF125" s="16" t="str">
        <f>IF(ISERROR(VLOOKUP($A125,'Gerosa et al. growth media'!$A:$K,11,FALSE)),"",IF(VLOOKUP($A125,'Gerosa et al. growth media'!$A:$K,11,FALSE)=0,"",VLOOKUP($A125,'Gerosa et al. growth media'!$A:$K,11,FALSE)*Sources!$E$3))</f>
        <v/>
      </c>
      <c r="AG125" s="16" t="str">
        <f>IF(ISERROR(VLOOKUP($A125,'Gerosa et al. diauxic shift'!$A:$L,4,FALSE)),"",IF(VLOOKUP($A125,'Gerosa et al. diauxic shift'!$A:$L,4,FALSE)=0,"",VLOOKUP($A125,'Gerosa et al. diauxic shift'!$A:$L,4,FALSE)*Sources!$E$3))</f>
        <v/>
      </c>
      <c r="AH125" s="16" t="str">
        <f>IF(ISERROR(VLOOKUP($A125,'Gerosa et al. diauxic shift'!$A:$L,5,FALSE)),"",IF(VLOOKUP($A125,'Gerosa et al. diauxic shift'!$A:$L,5,FALSE)=0,"",VLOOKUP($A125,'Gerosa et al. diauxic shift'!$A:$L,5,FALSE)*Sources!$E$3))</f>
        <v/>
      </c>
      <c r="AI125" s="16" t="str">
        <f>IF(ISERROR(VLOOKUP($A125,'Gerosa et al. diauxic shift'!$A:$L,6,FALSE)),"",IF(VLOOKUP($A125,'Gerosa et al. diauxic shift'!$A:$L,6,FALSE)=0,"",VLOOKUP($A125,'Gerosa et al. diauxic shift'!$A:$L,6,FALSE)*Sources!$E$3))</f>
        <v/>
      </c>
      <c r="AJ125" s="16" t="str">
        <f>IF(ISERROR(VLOOKUP($A125,'Gerosa et al. diauxic shift'!$A:$L,7,FALSE)),"",IF(VLOOKUP($A125,'Gerosa et al. diauxic shift'!$A:$L,7,FALSE)=0,"",VLOOKUP($A125,'Gerosa et al. diauxic shift'!$A:$L,7,FALSE)*Sources!$E$3))</f>
        <v/>
      </c>
      <c r="AK125" s="16" t="str">
        <f>IF(ISERROR(VLOOKUP($A125,'Gerosa et al. diauxic shift'!$A:$L,8,FALSE)),"",IF(VLOOKUP($A125,'Gerosa et al. diauxic shift'!$A:$L,8,FALSE)=0,"",VLOOKUP($A125,'Gerosa et al. diauxic shift'!$A:$L,8,FALSE)*Sources!$E$3))</f>
        <v/>
      </c>
      <c r="AL125" s="16" t="str">
        <f>IF(ISERROR(VLOOKUP($A125,'Gerosa et al. diauxic shift'!$A:$L,9,FALSE)),"",IF(VLOOKUP($A125,'Gerosa et al. diauxic shift'!$A:$L,9,FALSE)=0,"",VLOOKUP($A125,'Gerosa et al. diauxic shift'!$A:$L,9,FALSE)*Sources!$E$3))</f>
        <v/>
      </c>
      <c r="AM125" s="16" t="str">
        <f>IF(ISERROR(VLOOKUP($A125,'Gerosa et al. diauxic shift'!$A:$L,10,FALSE)),"",IF(VLOOKUP($A125,'Gerosa et al. diauxic shift'!$A:$L,10,FALSE)=0,"",VLOOKUP($A125,'Gerosa et al. diauxic shift'!$A:$L,10,FALSE)*Sources!$E$3))</f>
        <v/>
      </c>
      <c r="AN125" s="16" t="str">
        <f>IF(ISERROR(VLOOKUP($A125,'Gerosa et al. diauxic shift'!$A:$L,11,FALSE)),"",IF(VLOOKUP($A125,'Gerosa et al. diauxic shift'!$A:$L,11,FALSE)=0,"",VLOOKUP($A125,'Gerosa et al. diauxic shift'!$A:$L,11,FALSE)*Sources!$E$3))</f>
        <v/>
      </c>
      <c r="AO125" s="16" t="str">
        <f>IF(ISERROR(VLOOKUP($A125,'Gerosa et al. diauxic shift'!$A:$L,12,FALSE)),"",IF(VLOOKUP($A125,'Gerosa et al. diauxic shift'!$A:$L,12,FALSE)=0,"",VLOOKUP($A125,'Gerosa et al. diauxic shift'!$A:$L,12,FALSE)*Sources!$E$3))</f>
        <v/>
      </c>
      <c r="AP125" s="17"/>
      <c r="AQ125" s="16">
        <f>IF(ISERROR(VLOOKUP($A125,'Ishii et al.'!$A:$L,3,FALSE)),"",IF(VLOOKUP($A125,'Ishii et al.'!$A:$L,3,FALSE)=0,"",VLOOKUP($A125,'Ishii et al.'!$A:$L,3,FALSE)*Sources!$E$4))</f>
        <v>0.40167549827846</v>
      </c>
      <c r="AR125" s="16">
        <f>IF(ISERROR(VLOOKUP($A125,'Ishii et al.'!$A:$L,4,FALSE)),"",IF(VLOOKUP($A125,'Ishii et al.'!$A:$L,4,FALSE)=0,"",VLOOKUP($A125,'Ishii et al.'!$A:$L,4,FALSE)*Sources!$E$4))</f>
        <v>0.60431436147237705</v>
      </c>
      <c r="AS125" s="16">
        <f>IF(ISERROR(VLOOKUP($A125,'Ishii et al.'!$A:$L,5,FALSE)),"",IF(VLOOKUP($A125,'Ishii et al.'!$A:$L,5,FALSE)=0,"",VLOOKUP($A125,'Ishii et al.'!$A:$L,5,FALSE)*Sources!$E$4))</f>
        <v>0.33988779281891501</v>
      </c>
      <c r="AT125" s="16">
        <f>IF(ISERROR(VLOOKUP($A125,'Ishii et al.'!$A:$L,6,FALSE)),"",IF(VLOOKUP($A125,'Ishii et al.'!$A:$L,6,FALSE)=0,"",VLOOKUP($A125,'Ishii et al.'!$A:$L,6,FALSE)*Sources!$E$4))</f>
        <v>0.70796049410184103</v>
      </c>
      <c r="AU125" s="16">
        <f>IF(ISERROR(VLOOKUP($A125,'Ishii et al.'!$A:$L,7,FALSE)),"",IF(VLOOKUP($A125,'Ishii et al.'!$A:$L,7,FALSE)=0,"",VLOOKUP($A125,'Ishii et al.'!$A:$L,7,FALSE)*Sources!$E$4))</f>
        <v>0.49380115876087799</v>
      </c>
      <c r="AV125" s="16">
        <f t="shared" si="17"/>
        <v>0.50952786108649417</v>
      </c>
      <c r="AW125" s="16">
        <f>IF(ISERROR(VLOOKUP($A125,'Ishii et al.'!$A:$L,9,FALSE)),"",IF(VLOOKUP($A125,'Ishii et al.'!$A:$L,9,FALSE)=0,"",VLOOKUP($A125,'Ishii et al.'!$A:$L,9,FALSE)*Sources!$E$4))</f>
        <v>0.42265365948435901</v>
      </c>
      <c r="AX125" s="16">
        <f>IF(ISERROR(VLOOKUP($A125,'Ishii et al.'!$A:$L,10,FALSE)),"",IF(VLOOKUP($A125,'Ishii et al.'!$A:$L,10,FALSE)=0,"",VLOOKUP($A125,'Ishii et al.'!$A:$L,10,FALSE)*Sources!$E$4))</f>
        <v>0.48007777377213101</v>
      </c>
      <c r="AY125" s="16">
        <f>IF(ISERROR(VLOOKUP($A125,'Ishii et al.'!$A:$L,11,FALSE)),"",IF(VLOOKUP($A125,'Ishii et al.'!$A:$L,11,FALSE)=0,"",VLOOKUP($A125,'Ishii et al.'!$A:$L,11,FALSE)*Sources!$E$4))</f>
        <v>0.61660087717478596</v>
      </c>
      <c r="AZ125" s="16">
        <f>IF(ISERROR(VLOOKUP($A125,'Ishii et al.'!$A:$L,12,FALSE)),"",IF(VLOOKUP($A125,'Ishii et al.'!$A:$L,12,FALSE)=0,"",VLOOKUP($A125,'Ishii et al.'!$A:$L,12,FALSE)*Sources!$E$4))</f>
        <v>0.90107497603392595</v>
      </c>
      <c r="BA125" s="17"/>
      <c r="BB125" s="16">
        <f>IF(ISERROR(VLOOKUP($A125,'Park et al.'!$A:$E,5,FALSE)),"",IF(VLOOKUP($A125,'Park et al.'!$A:$E,5,FALSE)=0,"",VLOOKUP($A125,'Park et al.'!$A:$E,5,FALSE)*Sources!$E$5))</f>
        <v>1.1499999999999999</v>
      </c>
    </row>
    <row r="126" spans="1:54" ht="15" hidden="1" customHeight="1">
      <c r="A126" s="16" t="s">
        <v>382</v>
      </c>
      <c r="B126" s="18" t="s">
        <v>633</v>
      </c>
      <c r="C126" s="18" t="s">
        <v>633</v>
      </c>
      <c r="D126" s="18" t="s">
        <v>383</v>
      </c>
      <c r="E126" s="18" t="s">
        <v>384</v>
      </c>
      <c r="F126" s="18" t="s">
        <v>385</v>
      </c>
      <c r="G126" s="18" t="s">
        <v>386</v>
      </c>
      <c r="H126" s="18" t="s">
        <v>384</v>
      </c>
      <c r="I126" s="16">
        <f t="shared" si="9"/>
        <v>4</v>
      </c>
      <c r="J126" s="16">
        <f t="shared" si="10"/>
        <v>23</v>
      </c>
      <c r="K126" s="18"/>
      <c r="L126" s="18"/>
      <c r="M126" s="12" t="b">
        <v>1</v>
      </c>
      <c r="N126" s="12">
        <f t="shared" si="11"/>
        <v>10.440762782928344</v>
      </c>
      <c r="O126" s="12">
        <f t="shared" si="12"/>
        <v>0.92228834878503074</v>
      </c>
      <c r="P126" s="12">
        <f t="shared" si="13"/>
        <v>15.2</v>
      </c>
      <c r="Q126" s="12">
        <f t="shared" si="14"/>
        <v>15.2</v>
      </c>
      <c r="R126" s="12">
        <f t="shared" si="15"/>
        <v>6.730577818933523</v>
      </c>
      <c r="S126" s="12">
        <f t="shared" si="16"/>
        <v>3.0228033534824384E-2</v>
      </c>
      <c r="U126" s="16">
        <f>IF(ISERROR(VLOOKUP($A126,'Bennett et al.'!$A:$E,3,FALSE)),"",IF(VLOOKUP($A126,'Bennett et al.'!$A:$E,3,FALSE)=0,"",VLOOKUP($A126,'Bennett et al.'!$A:$E,3,FALSE)*Sources!$E$2))</f>
        <v>15.2</v>
      </c>
      <c r="V126" s="16">
        <f>IF(ISERROR(VLOOKUP($A126,'Bennett et al.'!$A:$E,4,FALSE)),"",IF(VLOOKUP($A126,'Bennett et al.'!$A:$E,4,FALSE)=0,"",VLOOKUP($A126,'Bennett et al.'!$A:$E,4,FALSE)*Sources!$E$2))</f>
        <v>5.8500000000000005</v>
      </c>
      <c r="W126" s="16" t="str">
        <f>IF(ISERROR(VLOOKUP($A126,'Bennett et al.'!$A:$E,5,FALSE)),"",IF(VLOOKUP($A126,'Bennett et al.'!$A:$E,5,FALSE)=0,"",VLOOKUP($A126,'Bennett et al.'!$A:$E,5,FALSE)*Sources!$E$2))</f>
        <v/>
      </c>
      <c r="X126" s="17"/>
      <c r="Y126" s="16">
        <f>IF(ISERROR(VLOOKUP($A126,'Gerosa et al. growth media'!$A:$K,4,FALSE)),"",IF(VLOOKUP($A126,'Gerosa et al. growth media'!$A:$K,4,FALSE)=0,"",VLOOKUP($A126,'Gerosa et al. growth media'!$A:$K,4,FALSE)*Sources!$E$3))</f>
        <v>0.21201679846449781</v>
      </c>
      <c r="Z126" s="16">
        <f>IF(ISERROR(VLOOKUP($A126,'Gerosa et al. growth media'!$A:$K,5,FALSE)),"",IF(VLOOKUP($A126,'Gerosa et al. growth media'!$A:$K,5,FALSE)=0,"",VLOOKUP($A126,'Gerosa et al. growth media'!$A:$K,5,FALSE)*Sources!$E$3))</f>
        <v>0.93477291146632036</v>
      </c>
      <c r="AA126" s="16">
        <f>IF(ISERROR(VLOOKUP($A126,'Gerosa et al. growth media'!$A:$K,6,FALSE)),"",IF(VLOOKUP($A126,'Gerosa et al. growth media'!$A:$K,6,FALSE)=0,"",VLOOKUP($A126,'Gerosa et al. growth media'!$A:$K,6,FALSE)*Sources!$E$3))</f>
        <v>0.28156366986046744</v>
      </c>
      <c r="AB126" s="16">
        <f>IF(ISERROR(VLOOKUP($A126,'Gerosa et al. growth media'!$A:$K,7,FALSE)),"",IF(VLOOKUP($A126,'Gerosa et al. growth media'!$A:$K,7,FALSE)=0,"",VLOOKUP($A126,'Gerosa et al. growth media'!$A:$K,7,FALSE)*Sources!$E$3))</f>
        <v>0.92228834878503074</v>
      </c>
      <c r="AC126" s="16">
        <f>IF(ISERROR(VLOOKUP($A126,'Gerosa et al. growth media'!$A:$K,8,FALSE)),"",IF(VLOOKUP($A126,'Gerosa et al. growth media'!$A:$K,8,FALSE)=0,"",VLOOKUP($A126,'Gerosa et al. growth media'!$A:$K,8,FALSE)*Sources!$E$3))</f>
        <v>0.82445388763477334</v>
      </c>
      <c r="AD126" s="16">
        <f>IF(ISERROR(VLOOKUP($A126,'Gerosa et al. growth media'!$A:$K,9,FALSE)),"",IF(VLOOKUP($A126,'Gerosa et al. growth media'!$A:$K,9,FALSE)=0,"",VLOOKUP($A126,'Gerosa et al. growth media'!$A:$K,9,FALSE)*Sources!$E$3))</f>
        <v>0.57757962360199988</v>
      </c>
      <c r="AE126" s="16">
        <f>IF(ISERROR(VLOOKUP($A126,'Gerosa et al. growth media'!$A:$K,10,FALSE)),"",IF(VLOOKUP($A126,'Gerosa et al. growth media'!$A:$K,10,FALSE)=0,"",VLOOKUP($A126,'Gerosa et al. growth media'!$A:$K,10,FALSE)*Sources!$E$3))</f>
        <v>0.10906431688811145</v>
      </c>
      <c r="AF126" s="16">
        <f>IF(ISERROR(VLOOKUP($A126,'Gerosa et al. growth media'!$A:$K,11,FALSE)),"",IF(VLOOKUP($A126,'Gerosa et al. growth media'!$A:$K,11,FALSE)=0,"",VLOOKUP($A126,'Gerosa et al. growth media'!$A:$K,11,FALSE)*Sources!$E$3))</f>
        <v>0.23063304362198295</v>
      </c>
      <c r="AG126" s="16">
        <f>IF(ISERROR(VLOOKUP($A126,'Gerosa et al. diauxic shift'!$A:$L,4,FALSE)),"",IF(VLOOKUP($A126,'Gerosa et al. diauxic shift'!$A:$L,4,FALSE)=0,"",VLOOKUP($A126,'Gerosa et al. diauxic shift'!$A:$L,4,FALSE)*Sources!$E$3))</f>
        <v>0.63700698980611559</v>
      </c>
      <c r="AH126" s="16">
        <f>IF(ISERROR(VLOOKUP($A126,'Gerosa et al. diauxic shift'!$A:$L,5,FALSE)),"",IF(VLOOKUP($A126,'Gerosa et al. diauxic shift'!$A:$L,5,FALSE)=0,"",VLOOKUP($A126,'Gerosa et al. diauxic shift'!$A:$L,5,FALSE)*Sources!$E$3))</f>
        <v>4.1879569083384752E-3</v>
      </c>
      <c r="AI126" s="16">
        <f>IF(ISERROR(VLOOKUP($A126,'Gerosa et al. diauxic shift'!$A:$L,6,FALSE)),"",IF(VLOOKUP($A126,'Gerosa et al. diauxic shift'!$A:$L,6,FALSE)=0,"",VLOOKUP($A126,'Gerosa et al. diauxic shift'!$A:$L,6,FALSE)*Sources!$E$3))</f>
        <v>6.9445034080734495E-3</v>
      </c>
      <c r="AJ126" s="16">
        <f>IF(ISERROR(VLOOKUP($A126,'Gerosa et al. diauxic shift'!$A:$L,7,FALSE)),"",IF(VLOOKUP($A126,'Gerosa et al. diauxic shift'!$A:$L,7,FALSE)=0,"",VLOOKUP($A126,'Gerosa et al. diauxic shift'!$A:$L,7,FALSE)*Sources!$E$3))</f>
        <v>1.5395183626894444E-2</v>
      </c>
      <c r="AK126" s="16">
        <f>IF(ISERROR(VLOOKUP($A126,'Gerosa et al. diauxic shift'!$A:$L,8,FALSE)),"",IF(VLOOKUP($A126,'Gerosa et al. diauxic shift'!$A:$L,8,FALSE)=0,"",VLOOKUP($A126,'Gerosa et al. diauxic shift'!$A:$L,8,FALSE)*Sources!$E$3))</f>
        <v>2.2980853180728931E-2</v>
      </c>
      <c r="AL126" s="16">
        <f>IF(ISERROR(VLOOKUP($A126,'Gerosa et al. diauxic shift'!$A:$L,9,FALSE)),"",IF(VLOOKUP($A126,'Gerosa et al. diauxic shift'!$A:$L,9,FALSE)=0,"",VLOOKUP($A126,'Gerosa et al. diauxic shift'!$A:$L,9,FALSE)*Sources!$E$3))</f>
        <v>5.5704215431629546E-3</v>
      </c>
      <c r="AM126" s="16">
        <f>IF(ISERROR(VLOOKUP($A126,'Gerosa et al. diauxic shift'!$A:$L,10,FALSE)),"",IF(VLOOKUP($A126,'Gerosa et al. diauxic shift'!$A:$L,10,FALSE)=0,"",VLOOKUP($A126,'Gerosa et al. diauxic shift'!$A:$L,10,FALSE)*Sources!$E$3))</f>
        <v>6.9395748303718707E-3</v>
      </c>
      <c r="AN126" s="16">
        <f>IF(ISERROR(VLOOKUP($A126,'Gerosa et al. diauxic shift'!$A:$L,11,FALSE)),"",IF(VLOOKUP($A126,'Gerosa et al. diauxic shift'!$A:$L,11,FALSE)=0,"",VLOOKUP($A126,'Gerosa et al. diauxic shift'!$A:$L,11,FALSE)*Sources!$E$3))</f>
        <v>7.3258622924714288E-3</v>
      </c>
      <c r="AO126" s="16">
        <f>IF(ISERROR(VLOOKUP($A126,'Gerosa et al. diauxic shift'!$A:$L,12,FALSE)),"",IF(VLOOKUP($A126,'Gerosa et al. diauxic shift'!$A:$L,12,FALSE)=0,"",VLOOKUP($A126,'Gerosa et al. diauxic shift'!$A:$L,12,FALSE)*Sources!$E$3))</f>
        <v>5.2652147174231216E-3</v>
      </c>
      <c r="AP126" s="17"/>
      <c r="AQ126" s="16" t="str">
        <f>IF(ISERROR(VLOOKUP($A126,'Ishii et al.'!$A:$L,3,FALSE)),"",IF(VLOOKUP($A126,'Ishii et al.'!$A:$L,3,FALSE)=0,"",VLOOKUP($A126,'Ishii et al.'!$A:$L,3,FALSE)*Sources!$E$4))</f>
        <v/>
      </c>
      <c r="AR126" s="16">
        <f>IF(ISERROR(VLOOKUP($A126,'Ishii et al.'!$A:$L,4,FALSE)),"",IF(VLOOKUP($A126,'Ishii et al.'!$A:$L,4,FALSE)=0,"",VLOOKUP($A126,'Ishii et al.'!$A:$L,4,FALSE)*Sources!$E$4))</f>
        <v>3.1191604410061E-2</v>
      </c>
      <c r="AS126" s="16" t="str">
        <f>IF(ISERROR(VLOOKUP($A126,'Ishii et al.'!$A:$L,5,FALSE)),"",IF(VLOOKUP($A126,'Ishii et al.'!$A:$L,5,FALSE)=0,"",VLOOKUP($A126,'Ishii et al.'!$A:$L,5,FALSE)*Sources!$E$4))</f>
        <v/>
      </c>
      <c r="AT126" s="16" t="str">
        <f>IF(ISERROR(VLOOKUP($A126,'Ishii et al.'!$A:$L,6,FALSE)),"",IF(VLOOKUP($A126,'Ishii et al.'!$A:$L,6,FALSE)=0,"",VLOOKUP($A126,'Ishii et al.'!$A:$L,6,FALSE)*Sources!$E$4))</f>
        <v/>
      </c>
      <c r="AU126" s="16">
        <f>IF(ISERROR(VLOOKUP($A126,'Ishii et al.'!$A:$L,7,FALSE)),"",IF(VLOOKUP($A126,'Ishii et al.'!$A:$L,7,FALSE)=0,"",VLOOKUP($A126,'Ishii et al.'!$A:$L,7,FALSE)*Sources!$E$4))</f>
        <v>2.06671049586938E-2</v>
      </c>
      <c r="AV126" s="16">
        <f t="shared" si="17"/>
        <v>2.59293546843774E-2</v>
      </c>
      <c r="AW126" s="16">
        <f>IF(ISERROR(VLOOKUP($A126,'Ishii et al.'!$A:$L,9,FALSE)),"",IF(VLOOKUP($A126,'Ishii et al.'!$A:$L,9,FALSE)=0,"",VLOOKUP($A126,'Ishii et al.'!$A:$L,9,FALSE)*Sources!$E$4))</f>
        <v>0.145527303374861</v>
      </c>
      <c r="AX126" s="16" t="str">
        <f>IF(ISERROR(VLOOKUP($A126,'Ishii et al.'!$A:$L,10,FALSE)),"",IF(VLOOKUP($A126,'Ishii et al.'!$A:$L,10,FALSE)=0,"",VLOOKUP($A126,'Ishii et al.'!$A:$L,10,FALSE)*Sources!$E$4))</f>
        <v/>
      </c>
      <c r="AY126" s="16" t="str">
        <f>IF(ISERROR(VLOOKUP($A126,'Ishii et al.'!$A:$L,11,FALSE)),"",IF(VLOOKUP($A126,'Ishii et al.'!$A:$L,11,FALSE)=0,"",VLOOKUP($A126,'Ishii et al.'!$A:$L,11,FALSE)*Sources!$E$4))</f>
        <v/>
      </c>
      <c r="AZ126" s="16" t="str">
        <f>IF(ISERROR(VLOOKUP($A126,'Ishii et al.'!$A:$L,12,FALSE)),"",IF(VLOOKUP($A126,'Ishii et al.'!$A:$L,12,FALSE)=0,"",VLOOKUP($A126,'Ishii et al.'!$A:$L,12,FALSE)*Sources!$E$4))</f>
        <v/>
      </c>
      <c r="BA126" s="17"/>
      <c r="BB126" s="16">
        <f>IF(ISERROR(VLOOKUP($A126,'Park et al.'!$A:$E,5,FALSE)),"",IF(VLOOKUP($A126,'Park et al.'!$A:$E,5,FALSE)=0,"",VLOOKUP($A126,'Park et al.'!$A:$E,5,FALSE)*Sources!$E$5))</f>
        <v>15.2</v>
      </c>
    </row>
    <row r="127" spans="1:54" ht="15" hidden="1" customHeight="1">
      <c r="A127" s="16" t="s">
        <v>387</v>
      </c>
      <c r="B127" s="18" t="s">
        <v>749</v>
      </c>
      <c r="C127" s="18" t="s">
        <v>749</v>
      </c>
      <c r="D127" s="18" t="s">
        <v>388</v>
      </c>
      <c r="E127" s="18" t="s">
        <v>388</v>
      </c>
      <c r="G127" s="18" t="s">
        <v>388</v>
      </c>
      <c r="H127" s="18" t="s">
        <v>388</v>
      </c>
      <c r="I127" s="16">
        <f t="shared" si="9"/>
        <v>3</v>
      </c>
      <c r="J127" s="16">
        <f t="shared" si="10"/>
        <v>10</v>
      </c>
      <c r="K127" s="18"/>
      <c r="L127" s="18"/>
      <c r="M127" s="12" t="b">
        <v>1</v>
      </c>
      <c r="N127" s="12">
        <f t="shared" si="11"/>
        <v>8.8400000000000006E-3</v>
      </c>
      <c r="O127" s="12">
        <f t="shared" si="12"/>
        <v>8.8400000000000006E-3</v>
      </c>
      <c r="P127" s="12">
        <f t="shared" si="13"/>
        <v>8.8400000000000006E-3</v>
      </c>
      <c r="Q127" s="12">
        <f t="shared" si="14"/>
        <v>8.8400000000000006E-3</v>
      </c>
      <c r="R127" s="12">
        <f t="shared" si="15"/>
        <v>0</v>
      </c>
      <c r="S127" s="12">
        <f t="shared" si="16"/>
        <v>2.5593514765489289E-5</v>
      </c>
      <c r="U127" s="16">
        <f>IF(ISERROR(VLOOKUP($A127,'Bennett et al.'!$A:$E,3,FALSE)),"",IF(VLOOKUP($A127,'Bennett et al.'!$A:$E,3,FALSE)=0,"",VLOOKUP($A127,'Bennett et al.'!$A:$E,3,FALSE)*Sources!$E$2))</f>
        <v>8.8400000000000006E-3</v>
      </c>
      <c r="V127" s="16" t="str">
        <f>IF(ISERROR(VLOOKUP($A127,'Bennett et al.'!$A:$E,4,FALSE)),"",IF(VLOOKUP($A127,'Bennett et al.'!$A:$E,4,FALSE)=0,"",VLOOKUP($A127,'Bennett et al.'!$A:$E,4,FALSE)*Sources!$E$2))</f>
        <v/>
      </c>
      <c r="W127" s="16" t="str">
        <f>IF(ISERROR(VLOOKUP($A127,'Bennett et al.'!$A:$E,5,FALSE)),"",IF(VLOOKUP($A127,'Bennett et al.'!$A:$E,5,FALSE)=0,"",VLOOKUP($A127,'Bennett et al.'!$A:$E,5,FALSE)*Sources!$E$2))</f>
        <v/>
      </c>
      <c r="X127" s="17"/>
      <c r="Y127" s="16" t="str">
        <f>IF(ISERROR(VLOOKUP($A127,'Gerosa et al. growth media'!$A:$K,4,FALSE)),"",IF(VLOOKUP($A127,'Gerosa et al. growth media'!$A:$K,4,FALSE)=0,"",VLOOKUP($A127,'Gerosa et al. growth media'!$A:$K,4,FALSE)*Sources!$E$3))</f>
        <v/>
      </c>
      <c r="Z127" s="16" t="str">
        <f>IF(ISERROR(VLOOKUP($A127,'Gerosa et al. growth media'!$A:$K,5,FALSE)),"",IF(VLOOKUP($A127,'Gerosa et al. growth media'!$A:$K,5,FALSE)=0,"",VLOOKUP($A127,'Gerosa et al. growth media'!$A:$K,5,FALSE)*Sources!$E$3))</f>
        <v/>
      </c>
      <c r="AA127" s="16" t="str">
        <f>IF(ISERROR(VLOOKUP($A127,'Gerosa et al. growth media'!$A:$K,6,FALSE)),"",IF(VLOOKUP($A127,'Gerosa et al. growth media'!$A:$K,6,FALSE)=0,"",VLOOKUP($A127,'Gerosa et al. growth media'!$A:$K,6,FALSE)*Sources!$E$3))</f>
        <v/>
      </c>
      <c r="AB127" s="16" t="str">
        <f>IF(ISERROR(VLOOKUP($A127,'Gerosa et al. growth media'!$A:$K,7,FALSE)),"",IF(VLOOKUP($A127,'Gerosa et al. growth media'!$A:$K,7,FALSE)=0,"",VLOOKUP($A127,'Gerosa et al. growth media'!$A:$K,7,FALSE)*Sources!$E$3))</f>
        <v/>
      </c>
      <c r="AC127" s="16" t="str">
        <f>IF(ISERROR(VLOOKUP($A127,'Gerosa et al. growth media'!$A:$K,8,FALSE)),"",IF(VLOOKUP($A127,'Gerosa et al. growth media'!$A:$K,8,FALSE)=0,"",VLOOKUP($A127,'Gerosa et al. growth media'!$A:$K,8,FALSE)*Sources!$E$3))</f>
        <v/>
      </c>
      <c r="AD127" s="16" t="str">
        <f>IF(ISERROR(VLOOKUP($A127,'Gerosa et al. growth media'!$A:$K,9,FALSE)),"",IF(VLOOKUP($A127,'Gerosa et al. growth media'!$A:$K,9,FALSE)=0,"",VLOOKUP($A127,'Gerosa et al. growth media'!$A:$K,9,FALSE)*Sources!$E$3))</f>
        <v/>
      </c>
      <c r="AE127" s="16" t="str">
        <f>IF(ISERROR(VLOOKUP($A127,'Gerosa et al. growth media'!$A:$K,10,FALSE)),"",IF(VLOOKUP($A127,'Gerosa et al. growth media'!$A:$K,10,FALSE)=0,"",VLOOKUP($A127,'Gerosa et al. growth media'!$A:$K,10,FALSE)*Sources!$E$3))</f>
        <v/>
      </c>
      <c r="AF127" s="16" t="str">
        <f>IF(ISERROR(VLOOKUP($A127,'Gerosa et al. growth media'!$A:$K,11,FALSE)),"",IF(VLOOKUP($A127,'Gerosa et al. growth media'!$A:$K,11,FALSE)=0,"",VLOOKUP($A127,'Gerosa et al. growth media'!$A:$K,11,FALSE)*Sources!$E$3))</f>
        <v/>
      </c>
      <c r="AG127" s="16" t="str">
        <f>IF(ISERROR(VLOOKUP($A127,'Gerosa et al. diauxic shift'!$A:$L,4,FALSE)),"",IF(VLOOKUP($A127,'Gerosa et al. diauxic shift'!$A:$L,4,FALSE)=0,"",VLOOKUP($A127,'Gerosa et al. diauxic shift'!$A:$L,4,FALSE)*Sources!$E$3))</f>
        <v/>
      </c>
      <c r="AH127" s="16" t="str">
        <f>IF(ISERROR(VLOOKUP($A127,'Gerosa et al. diauxic shift'!$A:$L,5,FALSE)),"",IF(VLOOKUP($A127,'Gerosa et al. diauxic shift'!$A:$L,5,FALSE)=0,"",VLOOKUP($A127,'Gerosa et al. diauxic shift'!$A:$L,5,FALSE)*Sources!$E$3))</f>
        <v/>
      </c>
      <c r="AI127" s="16" t="str">
        <f>IF(ISERROR(VLOOKUP($A127,'Gerosa et al. diauxic shift'!$A:$L,6,FALSE)),"",IF(VLOOKUP($A127,'Gerosa et al. diauxic shift'!$A:$L,6,FALSE)=0,"",VLOOKUP($A127,'Gerosa et al. diauxic shift'!$A:$L,6,FALSE)*Sources!$E$3))</f>
        <v/>
      </c>
      <c r="AJ127" s="16" t="str">
        <f>IF(ISERROR(VLOOKUP($A127,'Gerosa et al. diauxic shift'!$A:$L,7,FALSE)),"",IF(VLOOKUP($A127,'Gerosa et al. diauxic shift'!$A:$L,7,FALSE)=0,"",VLOOKUP($A127,'Gerosa et al. diauxic shift'!$A:$L,7,FALSE)*Sources!$E$3))</f>
        <v/>
      </c>
      <c r="AK127" s="16" t="str">
        <f>IF(ISERROR(VLOOKUP($A127,'Gerosa et al. diauxic shift'!$A:$L,8,FALSE)),"",IF(VLOOKUP($A127,'Gerosa et al. diauxic shift'!$A:$L,8,FALSE)=0,"",VLOOKUP($A127,'Gerosa et al. diauxic shift'!$A:$L,8,FALSE)*Sources!$E$3))</f>
        <v/>
      </c>
      <c r="AL127" s="16" t="str">
        <f>IF(ISERROR(VLOOKUP($A127,'Gerosa et al. diauxic shift'!$A:$L,9,FALSE)),"",IF(VLOOKUP($A127,'Gerosa et al. diauxic shift'!$A:$L,9,FALSE)=0,"",VLOOKUP($A127,'Gerosa et al. diauxic shift'!$A:$L,9,FALSE)*Sources!$E$3))</f>
        <v/>
      </c>
      <c r="AM127" s="16" t="str">
        <f>IF(ISERROR(VLOOKUP($A127,'Gerosa et al. diauxic shift'!$A:$L,10,FALSE)),"",IF(VLOOKUP($A127,'Gerosa et al. diauxic shift'!$A:$L,10,FALSE)=0,"",VLOOKUP($A127,'Gerosa et al. diauxic shift'!$A:$L,10,FALSE)*Sources!$E$3))</f>
        <v/>
      </c>
      <c r="AN127" s="16" t="str">
        <f>IF(ISERROR(VLOOKUP($A127,'Gerosa et al. diauxic shift'!$A:$L,11,FALSE)),"",IF(VLOOKUP($A127,'Gerosa et al. diauxic shift'!$A:$L,11,FALSE)=0,"",VLOOKUP($A127,'Gerosa et al. diauxic shift'!$A:$L,11,FALSE)*Sources!$E$3))</f>
        <v/>
      </c>
      <c r="AO127" s="16" t="str">
        <f>IF(ISERROR(VLOOKUP($A127,'Gerosa et al. diauxic shift'!$A:$L,12,FALSE)),"",IF(VLOOKUP($A127,'Gerosa et al. diauxic shift'!$A:$L,12,FALSE)=0,"",VLOOKUP($A127,'Gerosa et al. diauxic shift'!$A:$L,12,FALSE)*Sources!$E$3))</f>
        <v/>
      </c>
      <c r="AP127" s="17"/>
      <c r="AQ127" s="16">
        <f>IF(ISERROR(VLOOKUP($A127,'Ishii et al.'!$A:$L,3,FALSE)),"",IF(VLOOKUP($A127,'Ishii et al.'!$A:$L,3,FALSE)=0,"",VLOOKUP($A127,'Ishii et al.'!$A:$L,3,FALSE)*Sources!$E$4))</f>
        <v>1.22369712796827E-2</v>
      </c>
      <c r="AR127" s="16" t="str">
        <f>IF(ISERROR(VLOOKUP($A127,'Ishii et al.'!$A:$L,4,FALSE)),"",IF(VLOOKUP($A127,'Ishii et al.'!$A:$L,4,FALSE)=0,"",VLOOKUP($A127,'Ishii et al.'!$A:$L,4,FALSE)*Sources!$E$4))</f>
        <v/>
      </c>
      <c r="AS127" s="16">
        <f>IF(ISERROR(VLOOKUP($A127,'Ishii et al.'!$A:$L,5,FALSE)),"",IF(VLOOKUP($A127,'Ishii et al.'!$A:$L,5,FALSE)=0,"",VLOOKUP($A127,'Ishii et al.'!$A:$L,5,FALSE)*Sources!$E$4))</f>
        <v>1.44937753769408E-2</v>
      </c>
      <c r="AT127" s="16">
        <f>IF(ISERROR(VLOOKUP($A127,'Ishii et al.'!$A:$L,6,FALSE)),"",IF(VLOOKUP($A127,'Ishii et al.'!$A:$L,6,FALSE)=0,"",VLOOKUP($A127,'Ishii et al.'!$A:$L,6,FALSE)*Sources!$E$4))</f>
        <v>4.740055235671E-3</v>
      </c>
      <c r="AU127" s="16">
        <f>IF(ISERROR(VLOOKUP($A127,'Ishii et al.'!$A:$L,7,FALSE)),"",IF(VLOOKUP($A127,'Ishii et al.'!$A:$L,7,FALSE)=0,"",VLOOKUP($A127,'Ishii et al.'!$A:$L,7,FALSE)*Sources!$E$4))</f>
        <v>1.14675871140566E-3</v>
      </c>
      <c r="AV127" s="16">
        <f t="shared" si="17"/>
        <v>8.154390150925039E-3</v>
      </c>
      <c r="AW127" s="16">
        <f>IF(ISERROR(VLOOKUP($A127,'Ishii et al.'!$A:$L,9,FALSE)),"",IF(VLOOKUP($A127,'Ishii et al.'!$A:$L,9,FALSE)=0,"",VLOOKUP($A127,'Ishii et al.'!$A:$L,9,FALSE)*Sources!$E$4))</f>
        <v>5.1458799492137804E-3</v>
      </c>
      <c r="AX127" s="16">
        <f>IF(ISERROR(VLOOKUP($A127,'Ishii et al.'!$A:$L,10,FALSE)),"",IF(VLOOKUP($A127,'Ishii et al.'!$A:$L,10,FALSE)=0,"",VLOOKUP($A127,'Ishii et al.'!$A:$L,10,FALSE)*Sources!$E$4))</f>
        <v>2.8883779733531998E-3</v>
      </c>
      <c r="AY127" s="16">
        <f>IF(ISERROR(VLOOKUP($A127,'Ishii et al.'!$A:$L,11,FALSE)),"",IF(VLOOKUP($A127,'Ishii et al.'!$A:$L,11,FALSE)=0,"",VLOOKUP($A127,'Ishii et al.'!$A:$L,11,FALSE)*Sources!$E$4))</f>
        <v>5.0252456838323703E-3</v>
      </c>
      <c r="AZ127" s="16">
        <f>IF(ISERROR(VLOOKUP($A127,'Ishii et al.'!$A:$L,12,FALSE)),"",IF(VLOOKUP($A127,'Ishii et al.'!$A:$L,12,FALSE)=0,"",VLOOKUP($A127,'Ishii et al.'!$A:$L,12,FALSE)*Sources!$E$4))</f>
        <v>3.0820742782809999E-2</v>
      </c>
      <c r="BA127" s="17"/>
      <c r="BB127" s="16">
        <f>IF(ISERROR(VLOOKUP($A127,'Park et al.'!$A:$E,5,FALSE)),"",IF(VLOOKUP($A127,'Park et al.'!$A:$E,5,FALSE)=0,"",VLOOKUP($A127,'Park et al.'!$A:$E,5,FALSE)*Sources!$E$5))</f>
        <v>8.8400000000000006E-3</v>
      </c>
    </row>
    <row r="128" spans="1:54" ht="15" hidden="1" customHeight="1">
      <c r="A128" s="16" t="s">
        <v>389</v>
      </c>
      <c r="B128" s="18" t="s">
        <v>755</v>
      </c>
      <c r="C128" s="18" t="s">
        <v>755</v>
      </c>
      <c r="D128" s="18" t="s">
        <v>390</v>
      </c>
      <c r="E128" s="18" t="s">
        <v>390</v>
      </c>
      <c r="F128" s="17"/>
      <c r="G128" s="17"/>
      <c r="H128" s="18" t="s">
        <v>390</v>
      </c>
      <c r="I128" s="18">
        <f t="shared" si="9"/>
        <v>2</v>
      </c>
      <c r="J128" s="18">
        <f t="shared" si="10"/>
        <v>2</v>
      </c>
      <c r="K128" s="18"/>
      <c r="L128" s="18"/>
      <c r="M128" s="12" t="b">
        <v>1</v>
      </c>
      <c r="N128" s="12">
        <f t="shared" si="11"/>
        <v>5.0700000000000002E-2</v>
      </c>
      <c r="O128" s="12">
        <f t="shared" si="12"/>
        <v>5.0700000000000002E-2</v>
      </c>
      <c r="P128" s="12">
        <f t="shared" si="13"/>
        <v>5.0700000000000002E-2</v>
      </c>
      <c r="Q128" s="12">
        <f t="shared" si="14"/>
        <v>5.0700000000000002E-2</v>
      </c>
      <c r="R128" s="12">
        <f t="shared" si="15"/>
        <v>0</v>
      </c>
      <c r="S128" s="12">
        <f t="shared" si="16"/>
        <v>1.4678633468442385E-4</v>
      </c>
      <c r="U128" s="18">
        <f>IF(ISERROR(VLOOKUP($A128,'Bennett et al.'!$A:$E,3,FALSE)),"",IF(VLOOKUP($A128,'Bennett et al.'!$A:$E,3,FALSE)=0,"",VLOOKUP($A128,'Bennett et al.'!$A:$E,3,FALSE)*Sources!$E$2))</f>
        <v>5.0700000000000002E-2</v>
      </c>
      <c r="V128" s="18" t="str">
        <f>IF(ISERROR(VLOOKUP($A128,'Bennett et al.'!$A:$E,4,FALSE)),"",IF(VLOOKUP($A128,'Bennett et al.'!$A:$E,4,FALSE)=0,"",VLOOKUP($A128,'Bennett et al.'!$A:$E,4,FALSE)*Sources!$E$2))</f>
        <v/>
      </c>
      <c r="W128" s="18" t="str">
        <f>IF(ISERROR(VLOOKUP($A128,'Bennett et al.'!$A:$E,5,FALSE)),"",IF(VLOOKUP($A128,'Bennett et al.'!$A:$E,5,FALSE)=0,"",VLOOKUP($A128,'Bennett et al.'!$A:$E,5,FALSE)*Sources!$E$2))</f>
        <v/>
      </c>
      <c r="X128" s="17"/>
      <c r="Y128" s="18" t="str">
        <f>IF(ISERROR(VLOOKUP($A128,'Gerosa et al. growth media'!$A:$K,4,FALSE)),"",IF(VLOOKUP($A128,'Gerosa et al. growth media'!$A:$K,4,FALSE)=0,"",VLOOKUP($A128,'Gerosa et al. growth media'!$A:$K,4,FALSE)*Sources!$E$3))</f>
        <v/>
      </c>
      <c r="Z128" s="18" t="str">
        <f>IF(ISERROR(VLOOKUP($A128,'Gerosa et al. growth media'!$A:$K,5,FALSE)),"",IF(VLOOKUP($A128,'Gerosa et al. growth media'!$A:$K,5,FALSE)=0,"",VLOOKUP($A128,'Gerosa et al. growth media'!$A:$K,5,FALSE)*Sources!$E$3))</f>
        <v/>
      </c>
      <c r="AA128" s="18" t="str">
        <f>IF(ISERROR(VLOOKUP($A128,'Gerosa et al. growth media'!$A:$K,6,FALSE)),"",IF(VLOOKUP($A128,'Gerosa et al. growth media'!$A:$K,6,FALSE)=0,"",VLOOKUP($A128,'Gerosa et al. growth media'!$A:$K,6,FALSE)*Sources!$E$3))</f>
        <v/>
      </c>
      <c r="AB128" s="18" t="str">
        <f>IF(ISERROR(VLOOKUP($A128,'Gerosa et al. growth media'!$A:$K,7,FALSE)),"",IF(VLOOKUP($A128,'Gerosa et al. growth media'!$A:$K,7,FALSE)=0,"",VLOOKUP($A128,'Gerosa et al. growth media'!$A:$K,7,FALSE)*Sources!$E$3))</f>
        <v/>
      </c>
      <c r="AC128" s="18" t="str">
        <f>IF(ISERROR(VLOOKUP($A128,'Gerosa et al. growth media'!$A:$K,8,FALSE)),"",IF(VLOOKUP($A128,'Gerosa et al. growth media'!$A:$K,8,FALSE)=0,"",VLOOKUP($A128,'Gerosa et al. growth media'!$A:$K,8,FALSE)*Sources!$E$3))</f>
        <v/>
      </c>
      <c r="AD128" s="18" t="str">
        <f>IF(ISERROR(VLOOKUP($A128,'Gerosa et al. growth media'!$A:$K,9,FALSE)),"",IF(VLOOKUP($A128,'Gerosa et al. growth media'!$A:$K,9,FALSE)=0,"",VLOOKUP($A128,'Gerosa et al. growth media'!$A:$K,9,FALSE)*Sources!$E$3))</f>
        <v/>
      </c>
      <c r="AE128" s="18" t="str">
        <f>IF(ISERROR(VLOOKUP($A128,'Gerosa et al. growth media'!$A:$K,10,FALSE)),"",IF(VLOOKUP($A128,'Gerosa et al. growth media'!$A:$K,10,FALSE)=0,"",VLOOKUP($A128,'Gerosa et al. growth media'!$A:$K,10,FALSE)*Sources!$E$3))</f>
        <v/>
      </c>
      <c r="AF128" s="18" t="str">
        <f>IF(ISERROR(VLOOKUP($A128,'Gerosa et al. growth media'!$A:$K,11,FALSE)),"",IF(VLOOKUP($A128,'Gerosa et al. growth media'!$A:$K,11,FALSE)=0,"",VLOOKUP($A128,'Gerosa et al. growth media'!$A:$K,11,FALSE)*Sources!$E$3))</f>
        <v/>
      </c>
      <c r="AG128" s="18" t="str">
        <f>IF(ISERROR(VLOOKUP($A128,'Gerosa et al. diauxic shift'!$A:$L,4,FALSE)),"",IF(VLOOKUP($A128,'Gerosa et al. diauxic shift'!$A:$L,4,FALSE)=0,"",VLOOKUP($A128,'Gerosa et al. diauxic shift'!$A:$L,4,FALSE)*Sources!$E$3))</f>
        <v/>
      </c>
      <c r="AH128" s="18" t="str">
        <f>IF(ISERROR(VLOOKUP($A128,'Gerosa et al. diauxic shift'!$A:$L,5,FALSE)),"",IF(VLOOKUP($A128,'Gerosa et al. diauxic shift'!$A:$L,5,FALSE)=0,"",VLOOKUP($A128,'Gerosa et al. diauxic shift'!$A:$L,5,FALSE)*Sources!$E$3))</f>
        <v/>
      </c>
      <c r="AI128" s="18" t="str">
        <f>IF(ISERROR(VLOOKUP($A128,'Gerosa et al. diauxic shift'!$A:$L,6,FALSE)),"",IF(VLOOKUP($A128,'Gerosa et al. diauxic shift'!$A:$L,6,FALSE)=0,"",VLOOKUP($A128,'Gerosa et al. diauxic shift'!$A:$L,6,FALSE)*Sources!$E$3))</f>
        <v/>
      </c>
      <c r="AJ128" s="18" t="str">
        <f>IF(ISERROR(VLOOKUP($A128,'Gerosa et al. diauxic shift'!$A:$L,7,FALSE)),"",IF(VLOOKUP($A128,'Gerosa et al. diauxic shift'!$A:$L,7,FALSE)=0,"",VLOOKUP($A128,'Gerosa et al. diauxic shift'!$A:$L,7,FALSE)*Sources!$E$3))</f>
        <v/>
      </c>
      <c r="AK128" s="18" t="str">
        <f>IF(ISERROR(VLOOKUP($A128,'Gerosa et al. diauxic shift'!$A:$L,8,FALSE)),"",IF(VLOOKUP($A128,'Gerosa et al. diauxic shift'!$A:$L,8,FALSE)=0,"",VLOOKUP($A128,'Gerosa et al. diauxic shift'!$A:$L,8,FALSE)*Sources!$E$3))</f>
        <v/>
      </c>
      <c r="AL128" s="18" t="str">
        <f>IF(ISERROR(VLOOKUP($A128,'Gerosa et al. diauxic shift'!$A:$L,9,FALSE)),"",IF(VLOOKUP($A128,'Gerosa et al. diauxic shift'!$A:$L,9,FALSE)=0,"",VLOOKUP($A128,'Gerosa et al. diauxic shift'!$A:$L,9,FALSE)*Sources!$E$3))</f>
        <v/>
      </c>
      <c r="AM128" s="18" t="str">
        <f>IF(ISERROR(VLOOKUP($A128,'Gerosa et al. diauxic shift'!$A:$L,10,FALSE)),"",IF(VLOOKUP($A128,'Gerosa et al. diauxic shift'!$A:$L,10,FALSE)=0,"",VLOOKUP($A128,'Gerosa et al. diauxic shift'!$A:$L,10,FALSE)*Sources!$E$3))</f>
        <v/>
      </c>
      <c r="AN128" s="18" t="str">
        <f>IF(ISERROR(VLOOKUP($A128,'Gerosa et al. diauxic shift'!$A:$L,11,FALSE)),"",IF(VLOOKUP($A128,'Gerosa et al. diauxic shift'!$A:$L,11,FALSE)=0,"",VLOOKUP($A128,'Gerosa et al. diauxic shift'!$A:$L,11,FALSE)*Sources!$E$3))</f>
        <v/>
      </c>
      <c r="AO128" s="18" t="str">
        <f>IF(ISERROR(VLOOKUP($A128,'Gerosa et al. diauxic shift'!$A:$L,12,FALSE)),"",IF(VLOOKUP($A128,'Gerosa et al. diauxic shift'!$A:$L,12,FALSE)=0,"",VLOOKUP($A128,'Gerosa et al. diauxic shift'!$A:$L,12,FALSE)*Sources!$E$3))</f>
        <v/>
      </c>
      <c r="AP128" s="17"/>
      <c r="AQ128" s="18" t="str">
        <f>IF(ISERROR(VLOOKUP($A128,'Ishii et al.'!$A:$L,3,FALSE)),"",IF(VLOOKUP($A128,'Ishii et al.'!$A:$L,3,FALSE)=0,"",VLOOKUP($A128,'Ishii et al.'!$A:$L,3,FALSE)*Sources!$E$4))</f>
        <v/>
      </c>
      <c r="AR128" s="18" t="str">
        <f>IF(ISERROR(VLOOKUP($A128,'Ishii et al.'!$A:$L,4,FALSE)),"",IF(VLOOKUP($A128,'Ishii et al.'!$A:$L,4,FALSE)=0,"",VLOOKUP($A128,'Ishii et al.'!$A:$L,4,FALSE)*Sources!$E$4))</f>
        <v/>
      </c>
      <c r="AS128" s="18" t="str">
        <f>IF(ISERROR(VLOOKUP($A128,'Ishii et al.'!$A:$L,5,FALSE)),"",IF(VLOOKUP($A128,'Ishii et al.'!$A:$L,5,FALSE)=0,"",VLOOKUP($A128,'Ishii et al.'!$A:$L,5,FALSE)*Sources!$E$4))</f>
        <v/>
      </c>
      <c r="AT128" s="18" t="str">
        <f>IF(ISERROR(VLOOKUP($A128,'Ishii et al.'!$A:$L,6,FALSE)),"",IF(VLOOKUP($A128,'Ishii et al.'!$A:$L,6,FALSE)=0,"",VLOOKUP($A128,'Ishii et al.'!$A:$L,6,FALSE)*Sources!$E$4))</f>
        <v/>
      </c>
      <c r="AU128" s="18" t="str">
        <f>IF(ISERROR(VLOOKUP($A128,'Ishii et al.'!$A:$L,7,FALSE)),"",IF(VLOOKUP($A128,'Ishii et al.'!$A:$L,7,FALSE)=0,"",VLOOKUP($A128,'Ishii et al.'!$A:$L,7,FALSE)*Sources!$E$4))</f>
        <v/>
      </c>
      <c r="AV128" s="18" t="str">
        <f t="shared" si="17"/>
        <v/>
      </c>
      <c r="AW128" s="18" t="str">
        <f>IF(ISERROR(VLOOKUP($A128,'Ishii et al.'!$A:$L,9,FALSE)),"",IF(VLOOKUP($A128,'Ishii et al.'!$A:$L,9,FALSE)=0,"",VLOOKUP($A128,'Ishii et al.'!$A:$L,9,FALSE)*Sources!$E$4))</f>
        <v/>
      </c>
      <c r="AX128" s="18" t="str">
        <f>IF(ISERROR(VLOOKUP($A128,'Ishii et al.'!$A:$L,10,FALSE)),"",IF(VLOOKUP($A128,'Ishii et al.'!$A:$L,10,FALSE)=0,"",VLOOKUP($A128,'Ishii et al.'!$A:$L,10,FALSE)*Sources!$E$4))</f>
        <v/>
      </c>
      <c r="AY128" s="18" t="str">
        <f>IF(ISERROR(VLOOKUP($A128,'Ishii et al.'!$A:$L,11,FALSE)),"",IF(VLOOKUP($A128,'Ishii et al.'!$A:$L,11,FALSE)=0,"",VLOOKUP($A128,'Ishii et al.'!$A:$L,11,FALSE)*Sources!$E$4))</f>
        <v/>
      </c>
      <c r="AZ128" s="18" t="str">
        <f>IF(ISERROR(VLOOKUP($A128,'Ishii et al.'!$A:$L,12,FALSE)),"",IF(VLOOKUP($A128,'Ishii et al.'!$A:$L,12,FALSE)=0,"",VLOOKUP($A128,'Ishii et al.'!$A:$L,12,FALSE)*Sources!$E$4))</f>
        <v/>
      </c>
      <c r="BA128" s="17"/>
      <c r="BB128" s="18">
        <f>IF(ISERROR(VLOOKUP($A128,'Park et al.'!$A:$E,5,FALSE)),"",IF(VLOOKUP($A128,'Park et al.'!$A:$E,5,FALSE)=0,"",VLOOKUP($A128,'Park et al.'!$A:$E,5,FALSE)*Sources!$E$5))</f>
        <v>5.0700000000000002E-2</v>
      </c>
    </row>
    <row r="129" spans="1:54" ht="15" hidden="1" customHeight="1">
      <c r="A129" s="16" t="s">
        <v>391</v>
      </c>
      <c r="B129" s="18" t="s">
        <v>757</v>
      </c>
      <c r="C129" s="18" t="s">
        <v>757</v>
      </c>
      <c r="D129" s="18" t="s">
        <v>392</v>
      </c>
      <c r="E129" s="18" t="s">
        <v>392</v>
      </c>
      <c r="F129" s="17"/>
      <c r="G129" s="17"/>
      <c r="H129" s="18" t="s">
        <v>392</v>
      </c>
      <c r="I129" s="16">
        <f t="shared" si="9"/>
        <v>2</v>
      </c>
      <c r="J129" s="16">
        <f t="shared" si="10"/>
        <v>2</v>
      </c>
      <c r="K129" s="18"/>
      <c r="L129" s="18"/>
      <c r="M129" s="12" t="b">
        <v>1</v>
      </c>
      <c r="N129" s="12">
        <f t="shared" si="11"/>
        <v>0.378</v>
      </c>
      <c r="O129" s="12">
        <f t="shared" si="12"/>
        <v>0.378</v>
      </c>
      <c r="P129" s="12">
        <f t="shared" si="13"/>
        <v>0.378</v>
      </c>
      <c r="Q129" s="12">
        <f t="shared" si="14"/>
        <v>0.378</v>
      </c>
      <c r="R129" s="12">
        <f t="shared" si="15"/>
        <v>0</v>
      </c>
      <c r="S129" s="12">
        <f t="shared" si="16"/>
        <v>1.0943833236826865E-3</v>
      </c>
      <c r="U129" s="16">
        <f>IF(ISERROR(VLOOKUP($A129,'Bennett et al.'!$A:$E,3,FALSE)),"",IF(VLOOKUP($A129,'Bennett et al.'!$A:$E,3,FALSE)=0,"",VLOOKUP($A129,'Bennett et al.'!$A:$E,3,FALSE)*Sources!$E$2))</f>
        <v>0.378</v>
      </c>
      <c r="V129" s="16" t="str">
        <f>IF(ISERROR(VLOOKUP($A129,'Bennett et al.'!$A:$E,4,FALSE)),"",IF(VLOOKUP($A129,'Bennett et al.'!$A:$E,4,FALSE)=0,"",VLOOKUP($A129,'Bennett et al.'!$A:$E,4,FALSE)*Sources!$E$2))</f>
        <v/>
      </c>
      <c r="W129" s="16" t="str">
        <f>IF(ISERROR(VLOOKUP($A129,'Bennett et al.'!$A:$E,5,FALSE)),"",IF(VLOOKUP($A129,'Bennett et al.'!$A:$E,5,FALSE)=0,"",VLOOKUP($A129,'Bennett et al.'!$A:$E,5,FALSE)*Sources!$E$2))</f>
        <v/>
      </c>
      <c r="X129" s="17"/>
      <c r="Y129" s="16" t="str">
        <f>IF(ISERROR(VLOOKUP($A129,'Gerosa et al. growth media'!$A:$K,4,FALSE)),"",IF(VLOOKUP($A129,'Gerosa et al. growth media'!$A:$K,4,FALSE)=0,"",VLOOKUP($A129,'Gerosa et al. growth media'!$A:$K,4,FALSE)*Sources!$E$3))</f>
        <v/>
      </c>
      <c r="Z129" s="16" t="str">
        <f>IF(ISERROR(VLOOKUP($A129,'Gerosa et al. growth media'!$A:$K,5,FALSE)),"",IF(VLOOKUP($A129,'Gerosa et al. growth media'!$A:$K,5,FALSE)=0,"",VLOOKUP($A129,'Gerosa et al. growth media'!$A:$K,5,FALSE)*Sources!$E$3))</f>
        <v/>
      </c>
      <c r="AA129" s="16" t="str">
        <f>IF(ISERROR(VLOOKUP($A129,'Gerosa et al. growth media'!$A:$K,6,FALSE)),"",IF(VLOOKUP($A129,'Gerosa et al. growth media'!$A:$K,6,FALSE)=0,"",VLOOKUP($A129,'Gerosa et al. growth media'!$A:$K,6,FALSE)*Sources!$E$3))</f>
        <v/>
      </c>
      <c r="AB129" s="16" t="str">
        <f>IF(ISERROR(VLOOKUP($A129,'Gerosa et al. growth media'!$A:$K,7,FALSE)),"",IF(VLOOKUP($A129,'Gerosa et al. growth media'!$A:$K,7,FALSE)=0,"",VLOOKUP($A129,'Gerosa et al. growth media'!$A:$K,7,FALSE)*Sources!$E$3))</f>
        <v/>
      </c>
      <c r="AC129" s="16" t="str">
        <f>IF(ISERROR(VLOOKUP($A129,'Gerosa et al. growth media'!$A:$K,8,FALSE)),"",IF(VLOOKUP($A129,'Gerosa et al. growth media'!$A:$K,8,FALSE)=0,"",VLOOKUP($A129,'Gerosa et al. growth media'!$A:$K,8,FALSE)*Sources!$E$3))</f>
        <v/>
      </c>
      <c r="AD129" s="16" t="str">
        <f>IF(ISERROR(VLOOKUP($A129,'Gerosa et al. growth media'!$A:$K,9,FALSE)),"",IF(VLOOKUP($A129,'Gerosa et al. growth media'!$A:$K,9,FALSE)=0,"",VLOOKUP($A129,'Gerosa et al. growth media'!$A:$K,9,FALSE)*Sources!$E$3))</f>
        <v/>
      </c>
      <c r="AE129" s="16" t="str">
        <f>IF(ISERROR(VLOOKUP($A129,'Gerosa et al. growth media'!$A:$K,10,FALSE)),"",IF(VLOOKUP($A129,'Gerosa et al. growth media'!$A:$K,10,FALSE)=0,"",VLOOKUP($A129,'Gerosa et al. growth media'!$A:$K,10,FALSE)*Sources!$E$3))</f>
        <v/>
      </c>
      <c r="AF129" s="16" t="str">
        <f>IF(ISERROR(VLOOKUP($A129,'Gerosa et al. growth media'!$A:$K,11,FALSE)),"",IF(VLOOKUP($A129,'Gerosa et al. growth media'!$A:$K,11,FALSE)=0,"",VLOOKUP($A129,'Gerosa et al. growth media'!$A:$K,11,FALSE)*Sources!$E$3))</f>
        <v/>
      </c>
      <c r="AG129" s="16" t="str">
        <f>IF(ISERROR(VLOOKUP($A129,'Gerosa et al. diauxic shift'!$A:$L,4,FALSE)),"",IF(VLOOKUP($A129,'Gerosa et al. diauxic shift'!$A:$L,4,FALSE)=0,"",VLOOKUP($A129,'Gerosa et al. diauxic shift'!$A:$L,4,FALSE)*Sources!$E$3))</f>
        <v/>
      </c>
      <c r="AH129" s="16" t="str">
        <f>IF(ISERROR(VLOOKUP($A129,'Gerosa et al. diauxic shift'!$A:$L,5,FALSE)),"",IF(VLOOKUP($A129,'Gerosa et al. diauxic shift'!$A:$L,5,FALSE)=0,"",VLOOKUP($A129,'Gerosa et al. diauxic shift'!$A:$L,5,FALSE)*Sources!$E$3))</f>
        <v/>
      </c>
      <c r="AI129" s="16" t="str">
        <f>IF(ISERROR(VLOOKUP($A129,'Gerosa et al. diauxic shift'!$A:$L,6,FALSE)),"",IF(VLOOKUP($A129,'Gerosa et al. diauxic shift'!$A:$L,6,FALSE)=0,"",VLOOKUP($A129,'Gerosa et al. diauxic shift'!$A:$L,6,FALSE)*Sources!$E$3))</f>
        <v/>
      </c>
      <c r="AJ129" s="16" t="str">
        <f>IF(ISERROR(VLOOKUP($A129,'Gerosa et al. diauxic shift'!$A:$L,7,FALSE)),"",IF(VLOOKUP($A129,'Gerosa et al. diauxic shift'!$A:$L,7,FALSE)=0,"",VLOOKUP($A129,'Gerosa et al. diauxic shift'!$A:$L,7,FALSE)*Sources!$E$3))</f>
        <v/>
      </c>
      <c r="AK129" s="16" t="str">
        <f>IF(ISERROR(VLOOKUP($A129,'Gerosa et al. diauxic shift'!$A:$L,8,FALSE)),"",IF(VLOOKUP($A129,'Gerosa et al. diauxic shift'!$A:$L,8,FALSE)=0,"",VLOOKUP($A129,'Gerosa et al. diauxic shift'!$A:$L,8,FALSE)*Sources!$E$3))</f>
        <v/>
      </c>
      <c r="AL129" s="16" t="str">
        <f>IF(ISERROR(VLOOKUP($A129,'Gerosa et al. diauxic shift'!$A:$L,9,FALSE)),"",IF(VLOOKUP($A129,'Gerosa et al. diauxic shift'!$A:$L,9,FALSE)=0,"",VLOOKUP($A129,'Gerosa et al. diauxic shift'!$A:$L,9,FALSE)*Sources!$E$3))</f>
        <v/>
      </c>
      <c r="AM129" s="16" t="str">
        <f>IF(ISERROR(VLOOKUP($A129,'Gerosa et al. diauxic shift'!$A:$L,10,FALSE)),"",IF(VLOOKUP($A129,'Gerosa et al. diauxic shift'!$A:$L,10,FALSE)=0,"",VLOOKUP($A129,'Gerosa et al. diauxic shift'!$A:$L,10,FALSE)*Sources!$E$3))</f>
        <v/>
      </c>
      <c r="AN129" s="16" t="str">
        <f>IF(ISERROR(VLOOKUP($A129,'Gerosa et al. diauxic shift'!$A:$L,11,FALSE)),"",IF(VLOOKUP($A129,'Gerosa et al. diauxic shift'!$A:$L,11,FALSE)=0,"",VLOOKUP($A129,'Gerosa et al. diauxic shift'!$A:$L,11,FALSE)*Sources!$E$3))</f>
        <v/>
      </c>
      <c r="AO129" s="16" t="str">
        <f>IF(ISERROR(VLOOKUP($A129,'Gerosa et al. diauxic shift'!$A:$L,12,FALSE)),"",IF(VLOOKUP($A129,'Gerosa et al. diauxic shift'!$A:$L,12,FALSE)=0,"",VLOOKUP($A129,'Gerosa et al. diauxic shift'!$A:$L,12,FALSE)*Sources!$E$3))</f>
        <v/>
      </c>
      <c r="AP129" s="17"/>
      <c r="AQ129" s="16" t="str">
        <f>IF(ISERROR(VLOOKUP($A129,'Ishii et al.'!$A:$L,3,FALSE)),"",IF(VLOOKUP($A129,'Ishii et al.'!$A:$L,3,FALSE)=0,"",VLOOKUP($A129,'Ishii et al.'!$A:$L,3,FALSE)*Sources!$E$4))</f>
        <v/>
      </c>
      <c r="AR129" s="16" t="str">
        <f>IF(ISERROR(VLOOKUP($A129,'Ishii et al.'!$A:$L,4,FALSE)),"",IF(VLOOKUP($A129,'Ishii et al.'!$A:$L,4,FALSE)=0,"",VLOOKUP($A129,'Ishii et al.'!$A:$L,4,FALSE)*Sources!$E$4))</f>
        <v/>
      </c>
      <c r="AS129" s="16" t="str">
        <f>IF(ISERROR(VLOOKUP($A129,'Ishii et al.'!$A:$L,5,FALSE)),"",IF(VLOOKUP($A129,'Ishii et al.'!$A:$L,5,FALSE)=0,"",VLOOKUP($A129,'Ishii et al.'!$A:$L,5,FALSE)*Sources!$E$4))</f>
        <v/>
      </c>
      <c r="AT129" s="16" t="str">
        <f>IF(ISERROR(VLOOKUP($A129,'Ishii et al.'!$A:$L,6,FALSE)),"",IF(VLOOKUP($A129,'Ishii et al.'!$A:$L,6,FALSE)=0,"",VLOOKUP($A129,'Ishii et al.'!$A:$L,6,FALSE)*Sources!$E$4))</f>
        <v/>
      </c>
      <c r="AU129" s="16" t="str">
        <f>IF(ISERROR(VLOOKUP($A129,'Ishii et al.'!$A:$L,7,FALSE)),"",IF(VLOOKUP($A129,'Ishii et al.'!$A:$L,7,FALSE)=0,"",VLOOKUP($A129,'Ishii et al.'!$A:$L,7,FALSE)*Sources!$E$4))</f>
        <v/>
      </c>
      <c r="AV129" s="16" t="str">
        <f t="shared" si="17"/>
        <v/>
      </c>
      <c r="AW129" s="16" t="str">
        <f>IF(ISERROR(VLOOKUP($A129,'Ishii et al.'!$A:$L,9,FALSE)),"",IF(VLOOKUP($A129,'Ishii et al.'!$A:$L,9,FALSE)=0,"",VLOOKUP($A129,'Ishii et al.'!$A:$L,9,FALSE)*Sources!$E$4))</f>
        <v/>
      </c>
      <c r="AX129" s="16" t="str">
        <f>IF(ISERROR(VLOOKUP($A129,'Ishii et al.'!$A:$L,10,FALSE)),"",IF(VLOOKUP($A129,'Ishii et al.'!$A:$L,10,FALSE)=0,"",VLOOKUP($A129,'Ishii et al.'!$A:$L,10,FALSE)*Sources!$E$4))</f>
        <v/>
      </c>
      <c r="AY129" s="16" t="str">
        <f>IF(ISERROR(VLOOKUP($A129,'Ishii et al.'!$A:$L,11,FALSE)),"",IF(VLOOKUP($A129,'Ishii et al.'!$A:$L,11,FALSE)=0,"",VLOOKUP($A129,'Ishii et al.'!$A:$L,11,FALSE)*Sources!$E$4))</f>
        <v/>
      </c>
      <c r="AZ129" s="16" t="str">
        <f>IF(ISERROR(VLOOKUP($A129,'Ishii et al.'!$A:$L,12,FALSE)),"",IF(VLOOKUP($A129,'Ishii et al.'!$A:$L,12,FALSE)=0,"",VLOOKUP($A129,'Ishii et al.'!$A:$L,12,FALSE)*Sources!$E$4))</f>
        <v/>
      </c>
      <c r="BA129" s="17"/>
      <c r="BB129" s="16">
        <f>IF(ISERROR(VLOOKUP($A129,'Park et al.'!$A:$E,5,FALSE)),"",IF(VLOOKUP($A129,'Park et al.'!$A:$E,5,FALSE)=0,"",VLOOKUP($A129,'Park et al.'!$A:$E,5,FALSE)*Sources!$E$5))</f>
        <v>0.378</v>
      </c>
    </row>
    <row r="130" spans="1:54" ht="15" hidden="1" customHeight="1">
      <c r="A130" s="16" t="s">
        <v>393</v>
      </c>
      <c r="B130" s="18" t="s">
        <v>748</v>
      </c>
      <c r="C130" s="18" t="s">
        <v>748</v>
      </c>
      <c r="D130" s="18" t="s">
        <v>394</v>
      </c>
      <c r="E130" s="18" t="s">
        <v>394</v>
      </c>
      <c r="G130" s="16" t="s">
        <v>395</v>
      </c>
      <c r="H130" s="18" t="s">
        <v>394</v>
      </c>
      <c r="I130" s="16">
        <f t="shared" si="9"/>
        <v>3</v>
      </c>
      <c r="J130" s="16">
        <f t="shared" si="10"/>
        <v>9</v>
      </c>
      <c r="K130" s="18"/>
      <c r="L130" s="18"/>
      <c r="M130" s="12" t="b">
        <v>1</v>
      </c>
      <c r="N130" s="12">
        <f t="shared" si="11"/>
        <v>1.41E-2</v>
      </c>
      <c r="O130" s="12">
        <f t="shared" si="12"/>
        <v>1.41E-2</v>
      </c>
      <c r="P130" s="12">
        <f t="shared" si="13"/>
        <v>1.41E-2</v>
      </c>
      <c r="Q130" s="12">
        <f t="shared" si="14"/>
        <v>1.41E-2</v>
      </c>
      <c r="R130" s="12">
        <f t="shared" si="15"/>
        <v>0</v>
      </c>
      <c r="S130" s="12">
        <f t="shared" si="16"/>
        <v>4.0822235089751014E-5</v>
      </c>
      <c r="U130" s="16">
        <f>IF(ISERROR(VLOOKUP($A130,'Bennett et al.'!$A:$E,3,FALSE)),"",IF(VLOOKUP($A130,'Bennett et al.'!$A:$E,3,FALSE)=0,"",VLOOKUP($A130,'Bennett et al.'!$A:$E,3,FALSE)*Sources!$E$2))</f>
        <v>1.41E-2</v>
      </c>
      <c r="V130" s="16" t="str">
        <f>IF(ISERROR(VLOOKUP($A130,'Bennett et al.'!$A:$E,4,FALSE)),"",IF(VLOOKUP($A130,'Bennett et al.'!$A:$E,4,FALSE)=0,"",VLOOKUP($A130,'Bennett et al.'!$A:$E,4,FALSE)*Sources!$E$2))</f>
        <v/>
      </c>
      <c r="W130" s="16" t="str">
        <f>IF(ISERROR(VLOOKUP($A130,'Bennett et al.'!$A:$E,5,FALSE)),"",IF(VLOOKUP($A130,'Bennett et al.'!$A:$E,5,FALSE)=0,"",VLOOKUP($A130,'Bennett et al.'!$A:$E,5,FALSE)*Sources!$E$2))</f>
        <v/>
      </c>
      <c r="X130" s="17"/>
      <c r="Y130" s="16" t="str">
        <f>IF(ISERROR(VLOOKUP($A130,'Gerosa et al. growth media'!$A:$K,4,FALSE)),"",IF(VLOOKUP($A130,'Gerosa et al. growth media'!$A:$K,4,FALSE)=0,"",VLOOKUP($A130,'Gerosa et al. growth media'!$A:$K,4,FALSE)*Sources!$E$3))</f>
        <v/>
      </c>
      <c r="Z130" s="16" t="str">
        <f>IF(ISERROR(VLOOKUP($A130,'Gerosa et al. growth media'!$A:$K,5,FALSE)),"",IF(VLOOKUP($A130,'Gerosa et al. growth media'!$A:$K,5,FALSE)=0,"",VLOOKUP($A130,'Gerosa et al. growth media'!$A:$K,5,FALSE)*Sources!$E$3))</f>
        <v/>
      </c>
      <c r="AA130" s="16" t="str">
        <f>IF(ISERROR(VLOOKUP($A130,'Gerosa et al. growth media'!$A:$K,6,FALSE)),"",IF(VLOOKUP($A130,'Gerosa et al. growth media'!$A:$K,6,FALSE)=0,"",VLOOKUP($A130,'Gerosa et al. growth media'!$A:$K,6,FALSE)*Sources!$E$3))</f>
        <v/>
      </c>
      <c r="AB130" s="16" t="str">
        <f>IF(ISERROR(VLOOKUP($A130,'Gerosa et al. growth media'!$A:$K,7,FALSE)),"",IF(VLOOKUP($A130,'Gerosa et al. growth media'!$A:$K,7,FALSE)=0,"",VLOOKUP($A130,'Gerosa et al. growth media'!$A:$K,7,FALSE)*Sources!$E$3))</f>
        <v/>
      </c>
      <c r="AC130" s="16" t="str">
        <f>IF(ISERROR(VLOOKUP($A130,'Gerosa et al. growth media'!$A:$K,8,FALSE)),"",IF(VLOOKUP($A130,'Gerosa et al. growth media'!$A:$K,8,FALSE)=0,"",VLOOKUP($A130,'Gerosa et al. growth media'!$A:$K,8,FALSE)*Sources!$E$3))</f>
        <v/>
      </c>
      <c r="AD130" s="16" t="str">
        <f>IF(ISERROR(VLOOKUP($A130,'Gerosa et al. growth media'!$A:$K,9,FALSE)),"",IF(VLOOKUP($A130,'Gerosa et al. growth media'!$A:$K,9,FALSE)=0,"",VLOOKUP($A130,'Gerosa et al. growth media'!$A:$K,9,FALSE)*Sources!$E$3))</f>
        <v/>
      </c>
      <c r="AE130" s="16" t="str">
        <f>IF(ISERROR(VLOOKUP($A130,'Gerosa et al. growth media'!$A:$K,10,FALSE)),"",IF(VLOOKUP($A130,'Gerosa et al. growth media'!$A:$K,10,FALSE)=0,"",VLOOKUP($A130,'Gerosa et al. growth media'!$A:$K,10,FALSE)*Sources!$E$3))</f>
        <v/>
      </c>
      <c r="AF130" s="16" t="str">
        <f>IF(ISERROR(VLOOKUP($A130,'Gerosa et al. growth media'!$A:$K,11,FALSE)),"",IF(VLOOKUP($A130,'Gerosa et al. growth media'!$A:$K,11,FALSE)=0,"",VLOOKUP($A130,'Gerosa et al. growth media'!$A:$K,11,FALSE)*Sources!$E$3))</f>
        <v/>
      </c>
      <c r="AG130" s="16" t="str">
        <f>IF(ISERROR(VLOOKUP($A130,'Gerosa et al. diauxic shift'!$A:$L,4,FALSE)),"",IF(VLOOKUP($A130,'Gerosa et al. diauxic shift'!$A:$L,4,FALSE)=0,"",VLOOKUP($A130,'Gerosa et al. diauxic shift'!$A:$L,4,FALSE)*Sources!$E$3))</f>
        <v/>
      </c>
      <c r="AH130" s="16" t="str">
        <f>IF(ISERROR(VLOOKUP($A130,'Gerosa et al. diauxic shift'!$A:$L,5,FALSE)),"",IF(VLOOKUP($A130,'Gerosa et al. diauxic shift'!$A:$L,5,FALSE)=0,"",VLOOKUP($A130,'Gerosa et al. diauxic shift'!$A:$L,5,FALSE)*Sources!$E$3))</f>
        <v/>
      </c>
      <c r="AI130" s="16" t="str">
        <f>IF(ISERROR(VLOOKUP($A130,'Gerosa et al. diauxic shift'!$A:$L,6,FALSE)),"",IF(VLOOKUP($A130,'Gerosa et al. diauxic shift'!$A:$L,6,FALSE)=0,"",VLOOKUP($A130,'Gerosa et al. diauxic shift'!$A:$L,6,FALSE)*Sources!$E$3))</f>
        <v/>
      </c>
      <c r="AJ130" s="16" t="str">
        <f>IF(ISERROR(VLOOKUP($A130,'Gerosa et al. diauxic shift'!$A:$L,7,FALSE)),"",IF(VLOOKUP($A130,'Gerosa et al. diauxic shift'!$A:$L,7,FALSE)=0,"",VLOOKUP($A130,'Gerosa et al. diauxic shift'!$A:$L,7,FALSE)*Sources!$E$3))</f>
        <v/>
      </c>
      <c r="AK130" s="16" t="str">
        <f>IF(ISERROR(VLOOKUP($A130,'Gerosa et al. diauxic shift'!$A:$L,8,FALSE)),"",IF(VLOOKUP($A130,'Gerosa et al. diauxic shift'!$A:$L,8,FALSE)=0,"",VLOOKUP($A130,'Gerosa et al. diauxic shift'!$A:$L,8,FALSE)*Sources!$E$3))</f>
        <v/>
      </c>
      <c r="AL130" s="16" t="str">
        <f>IF(ISERROR(VLOOKUP($A130,'Gerosa et al. diauxic shift'!$A:$L,9,FALSE)),"",IF(VLOOKUP($A130,'Gerosa et al. diauxic shift'!$A:$L,9,FALSE)=0,"",VLOOKUP($A130,'Gerosa et al. diauxic shift'!$A:$L,9,FALSE)*Sources!$E$3))</f>
        <v/>
      </c>
      <c r="AM130" s="16" t="str">
        <f>IF(ISERROR(VLOOKUP($A130,'Gerosa et al. diauxic shift'!$A:$L,10,FALSE)),"",IF(VLOOKUP($A130,'Gerosa et al. diauxic shift'!$A:$L,10,FALSE)=0,"",VLOOKUP($A130,'Gerosa et al. diauxic shift'!$A:$L,10,FALSE)*Sources!$E$3))</f>
        <v/>
      </c>
      <c r="AN130" s="16" t="str">
        <f>IF(ISERROR(VLOOKUP($A130,'Gerosa et al. diauxic shift'!$A:$L,11,FALSE)),"",IF(VLOOKUP($A130,'Gerosa et al. diauxic shift'!$A:$L,11,FALSE)=0,"",VLOOKUP($A130,'Gerosa et al. diauxic shift'!$A:$L,11,FALSE)*Sources!$E$3))</f>
        <v/>
      </c>
      <c r="AO130" s="16" t="str">
        <f>IF(ISERROR(VLOOKUP($A130,'Gerosa et al. diauxic shift'!$A:$L,12,FALSE)),"",IF(VLOOKUP($A130,'Gerosa et al. diauxic shift'!$A:$L,12,FALSE)=0,"",VLOOKUP($A130,'Gerosa et al. diauxic shift'!$A:$L,12,FALSE)*Sources!$E$3))</f>
        <v/>
      </c>
      <c r="AP130" s="17"/>
      <c r="AQ130" s="16">
        <f>IF(ISERROR(VLOOKUP($A130,'Ishii et al.'!$A:$L,3,FALSE)),"",IF(VLOOKUP($A130,'Ishii et al.'!$A:$L,3,FALSE)=0,"",VLOOKUP($A130,'Ishii et al.'!$A:$L,3,FALSE)*Sources!$E$4))</f>
        <v>5.5258847856786896E-3</v>
      </c>
      <c r="AR130" s="16">
        <f>IF(ISERROR(VLOOKUP($A130,'Ishii et al.'!$A:$L,4,FALSE)),"",IF(VLOOKUP($A130,'Ishii et al.'!$A:$L,4,FALSE)=0,"",VLOOKUP($A130,'Ishii et al.'!$A:$L,4,FALSE)*Sources!$E$4))</f>
        <v>4.8021887815368099E-3</v>
      </c>
      <c r="AS130" s="16">
        <f>IF(ISERROR(VLOOKUP($A130,'Ishii et al.'!$A:$L,5,FALSE)),"",IF(VLOOKUP($A130,'Ishii et al.'!$A:$L,5,FALSE)=0,"",VLOOKUP($A130,'Ishii et al.'!$A:$L,5,FALSE)*Sources!$E$4))</f>
        <v>9.8235283578837398E-3</v>
      </c>
      <c r="AT130" s="16" t="str">
        <f>IF(ISERROR(VLOOKUP($A130,'Ishii et al.'!$A:$L,6,FALSE)),"",IF(VLOOKUP($A130,'Ishii et al.'!$A:$L,6,FALSE)=0,"",VLOOKUP($A130,'Ishii et al.'!$A:$L,6,FALSE)*Sources!$E$4))</f>
        <v/>
      </c>
      <c r="AU130" s="16">
        <f>IF(ISERROR(VLOOKUP($A130,'Ishii et al.'!$A:$L,7,FALSE)),"",IF(VLOOKUP($A130,'Ishii et al.'!$A:$L,7,FALSE)=0,"",VLOOKUP($A130,'Ishii et al.'!$A:$L,7,FALSE)*Sources!$E$4))</f>
        <v>9.9413467824154694E-3</v>
      </c>
      <c r="AV130" s="16">
        <f t="shared" si="17"/>
        <v>7.523237176878677E-3</v>
      </c>
      <c r="AW130" s="16">
        <f>IF(ISERROR(VLOOKUP($A130,'Ishii et al.'!$A:$L,9,FALSE)),"",IF(VLOOKUP($A130,'Ishii et al.'!$A:$L,9,FALSE)=0,"",VLOOKUP($A130,'Ishii et al.'!$A:$L,9,FALSE)*Sources!$E$4))</f>
        <v>1.0928662331627001E-2</v>
      </c>
      <c r="AX130" s="16">
        <f>IF(ISERROR(VLOOKUP($A130,'Ishii et al.'!$A:$L,10,FALSE)),"",IF(VLOOKUP($A130,'Ishii et al.'!$A:$L,10,FALSE)=0,"",VLOOKUP($A130,'Ishii et al.'!$A:$L,10,FALSE)*Sources!$E$4))</f>
        <v>6.9394943553979099E-3</v>
      </c>
      <c r="AY130" s="16">
        <f>IF(ISERROR(VLOOKUP($A130,'Ishii et al.'!$A:$L,11,FALSE)),"",IF(VLOOKUP($A130,'Ishii et al.'!$A:$L,11,FALSE)=0,"",VLOOKUP($A130,'Ishii et al.'!$A:$L,11,FALSE)*Sources!$E$4))</f>
        <v>7.6863414750782998E-3</v>
      </c>
      <c r="AZ130" s="16" t="str">
        <f>IF(ISERROR(VLOOKUP($A130,'Ishii et al.'!$A:$L,12,FALSE)),"",IF(VLOOKUP($A130,'Ishii et al.'!$A:$L,12,FALSE)=0,"",VLOOKUP($A130,'Ishii et al.'!$A:$L,12,FALSE)*Sources!$E$4))</f>
        <v/>
      </c>
      <c r="BA130" s="17"/>
      <c r="BB130" s="16">
        <f>IF(ISERROR(VLOOKUP($A130,'Park et al.'!$A:$E,5,FALSE)),"",IF(VLOOKUP($A130,'Park et al.'!$A:$E,5,FALSE)=0,"",VLOOKUP($A130,'Park et al.'!$A:$E,5,FALSE)*Sources!$E$5))</f>
        <v>1.41E-2</v>
      </c>
    </row>
    <row r="131" spans="1:54" ht="15" customHeight="1">
      <c r="A131" s="16" t="s">
        <v>396</v>
      </c>
      <c r="B131" s="18"/>
      <c r="C131" s="18"/>
      <c r="D131" s="18" t="s">
        <v>397</v>
      </c>
      <c r="E131" s="17"/>
      <c r="F131" s="17"/>
      <c r="G131" s="16" t="s">
        <v>397</v>
      </c>
      <c r="H131" s="17"/>
      <c r="I131" s="16">
        <f t="shared" si="9"/>
        <v>1</v>
      </c>
      <c r="J131" s="16">
        <f t="shared" si="10"/>
        <v>1</v>
      </c>
      <c r="K131" s="18"/>
      <c r="L131" s="18"/>
      <c r="N131" s="12" t="str">
        <f t="shared" si="11"/>
        <v/>
      </c>
      <c r="O131" s="12" t="str">
        <f t="shared" si="12"/>
        <v/>
      </c>
      <c r="P131" s="12" t="str">
        <f t="shared" si="13"/>
        <v/>
      </c>
      <c r="Q131" s="12" t="str">
        <f t="shared" si="14"/>
        <v/>
      </c>
      <c r="R131" s="12" t="str">
        <f t="shared" si="15"/>
        <v/>
      </c>
      <c r="S131" s="12" t="str">
        <f t="shared" si="16"/>
        <v/>
      </c>
      <c r="U131" s="16" t="str">
        <f>IF(ISERROR(VLOOKUP($A131,'Bennett et al.'!$A:$E,3,FALSE)),"",IF(VLOOKUP($A131,'Bennett et al.'!$A:$E,3,FALSE)=0,"",VLOOKUP($A131,'Bennett et al.'!$A:$E,3,FALSE)*Sources!$E$2))</f>
        <v/>
      </c>
      <c r="V131" s="16" t="str">
        <f>IF(ISERROR(VLOOKUP($A131,'Bennett et al.'!$A:$E,4,FALSE)),"",IF(VLOOKUP($A131,'Bennett et al.'!$A:$E,4,FALSE)=0,"",VLOOKUP($A131,'Bennett et al.'!$A:$E,4,FALSE)*Sources!$E$2))</f>
        <v/>
      </c>
      <c r="W131" s="16" t="str">
        <f>IF(ISERROR(VLOOKUP($A131,'Bennett et al.'!$A:$E,5,FALSE)),"",IF(VLOOKUP($A131,'Bennett et al.'!$A:$E,5,FALSE)=0,"",VLOOKUP($A131,'Bennett et al.'!$A:$E,5,FALSE)*Sources!$E$2))</f>
        <v/>
      </c>
      <c r="X131" s="17"/>
      <c r="Y131" s="16" t="str">
        <f>IF(ISERROR(VLOOKUP($A131,'Gerosa et al. growth media'!$A:$K,4,FALSE)),"",IF(VLOOKUP($A131,'Gerosa et al. growth media'!$A:$K,4,FALSE)=0,"",VLOOKUP($A131,'Gerosa et al. growth media'!$A:$K,4,FALSE)*Sources!$E$3))</f>
        <v/>
      </c>
      <c r="Z131" s="16" t="str">
        <f>IF(ISERROR(VLOOKUP($A131,'Gerosa et al. growth media'!$A:$K,5,FALSE)),"",IF(VLOOKUP($A131,'Gerosa et al. growth media'!$A:$K,5,FALSE)=0,"",VLOOKUP($A131,'Gerosa et al. growth media'!$A:$K,5,FALSE)*Sources!$E$3))</f>
        <v/>
      </c>
      <c r="AA131" s="16" t="str">
        <f>IF(ISERROR(VLOOKUP($A131,'Gerosa et al. growth media'!$A:$K,6,FALSE)),"",IF(VLOOKUP($A131,'Gerosa et al. growth media'!$A:$K,6,FALSE)=0,"",VLOOKUP($A131,'Gerosa et al. growth media'!$A:$K,6,FALSE)*Sources!$E$3))</f>
        <v/>
      </c>
      <c r="AB131" s="16" t="str">
        <f>IF(ISERROR(VLOOKUP($A131,'Gerosa et al. growth media'!$A:$K,7,FALSE)),"",IF(VLOOKUP($A131,'Gerosa et al. growth media'!$A:$K,7,FALSE)=0,"",VLOOKUP($A131,'Gerosa et al. growth media'!$A:$K,7,FALSE)*Sources!$E$3))</f>
        <v/>
      </c>
      <c r="AC131" s="16" t="str">
        <f>IF(ISERROR(VLOOKUP($A131,'Gerosa et al. growth media'!$A:$K,8,FALSE)),"",IF(VLOOKUP($A131,'Gerosa et al. growth media'!$A:$K,8,FALSE)=0,"",VLOOKUP($A131,'Gerosa et al. growth media'!$A:$K,8,FALSE)*Sources!$E$3))</f>
        <v/>
      </c>
      <c r="AD131" s="16" t="str">
        <f>IF(ISERROR(VLOOKUP($A131,'Gerosa et al. growth media'!$A:$K,9,FALSE)),"",IF(VLOOKUP($A131,'Gerosa et al. growth media'!$A:$K,9,FALSE)=0,"",VLOOKUP($A131,'Gerosa et al. growth media'!$A:$K,9,FALSE)*Sources!$E$3))</f>
        <v/>
      </c>
      <c r="AE131" s="16" t="str">
        <f>IF(ISERROR(VLOOKUP($A131,'Gerosa et al. growth media'!$A:$K,10,FALSE)),"",IF(VLOOKUP($A131,'Gerosa et al. growth media'!$A:$K,10,FALSE)=0,"",VLOOKUP($A131,'Gerosa et al. growth media'!$A:$K,10,FALSE)*Sources!$E$3))</f>
        <v/>
      </c>
      <c r="AF131" s="16" t="str">
        <f>IF(ISERROR(VLOOKUP($A131,'Gerosa et al. growth media'!$A:$K,11,FALSE)),"",IF(VLOOKUP($A131,'Gerosa et al. growth media'!$A:$K,11,FALSE)=0,"",VLOOKUP($A131,'Gerosa et al. growth media'!$A:$K,11,FALSE)*Sources!$E$3))</f>
        <v/>
      </c>
      <c r="AG131" s="16" t="str">
        <f>IF(ISERROR(VLOOKUP($A131,'Gerosa et al. diauxic shift'!$A:$L,4,FALSE)),"",IF(VLOOKUP($A131,'Gerosa et al. diauxic shift'!$A:$L,4,FALSE)=0,"",VLOOKUP($A131,'Gerosa et al. diauxic shift'!$A:$L,4,FALSE)*Sources!$E$3))</f>
        <v/>
      </c>
      <c r="AH131" s="16" t="str">
        <f>IF(ISERROR(VLOOKUP($A131,'Gerosa et al. diauxic shift'!$A:$L,5,FALSE)),"",IF(VLOOKUP($A131,'Gerosa et al. diauxic shift'!$A:$L,5,FALSE)=0,"",VLOOKUP($A131,'Gerosa et al. diauxic shift'!$A:$L,5,FALSE)*Sources!$E$3))</f>
        <v/>
      </c>
      <c r="AI131" s="16" t="str">
        <f>IF(ISERROR(VLOOKUP($A131,'Gerosa et al. diauxic shift'!$A:$L,6,FALSE)),"",IF(VLOOKUP($A131,'Gerosa et al. diauxic shift'!$A:$L,6,FALSE)=0,"",VLOOKUP($A131,'Gerosa et al. diauxic shift'!$A:$L,6,FALSE)*Sources!$E$3))</f>
        <v/>
      </c>
      <c r="AJ131" s="16" t="str">
        <f>IF(ISERROR(VLOOKUP($A131,'Gerosa et al. diauxic shift'!$A:$L,7,FALSE)),"",IF(VLOOKUP($A131,'Gerosa et al. diauxic shift'!$A:$L,7,FALSE)=0,"",VLOOKUP($A131,'Gerosa et al. diauxic shift'!$A:$L,7,FALSE)*Sources!$E$3))</f>
        <v/>
      </c>
      <c r="AK131" s="16" t="str">
        <f>IF(ISERROR(VLOOKUP($A131,'Gerosa et al. diauxic shift'!$A:$L,8,FALSE)),"",IF(VLOOKUP($A131,'Gerosa et al. diauxic shift'!$A:$L,8,FALSE)=0,"",VLOOKUP($A131,'Gerosa et al. diauxic shift'!$A:$L,8,FALSE)*Sources!$E$3))</f>
        <v/>
      </c>
      <c r="AL131" s="16" t="str">
        <f>IF(ISERROR(VLOOKUP($A131,'Gerosa et al. diauxic shift'!$A:$L,9,FALSE)),"",IF(VLOOKUP($A131,'Gerosa et al. diauxic shift'!$A:$L,9,FALSE)=0,"",VLOOKUP($A131,'Gerosa et al. diauxic shift'!$A:$L,9,FALSE)*Sources!$E$3))</f>
        <v/>
      </c>
      <c r="AM131" s="16" t="str">
        <f>IF(ISERROR(VLOOKUP($A131,'Gerosa et al. diauxic shift'!$A:$L,10,FALSE)),"",IF(VLOOKUP($A131,'Gerosa et al. diauxic shift'!$A:$L,10,FALSE)=0,"",VLOOKUP($A131,'Gerosa et al. diauxic shift'!$A:$L,10,FALSE)*Sources!$E$3))</f>
        <v/>
      </c>
      <c r="AN131" s="16" t="str">
        <f>IF(ISERROR(VLOOKUP($A131,'Gerosa et al. diauxic shift'!$A:$L,11,FALSE)),"",IF(VLOOKUP($A131,'Gerosa et al. diauxic shift'!$A:$L,11,FALSE)=0,"",VLOOKUP($A131,'Gerosa et al. diauxic shift'!$A:$L,11,FALSE)*Sources!$E$3))</f>
        <v/>
      </c>
      <c r="AO131" s="16" t="str">
        <f>IF(ISERROR(VLOOKUP($A131,'Gerosa et al. diauxic shift'!$A:$L,12,FALSE)),"",IF(VLOOKUP($A131,'Gerosa et al. diauxic shift'!$A:$L,12,FALSE)=0,"",VLOOKUP($A131,'Gerosa et al. diauxic shift'!$A:$L,12,FALSE)*Sources!$E$3))</f>
        <v/>
      </c>
      <c r="AP131" s="17"/>
      <c r="AQ131" s="16" t="str">
        <f>IF(ISERROR(VLOOKUP($A131,'Ishii et al.'!$A:$L,3,FALSE)),"",IF(VLOOKUP($A131,'Ishii et al.'!$A:$L,3,FALSE)=0,"",VLOOKUP($A131,'Ishii et al.'!$A:$L,3,FALSE)*Sources!$E$4))</f>
        <v/>
      </c>
      <c r="AR131" s="16" t="str">
        <f>IF(ISERROR(VLOOKUP($A131,'Ishii et al.'!$A:$L,4,FALSE)),"",IF(VLOOKUP($A131,'Ishii et al.'!$A:$L,4,FALSE)=0,"",VLOOKUP($A131,'Ishii et al.'!$A:$L,4,FALSE)*Sources!$E$4))</f>
        <v/>
      </c>
      <c r="AS131" s="16" t="str">
        <f>IF(ISERROR(VLOOKUP($A131,'Ishii et al.'!$A:$L,5,FALSE)),"",IF(VLOOKUP($A131,'Ishii et al.'!$A:$L,5,FALSE)=0,"",VLOOKUP($A131,'Ishii et al.'!$A:$L,5,FALSE)*Sources!$E$4))</f>
        <v/>
      </c>
      <c r="AT131" s="16" t="str">
        <f>IF(ISERROR(VLOOKUP($A131,'Ishii et al.'!$A:$L,6,FALSE)),"",IF(VLOOKUP($A131,'Ishii et al.'!$A:$L,6,FALSE)=0,"",VLOOKUP($A131,'Ishii et al.'!$A:$L,6,FALSE)*Sources!$E$4))</f>
        <v/>
      </c>
      <c r="AU131" s="16" t="str">
        <f>IF(ISERROR(VLOOKUP($A131,'Ishii et al.'!$A:$L,7,FALSE)),"",IF(VLOOKUP($A131,'Ishii et al.'!$A:$L,7,FALSE)=0,"",VLOOKUP($A131,'Ishii et al.'!$A:$L,7,FALSE)*Sources!$E$4))</f>
        <v/>
      </c>
      <c r="AV131" s="16" t="str">
        <f t="shared" si="17"/>
        <v/>
      </c>
      <c r="AW131" s="16">
        <f>IF(ISERROR(VLOOKUP($A131,'Ishii et al.'!$A:$L,9,FALSE)),"",IF(VLOOKUP($A131,'Ishii et al.'!$A:$L,9,FALSE)=0,"",VLOOKUP($A131,'Ishii et al.'!$A:$L,9,FALSE)*Sources!$E$4))</f>
        <v>8.8799219013148706E-3</v>
      </c>
      <c r="AX131" s="16" t="str">
        <f>IF(ISERROR(VLOOKUP($A131,'Ishii et al.'!$A:$L,10,FALSE)),"",IF(VLOOKUP($A131,'Ishii et al.'!$A:$L,10,FALSE)=0,"",VLOOKUP($A131,'Ishii et al.'!$A:$L,10,FALSE)*Sources!$E$4))</f>
        <v/>
      </c>
      <c r="AY131" s="16" t="str">
        <f>IF(ISERROR(VLOOKUP($A131,'Ishii et al.'!$A:$L,11,FALSE)),"",IF(VLOOKUP($A131,'Ishii et al.'!$A:$L,11,FALSE)=0,"",VLOOKUP($A131,'Ishii et al.'!$A:$L,11,FALSE)*Sources!$E$4))</f>
        <v/>
      </c>
      <c r="AZ131" s="16" t="str">
        <f>IF(ISERROR(VLOOKUP($A131,'Ishii et al.'!$A:$L,12,FALSE)),"",IF(VLOOKUP($A131,'Ishii et al.'!$A:$L,12,FALSE)=0,"",VLOOKUP($A131,'Ishii et al.'!$A:$L,12,FALSE)*Sources!$E$4))</f>
        <v/>
      </c>
      <c r="BA131" s="17"/>
      <c r="BB131" s="16" t="str">
        <f>IF(ISERROR(VLOOKUP($A131,'Park et al.'!$A:$E,5,FALSE)),"",IF(VLOOKUP($A131,'Park et al.'!$A:$E,5,FALSE)=0,"",VLOOKUP($A131,'Park et al.'!$A:$E,5,FALSE)*Sources!$E$5))</f>
        <v/>
      </c>
    </row>
    <row r="132" spans="1:54" ht="15" hidden="1" customHeight="1">
      <c r="A132" s="18" t="s">
        <v>398</v>
      </c>
      <c r="B132" s="18" t="s">
        <v>775</v>
      </c>
      <c r="C132" s="18" t="s">
        <v>775</v>
      </c>
      <c r="D132" s="18" t="s">
        <v>399</v>
      </c>
      <c r="E132" s="18" t="s">
        <v>399</v>
      </c>
      <c r="G132" s="16" t="s">
        <v>400</v>
      </c>
      <c r="H132" s="18" t="s">
        <v>399</v>
      </c>
      <c r="I132" s="16">
        <f t="shared" si="9"/>
        <v>3</v>
      </c>
      <c r="J132" s="16">
        <f t="shared" si="10"/>
        <v>11</v>
      </c>
      <c r="K132" s="18"/>
      <c r="L132" s="18"/>
      <c r="M132" s="12" t="b">
        <v>1</v>
      </c>
      <c r="N132" s="12">
        <f t="shared" si="11"/>
        <v>1.6199999999999999E-3</v>
      </c>
      <c r="O132" s="12">
        <f t="shared" si="12"/>
        <v>1.6199999999999999E-3</v>
      </c>
      <c r="P132" s="12">
        <f t="shared" si="13"/>
        <v>1.6199999999999999E-3</v>
      </c>
      <c r="Q132" s="12">
        <f t="shared" si="14"/>
        <v>1.6199999999999999E-3</v>
      </c>
      <c r="R132" s="12">
        <f t="shared" si="15"/>
        <v>0</v>
      </c>
      <c r="S132" s="12">
        <f t="shared" si="16"/>
        <v>4.6902142443543706E-6</v>
      </c>
      <c r="U132" s="16">
        <f>IF(ISERROR(VLOOKUP($A132,'Bennett et al.'!$A:$E,3,FALSE)),"",IF(VLOOKUP($A132,'Bennett et al.'!$A:$E,3,FALSE)=0,"",VLOOKUP($A132,'Bennett et al.'!$A:$E,3,FALSE)*Sources!$E$2))</f>
        <v>1.6199999999999999E-3</v>
      </c>
      <c r="V132" s="16" t="str">
        <f>IF(ISERROR(VLOOKUP($A132,'Bennett et al.'!$A:$E,4,FALSE)),"",IF(VLOOKUP($A132,'Bennett et al.'!$A:$E,4,FALSE)=0,"",VLOOKUP($A132,'Bennett et al.'!$A:$E,4,FALSE)*Sources!$E$2))</f>
        <v/>
      </c>
      <c r="W132" s="16" t="str">
        <f>IF(ISERROR(VLOOKUP($A132,'Bennett et al.'!$A:$E,5,FALSE)),"",IF(VLOOKUP($A132,'Bennett et al.'!$A:$E,5,FALSE)=0,"",VLOOKUP($A132,'Bennett et al.'!$A:$E,5,FALSE)*Sources!$E$2))</f>
        <v/>
      </c>
      <c r="X132" s="17"/>
      <c r="Y132" s="16" t="str">
        <f>IF(ISERROR(VLOOKUP($A132,'Gerosa et al. growth media'!$A:$K,4,FALSE)),"",IF(VLOOKUP($A132,'Gerosa et al. growth media'!$A:$K,4,FALSE)=0,"",VLOOKUP($A132,'Gerosa et al. growth media'!$A:$K,4,FALSE)*Sources!$E$3))</f>
        <v/>
      </c>
      <c r="Z132" s="16" t="str">
        <f>IF(ISERROR(VLOOKUP($A132,'Gerosa et al. growth media'!$A:$K,5,FALSE)),"",IF(VLOOKUP($A132,'Gerosa et al. growth media'!$A:$K,5,FALSE)=0,"",VLOOKUP($A132,'Gerosa et al. growth media'!$A:$K,5,FALSE)*Sources!$E$3))</f>
        <v/>
      </c>
      <c r="AA132" s="16" t="str">
        <f>IF(ISERROR(VLOOKUP($A132,'Gerosa et al. growth media'!$A:$K,6,FALSE)),"",IF(VLOOKUP($A132,'Gerosa et al. growth media'!$A:$K,6,FALSE)=0,"",VLOOKUP($A132,'Gerosa et al. growth media'!$A:$K,6,FALSE)*Sources!$E$3))</f>
        <v/>
      </c>
      <c r="AB132" s="16" t="str">
        <f>IF(ISERROR(VLOOKUP($A132,'Gerosa et al. growth media'!$A:$K,7,FALSE)),"",IF(VLOOKUP($A132,'Gerosa et al. growth media'!$A:$K,7,FALSE)=0,"",VLOOKUP($A132,'Gerosa et al. growth media'!$A:$K,7,FALSE)*Sources!$E$3))</f>
        <v/>
      </c>
      <c r="AC132" s="16" t="str">
        <f>IF(ISERROR(VLOOKUP($A132,'Gerosa et al. growth media'!$A:$K,8,FALSE)),"",IF(VLOOKUP($A132,'Gerosa et al. growth media'!$A:$K,8,FALSE)=0,"",VLOOKUP($A132,'Gerosa et al. growth media'!$A:$K,8,FALSE)*Sources!$E$3))</f>
        <v/>
      </c>
      <c r="AD132" s="16" t="str">
        <f>IF(ISERROR(VLOOKUP($A132,'Gerosa et al. growth media'!$A:$K,9,FALSE)),"",IF(VLOOKUP($A132,'Gerosa et al. growth media'!$A:$K,9,FALSE)=0,"",VLOOKUP($A132,'Gerosa et al. growth media'!$A:$K,9,FALSE)*Sources!$E$3))</f>
        <v/>
      </c>
      <c r="AE132" s="16" t="str">
        <f>IF(ISERROR(VLOOKUP($A132,'Gerosa et al. growth media'!$A:$K,10,FALSE)),"",IF(VLOOKUP($A132,'Gerosa et al. growth media'!$A:$K,10,FALSE)=0,"",VLOOKUP($A132,'Gerosa et al. growth media'!$A:$K,10,FALSE)*Sources!$E$3))</f>
        <v/>
      </c>
      <c r="AF132" s="16" t="str">
        <f>IF(ISERROR(VLOOKUP($A132,'Gerosa et al. growth media'!$A:$K,11,FALSE)),"",IF(VLOOKUP($A132,'Gerosa et al. growth media'!$A:$K,11,FALSE)=0,"",VLOOKUP($A132,'Gerosa et al. growth media'!$A:$K,11,FALSE)*Sources!$E$3))</f>
        <v/>
      </c>
      <c r="AG132" s="16" t="str">
        <f>IF(ISERROR(VLOOKUP($A132,'Gerosa et al. diauxic shift'!$A:$L,4,FALSE)),"",IF(VLOOKUP($A132,'Gerosa et al. diauxic shift'!$A:$L,4,FALSE)=0,"",VLOOKUP($A132,'Gerosa et al. diauxic shift'!$A:$L,4,FALSE)*Sources!$E$3))</f>
        <v/>
      </c>
      <c r="AH132" s="16" t="str">
        <f>IF(ISERROR(VLOOKUP($A132,'Gerosa et al. diauxic shift'!$A:$L,5,FALSE)),"",IF(VLOOKUP($A132,'Gerosa et al. diauxic shift'!$A:$L,5,FALSE)=0,"",VLOOKUP($A132,'Gerosa et al. diauxic shift'!$A:$L,5,FALSE)*Sources!$E$3))</f>
        <v/>
      </c>
      <c r="AI132" s="16" t="str">
        <f>IF(ISERROR(VLOOKUP($A132,'Gerosa et al. diauxic shift'!$A:$L,6,FALSE)),"",IF(VLOOKUP($A132,'Gerosa et al. diauxic shift'!$A:$L,6,FALSE)=0,"",VLOOKUP($A132,'Gerosa et al. diauxic shift'!$A:$L,6,FALSE)*Sources!$E$3))</f>
        <v/>
      </c>
      <c r="AJ132" s="16" t="str">
        <f>IF(ISERROR(VLOOKUP($A132,'Gerosa et al. diauxic shift'!$A:$L,7,FALSE)),"",IF(VLOOKUP($A132,'Gerosa et al. diauxic shift'!$A:$L,7,FALSE)=0,"",VLOOKUP($A132,'Gerosa et al. diauxic shift'!$A:$L,7,FALSE)*Sources!$E$3))</f>
        <v/>
      </c>
      <c r="AK132" s="16" t="str">
        <f>IF(ISERROR(VLOOKUP($A132,'Gerosa et al. diauxic shift'!$A:$L,8,FALSE)),"",IF(VLOOKUP($A132,'Gerosa et al. diauxic shift'!$A:$L,8,FALSE)=0,"",VLOOKUP($A132,'Gerosa et al. diauxic shift'!$A:$L,8,FALSE)*Sources!$E$3))</f>
        <v/>
      </c>
      <c r="AL132" s="16" t="str">
        <f>IF(ISERROR(VLOOKUP($A132,'Gerosa et al. diauxic shift'!$A:$L,9,FALSE)),"",IF(VLOOKUP($A132,'Gerosa et al. diauxic shift'!$A:$L,9,FALSE)=0,"",VLOOKUP($A132,'Gerosa et al. diauxic shift'!$A:$L,9,FALSE)*Sources!$E$3))</f>
        <v/>
      </c>
      <c r="AM132" s="16" t="str">
        <f>IF(ISERROR(VLOOKUP($A132,'Gerosa et al. diauxic shift'!$A:$L,10,FALSE)),"",IF(VLOOKUP($A132,'Gerosa et al. diauxic shift'!$A:$L,10,FALSE)=0,"",VLOOKUP($A132,'Gerosa et al. diauxic shift'!$A:$L,10,FALSE)*Sources!$E$3))</f>
        <v/>
      </c>
      <c r="AN132" s="16" t="str">
        <f>IF(ISERROR(VLOOKUP($A132,'Gerosa et al. diauxic shift'!$A:$L,11,FALSE)),"",IF(VLOOKUP($A132,'Gerosa et al. diauxic shift'!$A:$L,11,FALSE)=0,"",VLOOKUP($A132,'Gerosa et al. diauxic shift'!$A:$L,11,FALSE)*Sources!$E$3))</f>
        <v/>
      </c>
      <c r="AO132" s="16" t="str">
        <f>IF(ISERROR(VLOOKUP($A132,'Gerosa et al. diauxic shift'!$A:$L,12,FALSE)),"",IF(VLOOKUP($A132,'Gerosa et al. diauxic shift'!$A:$L,12,FALSE)=0,"",VLOOKUP($A132,'Gerosa et al. diauxic shift'!$A:$L,12,FALSE)*Sources!$E$3))</f>
        <v/>
      </c>
      <c r="AP132" s="17"/>
      <c r="AQ132" s="16">
        <f>IF(ISERROR(VLOOKUP($A132,'Ishii et al.'!$A:$L,3,FALSE)),"",IF(VLOOKUP($A132,'Ishii et al.'!$A:$L,3,FALSE)=0,"",VLOOKUP($A132,'Ishii et al.'!$A:$L,3,FALSE)*Sources!$E$4))</f>
        <v>1.8972529041080599E-2</v>
      </c>
      <c r="AR132" s="16">
        <f>IF(ISERROR(VLOOKUP($A132,'Ishii et al.'!$A:$L,4,FALSE)),"",IF(VLOOKUP($A132,'Ishii et al.'!$A:$L,4,FALSE)=0,"",VLOOKUP($A132,'Ishii et al.'!$A:$L,4,FALSE)*Sources!$E$4))</f>
        <v>1.9026999281547701E-2</v>
      </c>
      <c r="AS132" s="16">
        <f>IF(ISERROR(VLOOKUP($A132,'Ishii et al.'!$A:$L,5,FALSE)),"",IF(VLOOKUP($A132,'Ishii et al.'!$A:$L,5,FALSE)=0,"",VLOOKUP($A132,'Ishii et al.'!$A:$L,5,FALSE)*Sources!$E$4))</f>
        <v>2.5304881993956599E-2</v>
      </c>
      <c r="AT132" s="16">
        <f>IF(ISERROR(VLOOKUP($A132,'Ishii et al.'!$A:$L,6,FALSE)),"",IF(VLOOKUP($A132,'Ishii et al.'!$A:$L,6,FALSE)=0,"",VLOOKUP($A132,'Ishii et al.'!$A:$L,6,FALSE)*Sources!$E$4))</f>
        <v>4.7757135082139503E-2</v>
      </c>
      <c r="AU132" s="16">
        <f>IF(ISERROR(VLOOKUP($A132,'Ishii et al.'!$A:$L,7,FALSE)),"",IF(VLOOKUP($A132,'Ishii et al.'!$A:$L,7,FALSE)=0,"",VLOOKUP($A132,'Ishii et al.'!$A:$L,7,FALSE)*Sources!$E$4))</f>
        <v>3.5545341465931399E-2</v>
      </c>
      <c r="AV132" s="16">
        <f t="shared" si="17"/>
        <v>2.9321377372931157E-2</v>
      </c>
      <c r="AW132" s="16">
        <f>IF(ISERROR(VLOOKUP($A132,'Ishii et al.'!$A:$L,9,FALSE)),"",IF(VLOOKUP($A132,'Ishii et al.'!$A:$L,9,FALSE)=0,"",VLOOKUP($A132,'Ishii et al.'!$A:$L,9,FALSE)*Sources!$E$4))</f>
        <v>3.9676713458898401E-2</v>
      </c>
      <c r="AX132" s="16">
        <f>IF(ISERROR(VLOOKUP($A132,'Ishii et al.'!$A:$L,10,FALSE)),"",IF(VLOOKUP($A132,'Ishii et al.'!$A:$L,10,FALSE)=0,"",VLOOKUP($A132,'Ishii et al.'!$A:$L,10,FALSE)*Sources!$E$4))</f>
        <v>4.8880603503099702E-2</v>
      </c>
      <c r="AY132" s="16">
        <f>IF(ISERROR(VLOOKUP($A132,'Ishii et al.'!$A:$L,11,FALSE)),"",IF(VLOOKUP($A132,'Ishii et al.'!$A:$L,11,FALSE)=0,"",VLOOKUP($A132,'Ishii et al.'!$A:$L,11,FALSE)*Sources!$E$4))</f>
        <v>5.0748881280265903E-2</v>
      </c>
      <c r="AZ132" s="16">
        <f>IF(ISERROR(VLOOKUP($A132,'Ishii et al.'!$A:$L,12,FALSE)),"",IF(VLOOKUP($A132,'Ishii et al.'!$A:$L,12,FALSE)=0,"",VLOOKUP($A132,'Ishii et al.'!$A:$L,12,FALSE)*Sources!$E$4))</f>
        <v>5.6175733249634499E-2</v>
      </c>
      <c r="BA132" s="17"/>
      <c r="BB132" s="16">
        <f>IF(ISERROR(VLOOKUP($A132,'Park et al.'!$A:$E,5,FALSE)),"",IF(VLOOKUP($A132,'Park et al.'!$A:$E,5,FALSE)=0,"",VLOOKUP($A132,'Park et al.'!$A:$E,5,FALSE)*Sources!$E$5))</f>
        <v>1.6199999999999999E-3</v>
      </c>
    </row>
    <row r="133" spans="1:54" ht="15" customHeight="1">
      <c r="A133" s="16" t="s">
        <v>401</v>
      </c>
      <c r="B133" s="18"/>
      <c r="C133" s="18"/>
      <c r="D133" s="18" t="s">
        <v>402</v>
      </c>
      <c r="E133" s="17"/>
      <c r="G133" s="18" t="s">
        <v>402</v>
      </c>
      <c r="H133" s="17"/>
      <c r="I133" s="18">
        <f t="shared" ref="I133:I196" si="18">4-COUNTBLANK(E133:H133)</f>
        <v>1</v>
      </c>
      <c r="J133" s="18">
        <f t="shared" ref="J133:J196" si="19">COUNT(U133:W133)+COUNT(Y133:AO133)+COUNT(AQ133:AU133)+COUNT(AW133:AZ133)+COUNT(BB133)</f>
        <v>1</v>
      </c>
      <c r="K133" s="18"/>
      <c r="L133" s="18"/>
      <c r="N133" s="12" t="str">
        <f t="shared" ref="N133:N196" si="20">IF(COUNT(U133,AB133,BB133)&lt;&gt;0,SUM(U133,AB133,BB133)/COUNT(U133,AB133,BB133),"")</f>
        <v/>
      </c>
      <c r="O133" s="12" t="str">
        <f t="shared" ref="O133:O196" si="21">IF(COUNT(U133,AB133,BB133)&lt;&gt;0,MIN(U133,AB133,BB133),"")</f>
        <v/>
      </c>
      <c r="P133" s="12" t="str">
        <f t="shared" ref="P133:P196" si="22">IF(COUNT(U133,AB133,BB133)&lt;&gt;0,MEDIAN(U133,AB133,BB133),"")</f>
        <v/>
      </c>
      <c r="Q133" s="12" t="str">
        <f t="shared" ref="Q133:Q196" si="23">IF(COUNT(U133,AB133,BB133)&lt;&gt;0,MAX(U133,AB133,BB133),"")</f>
        <v/>
      </c>
      <c r="R133" s="12" t="str">
        <f t="shared" ref="R133:R196" si="24">IF(COUNT(U133,AB133,BB133)&lt;&gt;0,_xlfn.STDEV.P(U133,AB133,BB133),"")</f>
        <v/>
      </c>
      <c r="S133" s="12" t="str">
        <f t="shared" ref="S133:S196" si="25">IF(N133="","",N133/(1.1 * 0.314)*0.001)</f>
        <v/>
      </c>
      <c r="U133" s="18" t="str">
        <f>IF(ISERROR(VLOOKUP($A133,'Bennett et al.'!$A:$E,3,FALSE)),"",IF(VLOOKUP($A133,'Bennett et al.'!$A:$E,3,FALSE)=0,"",VLOOKUP($A133,'Bennett et al.'!$A:$E,3,FALSE)*Sources!$E$2))</f>
        <v/>
      </c>
      <c r="V133" s="18" t="str">
        <f>IF(ISERROR(VLOOKUP($A133,'Bennett et al.'!$A:$E,4,FALSE)),"",IF(VLOOKUP($A133,'Bennett et al.'!$A:$E,4,FALSE)=0,"",VLOOKUP($A133,'Bennett et al.'!$A:$E,4,FALSE)*Sources!$E$2))</f>
        <v/>
      </c>
      <c r="W133" s="18" t="str">
        <f>IF(ISERROR(VLOOKUP($A133,'Bennett et al.'!$A:$E,5,FALSE)),"",IF(VLOOKUP($A133,'Bennett et al.'!$A:$E,5,FALSE)=0,"",VLOOKUP($A133,'Bennett et al.'!$A:$E,5,FALSE)*Sources!$E$2))</f>
        <v/>
      </c>
      <c r="X133" s="17"/>
      <c r="Y133" s="18" t="str">
        <f>IF(ISERROR(VLOOKUP($A133,'Gerosa et al. growth media'!$A:$K,4,FALSE)),"",IF(VLOOKUP($A133,'Gerosa et al. growth media'!$A:$K,4,FALSE)=0,"",VLOOKUP($A133,'Gerosa et al. growth media'!$A:$K,4,FALSE)*Sources!$E$3))</f>
        <v/>
      </c>
      <c r="Z133" s="18" t="str">
        <f>IF(ISERROR(VLOOKUP($A133,'Gerosa et al. growth media'!$A:$K,5,FALSE)),"",IF(VLOOKUP($A133,'Gerosa et al. growth media'!$A:$K,5,FALSE)=0,"",VLOOKUP($A133,'Gerosa et al. growth media'!$A:$K,5,FALSE)*Sources!$E$3))</f>
        <v/>
      </c>
      <c r="AA133" s="18" t="str">
        <f>IF(ISERROR(VLOOKUP($A133,'Gerosa et al. growth media'!$A:$K,6,FALSE)),"",IF(VLOOKUP($A133,'Gerosa et al. growth media'!$A:$K,6,FALSE)=0,"",VLOOKUP($A133,'Gerosa et al. growth media'!$A:$K,6,FALSE)*Sources!$E$3))</f>
        <v/>
      </c>
      <c r="AB133" s="18" t="str">
        <f>IF(ISERROR(VLOOKUP($A133,'Gerosa et al. growth media'!$A:$K,7,FALSE)),"",IF(VLOOKUP($A133,'Gerosa et al. growth media'!$A:$K,7,FALSE)=0,"",VLOOKUP($A133,'Gerosa et al. growth media'!$A:$K,7,FALSE)*Sources!$E$3))</f>
        <v/>
      </c>
      <c r="AC133" s="18" t="str">
        <f>IF(ISERROR(VLOOKUP($A133,'Gerosa et al. growth media'!$A:$K,8,FALSE)),"",IF(VLOOKUP($A133,'Gerosa et al. growth media'!$A:$K,8,FALSE)=0,"",VLOOKUP($A133,'Gerosa et al. growth media'!$A:$K,8,FALSE)*Sources!$E$3))</f>
        <v/>
      </c>
      <c r="AD133" s="18" t="str">
        <f>IF(ISERROR(VLOOKUP($A133,'Gerosa et al. growth media'!$A:$K,9,FALSE)),"",IF(VLOOKUP($A133,'Gerosa et al. growth media'!$A:$K,9,FALSE)=0,"",VLOOKUP($A133,'Gerosa et al. growth media'!$A:$K,9,FALSE)*Sources!$E$3))</f>
        <v/>
      </c>
      <c r="AE133" s="18" t="str">
        <f>IF(ISERROR(VLOOKUP($A133,'Gerosa et al. growth media'!$A:$K,10,FALSE)),"",IF(VLOOKUP($A133,'Gerosa et al. growth media'!$A:$K,10,FALSE)=0,"",VLOOKUP($A133,'Gerosa et al. growth media'!$A:$K,10,FALSE)*Sources!$E$3))</f>
        <v/>
      </c>
      <c r="AF133" s="18" t="str">
        <f>IF(ISERROR(VLOOKUP($A133,'Gerosa et al. growth media'!$A:$K,11,FALSE)),"",IF(VLOOKUP($A133,'Gerosa et al. growth media'!$A:$K,11,FALSE)=0,"",VLOOKUP($A133,'Gerosa et al. growth media'!$A:$K,11,FALSE)*Sources!$E$3))</f>
        <v/>
      </c>
      <c r="AG133" s="18" t="str">
        <f>IF(ISERROR(VLOOKUP($A133,'Gerosa et al. diauxic shift'!$A:$L,4,FALSE)),"",IF(VLOOKUP($A133,'Gerosa et al. diauxic shift'!$A:$L,4,FALSE)=0,"",VLOOKUP($A133,'Gerosa et al. diauxic shift'!$A:$L,4,FALSE)*Sources!$E$3))</f>
        <v/>
      </c>
      <c r="AH133" s="18" t="str">
        <f>IF(ISERROR(VLOOKUP($A133,'Gerosa et al. diauxic shift'!$A:$L,5,FALSE)),"",IF(VLOOKUP($A133,'Gerosa et al. diauxic shift'!$A:$L,5,FALSE)=0,"",VLOOKUP($A133,'Gerosa et al. diauxic shift'!$A:$L,5,FALSE)*Sources!$E$3))</f>
        <v/>
      </c>
      <c r="AI133" s="18" t="str">
        <f>IF(ISERROR(VLOOKUP($A133,'Gerosa et al. diauxic shift'!$A:$L,6,FALSE)),"",IF(VLOOKUP($A133,'Gerosa et al. diauxic shift'!$A:$L,6,FALSE)=0,"",VLOOKUP($A133,'Gerosa et al. diauxic shift'!$A:$L,6,FALSE)*Sources!$E$3))</f>
        <v/>
      </c>
      <c r="AJ133" s="18" t="str">
        <f>IF(ISERROR(VLOOKUP($A133,'Gerosa et al. diauxic shift'!$A:$L,7,FALSE)),"",IF(VLOOKUP($A133,'Gerosa et al. diauxic shift'!$A:$L,7,FALSE)=0,"",VLOOKUP($A133,'Gerosa et al. diauxic shift'!$A:$L,7,FALSE)*Sources!$E$3))</f>
        <v/>
      </c>
      <c r="AK133" s="18" t="str">
        <f>IF(ISERROR(VLOOKUP($A133,'Gerosa et al. diauxic shift'!$A:$L,8,FALSE)),"",IF(VLOOKUP($A133,'Gerosa et al. diauxic shift'!$A:$L,8,FALSE)=0,"",VLOOKUP($A133,'Gerosa et al. diauxic shift'!$A:$L,8,FALSE)*Sources!$E$3))</f>
        <v/>
      </c>
      <c r="AL133" s="18" t="str">
        <f>IF(ISERROR(VLOOKUP($A133,'Gerosa et al. diauxic shift'!$A:$L,9,FALSE)),"",IF(VLOOKUP($A133,'Gerosa et al. diauxic shift'!$A:$L,9,FALSE)=0,"",VLOOKUP($A133,'Gerosa et al. diauxic shift'!$A:$L,9,FALSE)*Sources!$E$3))</f>
        <v/>
      </c>
      <c r="AM133" s="18" t="str">
        <f>IF(ISERROR(VLOOKUP($A133,'Gerosa et al. diauxic shift'!$A:$L,10,FALSE)),"",IF(VLOOKUP($A133,'Gerosa et al. diauxic shift'!$A:$L,10,FALSE)=0,"",VLOOKUP($A133,'Gerosa et al. diauxic shift'!$A:$L,10,FALSE)*Sources!$E$3))</f>
        <v/>
      </c>
      <c r="AN133" s="18" t="str">
        <f>IF(ISERROR(VLOOKUP($A133,'Gerosa et al. diauxic shift'!$A:$L,11,FALSE)),"",IF(VLOOKUP($A133,'Gerosa et al. diauxic shift'!$A:$L,11,FALSE)=0,"",VLOOKUP($A133,'Gerosa et al. diauxic shift'!$A:$L,11,FALSE)*Sources!$E$3))</f>
        <v/>
      </c>
      <c r="AO133" s="18" t="str">
        <f>IF(ISERROR(VLOOKUP($A133,'Gerosa et al. diauxic shift'!$A:$L,12,FALSE)),"",IF(VLOOKUP($A133,'Gerosa et al. diauxic shift'!$A:$L,12,FALSE)=0,"",VLOOKUP($A133,'Gerosa et al. diauxic shift'!$A:$L,12,FALSE)*Sources!$E$3))</f>
        <v/>
      </c>
      <c r="AP133" s="17"/>
      <c r="AQ133" s="18" t="str">
        <f>IF(ISERROR(VLOOKUP($A133,'Ishii et al.'!$A:$L,3,FALSE)),"",IF(VLOOKUP($A133,'Ishii et al.'!$A:$L,3,FALSE)=0,"",VLOOKUP($A133,'Ishii et al.'!$A:$L,3,FALSE)*Sources!$E$4))</f>
        <v/>
      </c>
      <c r="AR133" s="18" t="str">
        <f>IF(ISERROR(VLOOKUP($A133,'Ishii et al.'!$A:$L,4,FALSE)),"",IF(VLOOKUP($A133,'Ishii et al.'!$A:$L,4,FALSE)=0,"",VLOOKUP($A133,'Ishii et al.'!$A:$L,4,FALSE)*Sources!$E$4))</f>
        <v/>
      </c>
      <c r="AS133" s="18" t="str">
        <f>IF(ISERROR(VLOOKUP($A133,'Ishii et al.'!$A:$L,5,FALSE)),"",IF(VLOOKUP($A133,'Ishii et al.'!$A:$L,5,FALSE)=0,"",VLOOKUP($A133,'Ishii et al.'!$A:$L,5,FALSE)*Sources!$E$4))</f>
        <v/>
      </c>
      <c r="AT133" s="18" t="str">
        <f>IF(ISERROR(VLOOKUP($A133,'Ishii et al.'!$A:$L,6,FALSE)),"",IF(VLOOKUP($A133,'Ishii et al.'!$A:$L,6,FALSE)=0,"",VLOOKUP($A133,'Ishii et al.'!$A:$L,6,FALSE)*Sources!$E$4))</f>
        <v/>
      </c>
      <c r="AU133" s="18" t="str">
        <f>IF(ISERROR(VLOOKUP($A133,'Ishii et al.'!$A:$L,7,FALSE)),"",IF(VLOOKUP($A133,'Ishii et al.'!$A:$L,7,FALSE)=0,"",VLOOKUP($A133,'Ishii et al.'!$A:$L,7,FALSE)*Sources!$E$4))</f>
        <v/>
      </c>
      <c r="AV133" s="18" t="str">
        <f t="shared" ref="AV133:AV196" si="26">IF(COUNTBLANK(AQ133:AU133)=5,"",SUM(AQ133:AU133)/(5-COUNTBLANK(AQ133:AU133)))</f>
        <v/>
      </c>
      <c r="AW133" s="18">
        <f>IF(ISERROR(VLOOKUP($A133,'Ishii et al.'!$A:$L,9,FALSE)),"",IF(VLOOKUP($A133,'Ishii et al.'!$A:$L,9,FALSE)=0,"",VLOOKUP($A133,'Ishii et al.'!$A:$L,9,FALSE)*Sources!$E$4))</f>
        <v>1.39201409090306E-3</v>
      </c>
      <c r="AX133" s="18" t="str">
        <f>IF(ISERROR(VLOOKUP($A133,'Ishii et al.'!$A:$L,10,FALSE)),"",IF(VLOOKUP($A133,'Ishii et al.'!$A:$L,10,FALSE)=0,"",VLOOKUP($A133,'Ishii et al.'!$A:$L,10,FALSE)*Sources!$E$4))</f>
        <v/>
      </c>
      <c r="AY133" s="18" t="str">
        <f>IF(ISERROR(VLOOKUP($A133,'Ishii et al.'!$A:$L,11,FALSE)),"",IF(VLOOKUP($A133,'Ishii et al.'!$A:$L,11,FALSE)=0,"",VLOOKUP($A133,'Ishii et al.'!$A:$L,11,FALSE)*Sources!$E$4))</f>
        <v/>
      </c>
      <c r="AZ133" s="18" t="str">
        <f>IF(ISERROR(VLOOKUP($A133,'Ishii et al.'!$A:$L,12,FALSE)),"",IF(VLOOKUP($A133,'Ishii et al.'!$A:$L,12,FALSE)=0,"",VLOOKUP($A133,'Ishii et al.'!$A:$L,12,FALSE)*Sources!$E$4))</f>
        <v/>
      </c>
      <c r="BA133" s="17"/>
      <c r="BB133" s="18" t="str">
        <f>IF(ISERROR(VLOOKUP($A133,'Park et al.'!$A:$E,5,FALSE)),"",IF(VLOOKUP($A133,'Park et al.'!$A:$E,5,FALSE)=0,"",VLOOKUP($A133,'Park et al.'!$A:$E,5,FALSE)*Sources!$E$5))</f>
        <v/>
      </c>
    </row>
    <row r="134" spans="1:54" ht="15" hidden="1" customHeight="1">
      <c r="A134" s="16" t="s">
        <v>403</v>
      </c>
      <c r="B134" s="18" t="s">
        <v>783</v>
      </c>
      <c r="C134" s="18" t="s">
        <v>855</v>
      </c>
      <c r="D134" s="18" t="s">
        <v>405</v>
      </c>
      <c r="E134" s="17"/>
      <c r="G134" s="18" t="s">
        <v>404</v>
      </c>
      <c r="H134" s="18" t="s">
        <v>405</v>
      </c>
      <c r="I134" s="18">
        <f t="shared" si="18"/>
        <v>2</v>
      </c>
      <c r="J134" s="18">
        <f t="shared" si="19"/>
        <v>2</v>
      </c>
      <c r="K134" s="18" t="b">
        <v>1</v>
      </c>
      <c r="L134" s="18"/>
      <c r="M134" s="12" t="b">
        <v>1</v>
      </c>
      <c r="N134" s="12">
        <f t="shared" si="20"/>
        <v>0.152</v>
      </c>
      <c r="O134" s="12">
        <f t="shared" si="21"/>
        <v>0.152</v>
      </c>
      <c r="P134" s="12">
        <f t="shared" si="22"/>
        <v>0.152</v>
      </c>
      <c r="Q134" s="12">
        <f t="shared" si="23"/>
        <v>0.152</v>
      </c>
      <c r="R134" s="12">
        <f t="shared" si="24"/>
        <v>0</v>
      </c>
      <c r="S134" s="12">
        <f t="shared" si="25"/>
        <v>4.4006948465547186E-4</v>
      </c>
      <c r="U134" s="18" t="str">
        <f>IF(ISERROR(VLOOKUP($A134,'Bennett et al.'!$A:$E,3,FALSE)),"",IF(VLOOKUP($A134,'Bennett et al.'!$A:$E,3,FALSE)=0,"",VLOOKUP($A134,'Bennett et al.'!$A:$E,3,FALSE)*Sources!$E$2))</f>
        <v/>
      </c>
      <c r="V134" s="18" t="str">
        <f>IF(ISERROR(VLOOKUP($A134,'Bennett et al.'!$A:$E,4,FALSE)),"",IF(VLOOKUP($A134,'Bennett et al.'!$A:$E,4,FALSE)=0,"",VLOOKUP($A134,'Bennett et al.'!$A:$E,4,FALSE)*Sources!$E$2))</f>
        <v/>
      </c>
      <c r="W134" s="18" t="str">
        <f>IF(ISERROR(VLOOKUP($A134,'Bennett et al.'!$A:$E,5,FALSE)),"",IF(VLOOKUP($A134,'Bennett et al.'!$A:$E,5,FALSE)=0,"",VLOOKUP($A134,'Bennett et al.'!$A:$E,5,FALSE)*Sources!$E$2))</f>
        <v/>
      </c>
      <c r="X134" s="17"/>
      <c r="Y134" s="18" t="str">
        <f>IF(ISERROR(VLOOKUP($A134,'Gerosa et al. growth media'!$A:$K,4,FALSE)),"",IF(VLOOKUP($A134,'Gerosa et al. growth media'!$A:$K,4,FALSE)=0,"",VLOOKUP($A134,'Gerosa et al. growth media'!$A:$K,4,FALSE)*Sources!$E$3))</f>
        <v/>
      </c>
      <c r="Z134" s="18" t="str">
        <f>IF(ISERROR(VLOOKUP($A134,'Gerosa et al. growth media'!$A:$K,5,FALSE)),"",IF(VLOOKUP($A134,'Gerosa et al. growth media'!$A:$K,5,FALSE)=0,"",VLOOKUP($A134,'Gerosa et al. growth media'!$A:$K,5,FALSE)*Sources!$E$3))</f>
        <v/>
      </c>
      <c r="AA134" s="18" t="str">
        <f>IF(ISERROR(VLOOKUP($A134,'Gerosa et al. growth media'!$A:$K,6,FALSE)),"",IF(VLOOKUP($A134,'Gerosa et al. growth media'!$A:$K,6,FALSE)=0,"",VLOOKUP($A134,'Gerosa et al. growth media'!$A:$K,6,FALSE)*Sources!$E$3))</f>
        <v/>
      </c>
      <c r="AB134" s="18" t="str">
        <f>IF(ISERROR(VLOOKUP($A134,'Gerosa et al. growth media'!$A:$K,7,FALSE)),"",IF(VLOOKUP($A134,'Gerosa et al. growth media'!$A:$K,7,FALSE)=0,"",VLOOKUP($A134,'Gerosa et al. growth media'!$A:$K,7,FALSE)*Sources!$E$3))</f>
        <v/>
      </c>
      <c r="AC134" s="18" t="str">
        <f>IF(ISERROR(VLOOKUP($A134,'Gerosa et al. growth media'!$A:$K,8,FALSE)),"",IF(VLOOKUP($A134,'Gerosa et al. growth media'!$A:$K,8,FALSE)=0,"",VLOOKUP($A134,'Gerosa et al. growth media'!$A:$K,8,FALSE)*Sources!$E$3))</f>
        <v/>
      </c>
      <c r="AD134" s="18" t="str">
        <f>IF(ISERROR(VLOOKUP($A134,'Gerosa et al. growth media'!$A:$K,9,FALSE)),"",IF(VLOOKUP($A134,'Gerosa et al. growth media'!$A:$K,9,FALSE)=0,"",VLOOKUP($A134,'Gerosa et al. growth media'!$A:$K,9,FALSE)*Sources!$E$3))</f>
        <v/>
      </c>
      <c r="AE134" s="18" t="str">
        <f>IF(ISERROR(VLOOKUP($A134,'Gerosa et al. growth media'!$A:$K,10,FALSE)),"",IF(VLOOKUP($A134,'Gerosa et al. growth media'!$A:$K,10,FALSE)=0,"",VLOOKUP($A134,'Gerosa et al. growth media'!$A:$K,10,FALSE)*Sources!$E$3))</f>
        <v/>
      </c>
      <c r="AF134" s="18" t="str">
        <f>IF(ISERROR(VLOOKUP($A134,'Gerosa et al. growth media'!$A:$K,11,FALSE)),"",IF(VLOOKUP($A134,'Gerosa et al. growth media'!$A:$K,11,FALSE)=0,"",VLOOKUP($A134,'Gerosa et al. growth media'!$A:$K,11,FALSE)*Sources!$E$3))</f>
        <v/>
      </c>
      <c r="AG134" s="18" t="str">
        <f>IF(ISERROR(VLOOKUP($A134,'Gerosa et al. diauxic shift'!$A:$L,4,FALSE)),"",IF(VLOOKUP($A134,'Gerosa et al. diauxic shift'!$A:$L,4,FALSE)=0,"",VLOOKUP($A134,'Gerosa et al. diauxic shift'!$A:$L,4,FALSE)*Sources!$E$3))</f>
        <v/>
      </c>
      <c r="AH134" s="18" t="str">
        <f>IF(ISERROR(VLOOKUP($A134,'Gerosa et al. diauxic shift'!$A:$L,5,FALSE)),"",IF(VLOOKUP($A134,'Gerosa et al. diauxic shift'!$A:$L,5,FALSE)=0,"",VLOOKUP($A134,'Gerosa et al. diauxic shift'!$A:$L,5,FALSE)*Sources!$E$3))</f>
        <v/>
      </c>
      <c r="AI134" s="18" t="str">
        <f>IF(ISERROR(VLOOKUP($A134,'Gerosa et al. diauxic shift'!$A:$L,6,FALSE)),"",IF(VLOOKUP($A134,'Gerosa et al. diauxic shift'!$A:$L,6,FALSE)=0,"",VLOOKUP($A134,'Gerosa et al. diauxic shift'!$A:$L,6,FALSE)*Sources!$E$3))</f>
        <v/>
      </c>
      <c r="AJ134" s="18" t="str">
        <f>IF(ISERROR(VLOOKUP($A134,'Gerosa et al. diauxic shift'!$A:$L,7,FALSE)),"",IF(VLOOKUP($A134,'Gerosa et al. diauxic shift'!$A:$L,7,FALSE)=0,"",VLOOKUP($A134,'Gerosa et al. diauxic shift'!$A:$L,7,FALSE)*Sources!$E$3))</f>
        <v/>
      </c>
      <c r="AK134" s="18" t="str">
        <f>IF(ISERROR(VLOOKUP($A134,'Gerosa et al. diauxic shift'!$A:$L,8,FALSE)),"",IF(VLOOKUP($A134,'Gerosa et al. diauxic shift'!$A:$L,8,FALSE)=0,"",VLOOKUP($A134,'Gerosa et al. diauxic shift'!$A:$L,8,FALSE)*Sources!$E$3))</f>
        <v/>
      </c>
      <c r="AL134" s="18" t="str">
        <f>IF(ISERROR(VLOOKUP($A134,'Gerosa et al. diauxic shift'!$A:$L,9,FALSE)),"",IF(VLOOKUP($A134,'Gerosa et al. diauxic shift'!$A:$L,9,FALSE)=0,"",VLOOKUP($A134,'Gerosa et al. diauxic shift'!$A:$L,9,FALSE)*Sources!$E$3))</f>
        <v/>
      </c>
      <c r="AM134" s="18" t="str">
        <f>IF(ISERROR(VLOOKUP($A134,'Gerosa et al. diauxic shift'!$A:$L,10,FALSE)),"",IF(VLOOKUP($A134,'Gerosa et al. diauxic shift'!$A:$L,10,FALSE)=0,"",VLOOKUP($A134,'Gerosa et al. diauxic shift'!$A:$L,10,FALSE)*Sources!$E$3))</f>
        <v/>
      </c>
      <c r="AN134" s="18" t="str">
        <f>IF(ISERROR(VLOOKUP($A134,'Gerosa et al. diauxic shift'!$A:$L,11,FALSE)),"",IF(VLOOKUP($A134,'Gerosa et al. diauxic shift'!$A:$L,11,FALSE)=0,"",VLOOKUP($A134,'Gerosa et al. diauxic shift'!$A:$L,11,FALSE)*Sources!$E$3))</f>
        <v/>
      </c>
      <c r="AO134" s="18" t="str">
        <f>IF(ISERROR(VLOOKUP($A134,'Gerosa et al. diauxic shift'!$A:$L,12,FALSE)),"",IF(VLOOKUP($A134,'Gerosa et al. diauxic shift'!$A:$L,12,FALSE)=0,"",VLOOKUP($A134,'Gerosa et al. diauxic shift'!$A:$L,12,FALSE)*Sources!$E$3))</f>
        <v/>
      </c>
      <c r="AP134" s="17"/>
      <c r="AQ134" s="18" t="str">
        <f>IF(ISERROR(VLOOKUP($A134,'Ishii et al.'!$A:$L,3,FALSE)),"",IF(VLOOKUP($A134,'Ishii et al.'!$A:$L,3,FALSE)=0,"",VLOOKUP($A134,'Ishii et al.'!$A:$L,3,FALSE)*Sources!$E$4))</f>
        <v/>
      </c>
      <c r="AR134" s="18" t="str">
        <f>IF(ISERROR(VLOOKUP($A134,'Ishii et al.'!$A:$L,4,FALSE)),"",IF(VLOOKUP($A134,'Ishii et al.'!$A:$L,4,FALSE)=0,"",VLOOKUP($A134,'Ishii et al.'!$A:$L,4,FALSE)*Sources!$E$4))</f>
        <v/>
      </c>
      <c r="AS134" s="18">
        <f>IF(ISERROR(VLOOKUP($A134,'Ishii et al.'!$A:$L,5,FALSE)),"",IF(VLOOKUP($A134,'Ishii et al.'!$A:$L,5,FALSE)=0,"",VLOOKUP($A134,'Ishii et al.'!$A:$L,5,FALSE)*Sources!$E$4))</f>
        <v>3.3148308237139899E-2</v>
      </c>
      <c r="AT134" s="18" t="str">
        <f>IF(ISERROR(VLOOKUP($A134,'Ishii et al.'!$A:$L,6,FALSE)),"",IF(VLOOKUP($A134,'Ishii et al.'!$A:$L,6,FALSE)=0,"",VLOOKUP($A134,'Ishii et al.'!$A:$L,6,FALSE)*Sources!$E$4))</f>
        <v/>
      </c>
      <c r="AU134" s="18" t="str">
        <f>IF(ISERROR(VLOOKUP($A134,'Ishii et al.'!$A:$L,7,FALSE)),"",IF(VLOOKUP($A134,'Ishii et al.'!$A:$L,7,FALSE)=0,"",VLOOKUP($A134,'Ishii et al.'!$A:$L,7,FALSE)*Sources!$E$4))</f>
        <v/>
      </c>
      <c r="AV134" s="18">
        <f t="shared" si="26"/>
        <v>3.3148308237139899E-2</v>
      </c>
      <c r="AW134" s="18" t="str">
        <f>IF(ISERROR(VLOOKUP($A134,'Ishii et al.'!$A:$L,9,FALSE)),"",IF(VLOOKUP($A134,'Ishii et al.'!$A:$L,9,FALSE)=0,"",VLOOKUP($A134,'Ishii et al.'!$A:$L,9,FALSE)*Sources!$E$4))</f>
        <v/>
      </c>
      <c r="AX134" s="18" t="str">
        <f>IF(ISERROR(VLOOKUP($A134,'Ishii et al.'!$A:$L,10,FALSE)),"",IF(VLOOKUP($A134,'Ishii et al.'!$A:$L,10,FALSE)=0,"",VLOOKUP($A134,'Ishii et al.'!$A:$L,10,FALSE)*Sources!$E$4))</f>
        <v/>
      </c>
      <c r="AY134" s="18" t="str">
        <f>IF(ISERROR(VLOOKUP($A134,'Ishii et al.'!$A:$L,11,FALSE)),"",IF(VLOOKUP($A134,'Ishii et al.'!$A:$L,11,FALSE)=0,"",VLOOKUP($A134,'Ishii et al.'!$A:$L,11,FALSE)*Sources!$E$4))</f>
        <v/>
      </c>
      <c r="AZ134" s="18" t="str">
        <f>IF(ISERROR(VLOOKUP($A134,'Ishii et al.'!$A:$L,12,FALSE)),"",IF(VLOOKUP($A134,'Ishii et al.'!$A:$L,12,FALSE)=0,"",VLOOKUP($A134,'Ishii et al.'!$A:$L,12,FALSE)*Sources!$E$4))</f>
        <v/>
      </c>
      <c r="BA134" s="17"/>
      <c r="BB134" s="18">
        <f>IF(ISERROR(VLOOKUP($A134,'Park et al.'!$A:$E,5,FALSE)),"",IF(VLOOKUP($A134,'Park et al.'!$A:$E,5,FALSE)=0,"",VLOOKUP($A134,'Park et al.'!$A:$E,5,FALSE)*Sources!$E$5))</f>
        <v>0.152</v>
      </c>
    </row>
    <row r="135" spans="1:54" ht="15" customHeight="1">
      <c r="A135" s="16" t="s">
        <v>406</v>
      </c>
      <c r="B135" s="18"/>
      <c r="C135" s="18"/>
      <c r="D135" s="18" t="s">
        <v>407</v>
      </c>
      <c r="E135"/>
      <c r="F135" s="17"/>
      <c r="G135" s="18" t="s">
        <v>407</v>
      </c>
      <c r="H135" s="17"/>
      <c r="I135" s="18">
        <f t="shared" si="18"/>
        <v>1</v>
      </c>
      <c r="J135" s="18">
        <f t="shared" si="19"/>
        <v>2</v>
      </c>
      <c r="K135" s="18"/>
      <c r="L135" s="18"/>
      <c r="N135" s="12" t="str">
        <f t="shared" si="20"/>
        <v/>
      </c>
      <c r="O135" s="12" t="str">
        <f t="shared" si="21"/>
        <v/>
      </c>
      <c r="P135" s="12" t="str">
        <f t="shared" si="22"/>
        <v/>
      </c>
      <c r="Q135" s="12" t="str">
        <f t="shared" si="23"/>
        <v/>
      </c>
      <c r="R135" s="12" t="str">
        <f t="shared" si="24"/>
        <v/>
      </c>
      <c r="S135" s="12" t="str">
        <f t="shared" si="25"/>
        <v/>
      </c>
      <c r="U135" s="18" t="str">
        <f>IF(ISERROR(VLOOKUP($A135,'Bennett et al.'!$A:$E,3,FALSE)),"",IF(VLOOKUP($A135,'Bennett et al.'!$A:$E,3,FALSE)=0,"",VLOOKUP($A135,'Bennett et al.'!$A:$E,3,FALSE)*Sources!$E$2))</f>
        <v/>
      </c>
      <c r="V135" s="18" t="str">
        <f>IF(ISERROR(VLOOKUP($A135,'Bennett et al.'!$A:$E,4,FALSE)),"",IF(VLOOKUP($A135,'Bennett et al.'!$A:$E,4,FALSE)=0,"",VLOOKUP($A135,'Bennett et al.'!$A:$E,4,FALSE)*Sources!$E$2))</f>
        <v/>
      </c>
      <c r="W135" s="18" t="str">
        <f>IF(ISERROR(VLOOKUP($A135,'Bennett et al.'!$A:$E,5,FALSE)),"",IF(VLOOKUP($A135,'Bennett et al.'!$A:$E,5,FALSE)=0,"",VLOOKUP($A135,'Bennett et al.'!$A:$E,5,FALSE)*Sources!$E$2))</f>
        <v/>
      </c>
      <c r="X135" s="17"/>
      <c r="Y135" s="18" t="str">
        <f>IF(ISERROR(VLOOKUP($A135,'Gerosa et al. growth media'!$A:$K,4,FALSE)),"",IF(VLOOKUP($A135,'Gerosa et al. growth media'!$A:$K,4,FALSE)=0,"",VLOOKUP($A135,'Gerosa et al. growth media'!$A:$K,4,FALSE)*Sources!$E$3))</f>
        <v/>
      </c>
      <c r="Z135" s="18" t="str">
        <f>IF(ISERROR(VLOOKUP($A135,'Gerosa et al. growth media'!$A:$K,5,FALSE)),"",IF(VLOOKUP($A135,'Gerosa et al. growth media'!$A:$K,5,FALSE)=0,"",VLOOKUP($A135,'Gerosa et al. growth media'!$A:$K,5,FALSE)*Sources!$E$3))</f>
        <v/>
      </c>
      <c r="AA135" s="18" t="str">
        <f>IF(ISERROR(VLOOKUP($A135,'Gerosa et al. growth media'!$A:$K,6,FALSE)),"",IF(VLOOKUP($A135,'Gerosa et al. growth media'!$A:$K,6,FALSE)=0,"",VLOOKUP($A135,'Gerosa et al. growth media'!$A:$K,6,FALSE)*Sources!$E$3))</f>
        <v/>
      </c>
      <c r="AB135" s="18" t="str">
        <f>IF(ISERROR(VLOOKUP($A135,'Gerosa et al. growth media'!$A:$K,7,FALSE)),"",IF(VLOOKUP($A135,'Gerosa et al. growth media'!$A:$K,7,FALSE)=0,"",VLOOKUP($A135,'Gerosa et al. growth media'!$A:$K,7,FALSE)*Sources!$E$3))</f>
        <v/>
      </c>
      <c r="AC135" s="18" t="str">
        <f>IF(ISERROR(VLOOKUP($A135,'Gerosa et al. growth media'!$A:$K,8,FALSE)),"",IF(VLOOKUP($A135,'Gerosa et al. growth media'!$A:$K,8,FALSE)=0,"",VLOOKUP($A135,'Gerosa et al. growth media'!$A:$K,8,FALSE)*Sources!$E$3))</f>
        <v/>
      </c>
      <c r="AD135" s="18" t="str">
        <f>IF(ISERROR(VLOOKUP($A135,'Gerosa et al. growth media'!$A:$K,9,FALSE)),"",IF(VLOOKUP($A135,'Gerosa et al. growth media'!$A:$K,9,FALSE)=0,"",VLOOKUP($A135,'Gerosa et al. growth media'!$A:$K,9,FALSE)*Sources!$E$3))</f>
        <v/>
      </c>
      <c r="AE135" s="18" t="str">
        <f>IF(ISERROR(VLOOKUP($A135,'Gerosa et al. growth media'!$A:$K,10,FALSE)),"",IF(VLOOKUP($A135,'Gerosa et al. growth media'!$A:$K,10,FALSE)=0,"",VLOOKUP($A135,'Gerosa et al. growth media'!$A:$K,10,FALSE)*Sources!$E$3))</f>
        <v/>
      </c>
      <c r="AF135" s="18" t="str">
        <f>IF(ISERROR(VLOOKUP($A135,'Gerosa et al. growth media'!$A:$K,11,FALSE)),"",IF(VLOOKUP($A135,'Gerosa et al. growth media'!$A:$K,11,FALSE)=0,"",VLOOKUP($A135,'Gerosa et al. growth media'!$A:$K,11,FALSE)*Sources!$E$3))</f>
        <v/>
      </c>
      <c r="AG135" s="18" t="str">
        <f>IF(ISERROR(VLOOKUP($A135,'Gerosa et al. diauxic shift'!$A:$L,4,FALSE)),"",IF(VLOOKUP($A135,'Gerosa et al. diauxic shift'!$A:$L,4,FALSE)=0,"",VLOOKUP($A135,'Gerosa et al. diauxic shift'!$A:$L,4,FALSE)*Sources!$E$3))</f>
        <v/>
      </c>
      <c r="AH135" s="18" t="str">
        <f>IF(ISERROR(VLOOKUP($A135,'Gerosa et al. diauxic shift'!$A:$L,5,FALSE)),"",IF(VLOOKUP($A135,'Gerosa et al. diauxic shift'!$A:$L,5,FALSE)=0,"",VLOOKUP($A135,'Gerosa et al. diauxic shift'!$A:$L,5,FALSE)*Sources!$E$3))</f>
        <v/>
      </c>
      <c r="AI135" s="18" t="str">
        <f>IF(ISERROR(VLOOKUP($A135,'Gerosa et al. diauxic shift'!$A:$L,6,FALSE)),"",IF(VLOOKUP($A135,'Gerosa et al. diauxic shift'!$A:$L,6,FALSE)=0,"",VLOOKUP($A135,'Gerosa et al. diauxic shift'!$A:$L,6,FALSE)*Sources!$E$3))</f>
        <v/>
      </c>
      <c r="AJ135" s="18" t="str">
        <f>IF(ISERROR(VLOOKUP($A135,'Gerosa et al. diauxic shift'!$A:$L,7,FALSE)),"",IF(VLOOKUP($A135,'Gerosa et al. diauxic shift'!$A:$L,7,FALSE)=0,"",VLOOKUP($A135,'Gerosa et al. diauxic shift'!$A:$L,7,FALSE)*Sources!$E$3))</f>
        <v/>
      </c>
      <c r="AK135" s="18" t="str">
        <f>IF(ISERROR(VLOOKUP($A135,'Gerosa et al. diauxic shift'!$A:$L,8,FALSE)),"",IF(VLOOKUP($A135,'Gerosa et al. diauxic shift'!$A:$L,8,FALSE)=0,"",VLOOKUP($A135,'Gerosa et al. diauxic shift'!$A:$L,8,FALSE)*Sources!$E$3))</f>
        <v/>
      </c>
      <c r="AL135" s="18" t="str">
        <f>IF(ISERROR(VLOOKUP($A135,'Gerosa et al. diauxic shift'!$A:$L,9,FALSE)),"",IF(VLOOKUP($A135,'Gerosa et al. diauxic shift'!$A:$L,9,FALSE)=0,"",VLOOKUP($A135,'Gerosa et al. diauxic shift'!$A:$L,9,FALSE)*Sources!$E$3))</f>
        <v/>
      </c>
      <c r="AM135" s="18" t="str">
        <f>IF(ISERROR(VLOOKUP($A135,'Gerosa et al. diauxic shift'!$A:$L,10,FALSE)),"",IF(VLOOKUP($A135,'Gerosa et al. diauxic shift'!$A:$L,10,FALSE)=0,"",VLOOKUP($A135,'Gerosa et al. diauxic shift'!$A:$L,10,FALSE)*Sources!$E$3))</f>
        <v/>
      </c>
      <c r="AN135" s="18" t="str">
        <f>IF(ISERROR(VLOOKUP($A135,'Gerosa et al. diauxic shift'!$A:$L,11,FALSE)),"",IF(VLOOKUP($A135,'Gerosa et al. diauxic shift'!$A:$L,11,FALSE)=0,"",VLOOKUP($A135,'Gerosa et al. diauxic shift'!$A:$L,11,FALSE)*Sources!$E$3))</f>
        <v/>
      </c>
      <c r="AO135" s="18" t="str">
        <f>IF(ISERROR(VLOOKUP($A135,'Gerosa et al. diauxic shift'!$A:$L,12,FALSE)),"",IF(VLOOKUP($A135,'Gerosa et al. diauxic shift'!$A:$L,12,FALSE)=0,"",VLOOKUP($A135,'Gerosa et al. diauxic shift'!$A:$L,12,FALSE)*Sources!$E$3))</f>
        <v/>
      </c>
      <c r="AP135" s="17"/>
      <c r="AQ135" s="18" t="str">
        <f>IF(ISERROR(VLOOKUP($A135,'Ishii et al.'!$A:$L,3,FALSE)),"",IF(VLOOKUP($A135,'Ishii et al.'!$A:$L,3,FALSE)=0,"",VLOOKUP($A135,'Ishii et al.'!$A:$L,3,FALSE)*Sources!$E$4))</f>
        <v/>
      </c>
      <c r="AR135" s="18" t="str">
        <f>IF(ISERROR(VLOOKUP($A135,'Ishii et al.'!$A:$L,4,FALSE)),"",IF(VLOOKUP($A135,'Ishii et al.'!$A:$L,4,FALSE)=0,"",VLOOKUP($A135,'Ishii et al.'!$A:$L,4,FALSE)*Sources!$E$4))</f>
        <v/>
      </c>
      <c r="AS135" s="18">
        <f>IF(ISERROR(VLOOKUP($A135,'Ishii et al.'!$A:$L,5,FALSE)),"",IF(VLOOKUP($A135,'Ishii et al.'!$A:$L,5,FALSE)=0,"",VLOOKUP($A135,'Ishii et al.'!$A:$L,5,FALSE)*Sources!$E$4))</f>
        <v>6.0467508031489398E-3</v>
      </c>
      <c r="AT135" s="18" t="str">
        <f>IF(ISERROR(VLOOKUP($A135,'Ishii et al.'!$A:$L,6,FALSE)),"",IF(VLOOKUP($A135,'Ishii et al.'!$A:$L,6,FALSE)=0,"",VLOOKUP($A135,'Ishii et al.'!$A:$L,6,FALSE)*Sources!$E$4))</f>
        <v/>
      </c>
      <c r="AU135" s="18" t="str">
        <f>IF(ISERROR(VLOOKUP($A135,'Ishii et al.'!$A:$L,7,FALSE)),"",IF(VLOOKUP($A135,'Ishii et al.'!$A:$L,7,FALSE)=0,"",VLOOKUP($A135,'Ishii et al.'!$A:$L,7,FALSE)*Sources!$E$4))</f>
        <v/>
      </c>
      <c r="AV135" s="18">
        <f t="shared" si="26"/>
        <v>6.0467508031489398E-3</v>
      </c>
      <c r="AW135" s="18">
        <f>IF(ISERROR(VLOOKUP($A135,'Ishii et al.'!$A:$L,9,FALSE)),"",IF(VLOOKUP($A135,'Ishii et al.'!$A:$L,9,FALSE)=0,"",VLOOKUP($A135,'Ishii et al.'!$A:$L,9,FALSE)*Sources!$E$4))</f>
        <v>4.0805092303161797E-3</v>
      </c>
      <c r="AX135" s="18" t="str">
        <f>IF(ISERROR(VLOOKUP($A135,'Ishii et al.'!$A:$L,10,FALSE)),"",IF(VLOOKUP($A135,'Ishii et al.'!$A:$L,10,FALSE)=0,"",VLOOKUP($A135,'Ishii et al.'!$A:$L,10,FALSE)*Sources!$E$4))</f>
        <v/>
      </c>
      <c r="AY135" s="18" t="str">
        <f>IF(ISERROR(VLOOKUP($A135,'Ishii et al.'!$A:$L,11,FALSE)),"",IF(VLOOKUP($A135,'Ishii et al.'!$A:$L,11,FALSE)=0,"",VLOOKUP($A135,'Ishii et al.'!$A:$L,11,FALSE)*Sources!$E$4))</f>
        <v/>
      </c>
      <c r="AZ135" s="18" t="str">
        <f>IF(ISERROR(VLOOKUP($A135,'Ishii et al.'!$A:$L,12,FALSE)),"",IF(VLOOKUP($A135,'Ishii et al.'!$A:$L,12,FALSE)=0,"",VLOOKUP($A135,'Ishii et al.'!$A:$L,12,FALSE)*Sources!$E$4))</f>
        <v/>
      </c>
      <c r="BA135" s="17"/>
      <c r="BB135" s="18" t="str">
        <f>IF(ISERROR(VLOOKUP($A135,'Park et al.'!$A:$E,5,FALSE)),"",IF(VLOOKUP($A135,'Park et al.'!$A:$E,5,FALSE)=0,"",VLOOKUP($A135,'Park et al.'!$A:$E,5,FALSE)*Sources!$E$5))</f>
        <v/>
      </c>
    </row>
    <row r="136" spans="1:54" ht="15" customHeight="1">
      <c r="A136" s="16" t="s">
        <v>408</v>
      </c>
      <c r="B136" s="18" t="s">
        <v>731</v>
      </c>
      <c r="C136" s="18" t="s">
        <v>842</v>
      </c>
      <c r="D136" s="18" t="s">
        <v>409</v>
      </c>
      <c r="E136" s="18" t="s">
        <v>409</v>
      </c>
      <c r="F136"/>
      <c r="G136" s="17"/>
      <c r="H136" s="18" t="s">
        <v>409</v>
      </c>
      <c r="I136" s="16">
        <f t="shared" si="18"/>
        <v>2</v>
      </c>
      <c r="J136" s="16">
        <f t="shared" si="19"/>
        <v>4</v>
      </c>
      <c r="K136" s="18"/>
      <c r="L136" s="18"/>
      <c r="N136" s="12">
        <f t="shared" si="20"/>
        <v>1.61E-2</v>
      </c>
      <c r="O136" s="12">
        <f t="shared" si="21"/>
        <v>1.61E-2</v>
      </c>
      <c r="P136" s="12">
        <f t="shared" si="22"/>
        <v>1.61E-2</v>
      </c>
      <c r="Q136" s="12">
        <f t="shared" si="23"/>
        <v>1.61E-2</v>
      </c>
      <c r="R136" s="12">
        <f t="shared" si="24"/>
        <v>0</v>
      </c>
      <c r="S136" s="12">
        <f t="shared" si="25"/>
        <v>4.661262304574406E-5</v>
      </c>
      <c r="U136" s="16">
        <f>IF(ISERROR(VLOOKUP($A136,'Bennett et al.'!$A:$E,3,FALSE)),"",IF(VLOOKUP($A136,'Bennett et al.'!$A:$E,3,FALSE)=0,"",VLOOKUP($A136,'Bennett et al.'!$A:$E,3,FALSE)*Sources!$E$2))</f>
        <v>1.61E-2</v>
      </c>
      <c r="V136" s="16">
        <f>IF(ISERROR(VLOOKUP($A136,'Bennett et al.'!$A:$E,4,FALSE)),"",IF(VLOOKUP($A136,'Bennett et al.'!$A:$E,4,FALSE)=0,"",VLOOKUP($A136,'Bennett et al.'!$A:$E,4,FALSE)*Sources!$E$2))</f>
        <v>9.5899999999999999E-2</v>
      </c>
      <c r="W136" s="16">
        <f>IF(ISERROR(VLOOKUP($A136,'Bennett et al.'!$A:$E,5,FALSE)),"",IF(VLOOKUP($A136,'Bennett et al.'!$A:$E,5,FALSE)=0,"",VLOOKUP($A136,'Bennett et al.'!$A:$E,5,FALSE)*Sources!$E$2))</f>
        <v>7.2299999999999989E-2</v>
      </c>
      <c r="X136" s="17"/>
      <c r="Y136" s="16" t="str">
        <f>IF(ISERROR(VLOOKUP($A136,'Gerosa et al. growth media'!$A:$K,4,FALSE)),"",IF(VLOOKUP($A136,'Gerosa et al. growth media'!$A:$K,4,FALSE)=0,"",VLOOKUP($A136,'Gerosa et al. growth media'!$A:$K,4,FALSE)*Sources!$E$3))</f>
        <v/>
      </c>
      <c r="Z136" s="16" t="str">
        <f>IF(ISERROR(VLOOKUP($A136,'Gerosa et al. growth media'!$A:$K,5,FALSE)),"",IF(VLOOKUP($A136,'Gerosa et al. growth media'!$A:$K,5,FALSE)=0,"",VLOOKUP($A136,'Gerosa et al. growth media'!$A:$K,5,FALSE)*Sources!$E$3))</f>
        <v/>
      </c>
      <c r="AA136" s="16" t="str">
        <f>IF(ISERROR(VLOOKUP($A136,'Gerosa et al. growth media'!$A:$K,6,FALSE)),"",IF(VLOOKUP($A136,'Gerosa et al. growth media'!$A:$K,6,FALSE)=0,"",VLOOKUP($A136,'Gerosa et al. growth media'!$A:$K,6,FALSE)*Sources!$E$3))</f>
        <v/>
      </c>
      <c r="AB136" s="16" t="str">
        <f>IF(ISERROR(VLOOKUP($A136,'Gerosa et al. growth media'!$A:$K,7,FALSE)),"",IF(VLOOKUP($A136,'Gerosa et al. growth media'!$A:$K,7,FALSE)=0,"",VLOOKUP($A136,'Gerosa et al. growth media'!$A:$K,7,FALSE)*Sources!$E$3))</f>
        <v/>
      </c>
      <c r="AC136" s="16" t="str">
        <f>IF(ISERROR(VLOOKUP($A136,'Gerosa et al. growth media'!$A:$K,8,FALSE)),"",IF(VLOOKUP($A136,'Gerosa et al. growth media'!$A:$K,8,FALSE)=0,"",VLOOKUP($A136,'Gerosa et al. growth media'!$A:$K,8,FALSE)*Sources!$E$3))</f>
        <v/>
      </c>
      <c r="AD136" s="16" t="str">
        <f>IF(ISERROR(VLOOKUP($A136,'Gerosa et al. growth media'!$A:$K,9,FALSE)),"",IF(VLOOKUP($A136,'Gerosa et al. growth media'!$A:$K,9,FALSE)=0,"",VLOOKUP($A136,'Gerosa et al. growth media'!$A:$K,9,FALSE)*Sources!$E$3))</f>
        <v/>
      </c>
      <c r="AE136" s="16" t="str">
        <f>IF(ISERROR(VLOOKUP($A136,'Gerosa et al. growth media'!$A:$K,10,FALSE)),"",IF(VLOOKUP($A136,'Gerosa et al. growth media'!$A:$K,10,FALSE)=0,"",VLOOKUP($A136,'Gerosa et al. growth media'!$A:$K,10,FALSE)*Sources!$E$3))</f>
        <v/>
      </c>
      <c r="AF136" s="16" t="str">
        <f>IF(ISERROR(VLOOKUP($A136,'Gerosa et al. growth media'!$A:$K,11,FALSE)),"",IF(VLOOKUP($A136,'Gerosa et al. growth media'!$A:$K,11,FALSE)=0,"",VLOOKUP($A136,'Gerosa et al. growth media'!$A:$K,11,FALSE)*Sources!$E$3))</f>
        <v/>
      </c>
      <c r="AG136" s="16" t="str">
        <f>IF(ISERROR(VLOOKUP($A136,'Gerosa et al. diauxic shift'!$A:$L,4,FALSE)),"",IF(VLOOKUP($A136,'Gerosa et al. diauxic shift'!$A:$L,4,FALSE)=0,"",VLOOKUP($A136,'Gerosa et al. diauxic shift'!$A:$L,4,FALSE)*Sources!$E$3))</f>
        <v/>
      </c>
      <c r="AH136" s="16" t="str">
        <f>IF(ISERROR(VLOOKUP($A136,'Gerosa et al. diauxic shift'!$A:$L,5,FALSE)),"",IF(VLOOKUP($A136,'Gerosa et al. diauxic shift'!$A:$L,5,FALSE)=0,"",VLOOKUP($A136,'Gerosa et al. diauxic shift'!$A:$L,5,FALSE)*Sources!$E$3))</f>
        <v/>
      </c>
      <c r="AI136" s="16" t="str">
        <f>IF(ISERROR(VLOOKUP($A136,'Gerosa et al. diauxic shift'!$A:$L,6,FALSE)),"",IF(VLOOKUP($A136,'Gerosa et al. diauxic shift'!$A:$L,6,FALSE)=0,"",VLOOKUP($A136,'Gerosa et al. diauxic shift'!$A:$L,6,FALSE)*Sources!$E$3))</f>
        <v/>
      </c>
      <c r="AJ136" s="16" t="str">
        <f>IF(ISERROR(VLOOKUP($A136,'Gerosa et al. diauxic shift'!$A:$L,7,FALSE)),"",IF(VLOOKUP($A136,'Gerosa et al. diauxic shift'!$A:$L,7,FALSE)=0,"",VLOOKUP($A136,'Gerosa et al. diauxic shift'!$A:$L,7,FALSE)*Sources!$E$3))</f>
        <v/>
      </c>
      <c r="AK136" s="16" t="str">
        <f>IF(ISERROR(VLOOKUP($A136,'Gerosa et al. diauxic shift'!$A:$L,8,FALSE)),"",IF(VLOOKUP($A136,'Gerosa et al. diauxic shift'!$A:$L,8,FALSE)=0,"",VLOOKUP($A136,'Gerosa et al. diauxic shift'!$A:$L,8,FALSE)*Sources!$E$3))</f>
        <v/>
      </c>
      <c r="AL136" s="16" t="str">
        <f>IF(ISERROR(VLOOKUP($A136,'Gerosa et al. diauxic shift'!$A:$L,9,FALSE)),"",IF(VLOOKUP($A136,'Gerosa et al. diauxic shift'!$A:$L,9,FALSE)=0,"",VLOOKUP($A136,'Gerosa et al. diauxic shift'!$A:$L,9,FALSE)*Sources!$E$3))</f>
        <v/>
      </c>
      <c r="AM136" s="16" t="str">
        <f>IF(ISERROR(VLOOKUP($A136,'Gerosa et al. diauxic shift'!$A:$L,10,FALSE)),"",IF(VLOOKUP($A136,'Gerosa et al. diauxic shift'!$A:$L,10,FALSE)=0,"",VLOOKUP($A136,'Gerosa et al. diauxic shift'!$A:$L,10,FALSE)*Sources!$E$3))</f>
        <v/>
      </c>
      <c r="AN136" s="16" t="str">
        <f>IF(ISERROR(VLOOKUP($A136,'Gerosa et al. diauxic shift'!$A:$L,11,FALSE)),"",IF(VLOOKUP($A136,'Gerosa et al. diauxic shift'!$A:$L,11,FALSE)=0,"",VLOOKUP($A136,'Gerosa et al. diauxic shift'!$A:$L,11,FALSE)*Sources!$E$3))</f>
        <v/>
      </c>
      <c r="AO136" s="16" t="str">
        <f>IF(ISERROR(VLOOKUP($A136,'Gerosa et al. diauxic shift'!$A:$L,12,FALSE)),"",IF(VLOOKUP($A136,'Gerosa et al. diauxic shift'!$A:$L,12,FALSE)=0,"",VLOOKUP($A136,'Gerosa et al. diauxic shift'!$A:$L,12,FALSE)*Sources!$E$3))</f>
        <v/>
      </c>
      <c r="AP136" s="17"/>
      <c r="AQ136" s="16" t="str">
        <f>IF(ISERROR(VLOOKUP($A136,'Ishii et al.'!$A:$L,3,FALSE)),"",IF(VLOOKUP($A136,'Ishii et al.'!$A:$L,3,FALSE)=0,"",VLOOKUP($A136,'Ishii et al.'!$A:$L,3,FALSE)*Sources!$E$4))</f>
        <v/>
      </c>
      <c r="AR136" s="16" t="str">
        <f>IF(ISERROR(VLOOKUP($A136,'Ishii et al.'!$A:$L,4,FALSE)),"",IF(VLOOKUP($A136,'Ishii et al.'!$A:$L,4,FALSE)=0,"",VLOOKUP($A136,'Ishii et al.'!$A:$L,4,FALSE)*Sources!$E$4))</f>
        <v/>
      </c>
      <c r="AS136" s="16" t="str">
        <f>IF(ISERROR(VLOOKUP($A136,'Ishii et al.'!$A:$L,5,FALSE)),"",IF(VLOOKUP($A136,'Ishii et al.'!$A:$L,5,FALSE)=0,"",VLOOKUP($A136,'Ishii et al.'!$A:$L,5,FALSE)*Sources!$E$4))</f>
        <v/>
      </c>
      <c r="AT136" s="16" t="str">
        <f>IF(ISERROR(VLOOKUP($A136,'Ishii et al.'!$A:$L,6,FALSE)),"",IF(VLOOKUP($A136,'Ishii et al.'!$A:$L,6,FALSE)=0,"",VLOOKUP($A136,'Ishii et al.'!$A:$L,6,FALSE)*Sources!$E$4))</f>
        <v/>
      </c>
      <c r="AU136" s="16" t="str">
        <f>IF(ISERROR(VLOOKUP($A136,'Ishii et al.'!$A:$L,7,FALSE)),"",IF(VLOOKUP($A136,'Ishii et al.'!$A:$L,7,FALSE)=0,"",VLOOKUP($A136,'Ishii et al.'!$A:$L,7,FALSE)*Sources!$E$4))</f>
        <v/>
      </c>
      <c r="AV136" s="16" t="str">
        <f t="shared" si="26"/>
        <v/>
      </c>
      <c r="AW136" s="16" t="str">
        <f>IF(ISERROR(VLOOKUP($A136,'Ishii et al.'!$A:$L,9,FALSE)),"",IF(VLOOKUP($A136,'Ishii et al.'!$A:$L,9,FALSE)=0,"",VLOOKUP($A136,'Ishii et al.'!$A:$L,9,FALSE)*Sources!$E$4))</f>
        <v/>
      </c>
      <c r="AX136" s="16" t="str">
        <f>IF(ISERROR(VLOOKUP($A136,'Ishii et al.'!$A:$L,10,FALSE)),"",IF(VLOOKUP($A136,'Ishii et al.'!$A:$L,10,FALSE)=0,"",VLOOKUP($A136,'Ishii et al.'!$A:$L,10,FALSE)*Sources!$E$4))</f>
        <v/>
      </c>
      <c r="AY136" s="16" t="str">
        <f>IF(ISERROR(VLOOKUP($A136,'Ishii et al.'!$A:$L,11,FALSE)),"",IF(VLOOKUP($A136,'Ishii et al.'!$A:$L,11,FALSE)=0,"",VLOOKUP($A136,'Ishii et al.'!$A:$L,11,FALSE)*Sources!$E$4))</f>
        <v/>
      </c>
      <c r="AZ136" s="16" t="str">
        <f>IF(ISERROR(VLOOKUP($A136,'Ishii et al.'!$A:$L,12,FALSE)),"",IF(VLOOKUP($A136,'Ishii et al.'!$A:$L,12,FALSE)=0,"",VLOOKUP($A136,'Ishii et al.'!$A:$L,12,FALSE)*Sources!$E$4))</f>
        <v/>
      </c>
      <c r="BA136" s="17"/>
      <c r="BB136" s="16">
        <f>IF(ISERROR(VLOOKUP($A136,'Park et al.'!$A:$E,5,FALSE)),"",IF(VLOOKUP($A136,'Park et al.'!$A:$E,5,FALSE)=0,"",VLOOKUP($A136,'Park et al.'!$A:$E,5,FALSE)*Sources!$E$5))</f>
        <v>1.61E-2</v>
      </c>
    </row>
    <row r="137" spans="1:54" ht="15" customHeight="1">
      <c r="A137" s="16" t="s">
        <v>410</v>
      </c>
      <c r="B137" s="18"/>
      <c r="C137" s="18"/>
      <c r="D137" s="18" t="s">
        <v>411</v>
      </c>
      <c r="E137" s="17"/>
      <c r="G137" s="18" t="s">
        <v>411</v>
      </c>
      <c r="H137" s="17"/>
      <c r="I137" s="18">
        <f t="shared" si="18"/>
        <v>1</v>
      </c>
      <c r="J137" s="18">
        <f t="shared" si="19"/>
        <v>9</v>
      </c>
      <c r="K137" s="18"/>
      <c r="L137" s="18"/>
      <c r="N137" s="12" t="str">
        <f t="shared" si="20"/>
        <v/>
      </c>
      <c r="O137" s="12" t="str">
        <f t="shared" si="21"/>
        <v/>
      </c>
      <c r="P137" s="12" t="str">
        <f t="shared" si="22"/>
        <v/>
      </c>
      <c r="Q137" s="12" t="str">
        <f t="shared" si="23"/>
        <v/>
      </c>
      <c r="R137" s="12" t="str">
        <f t="shared" si="24"/>
        <v/>
      </c>
      <c r="S137" s="12" t="str">
        <f t="shared" si="25"/>
        <v/>
      </c>
      <c r="U137" s="18" t="str">
        <f>IF(ISERROR(VLOOKUP($A137,'Bennett et al.'!$A:$E,3,FALSE)),"",IF(VLOOKUP($A137,'Bennett et al.'!$A:$E,3,FALSE)=0,"",VLOOKUP($A137,'Bennett et al.'!$A:$E,3,FALSE)*Sources!$E$2))</f>
        <v/>
      </c>
      <c r="V137" s="18" t="str">
        <f>IF(ISERROR(VLOOKUP($A137,'Bennett et al.'!$A:$E,4,FALSE)),"",IF(VLOOKUP($A137,'Bennett et al.'!$A:$E,4,FALSE)=0,"",VLOOKUP($A137,'Bennett et al.'!$A:$E,4,FALSE)*Sources!$E$2))</f>
        <v/>
      </c>
      <c r="W137" s="18" t="str">
        <f>IF(ISERROR(VLOOKUP($A137,'Bennett et al.'!$A:$E,5,FALSE)),"",IF(VLOOKUP($A137,'Bennett et al.'!$A:$E,5,FALSE)=0,"",VLOOKUP($A137,'Bennett et al.'!$A:$E,5,FALSE)*Sources!$E$2))</f>
        <v/>
      </c>
      <c r="X137" s="17"/>
      <c r="Y137" s="18" t="str">
        <f>IF(ISERROR(VLOOKUP($A137,'Gerosa et al. growth media'!$A:$K,4,FALSE)),"",IF(VLOOKUP($A137,'Gerosa et al. growth media'!$A:$K,4,FALSE)=0,"",VLOOKUP($A137,'Gerosa et al. growth media'!$A:$K,4,FALSE)*Sources!$E$3))</f>
        <v/>
      </c>
      <c r="Z137" s="18" t="str">
        <f>IF(ISERROR(VLOOKUP($A137,'Gerosa et al. growth media'!$A:$K,5,FALSE)),"",IF(VLOOKUP($A137,'Gerosa et al. growth media'!$A:$K,5,FALSE)=0,"",VLOOKUP($A137,'Gerosa et al. growth media'!$A:$K,5,FALSE)*Sources!$E$3))</f>
        <v/>
      </c>
      <c r="AA137" s="18" t="str">
        <f>IF(ISERROR(VLOOKUP($A137,'Gerosa et al. growth media'!$A:$K,6,FALSE)),"",IF(VLOOKUP($A137,'Gerosa et al. growth media'!$A:$K,6,FALSE)=0,"",VLOOKUP($A137,'Gerosa et al. growth media'!$A:$K,6,FALSE)*Sources!$E$3))</f>
        <v/>
      </c>
      <c r="AB137" s="18" t="str">
        <f>IF(ISERROR(VLOOKUP($A137,'Gerosa et al. growth media'!$A:$K,7,FALSE)),"",IF(VLOOKUP($A137,'Gerosa et al. growth media'!$A:$K,7,FALSE)=0,"",VLOOKUP($A137,'Gerosa et al. growth media'!$A:$K,7,FALSE)*Sources!$E$3))</f>
        <v/>
      </c>
      <c r="AC137" s="18" t="str">
        <f>IF(ISERROR(VLOOKUP($A137,'Gerosa et al. growth media'!$A:$K,8,FALSE)),"",IF(VLOOKUP($A137,'Gerosa et al. growth media'!$A:$K,8,FALSE)=0,"",VLOOKUP($A137,'Gerosa et al. growth media'!$A:$K,8,FALSE)*Sources!$E$3))</f>
        <v/>
      </c>
      <c r="AD137" s="18" t="str">
        <f>IF(ISERROR(VLOOKUP($A137,'Gerosa et al. growth media'!$A:$K,9,FALSE)),"",IF(VLOOKUP($A137,'Gerosa et al. growth media'!$A:$K,9,FALSE)=0,"",VLOOKUP($A137,'Gerosa et al. growth media'!$A:$K,9,FALSE)*Sources!$E$3))</f>
        <v/>
      </c>
      <c r="AE137" s="18" t="str">
        <f>IF(ISERROR(VLOOKUP($A137,'Gerosa et al. growth media'!$A:$K,10,FALSE)),"",IF(VLOOKUP($A137,'Gerosa et al. growth media'!$A:$K,10,FALSE)=0,"",VLOOKUP($A137,'Gerosa et al. growth media'!$A:$K,10,FALSE)*Sources!$E$3))</f>
        <v/>
      </c>
      <c r="AF137" s="18" t="str">
        <f>IF(ISERROR(VLOOKUP($A137,'Gerosa et al. growth media'!$A:$K,11,FALSE)),"",IF(VLOOKUP($A137,'Gerosa et al. growth media'!$A:$K,11,FALSE)=0,"",VLOOKUP($A137,'Gerosa et al. growth media'!$A:$K,11,FALSE)*Sources!$E$3))</f>
        <v/>
      </c>
      <c r="AG137" s="18" t="str">
        <f>IF(ISERROR(VLOOKUP($A137,'Gerosa et al. diauxic shift'!$A:$L,4,FALSE)),"",IF(VLOOKUP($A137,'Gerosa et al. diauxic shift'!$A:$L,4,FALSE)=0,"",VLOOKUP($A137,'Gerosa et al. diauxic shift'!$A:$L,4,FALSE)*Sources!$E$3))</f>
        <v/>
      </c>
      <c r="AH137" s="18" t="str">
        <f>IF(ISERROR(VLOOKUP($A137,'Gerosa et al. diauxic shift'!$A:$L,5,FALSE)),"",IF(VLOOKUP($A137,'Gerosa et al. diauxic shift'!$A:$L,5,FALSE)=0,"",VLOOKUP($A137,'Gerosa et al. diauxic shift'!$A:$L,5,FALSE)*Sources!$E$3))</f>
        <v/>
      </c>
      <c r="AI137" s="18" t="str">
        <f>IF(ISERROR(VLOOKUP($A137,'Gerosa et al. diauxic shift'!$A:$L,6,FALSE)),"",IF(VLOOKUP($A137,'Gerosa et al. diauxic shift'!$A:$L,6,FALSE)=0,"",VLOOKUP($A137,'Gerosa et al. diauxic shift'!$A:$L,6,FALSE)*Sources!$E$3))</f>
        <v/>
      </c>
      <c r="AJ137" s="18" t="str">
        <f>IF(ISERROR(VLOOKUP($A137,'Gerosa et al. diauxic shift'!$A:$L,7,FALSE)),"",IF(VLOOKUP($A137,'Gerosa et al. diauxic shift'!$A:$L,7,FALSE)=0,"",VLOOKUP($A137,'Gerosa et al. diauxic shift'!$A:$L,7,FALSE)*Sources!$E$3))</f>
        <v/>
      </c>
      <c r="AK137" s="18" t="str">
        <f>IF(ISERROR(VLOOKUP($A137,'Gerosa et al. diauxic shift'!$A:$L,8,FALSE)),"",IF(VLOOKUP($A137,'Gerosa et al. diauxic shift'!$A:$L,8,FALSE)=0,"",VLOOKUP($A137,'Gerosa et al. diauxic shift'!$A:$L,8,FALSE)*Sources!$E$3))</f>
        <v/>
      </c>
      <c r="AL137" s="18" t="str">
        <f>IF(ISERROR(VLOOKUP($A137,'Gerosa et al. diauxic shift'!$A:$L,9,FALSE)),"",IF(VLOOKUP($A137,'Gerosa et al. diauxic shift'!$A:$L,9,FALSE)=0,"",VLOOKUP($A137,'Gerosa et al. diauxic shift'!$A:$L,9,FALSE)*Sources!$E$3))</f>
        <v/>
      </c>
      <c r="AM137" s="18" t="str">
        <f>IF(ISERROR(VLOOKUP($A137,'Gerosa et al. diauxic shift'!$A:$L,10,FALSE)),"",IF(VLOOKUP($A137,'Gerosa et al. diauxic shift'!$A:$L,10,FALSE)=0,"",VLOOKUP($A137,'Gerosa et al. diauxic shift'!$A:$L,10,FALSE)*Sources!$E$3))</f>
        <v/>
      </c>
      <c r="AN137" s="18" t="str">
        <f>IF(ISERROR(VLOOKUP($A137,'Gerosa et al. diauxic shift'!$A:$L,11,FALSE)),"",IF(VLOOKUP($A137,'Gerosa et al. diauxic shift'!$A:$L,11,FALSE)=0,"",VLOOKUP($A137,'Gerosa et al. diauxic shift'!$A:$L,11,FALSE)*Sources!$E$3))</f>
        <v/>
      </c>
      <c r="AO137" s="18" t="str">
        <f>IF(ISERROR(VLOOKUP($A137,'Gerosa et al. diauxic shift'!$A:$L,12,FALSE)),"",IF(VLOOKUP($A137,'Gerosa et al. diauxic shift'!$A:$L,12,FALSE)=0,"",VLOOKUP($A137,'Gerosa et al. diauxic shift'!$A:$L,12,FALSE)*Sources!$E$3))</f>
        <v/>
      </c>
      <c r="AP137" s="17"/>
      <c r="AQ137" s="18">
        <f>IF(ISERROR(VLOOKUP($A137,'Ishii et al.'!$A:$L,3,FALSE)),"",IF(VLOOKUP($A137,'Ishii et al.'!$A:$L,3,FALSE)=0,"",VLOOKUP($A137,'Ishii et al.'!$A:$L,3,FALSE)*Sources!$E$4))</f>
        <v>9.9374424325035293E-2</v>
      </c>
      <c r="AR137" s="18">
        <f>IF(ISERROR(VLOOKUP($A137,'Ishii et al.'!$A:$L,4,FALSE)),"",IF(VLOOKUP($A137,'Ishii et al.'!$A:$L,4,FALSE)=0,"",VLOOKUP($A137,'Ishii et al.'!$A:$L,4,FALSE)*Sources!$E$4))</f>
        <v>6.8128554685975007E-2</v>
      </c>
      <c r="AS137" s="18">
        <f>IF(ISERROR(VLOOKUP($A137,'Ishii et al.'!$A:$L,5,FALSE)),"",IF(VLOOKUP($A137,'Ishii et al.'!$A:$L,5,FALSE)=0,"",VLOOKUP($A137,'Ishii et al.'!$A:$L,5,FALSE)*Sources!$E$4))</f>
        <v>0.136035678873863</v>
      </c>
      <c r="AT137" s="18">
        <f>IF(ISERROR(VLOOKUP($A137,'Ishii et al.'!$A:$L,6,FALSE)),"",IF(VLOOKUP($A137,'Ishii et al.'!$A:$L,6,FALSE)=0,"",VLOOKUP($A137,'Ishii et al.'!$A:$L,6,FALSE)*Sources!$E$4))</f>
        <v>9.5569970960980993E-2</v>
      </c>
      <c r="AU137" s="18">
        <f>IF(ISERROR(VLOOKUP($A137,'Ishii et al.'!$A:$L,7,FALSE)),"",IF(VLOOKUP($A137,'Ishii et al.'!$A:$L,7,FALSE)=0,"",VLOOKUP($A137,'Ishii et al.'!$A:$L,7,FALSE)*Sources!$E$4))</f>
        <v>7.0186274629325904E-2</v>
      </c>
      <c r="AV137" s="18">
        <f t="shared" si="26"/>
        <v>9.3858980695036037E-2</v>
      </c>
      <c r="AW137" s="18">
        <f>IF(ISERROR(VLOOKUP($A137,'Ishii et al.'!$A:$L,9,FALSE)),"",IF(VLOOKUP($A137,'Ishii et al.'!$A:$L,9,FALSE)=0,"",VLOOKUP($A137,'Ishii et al.'!$A:$L,9,FALSE)*Sources!$E$4))</f>
        <v>4.8382772704358201E-2</v>
      </c>
      <c r="AX137" s="18">
        <f>IF(ISERROR(VLOOKUP($A137,'Ishii et al.'!$A:$L,10,FALSE)),"",IF(VLOOKUP($A137,'Ishii et al.'!$A:$L,10,FALSE)=0,"",VLOOKUP($A137,'Ishii et al.'!$A:$L,10,FALSE)*Sources!$E$4))</f>
        <v>9.4649038171673999E-2</v>
      </c>
      <c r="AY137" s="18">
        <f>IF(ISERROR(VLOOKUP($A137,'Ishii et al.'!$A:$L,11,FALSE)),"",IF(VLOOKUP($A137,'Ishii et al.'!$A:$L,11,FALSE)=0,"",VLOOKUP($A137,'Ishii et al.'!$A:$L,11,FALSE)*Sources!$E$4))</f>
        <v>9.7352108819953695E-2</v>
      </c>
      <c r="AZ137" s="18">
        <f>IF(ISERROR(VLOOKUP($A137,'Ishii et al.'!$A:$L,12,FALSE)),"",IF(VLOOKUP($A137,'Ishii et al.'!$A:$L,12,FALSE)=0,"",VLOOKUP($A137,'Ishii et al.'!$A:$L,12,FALSE)*Sources!$E$4))</f>
        <v>9.9497478294560501E-2</v>
      </c>
      <c r="BA137" s="17"/>
      <c r="BB137" s="18" t="str">
        <f>IF(ISERROR(VLOOKUP($A137,'Park et al.'!$A:$E,5,FALSE)),"",IF(VLOOKUP($A137,'Park et al.'!$A:$E,5,FALSE)=0,"",VLOOKUP($A137,'Park et al.'!$A:$E,5,FALSE)*Sources!$E$5))</f>
        <v/>
      </c>
    </row>
    <row r="138" spans="1:54" ht="15" hidden="1" customHeight="1">
      <c r="A138" s="18" t="s">
        <v>412</v>
      </c>
      <c r="B138" s="18" t="s">
        <v>792</v>
      </c>
      <c r="C138" s="18" t="s">
        <v>792</v>
      </c>
      <c r="D138" s="18" t="s">
        <v>413</v>
      </c>
      <c r="E138" s="18" t="s">
        <v>413</v>
      </c>
      <c r="F138"/>
      <c r="G138" s="18" t="s">
        <v>414</v>
      </c>
      <c r="H138" s="18" t="s">
        <v>413</v>
      </c>
      <c r="I138" s="18">
        <f t="shared" si="18"/>
        <v>3</v>
      </c>
      <c r="J138" s="18">
        <f t="shared" si="19"/>
        <v>12</v>
      </c>
      <c r="K138" s="18"/>
      <c r="L138" s="18"/>
      <c r="M138" s="12" t="b">
        <v>1</v>
      </c>
      <c r="N138" s="12">
        <f t="shared" si="20"/>
        <v>4.3300000000000005E-2</v>
      </c>
      <c r="O138" s="12">
        <f t="shared" si="21"/>
        <v>4.3300000000000005E-2</v>
      </c>
      <c r="P138" s="12">
        <f t="shared" si="22"/>
        <v>4.3300000000000005E-2</v>
      </c>
      <c r="Q138" s="12">
        <f t="shared" si="23"/>
        <v>4.3300000000000005E-2</v>
      </c>
      <c r="R138" s="12">
        <f t="shared" si="24"/>
        <v>0</v>
      </c>
      <c r="S138" s="12">
        <f t="shared" si="25"/>
        <v>1.2536189924724955E-4</v>
      </c>
      <c r="U138" s="18">
        <f>IF(ISERROR(VLOOKUP($A138,'Bennett et al.'!$A:$E,3,FALSE)),"",IF(VLOOKUP($A138,'Bennett et al.'!$A:$E,3,FALSE)=0,"",VLOOKUP($A138,'Bennett et al.'!$A:$E,3,FALSE)*Sources!$E$2))</f>
        <v>4.3300000000000005E-2</v>
      </c>
      <c r="V138" s="18">
        <f>IF(ISERROR(VLOOKUP($A138,'Bennett et al.'!$A:$E,4,FALSE)),"",IF(VLOOKUP($A138,'Bennett et al.'!$A:$E,4,FALSE)=0,"",VLOOKUP($A138,'Bennett et al.'!$A:$E,4,FALSE)*Sources!$E$2))</f>
        <v>0.39800000000000002</v>
      </c>
      <c r="W138" s="18">
        <f>IF(ISERROR(VLOOKUP($A138,'Bennett et al.'!$A:$E,5,FALSE)),"",IF(VLOOKUP($A138,'Bennett et al.'!$A:$E,5,FALSE)=0,"",VLOOKUP($A138,'Bennett et al.'!$A:$E,5,FALSE)*Sources!$E$2))</f>
        <v>0.152</v>
      </c>
      <c r="X138" s="17"/>
      <c r="Y138" s="18" t="str">
        <f>IF(ISERROR(VLOOKUP($A138,'Gerosa et al. growth media'!$A:$K,4,FALSE)),"",IF(VLOOKUP($A138,'Gerosa et al. growth media'!$A:$K,4,FALSE)=0,"",VLOOKUP($A138,'Gerosa et al. growth media'!$A:$K,4,FALSE)*Sources!$E$3))</f>
        <v/>
      </c>
      <c r="Z138" s="18" t="str">
        <f>IF(ISERROR(VLOOKUP($A138,'Gerosa et al. growth media'!$A:$K,5,FALSE)),"",IF(VLOOKUP($A138,'Gerosa et al. growth media'!$A:$K,5,FALSE)=0,"",VLOOKUP($A138,'Gerosa et al. growth media'!$A:$K,5,FALSE)*Sources!$E$3))</f>
        <v/>
      </c>
      <c r="AA138" s="18" t="str">
        <f>IF(ISERROR(VLOOKUP($A138,'Gerosa et al. growth media'!$A:$K,6,FALSE)),"",IF(VLOOKUP($A138,'Gerosa et al. growth media'!$A:$K,6,FALSE)=0,"",VLOOKUP($A138,'Gerosa et al. growth media'!$A:$K,6,FALSE)*Sources!$E$3))</f>
        <v/>
      </c>
      <c r="AB138" s="18" t="str">
        <f>IF(ISERROR(VLOOKUP($A138,'Gerosa et al. growth media'!$A:$K,7,FALSE)),"",IF(VLOOKUP($A138,'Gerosa et al. growth media'!$A:$K,7,FALSE)=0,"",VLOOKUP($A138,'Gerosa et al. growth media'!$A:$K,7,FALSE)*Sources!$E$3))</f>
        <v/>
      </c>
      <c r="AC138" s="18" t="str">
        <f>IF(ISERROR(VLOOKUP($A138,'Gerosa et al. growth media'!$A:$K,8,FALSE)),"",IF(VLOOKUP($A138,'Gerosa et al. growth media'!$A:$K,8,FALSE)=0,"",VLOOKUP($A138,'Gerosa et al. growth media'!$A:$K,8,FALSE)*Sources!$E$3))</f>
        <v/>
      </c>
      <c r="AD138" s="18" t="str">
        <f>IF(ISERROR(VLOOKUP($A138,'Gerosa et al. growth media'!$A:$K,9,FALSE)),"",IF(VLOOKUP($A138,'Gerosa et al. growth media'!$A:$K,9,FALSE)=0,"",VLOOKUP($A138,'Gerosa et al. growth media'!$A:$K,9,FALSE)*Sources!$E$3))</f>
        <v/>
      </c>
      <c r="AE138" s="18" t="str">
        <f>IF(ISERROR(VLOOKUP($A138,'Gerosa et al. growth media'!$A:$K,10,FALSE)),"",IF(VLOOKUP($A138,'Gerosa et al. growth media'!$A:$K,10,FALSE)=0,"",VLOOKUP($A138,'Gerosa et al. growth media'!$A:$K,10,FALSE)*Sources!$E$3))</f>
        <v/>
      </c>
      <c r="AF138" s="18" t="str">
        <f>IF(ISERROR(VLOOKUP($A138,'Gerosa et al. growth media'!$A:$K,11,FALSE)),"",IF(VLOOKUP($A138,'Gerosa et al. growth media'!$A:$K,11,FALSE)=0,"",VLOOKUP($A138,'Gerosa et al. growth media'!$A:$K,11,FALSE)*Sources!$E$3))</f>
        <v/>
      </c>
      <c r="AG138" s="18" t="str">
        <f>IF(ISERROR(VLOOKUP($A138,'Gerosa et al. diauxic shift'!$A:$L,4,FALSE)),"",IF(VLOOKUP($A138,'Gerosa et al. diauxic shift'!$A:$L,4,FALSE)=0,"",VLOOKUP($A138,'Gerosa et al. diauxic shift'!$A:$L,4,FALSE)*Sources!$E$3))</f>
        <v/>
      </c>
      <c r="AH138" s="18" t="str">
        <f>IF(ISERROR(VLOOKUP($A138,'Gerosa et al. diauxic shift'!$A:$L,5,FALSE)),"",IF(VLOOKUP($A138,'Gerosa et al. diauxic shift'!$A:$L,5,FALSE)=0,"",VLOOKUP($A138,'Gerosa et al. diauxic shift'!$A:$L,5,FALSE)*Sources!$E$3))</f>
        <v/>
      </c>
      <c r="AI138" s="18" t="str">
        <f>IF(ISERROR(VLOOKUP($A138,'Gerosa et al. diauxic shift'!$A:$L,6,FALSE)),"",IF(VLOOKUP($A138,'Gerosa et al. diauxic shift'!$A:$L,6,FALSE)=0,"",VLOOKUP($A138,'Gerosa et al. diauxic shift'!$A:$L,6,FALSE)*Sources!$E$3))</f>
        <v/>
      </c>
      <c r="AJ138" s="18" t="str">
        <f>IF(ISERROR(VLOOKUP($A138,'Gerosa et al. diauxic shift'!$A:$L,7,FALSE)),"",IF(VLOOKUP($A138,'Gerosa et al. diauxic shift'!$A:$L,7,FALSE)=0,"",VLOOKUP($A138,'Gerosa et al. diauxic shift'!$A:$L,7,FALSE)*Sources!$E$3))</f>
        <v/>
      </c>
      <c r="AK138" s="18" t="str">
        <f>IF(ISERROR(VLOOKUP($A138,'Gerosa et al. diauxic shift'!$A:$L,8,FALSE)),"",IF(VLOOKUP($A138,'Gerosa et al. diauxic shift'!$A:$L,8,FALSE)=0,"",VLOOKUP($A138,'Gerosa et al. diauxic shift'!$A:$L,8,FALSE)*Sources!$E$3))</f>
        <v/>
      </c>
      <c r="AL138" s="18" t="str">
        <f>IF(ISERROR(VLOOKUP($A138,'Gerosa et al. diauxic shift'!$A:$L,9,FALSE)),"",IF(VLOOKUP($A138,'Gerosa et al. diauxic shift'!$A:$L,9,FALSE)=0,"",VLOOKUP($A138,'Gerosa et al. diauxic shift'!$A:$L,9,FALSE)*Sources!$E$3))</f>
        <v/>
      </c>
      <c r="AM138" s="18" t="str">
        <f>IF(ISERROR(VLOOKUP($A138,'Gerosa et al. diauxic shift'!$A:$L,10,FALSE)),"",IF(VLOOKUP($A138,'Gerosa et al. diauxic shift'!$A:$L,10,FALSE)=0,"",VLOOKUP($A138,'Gerosa et al. diauxic shift'!$A:$L,10,FALSE)*Sources!$E$3))</f>
        <v/>
      </c>
      <c r="AN138" s="18" t="str">
        <f>IF(ISERROR(VLOOKUP($A138,'Gerosa et al. diauxic shift'!$A:$L,11,FALSE)),"",IF(VLOOKUP($A138,'Gerosa et al. diauxic shift'!$A:$L,11,FALSE)=0,"",VLOOKUP($A138,'Gerosa et al. diauxic shift'!$A:$L,11,FALSE)*Sources!$E$3))</f>
        <v/>
      </c>
      <c r="AO138" s="18" t="str">
        <f>IF(ISERROR(VLOOKUP($A138,'Gerosa et al. diauxic shift'!$A:$L,12,FALSE)),"",IF(VLOOKUP($A138,'Gerosa et al. diauxic shift'!$A:$L,12,FALSE)=0,"",VLOOKUP($A138,'Gerosa et al. diauxic shift'!$A:$L,12,FALSE)*Sources!$E$3))</f>
        <v/>
      </c>
      <c r="AP138" s="17"/>
      <c r="AQ138" s="18" t="str">
        <f>IF(ISERROR(VLOOKUP($A138,'Ishii et al.'!$A:$L,3,FALSE)),"",IF(VLOOKUP($A138,'Ishii et al.'!$A:$L,3,FALSE)=0,"",VLOOKUP($A138,'Ishii et al.'!$A:$L,3,FALSE)*Sources!$E$4))</f>
        <v/>
      </c>
      <c r="AR138" s="18">
        <f>IF(ISERROR(VLOOKUP($A138,'Ishii et al.'!$A:$L,4,FALSE)),"",IF(VLOOKUP($A138,'Ishii et al.'!$A:$L,4,FALSE)=0,"",VLOOKUP($A138,'Ishii et al.'!$A:$L,4,FALSE)*Sources!$E$4))</f>
        <v>7.0354186227142698E-3</v>
      </c>
      <c r="AS138" s="18">
        <f>IF(ISERROR(VLOOKUP($A138,'Ishii et al.'!$A:$L,5,FALSE)),"",IF(VLOOKUP($A138,'Ishii et al.'!$A:$L,5,FALSE)=0,"",VLOOKUP($A138,'Ishii et al.'!$A:$L,5,FALSE)*Sources!$E$4))</f>
        <v>1.41374101783843E-2</v>
      </c>
      <c r="AT138" s="18">
        <f>IF(ISERROR(VLOOKUP($A138,'Ishii et al.'!$A:$L,6,FALSE)),"",IF(VLOOKUP($A138,'Ishii et al.'!$A:$L,6,FALSE)=0,"",VLOOKUP($A138,'Ishii et al.'!$A:$L,6,FALSE)*Sources!$E$4))</f>
        <v>2.44328048835828E-2</v>
      </c>
      <c r="AU138" s="18">
        <f>IF(ISERROR(VLOOKUP($A138,'Ishii et al.'!$A:$L,7,FALSE)),"",IF(VLOOKUP($A138,'Ishii et al.'!$A:$L,7,FALSE)=0,"",VLOOKUP($A138,'Ishii et al.'!$A:$L,7,FALSE)*Sources!$E$4))</f>
        <v>9.2791707722299308E-3</v>
      </c>
      <c r="AV138" s="18">
        <f t="shared" si="26"/>
        <v>1.3721201114227826E-2</v>
      </c>
      <c r="AW138" s="18">
        <f>IF(ISERROR(VLOOKUP($A138,'Ishii et al.'!$A:$L,9,FALSE)),"",IF(VLOOKUP($A138,'Ishii et al.'!$A:$L,9,FALSE)=0,"",VLOOKUP($A138,'Ishii et al.'!$A:$L,9,FALSE)*Sources!$E$4))</f>
        <v>1.33956107536971E-2</v>
      </c>
      <c r="AX138" s="18">
        <f>IF(ISERROR(VLOOKUP($A138,'Ishii et al.'!$A:$L,10,FALSE)),"",IF(VLOOKUP($A138,'Ishii et al.'!$A:$L,10,FALSE)=0,"",VLOOKUP($A138,'Ishii et al.'!$A:$L,10,FALSE)*Sources!$E$4))</f>
        <v>2.16758223499974E-2</v>
      </c>
      <c r="AY138" s="18">
        <f>IF(ISERROR(VLOOKUP($A138,'Ishii et al.'!$A:$L,11,FALSE)),"",IF(VLOOKUP($A138,'Ishii et al.'!$A:$L,11,FALSE)=0,"",VLOOKUP($A138,'Ishii et al.'!$A:$L,11,FALSE)*Sources!$E$4))</f>
        <v>5.5686547791869802E-2</v>
      </c>
      <c r="AZ138" s="18">
        <f>IF(ISERROR(VLOOKUP($A138,'Ishii et al.'!$A:$L,12,FALSE)),"",IF(VLOOKUP($A138,'Ishii et al.'!$A:$L,12,FALSE)=0,"",VLOOKUP($A138,'Ishii et al.'!$A:$L,12,FALSE)*Sources!$E$4))</f>
        <v>2.7559536367264201E-2</v>
      </c>
      <c r="BA138" s="17"/>
      <c r="BB138" s="18">
        <f>IF(ISERROR(VLOOKUP($A138,'Park et al.'!$A:$E,5,FALSE)),"",IF(VLOOKUP($A138,'Park et al.'!$A:$E,5,FALSE)=0,"",VLOOKUP($A138,'Park et al.'!$A:$E,5,FALSE)*Sources!$E$5))</f>
        <v>4.3300000000000005E-2</v>
      </c>
    </row>
    <row r="139" spans="1:54" ht="15" hidden="1" customHeight="1">
      <c r="A139" s="16" t="s">
        <v>415</v>
      </c>
      <c r="B139" s="18" t="s">
        <v>740</v>
      </c>
      <c r="C139" s="18" t="s">
        <v>740</v>
      </c>
      <c r="D139" s="18" t="s">
        <v>416</v>
      </c>
      <c r="E139" s="18" t="s">
        <v>416</v>
      </c>
      <c r="F139"/>
      <c r="G139" s="18" t="s">
        <v>417</v>
      </c>
      <c r="H139" s="18" t="s">
        <v>416</v>
      </c>
      <c r="I139" s="18">
        <f t="shared" si="18"/>
        <v>3</v>
      </c>
      <c r="J139" s="18">
        <f t="shared" si="19"/>
        <v>12</v>
      </c>
      <c r="K139" s="18"/>
      <c r="L139" s="18"/>
      <c r="M139" s="12" t="b">
        <v>1</v>
      </c>
      <c r="N139" s="12">
        <f t="shared" si="20"/>
        <v>0.59000000000000008</v>
      </c>
      <c r="O139" s="12">
        <f t="shared" si="21"/>
        <v>0.59000000000000008</v>
      </c>
      <c r="P139" s="12">
        <f t="shared" si="22"/>
        <v>0.59000000000000008</v>
      </c>
      <c r="Q139" s="12">
        <f t="shared" si="23"/>
        <v>0.59000000000000008</v>
      </c>
      <c r="R139" s="12">
        <f t="shared" si="24"/>
        <v>0</v>
      </c>
      <c r="S139" s="12">
        <f t="shared" si="25"/>
        <v>1.7081644470179503E-3</v>
      </c>
      <c r="U139" s="18">
        <f>IF(ISERROR(VLOOKUP($A139,'Bennett et al.'!$A:$E,3,FALSE)),"",IF(VLOOKUP($A139,'Bennett et al.'!$A:$E,3,FALSE)=0,"",VLOOKUP($A139,'Bennett et al.'!$A:$E,3,FALSE)*Sources!$E$2))</f>
        <v>0.59000000000000008</v>
      </c>
      <c r="V139" s="18">
        <f>IF(ISERROR(VLOOKUP($A139,'Bennett et al.'!$A:$E,4,FALSE)),"",IF(VLOOKUP($A139,'Bennett et al.'!$A:$E,4,FALSE)=0,"",VLOOKUP($A139,'Bennett et al.'!$A:$E,4,FALSE)*Sources!$E$2))</f>
        <v>9.0200000000000002E-2</v>
      </c>
      <c r="W139" s="18">
        <f>IF(ISERROR(VLOOKUP($A139,'Bennett et al.'!$A:$E,5,FALSE)),"",IF(VLOOKUP($A139,'Bennett et al.'!$A:$E,5,FALSE)=0,"",VLOOKUP($A139,'Bennett et al.'!$A:$E,5,FALSE)*Sources!$E$2))</f>
        <v>2.6599999999999999E-2</v>
      </c>
      <c r="X139" s="17"/>
      <c r="Y139" s="18" t="str">
        <f>IF(ISERROR(VLOOKUP($A139,'Gerosa et al. growth media'!$A:$K,4,FALSE)),"",IF(VLOOKUP($A139,'Gerosa et al. growth media'!$A:$K,4,FALSE)=0,"",VLOOKUP($A139,'Gerosa et al. growth media'!$A:$K,4,FALSE)*Sources!$E$3))</f>
        <v/>
      </c>
      <c r="Z139" s="18" t="str">
        <f>IF(ISERROR(VLOOKUP($A139,'Gerosa et al. growth media'!$A:$K,5,FALSE)),"",IF(VLOOKUP($A139,'Gerosa et al. growth media'!$A:$K,5,FALSE)=0,"",VLOOKUP($A139,'Gerosa et al. growth media'!$A:$K,5,FALSE)*Sources!$E$3))</f>
        <v/>
      </c>
      <c r="AA139" s="18" t="str">
        <f>IF(ISERROR(VLOOKUP($A139,'Gerosa et al. growth media'!$A:$K,6,FALSE)),"",IF(VLOOKUP($A139,'Gerosa et al. growth media'!$A:$K,6,FALSE)=0,"",VLOOKUP($A139,'Gerosa et al. growth media'!$A:$K,6,FALSE)*Sources!$E$3))</f>
        <v/>
      </c>
      <c r="AB139" s="18" t="str">
        <f>IF(ISERROR(VLOOKUP($A139,'Gerosa et al. growth media'!$A:$K,7,FALSE)),"",IF(VLOOKUP($A139,'Gerosa et al. growth media'!$A:$K,7,FALSE)=0,"",VLOOKUP($A139,'Gerosa et al. growth media'!$A:$K,7,FALSE)*Sources!$E$3))</f>
        <v/>
      </c>
      <c r="AC139" s="18" t="str">
        <f>IF(ISERROR(VLOOKUP($A139,'Gerosa et al. growth media'!$A:$K,8,FALSE)),"",IF(VLOOKUP($A139,'Gerosa et al. growth media'!$A:$K,8,FALSE)=0,"",VLOOKUP($A139,'Gerosa et al. growth media'!$A:$K,8,FALSE)*Sources!$E$3))</f>
        <v/>
      </c>
      <c r="AD139" s="18" t="str">
        <f>IF(ISERROR(VLOOKUP($A139,'Gerosa et al. growth media'!$A:$K,9,FALSE)),"",IF(VLOOKUP($A139,'Gerosa et al. growth media'!$A:$K,9,FALSE)=0,"",VLOOKUP($A139,'Gerosa et al. growth media'!$A:$K,9,FALSE)*Sources!$E$3))</f>
        <v/>
      </c>
      <c r="AE139" s="18" t="str">
        <f>IF(ISERROR(VLOOKUP($A139,'Gerosa et al. growth media'!$A:$K,10,FALSE)),"",IF(VLOOKUP($A139,'Gerosa et al. growth media'!$A:$K,10,FALSE)=0,"",VLOOKUP($A139,'Gerosa et al. growth media'!$A:$K,10,FALSE)*Sources!$E$3))</f>
        <v/>
      </c>
      <c r="AF139" s="18" t="str">
        <f>IF(ISERROR(VLOOKUP($A139,'Gerosa et al. growth media'!$A:$K,11,FALSE)),"",IF(VLOOKUP($A139,'Gerosa et al. growth media'!$A:$K,11,FALSE)=0,"",VLOOKUP($A139,'Gerosa et al. growth media'!$A:$K,11,FALSE)*Sources!$E$3))</f>
        <v/>
      </c>
      <c r="AG139" s="18" t="str">
        <f>IF(ISERROR(VLOOKUP($A139,'Gerosa et al. diauxic shift'!$A:$L,4,FALSE)),"",IF(VLOOKUP($A139,'Gerosa et al. diauxic shift'!$A:$L,4,FALSE)=0,"",VLOOKUP($A139,'Gerosa et al. diauxic shift'!$A:$L,4,FALSE)*Sources!$E$3))</f>
        <v/>
      </c>
      <c r="AH139" s="18" t="str">
        <f>IF(ISERROR(VLOOKUP($A139,'Gerosa et al. diauxic shift'!$A:$L,5,FALSE)),"",IF(VLOOKUP($A139,'Gerosa et al. diauxic shift'!$A:$L,5,FALSE)=0,"",VLOOKUP($A139,'Gerosa et al. diauxic shift'!$A:$L,5,FALSE)*Sources!$E$3))</f>
        <v/>
      </c>
      <c r="AI139" s="18" t="str">
        <f>IF(ISERROR(VLOOKUP($A139,'Gerosa et al. diauxic shift'!$A:$L,6,FALSE)),"",IF(VLOOKUP($A139,'Gerosa et al. diauxic shift'!$A:$L,6,FALSE)=0,"",VLOOKUP($A139,'Gerosa et al. diauxic shift'!$A:$L,6,FALSE)*Sources!$E$3))</f>
        <v/>
      </c>
      <c r="AJ139" s="18" t="str">
        <f>IF(ISERROR(VLOOKUP($A139,'Gerosa et al. diauxic shift'!$A:$L,7,FALSE)),"",IF(VLOOKUP($A139,'Gerosa et al. diauxic shift'!$A:$L,7,FALSE)=0,"",VLOOKUP($A139,'Gerosa et al. diauxic shift'!$A:$L,7,FALSE)*Sources!$E$3))</f>
        <v/>
      </c>
      <c r="AK139" s="18" t="str">
        <f>IF(ISERROR(VLOOKUP($A139,'Gerosa et al. diauxic shift'!$A:$L,8,FALSE)),"",IF(VLOOKUP($A139,'Gerosa et al. diauxic shift'!$A:$L,8,FALSE)=0,"",VLOOKUP($A139,'Gerosa et al. diauxic shift'!$A:$L,8,FALSE)*Sources!$E$3))</f>
        <v/>
      </c>
      <c r="AL139" s="18" t="str">
        <f>IF(ISERROR(VLOOKUP($A139,'Gerosa et al. diauxic shift'!$A:$L,9,FALSE)),"",IF(VLOOKUP($A139,'Gerosa et al. diauxic shift'!$A:$L,9,FALSE)=0,"",VLOOKUP($A139,'Gerosa et al. diauxic shift'!$A:$L,9,FALSE)*Sources!$E$3))</f>
        <v/>
      </c>
      <c r="AM139" s="18" t="str">
        <f>IF(ISERROR(VLOOKUP($A139,'Gerosa et al. diauxic shift'!$A:$L,10,FALSE)),"",IF(VLOOKUP($A139,'Gerosa et al. diauxic shift'!$A:$L,10,FALSE)=0,"",VLOOKUP($A139,'Gerosa et al. diauxic shift'!$A:$L,10,FALSE)*Sources!$E$3))</f>
        <v/>
      </c>
      <c r="AN139" s="18" t="str">
        <f>IF(ISERROR(VLOOKUP($A139,'Gerosa et al. diauxic shift'!$A:$L,11,FALSE)),"",IF(VLOOKUP($A139,'Gerosa et al. diauxic shift'!$A:$L,11,FALSE)=0,"",VLOOKUP($A139,'Gerosa et al. diauxic shift'!$A:$L,11,FALSE)*Sources!$E$3))</f>
        <v/>
      </c>
      <c r="AO139" s="18" t="str">
        <f>IF(ISERROR(VLOOKUP($A139,'Gerosa et al. diauxic shift'!$A:$L,12,FALSE)),"",IF(VLOOKUP($A139,'Gerosa et al. diauxic shift'!$A:$L,12,FALSE)=0,"",VLOOKUP($A139,'Gerosa et al. diauxic shift'!$A:$L,12,FALSE)*Sources!$E$3))</f>
        <v/>
      </c>
      <c r="AP139" s="17"/>
      <c r="AQ139" s="18" t="str">
        <f>IF(ISERROR(VLOOKUP($A139,'Ishii et al.'!$A:$L,3,FALSE)),"",IF(VLOOKUP($A139,'Ishii et al.'!$A:$L,3,FALSE)=0,"",VLOOKUP($A139,'Ishii et al.'!$A:$L,3,FALSE)*Sources!$E$4))</f>
        <v/>
      </c>
      <c r="AR139" s="18">
        <f>IF(ISERROR(VLOOKUP($A139,'Ishii et al.'!$A:$L,4,FALSE)),"",IF(VLOOKUP($A139,'Ishii et al.'!$A:$L,4,FALSE)=0,"",VLOOKUP($A139,'Ishii et al.'!$A:$L,4,FALSE)*Sources!$E$4))</f>
        <v>0.60878974081396597</v>
      </c>
      <c r="AS139" s="18">
        <f>IF(ISERROR(VLOOKUP($A139,'Ishii et al.'!$A:$L,5,FALSE)),"",IF(VLOOKUP($A139,'Ishii et al.'!$A:$L,5,FALSE)=0,"",VLOOKUP($A139,'Ishii et al.'!$A:$L,5,FALSE)*Sources!$E$4))</f>
        <v>0.56194475113919895</v>
      </c>
      <c r="AT139" s="18">
        <f>IF(ISERROR(VLOOKUP($A139,'Ishii et al.'!$A:$L,6,FALSE)),"",IF(VLOOKUP($A139,'Ishii et al.'!$A:$L,6,FALSE)=0,"",VLOOKUP($A139,'Ishii et al.'!$A:$L,6,FALSE)*Sources!$E$4))</f>
        <v>0.44132304769796799</v>
      </c>
      <c r="AU139" s="18">
        <f>IF(ISERROR(VLOOKUP($A139,'Ishii et al.'!$A:$L,7,FALSE)),"",IF(VLOOKUP($A139,'Ishii et al.'!$A:$L,7,FALSE)=0,"",VLOOKUP($A139,'Ishii et al.'!$A:$L,7,FALSE)*Sources!$E$4))</f>
        <v>0.44558304994047798</v>
      </c>
      <c r="AV139" s="18">
        <f t="shared" si="26"/>
        <v>0.5144101473979027</v>
      </c>
      <c r="AW139" s="18">
        <f>IF(ISERROR(VLOOKUP($A139,'Ishii et al.'!$A:$L,9,FALSE)),"",IF(VLOOKUP($A139,'Ishii et al.'!$A:$L,9,FALSE)=0,"",VLOOKUP($A139,'Ishii et al.'!$A:$L,9,FALSE)*Sources!$E$4))</f>
        <v>0.24244832856641599</v>
      </c>
      <c r="AX139" s="18">
        <f>IF(ISERROR(VLOOKUP($A139,'Ishii et al.'!$A:$L,10,FALSE)),"",IF(VLOOKUP($A139,'Ishii et al.'!$A:$L,10,FALSE)=0,"",VLOOKUP($A139,'Ishii et al.'!$A:$L,10,FALSE)*Sources!$E$4))</f>
        <v>0.33166158919800898</v>
      </c>
      <c r="AY139" s="18">
        <f>IF(ISERROR(VLOOKUP($A139,'Ishii et al.'!$A:$L,11,FALSE)),"",IF(VLOOKUP($A139,'Ishii et al.'!$A:$L,11,FALSE)=0,"",VLOOKUP($A139,'Ishii et al.'!$A:$L,11,FALSE)*Sources!$E$4))</f>
        <v>0.26346308993921902</v>
      </c>
      <c r="AZ139" s="18">
        <f>IF(ISERROR(VLOOKUP($A139,'Ishii et al.'!$A:$L,12,FALSE)),"",IF(VLOOKUP($A139,'Ishii et al.'!$A:$L,12,FALSE)=0,"",VLOOKUP($A139,'Ishii et al.'!$A:$L,12,FALSE)*Sources!$E$4))</f>
        <v>0.45394488574866798</v>
      </c>
      <c r="BA139" s="17"/>
      <c r="BB139" s="18">
        <f>IF(ISERROR(VLOOKUP($A139,'Park et al.'!$A:$E,5,FALSE)),"",IF(VLOOKUP($A139,'Park et al.'!$A:$E,5,FALSE)=0,"",VLOOKUP($A139,'Park et al.'!$A:$E,5,FALSE)*Sources!$E$5))</f>
        <v>0.59000000000000008</v>
      </c>
    </row>
    <row r="140" spans="1:54" ht="15" hidden="1" customHeight="1">
      <c r="A140" s="16" t="s">
        <v>418</v>
      </c>
      <c r="B140" s="18" t="s">
        <v>751</v>
      </c>
      <c r="C140" s="18" t="s">
        <v>751</v>
      </c>
      <c r="D140" s="18" t="s">
        <v>419</v>
      </c>
      <c r="E140" s="18" t="s">
        <v>419</v>
      </c>
      <c r="F140"/>
      <c r="G140" s="18" t="s">
        <v>419</v>
      </c>
      <c r="H140" s="18" t="s">
        <v>419</v>
      </c>
      <c r="I140" s="18">
        <f t="shared" si="18"/>
        <v>3</v>
      </c>
      <c r="J140" s="18">
        <f t="shared" si="19"/>
        <v>11</v>
      </c>
      <c r="K140" s="18" t="b">
        <v>1</v>
      </c>
      <c r="L140" s="18"/>
      <c r="M140" s="12" t="b">
        <v>1</v>
      </c>
      <c r="N140" s="12">
        <f t="shared" si="20"/>
        <v>3.4499999999999996E-2</v>
      </c>
      <c r="O140" s="12">
        <f t="shared" si="21"/>
        <v>3.4499999999999996E-2</v>
      </c>
      <c r="P140" s="12">
        <f t="shared" si="22"/>
        <v>3.4499999999999996E-2</v>
      </c>
      <c r="Q140" s="12">
        <f t="shared" si="23"/>
        <v>3.4499999999999996E-2</v>
      </c>
      <c r="R140" s="12">
        <f t="shared" si="24"/>
        <v>0</v>
      </c>
      <c r="S140" s="12">
        <f t="shared" si="25"/>
        <v>9.9884192240880124E-5</v>
      </c>
      <c r="U140" s="18">
        <f>IF(ISERROR(VLOOKUP($A140,'Bennett et al.'!$A:$E,3,FALSE)),"",IF(VLOOKUP($A140,'Bennett et al.'!$A:$E,3,FALSE)=0,"",VLOOKUP($A140,'Bennett et al.'!$A:$E,3,FALSE)*Sources!$E$2))</f>
        <v>3.4499999999999996E-2</v>
      </c>
      <c r="V140" s="18" t="str">
        <f>IF(ISERROR(VLOOKUP($A140,'Bennett et al.'!$A:$E,4,FALSE)),"",IF(VLOOKUP($A140,'Bennett et al.'!$A:$E,4,FALSE)=0,"",VLOOKUP($A140,'Bennett et al.'!$A:$E,4,FALSE)*Sources!$E$2))</f>
        <v/>
      </c>
      <c r="W140" s="18" t="str">
        <f>IF(ISERROR(VLOOKUP($A140,'Bennett et al.'!$A:$E,5,FALSE)),"",IF(VLOOKUP($A140,'Bennett et al.'!$A:$E,5,FALSE)=0,"",VLOOKUP($A140,'Bennett et al.'!$A:$E,5,FALSE)*Sources!$E$2))</f>
        <v/>
      </c>
      <c r="X140" s="17"/>
      <c r="Y140" s="18" t="str">
        <f>IF(ISERROR(VLOOKUP($A140,'Gerosa et al. growth media'!$A:$K,4,FALSE)),"",IF(VLOOKUP($A140,'Gerosa et al. growth media'!$A:$K,4,FALSE)=0,"",VLOOKUP($A140,'Gerosa et al. growth media'!$A:$K,4,FALSE)*Sources!$E$3))</f>
        <v/>
      </c>
      <c r="Z140" s="18" t="str">
        <f>IF(ISERROR(VLOOKUP($A140,'Gerosa et al. growth media'!$A:$K,5,FALSE)),"",IF(VLOOKUP($A140,'Gerosa et al. growth media'!$A:$K,5,FALSE)=0,"",VLOOKUP($A140,'Gerosa et al. growth media'!$A:$K,5,FALSE)*Sources!$E$3))</f>
        <v/>
      </c>
      <c r="AA140" s="18" t="str">
        <f>IF(ISERROR(VLOOKUP($A140,'Gerosa et al. growth media'!$A:$K,6,FALSE)),"",IF(VLOOKUP($A140,'Gerosa et al. growth media'!$A:$K,6,FALSE)=0,"",VLOOKUP($A140,'Gerosa et al. growth media'!$A:$K,6,FALSE)*Sources!$E$3))</f>
        <v/>
      </c>
      <c r="AB140" s="18" t="str">
        <f>IF(ISERROR(VLOOKUP($A140,'Gerosa et al. growth media'!$A:$K,7,FALSE)),"",IF(VLOOKUP($A140,'Gerosa et al. growth media'!$A:$K,7,FALSE)=0,"",VLOOKUP($A140,'Gerosa et al. growth media'!$A:$K,7,FALSE)*Sources!$E$3))</f>
        <v/>
      </c>
      <c r="AC140" s="18" t="str">
        <f>IF(ISERROR(VLOOKUP($A140,'Gerosa et al. growth media'!$A:$K,8,FALSE)),"",IF(VLOOKUP($A140,'Gerosa et al. growth media'!$A:$K,8,FALSE)=0,"",VLOOKUP($A140,'Gerosa et al. growth media'!$A:$K,8,FALSE)*Sources!$E$3))</f>
        <v/>
      </c>
      <c r="AD140" s="18" t="str">
        <f>IF(ISERROR(VLOOKUP($A140,'Gerosa et al. growth media'!$A:$K,9,FALSE)),"",IF(VLOOKUP($A140,'Gerosa et al. growth media'!$A:$K,9,FALSE)=0,"",VLOOKUP($A140,'Gerosa et al. growth media'!$A:$K,9,FALSE)*Sources!$E$3))</f>
        <v/>
      </c>
      <c r="AE140" s="18" t="str">
        <f>IF(ISERROR(VLOOKUP($A140,'Gerosa et al. growth media'!$A:$K,10,FALSE)),"",IF(VLOOKUP($A140,'Gerosa et al. growth media'!$A:$K,10,FALSE)=0,"",VLOOKUP($A140,'Gerosa et al. growth media'!$A:$K,10,FALSE)*Sources!$E$3))</f>
        <v/>
      </c>
      <c r="AF140" s="18" t="str">
        <f>IF(ISERROR(VLOOKUP($A140,'Gerosa et al. growth media'!$A:$K,11,FALSE)),"",IF(VLOOKUP($A140,'Gerosa et al. growth media'!$A:$K,11,FALSE)=0,"",VLOOKUP($A140,'Gerosa et al. growth media'!$A:$K,11,FALSE)*Sources!$E$3))</f>
        <v/>
      </c>
      <c r="AG140" s="18" t="str">
        <f>IF(ISERROR(VLOOKUP($A140,'Gerosa et al. diauxic shift'!$A:$L,4,FALSE)),"",IF(VLOOKUP($A140,'Gerosa et al. diauxic shift'!$A:$L,4,FALSE)=0,"",VLOOKUP($A140,'Gerosa et al. diauxic shift'!$A:$L,4,FALSE)*Sources!$E$3))</f>
        <v/>
      </c>
      <c r="AH140" s="18" t="str">
        <f>IF(ISERROR(VLOOKUP($A140,'Gerosa et al. diauxic shift'!$A:$L,5,FALSE)),"",IF(VLOOKUP($A140,'Gerosa et al. diauxic shift'!$A:$L,5,FALSE)=0,"",VLOOKUP($A140,'Gerosa et al. diauxic shift'!$A:$L,5,FALSE)*Sources!$E$3))</f>
        <v/>
      </c>
      <c r="AI140" s="18" t="str">
        <f>IF(ISERROR(VLOOKUP($A140,'Gerosa et al. diauxic shift'!$A:$L,6,FALSE)),"",IF(VLOOKUP($A140,'Gerosa et al. diauxic shift'!$A:$L,6,FALSE)=0,"",VLOOKUP($A140,'Gerosa et al. diauxic shift'!$A:$L,6,FALSE)*Sources!$E$3))</f>
        <v/>
      </c>
      <c r="AJ140" s="18" t="str">
        <f>IF(ISERROR(VLOOKUP($A140,'Gerosa et al. diauxic shift'!$A:$L,7,FALSE)),"",IF(VLOOKUP($A140,'Gerosa et al. diauxic shift'!$A:$L,7,FALSE)=0,"",VLOOKUP($A140,'Gerosa et al. diauxic shift'!$A:$L,7,FALSE)*Sources!$E$3))</f>
        <v/>
      </c>
      <c r="AK140" s="18" t="str">
        <f>IF(ISERROR(VLOOKUP($A140,'Gerosa et al. diauxic shift'!$A:$L,8,FALSE)),"",IF(VLOOKUP($A140,'Gerosa et al. diauxic shift'!$A:$L,8,FALSE)=0,"",VLOOKUP($A140,'Gerosa et al. diauxic shift'!$A:$L,8,FALSE)*Sources!$E$3))</f>
        <v/>
      </c>
      <c r="AL140" s="18" t="str">
        <f>IF(ISERROR(VLOOKUP($A140,'Gerosa et al. diauxic shift'!$A:$L,9,FALSE)),"",IF(VLOOKUP($A140,'Gerosa et al. diauxic shift'!$A:$L,9,FALSE)=0,"",VLOOKUP($A140,'Gerosa et al. diauxic shift'!$A:$L,9,FALSE)*Sources!$E$3))</f>
        <v/>
      </c>
      <c r="AM140" s="18" t="str">
        <f>IF(ISERROR(VLOOKUP($A140,'Gerosa et al. diauxic shift'!$A:$L,10,FALSE)),"",IF(VLOOKUP($A140,'Gerosa et al. diauxic shift'!$A:$L,10,FALSE)=0,"",VLOOKUP($A140,'Gerosa et al. diauxic shift'!$A:$L,10,FALSE)*Sources!$E$3))</f>
        <v/>
      </c>
      <c r="AN140" s="18" t="str">
        <f>IF(ISERROR(VLOOKUP($A140,'Gerosa et al. diauxic shift'!$A:$L,11,FALSE)),"",IF(VLOOKUP($A140,'Gerosa et al. diauxic shift'!$A:$L,11,FALSE)=0,"",VLOOKUP($A140,'Gerosa et al. diauxic shift'!$A:$L,11,FALSE)*Sources!$E$3))</f>
        <v/>
      </c>
      <c r="AO140" s="18" t="str">
        <f>IF(ISERROR(VLOOKUP($A140,'Gerosa et al. diauxic shift'!$A:$L,12,FALSE)),"",IF(VLOOKUP($A140,'Gerosa et al. diauxic shift'!$A:$L,12,FALSE)=0,"",VLOOKUP($A140,'Gerosa et al. diauxic shift'!$A:$L,12,FALSE)*Sources!$E$3))</f>
        <v/>
      </c>
      <c r="AP140" s="17"/>
      <c r="AQ140" s="18">
        <f>IF(ISERROR(VLOOKUP($A140,'Ishii et al.'!$A:$L,3,FALSE)),"",IF(VLOOKUP($A140,'Ishii et al.'!$A:$L,3,FALSE)=0,"",VLOOKUP($A140,'Ishii et al.'!$A:$L,3,FALSE)*Sources!$E$4))</f>
        <v>3.5907862598819E-2</v>
      </c>
      <c r="AR140" s="18">
        <f>IF(ISERROR(VLOOKUP($A140,'Ishii et al.'!$A:$L,4,FALSE)),"",IF(VLOOKUP($A140,'Ishii et al.'!$A:$L,4,FALSE)=0,"",VLOOKUP($A140,'Ishii et al.'!$A:$L,4,FALSE)*Sources!$E$4))</f>
        <v>3.5414922747663898E-2</v>
      </c>
      <c r="AS140" s="18">
        <f>IF(ISERROR(VLOOKUP($A140,'Ishii et al.'!$A:$L,5,FALSE)),"",IF(VLOOKUP($A140,'Ishii et al.'!$A:$L,5,FALSE)=0,"",VLOOKUP($A140,'Ishii et al.'!$A:$L,5,FALSE)*Sources!$E$4))</f>
        <v>1.70246799015733E-2</v>
      </c>
      <c r="AT140" s="18">
        <f>IF(ISERROR(VLOOKUP($A140,'Ishii et al.'!$A:$L,6,FALSE)),"",IF(VLOOKUP($A140,'Ishii et al.'!$A:$L,6,FALSE)=0,"",VLOOKUP($A140,'Ishii et al.'!$A:$L,6,FALSE)*Sources!$E$4))</f>
        <v>3.0494881145959898E-2</v>
      </c>
      <c r="AU140" s="18">
        <f>IF(ISERROR(VLOOKUP($A140,'Ishii et al.'!$A:$L,7,FALSE)),"",IF(VLOOKUP($A140,'Ishii et al.'!$A:$L,7,FALSE)=0,"",VLOOKUP($A140,'Ishii et al.'!$A:$L,7,FALSE)*Sources!$E$4))</f>
        <v>8.0357121425605298E-3</v>
      </c>
      <c r="AV140" s="18">
        <f t="shared" si="26"/>
        <v>2.5375611707315327E-2</v>
      </c>
      <c r="AW140" s="18">
        <f>IF(ISERROR(VLOOKUP($A140,'Ishii et al.'!$A:$L,9,FALSE)),"",IF(VLOOKUP($A140,'Ishii et al.'!$A:$L,9,FALSE)=0,"",VLOOKUP($A140,'Ishii et al.'!$A:$L,9,FALSE)*Sources!$E$4))</f>
        <v>9.8913168769250905E-3</v>
      </c>
      <c r="AX140" s="18">
        <f>IF(ISERROR(VLOOKUP($A140,'Ishii et al.'!$A:$L,10,FALSE)),"",IF(VLOOKUP($A140,'Ishii et al.'!$A:$L,10,FALSE)=0,"",VLOOKUP($A140,'Ishii et al.'!$A:$L,10,FALSE)*Sources!$E$4))</f>
        <v>1.13235330804198E-2</v>
      </c>
      <c r="AY140" s="18">
        <f>IF(ISERROR(VLOOKUP($A140,'Ishii et al.'!$A:$L,11,FALSE)),"",IF(VLOOKUP($A140,'Ishii et al.'!$A:$L,11,FALSE)=0,"",VLOOKUP($A140,'Ishii et al.'!$A:$L,11,FALSE)*Sources!$E$4))</f>
        <v>1.7430052476879E-2</v>
      </c>
      <c r="AZ140" s="18">
        <f>IF(ISERROR(VLOOKUP($A140,'Ishii et al.'!$A:$L,12,FALSE)),"",IF(VLOOKUP($A140,'Ishii et al.'!$A:$L,12,FALSE)=0,"",VLOOKUP($A140,'Ishii et al.'!$A:$L,12,FALSE)*Sources!$E$4))</f>
        <v>3.08677335815641E-2</v>
      </c>
      <c r="BA140" s="17"/>
      <c r="BB140" s="18">
        <f>IF(ISERROR(VLOOKUP($A140,'Park et al.'!$A:$E,5,FALSE)),"",IF(VLOOKUP($A140,'Park et al.'!$A:$E,5,FALSE)=0,"",VLOOKUP($A140,'Park et al.'!$A:$E,5,FALSE)*Sources!$E$5))</f>
        <v>3.4499999999999996E-2</v>
      </c>
    </row>
    <row r="141" spans="1:54" ht="15" hidden="1" customHeight="1">
      <c r="A141" s="16" t="s">
        <v>420</v>
      </c>
      <c r="B141" s="18" t="s">
        <v>758</v>
      </c>
      <c r="C141" s="18" t="s">
        <v>758</v>
      </c>
      <c r="D141" s="18" t="s">
        <v>421</v>
      </c>
      <c r="E141" s="18" t="s">
        <v>421</v>
      </c>
      <c r="G141" s="17"/>
      <c r="H141" s="18" t="s">
        <v>421</v>
      </c>
      <c r="I141" s="18">
        <f t="shared" si="18"/>
        <v>2</v>
      </c>
      <c r="J141" s="18">
        <f t="shared" si="19"/>
        <v>4</v>
      </c>
      <c r="K141" s="18" t="b">
        <v>1</v>
      </c>
      <c r="L141" s="18"/>
      <c r="M141" s="12" t="b">
        <v>1</v>
      </c>
      <c r="N141" s="12">
        <f t="shared" si="20"/>
        <v>4.62</v>
      </c>
      <c r="O141" s="12">
        <f t="shared" si="21"/>
        <v>4.62</v>
      </c>
      <c r="P141" s="12">
        <f t="shared" si="22"/>
        <v>4.62</v>
      </c>
      <c r="Q141" s="12">
        <f t="shared" si="23"/>
        <v>4.62</v>
      </c>
      <c r="R141" s="12">
        <f t="shared" si="24"/>
        <v>0</v>
      </c>
      <c r="S141" s="12">
        <f t="shared" si="25"/>
        <v>1.3375796178343948E-2</v>
      </c>
      <c r="U141" s="18">
        <f>IF(ISERROR(VLOOKUP($A141,'Bennett et al.'!$A:$E,3,FALSE)),"",IF(VLOOKUP($A141,'Bennett et al.'!$A:$E,3,FALSE)=0,"",VLOOKUP($A141,'Bennett et al.'!$A:$E,3,FALSE)*Sources!$E$2))</f>
        <v>4.62</v>
      </c>
      <c r="V141" s="18">
        <f>IF(ISERROR(VLOOKUP($A141,'Bennett et al.'!$A:$E,4,FALSE)),"",IF(VLOOKUP($A141,'Bennett et al.'!$A:$E,4,FALSE)=0,"",VLOOKUP($A141,'Bennett et al.'!$A:$E,4,FALSE)*Sources!$E$2))</f>
        <v>0.52500000000000002</v>
      </c>
      <c r="W141" s="18">
        <f>IF(ISERROR(VLOOKUP($A141,'Bennett et al.'!$A:$E,5,FALSE)),"",IF(VLOOKUP($A141,'Bennett et al.'!$A:$E,5,FALSE)=0,"",VLOOKUP($A141,'Bennett et al.'!$A:$E,5,FALSE)*Sources!$E$2))</f>
        <v>0.66699999999999993</v>
      </c>
      <c r="X141" s="17"/>
      <c r="Y141" s="18" t="str">
        <f>IF(ISERROR(VLOOKUP($A141,'Gerosa et al. growth media'!$A:$K,4,FALSE)),"",IF(VLOOKUP($A141,'Gerosa et al. growth media'!$A:$K,4,FALSE)=0,"",VLOOKUP($A141,'Gerosa et al. growth media'!$A:$K,4,FALSE)*Sources!$E$3))</f>
        <v/>
      </c>
      <c r="Z141" s="18" t="str">
        <f>IF(ISERROR(VLOOKUP($A141,'Gerosa et al. growth media'!$A:$K,5,FALSE)),"",IF(VLOOKUP($A141,'Gerosa et al. growth media'!$A:$K,5,FALSE)=0,"",VLOOKUP($A141,'Gerosa et al. growth media'!$A:$K,5,FALSE)*Sources!$E$3))</f>
        <v/>
      </c>
      <c r="AA141" s="18" t="str">
        <f>IF(ISERROR(VLOOKUP($A141,'Gerosa et al. growth media'!$A:$K,6,FALSE)),"",IF(VLOOKUP($A141,'Gerosa et al. growth media'!$A:$K,6,FALSE)=0,"",VLOOKUP($A141,'Gerosa et al. growth media'!$A:$K,6,FALSE)*Sources!$E$3))</f>
        <v/>
      </c>
      <c r="AB141" s="18" t="str">
        <f>IF(ISERROR(VLOOKUP($A141,'Gerosa et al. growth media'!$A:$K,7,FALSE)),"",IF(VLOOKUP($A141,'Gerosa et al. growth media'!$A:$K,7,FALSE)=0,"",VLOOKUP($A141,'Gerosa et al. growth media'!$A:$K,7,FALSE)*Sources!$E$3))</f>
        <v/>
      </c>
      <c r="AC141" s="18" t="str">
        <f>IF(ISERROR(VLOOKUP($A141,'Gerosa et al. growth media'!$A:$K,8,FALSE)),"",IF(VLOOKUP($A141,'Gerosa et al. growth media'!$A:$K,8,FALSE)=0,"",VLOOKUP($A141,'Gerosa et al. growth media'!$A:$K,8,FALSE)*Sources!$E$3))</f>
        <v/>
      </c>
      <c r="AD141" s="18" t="str">
        <f>IF(ISERROR(VLOOKUP($A141,'Gerosa et al. growth media'!$A:$K,9,FALSE)),"",IF(VLOOKUP($A141,'Gerosa et al. growth media'!$A:$K,9,FALSE)=0,"",VLOOKUP($A141,'Gerosa et al. growth media'!$A:$K,9,FALSE)*Sources!$E$3))</f>
        <v/>
      </c>
      <c r="AE141" s="18" t="str">
        <f>IF(ISERROR(VLOOKUP($A141,'Gerosa et al. growth media'!$A:$K,10,FALSE)),"",IF(VLOOKUP($A141,'Gerosa et al. growth media'!$A:$K,10,FALSE)=0,"",VLOOKUP($A141,'Gerosa et al. growth media'!$A:$K,10,FALSE)*Sources!$E$3))</f>
        <v/>
      </c>
      <c r="AF141" s="18" t="str">
        <f>IF(ISERROR(VLOOKUP($A141,'Gerosa et al. growth media'!$A:$K,11,FALSE)),"",IF(VLOOKUP($A141,'Gerosa et al. growth media'!$A:$K,11,FALSE)=0,"",VLOOKUP($A141,'Gerosa et al. growth media'!$A:$K,11,FALSE)*Sources!$E$3))</f>
        <v/>
      </c>
      <c r="AG141" s="18" t="str">
        <f>IF(ISERROR(VLOOKUP($A141,'Gerosa et al. diauxic shift'!$A:$L,4,FALSE)),"",IF(VLOOKUP($A141,'Gerosa et al. diauxic shift'!$A:$L,4,FALSE)=0,"",VLOOKUP($A141,'Gerosa et al. diauxic shift'!$A:$L,4,FALSE)*Sources!$E$3))</f>
        <v/>
      </c>
      <c r="AH141" s="18" t="str">
        <f>IF(ISERROR(VLOOKUP($A141,'Gerosa et al. diauxic shift'!$A:$L,5,FALSE)),"",IF(VLOOKUP($A141,'Gerosa et al. diauxic shift'!$A:$L,5,FALSE)=0,"",VLOOKUP($A141,'Gerosa et al. diauxic shift'!$A:$L,5,FALSE)*Sources!$E$3))</f>
        <v/>
      </c>
      <c r="AI141" s="18" t="str">
        <f>IF(ISERROR(VLOOKUP($A141,'Gerosa et al. diauxic shift'!$A:$L,6,FALSE)),"",IF(VLOOKUP($A141,'Gerosa et al. diauxic shift'!$A:$L,6,FALSE)=0,"",VLOOKUP($A141,'Gerosa et al. diauxic shift'!$A:$L,6,FALSE)*Sources!$E$3))</f>
        <v/>
      </c>
      <c r="AJ141" s="18" t="str">
        <f>IF(ISERROR(VLOOKUP($A141,'Gerosa et al. diauxic shift'!$A:$L,7,FALSE)),"",IF(VLOOKUP($A141,'Gerosa et al. diauxic shift'!$A:$L,7,FALSE)=0,"",VLOOKUP($A141,'Gerosa et al. diauxic shift'!$A:$L,7,FALSE)*Sources!$E$3))</f>
        <v/>
      </c>
      <c r="AK141" s="18" t="str">
        <f>IF(ISERROR(VLOOKUP($A141,'Gerosa et al. diauxic shift'!$A:$L,8,FALSE)),"",IF(VLOOKUP($A141,'Gerosa et al. diauxic shift'!$A:$L,8,FALSE)=0,"",VLOOKUP($A141,'Gerosa et al. diauxic shift'!$A:$L,8,FALSE)*Sources!$E$3))</f>
        <v/>
      </c>
      <c r="AL141" s="18" t="str">
        <f>IF(ISERROR(VLOOKUP($A141,'Gerosa et al. diauxic shift'!$A:$L,9,FALSE)),"",IF(VLOOKUP($A141,'Gerosa et al. diauxic shift'!$A:$L,9,FALSE)=0,"",VLOOKUP($A141,'Gerosa et al. diauxic shift'!$A:$L,9,FALSE)*Sources!$E$3))</f>
        <v/>
      </c>
      <c r="AM141" s="18" t="str">
        <f>IF(ISERROR(VLOOKUP($A141,'Gerosa et al. diauxic shift'!$A:$L,10,FALSE)),"",IF(VLOOKUP($A141,'Gerosa et al. diauxic shift'!$A:$L,10,FALSE)=0,"",VLOOKUP($A141,'Gerosa et al. diauxic shift'!$A:$L,10,FALSE)*Sources!$E$3))</f>
        <v/>
      </c>
      <c r="AN141" s="18" t="str">
        <f>IF(ISERROR(VLOOKUP($A141,'Gerosa et al. diauxic shift'!$A:$L,11,FALSE)),"",IF(VLOOKUP($A141,'Gerosa et al. diauxic shift'!$A:$L,11,FALSE)=0,"",VLOOKUP($A141,'Gerosa et al. diauxic shift'!$A:$L,11,FALSE)*Sources!$E$3))</f>
        <v/>
      </c>
      <c r="AO141" s="18" t="str">
        <f>IF(ISERROR(VLOOKUP($A141,'Gerosa et al. diauxic shift'!$A:$L,12,FALSE)),"",IF(VLOOKUP($A141,'Gerosa et al. diauxic shift'!$A:$L,12,FALSE)=0,"",VLOOKUP($A141,'Gerosa et al. diauxic shift'!$A:$L,12,FALSE)*Sources!$E$3))</f>
        <v/>
      </c>
      <c r="AP141" s="17"/>
      <c r="AQ141" s="18" t="str">
        <f>IF(ISERROR(VLOOKUP($A141,'Ishii et al.'!$A:$L,3,FALSE)),"",IF(VLOOKUP($A141,'Ishii et al.'!$A:$L,3,FALSE)=0,"",VLOOKUP($A141,'Ishii et al.'!$A:$L,3,FALSE)*Sources!$E$4))</f>
        <v/>
      </c>
      <c r="AR141" s="18" t="str">
        <f>IF(ISERROR(VLOOKUP($A141,'Ishii et al.'!$A:$L,4,FALSE)),"",IF(VLOOKUP($A141,'Ishii et al.'!$A:$L,4,FALSE)=0,"",VLOOKUP($A141,'Ishii et al.'!$A:$L,4,FALSE)*Sources!$E$4))</f>
        <v/>
      </c>
      <c r="AS141" s="18" t="str">
        <f>IF(ISERROR(VLOOKUP($A141,'Ishii et al.'!$A:$L,5,FALSE)),"",IF(VLOOKUP($A141,'Ishii et al.'!$A:$L,5,FALSE)=0,"",VLOOKUP($A141,'Ishii et al.'!$A:$L,5,FALSE)*Sources!$E$4))</f>
        <v/>
      </c>
      <c r="AT141" s="18" t="str">
        <f>IF(ISERROR(VLOOKUP($A141,'Ishii et al.'!$A:$L,6,FALSE)),"",IF(VLOOKUP($A141,'Ishii et al.'!$A:$L,6,FALSE)=0,"",VLOOKUP($A141,'Ishii et al.'!$A:$L,6,FALSE)*Sources!$E$4))</f>
        <v/>
      </c>
      <c r="AU141" s="18" t="str">
        <f>IF(ISERROR(VLOOKUP($A141,'Ishii et al.'!$A:$L,7,FALSE)),"",IF(VLOOKUP($A141,'Ishii et al.'!$A:$L,7,FALSE)=0,"",VLOOKUP($A141,'Ishii et al.'!$A:$L,7,FALSE)*Sources!$E$4))</f>
        <v/>
      </c>
      <c r="AV141" s="18" t="str">
        <f t="shared" si="26"/>
        <v/>
      </c>
      <c r="AW141" s="18" t="str">
        <f>IF(ISERROR(VLOOKUP($A141,'Ishii et al.'!$A:$L,9,FALSE)),"",IF(VLOOKUP($A141,'Ishii et al.'!$A:$L,9,FALSE)=0,"",VLOOKUP($A141,'Ishii et al.'!$A:$L,9,FALSE)*Sources!$E$4))</f>
        <v/>
      </c>
      <c r="AX141" s="18" t="str">
        <f>IF(ISERROR(VLOOKUP($A141,'Ishii et al.'!$A:$L,10,FALSE)),"",IF(VLOOKUP($A141,'Ishii et al.'!$A:$L,10,FALSE)=0,"",VLOOKUP($A141,'Ishii et al.'!$A:$L,10,FALSE)*Sources!$E$4))</f>
        <v/>
      </c>
      <c r="AY141" s="18" t="str">
        <f>IF(ISERROR(VLOOKUP($A141,'Ishii et al.'!$A:$L,11,FALSE)),"",IF(VLOOKUP($A141,'Ishii et al.'!$A:$L,11,FALSE)=0,"",VLOOKUP($A141,'Ishii et al.'!$A:$L,11,FALSE)*Sources!$E$4))</f>
        <v/>
      </c>
      <c r="AZ141" s="18" t="str">
        <f>IF(ISERROR(VLOOKUP($A141,'Ishii et al.'!$A:$L,12,FALSE)),"",IF(VLOOKUP($A141,'Ishii et al.'!$A:$L,12,FALSE)=0,"",VLOOKUP($A141,'Ishii et al.'!$A:$L,12,FALSE)*Sources!$E$4))</f>
        <v/>
      </c>
      <c r="BA141" s="17"/>
      <c r="BB141" s="18">
        <f>IF(ISERROR(VLOOKUP($A141,'Park et al.'!$A:$E,5,FALSE)),"",IF(VLOOKUP($A141,'Park et al.'!$A:$E,5,FALSE)=0,"",VLOOKUP($A141,'Park et al.'!$A:$E,5,FALSE)*Sources!$E$5))</f>
        <v>4.62</v>
      </c>
    </row>
    <row r="142" spans="1:54" ht="15" hidden="1" customHeight="1">
      <c r="A142" s="16" t="s">
        <v>422</v>
      </c>
      <c r="B142" s="18" t="s">
        <v>747</v>
      </c>
      <c r="C142" s="18" t="s">
        <v>747</v>
      </c>
      <c r="D142" s="18" t="s">
        <v>423</v>
      </c>
      <c r="E142" s="18" t="s">
        <v>423</v>
      </c>
      <c r="F142"/>
      <c r="G142" s="18" t="s">
        <v>424</v>
      </c>
      <c r="H142" s="18" t="s">
        <v>423</v>
      </c>
      <c r="I142" s="18">
        <f t="shared" si="18"/>
        <v>3</v>
      </c>
      <c r="J142" s="18">
        <f t="shared" si="19"/>
        <v>7</v>
      </c>
      <c r="K142" s="18"/>
      <c r="L142" s="18"/>
      <c r="M142" s="12" t="b">
        <v>1</v>
      </c>
      <c r="N142" s="12">
        <f t="shared" si="20"/>
        <v>2.5900000000000003E-3</v>
      </c>
      <c r="O142" s="12">
        <f t="shared" si="21"/>
        <v>2.5900000000000003E-3</v>
      </c>
      <c r="P142" s="12">
        <f t="shared" si="22"/>
        <v>2.5900000000000003E-3</v>
      </c>
      <c r="Q142" s="12">
        <f t="shared" si="23"/>
        <v>2.5900000000000003E-3</v>
      </c>
      <c r="R142" s="12">
        <f t="shared" si="24"/>
        <v>0</v>
      </c>
      <c r="S142" s="12">
        <f t="shared" si="25"/>
        <v>7.498552403011002E-6</v>
      </c>
      <c r="U142" s="18">
        <f>IF(ISERROR(VLOOKUP($A142,'Bennett et al.'!$A:$E,3,FALSE)),"",IF(VLOOKUP($A142,'Bennett et al.'!$A:$E,3,FALSE)=0,"",VLOOKUP($A142,'Bennett et al.'!$A:$E,3,FALSE)*Sources!$E$2))</f>
        <v>2.5900000000000003E-3</v>
      </c>
      <c r="V142" s="18" t="str">
        <f>IF(ISERROR(VLOOKUP($A142,'Bennett et al.'!$A:$E,4,FALSE)),"",IF(VLOOKUP($A142,'Bennett et al.'!$A:$E,4,FALSE)=0,"",VLOOKUP($A142,'Bennett et al.'!$A:$E,4,FALSE)*Sources!$E$2))</f>
        <v/>
      </c>
      <c r="W142" s="18" t="str">
        <f>IF(ISERROR(VLOOKUP($A142,'Bennett et al.'!$A:$E,5,FALSE)),"",IF(VLOOKUP($A142,'Bennett et al.'!$A:$E,5,FALSE)=0,"",VLOOKUP($A142,'Bennett et al.'!$A:$E,5,FALSE)*Sources!$E$2))</f>
        <v/>
      </c>
      <c r="X142" s="17"/>
      <c r="Y142" s="18" t="str">
        <f>IF(ISERROR(VLOOKUP($A142,'Gerosa et al. growth media'!$A:$K,4,FALSE)),"",IF(VLOOKUP($A142,'Gerosa et al. growth media'!$A:$K,4,FALSE)=0,"",VLOOKUP($A142,'Gerosa et al. growth media'!$A:$K,4,FALSE)*Sources!$E$3))</f>
        <v/>
      </c>
      <c r="Z142" s="18" t="str">
        <f>IF(ISERROR(VLOOKUP($A142,'Gerosa et al. growth media'!$A:$K,5,FALSE)),"",IF(VLOOKUP($A142,'Gerosa et al. growth media'!$A:$K,5,FALSE)=0,"",VLOOKUP($A142,'Gerosa et al. growth media'!$A:$K,5,FALSE)*Sources!$E$3))</f>
        <v/>
      </c>
      <c r="AA142" s="18" t="str">
        <f>IF(ISERROR(VLOOKUP($A142,'Gerosa et al. growth media'!$A:$K,6,FALSE)),"",IF(VLOOKUP($A142,'Gerosa et al. growth media'!$A:$K,6,FALSE)=0,"",VLOOKUP($A142,'Gerosa et al. growth media'!$A:$K,6,FALSE)*Sources!$E$3))</f>
        <v/>
      </c>
      <c r="AB142" s="18" t="str">
        <f>IF(ISERROR(VLOOKUP($A142,'Gerosa et al. growth media'!$A:$K,7,FALSE)),"",IF(VLOOKUP($A142,'Gerosa et al. growth media'!$A:$K,7,FALSE)=0,"",VLOOKUP($A142,'Gerosa et al. growth media'!$A:$K,7,FALSE)*Sources!$E$3))</f>
        <v/>
      </c>
      <c r="AC142" s="18" t="str">
        <f>IF(ISERROR(VLOOKUP($A142,'Gerosa et al. growth media'!$A:$K,8,FALSE)),"",IF(VLOOKUP($A142,'Gerosa et al. growth media'!$A:$K,8,FALSE)=0,"",VLOOKUP($A142,'Gerosa et al. growth media'!$A:$K,8,FALSE)*Sources!$E$3))</f>
        <v/>
      </c>
      <c r="AD142" s="18" t="str">
        <f>IF(ISERROR(VLOOKUP($A142,'Gerosa et al. growth media'!$A:$K,9,FALSE)),"",IF(VLOOKUP($A142,'Gerosa et al. growth media'!$A:$K,9,FALSE)=0,"",VLOOKUP($A142,'Gerosa et al. growth media'!$A:$K,9,FALSE)*Sources!$E$3))</f>
        <v/>
      </c>
      <c r="AE142" s="18" t="str">
        <f>IF(ISERROR(VLOOKUP($A142,'Gerosa et al. growth media'!$A:$K,10,FALSE)),"",IF(VLOOKUP($A142,'Gerosa et al. growth media'!$A:$K,10,FALSE)=0,"",VLOOKUP($A142,'Gerosa et al. growth media'!$A:$K,10,FALSE)*Sources!$E$3))</f>
        <v/>
      </c>
      <c r="AF142" s="18" t="str">
        <f>IF(ISERROR(VLOOKUP($A142,'Gerosa et al. growth media'!$A:$K,11,FALSE)),"",IF(VLOOKUP($A142,'Gerosa et al. growth media'!$A:$K,11,FALSE)=0,"",VLOOKUP($A142,'Gerosa et al. growth media'!$A:$K,11,FALSE)*Sources!$E$3))</f>
        <v/>
      </c>
      <c r="AG142" s="18" t="str">
        <f>IF(ISERROR(VLOOKUP($A142,'Gerosa et al. diauxic shift'!$A:$L,4,FALSE)),"",IF(VLOOKUP($A142,'Gerosa et al. diauxic shift'!$A:$L,4,FALSE)=0,"",VLOOKUP($A142,'Gerosa et al. diauxic shift'!$A:$L,4,FALSE)*Sources!$E$3))</f>
        <v/>
      </c>
      <c r="AH142" s="18" t="str">
        <f>IF(ISERROR(VLOOKUP($A142,'Gerosa et al. diauxic shift'!$A:$L,5,FALSE)),"",IF(VLOOKUP($A142,'Gerosa et al. diauxic shift'!$A:$L,5,FALSE)=0,"",VLOOKUP($A142,'Gerosa et al. diauxic shift'!$A:$L,5,FALSE)*Sources!$E$3))</f>
        <v/>
      </c>
      <c r="AI142" s="18" t="str">
        <f>IF(ISERROR(VLOOKUP($A142,'Gerosa et al. diauxic shift'!$A:$L,6,FALSE)),"",IF(VLOOKUP($A142,'Gerosa et al. diauxic shift'!$A:$L,6,FALSE)=0,"",VLOOKUP($A142,'Gerosa et al. diauxic shift'!$A:$L,6,FALSE)*Sources!$E$3))</f>
        <v/>
      </c>
      <c r="AJ142" s="18" t="str">
        <f>IF(ISERROR(VLOOKUP($A142,'Gerosa et al. diauxic shift'!$A:$L,7,FALSE)),"",IF(VLOOKUP($A142,'Gerosa et al. diauxic shift'!$A:$L,7,FALSE)=0,"",VLOOKUP($A142,'Gerosa et al. diauxic shift'!$A:$L,7,FALSE)*Sources!$E$3))</f>
        <v/>
      </c>
      <c r="AK142" s="18" t="str">
        <f>IF(ISERROR(VLOOKUP($A142,'Gerosa et al. diauxic shift'!$A:$L,8,FALSE)),"",IF(VLOOKUP($A142,'Gerosa et al. diauxic shift'!$A:$L,8,FALSE)=0,"",VLOOKUP($A142,'Gerosa et al. diauxic shift'!$A:$L,8,FALSE)*Sources!$E$3))</f>
        <v/>
      </c>
      <c r="AL142" s="18" t="str">
        <f>IF(ISERROR(VLOOKUP($A142,'Gerosa et al. diauxic shift'!$A:$L,9,FALSE)),"",IF(VLOOKUP($A142,'Gerosa et al. diauxic shift'!$A:$L,9,FALSE)=0,"",VLOOKUP($A142,'Gerosa et al. diauxic shift'!$A:$L,9,FALSE)*Sources!$E$3))</f>
        <v/>
      </c>
      <c r="AM142" s="18" t="str">
        <f>IF(ISERROR(VLOOKUP($A142,'Gerosa et al. diauxic shift'!$A:$L,10,FALSE)),"",IF(VLOOKUP($A142,'Gerosa et al. diauxic shift'!$A:$L,10,FALSE)=0,"",VLOOKUP($A142,'Gerosa et al. diauxic shift'!$A:$L,10,FALSE)*Sources!$E$3))</f>
        <v/>
      </c>
      <c r="AN142" s="18" t="str">
        <f>IF(ISERROR(VLOOKUP($A142,'Gerosa et al. diauxic shift'!$A:$L,11,FALSE)),"",IF(VLOOKUP($A142,'Gerosa et al. diauxic shift'!$A:$L,11,FALSE)=0,"",VLOOKUP($A142,'Gerosa et al. diauxic shift'!$A:$L,11,FALSE)*Sources!$E$3))</f>
        <v/>
      </c>
      <c r="AO142" s="18" t="str">
        <f>IF(ISERROR(VLOOKUP($A142,'Gerosa et al. diauxic shift'!$A:$L,12,FALSE)),"",IF(VLOOKUP($A142,'Gerosa et al. diauxic shift'!$A:$L,12,FALSE)=0,"",VLOOKUP($A142,'Gerosa et al. diauxic shift'!$A:$L,12,FALSE)*Sources!$E$3))</f>
        <v/>
      </c>
      <c r="AP142" s="17"/>
      <c r="AQ142" s="18">
        <f>IF(ISERROR(VLOOKUP($A142,'Ishii et al.'!$A:$L,3,FALSE)),"",IF(VLOOKUP($A142,'Ishii et al.'!$A:$L,3,FALSE)=0,"",VLOOKUP($A142,'Ishii et al.'!$A:$L,3,FALSE)*Sources!$E$4))</f>
        <v>4.13157775789476E-3</v>
      </c>
      <c r="AR142" s="18" t="str">
        <f>IF(ISERROR(VLOOKUP($A142,'Ishii et al.'!$A:$L,4,FALSE)),"",IF(VLOOKUP($A142,'Ishii et al.'!$A:$L,4,FALSE)=0,"",VLOOKUP($A142,'Ishii et al.'!$A:$L,4,FALSE)*Sources!$E$4))</f>
        <v/>
      </c>
      <c r="AS142" s="18">
        <f>IF(ISERROR(VLOOKUP($A142,'Ishii et al.'!$A:$L,5,FALSE)),"",IF(VLOOKUP($A142,'Ishii et al.'!$A:$L,5,FALSE)=0,"",VLOOKUP($A142,'Ishii et al.'!$A:$L,5,FALSE)*Sources!$E$4))</f>
        <v>8.35715114506848E-3</v>
      </c>
      <c r="AT142" s="18" t="str">
        <f>IF(ISERROR(VLOOKUP($A142,'Ishii et al.'!$A:$L,6,FALSE)),"",IF(VLOOKUP($A142,'Ishii et al.'!$A:$L,6,FALSE)=0,"",VLOOKUP($A142,'Ishii et al.'!$A:$L,6,FALSE)*Sources!$E$4))</f>
        <v/>
      </c>
      <c r="AU142" s="18" t="str">
        <f>IF(ISERROR(VLOOKUP($A142,'Ishii et al.'!$A:$L,7,FALSE)),"",IF(VLOOKUP($A142,'Ishii et al.'!$A:$L,7,FALSE)=0,"",VLOOKUP($A142,'Ishii et al.'!$A:$L,7,FALSE)*Sources!$E$4))</f>
        <v/>
      </c>
      <c r="AV142" s="18">
        <f t="shared" si="26"/>
        <v>6.24436445148162E-3</v>
      </c>
      <c r="AW142" s="18">
        <f>IF(ISERROR(VLOOKUP($A142,'Ishii et al.'!$A:$L,9,FALSE)),"",IF(VLOOKUP($A142,'Ishii et al.'!$A:$L,9,FALSE)=0,"",VLOOKUP($A142,'Ishii et al.'!$A:$L,9,FALSE)*Sources!$E$4))</f>
        <v>1.1052462042888201E-2</v>
      </c>
      <c r="AX142" s="18">
        <f>IF(ISERROR(VLOOKUP($A142,'Ishii et al.'!$A:$L,10,FALSE)),"",IF(VLOOKUP($A142,'Ishii et al.'!$A:$L,10,FALSE)=0,"",VLOOKUP($A142,'Ishii et al.'!$A:$L,10,FALSE)*Sources!$E$4))</f>
        <v>7.7525531248580802E-3</v>
      </c>
      <c r="AY142" s="18">
        <f>IF(ISERROR(VLOOKUP($A142,'Ishii et al.'!$A:$L,11,FALSE)),"",IF(VLOOKUP($A142,'Ishii et al.'!$A:$L,11,FALSE)=0,"",VLOOKUP($A142,'Ishii et al.'!$A:$L,11,FALSE)*Sources!$E$4))</f>
        <v>7.0588897165741703E-3</v>
      </c>
      <c r="AZ142" s="18" t="str">
        <f>IF(ISERROR(VLOOKUP($A142,'Ishii et al.'!$A:$L,12,FALSE)),"",IF(VLOOKUP($A142,'Ishii et al.'!$A:$L,12,FALSE)=0,"",VLOOKUP($A142,'Ishii et al.'!$A:$L,12,FALSE)*Sources!$E$4))</f>
        <v/>
      </c>
      <c r="BA142" s="17"/>
      <c r="BB142" s="18">
        <f>IF(ISERROR(VLOOKUP($A142,'Park et al.'!$A:$E,5,FALSE)),"",IF(VLOOKUP($A142,'Park et al.'!$A:$E,5,FALSE)=0,"",VLOOKUP($A142,'Park et al.'!$A:$E,5,FALSE)*Sources!$E$5))</f>
        <v>2.5900000000000003E-3</v>
      </c>
    </row>
    <row r="143" spans="1:54" ht="15" customHeight="1">
      <c r="A143" s="16" t="s">
        <v>425</v>
      </c>
      <c r="B143" s="18"/>
      <c r="C143" s="18"/>
      <c r="D143" s="18" t="s">
        <v>426</v>
      </c>
      <c r="E143" s="17"/>
      <c r="G143" s="18" t="s">
        <v>426</v>
      </c>
      <c r="H143" s="17"/>
      <c r="I143" s="18">
        <f t="shared" si="18"/>
        <v>1</v>
      </c>
      <c r="J143" s="18">
        <f t="shared" si="19"/>
        <v>2</v>
      </c>
      <c r="K143" s="18"/>
      <c r="L143" s="18"/>
      <c r="N143" s="12" t="str">
        <f t="shared" si="20"/>
        <v/>
      </c>
      <c r="O143" s="12" t="str">
        <f t="shared" si="21"/>
        <v/>
      </c>
      <c r="P143" s="12" t="str">
        <f t="shared" si="22"/>
        <v/>
      </c>
      <c r="Q143" s="12" t="str">
        <f t="shared" si="23"/>
        <v/>
      </c>
      <c r="R143" s="12" t="str">
        <f t="shared" si="24"/>
        <v/>
      </c>
      <c r="S143" s="12" t="str">
        <f t="shared" si="25"/>
        <v/>
      </c>
      <c r="U143" s="18" t="str">
        <f>IF(ISERROR(VLOOKUP($A143,'Bennett et al.'!$A:$E,3,FALSE)),"",IF(VLOOKUP($A143,'Bennett et al.'!$A:$E,3,FALSE)=0,"",VLOOKUP($A143,'Bennett et al.'!$A:$E,3,FALSE)*Sources!$E$2))</f>
        <v/>
      </c>
      <c r="V143" s="18" t="str">
        <f>IF(ISERROR(VLOOKUP($A143,'Bennett et al.'!$A:$E,4,FALSE)),"",IF(VLOOKUP($A143,'Bennett et al.'!$A:$E,4,FALSE)=0,"",VLOOKUP($A143,'Bennett et al.'!$A:$E,4,FALSE)*Sources!$E$2))</f>
        <v/>
      </c>
      <c r="W143" s="18" t="str">
        <f>IF(ISERROR(VLOOKUP($A143,'Bennett et al.'!$A:$E,5,FALSE)),"",IF(VLOOKUP($A143,'Bennett et al.'!$A:$E,5,FALSE)=0,"",VLOOKUP($A143,'Bennett et al.'!$A:$E,5,FALSE)*Sources!$E$2))</f>
        <v/>
      </c>
      <c r="X143" s="17"/>
      <c r="Y143" s="18" t="str">
        <f>IF(ISERROR(VLOOKUP($A143,'Gerosa et al. growth media'!$A:$K,4,FALSE)),"",IF(VLOOKUP($A143,'Gerosa et al. growth media'!$A:$K,4,FALSE)=0,"",VLOOKUP($A143,'Gerosa et al. growth media'!$A:$K,4,FALSE)*Sources!$E$3))</f>
        <v/>
      </c>
      <c r="Z143" s="18" t="str">
        <f>IF(ISERROR(VLOOKUP($A143,'Gerosa et al. growth media'!$A:$K,5,FALSE)),"",IF(VLOOKUP($A143,'Gerosa et al. growth media'!$A:$K,5,FALSE)=0,"",VLOOKUP($A143,'Gerosa et al. growth media'!$A:$K,5,FALSE)*Sources!$E$3))</f>
        <v/>
      </c>
      <c r="AA143" s="18" t="str">
        <f>IF(ISERROR(VLOOKUP($A143,'Gerosa et al. growth media'!$A:$K,6,FALSE)),"",IF(VLOOKUP($A143,'Gerosa et al. growth media'!$A:$K,6,FALSE)=0,"",VLOOKUP($A143,'Gerosa et al. growth media'!$A:$K,6,FALSE)*Sources!$E$3))</f>
        <v/>
      </c>
      <c r="AB143" s="18" t="str">
        <f>IF(ISERROR(VLOOKUP($A143,'Gerosa et al. growth media'!$A:$K,7,FALSE)),"",IF(VLOOKUP($A143,'Gerosa et al. growth media'!$A:$K,7,FALSE)=0,"",VLOOKUP($A143,'Gerosa et al. growth media'!$A:$K,7,FALSE)*Sources!$E$3))</f>
        <v/>
      </c>
      <c r="AC143" s="18" t="str">
        <f>IF(ISERROR(VLOOKUP($A143,'Gerosa et al. growth media'!$A:$K,8,FALSE)),"",IF(VLOOKUP($A143,'Gerosa et al. growth media'!$A:$K,8,FALSE)=0,"",VLOOKUP($A143,'Gerosa et al. growth media'!$A:$K,8,FALSE)*Sources!$E$3))</f>
        <v/>
      </c>
      <c r="AD143" s="18" t="str">
        <f>IF(ISERROR(VLOOKUP($A143,'Gerosa et al. growth media'!$A:$K,9,FALSE)),"",IF(VLOOKUP($A143,'Gerosa et al. growth media'!$A:$K,9,FALSE)=0,"",VLOOKUP($A143,'Gerosa et al. growth media'!$A:$K,9,FALSE)*Sources!$E$3))</f>
        <v/>
      </c>
      <c r="AE143" s="18" t="str">
        <f>IF(ISERROR(VLOOKUP($A143,'Gerosa et al. growth media'!$A:$K,10,FALSE)),"",IF(VLOOKUP($A143,'Gerosa et al. growth media'!$A:$K,10,FALSE)=0,"",VLOOKUP($A143,'Gerosa et al. growth media'!$A:$K,10,FALSE)*Sources!$E$3))</f>
        <v/>
      </c>
      <c r="AF143" s="18" t="str">
        <f>IF(ISERROR(VLOOKUP($A143,'Gerosa et al. growth media'!$A:$K,11,FALSE)),"",IF(VLOOKUP($A143,'Gerosa et al. growth media'!$A:$K,11,FALSE)=0,"",VLOOKUP($A143,'Gerosa et al. growth media'!$A:$K,11,FALSE)*Sources!$E$3))</f>
        <v/>
      </c>
      <c r="AG143" s="18" t="str">
        <f>IF(ISERROR(VLOOKUP($A143,'Gerosa et al. diauxic shift'!$A:$L,4,FALSE)),"",IF(VLOOKUP($A143,'Gerosa et al. diauxic shift'!$A:$L,4,FALSE)=0,"",VLOOKUP($A143,'Gerosa et al. diauxic shift'!$A:$L,4,FALSE)*Sources!$E$3))</f>
        <v/>
      </c>
      <c r="AH143" s="18" t="str">
        <f>IF(ISERROR(VLOOKUP($A143,'Gerosa et al. diauxic shift'!$A:$L,5,FALSE)),"",IF(VLOOKUP($A143,'Gerosa et al. diauxic shift'!$A:$L,5,FALSE)=0,"",VLOOKUP($A143,'Gerosa et al. diauxic shift'!$A:$L,5,FALSE)*Sources!$E$3))</f>
        <v/>
      </c>
      <c r="AI143" s="18" t="str">
        <f>IF(ISERROR(VLOOKUP($A143,'Gerosa et al. diauxic shift'!$A:$L,6,FALSE)),"",IF(VLOOKUP($A143,'Gerosa et al. diauxic shift'!$A:$L,6,FALSE)=0,"",VLOOKUP($A143,'Gerosa et al. diauxic shift'!$A:$L,6,FALSE)*Sources!$E$3))</f>
        <v/>
      </c>
      <c r="AJ143" s="18" t="str">
        <f>IF(ISERROR(VLOOKUP($A143,'Gerosa et al. diauxic shift'!$A:$L,7,FALSE)),"",IF(VLOOKUP($A143,'Gerosa et al. diauxic shift'!$A:$L,7,FALSE)=0,"",VLOOKUP($A143,'Gerosa et al. diauxic shift'!$A:$L,7,FALSE)*Sources!$E$3))</f>
        <v/>
      </c>
      <c r="AK143" s="18" t="str">
        <f>IF(ISERROR(VLOOKUP($A143,'Gerosa et al. diauxic shift'!$A:$L,8,FALSE)),"",IF(VLOOKUP($A143,'Gerosa et al. diauxic shift'!$A:$L,8,FALSE)=0,"",VLOOKUP($A143,'Gerosa et al. diauxic shift'!$A:$L,8,FALSE)*Sources!$E$3))</f>
        <v/>
      </c>
      <c r="AL143" s="18" t="str">
        <f>IF(ISERROR(VLOOKUP($A143,'Gerosa et al. diauxic shift'!$A:$L,9,FALSE)),"",IF(VLOOKUP($A143,'Gerosa et al. diauxic shift'!$A:$L,9,FALSE)=0,"",VLOOKUP($A143,'Gerosa et al. diauxic shift'!$A:$L,9,FALSE)*Sources!$E$3))</f>
        <v/>
      </c>
      <c r="AM143" s="18" t="str">
        <f>IF(ISERROR(VLOOKUP($A143,'Gerosa et al. diauxic shift'!$A:$L,10,FALSE)),"",IF(VLOOKUP($A143,'Gerosa et al. diauxic shift'!$A:$L,10,FALSE)=0,"",VLOOKUP($A143,'Gerosa et al. diauxic shift'!$A:$L,10,FALSE)*Sources!$E$3))</f>
        <v/>
      </c>
      <c r="AN143" s="18" t="str">
        <f>IF(ISERROR(VLOOKUP($A143,'Gerosa et al. diauxic shift'!$A:$L,11,FALSE)),"",IF(VLOOKUP($A143,'Gerosa et al. diauxic shift'!$A:$L,11,FALSE)=0,"",VLOOKUP($A143,'Gerosa et al. diauxic shift'!$A:$L,11,FALSE)*Sources!$E$3))</f>
        <v/>
      </c>
      <c r="AO143" s="18" t="str">
        <f>IF(ISERROR(VLOOKUP($A143,'Gerosa et al. diauxic shift'!$A:$L,12,FALSE)),"",IF(VLOOKUP($A143,'Gerosa et al. diauxic shift'!$A:$L,12,FALSE)=0,"",VLOOKUP($A143,'Gerosa et al. diauxic shift'!$A:$L,12,FALSE)*Sources!$E$3))</f>
        <v/>
      </c>
      <c r="AP143" s="17"/>
      <c r="AQ143" s="18" t="str">
        <f>IF(ISERROR(VLOOKUP($A143,'Ishii et al.'!$A:$L,3,FALSE)),"",IF(VLOOKUP($A143,'Ishii et al.'!$A:$L,3,FALSE)=0,"",VLOOKUP($A143,'Ishii et al.'!$A:$L,3,FALSE)*Sources!$E$4))</f>
        <v/>
      </c>
      <c r="AR143" s="18" t="str">
        <f>IF(ISERROR(VLOOKUP($A143,'Ishii et al.'!$A:$L,4,FALSE)),"",IF(VLOOKUP($A143,'Ishii et al.'!$A:$L,4,FALSE)=0,"",VLOOKUP($A143,'Ishii et al.'!$A:$L,4,FALSE)*Sources!$E$4))</f>
        <v/>
      </c>
      <c r="AS143" s="18">
        <f>IF(ISERROR(VLOOKUP($A143,'Ishii et al.'!$A:$L,5,FALSE)),"",IF(VLOOKUP($A143,'Ishii et al.'!$A:$L,5,FALSE)=0,"",VLOOKUP($A143,'Ishii et al.'!$A:$L,5,FALSE)*Sources!$E$4))</f>
        <v>7.4991662558625298E-3</v>
      </c>
      <c r="AT143" s="18" t="str">
        <f>IF(ISERROR(VLOOKUP($A143,'Ishii et al.'!$A:$L,6,FALSE)),"",IF(VLOOKUP($A143,'Ishii et al.'!$A:$L,6,FALSE)=0,"",VLOOKUP($A143,'Ishii et al.'!$A:$L,6,FALSE)*Sources!$E$4))</f>
        <v/>
      </c>
      <c r="AU143" s="18" t="str">
        <f>IF(ISERROR(VLOOKUP($A143,'Ishii et al.'!$A:$L,7,FALSE)),"",IF(VLOOKUP($A143,'Ishii et al.'!$A:$L,7,FALSE)=0,"",VLOOKUP($A143,'Ishii et al.'!$A:$L,7,FALSE)*Sources!$E$4))</f>
        <v/>
      </c>
      <c r="AV143" s="18">
        <f t="shared" si="26"/>
        <v>7.4991662558625298E-3</v>
      </c>
      <c r="AW143" s="18">
        <f>IF(ISERROR(VLOOKUP($A143,'Ishii et al.'!$A:$L,9,FALSE)),"",IF(VLOOKUP($A143,'Ishii et al.'!$A:$L,9,FALSE)=0,"",VLOOKUP($A143,'Ishii et al.'!$A:$L,9,FALSE)*Sources!$E$4))</f>
        <v>1.4389774178930399E-2</v>
      </c>
      <c r="AX143" s="18" t="str">
        <f>IF(ISERROR(VLOOKUP($A143,'Ishii et al.'!$A:$L,10,FALSE)),"",IF(VLOOKUP($A143,'Ishii et al.'!$A:$L,10,FALSE)=0,"",VLOOKUP($A143,'Ishii et al.'!$A:$L,10,FALSE)*Sources!$E$4))</f>
        <v/>
      </c>
      <c r="AY143" s="18" t="str">
        <f>IF(ISERROR(VLOOKUP($A143,'Ishii et al.'!$A:$L,11,FALSE)),"",IF(VLOOKUP($A143,'Ishii et al.'!$A:$L,11,FALSE)=0,"",VLOOKUP($A143,'Ishii et al.'!$A:$L,11,FALSE)*Sources!$E$4))</f>
        <v/>
      </c>
      <c r="AZ143" s="18" t="str">
        <f>IF(ISERROR(VLOOKUP($A143,'Ishii et al.'!$A:$L,12,FALSE)),"",IF(VLOOKUP($A143,'Ishii et al.'!$A:$L,12,FALSE)=0,"",VLOOKUP($A143,'Ishii et al.'!$A:$L,12,FALSE)*Sources!$E$4))</f>
        <v/>
      </c>
      <c r="BA143" s="17"/>
      <c r="BB143" s="18" t="str">
        <f>IF(ISERROR(VLOOKUP($A143,'Park et al.'!$A:$E,5,FALSE)),"",IF(VLOOKUP($A143,'Park et al.'!$A:$E,5,FALSE)=0,"",VLOOKUP($A143,'Park et al.'!$A:$E,5,FALSE)*Sources!$E$5))</f>
        <v/>
      </c>
    </row>
    <row r="144" spans="1:54" ht="15" hidden="1" customHeight="1">
      <c r="A144" s="16" t="s">
        <v>427</v>
      </c>
      <c r="B144" s="18" t="s">
        <v>808</v>
      </c>
      <c r="C144" s="18" t="s">
        <v>808</v>
      </c>
      <c r="D144" s="18" t="s">
        <v>428</v>
      </c>
      <c r="E144" s="18" t="s">
        <v>428</v>
      </c>
      <c r="G144" s="17"/>
      <c r="H144" s="18" t="s">
        <v>428</v>
      </c>
      <c r="I144" s="18">
        <f t="shared" si="18"/>
        <v>2</v>
      </c>
      <c r="J144" s="18">
        <f t="shared" si="19"/>
        <v>2</v>
      </c>
      <c r="K144" s="18"/>
      <c r="L144" s="18"/>
      <c r="M144" s="12" t="b">
        <v>1</v>
      </c>
      <c r="N144" s="12">
        <f t="shared" si="20"/>
        <v>1.41E-2</v>
      </c>
      <c r="O144" s="12">
        <f t="shared" si="21"/>
        <v>1.41E-2</v>
      </c>
      <c r="P144" s="12">
        <f t="shared" si="22"/>
        <v>1.41E-2</v>
      </c>
      <c r="Q144" s="12">
        <f t="shared" si="23"/>
        <v>1.41E-2</v>
      </c>
      <c r="R144" s="12">
        <f t="shared" si="24"/>
        <v>0</v>
      </c>
      <c r="S144" s="12">
        <f t="shared" si="25"/>
        <v>4.0822235089751014E-5</v>
      </c>
      <c r="U144" s="18">
        <f>IF(ISERROR(VLOOKUP($A144,'Bennett et al.'!$A:$E,3,FALSE)),"",IF(VLOOKUP($A144,'Bennett et al.'!$A:$E,3,FALSE)=0,"",VLOOKUP($A144,'Bennett et al.'!$A:$E,3,FALSE)*Sources!$E$2))</f>
        <v>1.41E-2</v>
      </c>
      <c r="V144" s="18" t="str">
        <f>IF(ISERROR(VLOOKUP($A144,'Bennett et al.'!$A:$E,4,FALSE)),"",IF(VLOOKUP($A144,'Bennett et al.'!$A:$E,4,FALSE)=0,"",VLOOKUP($A144,'Bennett et al.'!$A:$E,4,FALSE)*Sources!$E$2))</f>
        <v/>
      </c>
      <c r="W144" s="18" t="str">
        <f>IF(ISERROR(VLOOKUP($A144,'Bennett et al.'!$A:$E,5,FALSE)),"",IF(VLOOKUP($A144,'Bennett et al.'!$A:$E,5,FALSE)=0,"",VLOOKUP($A144,'Bennett et al.'!$A:$E,5,FALSE)*Sources!$E$2))</f>
        <v/>
      </c>
      <c r="X144" s="17"/>
      <c r="Y144" s="18" t="str">
        <f>IF(ISERROR(VLOOKUP($A144,'Gerosa et al. growth media'!$A:$K,4,FALSE)),"",IF(VLOOKUP($A144,'Gerosa et al. growth media'!$A:$K,4,FALSE)=0,"",VLOOKUP($A144,'Gerosa et al. growth media'!$A:$K,4,FALSE)*Sources!$E$3))</f>
        <v/>
      </c>
      <c r="Z144" s="18" t="str">
        <f>IF(ISERROR(VLOOKUP($A144,'Gerosa et al. growth media'!$A:$K,5,FALSE)),"",IF(VLOOKUP($A144,'Gerosa et al. growth media'!$A:$K,5,FALSE)=0,"",VLOOKUP($A144,'Gerosa et al. growth media'!$A:$K,5,FALSE)*Sources!$E$3))</f>
        <v/>
      </c>
      <c r="AA144" s="18" t="str">
        <f>IF(ISERROR(VLOOKUP($A144,'Gerosa et al. growth media'!$A:$K,6,FALSE)),"",IF(VLOOKUP($A144,'Gerosa et al. growth media'!$A:$K,6,FALSE)=0,"",VLOOKUP($A144,'Gerosa et al. growth media'!$A:$K,6,FALSE)*Sources!$E$3))</f>
        <v/>
      </c>
      <c r="AB144" s="18" t="str">
        <f>IF(ISERROR(VLOOKUP($A144,'Gerosa et al. growth media'!$A:$K,7,FALSE)),"",IF(VLOOKUP($A144,'Gerosa et al. growth media'!$A:$K,7,FALSE)=0,"",VLOOKUP($A144,'Gerosa et al. growth media'!$A:$K,7,FALSE)*Sources!$E$3))</f>
        <v/>
      </c>
      <c r="AC144" s="18" t="str">
        <f>IF(ISERROR(VLOOKUP($A144,'Gerosa et al. growth media'!$A:$K,8,FALSE)),"",IF(VLOOKUP($A144,'Gerosa et al. growth media'!$A:$K,8,FALSE)=0,"",VLOOKUP($A144,'Gerosa et al. growth media'!$A:$K,8,FALSE)*Sources!$E$3))</f>
        <v/>
      </c>
      <c r="AD144" s="18" t="str">
        <f>IF(ISERROR(VLOOKUP($A144,'Gerosa et al. growth media'!$A:$K,9,FALSE)),"",IF(VLOOKUP($A144,'Gerosa et al. growth media'!$A:$K,9,FALSE)=0,"",VLOOKUP($A144,'Gerosa et al. growth media'!$A:$K,9,FALSE)*Sources!$E$3))</f>
        <v/>
      </c>
      <c r="AE144" s="18" t="str">
        <f>IF(ISERROR(VLOOKUP($A144,'Gerosa et al. growth media'!$A:$K,10,FALSE)),"",IF(VLOOKUP($A144,'Gerosa et al. growth media'!$A:$K,10,FALSE)=0,"",VLOOKUP($A144,'Gerosa et al. growth media'!$A:$K,10,FALSE)*Sources!$E$3))</f>
        <v/>
      </c>
      <c r="AF144" s="18" t="str">
        <f>IF(ISERROR(VLOOKUP($A144,'Gerosa et al. growth media'!$A:$K,11,FALSE)),"",IF(VLOOKUP($A144,'Gerosa et al. growth media'!$A:$K,11,FALSE)=0,"",VLOOKUP($A144,'Gerosa et al. growth media'!$A:$K,11,FALSE)*Sources!$E$3))</f>
        <v/>
      </c>
      <c r="AG144" s="18" t="str">
        <f>IF(ISERROR(VLOOKUP($A144,'Gerosa et al. diauxic shift'!$A:$L,4,FALSE)),"",IF(VLOOKUP($A144,'Gerosa et al. diauxic shift'!$A:$L,4,FALSE)=0,"",VLOOKUP($A144,'Gerosa et al. diauxic shift'!$A:$L,4,FALSE)*Sources!$E$3))</f>
        <v/>
      </c>
      <c r="AH144" s="18" t="str">
        <f>IF(ISERROR(VLOOKUP($A144,'Gerosa et al. diauxic shift'!$A:$L,5,FALSE)),"",IF(VLOOKUP($A144,'Gerosa et al. diauxic shift'!$A:$L,5,FALSE)=0,"",VLOOKUP($A144,'Gerosa et al. diauxic shift'!$A:$L,5,FALSE)*Sources!$E$3))</f>
        <v/>
      </c>
      <c r="AI144" s="18" t="str">
        <f>IF(ISERROR(VLOOKUP($A144,'Gerosa et al. diauxic shift'!$A:$L,6,FALSE)),"",IF(VLOOKUP($A144,'Gerosa et al. diauxic shift'!$A:$L,6,FALSE)=0,"",VLOOKUP($A144,'Gerosa et al. diauxic shift'!$A:$L,6,FALSE)*Sources!$E$3))</f>
        <v/>
      </c>
      <c r="AJ144" s="18" t="str">
        <f>IF(ISERROR(VLOOKUP($A144,'Gerosa et al. diauxic shift'!$A:$L,7,FALSE)),"",IF(VLOOKUP($A144,'Gerosa et al. diauxic shift'!$A:$L,7,FALSE)=0,"",VLOOKUP($A144,'Gerosa et al. diauxic shift'!$A:$L,7,FALSE)*Sources!$E$3))</f>
        <v/>
      </c>
      <c r="AK144" s="18" t="str">
        <f>IF(ISERROR(VLOOKUP($A144,'Gerosa et al. diauxic shift'!$A:$L,8,FALSE)),"",IF(VLOOKUP($A144,'Gerosa et al. diauxic shift'!$A:$L,8,FALSE)=0,"",VLOOKUP($A144,'Gerosa et al. diauxic shift'!$A:$L,8,FALSE)*Sources!$E$3))</f>
        <v/>
      </c>
      <c r="AL144" s="18" t="str">
        <f>IF(ISERROR(VLOOKUP($A144,'Gerosa et al. diauxic shift'!$A:$L,9,FALSE)),"",IF(VLOOKUP($A144,'Gerosa et al. diauxic shift'!$A:$L,9,FALSE)=0,"",VLOOKUP($A144,'Gerosa et al. diauxic shift'!$A:$L,9,FALSE)*Sources!$E$3))</f>
        <v/>
      </c>
      <c r="AM144" s="18" t="str">
        <f>IF(ISERROR(VLOOKUP($A144,'Gerosa et al. diauxic shift'!$A:$L,10,FALSE)),"",IF(VLOOKUP($A144,'Gerosa et al. diauxic shift'!$A:$L,10,FALSE)=0,"",VLOOKUP($A144,'Gerosa et al. diauxic shift'!$A:$L,10,FALSE)*Sources!$E$3))</f>
        <v/>
      </c>
      <c r="AN144" s="18" t="str">
        <f>IF(ISERROR(VLOOKUP($A144,'Gerosa et al. diauxic shift'!$A:$L,11,FALSE)),"",IF(VLOOKUP($A144,'Gerosa et al. diauxic shift'!$A:$L,11,FALSE)=0,"",VLOOKUP($A144,'Gerosa et al. diauxic shift'!$A:$L,11,FALSE)*Sources!$E$3))</f>
        <v/>
      </c>
      <c r="AO144" s="18" t="str">
        <f>IF(ISERROR(VLOOKUP($A144,'Gerosa et al. diauxic shift'!$A:$L,12,FALSE)),"",IF(VLOOKUP($A144,'Gerosa et al. diauxic shift'!$A:$L,12,FALSE)=0,"",VLOOKUP($A144,'Gerosa et al. diauxic shift'!$A:$L,12,FALSE)*Sources!$E$3))</f>
        <v/>
      </c>
      <c r="AP144" s="17"/>
      <c r="AQ144" s="18" t="str">
        <f>IF(ISERROR(VLOOKUP($A144,'Ishii et al.'!$A:$L,3,FALSE)),"",IF(VLOOKUP($A144,'Ishii et al.'!$A:$L,3,FALSE)=0,"",VLOOKUP($A144,'Ishii et al.'!$A:$L,3,FALSE)*Sources!$E$4))</f>
        <v/>
      </c>
      <c r="AR144" s="18" t="str">
        <f>IF(ISERROR(VLOOKUP($A144,'Ishii et al.'!$A:$L,4,FALSE)),"",IF(VLOOKUP($A144,'Ishii et al.'!$A:$L,4,FALSE)=0,"",VLOOKUP($A144,'Ishii et al.'!$A:$L,4,FALSE)*Sources!$E$4))</f>
        <v/>
      </c>
      <c r="AS144" s="18" t="str">
        <f>IF(ISERROR(VLOOKUP($A144,'Ishii et al.'!$A:$L,5,FALSE)),"",IF(VLOOKUP($A144,'Ishii et al.'!$A:$L,5,FALSE)=0,"",VLOOKUP($A144,'Ishii et al.'!$A:$L,5,FALSE)*Sources!$E$4))</f>
        <v/>
      </c>
      <c r="AT144" s="18" t="str">
        <f>IF(ISERROR(VLOOKUP($A144,'Ishii et al.'!$A:$L,6,FALSE)),"",IF(VLOOKUP($A144,'Ishii et al.'!$A:$L,6,FALSE)=0,"",VLOOKUP($A144,'Ishii et al.'!$A:$L,6,FALSE)*Sources!$E$4))</f>
        <v/>
      </c>
      <c r="AU144" s="18" t="str">
        <f>IF(ISERROR(VLOOKUP($A144,'Ishii et al.'!$A:$L,7,FALSE)),"",IF(VLOOKUP($A144,'Ishii et al.'!$A:$L,7,FALSE)=0,"",VLOOKUP($A144,'Ishii et al.'!$A:$L,7,FALSE)*Sources!$E$4))</f>
        <v/>
      </c>
      <c r="AV144" s="18" t="str">
        <f t="shared" si="26"/>
        <v/>
      </c>
      <c r="AW144" s="18" t="str">
        <f>IF(ISERROR(VLOOKUP($A144,'Ishii et al.'!$A:$L,9,FALSE)),"",IF(VLOOKUP($A144,'Ishii et al.'!$A:$L,9,FALSE)=0,"",VLOOKUP($A144,'Ishii et al.'!$A:$L,9,FALSE)*Sources!$E$4))</f>
        <v/>
      </c>
      <c r="AX144" s="18" t="str">
        <f>IF(ISERROR(VLOOKUP($A144,'Ishii et al.'!$A:$L,10,FALSE)),"",IF(VLOOKUP($A144,'Ishii et al.'!$A:$L,10,FALSE)=0,"",VLOOKUP($A144,'Ishii et al.'!$A:$L,10,FALSE)*Sources!$E$4))</f>
        <v/>
      </c>
      <c r="AY144" s="18" t="str">
        <f>IF(ISERROR(VLOOKUP($A144,'Ishii et al.'!$A:$L,11,FALSE)),"",IF(VLOOKUP($A144,'Ishii et al.'!$A:$L,11,FALSE)=0,"",VLOOKUP($A144,'Ishii et al.'!$A:$L,11,FALSE)*Sources!$E$4))</f>
        <v/>
      </c>
      <c r="AZ144" s="18" t="str">
        <f>IF(ISERROR(VLOOKUP($A144,'Ishii et al.'!$A:$L,12,FALSE)),"",IF(VLOOKUP($A144,'Ishii et al.'!$A:$L,12,FALSE)=0,"",VLOOKUP($A144,'Ishii et al.'!$A:$L,12,FALSE)*Sources!$E$4))</f>
        <v/>
      </c>
      <c r="BA144" s="17"/>
      <c r="BB144" s="18">
        <f>IF(ISERROR(VLOOKUP($A144,'Park et al.'!$A:$E,5,FALSE)),"",IF(VLOOKUP($A144,'Park et al.'!$A:$E,5,FALSE)=0,"",VLOOKUP($A144,'Park et al.'!$A:$E,5,FALSE)*Sources!$E$5))</f>
        <v>1.41E-2</v>
      </c>
    </row>
    <row r="145" spans="1:54" ht="15" hidden="1" customHeight="1">
      <c r="A145" s="16" t="s">
        <v>429</v>
      </c>
      <c r="B145" s="18" t="s">
        <v>734</v>
      </c>
      <c r="C145" s="18" t="s">
        <v>734</v>
      </c>
      <c r="D145" s="18" t="s">
        <v>430</v>
      </c>
      <c r="E145" s="18" t="s">
        <v>430</v>
      </c>
      <c r="F145"/>
      <c r="G145" s="18" t="s">
        <v>430</v>
      </c>
      <c r="H145" s="18" t="s">
        <v>430</v>
      </c>
      <c r="I145" s="16">
        <f t="shared" si="18"/>
        <v>3</v>
      </c>
      <c r="J145" s="16">
        <f t="shared" si="19"/>
        <v>5</v>
      </c>
      <c r="K145" s="18"/>
      <c r="L145" s="18"/>
      <c r="M145" s="12" t="b">
        <v>1</v>
      </c>
      <c r="N145" s="12">
        <f t="shared" si="20"/>
        <v>4.2699999999999995E-3</v>
      </c>
      <c r="O145" s="12">
        <f t="shared" si="21"/>
        <v>4.2699999999999995E-3</v>
      </c>
      <c r="P145" s="12">
        <f t="shared" si="22"/>
        <v>4.2699999999999995E-3</v>
      </c>
      <c r="Q145" s="12">
        <f t="shared" si="23"/>
        <v>4.2699999999999995E-3</v>
      </c>
      <c r="R145" s="12">
        <f t="shared" si="24"/>
        <v>0</v>
      </c>
      <c r="S145" s="12">
        <f t="shared" si="25"/>
        <v>1.2362478286045163E-5</v>
      </c>
      <c r="U145" s="16">
        <f>IF(ISERROR(VLOOKUP($A145,'Bennett et al.'!$A:$E,3,FALSE)),"",IF(VLOOKUP($A145,'Bennett et al.'!$A:$E,3,FALSE)=0,"",VLOOKUP($A145,'Bennett et al.'!$A:$E,3,FALSE)*Sources!$E$2))</f>
        <v>4.2699999999999995E-3</v>
      </c>
      <c r="V145" s="16" t="str">
        <f>IF(ISERROR(VLOOKUP($A145,'Bennett et al.'!$A:$E,4,FALSE)),"",IF(VLOOKUP($A145,'Bennett et al.'!$A:$E,4,FALSE)=0,"",VLOOKUP($A145,'Bennett et al.'!$A:$E,4,FALSE)*Sources!$E$2))</f>
        <v/>
      </c>
      <c r="W145" s="16" t="str">
        <f>IF(ISERROR(VLOOKUP($A145,'Bennett et al.'!$A:$E,5,FALSE)),"",IF(VLOOKUP($A145,'Bennett et al.'!$A:$E,5,FALSE)=0,"",VLOOKUP($A145,'Bennett et al.'!$A:$E,5,FALSE)*Sources!$E$2))</f>
        <v/>
      </c>
      <c r="X145" s="17"/>
      <c r="Y145" s="16" t="str">
        <f>IF(ISERROR(VLOOKUP($A145,'Gerosa et al. growth media'!$A:$K,4,FALSE)),"",IF(VLOOKUP($A145,'Gerosa et al. growth media'!$A:$K,4,FALSE)=0,"",VLOOKUP($A145,'Gerosa et al. growth media'!$A:$K,4,FALSE)*Sources!$E$3))</f>
        <v/>
      </c>
      <c r="Z145" s="16" t="str">
        <f>IF(ISERROR(VLOOKUP($A145,'Gerosa et al. growth media'!$A:$K,5,FALSE)),"",IF(VLOOKUP($A145,'Gerosa et al. growth media'!$A:$K,5,FALSE)=0,"",VLOOKUP($A145,'Gerosa et al. growth media'!$A:$K,5,FALSE)*Sources!$E$3))</f>
        <v/>
      </c>
      <c r="AA145" s="16" t="str">
        <f>IF(ISERROR(VLOOKUP($A145,'Gerosa et al. growth media'!$A:$K,6,FALSE)),"",IF(VLOOKUP($A145,'Gerosa et al. growth media'!$A:$K,6,FALSE)=0,"",VLOOKUP($A145,'Gerosa et al. growth media'!$A:$K,6,FALSE)*Sources!$E$3))</f>
        <v/>
      </c>
      <c r="AB145" s="16" t="str">
        <f>IF(ISERROR(VLOOKUP($A145,'Gerosa et al. growth media'!$A:$K,7,FALSE)),"",IF(VLOOKUP($A145,'Gerosa et al. growth media'!$A:$K,7,FALSE)=0,"",VLOOKUP($A145,'Gerosa et al. growth media'!$A:$K,7,FALSE)*Sources!$E$3))</f>
        <v/>
      </c>
      <c r="AC145" s="16" t="str">
        <f>IF(ISERROR(VLOOKUP($A145,'Gerosa et al. growth media'!$A:$K,8,FALSE)),"",IF(VLOOKUP($A145,'Gerosa et al. growth media'!$A:$K,8,FALSE)=0,"",VLOOKUP($A145,'Gerosa et al. growth media'!$A:$K,8,FALSE)*Sources!$E$3))</f>
        <v/>
      </c>
      <c r="AD145" s="16" t="str">
        <f>IF(ISERROR(VLOOKUP($A145,'Gerosa et al. growth media'!$A:$K,9,FALSE)),"",IF(VLOOKUP($A145,'Gerosa et al. growth media'!$A:$K,9,FALSE)=0,"",VLOOKUP($A145,'Gerosa et al. growth media'!$A:$K,9,FALSE)*Sources!$E$3))</f>
        <v/>
      </c>
      <c r="AE145" s="16" t="str">
        <f>IF(ISERROR(VLOOKUP($A145,'Gerosa et al. growth media'!$A:$K,10,FALSE)),"",IF(VLOOKUP($A145,'Gerosa et al. growth media'!$A:$K,10,FALSE)=0,"",VLOOKUP($A145,'Gerosa et al. growth media'!$A:$K,10,FALSE)*Sources!$E$3))</f>
        <v/>
      </c>
      <c r="AF145" s="16" t="str">
        <f>IF(ISERROR(VLOOKUP($A145,'Gerosa et al. growth media'!$A:$K,11,FALSE)),"",IF(VLOOKUP($A145,'Gerosa et al. growth media'!$A:$K,11,FALSE)=0,"",VLOOKUP($A145,'Gerosa et al. growth media'!$A:$K,11,FALSE)*Sources!$E$3))</f>
        <v/>
      </c>
      <c r="AG145" s="16" t="str">
        <f>IF(ISERROR(VLOOKUP($A145,'Gerosa et al. diauxic shift'!$A:$L,4,FALSE)),"",IF(VLOOKUP($A145,'Gerosa et al. diauxic shift'!$A:$L,4,FALSE)=0,"",VLOOKUP($A145,'Gerosa et al. diauxic shift'!$A:$L,4,FALSE)*Sources!$E$3))</f>
        <v/>
      </c>
      <c r="AH145" s="16" t="str">
        <f>IF(ISERROR(VLOOKUP($A145,'Gerosa et al. diauxic shift'!$A:$L,5,FALSE)),"",IF(VLOOKUP($A145,'Gerosa et al. diauxic shift'!$A:$L,5,FALSE)=0,"",VLOOKUP($A145,'Gerosa et al. diauxic shift'!$A:$L,5,FALSE)*Sources!$E$3))</f>
        <v/>
      </c>
      <c r="AI145" s="16" t="str">
        <f>IF(ISERROR(VLOOKUP($A145,'Gerosa et al. diauxic shift'!$A:$L,6,FALSE)),"",IF(VLOOKUP($A145,'Gerosa et al. diauxic shift'!$A:$L,6,FALSE)=0,"",VLOOKUP($A145,'Gerosa et al. diauxic shift'!$A:$L,6,FALSE)*Sources!$E$3))</f>
        <v/>
      </c>
      <c r="AJ145" s="16" t="str">
        <f>IF(ISERROR(VLOOKUP($A145,'Gerosa et al. diauxic shift'!$A:$L,7,FALSE)),"",IF(VLOOKUP($A145,'Gerosa et al. diauxic shift'!$A:$L,7,FALSE)=0,"",VLOOKUP($A145,'Gerosa et al. diauxic shift'!$A:$L,7,FALSE)*Sources!$E$3))</f>
        <v/>
      </c>
      <c r="AK145" s="16" t="str">
        <f>IF(ISERROR(VLOOKUP($A145,'Gerosa et al. diauxic shift'!$A:$L,8,FALSE)),"",IF(VLOOKUP($A145,'Gerosa et al. diauxic shift'!$A:$L,8,FALSE)=0,"",VLOOKUP($A145,'Gerosa et al. diauxic shift'!$A:$L,8,FALSE)*Sources!$E$3))</f>
        <v/>
      </c>
      <c r="AL145" s="16" t="str">
        <f>IF(ISERROR(VLOOKUP($A145,'Gerosa et al. diauxic shift'!$A:$L,9,FALSE)),"",IF(VLOOKUP($A145,'Gerosa et al. diauxic shift'!$A:$L,9,FALSE)=0,"",VLOOKUP($A145,'Gerosa et al. diauxic shift'!$A:$L,9,FALSE)*Sources!$E$3))</f>
        <v/>
      </c>
      <c r="AM145" s="16" t="str">
        <f>IF(ISERROR(VLOOKUP($A145,'Gerosa et al. diauxic shift'!$A:$L,10,FALSE)),"",IF(VLOOKUP($A145,'Gerosa et al. diauxic shift'!$A:$L,10,FALSE)=0,"",VLOOKUP($A145,'Gerosa et al. diauxic shift'!$A:$L,10,FALSE)*Sources!$E$3))</f>
        <v/>
      </c>
      <c r="AN145" s="16" t="str">
        <f>IF(ISERROR(VLOOKUP($A145,'Gerosa et al. diauxic shift'!$A:$L,11,FALSE)),"",IF(VLOOKUP($A145,'Gerosa et al. diauxic shift'!$A:$L,11,FALSE)=0,"",VLOOKUP($A145,'Gerosa et al. diauxic shift'!$A:$L,11,FALSE)*Sources!$E$3))</f>
        <v/>
      </c>
      <c r="AO145" s="16" t="str">
        <f>IF(ISERROR(VLOOKUP($A145,'Gerosa et al. diauxic shift'!$A:$L,12,FALSE)),"",IF(VLOOKUP($A145,'Gerosa et al. diauxic shift'!$A:$L,12,FALSE)=0,"",VLOOKUP($A145,'Gerosa et al. diauxic shift'!$A:$L,12,FALSE)*Sources!$E$3))</f>
        <v/>
      </c>
      <c r="AP145" s="17"/>
      <c r="AQ145" s="16">
        <f>IF(ISERROR(VLOOKUP($A145,'Ishii et al.'!$A:$L,3,FALSE)),"",IF(VLOOKUP($A145,'Ishii et al.'!$A:$L,3,FALSE)=0,"",VLOOKUP($A145,'Ishii et al.'!$A:$L,3,FALSE)*Sources!$E$4))</f>
        <v>1.2606629787089801E-2</v>
      </c>
      <c r="AR145" s="16" t="str">
        <f>IF(ISERROR(VLOOKUP($A145,'Ishii et al.'!$A:$L,4,FALSE)),"",IF(VLOOKUP($A145,'Ishii et al.'!$A:$L,4,FALSE)=0,"",VLOOKUP($A145,'Ishii et al.'!$A:$L,4,FALSE)*Sources!$E$4))</f>
        <v/>
      </c>
      <c r="AS145" s="16">
        <f>IF(ISERROR(VLOOKUP($A145,'Ishii et al.'!$A:$L,5,FALSE)),"",IF(VLOOKUP($A145,'Ishii et al.'!$A:$L,5,FALSE)=0,"",VLOOKUP($A145,'Ishii et al.'!$A:$L,5,FALSE)*Sources!$E$4))</f>
        <v>7.1483562909465601E-3</v>
      </c>
      <c r="AT145" s="16">
        <f>IF(ISERROR(VLOOKUP($A145,'Ishii et al.'!$A:$L,6,FALSE)),"",IF(VLOOKUP($A145,'Ishii et al.'!$A:$L,6,FALSE)=0,"",VLOOKUP($A145,'Ishii et al.'!$A:$L,6,FALSE)*Sources!$E$4))</f>
        <v>1.8305604329438199E-2</v>
      </c>
      <c r="AU145" s="16" t="str">
        <f>IF(ISERROR(VLOOKUP($A145,'Ishii et al.'!$A:$L,7,FALSE)),"",IF(VLOOKUP($A145,'Ishii et al.'!$A:$L,7,FALSE)=0,"",VLOOKUP($A145,'Ishii et al.'!$A:$L,7,FALSE)*Sources!$E$4))</f>
        <v/>
      </c>
      <c r="AV145" s="16">
        <f t="shared" si="26"/>
        <v>1.2686863469158186E-2</v>
      </c>
      <c r="AW145" s="16" t="str">
        <f>IF(ISERROR(VLOOKUP($A145,'Ishii et al.'!$A:$L,9,FALSE)),"",IF(VLOOKUP($A145,'Ishii et al.'!$A:$L,9,FALSE)=0,"",VLOOKUP($A145,'Ishii et al.'!$A:$L,9,FALSE)*Sources!$E$4))</f>
        <v/>
      </c>
      <c r="AX145" s="16" t="str">
        <f>IF(ISERROR(VLOOKUP($A145,'Ishii et al.'!$A:$L,10,FALSE)),"",IF(VLOOKUP($A145,'Ishii et al.'!$A:$L,10,FALSE)=0,"",VLOOKUP($A145,'Ishii et al.'!$A:$L,10,FALSE)*Sources!$E$4))</f>
        <v/>
      </c>
      <c r="AY145" s="16" t="str">
        <f>IF(ISERROR(VLOOKUP($A145,'Ishii et al.'!$A:$L,11,FALSE)),"",IF(VLOOKUP($A145,'Ishii et al.'!$A:$L,11,FALSE)=0,"",VLOOKUP($A145,'Ishii et al.'!$A:$L,11,FALSE)*Sources!$E$4))</f>
        <v/>
      </c>
      <c r="AZ145" s="16" t="str">
        <f>IF(ISERROR(VLOOKUP($A145,'Ishii et al.'!$A:$L,12,FALSE)),"",IF(VLOOKUP($A145,'Ishii et al.'!$A:$L,12,FALSE)=0,"",VLOOKUP($A145,'Ishii et al.'!$A:$L,12,FALSE)*Sources!$E$4))</f>
        <v/>
      </c>
      <c r="BA145" s="17"/>
      <c r="BB145" s="16">
        <f>IF(ISERROR(VLOOKUP($A145,'Park et al.'!$A:$E,5,FALSE)),"",IF(VLOOKUP($A145,'Park et al.'!$A:$E,5,FALSE)=0,"",VLOOKUP($A145,'Park et al.'!$A:$E,5,FALSE)*Sources!$E$5))</f>
        <v>4.2699999999999995E-3</v>
      </c>
    </row>
    <row r="146" spans="1:54" ht="15" customHeight="1">
      <c r="A146" s="16" t="s">
        <v>431</v>
      </c>
      <c r="B146" s="18" t="s">
        <v>752</v>
      </c>
      <c r="C146" s="18" t="s">
        <v>848</v>
      </c>
      <c r="D146" s="18" t="s">
        <v>432</v>
      </c>
      <c r="E146" s="18" t="s">
        <v>432</v>
      </c>
      <c r="F146"/>
      <c r="G146" s="17"/>
      <c r="H146" s="18" t="s">
        <v>432</v>
      </c>
      <c r="I146" s="16">
        <f t="shared" si="18"/>
        <v>2</v>
      </c>
      <c r="J146" s="16">
        <f t="shared" si="19"/>
        <v>2</v>
      </c>
      <c r="K146" s="18"/>
      <c r="L146" s="18"/>
      <c r="N146" s="12">
        <f t="shared" si="20"/>
        <v>2.82E-3</v>
      </c>
      <c r="O146" s="12">
        <f t="shared" si="21"/>
        <v>2.82E-3</v>
      </c>
      <c r="P146" s="12">
        <f t="shared" si="22"/>
        <v>2.82E-3</v>
      </c>
      <c r="Q146" s="12">
        <f t="shared" si="23"/>
        <v>2.82E-3</v>
      </c>
      <c r="R146" s="12">
        <f t="shared" si="24"/>
        <v>0</v>
      </c>
      <c r="S146" s="12">
        <f t="shared" si="25"/>
        <v>8.1644470179502015E-6</v>
      </c>
      <c r="U146" s="16">
        <f>IF(ISERROR(VLOOKUP($A146,'Bennett et al.'!$A:$E,3,FALSE)),"",IF(VLOOKUP($A146,'Bennett et al.'!$A:$E,3,FALSE)=0,"",VLOOKUP($A146,'Bennett et al.'!$A:$E,3,FALSE)*Sources!$E$2))</f>
        <v>2.82E-3</v>
      </c>
      <c r="V146" s="16" t="str">
        <f>IF(ISERROR(VLOOKUP($A146,'Bennett et al.'!$A:$E,4,FALSE)),"",IF(VLOOKUP($A146,'Bennett et al.'!$A:$E,4,FALSE)=0,"",VLOOKUP($A146,'Bennett et al.'!$A:$E,4,FALSE)*Sources!$E$2))</f>
        <v/>
      </c>
      <c r="W146" s="16" t="str">
        <f>IF(ISERROR(VLOOKUP($A146,'Bennett et al.'!$A:$E,5,FALSE)),"",IF(VLOOKUP($A146,'Bennett et al.'!$A:$E,5,FALSE)=0,"",VLOOKUP($A146,'Bennett et al.'!$A:$E,5,FALSE)*Sources!$E$2))</f>
        <v/>
      </c>
      <c r="X146" s="17"/>
      <c r="Y146" s="16" t="str">
        <f>IF(ISERROR(VLOOKUP($A146,'Gerosa et al. growth media'!$A:$K,4,FALSE)),"",IF(VLOOKUP($A146,'Gerosa et al. growth media'!$A:$K,4,FALSE)=0,"",VLOOKUP($A146,'Gerosa et al. growth media'!$A:$K,4,FALSE)*Sources!$E$3))</f>
        <v/>
      </c>
      <c r="Z146" s="16" t="str">
        <f>IF(ISERROR(VLOOKUP($A146,'Gerosa et al. growth media'!$A:$K,5,FALSE)),"",IF(VLOOKUP($A146,'Gerosa et al. growth media'!$A:$K,5,FALSE)=0,"",VLOOKUP($A146,'Gerosa et al. growth media'!$A:$K,5,FALSE)*Sources!$E$3))</f>
        <v/>
      </c>
      <c r="AA146" s="16" t="str">
        <f>IF(ISERROR(VLOOKUP($A146,'Gerosa et al. growth media'!$A:$K,6,FALSE)),"",IF(VLOOKUP($A146,'Gerosa et al. growth media'!$A:$K,6,FALSE)=0,"",VLOOKUP($A146,'Gerosa et al. growth media'!$A:$K,6,FALSE)*Sources!$E$3))</f>
        <v/>
      </c>
      <c r="AB146" s="16" t="str">
        <f>IF(ISERROR(VLOOKUP($A146,'Gerosa et al. growth media'!$A:$K,7,FALSE)),"",IF(VLOOKUP($A146,'Gerosa et al. growth media'!$A:$K,7,FALSE)=0,"",VLOOKUP($A146,'Gerosa et al. growth media'!$A:$K,7,FALSE)*Sources!$E$3))</f>
        <v/>
      </c>
      <c r="AC146" s="16" t="str">
        <f>IF(ISERROR(VLOOKUP($A146,'Gerosa et al. growth media'!$A:$K,8,FALSE)),"",IF(VLOOKUP($A146,'Gerosa et al. growth media'!$A:$K,8,FALSE)=0,"",VLOOKUP($A146,'Gerosa et al. growth media'!$A:$K,8,FALSE)*Sources!$E$3))</f>
        <v/>
      </c>
      <c r="AD146" s="16" t="str">
        <f>IF(ISERROR(VLOOKUP($A146,'Gerosa et al. growth media'!$A:$K,9,FALSE)),"",IF(VLOOKUP($A146,'Gerosa et al. growth media'!$A:$K,9,FALSE)=0,"",VLOOKUP($A146,'Gerosa et al. growth media'!$A:$K,9,FALSE)*Sources!$E$3))</f>
        <v/>
      </c>
      <c r="AE146" s="16" t="str">
        <f>IF(ISERROR(VLOOKUP($A146,'Gerosa et al. growth media'!$A:$K,10,FALSE)),"",IF(VLOOKUP($A146,'Gerosa et al. growth media'!$A:$K,10,FALSE)=0,"",VLOOKUP($A146,'Gerosa et al. growth media'!$A:$K,10,FALSE)*Sources!$E$3))</f>
        <v/>
      </c>
      <c r="AF146" s="16" t="str">
        <f>IF(ISERROR(VLOOKUP($A146,'Gerosa et al. growth media'!$A:$K,11,FALSE)),"",IF(VLOOKUP($A146,'Gerosa et al. growth media'!$A:$K,11,FALSE)=0,"",VLOOKUP($A146,'Gerosa et al. growth media'!$A:$K,11,FALSE)*Sources!$E$3))</f>
        <v/>
      </c>
      <c r="AG146" s="16" t="str">
        <f>IF(ISERROR(VLOOKUP($A146,'Gerosa et al. diauxic shift'!$A:$L,4,FALSE)),"",IF(VLOOKUP($A146,'Gerosa et al. diauxic shift'!$A:$L,4,FALSE)=0,"",VLOOKUP($A146,'Gerosa et al. diauxic shift'!$A:$L,4,FALSE)*Sources!$E$3))</f>
        <v/>
      </c>
      <c r="AH146" s="16" t="str">
        <f>IF(ISERROR(VLOOKUP($A146,'Gerosa et al. diauxic shift'!$A:$L,5,FALSE)),"",IF(VLOOKUP($A146,'Gerosa et al. diauxic shift'!$A:$L,5,FALSE)=0,"",VLOOKUP($A146,'Gerosa et al. diauxic shift'!$A:$L,5,FALSE)*Sources!$E$3))</f>
        <v/>
      </c>
      <c r="AI146" s="16" t="str">
        <f>IF(ISERROR(VLOOKUP($A146,'Gerosa et al. diauxic shift'!$A:$L,6,FALSE)),"",IF(VLOOKUP($A146,'Gerosa et al. diauxic shift'!$A:$L,6,FALSE)=0,"",VLOOKUP($A146,'Gerosa et al. diauxic shift'!$A:$L,6,FALSE)*Sources!$E$3))</f>
        <v/>
      </c>
      <c r="AJ146" s="16" t="str">
        <f>IF(ISERROR(VLOOKUP($A146,'Gerosa et al. diauxic shift'!$A:$L,7,FALSE)),"",IF(VLOOKUP($A146,'Gerosa et al. diauxic shift'!$A:$L,7,FALSE)=0,"",VLOOKUP($A146,'Gerosa et al. diauxic shift'!$A:$L,7,FALSE)*Sources!$E$3))</f>
        <v/>
      </c>
      <c r="AK146" s="16" t="str">
        <f>IF(ISERROR(VLOOKUP($A146,'Gerosa et al. diauxic shift'!$A:$L,8,FALSE)),"",IF(VLOOKUP($A146,'Gerosa et al. diauxic shift'!$A:$L,8,FALSE)=0,"",VLOOKUP($A146,'Gerosa et al. diauxic shift'!$A:$L,8,FALSE)*Sources!$E$3))</f>
        <v/>
      </c>
      <c r="AL146" s="16" t="str">
        <f>IF(ISERROR(VLOOKUP($A146,'Gerosa et al. diauxic shift'!$A:$L,9,FALSE)),"",IF(VLOOKUP($A146,'Gerosa et al. diauxic shift'!$A:$L,9,FALSE)=0,"",VLOOKUP($A146,'Gerosa et al. diauxic shift'!$A:$L,9,FALSE)*Sources!$E$3))</f>
        <v/>
      </c>
      <c r="AM146" s="16" t="str">
        <f>IF(ISERROR(VLOOKUP($A146,'Gerosa et al. diauxic shift'!$A:$L,10,FALSE)),"",IF(VLOOKUP($A146,'Gerosa et al. diauxic shift'!$A:$L,10,FALSE)=0,"",VLOOKUP($A146,'Gerosa et al. diauxic shift'!$A:$L,10,FALSE)*Sources!$E$3))</f>
        <v/>
      </c>
      <c r="AN146" s="16" t="str">
        <f>IF(ISERROR(VLOOKUP($A146,'Gerosa et al. diauxic shift'!$A:$L,11,FALSE)),"",IF(VLOOKUP($A146,'Gerosa et al. diauxic shift'!$A:$L,11,FALSE)=0,"",VLOOKUP($A146,'Gerosa et al. diauxic shift'!$A:$L,11,FALSE)*Sources!$E$3))</f>
        <v/>
      </c>
      <c r="AO146" s="16" t="str">
        <f>IF(ISERROR(VLOOKUP($A146,'Gerosa et al. diauxic shift'!$A:$L,12,FALSE)),"",IF(VLOOKUP($A146,'Gerosa et al. diauxic shift'!$A:$L,12,FALSE)=0,"",VLOOKUP($A146,'Gerosa et al. diauxic shift'!$A:$L,12,FALSE)*Sources!$E$3))</f>
        <v/>
      </c>
      <c r="AP146" s="17"/>
      <c r="AQ146" s="16" t="str">
        <f>IF(ISERROR(VLOOKUP($A146,'Ishii et al.'!$A:$L,3,FALSE)),"",IF(VLOOKUP($A146,'Ishii et al.'!$A:$L,3,FALSE)=0,"",VLOOKUP($A146,'Ishii et al.'!$A:$L,3,FALSE)*Sources!$E$4))</f>
        <v/>
      </c>
      <c r="AR146" s="16" t="str">
        <f>IF(ISERROR(VLOOKUP($A146,'Ishii et al.'!$A:$L,4,FALSE)),"",IF(VLOOKUP($A146,'Ishii et al.'!$A:$L,4,FALSE)=0,"",VLOOKUP($A146,'Ishii et al.'!$A:$L,4,FALSE)*Sources!$E$4))</f>
        <v/>
      </c>
      <c r="AS146" s="16" t="str">
        <f>IF(ISERROR(VLOOKUP($A146,'Ishii et al.'!$A:$L,5,FALSE)),"",IF(VLOOKUP($A146,'Ishii et al.'!$A:$L,5,FALSE)=0,"",VLOOKUP($A146,'Ishii et al.'!$A:$L,5,FALSE)*Sources!$E$4))</f>
        <v/>
      </c>
      <c r="AT146" s="16" t="str">
        <f>IF(ISERROR(VLOOKUP($A146,'Ishii et al.'!$A:$L,6,FALSE)),"",IF(VLOOKUP($A146,'Ishii et al.'!$A:$L,6,FALSE)=0,"",VLOOKUP($A146,'Ishii et al.'!$A:$L,6,FALSE)*Sources!$E$4))</f>
        <v/>
      </c>
      <c r="AU146" s="16" t="str">
        <f>IF(ISERROR(VLOOKUP($A146,'Ishii et al.'!$A:$L,7,FALSE)),"",IF(VLOOKUP($A146,'Ishii et al.'!$A:$L,7,FALSE)=0,"",VLOOKUP($A146,'Ishii et al.'!$A:$L,7,FALSE)*Sources!$E$4))</f>
        <v/>
      </c>
      <c r="AV146" s="16" t="str">
        <f t="shared" si="26"/>
        <v/>
      </c>
      <c r="AW146" s="16" t="str">
        <f>IF(ISERROR(VLOOKUP($A146,'Ishii et al.'!$A:$L,9,FALSE)),"",IF(VLOOKUP($A146,'Ishii et al.'!$A:$L,9,FALSE)=0,"",VLOOKUP($A146,'Ishii et al.'!$A:$L,9,FALSE)*Sources!$E$4))</f>
        <v/>
      </c>
      <c r="AX146" s="16" t="str">
        <f>IF(ISERROR(VLOOKUP($A146,'Ishii et al.'!$A:$L,10,FALSE)),"",IF(VLOOKUP($A146,'Ishii et al.'!$A:$L,10,FALSE)=0,"",VLOOKUP($A146,'Ishii et al.'!$A:$L,10,FALSE)*Sources!$E$4))</f>
        <v/>
      </c>
      <c r="AY146" s="16" t="str">
        <f>IF(ISERROR(VLOOKUP($A146,'Ishii et al.'!$A:$L,11,FALSE)),"",IF(VLOOKUP($A146,'Ishii et al.'!$A:$L,11,FALSE)=0,"",VLOOKUP($A146,'Ishii et al.'!$A:$L,11,FALSE)*Sources!$E$4))</f>
        <v/>
      </c>
      <c r="AZ146" s="16" t="str">
        <f>IF(ISERROR(VLOOKUP($A146,'Ishii et al.'!$A:$L,12,FALSE)),"",IF(VLOOKUP($A146,'Ishii et al.'!$A:$L,12,FALSE)=0,"",VLOOKUP($A146,'Ishii et al.'!$A:$L,12,FALSE)*Sources!$E$4))</f>
        <v/>
      </c>
      <c r="BA146" s="17"/>
      <c r="BB146" s="16">
        <f>IF(ISERROR(VLOOKUP($A146,'Park et al.'!$A:$E,5,FALSE)),"",IF(VLOOKUP($A146,'Park et al.'!$A:$E,5,FALSE)=0,"",VLOOKUP($A146,'Park et al.'!$A:$E,5,FALSE)*Sources!$E$5))</f>
        <v>2.82E-3</v>
      </c>
    </row>
    <row r="147" spans="1:54" ht="15" hidden="1" customHeight="1">
      <c r="A147" s="16" t="s">
        <v>433</v>
      </c>
      <c r="B147" s="18" t="s">
        <v>746</v>
      </c>
      <c r="C147" s="18" t="s">
        <v>746</v>
      </c>
      <c r="D147" s="18" t="s">
        <v>434</v>
      </c>
      <c r="E147" s="18" t="s">
        <v>435</v>
      </c>
      <c r="F147" s="18" t="s">
        <v>435</v>
      </c>
      <c r="G147" s="18" t="s">
        <v>434</v>
      </c>
      <c r="H147" s="18" t="s">
        <v>435</v>
      </c>
      <c r="I147" s="18">
        <f t="shared" si="18"/>
        <v>4</v>
      </c>
      <c r="J147" s="18">
        <f t="shared" si="19"/>
        <v>21</v>
      </c>
      <c r="K147" s="18"/>
      <c r="L147" s="18"/>
      <c r="M147" s="12" t="b">
        <v>1</v>
      </c>
      <c r="N147" s="12">
        <f t="shared" si="20"/>
        <v>2.392731830129893E-2</v>
      </c>
      <c r="O147" s="12">
        <f t="shared" si="21"/>
        <v>1.3819549038967785E-3</v>
      </c>
      <c r="P147" s="12">
        <f t="shared" si="22"/>
        <v>3.5200000000000002E-2</v>
      </c>
      <c r="Q147" s="12">
        <f t="shared" si="23"/>
        <v>3.5200000000000002E-2</v>
      </c>
      <c r="R147" s="12">
        <f t="shared" si="24"/>
        <v>1.594197934261804E-2</v>
      </c>
      <c r="S147" s="12">
        <f t="shared" si="25"/>
        <v>6.9274227855526711E-5</v>
      </c>
      <c r="U147" s="18">
        <f>IF(ISERROR(VLOOKUP($A147,'Bennett et al.'!$A:$E,3,FALSE)),"",IF(VLOOKUP($A147,'Bennett et al.'!$A:$E,3,FALSE)=0,"",VLOOKUP($A147,'Bennett et al.'!$A:$E,3,FALSE)*Sources!$E$2))</f>
        <v>3.5200000000000002E-2</v>
      </c>
      <c r="V147" s="18">
        <f>IF(ISERROR(VLOOKUP($A147,'Bennett et al.'!$A:$E,4,FALSE)),"",IF(VLOOKUP($A147,'Bennett et al.'!$A:$E,4,FALSE)=0,"",VLOOKUP($A147,'Bennett et al.'!$A:$E,4,FALSE)*Sources!$E$2))</f>
        <v>8.3000000000000004E-2</v>
      </c>
      <c r="W147" s="18">
        <f>IF(ISERROR(VLOOKUP($A147,'Bennett et al.'!$A:$E,5,FALSE)),"",IF(VLOOKUP($A147,'Bennett et al.'!$A:$E,5,FALSE)=0,"",VLOOKUP($A147,'Bennett et al.'!$A:$E,5,FALSE)*Sources!$E$2))</f>
        <v>0.14599999999999999</v>
      </c>
      <c r="X147" s="17"/>
      <c r="Y147" s="18">
        <f>IF(ISERROR(VLOOKUP($A147,'Gerosa et al. growth media'!$A:$K,4,FALSE)),"",IF(VLOOKUP($A147,'Gerosa et al. growth media'!$A:$K,4,FALSE)=0,"",VLOOKUP($A147,'Gerosa et al. growth media'!$A:$K,4,FALSE)*Sources!$E$3))</f>
        <v>3.5771286776572347E-3</v>
      </c>
      <c r="Z147" s="18">
        <f>IF(ISERROR(VLOOKUP($A147,'Gerosa et al. growth media'!$A:$K,5,FALSE)),"",IF(VLOOKUP($A147,'Gerosa et al. growth media'!$A:$K,5,FALSE)=0,"",VLOOKUP($A147,'Gerosa et al. growth media'!$A:$K,5,FALSE)*Sources!$E$3))</f>
        <v>2.7735227013625844E-3</v>
      </c>
      <c r="AA147" s="18">
        <f>IF(ISERROR(VLOOKUP($A147,'Gerosa et al. growth media'!$A:$K,6,FALSE)),"",IF(VLOOKUP($A147,'Gerosa et al. growth media'!$A:$K,6,FALSE)=0,"",VLOOKUP($A147,'Gerosa et al. growth media'!$A:$K,6,FALSE)*Sources!$E$3))</f>
        <v>2.5523018613766708E-3</v>
      </c>
      <c r="AB147" s="18">
        <f>IF(ISERROR(VLOOKUP($A147,'Gerosa et al. growth media'!$A:$K,7,FALSE)),"",IF(VLOOKUP($A147,'Gerosa et al. growth media'!$A:$K,7,FALSE)=0,"",VLOOKUP($A147,'Gerosa et al. growth media'!$A:$K,7,FALSE)*Sources!$E$3))</f>
        <v>1.3819549038967785E-3</v>
      </c>
      <c r="AC147" s="18">
        <f>IF(ISERROR(VLOOKUP($A147,'Gerosa et al. growth media'!$A:$K,8,FALSE)),"",IF(VLOOKUP($A147,'Gerosa et al. growth media'!$A:$K,8,FALSE)=0,"",VLOOKUP($A147,'Gerosa et al. growth media'!$A:$K,8,FALSE)*Sources!$E$3))</f>
        <v>4.0686293769910693E-3</v>
      </c>
      <c r="AD147" s="18">
        <f>IF(ISERROR(VLOOKUP($A147,'Gerosa et al. growth media'!$A:$K,9,FALSE)),"",IF(VLOOKUP($A147,'Gerosa et al. growth media'!$A:$K,9,FALSE)=0,"",VLOOKUP($A147,'Gerosa et al. growth media'!$A:$K,9,FALSE)*Sources!$E$3))</f>
        <v>1.2442881433458387E-3</v>
      </c>
      <c r="AE147" s="18">
        <f>IF(ISERROR(VLOOKUP($A147,'Gerosa et al. growth media'!$A:$K,10,FALSE)),"",IF(VLOOKUP($A147,'Gerosa et al. growth media'!$A:$K,10,FALSE)=0,"",VLOOKUP($A147,'Gerosa et al. growth media'!$A:$K,10,FALSE)*Sources!$E$3))</f>
        <v>2.9192992492880808E-3</v>
      </c>
      <c r="AF147" s="18">
        <f>IF(ISERROR(VLOOKUP($A147,'Gerosa et al. growth media'!$A:$K,11,FALSE)),"",IF(VLOOKUP($A147,'Gerosa et al. growth media'!$A:$K,11,FALSE)=0,"",VLOOKUP($A147,'Gerosa et al. growth media'!$A:$K,11,FALSE)*Sources!$E$3))</f>
        <v>4.5189364104651023E-3</v>
      </c>
      <c r="AG147" s="18" t="str">
        <f>IF(ISERROR(VLOOKUP($A147,'Gerosa et al. diauxic shift'!$A:$L,4,FALSE)),"",IF(VLOOKUP($A147,'Gerosa et al. diauxic shift'!$A:$L,4,FALSE)=0,"",VLOOKUP($A147,'Gerosa et al. diauxic shift'!$A:$L,4,FALSE)*Sources!$E$3))</f>
        <v/>
      </c>
      <c r="AH147" s="18" t="str">
        <f>IF(ISERROR(VLOOKUP($A147,'Gerosa et al. diauxic shift'!$A:$L,5,FALSE)),"",IF(VLOOKUP($A147,'Gerosa et al. diauxic shift'!$A:$L,5,FALSE)=0,"",VLOOKUP($A147,'Gerosa et al. diauxic shift'!$A:$L,5,FALSE)*Sources!$E$3))</f>
        <v/>
      </c>
      <c r="AI147" s="18" t="str">
        <f>IF(ISERROR(VLOOKUP($A147,'Gerosa et al. diauxic shift'!$A:$L,6,FALSE)),"",IF(VLOOKUP($A147,'Gerosa et al. diauxic shift'!$A:$L,6,FALSE)=0,"",VLOOKUP($A147,'Gerosa et al. diauxic shift'!$A:$L,6,FALSE)*Sources!$E$3))</f>
        <v/>
      </c>
      <c r="AJ147" s="18" t="str">
        <f>IF(ISERROR(VLOOKUP($A147,'Gerosa et al. diauxic shift'!$A:$L,7,FALSE)),"",IF(VLOOKUP($A147,'Gerosa et al. diauxic shift'!$A:$L,7,FALSE)=0,"",VLOOKUP($A147,'Gerosa et al. diauxic shift'!$A:$L,7,FALSE)*Sources!$E$3))</f>
        <v/>
      </c>
      <c r="AK147" s="18" t="str">
        <f>IF(ISERROR(VLOOKUP($A147,'Gerosa et al. diauxic shift'!$A:$L,8,FALSE)),"",IF(VLOOKUP($A147,'Gerosa et al. diauxic shift'!$A:$L,8,FALSE)=0,"",VLOOKUP($A147,'Gerosa et al. diauxic shift'!$A:$L,8,FALSE)*Sources!$E$3))</f>
        <v/>
      </c>
      <c r="AL147" s="18" t="str">
        <f>IF(ISERROR(VLOOKUP($A147,'Gerosa et al. diauxic shift'!$A:$L,9,FALSE)),"",IF(VLOOKUP($A147,'Gerosa et al. diauxic shift'!$A:$L,9,FALSE)=0,"",VLOOKUP($A147,'Gerosa et al. diauxic shift'!$A:$L,9,FALSE)*Sources!$E$3))</f>
        <v/>
      </c>
      <c r="AM147" s="18" t="str">
        <f>IF(ISERROR(VLOOKUP($A147,'Gerosa et al. diauxic shift'!$A:$L,10,FALSE)),"",IF(VLOOKUP($A147,'Gerosa et al. diauxic shift'!$A:$L,10,FALSE)=0,"",VLOOKUP($A147,'Gerosa et al. diauxic shift'!$A:$L,10,FALSE)*Sources!$E$3))</f>
        <v/>
      </c>
      <c r="AN147" s="18" t="str">
        <f>IF(ISERROR(VLOOKUP($A147,'Gerosa et al. diauxic shift'!$A:$L,11,FALSE)),"",IF(VLOOKUP($A147,'Gerosa et al. diauxic shift'!$A:$L,11,FALSE)=0,"",VLOOKUP($A147,'Gerosa et al. diauxic shift'!$A:$L,11,FALSE)*Sources!$E$3))</f>
        <v/>
      </c>
      <c r="AO147" s="18" t="str">
        <f>IF(ISERROR(VLOOKUP($A147,'Gerosa et al. diauxic shift'!$A:$L,12,FALSE)),"",IF(VLOOKUP($A147,'Gerosa et al. diauxic shift'!$A:$L,12,FALSE)=0,"",VLOOKUP($A147,'Gerosa et al. diauxic shift'!$A:$L,12,FALSE)*Sources!$E$3))</f>
        <v/>
      </c>
      <c r="AP147" s="17"/>
      <c r="AQ147" s="18">
        <f>IF(ISERROR(VLOOKUP($A147,'Ishii et al.'!$A:$L,3,FALSE)),"",IF(VLOOKUP($A147,'Ishii et al.'!$A:$L,3,FALSE)=0,"",VLOOKUP($A147,'Ishii et al.'!$A:$L,3,FALSE)*Sources!$E$4))</f>
        <v>5.5873670947162498E-3</v>
      </c>
      <c r="AR147" s="18">
        <f>IF(ISERROR(VLOOKUP($A147,'Ishii et al.'!$A:$L,4,FALSE)),"",IF(VLOOKUP($A147,'Ishii et al.'!$A:$L,4,FALSE)=0,"",VLOOKUP($A147,'Ishii et al.'!$A:$L,4,FALSE)*Sources!$E$4))</f>
        <v>7.8506628798675707E-3</v>
      </c>
      <c r="AS147" s="18">
        <f>IF(ISERROR(VLOOKUP($A147,'Ishii et al.'!$A:$L,5,FALSE)),"",IF(VLOOKUP($A147,'Ishii et al.'!$A:$L,5,FALSE)=0,"",VLOOKUP($A147,'Ishii et al.'!$A:$L,5,FALSE)*Sources!$E$4))</f>
        <v>8.5046119980396601E-3</v>
      </c>
      <c r="AT147" s="18">
        <f>IF(ISERROR(VLOOKUP($A147,'Ishii et al.'!$A:$L,6,FALSE)),"",IF(VLOOKUP($A147,'Ishii et al.'!$A:$L,6,FALSE)=0,"",VLOOKUP($A147,'Ishii et al.'!$A:$L,6,FALSE)*Sources!$E$4))</f>
        <v>5.5169195297035999E-3</v>
      </c>
      <c r="AU147" s="18">
        <f>IF(ISERROR(VLOOKUP($A147,'Ishii et al.'!$A:$L,7,FALSE)),"",IF(VLOOKUP($A147,'Ishii et al.'!$A:$L,7,FALSE)=0,"",VLOOKUP($A147,'Ishii et al.'!$A:$L,7,FALSE)*Sources!$E$4))</f>
        <v>2.2305087024044102E-3</v>
      </c>
      <c r="AV147" s="18">
        <f t="shared" si="26"/>
        <v>5.9380140409462986E-3</v>
      </c>
      <c r="AW147" s="18">
        <f>IF(ISERROR(VLOOKUP($A147,'Ishii et al.'!$A:$L,9,FALSE)),"",IF(VLOOKUP($A147,'Ishii et al.'!$A:$L,9,FALSE)=0,"",VLOOKUP($A147,'Ishii et al.'!$A:$L,9,FALSE)*Sources!$E$4))</f>
        <v>1.65042404189329E-3</v>
      </c>
      <c r="AX147" s="18">
        <f>IF(ISERROR(VLOOKUP($A147,'Ishii et al.'!$A:$L,10,FALSE)),"",IF(VLOOKUP($A147,'Ishii et al.'!$A:$L,10,FALSE)=0,"",VLOOKUP($A147,'Ishii et al.'!$A:$L,10,FALSE)*Sources!$E$4))</f>
        <v>4.0343740923354399E-3</v>
      </c>
      <c r="AY147" s="18">
        <f>IF(ISERROR(VLOOKUP($A147,'Ishii et al.'!$A:$L,11,FALSE)),"",IF(VLOOKUP($A147,'Ishii et al.'!$A:$L,11,FALSE)=0,"",VLOOKUP($A147,'Ishii et al.'!$A:$L,11,FALSE)*Sources!$E$4))</f>
        <v>5.8127236019773496E-3</v>
      </c>
      <c r="AZ147" s="18">
        <f>IF(ISERROR(VLOOKUP($A147,'Ishii et al.'!$A:$L,12,FALSE)),"",IF(VLOOKUP($A147,'Ishii et al.'!$A:$L,12,FALSE)=0,"",VLOOKUP($A147,'Ishii et al.'!$A:$L,12,FALSE)*Sources!$E$4))</f>
        <v>1.9229679090138799E-2</v>
      </c>
      <c r="BA147" s="17"/>
      <c r="BB147" s="18">
        <f>IF(ISERROR(VLOOKUP($A147,'Park et al.'!$A:$E,5,FALSE)),"",IF(VLOOKUP($A147,'Park et al.'!$A:$E,5,FALSE)=0,"",VLOOKUP($A147,'Park et al.'!$A:$E,5,FALSE)*Sources!$E$5))</f>
        <v>3.5200000000000002E-2</v>
      </c>
    </row>
    <row r="148" spans="1:54" ht="15" customHeight="1">
      <c r="A148" s="16" t="s">
        <v>436</v>
      </c>
      <c r="B148" s="18"/>
      <c r="C148" s="18"/>
      <c r="D148" s="18" t="s">
        <v>437</v>
      </c>
      <c r="E148" s="17"/>
      <c r="G148" s="16" t="s">
        <v>437</v>
      </c>
      <c r="H148" s="17"/>
      <c r="I148" s="16">
        <f t="shared" si="18"/>
        <v>1</v>
      </c>
      <c r="J148" s="16">
        <f t="shared" si="19"/>
        <v>1</v>
      </c>
      <c r="K148" s="18"/>
      <c r="L148" s="18"/>
      <c r="N148" s="12" t="str">
        <f t="shared" si="20"/>
        <v/>
      </c>
      <c r="O148" s="12" t="str">
        <f t="shared" si="21"/>
        <v/>
      </c>
      <c r="P148" s="12" t="str">
        <f t="shared" si="22"/>
        <v/>
      </c>
      <c r="Q148" s="12" t="str">
        <f t="shared" si="23"/>
        <v/>
      </c>
      <c r="R148" s="12" t="str">
        <f t="shared" si="24"/>
        <v/>
      </c>
      <c r="S148" s="12" t="str">
        <f t="shared" si="25"/>
        <v/>
      </c>
      <c r="U148" s="16" t="str">
        <f>IF(ISERROR(VLOOKUP($A148,'Bennett et al.'!$A:$E,3,FALSE)),"",IF(VLOOKUP($A148,'Bennett et al.'!$A:$E,3,FALSE)=0,"",VLOOKUP($A148,'Bennett et al.'!$A:$E,3,FALSE)*Sources!$E$2))</f>
        <v/>
      </c>
      <c r="V148" s="16" t="str">
        <f>IF(ISERROR(VLOOKUP($A148,'Bennett et al.'!$A:$E,4,FALSE)),"",IF(VLOOKUP($A148,'Bennett et al.'!$A:$E,4,FALSE)=0,"",VLOOKUP($A148,'Bennett et al.'!$A:$E,4,FALSE)*Sources!$E$2))</f>
        <v/>
      </c>
      <c r="W148" s="16" t="str">
        <f>IF(ISERROR(VLOOKUP($A148,'Bennett et al.'!$A:$E,5,FALSE)),"",IF(VLOOKUP($A148,'Bennett et al.'!$A:$E,5,FALSE)=0,"",VLOOKUP($A148,'Bennett et al.'!$A:$E,5,FALSE)*Sources!$E$2))</f>
        <v/>
      </c>
      <c r="X148" s="17"/>
      <c r="Y148" s="16" t="str">
        <f>IF(ISERROR(VLOOKUP($A148,'Gerosa et al. growth media'!$A:$K,4,FALSE)),"",IF(VLOOKUP($A148,'Gerosa et al. growth media'!$A:$K,4,FALSE)=0,"",VLOOKUP($A148,'Gerosa et al. growth media'!$A:$K,4,FALSE)*Sources!$E$3))</f>
        <v/>
      </c>
      <c r="Z148" s="16" t="str">
        <f>IF(ISERROR(VLOOKUP($A148,'Gerosa et al. growth media'!$A:$K,5,FALSE)),"",IF(VLOOKUP($A148,'Gerosa et al. growth media'!$A:$K,5,FALSE)=0,"",VLOOKUP($A148,'Gerosa et al. growth media'!$A:$K,5,FALSE)*Sources!$E$3))</f>
        <v/>
      </c>
      <c r="AA148" s="16" t="str">
        <f>IF(ISERROR(VLOOKUP($A148,'Gerosa et al. growth media'!$A:$K,6,FALSE)),"",IF(VLOOKUP($A148,'Gerosa et al. growth media'!$A:$K,6,FALSE)=0,"",VLOOKUP($A148,'Gerosa et al. growth media'!$A:$K,6,FALSE)*Sources!$E$3))</f>
        <v/>
      </c>
      <c r="AB148" s="16" t="str">
        <f>IF(ISERROR(VLOOKUP($A148,'Gerosa et al. growth media'!$A:$K,7,FALSE)),"",IF(VLOOKUP($A148,'Gerosa et al. growth media'!$A:$K,7,FALSE)=0,"",VLOOKUP($A148,'Gerosa et al. growth media'!$A:$K,7,FALSE)*Sources!$E$3))</f>
        <v/>
      </c>
      <c r="AC148" s="16" t="str">
        <f>IF(ISERROR(VLOOKUP($A148,'Gerosa et al. growth media'!$A:$K,8,FALSE)),"",IF(VLOOKUP($A148,'Gerosa et al. growth media'!$A:$K,8,FALSE)=0,"",VLOOKUP($A148,'Gerosa et al. growth media'!$A:$K,8,FALSE)*Sources!$E$3))</f>
        <v/>
      </c>
      <c r="AD148" s="16" t="str">
        <f>IF(ISERROR(VLOOKUP($A148,'Gerosa et al. growth media'!$A:$K,9,FALSE)),"",IF(VLOOKUP($A148,'Gerosa et al. growth media'!$A:$K,9,FALSE)=0,"",VLOOKUP($A148,'Gerosa et al. growth media'!$A:$K,9,FALSE)*Sources!$E$3))</f>
        <v/>
      </c>
      <c r="AE148" s="16" t="str">
        <f>IF(ISERROR(VLOOKUP($A148,'Gerosa et al. growth media'!$A:$K,10,FALSE)),"",IF(VLOOKUP($A148,'Gerosa et al. growth media'!$A:$K,10,FALSE)=0,"",VLOOKUP($A148,'Gerosa et al. growth media'!$A:$K,10,FALSE)*Sources!$E$3))</f>
        <v/>
      </c>
      <c r="AF148" s="16" t="str">
        <f>IF(ISERROR(VLOOKUP($A148,'Gerosa et al. growth media'!$A:$K,11,FALSE)),"",IF(VLOOKUP($A148,'Gerosa et al. growth media'!$A:$K,11,FALSE)=0,"",VLOOKUP($A148,'Gerosa et al. growth media'!$A:$K,11,FALSE)*Sources!$E$3))</f>
        <v/>
      </c>
      <c r="AG148" s="16" t="str">
        <f>IF(ISERROR(VLOOKUP($A148,'Gerosa et al. diauxic shift'!$A:$L,4,FALSE)),"",IF(VLOOKUP($A148,'Gerosa et al. diauxic shift'!$A:$L,4,FALSE)=0,"",VLOOKUP($A148,'Gerosa et al. diauxic shift'!$A:$L,4,FALSE)*Sources!$E$3))</f>
        <v/>
      </c>
      <c r="AH148" s="16" t="str">
        <f>IF(ISERROR(VLOOKUP($A148,'Gerosa et al. diauxic shift'!$A:$L,5,FALSE)),"",IF(VLOOKUP($A148,'Gerosa et al. diauxic shift'!$A:$L,5,FALSE)=0,"",VLOOKUP($A148,'Gerosa et al. diauxic shift'!$A:$L,5,FALSE)*Sources!$E$3))</f>
        <v/>
      </c>
      <c r="AI148" s="16" t="str">
        <f>IF(ISERROR(VLOOKUP($A148,'Gerosa et al. diauxic shift'!$A:$L,6,FALSE)),"",IF(VLOOKUP($A148,'Gerosa et al. diauxic shift'!$A:$L,6,FALSE)=0,"",VLOOKUP($A148,'Gerosa et al. diauxic shift'!$A:$L,6,FALSE)*Sources!$E$3))</f>
        <v/>
      </c>
      <c r="AJ148" s="16" t="str">
        <f>IF(ISERROR(VLOOKUP($A148,'Gerosa et al. diauxic shift'!$A:$L,7,FALSE)),"",IF(VLOOKUP($A148,'Gerosa et al. diauxic shift'!$A:$L,7,FALSE)=0,"",VLOOKUP($A148,'Gerosa et al. diauxic shift'!$A:$L,7,FALSE)*Sources!$E$3))</f>
        <v/>
      </c>
      <c r="AK148" s="16" t="str">
        <f>IF(ISERROR(VLOOKUP($A148,'Gerosa et al. diauxic shift'!$A:$L,8,FALSE)),"",IF(VLOOKUP($A148,'Gerosa et al. diauxic shift'!$A:$L,8,FALSE)=0,"",VLOOKUP($A148,'Gerosa et al. diauxic shift'!$A:$L,8,FALSE)*Sources!$E$3))</f>
        <v/>
      </c>
      <c r="AL148" s="16" t="str">
        <f>IF(ISERROR(VLOOKUP($A148,'Gerosa et al. diauxic shift'!$A:$L,9,FALSE)),"",IF(VLOOKUP($A148,'Gerosa et al. diauxic shift'!$A:$L,9,FALSE)=0,"",VLOOKUP($A148,'Gerosa et al. diauxic shift'!$A:$L,9,FALSE)*Sources!$E$3))</f>
        <v/>
      </c>
      <c r="AM148" s="16" t="str">
        <f>IF(ISERROR(VLOOKUP($A148,'Gerosa et al. diauxic shift'!$A:$L,10,FALSE)),"",IF(VLOOKUP($A148,'Gerosa et al. diauxic shift'!$A:$L,10,FALSE)=0,"",VLOOKUP($A148,'Gerosa et al. diauxic shift'!$A:$L,10,FALSE)*Sources!$E$3))</f>
        <v/>
      </c>
      <c r="AN148" s="16" t="str">
        <f>IF(ISERROR(VLOOKUP($A148,'Gerosa et al. diauxic shift'!$A:$L,11,FALSE)),"",IF(VLOOKUP($A148,'Gerosa et al. diauxic shift'!$A:$L,11,FALSE)=0,"",VLOOKUP($A148,'Gerosa et al. diauxic shift'!$A:$L,11,FALSE)*Sources!$E$3))</f>
        <v/>
      </c>
      <c r="AO148" s="16" t="str">
        <f>IF(ISERROR(VLOOKUP($A148,'Gerosa et al. diauxic shift'!$A:$L,12,FALSE)),"",IF(VLOOKUP($A148,'Gerosa et al. diauxic shift'!$A:$L,12,FALSE)=0,"",VLOOKUP($A148,'Gerosa et al. diauxic shift'!$A:$L,12,FALSE)*Sources!$E$3))</f>
        <v/>
      </c>
      <c r="AP148" s="17"/>
      <c r="AQ148" s="16" t="str">
        <f>IF(ISERROR(VLOOKUP($A148,'Ishii et al.'!$A:$L,3,FALSE)),"",IF(VLOOKUP($A148,'Ishii et al.'!$A:$L,3,FALSE)=0,"",VLOOKUP($A148,'Ishii et al.'!$A:$L,3,FALSE)*Sources!$E$4))</f>
        <v/>
      </c>
      <c r="AR148" s="16" t="str">
        <f>IF(ISERROR(VLOOKUP($A148,'Ishii et al.'!$A:$L,4,FALSE)),"",IF(VLOOKUP($A148,'Ishii et al.'!$A:$L,4,FALSE)=0,"",VLOOKUP($A148,'Ishii et al.'!$A:$L,4,FALSE)*Sources!$E$4))</f>
        <v/>
      </c>
      <c r="AS148" s="16" t="str">
        <f>IF(ISERROR(VLOOKUP($A148,'Ishii et al.'!$A:$L,5,FALSE)),"",IF(VLOOKUP($A148,'Ishii et al.'!$A:$L,5,FALSE)=0,"",VLOOKUP($A148,'Ishii et al.'!$A:$L,5,FALSE)*Sources!$E$4))</f>
        <v/>
      </c>
      <c r="AT148" s="16" t="str">
        <f>IF(ISERROR(VLOOKUP($A148,'Ishii et al.'!$A:$L,6,FALSE)),"",IF(VLOOKUP($A148,'Ishii et al.'!$A:$L,6,FALSE)=0,"",VLOOKUP($A148,'Ishii et al.'!$A:$L,6,FALSE)*Sources!$E$4))</f>
        <v/>
      </c>
      <c r="AU148" s="16" t="str">
        <f>IF(ISERROR(VLOOKUP($A148,'Ishii et al.'!$A:$L,7,FALSE)),"",IF(VLOOKUP($A148,'Ishii et al.'!$A:$L,7,FALSE)=0,"",VLOOKUP($A148,'Ishii et al.'!$A:$L,7,FALSE)*Sources!$E$4))</f>
        <v/>
      </c>
      <c r="AV148" s="16" t="str">
        <f t="shared" si="26"/>
        <v/>
      </c>
      <c r="AW148" s="16">
        <f>IF(ISERROR(VLOOKUP($A148,'Ishii et al.'!$A:$L,9,FALSE)),"",IF(VLOOKUP($A148,'Ishii et al.'!$A:$L,9,FALSE)=0,"",VLOOKUP($A148,'Ishii et al.'!$A:$L,9,FALSE)*Sources!$E$4))</f>
        <v>4.04450909387764E-3</v>
      </c>
      <c r="AX148" s="16" t="str">
        <f>IF(ISERROR(VLOOKUP($A148,'Ishii et al.'!$A:$L,10,FALSE)),"",IF(VLOOKUP($A148,'Ishii et al.'!$A:$L,10,FALSE)=0,"",VLOOKUP($A148,'Ishii et al.'!$A:$L,10,FALSE)*Sources!$E$4))</f>
        <v/>
      </c>
      <c r="AY148" s="16" t="str">
        <f>IF(ISERROR(VLOOKUP($A148,'Ishii et al.'!$A:$L,11,FALSE)),"",IF(VLOOKUP($A148,'Ishii et al.'!$A:$L,11,FALSE)=0,"",VLOOKUP($A148,'Ishii et al.'!$A:$L,11,FALSE)*Sources!$E$4))</f>
        <v/>
      </c>
      <c r="AZ148" s="16" t="str">
        <f>IF(ISERROR(VLOOKUP($A148,'Ishii et al.'!$A:$L,12,FALSE)),"",IF(VLOOKUP($A148,'Ishii et al.'!$A:$L,12,FALSE)=0,"",VLOOKUP($A148,'Ishii et al.'!$A:$L,12,FALSE)*Sources!$E$4))</f>
        <v/>
      </c>
      <c r="BA148" s="17"/>
      <c r="BB148" s="16" t="str">
        <f>IF(ISERROR(VLOOKUP($A148,'Park et al.'!$A:$E,5,FALSE)),"",IF(VLOOKUP($A148,'Park et al.'!$A:$E,5,FALSE)=0,"",VLOOKUP($A148,'Park et al.'!$A:$E,5,FALSE)*Sources!$E$5))</f>
        <v/>
      </c>
    </row>
    <row r="149" spans="1:54" ht="15" customHeight="1">
      <c r="A149" s="16" t="s">
        <v>438</v>
      </c>
      <c r="B149" s="18"/>
      <c r="C149" s="18"/>
      <c r="D149" s="18" t="s">
        <v>439</v>
      </c>
      <c r="E149" s="17"/>
      <c r="G149" s="18" t="s">
        <v>439</v>
      </c>
      <c r="H149" s="17"/>
      <c r="I149" s="18">
        <f t="shared" si="18"/>
        <v>1</v>
      </c>
      <c r="J149" s="18">
        <f t="shared" si="19"/>
        <v>7</v>
      </c>
      <c r="K149" s="18"/>
      <c r="L149" s="18"/>
      <c r="N149" s="12" t="str">
        <f t="shared" si="20"/>
        <v/>
      </c>
      <c r="O149" s="12" t="str">
        <f t="shared" si="21"/>
        <v/>
      </c>
      <c r="P149" s="12" t="str">
        <f t="shared" si="22"/>
        <v/>
      </c>
      <c r="Q149" s="12" t="str">
        <f t="shared" si="23"/>
        <v/>
      </c>
      <c r="R149" s="12" t="str">
        <f t="shared" si="24"/>
        <v/>
      </c>
      <c r="S149" s="12" t="str">
        <f t="shared" si="25"/>
        <v/>
      </c>
      <c r="U149" s="18" t="str">
        <f>IF(ISERROR(VLOOKUP($A149,'Bennett et al.'!$A:$E,3,FALSE)),"",IF(VLOOKUP($A149,'Bennett et al.'!$A:$E,3,FALSE)=0,"",VLOOKUP($A149,'Bennett et al.'!$A:$E,3,FALSE)*Sources!$E$2))</f>
        <v/>
      </c>
      <c r="V149" s="18" t="str">
        <f>IF(ISERROR(VLOOKUP($A149,'Bennett et al.'!$A:$E,4,FALSE)),"",IF(VLOOKUP($A149,'Bennett et al.'!$A:$E,4,FALSE)=0,"",VLOOKUP($A149,'Bennett et al.'!$A:$E,4,FALSE)*Sources!$E$2))</f>
        <v/>
      </c>
      <c r="W149" s="18" t="str">
        <f>IF(ISERROR(VLOOKUP($A149,'Bennett et al.'!$A:$E,5,FALSE)),"",IF(VLOOKUP($A149,'Bennett et al.'!$A:$E,5,FALSE)=0,"",VLOOKUP($A149,'Bennett et al.'!$A:$E,5,FALSE)*Sources!$E$2))</f>
        <v/>
      </c>
      <c r="X149" s="17"/>
      <c r="Y149" s="18" t="str">
        <f>IF(ISERROR(VLOOKUP($A149,'Gerosa et al. growth media'!$A:$K,4,FALSE)),"",IF(VLOOKUP($A149,'Gerosa et al. growth media'!$A:$K,4,FALSE)=0,"",VLOOKUP($A149,'Gerosa et al. growth media'!$A:$K,4,FALSE)*Sources!$E$3))</f>
        <v/>
      </c>
      <c r="Z149" s="18" t="str">
        <f>IF(ISERROR(VLOOKUP($A149,'Gerosa et al. growth media'!$A:$K,5,FALSE)),"",IF(VLOOKUP($A149,'Gerosa et al. growth media'!$A:$K,5,FALSE)=0,"",VLOOKUP($A149,'Gerosa et al. growth media'!$A:$K,5,FALSE)*Sources!$E$3))</f>
        <v/>
      </c>
      <c r="AA149" s="18" t="str">
        <f>IF(ISERROR(VLOOKUP($A149,'Gerosa et al. growth media'!$A:$K,6,FALSE)),"",IF(VLOOKUP($A149,'Gerosa et al. growth media'!$A:$K,6,FALSE)=0,"",VLOOKUP($A149,'Gerosa et al. growth media'!$A:$K,6,FALSE)*Sources!$E$3))</f>
        <v/>
      </c>
      <c r="AB149" s="18" t="str">
        <f>IF(ISERROR(VLOOKUP($A149,'Gerosa et al. growth media'!$A:$K,7,FALSE)),"",IF(VLOOKUP($A149,'Gerosa et al. growth media'!$A:$K,7,FALSE)=0,"",VLOOKUP($A149,'Gerosa et al. growth media'!$A:$K,7,FALSE)*Sources!$E$3))</f>
        <v/>
      </c>
      <c r="AC149" s="18" t="str">
        <f>IF(ISERROR(VLOOKUP($A149,'Gerosa et al. growth media'!$A:$K,8,FALSE)),"",IF(VLOOKUP($A149,'Gerosa et al. growth media'!$A:$K,8,FALSE)=0,"",VLOOKUP($A149,'Gerosa et al. growth media'!$A:$K,8,FALSE)*Sources!$E$3))</f>
        <v/>
      </c>
      <c r="AD149" s="18" t="str">
        <f>IF(ISERROR(VLOOKUP($A149,'Gerosa et al. growth media'!$A:$K,9,FALSE)),"",IF(VLOOKUP($A149,'Gerosa et al. growth media'!$A:$K,9,FALSE)=0,"",VLOOKUP($A149,'Gerosa et al. growth media'!$A:$K,9,FALSE)*Sources!$E$3))</f>
        <v/>
      </c>
      <c r="AE149" s="18" t="str">
        <f>IF(ISERROR(VLOOKUP($A149,'Gerosa et al. growth media'!$A:$K,10,FALSE)),"",IF(VLOOKUP($A149,'Gerosa et al. growth media'!$A:$K,10,FALSE)=0,"",VLOOKUP($A149,'Gerosa et al. growth media'!$A:$K,10,FALSE)*Sources!$E$3))</f>
        <v/>
      </c>
      <c r="AF149" s="18" t="str">
        <f>IF(ISERROR(VLOOKUP($A149,'Gerosa et al. growth media'!$A:$K,11,FALSE)),"",IF(VLOOKUP($A149,'Gerosa et al. growth media'!$A:$K,11,FALSE)=0,"",VLOOKUP($A149,'Gerosa et al. growth media'!$A:$K,11,FALSE)*Sources!$E$3))</f>
        <v/>
      </c>
      <c r="AG149" s="18" t="str">
        <f>IF(ISERROR(VLOOKUP($A149,'Gerosa et al. diauxic shift'!$A:$L,4,FALSE)),"",IF(VLOOKUP($A149,'Gerosa et al. diauxic shift'!$A:$L,4,FALSE)=0,"",VLOOKUP($A149,'Gerosa et al. diauxic shift'!$A:$L,4,FALSE)*Sources!$E$3))</f>
        <v/>
      </c>
      <c r="AH149" s="18" t="str">
        <f>IF(ISERROR(VLOOKUP($A149,'Gerosa et al. diauxic shift'!$A:$L,5,FALSE)),"",IF(VLOOKUP($A149,'Gerosa et al. diauxic shift'!$A:$L,5,FALSE)=0,"",VLOOKUP($A149,'Gerosa et al. diauxic shift'!$A:$L,5,FALSE)*Sources!$E$3))</f>
        <v/>
      </c>
      <c r="AI149" s="18" t="str">
        <f>IF(ISERROR(VLOOKUP($A149,'Gerosa et al. diauxic shift'!$A:$L,6,FALSE)),"",IF(VLOOKUP($A149,'Gerosa et al. diauxic shift'!$A:$L,6,FALSE)=0,"",VLOOKUP($A149,'Gerosa et al. diauxic shift'!$A:$L,6,FALSE)*Sources!$E$3))</f>
        <v/>
      </c>
      <c r="AJ149" s="18" t="str">
        <f>IF(ISERROR(VLOOKUP($A149,'Gerosa et al. diauxic shift'!$A:$L,7,FALSE)),"",IF(VLOOKUP($A149,'Gerosa et al. diauxic shift'!$A:$L,7,FALSE)=0,"",VLOOKUP($A149,'Gerosa et al. diauxic shift'!$A:$L,7,FALSE)*Sources!$E$3))</f>
        <v/>
      </c>
      <c r="AK149" s="18" t="str">
        <f>IF(ISERROR(VLOOKUP($A149,'Gerosa et al. diauxic shift'!$A:$L,8,FALSE)),"",IF(VLOOKUP($A149,'Gerosa et al. diauxic shift'!$A:$L,8,FALSE)=0,"",VLOOKUP($A149,'Gerosa et al. diauxic shift'!$A:$L,8,FALSE)*Sources!$E$3))</f>
        <v/>
      </c>
      <c r="AL149" s="18" t="str">
        <f>IF(ISERROR(VLOOKUP($A149,'Gerosa et al. diauxic shift'!$A:$L,9,FALSE)),"",IF(VLOOKUP($A149,'Gerosa et al. diauxic shift'!$A:$L,9,FALSE)=0,"",VLOOKUP($A149,'Gerosa et al. diauxic shift'!$A:$L,9,FALSE)*Sources!$E$3))</f>
        <v/>
      </c>
      <c r="AM149" s="18" t="str">
        <f>IF(ISERROR(VLOOKUP($A149,'Gerosa et al. diauxic shift'!$A:$L,10,FALSE)),"",IF(VLOOKUP($A149,'Gerosa et al. diauxic shift'!$A:$L,10,FALSE)=0,"",VLOOKUP($A149,'Gerosa et al. diauxic shift'!$A:$L,10,FALSE)*Sources!$E$3))</f>
        <v/>
      </c>
      <c r="AN149" s="18" t="str">
        <f>IF(ISERROR(VLOOKUP($A149,'Gerosa et al. diauxic shift'!$A:$L,11,FALSE)),"",IF(VLOOKUP($A149,'Gerosa et al. diauxic shift'!$A:$L,11,FALSE)=0,"",VLOOKUP($A149,'Gerosa et al. diauxic shift'!$A:$L,11,FALSE)*Sources!$E$3))</f>
        <v/>
      </c>
      <c r="AO149" s="18" t="str">
        <f>IF(ISERROR(VLOOKUP($A149,'Gerosa et al. diauxic shift'!$A:$L,12,FALSE)),"",IF(VLOOKUP($A149,'Gerosa et al. diauxic shift'!$A:$L,12,FALSE)=0,"",VLOOKUP($A149,'Gerosa et al. diauxic shift'!$A:$L,12,FALSE)*Sources!$E$3))</f>
        <v/>
      </c>
      <c r="AP149" s="17"/>
      <c r="AQ149" s="18">
        <f>IF(ISERROR(VLOOKUP($A149,'Ishii et al.'!$A:$L,3,FALSE)),"",IF(VLOOKUP($A149,'Ishii et al.'!$A:$L,3,FALSE)=0,"",VLOOKUP($A149,'Ishii et al.'!$A:$L,3,FALSE)*Sources!$E$4))</f>
        <v>1.1340880495688301E-2</v>
      </c>
      <c r="AR149" s="18">
        <f>IF(ISERROR(VLOOKUP($A149,'Ishii et al.'!$A:$L,4,FALSE)),"",IF(VLOOKUP($A149,'Ishii et al.'!$A:$L,4,FALSE)=0,"",VLOOKUP($A149,'Ishii et al.'!$A:$L,4,FALSE)*Sources!$E$4))</f>
        <v>9.8347345104214407E-3</v>
      </c>
      <c r="AS149" s="18" t="str">
        <f>IF(ISERROR(VLOOKUP($A149,'Ishii et al.'!$A:$L,5,FALSE)),"",IF(VLOOKUP($A149,'Ishii et al.'!$A:$L,5,FALSE)=0,"",VLOOKUP($A149,'Ishii et al.'!$A:$L,5,FALSE)*Sources!$E$4))</f>
        <v/>
      </c>
      <c r="AT149" s="18" t="str">
        <f>IF(ISERROR(VLOOKUP($A149,'Ishii et al.'!$A:$L,6,FALSE)),"",IF(VLOOKUP($A149,'Ishii et al.'!$A:$L,6,FALSE)=0,"",VLOOKUP($A149,'Ishii et al.'!$A:$L,6,FALSE)*Sources!$E$4))</f>
        <v/>
      </c>
      <c r="AU149" s="18">
        <f>IF(ISERROR(VLOOKUP($A149,'Ishii et al.'!$A:$L,7,FALSE)),"",IF(VLOOKUP($A149,'Ishii et al.'!$A:$L,7,FALSE)=0,"",VLOOKUP($A149,'Ishii et al.'!$A:$L,7,FALSE)*Sources!$E$4))</f>
        <v>8.0717656356440893E-3</v>
      </c>
      <c r="AV149" s="18">
        <f t="shared" si="26"/>
        <v>9.749126880584609E-3</v>
      </c>
      <c r="AW149" s="18">
        <f>IF(ISERROR(VLOOKUP($A149,'Ishii et al.'!$A:$L,9,FALSE)),"",IF(VLOOKUP($A149,'Ishii et al.'!$A:$L,9,FALSE)=0,"",VLOOKUP($A149,'Ishii et al.'!$A:$L,9,FALSE)*Sources!$E$4))</f>
        <v>6.63482587628581E-3</v>
      </c>
      <c r="AX149" s="18">
        <f>IF(ISERROR(VLOOKUP($A149,'Ishii et al.'!$A:$L,10,FALSE)),"",IF(VLOOKUP($A149,'Ishii et al.'!$A:$L,10,FALSE)=0,"",VLOOKUP($A149,'Ishii et al.'!$A:$L,10,FALSE)*Sources!$E$4))</f>
        <v>2.1608779310123501E-2</v>
      </c>
      <c r="AY149" s="18">
        <f>IF(ISERROR(VLOOKUP($A149,'Ishii et al.'!$A:$L,11,FALSE)),"",IF(VLOOKUP($A149,'Ishii et al.'!$A:$L,11,FALSE)=0,"",VLOOKUP($A149,'Ishii et al.'!$A:$L,11,FALSE)*Sources!$E$4))</f>
        <v>3.9188320011300598E-2</v>
      </c>
      <c r="AZ149" s="18">
        <f>IF(ISERROR(VLOOKUP($A149,'Ishii et al.'!$A:$L,12,FALSE)),"",IF(VLOOKUP($A149,'Ishii et al.'!$A:$L,12,FALSE)=0,"",VLOOKUP($A149,'Ishii et al.'!$A:$L,12,FALSE)*Sources!$E$4))</f>
        <v>7.3009831038582496E-2</v>
      </c>
      <c r="BA149" s="17"/>
      <c r="BB149" s="18" t="str">
        <f>IF(ISERROR(VLOOKUP($A149,'Park et al.'!$A:$E,5,FALSE)),"",IF(VLOOKUP($A149,'Park et al.'!$A:$E,5,FALSE)=0,"",VLOOKUP($A149,'Park et al.'!$A:$E,5,FALSE)*Sources!$E$5))</f>
        <v/>
      </c>
    </row>
    <row r="150" spans="1:54" ht="15" hidden="1" customHeight="1">
      <c r="A150" s="16" t="s">
        <v>440</v>
      </c>
      <c r="B150" s="18" t="s">
        <v>725</v>
      </c>
      <c r="C150" s="32" t="s">
        <v>838</v>
      </c>
      <c r="D150" s="18" t="s">
        <v>441</v>
      </c>
      <c r="G150" s="17"/>
      <c r="H150" s="18" t="s">
        <v>441</v>
      </c>
      <c r="I150" s="18">
        <f t="shared" si="18"/>
        <v>1</v>
      </c>
      <c r="J150" s="18">
        <f t="shared" si="19"/>
        <v>1</v>
      </c>
      <c r="K150" s="18"/>
      <c r="L150" s="18"/>
      <c r="M150" s="12" t="b">
        <v>1</v>
      </c>
      <c r="N150" s="12">
        <f t="shared" si="20"/>
        <v>9.1799999999999993E-2</v>
      </c>
      <c r="O150" s="12">
        <f t="shared" si="21"/>
        <v>9.1799999999999993E-2</v>
      </c>
      <c r="P150" s="12">
        <f t="shared" si="22"/>
        <v>9.1799999999999993E-2</v>
      </c>
      <c r="Q150" s="12">
        <f t="shared" si="23"/>
        <v>9.1799999999999993E-2</v>
      </c>
      <c r="R150" s="12">
        <f t="shared" si="24"/>
        <v>0</v>
      </c>
      <c r="S150" s="12">
        <f t="shared" si="25"/>
        <v>2.6577880718008101E-4</v>
      </c>
      <c r="U150" s="18" t="str">
        <f>IF(ISERROR(VLOOKUP($A150,'Bennett et al.'!$A:$E,3,FALSE)),"",IF(VLOOKUP($A150,'Bennett et al.'!$A:$E,3,FALSE)=0,"",VLOOKUP($A150,'Bennett et al.'!$A:$E,3,FALSE)*Sources!$E$2))</f>
        <v/>
      </c>
      <c r="V150" s="18" t="str">
        <f>IF(ISERROR(VLOOKUP($A150,'Bennett et al.'!$A:$E,4,FALSE)),"",IF(VLOOKUP($A150,'Bennett et al.'!$A:$E,4,FALSE)=0,"",VLOOKUP($A150,'Bennett et al.'!$A:$E,4,FALSE)*Sources!$E$2))</f>
        <v/>
      </c>
      <c r="W150" s="18" t="str">
        <f>IF(ISERROR(VLOOKUP($A150,'Bennett et al.'!$A:$E,5,FALSE)),"",IF(VLOOKUP($A150,'Bennett et al.'!$A:$E,5,FALSE)=0,"",VLOOKUP($A150,'Bennett et al.'!$A:$E,5,FALSE)*Sources!$E$2))</f>
        <v/>
      </c>
      <c r="X150" s="17"/>
      <c r="Y150" s="18" t="str">
        <f>IF(ISERROR(VLOOKUP($A150,'Gerosa et al. growth media'!$A:$K,4,FALSE)),"",IF(VLOOKUP($A150,'Gerosa et al. growth media'!$A:$K,4,FALSE)=0,"",VLOOKUP($A150,'Gerosa et al. growth media'!$A:$K,4,FALSE)*Sources!$E$3))</f>
        <v/>
      </c>
      <c r="Z150" s="18" t="str">
        <f>IF(ISERROR(VLOOKUP($A150,'Gerosa et al. growth media'!$A:$K,5,FALSE)),"",IF(VLOOKUP($A150,'Gerosa et al. growth media'!$A:$K,5,FALSE)=0,"",VLOOKUP($A150,'Gerosa et al. growth media'!$A:$K,5,FALSE)*Sources!$E$3))</f>
        <v/>
      </c>
      <c r="AA150" s="18" t="str">
        <f>IF(ISERROR(VLOOKUP($A150,'Gerosa et al. growth media'!$A:$K,6,FALSE)),"",IF(VLOOKUP($A150,'Gerosa et al. growth media'!$A:$K,6,FALSE)=0,"",VLOOKUP($A150,'Gerosa et al. growth media'!$A:$K,6,FALSE)*Sources!$E$3))</f>
        <v/>
      </c>
      <c r="AB150" s="18" t="str">
        <f>IF(ISERROR(VLOOKUP($A150,'Gerosa et al. growth media'!$A:$K,7,FALSE)),"",IF(VLOOKUP($A150,'Gerosa et al. growth media'!$A:$K,7,FALSE)=0,"",VLOOKUP($A150,'Gerosa et al. growth media'!$A:$K,7,FALSE)*Sources!$E$3))</f>
        <v/>
      </c>
      <c r="AC150" s="18" t="str">
        <f>IF(ISERROR(VLOOKUP($A150,'Gerosa et al. growth media'!$A:$K,8,FALSE)),"",IF(VLOOKUP($A150,'Gerosa et al. growth media'!$A:$K,8,FALSE)=0,"",VLOOKUP($A150,'Gerosa et al. growth media'!$A:$K,8,FALSE)*Sources!$E$3))</f>
        <v/>
      </c>
      <c r="AD150" s="18" t="str">
        <f>IF(ISERROR(VLOOKUP($A150,'Gerosa et al. growth media'!$A:$K,9,FALSE)),"",IF(VLOOKUP($A150,'Gerosa et al. growth media'!$A:$K,9,FALSE)=0,"",VLOOKUP($A150,'Gerosa et al. growth media'!$A:$K,9,FALSE)*Sources!$E$3))</f>
        <v/>
      </c>
      <c r="AE150" s="18" t="str">
        <f>IF(ISERROR(VLOOKUP($A150,'Gerosa et al. growth media'!$A:$K,10,FALSE)),"",IF(VLOOKUP($A150,'Gerosa et al. growth media'!$A:$K,10,FALSE)=0,"",VLOOKUP($A150,'Gerosa et al. growth media'!$A:$K,10,FALSE)*Sources!$E$3))</f>
        <v/>
      </c>
      <c r="AF150" s="18" t="str">
        <f>IF(ISERROR(VLOOKUP($A150,'Gerosa et al. growth media'!$A:$K,11,FALSE)),"",IF(VLOOKUP($A150,'Gerosa et al. growth media'!$A:$K,11,FALSE)=0,"",VLOOKUP($A150,'Gerosa et al. growth media'!$A:$K,11,FALSE)*Sources!$E$3))</f>
        <v/>
      </c>
      <c r="AG150" s="18" t="str">
        <f>IF(ISERROR(VLOOKUP($A150,'Gerosa et al. diauxic shift'!$A:$L,4,FALSE)),"",IF(VLOOKUP($A150,'Gerosa et al. diauxic shift'!$A:$L,4,FALSE)=0,"",VLOOKUP($A150,'Gerosa et al. diauxic shift'!$A:$L,4,FALSE)*Sources!$E$3))</f>
        <v/>
      </c>
      <c r="AH150" s="18" t="str">
        <f>IF(ISERROR(VLOOKUP($A150,'Gerosa et al. diauxic shift'!$A:$L,5,FALSE)),"",IF(VLOOKUP($A150,'Gerosa et al. diauxic shift'!$A:$L,5,FALSE)=0,"",VLOOKUP($A150,'Gerosa et al. diauxic shift'!$A:$L,5,FALSE)*Sources!$E$3))</f>
        <v/>
      </c>
      <c r="AI150" s="18" t="str">
        <f>IF(ISERROR(VLOOKUP($A150,'Gerosa et al. diauxic shift'!$A:$L,6,FALSE)),"",IF(VLOOKUP($A150,'Gerosa et al. diauxic shift'!$A:$L,6,FALSE)=0,"",VLOOKUP($A150,'Gerosa et al. diauxic shift'!$A:$L,6,FALSE)*Sources!$E$3))</f>
        <v/>
      </c>
      <c r="AJ150" s="18" t="str">
        <f>IF(ISERROR(VLOOKUP($A150,'Gerosa et al. diauxic shift'!$A:$L,7,FALSE)),"",IF(VLOOKUP($A150,'Gerosa et al. diauxic shift'!$A:$L,7,FALSE)=0,"",VLOOKUP($A150,'Gerosa et al. diauxic shift'!$A:$L,7,FALSE)*Sources!$E$3))</f>
        <v/>
      </c>
      <c r="AK150" s="18" t="str">
        <f>IF(ISERROR(VLOOKUP($A150,'Gerosa et al. diauxic shift'!$A:$L,8,FALSE)),"",IF(VLOOKUP($A150,'Gerosa et al. diauxic shift'!$A:$L,8,FALSE)=0,"",VLOOKUP($A150,'Gerosa et al. diauxic shift'!$A:$L,8,FALSE)*Sources!$E$3))</f>
        <v/>
      </c>
      <c r="AL150" s="18" t="str">
        <f>IF(ISERROR(VLOOKUP($A150,'Gerosa et al. diauxic shift'!$A:$L,9,FALSE)),"",IF(VLOOKUP($A150,'Gerosa et al. diauxic shift'!$A:$L,9,FALSE)=0,"",VLOOKUP($A150,'Gerosa et al. diauxic shift'!$A:$L,9,FALSE)*Sources!$E$3))</f>
        <v/>
      </c>
      <c r="AM150" s="18" t="str">
        <f>IF(ISERROR(VLOOKUP($A150,'Gerosa et al. diauxic shift'!$A:$L,10,FALSE)),"",IF(VLOOKUP($A150,'Gerosa et al. diauxic shift'!$A:$L,10,FALSE)=0,"",VLOOKUP($A150,'Gerosa et al. diauxic shift'!$A:$L,10,FALSE)*Sources!$E$3))</f>
        <v/>
      </c>
      <c r="AN150" s="18" t="str">
        <f>IF(ISERROR(VLOOKUP($A150,'Gerosa et al. diauxic shift'!$A:$L,11,FALSE)),"",IF(VLOOKUP($A150,'Gerosa et al. diauxic shift'!$A:$L,11,FALSE)=0,"",VLOOKUP($A150,'Gerosa et al. diauxic shift'!$A:$L,11,FALSE)*Sources!$E$3))</f>
        <v/>
      </c>
      <c r="AO150" s="18" t="str">
        <f>IF(ISERROR(VLOOKUP($A150,'Gerosa et al. diauxic shift'!$A:$L,12,FALSE)),"",IF(VLOOKUP($A150,'Gerosa et al. diauxic shift'!$A:$L,12,FALSE)=0,"",VLOOKUP($A150,'Gerosa et al. diauxic shift'!$A:$L,12,FALSE)*Sources!$E$3))</f>
        <v/>
      </c>
      <c r="AP150" s="17"/>
      <c r="AQ150" s="18" t="str">
        <f>IF(ISERROR(VLOOKUP($A150,'Ishii et al.'!$A:$L,3,FALSE)),"",IF(VLOOKUP($A150,'Ishii et al.'!$A:$L,3,FALSE)=0,"",VLOOKUP($A150,'Ishii et al.'!$A:$L,3,FALSE)*Sources!$E$4))</f>
        <v/>
      </c>
      <c r="AR150" s="18" t="str">
        <f>IF(ISERROR(VLOOKUP($A150,'Ishii et al.'!$A:$L,4,FALSE)),"",IF(VLOOKUP($A150,'Ishii et al.'!$A:$L,4,FALSE)=0,"",VLOOKUP($A150,'Ishii et al.'!$A:$L,4,FALSE)*Sources!$E$4))</f>
        <v/>
      </c>
      <c r="AS150" s="18" t="str">
        <f>IF(ISERROR(VLOOKUP($A150,'Ishii et al.'!$A:$L,5,FALSE)),"",IF(VLOOKUP($A150,'Ishii et al.'!$A:$L,5,FALSE)=0,"",VLOOKUP($A150,'Ishii et al.'!$A:$L,5,FALSE)*Sources!$E$4))</f>
        <v/>
      </c>
      <c r="AT150" s="18" t="str">
        <f>IF(ISERROR(VLOOKUP($A150,'Ishii et al.'!$A:$L,6,FALSE)),"",IF(VLOOKUP($A150,'Ishii et al.'!$A:$L,6,FALSE)=0,"",VLOOKUP($A150,'Ishii et al.'!$A:$L,6,FALSE)*Sources!$E$4))</f>
        <v/>
      </c>
      <c r="AU150" s="18" t="str">
        <f>IF(ISERROR(VLOOKUP($A150,'Ishii et al.'!$A:$L,7,FALSE)),"",IF(VLOOKUP($A150,'Ishii et al.'!$A:$L,7,FALSE)=0,"",VLOOKUP($A150,'Ishii et al.'!$A:$L,7,FALSE)*Sources!$E$4))</f>
        <v/>
      </c>
      <c r="AV150" s="18" t="str">
        <f t="shared" si="26"/>
        <v/>
      </c>
      <c r="AW150" s="18" t="str">
        <f>IF(ISERROR(VLOOKUP($A150,'Ishii et al.'!$A:$L,9,FALSE)),"",IF(VLOOKUP($A150,'Ishii et al.'!$A:$L,9,FALSE)=0,"",VLOOKUP($A150,'Ishii et al.'!$A:$L,9,FALSE)*Sources!$E$4))</f>
        <v/>
      </c>
      <c r="AX150" s="18" t="str">
        <f>IF(ISERROR(VLOOKUP($A150,'Ishii et al.'!$A:$L,10,FALSE)),"",IF(VLOOKUP($A150,'Ishii et al.'!$A:$L,10,FALSE)=0,"",VLOOKUP($A150,'Ishii et al.'!$A:$L,10,FALSE)*Sources!$E$4))</f>
        <v/>
      </c>
      <c r="AY150" s="18" t="str">
        <f>IF(ISERROR(VLOOKUP($A150,'Ishii et al.'!$A:$L,11,FALSE)),"",IF(VLOOKUP($A150,'Ishii et al.'!$A:$L,11,FALSE)=0,"",VLOOKUP($A150,'Ishii et al.'!$A:$L,11,FALSE)*Sources!$E$4))</f>
        <v/>
      </c>
      <c r="AZ150" s="18" t="str">
        <f>IF(ISERROR(VLOOKUP($A150,'Ishii et al.'!$A:$L,12,FALSE)),"",IF(VLOOKUP($A150,'Ishii et al.'!$A:$L,12,FALSE)=0,"",VLOOKUP($A150,'Ishii et al.'!$A:$L,12,FALSE)*Sources!$E$4))</f>
        <v/>
      </c>
      <c r="BA150" s="17"/>
      <c r="BB150" s="18">
        <f>IF(ISERROR(VLOOKUP($A150,'Park et al.'!$A:$E,5,FALSE)),"",IF(VLOOKUP($A150,'Park et al.'!$A:$E,5,FALSE)=0,"",VLOOKUP($A150,'Park et al.'!$A:$E,5,FALSE)*Sources!$E$5))</f>
        <v>9.1799999999999993E-2</v>
      </c>
    </row>
    <row r="151" spans="1:54" ht="15" customHeight="1">
      <c r="A151" s="16" t="s">
        <v>442</v>
      </c>
      <c r="B151" s="18"/>
      <c r="C151" s="18"/>
      <c r="D151" s="18" t="s">
        <v>443</v>
      </c>
      <c r="E151" s="17"/>
      <c r="G151" s="16" t="s">
        <v>443</v>
      </c>
      <c r="H151" s="17"/>
      <c r="I151" s="16">
        <f t="shared" si="18"/>
        <v>1</v>
      </c>
      <c r="J151" s="16">
        <f t="shared" si="19"/>
        <v>8</v>
      </c>
      <c r="K151" s="18"/>
      <c r="L151" s="18"/>
      <c r="N151" s="12" t="str">
        <f t="shared" si="20"/>
        <v/>
      </c>
      <c r="O151" s="12" t="str">
        <f t="shared" si="21"/>
        <v/>
      </c>
      <c r="P151" s="12" t="str">
        <f t="shared" si="22"/>
        <v/>
      </c>
      <c r="Q151" s="12" t="str">
        <f t="shared" si="23"/>
        <v/>
      </c>
      <c r="R151" s="12" t="str">
        <f t="shared" si="24"/>
        <v/>
      </c>
      <c r="S151" s="12" t="str">
        <f t="shared" si="25"/>
        <v/>
      </c>
      <c r="U151" s="16" t="str">
        <f>IF(ISERROR(VLOOKUP($A151,'Bennett et al.'!$A:$E,3,FALSE)),"",IF(VLOOKUP($A151,'Bennett et al.'!$A:$E,3,FALSE)=0,"",VLOOKUP($A151,'Bennett et al.'!$A:$E,3,FALSE)*Sources!$E$2))</f>
        <v/>
      </c>
      <c r="V151" s="16" t="str">
        <f>IF(ISERROR(VLOOKUP($A151,'Bennett et al.'!$A:$E,4,FALSE)),"",IF(VLOOKUP($A151,'Bennett et al.'!$A:$E,4,FALSE)=0,"",VLOOKUP($A151,'Bennett et al.'!$A:$E,4,FALSE)*Sources!$E$2))</f>
        <v/>
      </c>
      <c r="W151" s="16" t="str">
        <f>IF(ISERROR(VLOOKUP($A151,'Bennett et al.'!$A:$E,5,FALSE)),"",IF(VLOOKUP($A151,'Bennett et al.'!$A:$E,5,FALSE)=0,"",VLOOKUP($A151,'Bennett et al.'!$A:$E,5,FALSE)*Sources!$E$2))</f>
        <v/>
      </c>
      <c r="X151" s="17"/>
      <c r="Y151" s="16" t="str">
        <f>IF(ISERROR(VLOOKUP($A151,'Gerosa et al. growth media'!$A:$K,4,FALSE)),"",IF(VLOOKUP($A151,'Gerosa et al. growth media'!$A:$K,4,FALSE)=0,"",VLOOKUP($A151,'Gerosa et al. growth media'!$A:$K,4,FALSE)*Sources!$E$3))</f>
        <v/>
      </c>
      <c r="Z151" s="16" t="str">
        <f>IF(ISERROR(VLOOKUP($A151,'Gerosa et al. growth media'!$A:$K,5,FALSE)),"",IF(VLOOKUP($A151,'Gerosa et al. growth media'!$A:$K,5,FALSE)=0,"",VLOOKUP($A151,'Gerosa et al. growth media'!$A:$K,5,FALSE)*Sources!$E$3))</f>
        <v/>
      </c>
      <c r="AA151" s="16" t="str">
        <f>IF(ISERROR(VLOOKUP($A151,'Gerosa et al. growth media'!$A:$K,6,FALSE)),"",IF(VLOOKUP($A151,'Gerosa et al. growth media'!$A:$K,6,FALSE)=0,"",VLOOKUP($A151,'Gerosa et al. growth media'!$A:$K,6,FALSE)*Sources!$E$3))</f>
        <v/>
      </c>
      <c r="AB151" s="16" t="str">
        <f>IF(ISERROR(VLOOKUP($A151,'Gerosa et al. growth media'!$A:$K,7,FALSE)),"",IF(VLOOKUP($A151,'Gerosa et al. growth media'!$A:$K,7,FALSE)=0,"",VLOOKUP($A151,'Gerosa et al. growth media'!$A:$K,7,FALSE)*Sources!$E$3))</f>
        <v/>
      </c>
      <c r="AC151" s="16" t="str">
        <f>IF(ISERROR(VLOOKUP($A151,'Gerosa et al. growth media'!$A:$K,8,FALSE)),"",IF(VLOOKUP($A151,'Gerosa et al. growth media'!$A:$K,8,FALSE)=0,"",VLOOKUP($A151,'Gerosa et al. growth media'!$A:$K,8,FALSE)*Sources!$E$3))</f>
        <v/>
      </c>
      <c r="AD151" s="16" t="str">
        <f>IF(ISERROR(VLOOKUP($A151,'Gerosa et al. growth media'!$A:$K,9,FALSE)),"",IF(VLOOKUP($A151,'Gerosa et al. growth media'!$A:$K,9,FALSE)=0,"",VLOOKUP($A151,'Gerosa et al. growth media'!$A:$K,9,FALSE)*Sources!$E$3))</f>
        <v/>
      </c>
      <c r="AE151" s="16" t="str">
        <f>IF(ISERROR(VLOOKUP($A151,'Gerosa et al. growth media'!$A:$K,10,FALSE)),"",IF(VLOOKUP($A151,'Gerosa et al. growth media'!$A:$K,10,FALSE)=0,"",VLOOKUP($A151,'Gerosa et al. growth media'!$A:$K,10,FALSE)*Sources!$E$3))</f>
        <v/>
      </c>
      <c r="AF151" s="16" t="str">
        <f>IF(ISERROR(VLOOKUP($A151,'Gerosa et al. growth media'!$A:$K,11,FALSE)),"",IF(VLOOKUP($A151,'Gerosa et al. growth media'!$A:$K,11,FALSE)=0,"",VLOOKUP($A151,'Gerosa et al. growth media'!$A:$K,11,FALSE)*Sources!$E$3))</f>
        <v/>
      </c>
      <c r="AG151" s="16" t="str">
        <f>IF(ISERROR(VLOOKUP($A151,'Gerosa et al. diauxic shift'!$A:$L,4,FALSE)),"",IF(VLOOKUP($A151,'Gerosa et al. diauxic shift'!$A:$L,4,FALSE)=0,"",VLOOKUP($A151,'Gerosa et al. diauxic shift'!$A:$L,4,FALSE)*Sources!$E$3))</f>
        <v/>
      </c>
      <c r="AH151" s="16" t="str">
        <f>IF(ISERROR(VLOOKUP($A151,'Gerosa et al. diauxic shift'!$A:$L,5,FALSE)),"",IF(VLOOKUP($A151,'Gerosa et al. diauxic shift'!$A:$L,5,FALSE)=0,"",VLOOKUP($A151,'Gerosa et al. diauxic shift'!$A:$L,5,FALSE)*Sources!$E$3))</f>
        <v/>
      </c>
      <c r="AI151" s="16" t="str">
        <f>IF(ISERROR(VLOOKUP($A151,'Gerosa et al. diauxic shift'!$A:$L,6,FALSE)),"",IF(VLOOKUP($A151,'Gerosa et al. diauxic shift'!$A:$L,6,FALSE)=0,"",VLOOKUP($A151,'Gerosa et al. diauxic shift'!$A:$L,6,FALSE)*Sources!$E$3))</f>
        <v/>
      </c>
      <c r="AJ151" s="16" t="str">
        <f>IF(ISERROR(VLOOKUP($A151,'Gerosa et al. diauxic shift'!$A:$L,7,FALSE)),"",IF(VLOOKUP($A151,'Gerosa et al. diauxic shift'!$A:$L,7,FALSE)=0,"",VLOOKUP($A151,'Gerosa et al. diauxic shift'!$A:$L,7,FALSE)*Sources!$E$3))</f>
        <v/>
      </c>
      <c r="AK151" s="16" t="str">
        <f>IF(ISERROR(VLOOKUP($A151,'Gerosa et al. diauxic shift'!$A:$L,8,FALSE)),"",IF(VLOOKUP($A151,'Gerosa et al. diauxic shift'!$A:$L,8,FALSE)=0,"",VLOOKUP($A151,'Gerosa et al. diauxic shift'!$A:$L,8,FALSE)*Sources!$E$3))</f>
        <v/>
      </c>
      <c r="AL151" s="16" t="str">
        <f>IF(ISERROR(VLOOKUP($A151,'Gerosa et al. diauxic shift'!$A:$L,9,FALSE)),"",IF(VLOOKUP($A151,'Gerosa et al. diauxic shift'!$A:$L,9,FALSE)=0,"",VLOOKUP($A151,'Gerosa et al. diauxic shift'!$A:$L,9,FALSE)*Sources!$E$3))</f>
        <v/>
      </c>
      <c r="AM151" s="16" t="str">
        <f>IF(ISERROR(VLOOKUP($A151,'Gerosa et al. diauxic shift'!$A:$L,10,FALSE)),"",IF(VLOOKUP($A151,'Gerosa et al. diauxic shift'!$A:$L,10,FALSE)=0,"",VLOOKUP($A151,'Gerosa et al. diauxic shift'!$A:$L,10,FALSE)*Sources!$E$3))</f>
        <v/>
      </c>
      <c r="AN151" s="16" t="str">
        <f>IF(ISERROR(VLOOKUP($A151,'Gerosa et al. diauxic shift'!$A:$L,11,FALSE)),"",IF(VLOOKUP($A151,'Gerosa et al. diauxic shift'!$A:$L,11,FALSE)=0,"",VLOOKUP($A151,'Gerosa et al. diauxic shift'!$A:$L,11,FALSE)*Sources!$E$3))</f>
        <v/>
      </c>
      <c r="AO151" s="16" t="str">
        <f>IF(ISERROR(VLOOKUP($A151,'Gerosa et al. diauxic shift'!$A:$L,12,FALSE)),"",IF(VLOOKUP($A151,'Gerosa et al. diauxic shift'!$A:$L,12,FALSE)=0,"",VLOOKUP($A151,'Gerosa et al. diauxic shift'!$A:$L,12,FALSE)*Sources!$E$3))</f>
        <v/>
      </c>
      <c r="AP151" s="17"/>
      <c r="AQ151" s="16" t="str">
        <f>IF(ISERROR(VLOOKUP($A151,'Ishii et al.'!$A:$L,3,FALSE)),"",IF(VLOOKUP($A151,'Ishii et al.'!$A:$L,3,FALSE)=0,"",VLOOKUP($A151,'Ishii et al.'!$A:$L,3,FALSE)*Sources!$E$4))</f>
        <v/>
      </c>
      <c r="AR151" s="16">
        <f>IF(ISERROR(VLOOKUP($A151,'Ishii et al.'!$A:$L,4,FALSE)),"",IF(VLOOKUP($A151,'Ishii et al.'!$A:$L,4,FALSE)=0,"",VLOOKUP($A151,'Ishii et al.'!$A:$L,4,FALSE)*Sources!$E$4))</f>
        <v>2.9822788583147401E-2</v>
      </c>
      <c r="AS151" s="16">
        <f>IF(ISERROR(VLOOKUP($A151,'Ishii et al.'!$A:$L,5,FALSE)),"",IF(VLOOKUP($A151,'Ishii et al.'!$A:$L,5,FALSE)=0,"",VLOOKUP($A151,'Ishii et al.'!$A:$L,5,FALSE)*Sources!$E$4))</f>
        <v>4.0321449032581398E-2</v>
      </c>
      <c r="AT151" s="16">
        <f>IF(ISERROR(VLOOKUP($A151,'Ishii et al.'!$A:$L,6,FALSE)),"",IF(VLOOKUP($A151,'Ishii et al.'!$A:$L,6,FALSE)=0,"",VLOOKUP($A151,'Ishii et al.'!$A:$L,6,FALSE)*Sources!$E$4))</f>
        <v>4.5731822838333699E-2</v>
      </c>
      <c r="AU151" s="16">
        <f>IF(ISERROR(VLOOKUP($A151,'Ishii et al.'!$A:$L,7,FALSE)),"",IF(VLOOKUP($A151,'Ishii et al.'!$A:$L,7,FALSE)=0,"",VLOOKUP($A151,'Ishii et al.'!$A:$L,7,FALSE)*Sources!$E$4))</f>
        <v>4.33721114445959E-2</v>
      </c>
      <c r="AV151" s="16">
        <f t="shared" si="26"/>
        <v>3.9812042974664598E-2</v>
      </c>
      <c r="AW151" s="16">
        <f>IF(ISERROR(VLOOKUP($A151,'Ishii et al.'!$A:$L,9,FALSE)),"",IF(VLOOKUP($A151,'Ishii et al.'!$A:$L,9,FALSE)=0,"",VLOOKUP($A151,'Ishii et al.'!$A:$L,9,FALSE)*Sources!$E$4))</f>
        <v>3.21511829564015E-2</v>
      </c>
      <c r="AX151" s="16">
        <f>IF(ISERROR(VLOOKUP($A151,'Ishii et al.'!$A:$L,10,FALSE)),"",IF(VLOOKUP($A151,'Ishii et al.'!$A:$L,10,FALSE)=0,"",VLOOKUP($A151,'Ishii et al.'!$A:$L,10,FALSE)*Sources!$E$4))</f>
        <v>4.5336081142931701E-2</v>
      </c>
      <c r="AY151" s="16">
        <f>IF(ISERROR(VLOOKUP($A151,'Ishii et al.'!$A:$L,11,FALSE)),"",IF(VLOOKUP($A151,'Ishii et al.'!$A:$L,11,FALSE)=0,"",VLOOKUP($A151,'Ishii et al.'!$A:$L,11,FALSE)*Sources!$E$4))</f>
        <v>4.7709463899304298E-2</v>
      </c>
      <c r="AZ151" s="16">
        <f>IF(ISERROR(VLOOKUP($A151,'Ishii et al.'!$A:$L,12,FALSE)),"",IF(VLOOKUP($A151,'Ishii et al.'!$A:$L,12,FALSE)=0,"",VLOOKUP($A151,'Ishii et al.'!$A:$L,12,FALSE)*Sources!$E$4))</f>
        <v>5.3102235257727302E-2</v>
      </c>
      <c r="BA151" s="17"/>
      <c r="BB151" s="16" t="str">
        <f>IF(ISERROR(VLOOKUP($A151,'Park et al.'!$A:$E,5,FALSE)),"",IF(VLOOKUP($A151,'Park et al.'!$A:$E,5,FALSE)=0,"",VLOOKUP($A151,'Park et al.'!$A:$E,5,FALSE)*Sources!$E$5))</f>
        <v/>
      </c>
    </row>
    <row r="152" spans="1:54" ht="15" hidden="1" customHeight="1">
      <c r="A152" s="16" t="s">
        <v>444</v>
      </c>
      <c r="B152" s="18" t="s">
        <v>772</v>
      </c>
      <c r="C152" s="32" t="s">
        <v>840</v>
      </c>
      <c r="D152" s="18" t="s">
        <v>445</v>
      </c>
      <c r="E152" s="17"/>
      <c r="G152" s="17"/>
      <c r="H152" s="18" t="s">
        <v>445</v>
      </c>
      <c r="I152" s="16">
        <f t="shared" si="18"/>
        <v>1</v>
      </c>
      <c r="J152" s="16">
        <f t="shared" si="19"/>
        <v>1</v>
      </c>
      <c r="K152" s="18"/>
      <c r="L152" s="18"/>
      <c r="M152" s="12" t="b">
        <v>1</v>
      </c>
      <c r="N152" s="12">
        <f t="shared" si="20"/>
        <v>0.27099999999999996</v>
      </c>
      <c r="O152" s="12">
        <f t="shared" si="21"/>
        <v>0.27099999999999996</v>
      </c>
      <c r="P152" s="12">
        <f t="shared" si="22"/>
        <v>0.27099999999999996</v>
      </c>
      <c r="Q152" s="12">
        <f t="shared" si="23"/>
        <v>0.27099999999999996</v>
      </c>
      <c r="R152" s="12">
        <f t="shared" si="24"/>
        <v>0</v>
      </c>
      <c r="S152" s="12">
        <f t="shared" si="25"/>
        <v>7.845975680370583E-4</v>
      </c>
      <c r="U152" s="16" t="str">
        <f>IF(ISERROR(VLOOKUP($A152,'Bennett et al.'!$A:$E,3,FALSE)),"",IF(VLOOKUP($A152,'Bennett et al.'!$A:$E,3,FALSE)=0,"",VLOOKUP($A152,'Bennett et al.'!$A:$E,3,FALSE)*Sources!$E$2))</f>
        <v/>
      </c>
      <c r="V152" s="16" t="str">
        <f>IF(ISERROR(VLOOKUP($A152,'Bennett et al.'!$A:$E,4,FALSE)),"",IF(VLOOKUP($A152,'Bennett et al.'!$A:$E,4,FALSE)=0,"",VLOOKUP($A152,'Bennett et al.'!$A:$E,4,FALSE)*Sources!$E$2))</f>
        <v/>
      </c>
      <c r="W152" s="16" t="str">
        <f>IF(ISERROR(VLOOKUP($A152,'Bennett et al.'!$A:$E,5,FALSE)),"",IF(VLOOKUP($A152,'Bennett et al.'!$A:$E,5,FALSE)=0,"",VLOOKUP($A152,'Bennett et al.'!$A:$E,5,FALSE)*Sources!$E$2))</f>
        <v/>
      </c>
      <c r="X152" s="17"/>
      <c r="Y152" s="16" t="str">
        <f>IF(ISERROR(VLOOKUP($A152,'Gerosa et al. growth media'!$A:$K,4,FALSE)),"",IF(VLOOKUP($A152,'Gerosa et al. growth media'!$A:$K,4,FALSE)=0,"",VLOOKUP($A152,'Gerosa et al. growth media'!$A:$K,4,FALSE)*Sources!$E$3))</f>
        <v/>
      </c>
      <c r="Z152" s="16" t="str">
        <f>IF(ISERROR(VLOOKUP($A152,'Gerosa et al. growth media'!$A:$K,5,FALSE)),"",IF(VLOOKUP($A152,'Gerosa et al. growth media'!$A:$K,5,FALSE)=0,"",VLOOKUP($A152,'Gerosa et al. growth media'!$A:$K,5,FALSE)*Sources!$E$3))</f>
        <v/>
      </c>
      <c r="AA152" s="16" t="str">
        <f>IF(ISERROR(VLOOKUP($A152,'Gerosa et al. growth media'!$A:$K,6,FALSE)),"",IF(VLOOKUP($A152,'Gerosa et al. growth media'!$A:$K,6,FALSE)=0,"",VLOOKUP($A152,'Gerosa et al. growth media'!$A:$K,6,FALSE)*Sources!$E$3))</f>
        <v/>
      </c>
      <c r="AB152" s="16" t="str">
        <f>IF(ISERROR(VLOOKUP($A152,'Gerosa et al. growth media'!$A:$K,7,FALSE)),"",IF(VLOOKUP($A152,'Gerosa et al. growth media'!$A:$K,7,FALSE)=0,"",VLOOKUP($A152,'Gerosa et al. growth media'!$A:$K,7,FALSE)*Sources!$E$3))</f>
        <v/>
      </c>
      <c r="AC152" s="16" t="str">
        <f>IF(ISERROR(VLOOKUP($A152,'Gerosa et al. growth media'!$A:$K,8,FALSE)),"",IF(VLOOKUP($A152,'Gerosa et al. growth media'!$A:$K,8,FALSE)=0,"",VLOOKUP($A152,'Gerosa et al. growth media'!$A:$K,8,FALSE)*Sources!$E$3))</f>
        <v/>
      </c>
      <c r="AD152" s="16" t="str">
        <f>IF(ISERROR(VLOOKUP($A152,'Gerosa et al. growth media'!$A:$K,9,FALSE)),"",IF(VLOOKUP($A152,'Gerosa et al. growth media'!$A:$K,9,FALSE)=0,"",VLOOKUP($A152,'Gerosa et al. growth media'!$A:$K,9,FALSE)*Sources!$E$3))</f>
        <v/>
      </c>
      <c r="AE152" s="16" t="str">
        <f>IF(ISERROR(VLOOKUP($A152,'Gerosa et al. growth media'!$A:$K,10,FALSE)),"",IF(VLOOKUP($A152,'Gerosa et al. growth media'!$A:$K,10,FALSE)=0,"",VLOOKUP($A152,'Gerosa et al. growth media'!$A:$K,10,FALSE)*Sources!$E$3))</f>
        <v/>
      </c>
      <c r="AF152" s="16" t="str">
        <f>IF(ISERROR(VLOOKUP($A152,'Gerosa et al. growth media'!$A:$K,11,FALSE)),"",IF(VLOOKUP($A152,'Gerosa et al. growth media'!$A:$K,11,FALSE)=0,"",VLOOKUP($A152,'Gerosa et al. growth media'!$A:$K,11,FALSE)*Sources!$E$3))</f>
        <v/>
      </c>
      <c r="AG152" s="16" t="str">
        <f>IF(ISERROR(VLOOKUP($A152,'Gerosa et al. diauxic shift'!$A:$L,4,FALSE)),"",IF(VLOOKUP($A152,'Gerosa et al. diauxic shift'!$A:$L,4,FALSE)=0,"",VLOOKUP($A152,'Gerosa et al. diauxic shift'!$A:$L,4,FALSE)*Sources!$E$3))</f>
        <v/>
      </c>
      <c r="AH152" s="16" t="str">
        <f>IF(ISERROR(VLOOKUP($A152,'Gerosa et al. diauxic shift'!$A:$L,5,FALSE)),"",IF(VLOOKUP($A152,'Gerosa et al. diauxic shift'!$A:$L,5,FALSE)=0,"",VLOOKUP($A152,'Gerosa et al. diauxic shift'!$A:$L,5,FALSE)*Sources!$E$3))</f>
        <v/>
      </c>
      <c r="AI152" s="16" t="str">
        <f>IF(ISERROR(VLOOKUP($A152,'Gerosa et al. diauxic shift'!$A:$L,6,FALSE)),"",IF(VLOOKUP($A152,'Gerosa et al. diauxic shift'!$A:$L,6,FALSE)=0,"",VLOOKUP($A152,'Gerosa et al. diauxic shift'!$A:$L,6,FALSE)*Sources!$E$3))</f>
        <v/>
      </c>
      <c r="AJ152" s="16" t="str">
        <f>IF(ISERROR(VLOOKUP($A152,'Gerosa et al. diauxic shift'!$A:$L,7,FALSE)),"",IF(VLOOKUP($A152,'Gerosa et al. diauxic shift'!$A:$L,7,FALSE)=0,"",VLOOKUP($A152,'Gerosa et al. diauxic shift'!$A:$L,7,FALSE)*Sources!$E$3))</f>
        <v/>
      </c>
      <c r="AK152" s="16" t="str">
        <f>IF(ISERROR(VLOOKUP($A152,'Gerosa et al. diauxic shift'!$A:$L,8,FALSE)),"",IF(VLOOKUP($A152,'Gerosa et al. diauxic shift'!$A:$L,8,FALSE)=0,"",VLOOKUP($A152,'Gerosa et al. diauxic shift'!$A:$L,8,FALSE)*Sources!$E$3))</f>
        <v/>
      </c>
      <c r="AL152" s="16" t="str">
        <f>IF(ISERROR(VLOOKUP($A152,'Gerosa et al. diauxic shift'!$A:$L,9,FALSE)),"",IF(VLOOKUP($A152,'Gerosa et al. diauxic shift'!$A:$L,9,FALSE)=0,"",VLOOKUP($A152,'Gerosa et al. diauxic shift'!$A:$L,9,FALSE)*Sources!$E$3))</f>
        <v/>
      </c>
      <c r="AM152" s="16" t="str">
        <f>IF(ISERROR(VLOOKUP($A152,'Gerosa et al. diauxic shift'!$A:$L,10,FALSE)),"",IF(VLOOKUP($A152,'Gerosa et al. diauxic shift'!$A:$L,10,FALSE)=0,"",VLOOKUP($A152,'Gerosa et al. diauxic shift'!$A:$L,10,FALSE)*Sources!$E$3))</f>
        <v/>
      </c>
      <c r="AN152" s="16" t="str">
        <f>IF(ISERROR(VLOOKUP($A152,'Gerosa et al. diauxic shift'!$A:$L,11,FALSE)),"",IF(VLOOKUP($A152,'Gerosa et al. diauxic shift'!$A:$L,11,FALSE)=0,"",VLOOKUP($A152,'Gerosa et al. diauxic shift'!$A:$L,11,FALSE)*Sources!$E$3))</f>
        <v/>
      </c>
      <c r="AO152" s="16" t="str">
        <f>IF(ISERROR(VLOOKUP($A152,'Gerosa et al. diauxic shift'!$A:$L,12,FALSE)),"",IF(VLOOKUP($A152,'Gerosa et al. diauxic shift'!$A:$L,12,FALSE)=0,"",VLOOKUP($A152,'Gerosa et al. diauxic shift'!$A:$L,12,FALSE)*Sources!$E$3))</f>
        <v/>
      </c>
      <c r="AP152" s="17"/>
      <c r="AQ152" s="16" t="str">
        <f>IF(ISERROR(VLOOKUP($A152,'Ishii et al.'!$A:$L,3,FALSE)),"",IF(VLOOKUP($A152,'Ishii et al.'!$A:$L,3,FALSE)=0,"",VLOOKUP($A152,'Ishii et al.'!$A:$L,3,FALSE)*Sources!$E$4))</f>
        <v/>
      </c>
      <c r="AR152" s="16" t="str">
        <f>IF(ISERROR(VLOOKUP($A152,'Ishii et al.'!$A:$L,4,FALSE)),"",IF(VLOOKUP($A152,'Ishii et al.'!$A:$L,4,FALSE)=0,"",VLOOKUP($A152,'Ishii et al.'!$A:$L,4,FALSE)*Sources!$E$4))</f>
        <v/>
      </c>
      <c r="AS152" s="16" t="str">
        <f>IF(ISERROR(VLOOKUP($A152,'Ishii et al.'!$A:$L,5,FALSE)),"",IF(VLOOKUP($A152,'Ishii et al.'!$A:$L,5,FALSE)=0,"",VLOOKUP($A152,'Ishii et al.'!$A:$L,5,FALSE)*Sources!$E$4))</f>
        <v/>
      </c>
      <c r="AT152" s="16" t="str">
        <f>IF(ISERROR(VLOOKUP($A152,'Ishii et al.'!$A:$L,6,FALSE)),"",IF(VLOOKUP($A152,'Ishii et al.'!$A:$L,6,FALSE)=0,"",VLOOKUP($A152,'Ishii et al.'!$A:$L,6,FALSE)*Sources!$E$4))</f>
        <v/>
      </c>
      <c r="AU152" s="16" t="str">
        <f>IF(ISERROR(VLOOKUP($A152,'Ishii et al.'!$A:$L,7,FALSE)),"",IF(VLOOKUP($A152,'Ishii et al.'!$A:$L,7,FALSE)=0,"",VLOOKUP($A152,'Ishii et al.'!$A:$L,7,FALSE)*Sources!$E$4))</f>
        <v/>
      </c>
      <c r="AV152" s="16" t="str">
        <f t="shared" si="26"/>
        <v/>
      </c>
      <c r="AW152" s="16" t="str">
        <f>IF(ISERROR(VLOOKUP($A152,'Ishii et al.'!$A:$L,9,FALSE)),"",IF(VLOOKUP($A152,'Ishii et al.'!$A:$L,9,FALSE)=0,"",VLOOKUP($A152,'Ishii et al.'!$A:$L,9,FALSE)*Sources!$E$4))</f>
        <v/>
      </c>
      <c r="AX152" s="16" t="str">
        <f>IF(ISERROR(VLOOKUP($A152,'Ishii et al.'!$A:$L,10,FALSE)),"",IF(VLOOKUP($A152,'Ishii et al.'!$A:$L,10,FALSE)=0,"",VLOOKUP($A152,'Ishii et al.'!$A:$L,10,FALSE)*Sources!$E$4))</f>
        <v/>
      </c>
      <c r="AY152" s="16" t="str">
        <f>IF(ISERROR(VLOOKUP($A152,'Ishii et al.'!$A:$L,11,FALSE)),"",IF(VLOOKUP($A152,'Ishii et al.'!$A:$L,11,FALSE)=0,"",VLOOKUP($A152,'Ishii et al.'!$A:$L,11,FALSE)*Sources!$E$4))</f>
        <v/>
      </c>
      <c r="AZ152" s="16" t="str">
        <f>IF(ISERROR(VLOOKUP($A152,'Ishii et al.'!$A:$L,12,FALSE)),"",IF(VLOOKUP($A152,'Ishii et al.'!$A:$L,12,FALSE)=0,"",VLOOKUP($A152,'Ishii et al.'!$A:$L,12,FALSE)*Sources!$E$4))</f>
        <v/>
      </c>
      <c r="BA152" s="17"/>
      <c r="BB152" s="16">
        <f>IF(ISERROR(VLOOKUP($A152,'Park et al.'!$A:$E,5,FALSE)),"",IF(VLOOKUP($A152,'Park et al.'!$A:$E,5,FALSE)=0,"",VLOOKUP($A152,'Park et al.'!$A:$E,5,FALSE)*Sources!$E$5))</f>
        <v>0.27099999999999996</v>
      </c>
    </row>
    <row r="153" spans="1:54" ht="15" customHeight="1">
      <c r="A153" s="16" t="s">
        <v>446</v>
      </c>
      <c r="B153" s="18"/>
      <c r="C153" s="18"/>
      <c r="D153" s="18" t="s">
        <v>447</v>
      </c>
      <c r="E153" s="17"/>
      <c r="G153" s="16" t="s">
        <v>447</v>
      </c>
      <c r="H153" s="17"/>
      <c r="I153" s="16">
        <f t="shared" si="18"/>
        <v>1</v>
      </c>
      <c r="J153" s="16">
        <f t="shared" si="19"/>
        <v>2</v>
      </c>
      <c r="K153" s="18"/>
      <c r="L153" s="18"/>
      <c r="N153" s="12" t="str">
        <f t="shared" si="20"/>
        <v/>
      </c>
      <c r="O153" s="12" t="str">
        <f t="shared" si="21"/>
        <v/>
      </c>
      <c r="P153" s="12" t="str">
        <f t="shared" si="22"/>
        <v/>
      </c>
      <c r="Q153" s="12" t="str">
        <f t="shared" si="23"/>
        <v/>
      </c>
      <c r="R153" s="12" t="str">
        <f t="shared" si="24"/>
        <v/>
      </c>
      <c r="S153" s="12" t="str">
        <f t="shared" si="25"/>
        <v/>
      </c>
      <c r="U153" s="16" t="str">
        <f>IF(ISERROR(VLOOKUP($A153,'Bennett et al.'!$A:$E,3,FALSE)),"",IF(VLOOKUP($A153,'Bennett et al.'!$A:$E,3,FALSE)=0,"",VLOOKUP($A153,'Bennett et al.'!$A:$E,3,FALSE)*Sources!$E$2))</f>
        <v/>
      </c>
      <c r="V153" s="16" t="str">
        <f>IF(ISERROR(VLOOKUP($A153,'Bennett et al.'!$A:$E,4,FALSE)),"",IF(VLOOKUP($A153,'Bennett et al.'!$A:$E,4,FALSE)=0,"",VLOOKUP($A153,'Bennett et al.'!$A:$E,4,FALSE)*Sources!$E$2))</f>
        <v/>
      </c>
      <c r="W153" s="16" t="str">
        <f>IF(ISERROR(VLOOKUP($A153,'Bennett et al.'!$A:$E,5,FALSE)),"",IF(VLOOKUP($A153,'Bennett et al.'!$A:$E,5,FALSE)=0,"",VLOOKUP($A153,'Bennett et al.'!$A:$E,5,FALSE)*Sources!$E$2))</f>
        <v/>
      </c>
      <c r="X153" s="17"/>
      <c r="Y153" s="16" t="str">
        <f>IF(ISERROR(VLOOKUP($A153,'Gerosa et al. growth media'!$A:$K,4,FALSE)),"",IF(VLOOKUP($A153,'Gerosa et al. growth media'!$A:$K,4,FALSE)=0,"",VLOOKUP($A153,'Gerosa et al. growth media'!$A:$K,4,FALSE)*Sources!$E$3))</f>
        <v/>
      </c>
      <c r="Z153" s="16" t="str">
        <f>IF(ISERROR(VLOOKUP($A153,'Gerosa et al. growth media'!$A:$K,5,FALSE)),"",IF(VLOOKUP($A153,'Gerosa et al. growth media'!$A:$K,5,FALSE)=0,"",VLOOKUP($A153,'Gerosa et al. growth media'!$A:$K,5,FALSE)*Sources!$E$3))</f>
        <v/>
      </c>
      <c r="AA153" s="16" t="str">
        <f>IF(ISERROR(VLOOKUP($A153,'Gerosa et al. growth media'!$A:$K,6,FALSE)),"",IF(VLOOKUP($A153,'Gerosa et al. growth media'!$A:$K,6,FALSE)=0,"",VLOOKUP($A153,'Gerosa et al. growth media'!$A:$K,6,FALSE)*Sources!$E$3))</f>
        <v/>
      </c>
      <c r="AB153" s="16" t="str">
        <f>IF(ISERROR(VLOOKUP($A153,'Gerosa et al. growth media'!$A:$K,7,FALSE)),"",IF(VLOOKUP($A153,'Gerosa et al. growth media'!$A:$K,7,FALSE)=0,"",VLOOKUP($A153,'Gerosa et al. growth media'!$A:$K,7,FALSE)*Sources!$E$3))</f>
        <v/>
      </c>
      <c r="AC153" s="16" t="str">
        <f>IF(ISERROR(VLOOKUP($A153,'Gerosa et al. growth media'!$A:$K,8,FALSE)),"",IF(VLOOKUP($A153,'Gerosa et al. growth media'!$A:$K,8,FALSE)=0,"",VLOOKUP($A153,'Gerosa et al. growth media'!$A:$K,8,FALSE)*Sources!$E$3))</f>
        <v/>
      </c>
      <c r="AD153" s="16" t="str">
        <f>IF(ISERROR(VLOOKUP($A153,'Gerosa et al. growth media'!$A:$K,9,FALSE)),"",IF(VLOOKUP($A153,'Gerosa et al. growth media'!$A:$K,9,FALSE)=0,"",VLOOKUP($A153,'Gerosa et al. growth media'!$A:$K,9,FALSE)*Sources!$E$3))</f>
        <v/>
      </c>
      <c r="AE153" s="16" t="str">
        <f>IF(ISERROR(VLOOKUP($A153,'Gerosa et al. growth media'!$A:$K,10,FALSE)),"",IF(VLOOKUP($A153,'Gerosa et al. growth media'!$A:$K,10,FALSE)=0,"",VLOOKUP($A153,'Gerosa et al. growth media'!$A:$K,10,FALSE)*Sources!$E$3))</f>
        <v/>
      </c>
      <c r="AF153" s="16" t="str">
        <f>IF(ISERROR(VLOOKUP($A153,'Gerosa et al. growth media'!$A:$K,11,FALSE)),"",IF(VLOOKUP($A153,'Gerosa et al. growth media'!$A:$K,11,FALSE)=0,"",VLOOKUP($A153,'Gerosa et al. growth media'!$A:$K,11,FALSE)*Sources!$E$3))</f>
        <v/>
      </c>
      <c r="AG153" s="16" t="str">
        <f>IF(ISERROR(VLOOKUP($A153,'Gerosa et al. diauxic shift'!$A:$L,4,FALSE)),"",IF(VLOOKUP($A153,'Gerosa et al. diauxic shift'!$A:$L,4,FALSE)=0,"",VLOOKUP($A153,'Gerosa et al. diauxic shift'!$A:$L,4,FALSE)*Sources!$E$3))</f>
        <v/>
      </c>
      <c r="AH153" s="16" t="str">
        <f>IF(ISERROR(VLOOKUP($A153,'Gerosa et al. diauxic shift'!$A:$L,5,FALSE)),"",IF(VLOOKUP($A153,'Gerosa et al. diauxic shift'!$A:$L,5,FALSE)=0,"",VLOOKUP($A153,'Gerosa et al. diauxic shift'!$A:$L,5,FALSE)*Sources!$E$3))</f>
        <v/>
      </c>
      <c r="AI153" s="16" t="str">
        <f>IF(ISERROR(VLOOKUP($A153,'Gerosa et al. diauxic shift'!$A:$L,6,FALSE)),"",IF(VLOOKUP($A153,'Gerosa et al. diauxic shift'!$A:$L,6,FALSE)=0,"",VLOOKUP($A153,'Gerosa et al. diauxic shift'!$A:$L,6,FALSE)*Sources!$E$3))</f>
        <v/>
      </c>
      <c r="AJ153" s="16" t="str">
        <f>IF(ISERROR(VLOOKUP($A153,'Gerosa et al. diauxic shift'!$A:$L,7,FALSE)),"",IF(VLOOKUP($A153,'Gerosa et al. diauxic shift'!$A:$L,7,FALSE)=0,"",VLOOKUP($A153,'Gerosa et al. diauxic shift'!$A:$L,7,FALSE)*Sources!$E$3))</f>
        <v/>
      </c>
      <c r="AK153" s="16" t="str">
        <f>IF(ISERROR(VLOOKUP($A153,'Gerosa et al. diauxic shift'!$A:$L,8,FALSE)),"",IF(VLOOKUP($A153,'Gerosa et al. diauxic shift'!$A:$L,8,FALSE)=0,"",VLOOKUP($A153,'Gerosa et al. diauxic shift'!$A:$L,8,FALSE)*Sources!$E$3))</f>
        <v/>
      </c>
      <c r="AL153" s="16" t="str">
        <f>IF(ISERROR(VLOOKUP($A153,'Gerosa et al. diauxic shift'!$A:$L,9,FALSE)),"",IF(VLOOKUP($A153,'Gerosa et al. diauxic shift'!$A:$L,9,FALSE)=0,"",VLOOKUP($A153,'Gerosa et al. diauxic shift'!$A:$L,9,FALSE)*Sources!$E$3))</f>
        <v/>
      </c>
      <c r="AM153" s="16" t="str">
        <f>IF(ISERROR(VLOOKUP($A153,'Gerosa et al. diauxic shift'!$A:$L,10,FALSE)),"",IF(VLOOKUP($A153,'Gerosa et al. diauxic shift'!$A:$L,10,FALSE)=0,"",VLOOKUP($A153,'Gerosa et al. diauxic shift'!$A:$L,10,FALSE)*Sources!$E$3))</f>
        <v/>
      </c>
      <c r="AN153" s="16" t="str">
        <f>IF(ISERROR(VLOOKUP($A153,'Gerosa et al. diauxic shift'!$A:$L,11,FALSE)),"",IF(VLOOKUP($A153,'Gerosa et al. diauxic shift'!$A:$L,11,FALSE)=0,"",VLOOKUP($A153,'Gerosa et al. diauxic shift'!$A:$L,11,FALSE)*Sources!$E$3))</f>
        <v/>
      </c>
      <c r="AO153" s="16" t="str">
        <f>IF(ISERROR(VLOOKUP($A153,'Gerosa et al. diauxic shift'!$A:$L,12,FALSE)),"",IF(VLOOKUP($A153,'Gerosa et al. diauxic shift'!$A:$L,12,FALSE)=0,"",VLOOKUP($A153,'Gerosa et al. diauxic shift'!$A:$L,12,FALSE)*Sources!$E$3))</f>
        <v/>
      </c>
      <c r="AP153" s="17"/>
      <c r="AQ153" s="16" t="str">
        <f>IF(ISERROR(VLOOKUP($A153,'Ishii et al.'!$A:$L,3,FALSE)),"",IF(VLOOKUP($A153,'Ishii et al.'!$A:$L,3,FALSE)=0,"",VLOOKUP($A153,'Ishii et al.'!$A:$L,3,FALSE)*Sources!$E$4))</f>
        <v/>
      </c>
      <c r="AR153" s="16">
        <f>IF(ISERROR(VLOOKUP($A153,'Ishii et al.'!$A:$L,4,FALSE)),"",IF(VLOOKUP($A153,'Ishii et al.'!$A:$L,4,FALSE)=0,"",VLOOKUP($A153,'Ishii et al.'!$A:$L,4,FALSE)*Sources!$E$4))</f>
        <v>0.10545911683985899</v>
      </c>
      <c r="AS153" s="16">
        <f>IF(ISERROR(VLOOKUP($A153,'Ishii et al.'!$A:$L,5,FALSE)),"",IF(VLOOKUP($A153,'Ishii et al.'!$A:$L,5,FALSE)=0,"",VLOOKUP($A153,'Ishii et al.'!$A:$L,5,FALSE)*Sources!$E$4))</f>
        <v>5.8067850646947701E-2</v>
      </c>
      <c r="AT153" s="16" t="str">
        <f>IF(ISERROR(VLOOKUP($A153,'Ishii et al.'!$A:$L,6,FALSE)),"",IF(VLOOKUP($A153,'Ishii et al.'!$A:$L,6,FALSE)=0,"",VLOOKUP($A153,'Ishii et al.'!$A:$L,6,FALSE)*Sources!$E$4))</f>
        <v/>
      </c>
      <c r="AU153" s="16" t="str">
        <f>IF(ISERROR(VLOOKUP($A153,'Ishii et al.'!$A:$L,7,FALSE)),"",IF(VLOOKUP($A153,'Ishii et al.'!$A:$L,7,FALSE)=0,"",VLOOKUP($A153,'Ishii et al.'!$A:$L,7,FALSE)*Sources!$E$4))</f>
        <v/>
      </c>
      <c r="AV153" s="16">
        <f t="shared" si="26"/>
        <v>8.1763483743403351E-2</v>
      </c>
      <c r="AW153" s="16" t="str">
        <f>IF(ISERROR(VLOOKUP($A153,'Ishii et al.'!$A:$L,9,FALSE)),"",IF(VLOOKUP($A153,'Ishii et al.'!$A:$L,9,FALSE)=0,"",VLOOKUP($A153,'Ishii et al.'!$A:$L,9,FALSE)*Sources!$E$4))</f>
        <v/>
      </c>
      <c r="AX153" s="16" t="str">
        <f>IF(ISERROR(VLOOKUP($A153,'Ishii et al.'!$A:$L,10,FALSE)),"",IF(VLOOKUP($A153,'Ishii et al.'!$A:$L,10,FALSE)=0,"",VLOOKUP($A153,'Ishii et al.'!$A:$L,10,FALSE)*Sources!$E$4))</f>
        <v/>
      </c>
      <c r="AY153" s="16" t="str">
        <f>IF(ISERROR(VLOOKUP($A153,'Ishii et al.'!$A:$L,11,FALSE)),"",IF(VLOOKUP($A153,'Ishii et al.'!$A:$L,11,FALSE)=0,"",VLOOKUP($A153,'Ishii et al.'!$A:$L,11,FALSE)*Sources!$E$4))</f>
        <v/>
      </c>
      <c r="AZ153" s="16" t="str">
        <f>IF(ISERROR(VLOOKUP($A153,'Ishii et al.'!$A:$L,12,FALSE)),"",IF(VLOOKUP($A153,'Ishii et al.'!$A:$L,12,FALSE)=0,"",VLOOKUP($A153,'Ishii et al.'!$A:$L,12,FALSE)*Sources!$E$4))</f>
        <v/>
      </c>
      <c r="BA153" s="17"/>
      <c r="BB153" s="16" t="str">
        <f>IF(ISERROR(VLOOKUP($A153,'Park et al.'!$A:$E,5,FALSE)),"",IF(VLOOKUP($A153,'Park et al.'!$A:$E,5,FALSE)=0,"",VLOOKUP($A153,'Park et al.'!$A:$E,5,FALSE)*Sources!$E$5))</f>
        <v/>
      </c>
    </row>
    <row r="154" spans="1:54" ht="15" customHeight="1">
      <c r="A154" s="16" t="s">
        <v>448</v>
      </c>
      <c r="B154" s="18"/>
      <c r="C154" s="18"/>
      <c r="D154" s="18" t="s">
        <v>449</v>
      </c>
      <c r="G154" s="16" t="s">
        <v>449</v>
      </c>
      <c r="I154" s="16">
        <f t="shared" si="18"/>
        <v>1</v>
      </c>
      <c r="J154" s="16">
        <f t="shared" si="19"/>
        <v>7</v>
      </c>
      <c r="K154" s="18"/>
      <c r="L154" s="18"/>
      <c r="N154" s="12" t="str">
        <f t="shared" si="20"/>
        <v/>
      </c>
      <c r="O154" s="12" t="str">
        <f t="shared" si="21"/>
        <v/>
      </c>
      <c r="P154" s="12" t="str">
        <f t="shared" si="22"/>
        <v/>
      </c>
      <c r="Q154" s="12" t="str">
        <f t="shared" si="23"/>
        <v/>
      </c>
      <c r="R154" s="12" t="str">
        <f t="shared" si="24"/>
        <v/>
      </c>
      <c r="S154" s="12" t="str">
        <f t="shared" si="25"/>
        <v/>
      </c>
      <c r="U154" s="16" t="str">
        <f>IF(ISERROR(VLOOKUP($A154,'Bennett et al.'!$A:$E,3,FALSE)),"",IF(VLOOKUP($A154,'Bennett et al.'!$A:$E,3,FALSE)=0,"",VLOOKUP($A154,'Bennett et al.'!$A:$E,3,FALSE)*Sources!$E$2))</f>
        <v/>
      </c>
      <c r="V154" s="16" t="str">
        <f>IF(ISERROR(VLOOKUP($A154,'Bennett et al.'!$A:$E,4,FALSE)),"",IF(VLOOKUP($A154,'Bennett et al.'!$A:$E,4,FALSE)=0,"",VLOOKUP($A154,'Bennett et al.'!$A:$E,4,FALSE)*Sources!$E$2))</f>
        <v/>
      </c>
      <c r="W154" s="16" t="str">
        <f>IF(ISERROR(VLOOKUP($A154,'Bennett et al.'!$A:$E,5,FALSE)),"",IF(VLOOKUP($A154,'Bennett et al.'!$A:$E,5,FALSE)=0,"",VLOOKUP($A154,'Bennett et al.'!$A:$E,5,FALSE)*Sources!$E$2))</f>
        <v/>
      </c>
      <c r="X154" s="17"/>
      <c r="Y154" s="16" t="str">
        <f>IF(ISERROR(VLOOKUP($A154,'Gerosa et al. growth media'!$A:$K,4,FALSE)),"",IF(VLOOKUP($A154,'Gerosa et al. growth media'!$A:$K,4,FALSE)=0,"",VLOOKUP($A154,'Gerosa et al. growth media'!$A:$K,4,FALSE)*Sources!$E$3))</f>
        <v/>
      </c>
      <c r="Z154" s="16" t="str">
        <f>IF(ISERROR(VLOOKUP($A154,'Gerosa et al. growth media'!$A:$K,5,FALSE)),"",IF(VLOOKUP($A154,'Gerosa et al. growth media'!$A:$K,5,FALSE)=0,"",VLOOKUP($A154,'Gerosa et al. growth media'!$A:$K,5,FALSE)*Sources!$E$3))</f>
        <v/>
      </c>
      <c r="AA154" s="16" t="str">
        <f>IF(ISERROR(VLOOKUP($A154,'Gerosa et al. growth media'!$A:$K,6,FALSE)),"",IF(VLOOKUP($A154,'Gerosa et al. growth media'!$A:$K,6,FALSE)=0,"",VLOOKUP($A154,'Gerosa et al. growth media'!$A:$K,6,FALSE)*Sources!$E$3))</f>
        <v/>
      </c>
      <c r="AB154" s="16" t="str">
        <f>IF(ISERROR(VLOOKUP($A154,'Gerosa et al. growth media'!$A:$K,7,FALSE)),"",IF(VLOOKUP($A154,'Gerosa et al. growth media'!$A:$K,7,FALSE)=0,"",VLOOKUP($A154,'Gerosa et al. growth media'!$A:$K,7,FALSE)*Sources!$E$3))</f>
        <v/>
      </c>
      <c r="AC154" s="16" t="str">
        <f>IF(ISERROR(VLOOKUP($A154,'Gerosa et al. growth media'!$A:$K,8,FALSE)),"",IF(VLOOKUP($A154,'Gerosa et al. growth media'!$A:$K,8,FALSE)=0,"",VLOOKUP($A154,'Gerosa et al. growth media'!$A:$K,8,FALSE)*Sources!$E$3))</f>
        <v/>
      </c>
      <c r="AD154" s="16" t="str">
        <f>IF(ISERROR(VLOOKUP($A154,'Gerosa et al. growth media'!$A:$K,9,FALSE)),"",IF(VLOOKUP($A154,'Gerosa et al. growth media'!$A:$K,9,FALSE)=0,"",VLOOKUP($A154,'Gerosa et al. growth media'!$A:$K,9,FALSE)*Sources!$E$3))</f>
        <v/>
      </c>
      <c r="AE154" s="16" t="str">
        <f>IF(ISERROR(VLOOKUP($A154,'Gerosa et al. growth media'!$A:$K,10,FALSE)),"",IF(VLOOKUP($A154,'Gerosa et al. growth media'!$A:$K,10,FALSE)=0,"",VLOOKUP($A154,'Gerosa et al. growth media'!$A:$K,10,FALSE)*Sources!$E$3))</f>
        <v/>
      </c>
      <c r="AF154" s="16" t="str">
        <f>IF(ISERROR(VLOOKUP($A154,'Gerosa et al. growth media'!$A:$K,11,FALSE)),"",IF(VLOOKUP($A154,'Gerosa et al. growth media'!$A:$K,11,FALSE)=0,"",VLOOKUP($A154,'Gerosa et al. growth media'!$A:$K,11,FALSE)*Sources!$E$3))</f>
        <v/>
      </c>
      <c r="AG154" s="16" t="str">
        <f>IF(ISERROR(VLOOKUP($A154,'Gerosa et al. diauxic shift'!$A:$L,4,FALSE)),"",IF(VLOOKUP($A154,'Gerosa et al. diauxic shift'!$A:$L,4,FALSE)=0,"",VLOOKUP($A154,'Gerosa et al. diauxic shift'!$A:$L,4,FALSE)*Sources!$E$3))</f>
        <v/>
      </c>
      <c r="AH154" s="16" t="str">
        <f>IF(ISERROR(VLOOKUP($A154,'Gerosa et al. diauxic shift'!$A:$L,5,FALSE)),"",IF(VLOOKUP($A154,'Gerosa et al. diauxic shift'!$A:$L,5,FALSE)=0,"",VLOOKUP($A154,'Gerosa et al. diauxic shift'!$A:$L,5,FALSE)*Sources!$E$3))</f>
        <v/>
      </c>
      <c r="AI154" s="16" t="str">
        <f>IF(ISERROR(VLOOKUP($A154,'Gerosa et al. diauxic shift'!$A:$L,6,FALSE)),"",IF(VLOOKUP($A154,'Gerosa et al. diauxic shift'!$A:$L,6,FALSE)=0,"",VLOOKUP($A154,'Gerosa et al. diauxic shift'!$A:$L,6,FALSE)*Sources!$E$3))</f>
        <v/>
      </c>
      <c r="AJ154" s="16" t="str">
        <f>IF(ISERROR(VLOOKUP($A154,'Gerosa et al. diauxic shift'!$A:$L,7,FALSE)),"",IF(VLOOKUP($A154,'Gerosa et al. diauxic shift'!$A:$L,7,FALSE)=0,"",VLOOKUP($A154,'Gerosa et al. diauxic shift'!$A:$L,7,FALSE)*Sources!$E$3))</f>
        <v/>
      </c>
      <c r="AK154" s="16" t="str">
        <f>IF(ISERROR(VLOOKUP($A154,'Gerosa et al. diauxic shift'!$A:$L,8,FALSE)),"",IF(VLOOKUP($A154,'Gerosa et al. diauxic shift'!$A:$L,8,FALSE)=0,"",VLOOKUP($A154,'Gerosa et al. diauxic shift'!$A:$L,8,FALSE)*Sources!$E$3))</f>
        <v/>
      </c>
      <c r="AL154" s="16" t="str">
        <f>IF(ISERROR(VLOOKUP($A154,'Gerosa et al. diauxic shift'!$A:$L,9,FALSE)),"",IF(VLOOKUP($A154,'Gerosa et al. diauxic shift'!$A:$L,9,FALSE)=0,"",VLOOKUP($A154,'Gerosa et al. diauxic shift'!$A:$L,9,FALSE)*Sources!$E$3))</f>
        <v/>
      </c>
      <c r="AM154" s="16" t="str">
        <f>IF(ISERROR(VLOOKUP($A154,'Gerosa et al. diauxic shift'!$A:$L,10,FALSE)),"",IF(VLOOKUP($A154,'Gerosa et al. diauxic shift'!$A:$L,10,FALSE)=0,"",VLOOKUP($A154,'Gerosa et al. diauxic shift'!$A:$L,10,FALSE)*Sources!$E$3))</f>
        <v/>
      </c>
      <c r="AN154" s="16" t="str">
        <f>IF(ISERROR(VLOOKUP($A154,'Gerosa et al. diauxic shift'!$A:$L,11,FALSE)),"",IF(VLOOKUP($A154,'Gerosa et al. diauxic shift'!$A:$L,11,FALSE)=0,"",VLOOKUP($A154,'Gerosa et al. diauxic shift'!$A:$L,11,FALSE)*Sources!$E$3))</f>
        <v/>
      </c>
      <c r="AO154" s="16" t="str">
        <f>IF(ISERROR(VLOOKUP($A154,'Gerosa et al. diauxic shift'!$A:$L,12,FALSE)),"",IF(VLOOKUP($A154,'Gerosa et al. diauxic shift'!$A:$L,12,FALSE)=0,"",VLOOKUP($A154,'Gerosa et al. diauxic shift'!$A:$L,12,FALSE)*Sources!$E$3))</f>
        <v/>
      </c>
      <c r="AP154" s="17"/>
      <c r="AQ154" s="16">
        <f>IF(ISERROR(VLOOKUP($A154,'Ishii et al.'!$A:$L,3,FALSE)),"",IF(VLOOKUP($A154,'Ishii et al.'!$A:$L,3,FALSE)=0,"",VLOOKUP($A154,'Ishii et al.'!$A:$L,3,FALSE)*Sources!$E$4))</f>
        <v>6.72883265070542E-2</v>
      </c>
      <c r="AR154" s="16">
        <f>IF(ISERROR(VLOOKUP($A154,'Ishii et al.'!$A:$L,4,FALSE)),"",IF(VLOOKUP($A154,'Ishii et al.'!$A:$L,4,FALSE)=0,"",VLOOKUP($A154,'Ishii et al.'!$A:$L,4,FALSE)*Sources!$E$4))</f>
        <v>1.8630587555157899E-2</v>
      </c>
      <c r="AS154" s="16" t="str">
        <f>IF(ISERROR(VLOOKUP($A154,'Ishii et al.'!$A:$L,5,FALSE)),"",IF(VLOOKUP($A154,'Ishii et al.'!$A:$L,5,FALSE)=0,"",VLOOKUP($A154,'Ishii et al.'!$A:$L,5,FALSE)*Sources!$E$4))</f>
        <v/>
      </c>
      <c r="AT154" s="16">
        <f>IF(ISERROR(VLOOKUP($A154,'Ishii et al.'!$A:$L,6,FALSE)),"",IF(VLOOKUP($A154,'Ishii et al.'!$A:$L,6,FALSE)=0,"",VLOOKUP($A154,'Ishii et al.'!$A:$L,6,FALSE)*Sources!$E$4))</f>
        <v>9.5011716319316306E-2</v>
      </c>
      <c r="AU154" s="16">
        <f>IF(ISERROR(VLOOKUP($A154,'Ishii et al.'!$A:$L,7,FALSE)),"",IF(VLOOKUP($A154,'Ishii et al.'!$A:$L,7,FALSE)=0,"",VLOOKUP($A154,'Ishii et al.'!$A:$L,7,FALSE)*Sources!$E$4))</f>
        <v>4.0717833339543499E-2</v>
      </c>
      <c r="AV154" s="16">
        <f t="shared" si="26"/>
        <v>5.5412115930267972E-2</v>
      </c>
      <c r="AW154" s="16">
        <f>IF(ISERROR(VLOOKUP($A154,'Ishii et al.'!$A:$L,9,FALSE)),"",IF(VLOOKUP($A154,'Ishii et al.'!$A:$L,9,FALSE)=0,"",VLOOKUP($A154,'Ishii et al.'!$A:$L,9,FALSE)*Sources!$E$4))</f>
        <v>2.5353474745447999E-2</v>
      </c>
      <c r="AX154" s="16">
        <f>IF(ISERROR(VLOOKUP($A154,'Ishii et al.'!$A:$L,10,FALSE)),"",IF(VLOOKUP($A154,'Ishii et al.'!$A:$L,10,FALSE)=0,"",VLOOKUP($A154,'Ishii et al.'!$A:$L,10,FALSE)*Sources!$E$4))</f>
        <v>2.7986665360764398E-2</v>
      </c>
      <c r="AY154" s="16">
        <f>IF(ISERROR(VLOOKUP($A154,'Ishii et al.'!$A:$L,11,FALSE)),"",IF(VLOOKUP($A154,'Ishii et al.'!$A:$L,11,FALSE)=0,"",VLOOKUP($A154,'Ishii et al.'!$A:$L,11,FALSE)*Sources!$E$4))</f>
        <v>3.8338065418910702E-2</v>
      </c>
      <c r="AZ154" s="16" t="str">
        <f>IF(ISERROR(VLOOKUP($A154,'Ishii et al.'!$A:$L,12,FALSE)),"",IF(VLOOKUP($A154,'Ishii et al.'!$A:$L,12,FALSE)=0,"",VLOOKUP($A154,'Ishii et al.'!$A:$L,12,FALSE)*Sources!$E$4))</f>
        <v/>
      </c>
      <c r="BA154" s="17"/>
      <c r="BB154" s="16" t="str">
        <f>IF(ISERROR(VLOOKUP($A154,'Park et al.'!$A:$E,5,FALSE)),"",IF(VLOOKUP($A154,'Park et al.'!$A:$E,5,FALSE)=0,"",VLOOKUP($A154,'Park et al.'!$A:$E,5,FALSE)*Sources!$E$5))</f>
        <v/>
      </c>
    </row>
    <row r="155" spans="1:54" ht="15" hidden="1" customHeight="1">
      <c r="A155" s="16" t="s">
        <v>450</v>
      </c>
      <c r="B155" s="18" t="s">
        <v>754</v>
      </c>
      <c r="C155" s="18" t="s">
        <v>754</v>
      </c>
      <c r="D155" s="18" t="s">
        <v>452</v>
      </c>
      <c r="E155" s="18" t="s">
        <v>451</v>
      </c>
      <c r="G155" s="17"/>
      <c r="H155" s="18" t="s">
        <v>452</v>
      </c>
      <c r="I155" s="18">
        <f t="shared" si="18"/>
        <v>2</v>
      </c>
      <c r="J155" s="18">
        <f t="shared" si="19"/>
        <v>2</v>
      </c>
      <c r="K155" s="18"/>
      <c r="L155" s="18"/>
      <c r="M155" s="12" t="b">
        <v>1</v>
      </c>
      <c r="N155" s="12">
        <f t="shared" si="20"/>
        <v>0.30299999999999999</v>
      </c>
      <c r="O155" s="12">
        <f t="shared" si="21"/>
        <v>0.30299999999999999</v>
      </c>
      <c r="P155" s="12">
        <f t="shared" si="22"/>
        <v>0.30299999999999999</v>
      </c>
      <c r="Q155" s="12">
        <f t="shared" si="23"/>
        <v>0.30299999999999999</v>
      </c>
      <c r="R155" s="12">
        <f t="shared" si="24"/>
        <v>0</v>
      </c>
      <c r="S155" s="12">
        <f t="shared" si="25"/>
        <v>8.7724377533294714E-4</v>
      </c>
      <c r="U155" s="18">
        <f>IF(ISERROR(VLOOKUP($A155,'Bennett et al.'!$A:$E,3,FALSE)),"",IF(VLOOKUP($A155,'Bennett et al.'!$A:$E,3,FALSE)=0,"",VLOOKUP($A155,'Bennett et al.'!$A:$E,3,FALSE)*Sources!$E$2))</f>
        <v>0.30299999999999999</v>
      </c>
      <c r="V155" s="18" t="str">
        <f>IF(ISERROR(VLOOKUP($A155,'Bennett et al.'!$A:$E,4,FALSE)),"",IF(VLOOKUP($A155,'Bennett et al.'!$A:$E,4,FALSE)=0,"",VLOOKUP($A155,'Bennett et al.'!$A:$E,4,FALSE)*Sources!$E$2))</f>
        <v/>
      </c>
      <c r="W155" s="18" t="str">
        <f>IF(ISERROR(VLOOKUP($A155,'Bennett et al.'!$A:$E,5,FALSE)),"",IF(VLOOKUP($A155,'Bennett et al.'!$A:$E,5,FALSE)=0,"",VLOOKUP($A155,'Bennett et al.'!$A:$E,5,FALSE)*Sources!$E$2))</f>
        <v/>
      </c>
      <c r="X155" s="17"/>
      <c r="Y155" s="18" t="str">
        <f>IF(ISERROR(VLOOKUP($A155,'Gerosa et al. growth media'!$A:$K,4,FALSE)),"",IF(VLOOKUP($A155,'Gerosa et al. growth media'!$A:$K,4,FALSE)=0,"",VLOOKUP($A155,'Gerosa et al. growth media'!$A:$K,4,FALSE)*Sources!$E$3))</f>
        <v/>
      </c>
      <c r="Z155" s="18" t="str">
        <f>IF(ISERROR(VLOOKUP($A155,'Gerosa et al. growth media'!$A:$K,5,FALSE)),"",IF(VLOOKUP($A155,'Gerosa et al. growth media'!$A:$K,5,FALSE)=0,"",VLOOKUP($A155,'Gerosa et al. growth media'!$A:$K,5,FALSE)*Sources!$E$3))</f>
        <v/>
      </c>
      <c r="AA155" s="18" t="str">
        <f>IF(ISERROR(VLOOKUP($A155,'Gerosa et al. growth media'!$A:$K,6,FALSE)),"",IF(VLOOKUP($A155,'Gerosa et al. growth media'!$A:$K,6,FALSE)=0,"",VLOOKUP($A155,'Gerosa et al. growth media'!$A:$K,6,FALSE)*Sources!$E$3))</f>
        <v/>
      </c>
      <c r="AB155" s="18" t="str">
        <f>IF(ISERROR(VLOOKUP($A155,'Gerosa et al. growth media'!$A:$K,7,FALSE)),"",IF(VLOOKUP($A155,'Gerosa et al. growth media'!$A:$K,7,FALSE)=0,"",VLOOKUP($A155,'Gerosa et al. growth media'!$A:$K,7,FALSE)*Sources!$E$3))</f>
        <v/>
      </c>
      <c r="AC155" s="18" t="str">
        <f>IF(ISERROR(VLOOKUP($A155,'Gerosa et al. growth media'!$A:$K,8,FALSE)),"",IF(VLOOKUP($A155,'Gerosa et al. growth media'!$A:$K,8,FALSE)=0,"",VLOOKUP($A155,'Gerosa et al. growth media'!$A:$K,8,FALSE)*Sources!$E$3))</f>
        <v/>
      </c>
      <c r="AD155" s="18" t="str">
        <f>IF(ISERROR(VLOOKUP($A155,'Gerosa et al. growth media'!$A:$K,9,FALSE)),"",IF(VLOOKUP($A155,'Gerosa et al. growth media'!$A:$K,9,FALSE)=0,"",VLOOKUP($A155,'Gerosa et al. growth media'!$A:$K,9,FALSE)*Sources!$E$3))</f>
        <v/>
      </c>
      <c r="AE155" s="18" t="str">
        <f>IF(ISERROR(VLOOKUP($A155,'Gerosa et al. growth media'!$A:$K,10,FALSE)),"",IF(VLOOKUP($A155,'Gerosa et al. growth media'!$A:$K,10,FALSE)=0,"",VLOOKUP($A155,'Gerosa et al. growth media'!$A:$K,10,FALSE)*Sources!$E$3))</f>
        <v/>
      </c>
      <c r="AF155" s="18" t="str">
        <f>IF(ISERROR(VLOOKUP($A155,'Gerosa et al. growth media'!$A:$K,11,FALSE)),"",IF(VLOOKUP($A155,'Gerosa et al. growth media'!$A:$K,11,FALSE)=0,"",VLOOKUP($A155,'Gerosa et al. growth media'!$A:$K,11,FALSE)*Sources!$E$3))</f>
        <v/>
      </c>
      <c r="AG155" s="18" t="str">
        <f>IF(ISERROR(VLOOKUP($A155,'Gerosa et al. diauxic shift'!$A:$L,4,FALSE)),"",IF(VLOOKUP($A155,'Gerosa et al. diauxic shift'!$A:$L,4,FALSE)=0,"",VLOOKUP($A155,'Gerosa et al. diauxic shift'!$A:$L,4,FALSE)*Sources!$E$3))</f>
        <v/>
      </c>
      <c r="AH155" s="18" t="str">
        <f>IF(ISERROR(VLOOKUP($A155,'Gerosa et al. diauxic shift'!$A:$L,5,FALSE)),"",IF(VLOOKUP($A155,'Gerosa et al. diauxic shift'!$A:$L,5,FALSE)=0,"",VLOOKUP($A155,'Gerosa et al. diauxic shift'!$A:$L,5,FALSE)*Sources!$E$3))</f>
        <v/>
      </c>
      <c r="AI155" s="18" t="str">
        <f>IF(ISERROR(VLOOKUP($A155,'Gerosa et al. diauxic shift'!$A:$L,6,FALSE)),"",IF(VLOOKUP($A155,'Gerosa et al. diauxic shift'!$A:$L,6,FALSE)=0,"",VLOOKUP($A155,'Gerosa et al. diauxic shift'!$A:$L,6,FALSE)*Sources!$E$3))</f>
        <v/>
      </c>
      <c r="AJ155" s="18" t="str">
        <f>IF(ISERROR(VLOOKUP($A155,'Gerosa et al. diauxic shift'!$A:$L,7,FALSE)),"",IF(VLOOKUP($A155,'Gerosa et al. diauxic shift'!$A:$L,7,FALSE)=0,"",VLOOKUP($A155,'Gerosa et al. diauxic shift'!$A:$L,7,FALSE)*Sources!$E$3))</f>
        <v/>
      </c>
      <c r="AK155" s="18" t="str">
        <f>IF(ISERROR(VLOOKUP($A155,'Gerosa et al. diauxic shift'!$A:$L,8,FALSE)),"",IF(VLOOKUP($A155,'Gerosa et al. diauxic shift'!$A:$L,8,FALSE)=0,"",VLOOKUP($A155,'Gerosa et al. diauxic shift'!$A:$L,8,FALSE)*Sources!$E$3))</f>
        <v/>
      </c>
      <c r="AL155" s="18" t="str">
        <f>IF(ISERROR(VLOOKUP($A155,'Gerosa et al. diauxic shift'!$A:$L,9,FALSE)),"",IF(VLOOKUP($A155,'Gerosa et al. diauxic shift'!$A:$L,9,FALSE)=0,"",VLOOKUP($A155,'Gerosa et al. diauxic shift'!$A:$L,9,FALSE)*Sources!$E$3))</f>
        <v/>
      </c>
      <c r="AM155" s="18" t="str">
        <f>IF(ISERROR(VLOOKUP($A155,'Gerosa et al. diauxic shift'!$A:$L,10,FALSE)),"",IF(VLOOKUP($A155,'Gerosa et al. diauxic shift'!$A:$L,10,FALSE)=0,"",VLOOKUP($A155,'Gerosa et al. diauxic shift'!$A:$L,10,FALSE)*Sources!$E$3))</f>
        <v/>
      </c>
      <c r="AN155" s="18" t="str">
        <f>IF(ISERROR(VLOOKUP($A155,'Gerosa et al. diauxic shift'!$A:$L,11,FALSE)),"",IF(VLOOKUP($A155,'Gerosa et al. diauxic shift'!$A:$L,11,FALSE)=0,"",VLOOKUP($A155,'Gerosa et al. diauxic shift'!$A:$L,11,FALSE)*Sources!$E$3))</f>
        <v/>
      </c>
      <c r="AO155" s="18" t="str">
        <f>IF(ISERROR(VLOOKUP($A155,'Gerosa et al. diauxic shift'!$A:$L,12,FALSE)),"",IF(VLOOKUP($A155,'Gerosa et al. diauxic shift'!$A:$L,12,FALSE)=0,"",VLOOKUP($A155,'Gerosa et al. diauxic shift'!$A:$L,12,FALSE)*Sources!$E$3))</f>
        <v/>
      </c>
      <c r="AP155" s="17"/>
      <c r="AQ155" s="18" t="str">
        <f>IF(ISERROR(VLOOKUP($A155,'Ishii et al.'!$A:$L,3,FALSE)),"",IF(VLOOKUP($A155,'Ishii et al.'!$A:$L,3,FALSE)=0,"",VLOOKUP($A155,'Ishii et al.'!$A:$L,3,FALSE)*Sources!$E$4))</f>
        <v/>
      </c>
      <c r="AR155" s="18" t="str">
        <f>IF(ISERROR(VLOOKUP($A155,'Ishii et al.'!$A:$L,4,FALSE)),"",IF(VLOOKUP($A155,'Ishii et al.'!$A:$L,4,FALSE)=0,"",VLOOKUP($A155,'Ishii et al.'!$A:$L,4,FALSE)*Sources!$E$4))</f>
        <v/>
      </c>
      <c r="AS155" s="18" t="str">
        <f>IF(ISERROR(VLOOKUP($A155,'Ishii et al.'!$A:$L,5,FALSE)),"",IF(VLOOKUP($A155,'Ishii et al.'!$A:$L,5,FALSE)=0,"",VLOOKUP($A155,'Ishii et al.'!$A:$L,5,FALSE)*Sources!$E$4))</f>
        <v/>
      </c>
      <c r="AT155" s="18" t="str">
        <f>IF(ISERROR(VLOOKUP($A155,'Ishii et al.'!$A:$L,6,FALSE)),"",IF(VLOOKUP($A155,'Ishii et al.'!$A:$L,6,FALSE)=0,"",VLOOKUP($A155,'Ishii et al.'!$A:$L,6,FALSE)*Sources!$E$4))</f>
        <v/>
      </c>
      <c r="AU155" s="18" t="str">
        <f>IF(ISERROR(VLOOKUP($A155,'Ishii et al.'!$A:$L,7,FALSE)),"",IF(VLOOKUP($A155,'Ishii et al.'!$A:$L,7,FALSE)=0,"",VLOOKUP($A155,'Ishii et al.'!$A:$L,7,FALSE)*Sources!$E$4))</f>
        <v/>
      </c>
      <c r="AV155" s="18" t="str">
        <f t="shared" si="26"/>
        <v/>
      </c>
      <c r="AW155" s="18" t="str">
        <f>IF(ISERROR(VLOOKUP($A155,'Ishii et al.'!$A:$L,9,FALSE)),"",IF(VLOOKUP($A155,'Ishii et al.'!$A:$L,9,FALSE)=0,"",VLOOKUP($A155,'Ishii et al.'!$A:$L,9,FALSE)*Sources!$E$4))</f>
        <v/>
      </c>
      <c r="AX155" s="18" t="str">
        <f>IF(ISERROR(VLOOKUP($A155,'Ishii et al.'!$A:$L,10,FALSE)),"",IF(VLOOKUP($A155,'Ishii et al.'!$A:$L,10,FALSE)=0,"",VLOOKUP($A155,'Ishii et al.'!$A:$L,10,FALSE)*Sources!$E$4))</f>
        <v/>
      </c>
      <c r="AY155" s="18" t="str">
        <f>IF(ISERROR(VLOOKUP($A155,'Ishii et al.'!$A:$L,11,FALSE)),"",IF(VLOOKUP($A155,'Ishii et al.'!$A:$L,11,FALSE)=0,"",VLOOKUP($A155,'Ishii et al.'!$A:$L,11,FALSE)*Sources!$E$4))</f>
        <v/>
      </c>
      <c r="AZ155" s="18" t="str">
        <f>IF(ISERROR(VLOOKUP($A155,'Ishii et al.'!$A:$L,12,FALSE)),"",IF(VLOOKUP($A155,'Ishii et al.'!$A:$L,12,FALSE)=0,"",VLOOKUP($A155,'Ishii et al.'!$A:$L,12,FALSE)*Sources!$E$4))</f>
        <v/>
      </c>
      <c r="BA155" s="17"/>
      <c r="BB155" s="18">
        <f>IF(ISERROR(VLOOKUP($A155,'Park et al.'!$A:$E,5,FALSE)),"",IF(VLOOKUP($A155,'Park et al.'!$A:$E,5,FALSE)=0,"",VLOOKUP($A155,'Park et al.'!$A:$E,5,FALSE)*Sources!$E$5))</f>
        <v>0.30299999999999999</v>
      </c>
    </row>
    <row r="156" spans="1:54" ht="15" customHeight="1">
      <c r="A156" s="16" t="s">
        <v>453</v>
      </c>
      <c r="B156" s="18"/>
      <c r="C156" s="18"/>
      <c r="D156" s="18" t="s">
        <v>454</v>
      </c>
      <c r="G156" s="16" t="s">
        <v>454</v>
      </c>
      <c r="H156" s="17"/>
      <c r="I156" s="16">
        <f t="shared" si="18"/>
        <v>1</v>
      </c>
      <c r="J156" s="16">
        <f t="shared" si="19"/>
        <v>9</v>
      </c>
      <c r="K156" s="18"/>
      <c r="L156" s="18"/>
      <c r="N156" s="12" t="str">
        <f t="shared" si="20"/>
        <v/>
      </c>
      <c r="O156" s="12" t="str">
        <f t="shared" si="21"/>
        <v/>
      </c>
      <c r="P156" s="12" t="str">
        <f t="shared" si="22"/>
        <v/>
      </c>
      <c r="Q156" s="12" t="str">
        <f t="shared" si="23"/>
        <v/>
      </c>
      <c r="R156" s="12" t="str">
        <f t="shared" si="24"/>
        <v/>
      </c>
      <c r="S156" s="12" t="str">
        <f t="shared" si="25"/>
        <v/>
      </c>
      <c r="U156" s="16" t="str">
        <f>IF(ISERROR(VLOOKUP($A156,'Bennett et al.'!$A:$E,3,FALSE)),"",IF(VLOOKUP($A156,'Bennett et al.'!$A:$E,3,FALSE)=0,"",VLOOKUP($A156,'Bennett et al.'!$A:$E,3,FALSE)*Sources!$E$2))</f>
        <v/>
      </c>
      <c r="V156" s="16" t="str">
        <f>IF(ISERROR(VLOOKUP($A156,'Bennett et al.'!$A:$E,4,FALSE)),"",IF(VLOOKUP($A156,'Bennett et al.'!$A:$E,4,FALSE)=0,"",VLOOKUP($A156,'Bennett et al.'!$A:$E,4,FALSE)*Sources!$E$2))</f>
        <v/>
      </c>
      <c r="W156" s="16" t="str">
        <f>IF(ISERROR(VLOOKUP($A156,'Bennett et al.'!$A:$E,5,FALSE)),"",IF(VLOOKUP($A156,'Bennett et al.'!$A:$E,5,FALSE)=0,"",VLOOKUP($A156,'Bennett et al.'!$A:$E,5,FALSE)*Sources!$E$2))</f>
        <v/>
      </c>
      <c r="X156" s="17"/>
      <c r="Y156" s="16" t="str">
        <f>IF(ISERROR(VLOOKUP($A156,'Gerosa et al. growth media'!$A:$K,4,FALSE)),"",IF(VLOOKUP($A156,'Gerosa et al. growth media'!$A:$K,4,FALSE)=0,"",VLOOKUP($A156,'Gerosa et al. growth media'!$A:$K,4,FALSE)*Sources!$E$3))</f>
        <v/>
      </c>
      <c r="Z156" s="16" t="str">
        <f>IF(ISERROR(VLOOKUP($A156,'Gerosa et al. growth media'!$A:$K,5,FALSE)),"",IF(VLOOKUP($A156,'Gerosa et al. growth media'!$A:$K,5,FALSE)=0,"",VLOOKUP($A156,'Gerosa et al. growth media'!$A:$K,5,FALSE)*Sources!$E$3))</f>
        <v/>
      </c>
      <c r="AA156" s="16" t="str">
        <f>IF(ISERROR(VLOOKUP($A156,'Gerosa et al. growth media'!$A:$K,6,FALSE)),"",IF(VLOOKUP($A156,'Gerosa et al. growth media'!$A:$K,6,FALSE)=0,"",VLOOKUP($A156,'Gerosa et al. growth media'!$A:$K,6,FALSE)*Sources!$E$3))</f>
        <v/>
      </c>
      <c r="AB156" s="16" t="str">
        <f>IF(ISERROR(VLOOKUP($A156,'Gerosa et al. growth media'!$A:$K,7,FALSE)),"",IF(VLOOKUP($A156,'Gerosa et al. growth media'!$A:$K,7,FALSE)=0,"",VLOOKUP($A156,'Gerosa et al. growth media'!$A:$K,7,FALSE)*Sources!$E$3))</f>
        <v/>
      </c>
      <c r="AC156" s="16" t="str">
        <f>IF(ISERROR(VLOOKUP($A156,'Gerosa et al. growth media'!$A:$K,8,FALSE)),"",IF(VLOOKUP($A156,'Gerosa et al. growth media'!$A:$K,8,FALSE)=0,"",VLOOKUP($A156,'Gerosa et al. growth media'!$A:$K,8,FALSE)*Sources!$E$3))</f>
        <v/>
      </c>
      <c r="AD156" s="16" t="str">
        <f>IF(ISERROR(VLOOKUP($A156,'Gerosa et al. growth media'!$A:$K,9,FALSE)),"",IF(VLOOKUP($A156,'Gerosa et al. growth media'!$A:$K,9,FALSE)=0,"",VLOOKUP($A156,'Gerosa et al. growth media'!$A:$K,9,FALSE)*Sources!$E$3))</f>
        <v/>
      </c>
      <c r="AE156" s="16" t="str">
        <f>IF(ISERROR(VLOOKUP($A156,'Gerosa et al. growth media'!$A:$K,10,FALSE)),"",IF(VLOOKUP($A156,'Gerosa et al. growth media'!$A:$K,10,FALSE)=0,"",VLOOKUP($A156,'Gerosa et al. growth media'!$A:$K,10,FALSE)*Sources!$E$3))</f>
        <v/>
      </c>
      <c r="AF156" s="16" t="str">
        <f>IF(ISERROR(VLOOKUP($A156,'Gerosa et al. growth media'!$A:$K,11,FALSE)),"",IF(VLOOKUP($A156,'Gerosa et al. growth media'!$A:$K,11,FALSE)=0,"",VLOOKUP($A156,'Gerosa et al. growth media'!$A:$K,11,FALSE)*Sources!$E$3))</f>
        <v/>
      </c>
      <c r="AG156" s="16" t="str">
        <f>IF(ISERROR(VLOOKUP($A156,'Gerosa et al. diauxic shift'!$A:$L,4,FALSE)),"",IF(VLOOKUP($A156,'Gerosa et al. diauxic shift'!$A:$L,4,FALSE)=0,"",VLOOKUP($A156,'Gerosa et al. diauxic shift'!$A:$L,4,FALSE)*Sources!$E$3))</f>
        <v/>
      </c>
      <c r="AH156" s="16" t="str">
        <f>IF(ISERROR(VLOOKUP($A156,'Gerosa et al. diauxic shift'!$A:$L,5,FALSE)),"",IF(VLOOKUP($A156,'Gerosa et al. diauxic shift'!$A:$L,5,FALSE)=0,"",VLOOKUP($A156,'Gerosa et al. diauxic shift'!$A:$L,5,FALSE)*Sources!$E$3))</f>
        <v/>
      </c>
      <c r="AI156" s="16" t="str">
        <f>IF(ISERROR(VLOOKUP($A156,'Gerosa et al. diauxic shift'!$A:$L,6,FALSE)),"",IF(VLOOKUP($A156,'Gerosa et al. diauxic shift'!$A:$L,6,FALSE)=0,"",VLOOKUP($A156,'Gerosa et al. diauxic shift'!$A:$L,6,FALSE)*Sources!$E$3))</f>
        <v/>
      </c>
      <c r="AJ156" s="16" t="str">
        <f>IF(ISERROR(VLOOKUP($A156,'Gerosa et al. diauxic shift'!$A:$L,7,FALSE)),"",IF(VLOOKUP($A156,'Gerosa et al. diauxic shift'!$A:$L,7,FALSE)=0,"",VLOOKUP($A156,'Gerosa et al. diauxic shift'!$A:$L,7,FALSE)*Sources!$E$3))</f>
        <v/>
      </c>
      <c r="AK156" s="16" t="str">
        <f>IF(ISERROR(VLOOKUP($A156,'Gerosa et al. diauxic shift'!$A:$L,8,FALSE)),"",IF(VLOOKUP($A156,'Gerosa et al. diauxic shift'!$A:$L,8,FALSE)=0,"",VLOOKUP($A156,'Gerosa et al. diauxic shift'!$A:$L,8,FALSE)*Sources!$E$3))</f>
        <v/>
      </c>
      <c r="AL156" s="16" t="str">
        <f>IF(ISERROR(VLOOKUP($A156,'Gerosa et al. diauxic shift'!$A:$L,9,FALSE)),"",IF(VLOOKUP($A156,'Gerosa et al. diauxic shift'!$A:$L,9,FALSE)=0,"",VLOOKUP($A156,'Gerosa et al. diauxic shift'!$A:$L,9,FALSE)*Sources!$E$3))</f>
        <v/>
      </c>
      <c r="AM156" s="16" t="str">
        <f>IF(ISERROR(VLOOKUP($A156,'Gerosa et al. diauxic shift'!$A:$L,10,FALSE)),"",IF(VLOOKUP($A156,'Gerosa et al. diauxic shift'!$A:$L,10,FALSE)=0,"",VLOOKUP($A156,'Gerosa et al. diauxic shift'!$A:$L,10,FALSE)*Sources!$E$3))</f>
        <v/>
      </c>
      <c r="AN156" s="16" t="str">
        <f>IF(ISERROR(VLOOKUP($A156,'Gerosa et al. diauxic shift'!$A:$L,11,FALSE)),"",IF(VLOOKUP($A156,'Gerosa et al. diauxic shift'!$A:$L,11,FALSE)=0,"",VLOOKUP($A156,'Gerosa et al. diauxic shift'!$A:$L,11,FALSE)*Sources!$E$3))</f>
        <v/>
      </c>
      <c r="AO156" s="16" t="str">
        <f>IF(ISERROR(VLOOKUP($A156,'Gerosa et al. diauxic shift'!$A:$L,12,FALSE)),"",IF(VLOOKUP($A156,'Gerosa et al. diauxic shift'!$A:$L,12,FALSE)=0,"",VLOOKUP($A156,'Gerosa et al. diauxic shift'!$A:$L,12,FALSE)*Sources!$E$3))</f>
        <v/>
      </c>
      <c r="AP156" s="17"/>
      <c r="AQ156" s="16">
        <f>IF(ISERROR(VLOOKUP($A156,'Ishii et al.'!$A:$L,3,FALSE)),"",IF(VLOOKUP($A156,'Ishii et al.'!$A:$L,3,FALSE)=0,"",VLOOKUP($A156,'Ishii et al.'!$A:$L,3,FALSE)*Sources!$E$4))</f>
        <v>3.7335509248115302E-2</v>
      </c>
      <c r="AR156" s="16">
        <f>IF(ISERROR(VLOOKUP($A156,'Ishii et al.'!$A:$L,4,FALSE)),"",IF(VLOOKUP($A156,'Ishii et al.'!$A:$L,4,FALSE)=0,"",VLOOKUP($A156,'Ishii et al.'!$A:$L,4,FALSE)*Sources!$E$4))</f>
        <v>2.9037889278801399E-2</v>
      </c>
      <c r="AS156" s="16">
        <f>IF(ISERROR(VLOOKUP($A156,'Ishii et al.'!$A:$L,5,FALSE)),"",IF(VLOOKUP($A156,'Ishii et al.'!$A:$L,5,FALSE)=0,"",VLOOKUP($A156,'Ishii et al.'!$A:$L,5,FALSE)*Sources!$E$4))</f>
        <v>3.5985211966262302E-2</v>
      </c>
      <c r="AT156" s="16">
        <f>IF(ISERROR(VLOOKUP($A156,'Ishii et al.'!$A:$L,6,FALSE)),"",IF(VLOOKUP($A156,'Ishii et al.'!$A:$L,6,FALSE)=0,"",VLOOKUP($A156,'Ishii et al.'!$A:$L,6,FALSE)*Sources!$E$4))</f>
        <v>2.9718016851927299E-2</v>
      </c>
      <c r="AU156" s="16">
        <f>IF(ISERROR(VLOOKUP($A156,'Ishii et al.'!$A:$L,7,FALSE)),"",IF(VLOOKUP($A156,'Ishii et al.'!$A:$L,7,FALSE)=0,"",VLOOKUP($A156,'Ishii et al.'!$A:$L,7,FALSE)*Sources!$E$4))</f>
        <v>1.2870581288450301E-2</v>
      </c>
      <c r="AV156" s="16">
        <f t="shared" si="26"/>
        <v>2.8989441726711324E-2</v>
      </c>
      <c r="AW156" s="16">
        <f>IF(ISERROR(VLOOKUP($A156,'Ishii et al.'!$A:$L,9,FALSE)),"",IF(VLOOKUP($A156,'Ishii et al.'!$A:$L,9,FALSE)=0,"",VLOOKUP($A156,'Ishii et al.'!$A:$L,9,FALSE)*Sources!$E$4))</f>
        <v>2.81021182099245E-2</v>
      </c>
      <c r="AX156" s="16">
        <f>IF(ISERROR(VLOOKUP($A156,'Ishii et al.'!$A:$L,10,FALSE)),"",IF(VLOOKUP($A156,'Ishii et al.'!$A:$L,10,FALSE)=0,"",VLOOKUP($A156,'Ishii et al.'!$A:$L,10,FALSE)*Sources!$E$4))</f>
        <v>2.6708725875055499E-2</v>
      </c>
      <c r="AY156" s="16">
        <f>IF(ISERROR(VLOOKUP($A156,'Ishii et al.'!$A:$L,11,FALSE)),"",IF(VLOOKUP($A156,'Ishii et al.'!$A:$L,11,FALSE)=0,"",VLOOKUP($A156,'Ishii et al.'!$A:$L,11,FALSE)*Sources!$E$4))</f>
        <v>4.3303167168920603E-2</v>
      </c>
      <c r="AZ156" s="16">
        <f>IF(ISERROR(VLOOKUP($A156,'Ishii et al.'!$A:$L,12,FALSE)),"",IF(VLOOKUP($A156,'Ishii et al.'!$A:$L,12,FALSE)=0,"",VLOOKUP($A156,'Ishii et al.'!$A:$L,12,FALSE)*Sources!$E$4))</f>
        <v>8.9084112037998403E-2</v>
      </c>
      <c r="BA156" s="17"/>
      <c r="BB156" s="16" t="str">
        <f>IF(ISERROR(VLOOKUP($A156,'Park et al.'!$A:$E,5,FALSE)),"",IF(VLOOKUP($A156,'Park et al.'!$A:$E,5,FALSE)=0,"",VLOOKUP($A156,'Park et al.'!$A:$E,5,FALSE)*Sources!$E$5))</f>
        <v/>
      </c>
    </row>
    <row r="157" spans="1:54" ht="15" customHeight="1">
      <c r="A157" s="16" t="s">
        <v>455</v>
      </c>
      <c r="B157" s="18"/>
      <c r="C157" s="18"/>
      <c r="D157" s="18" t="s">
        <v>456</v>
      </c>
      <c r="E157"/>
      <c r="G157" s="16" t="s">
        <v>456</v>
      </c>
      <c r="H157"/>
      <c r="I157" s="16">
        <f t="shared" si="18"/>
        <v>1</v>
      </c>
      <c r="J157" s="16">
        <f t="shared" si="19"/>
        <v>9</v>
      </c>
      <c r="K157" s="18"/>
      <c r="L157" s="18"/>
      <c r="N157" s="12" t="str">
        <f t="shared" si="20"/>
        <v/>
      </c>
      <c r="O157" s="12" t="str">
        <f t="shared" si="21"/>
        <v/>
      </c>
      <c r="P157" s="12" t="str">
        <f t="shared" si="22"/>
        <v/>
      </c>
      <c r="Q157" s="12" t="str">
        <f t="shared" si="23"/>
        <v/>
      </c>
      <c r="R157" s="12" t="str">
        <f t="shared" si="24"/>
        <v/>
      </c>
      <c r="S157" s="12" t="str">
        <f t="shared" si="25"/>
        <v/>
      </c>
      <c r="U157" s="16" t="str">
        <f>IF(ISERROR(VLOOKUP($A157,'Bennett et al.'!$A:$E,3,FALSE)),"",IF(VLOOKUP($A157,'Bennett et al.'!$A:$E,3,FALSE)=0,"",VLOOKUP($A157,'Bennett et al.'!$A:$E,3,FALSE)*Sources!$E$2))</f>
        <v/>
      </c>
      <c r="V157" s="16" t="str">
        <f>IF(ISERROR(VLOOKUP($A157,'Bennett et al.'!$A:$E,4,FALSE)),"",IF(VLOOKUP($A157,'Bennett et al.'!$A:$E,4,FALSE)=0,"",VLOOKUP($A157,'Bennett et al.'!$A:$E,4,FALSE)*Sources!$E$2))</f>
        <v/>
      </c>
      <c r="W157" s="16" t="str">
        <f>IF(ISERROR(VLOOKUP($A157,'Bennett et al.'!$A:$E,5,FALSE)),"",IF(VLOOKUP($A157,'Bennett et al.'!$A:$E,5,FALSE)=0,"",VLOOKUP($A157,'Bennett et al.'!$A:$E,5,FALSE)*Sources!$E$2))</f>
        <v/>
      </c>
      <c r="X157" s="17"/>
      <c r="Y157" s="16" t="str">
        <f>IF(ISERROR(VLOOKUP($A157,'Gerosa et al. growth media'!$A:$K,4,FALSE)),"",IF(VLOOKUP($A157,'Gerosa et al. growth media'!$A:$K,4,FALSE)=0,"",VLOOKUP($A157,'Gerosa et al. growth media'!$A:$K,4,FALSE)*Sources!$E$3))</f>
        <v/>
      </c>
      <c r="Z157" s="16" t="str">
        <f>IF(ISERROR(VLOOKUP($A157,'Gerosa et al. growth media'!$A:$K,5,FALSE)),"",IF(VLOOKUP($A157,'Gerosa et al. growth media'!$A:$K,5,FALSE)=0,"",VLOOKUP($A157,'Gerosa et al. growth media'!$A:$K,5,FALSE)*Sources!$E$3))</f>
        <v/>
      </c>
      <c r="AA157" s="16" t="str">
        <f>IF(ISERROR(VLOOKUP($A157,'Gerosa et al. growth media'!$A:$K,6,FALSE)),"",IF(VLOOKUP($A157,'Gerosa et al. growth media'!$A:$K,6,FALSE)=0,"",VLOOKUP($A157,'Gerosa et al. growth media'!$A:$K,6,FALSE)*Sources!$E$3))</f>
        <v/>
      </c>
      <c r="AB157" s="16" t="str">
        <f>IF(ISERROR(VLOOKUP($A157,'Gerosa et al. growth media'!$A:$K,7,FALSE)),"",IF(VLOOKUP($A157,'Gerosa et al. growth media'!$A:$K,7,FALSE)=0,"",VLOOKUP($A157,'Gerosa et al. growth media'!$A:$K,7,FALSE)*Sources!$E$3))</f>
        <v/>
      </c>
      <c r="AC157" s="16" t="str">
        <f>IF(ISERROR(VLOOKUP($A157,'Gerosa et al. growth media'!$A:$K,8,FALSE)),"",IF(VLOOKUP($A157,'Gerosa et al. growth media'!$A:$K,8,FALSE)=0,"",VLOOKUP($A157,'Gerosa et al. growth media'!$A:$K,8,FALSE)*Sources!$E$3))</f>
        <v/>
      </c>
      <c r="AD157" s="16" t="str">
        <f>IF(ISERROR(VLOOKUP($A157,'Gerosa et al. growth media'!$A:$K,9,FALSE)),"",IF(VLOOKUP($A157,'Gerosa et al. growth media'!$A:$K,9,FALSE)=0,"",VLOOKUP($A157,'Gerosa et al. growth media'!$A:$K,9,FALSE)*Sources!$E$3))</f>
        <v/>
      </c>
      <c r="AE157" s="16" t="str">
        <f>IF(ISERROR(VLOOKUP($A157,'Gerosa et al. growth media'!$A:$K,10,FALSE)),"",IF(VLOOKUP($A157,'Gerosa et al. growth media'!$A:$K,10,FALSE)=0,"",VLOOKUP($A157,'Gerosa et al. growth media'!$A:$K,10,FALSE)*Sources!$E$3))</f>
        <v/>
      </c>
      <c r="AF157" s="16" t="str">
        <f>IF(ISERROR(VLOOKUP($A157,'Gerosa et al. growth media'!$A:$K,11,FALSE)),"",IF(VLOOKUP($A157,'Gerosa et al. growth media'!$A:$K,11,FALSE)=0,"",VLOOKUP($A157,'Gerosa et al. growth media'!$A:$K,11,FALSE)*Sources!$E$3))</f>
        <v/>
      </c>
      <c r="AG157" s="16" t="str">
        <f>IF(ISERROR(VLOOKUP($A157,'Gerosa et al. diauxic shift'!$A:$L,4,FALSE)),"",IF(VLOOKUP($A157,'Gerosa et al. diauxic shift'!$A:$L,4,FALSE)=0,"",VLOOKUP($A157,'Gerosa et al. diauxic shift'!$A:$L,4,FALSE)*Sources!$E$3))</f>
        <v/>
      </c>
      <c r="AH157" s="16" t="str">
        <f>IF(ISERROR(VLOOKUP($A157,'Gerosa et al. diauxic shift'!$A:$L,5,FALSE)),"",IF(VLOOKUP($A157,'Gerosa et al. diauxic shift'!$A:$L,5,FALSE)=0,"",VLOOKUP($A157,'Gerosa et al. diauxic shift'!$A:$L,5,FALSE)*Sources!$E$3))</f>
        <v/>
      </c>
      <c r="AI157" s="16" t="str">
        <f>IF(ISERROR(VLOOKUP($A157,'Gerosa et al. diauxic shift'!$A:$L,6,FALSE)),"",IF(VLOOKUP($A157,'Gerosa et al. diauxic shift'!$A:$L,6,FALSE)=0,"",VLOOKUP($A157,'Gerosa et al. diauxic shift'!$A:$L,6,FALSE)*Sources!$E$3))</f>
        <v/>
      </c>
      <c r="AJ157" s="16" t="str">
        <f>IF(ISERROR(VLOOKUP($A157,'Gerosa et al. diauxic shift'!$A:$L,7,FALSE)),"",IF(VLOOKUP($A157,'Gerosa et al. diauxic shift'!$A:$L,7,FALSE)=0,"",VLOOKUP($A157,'Gerosa et al. diauxic shift'!$A:$L,7,FALSE)*Sources!$E$3))</f>
        <v/>
      </c>
      <c r="AK157" s="16" t="str">
        <f>IF(ISERROR(VLOOKUP($A157,'Gerosa et al. diauxic shift'!$A:$L,8,FALSE)),"",IF(VLOOKUP($A157,'Gerosa et al. diauxic shift'!$A:$L,8,FALSE)=0,"",VLOOKUP($A157,'Gerosa et al. diauxic shift'!$A:$L,8,FALSE)*Sources!$E$3))</f>
        <v/>
      </c>
      <c r="AL157" s="16" t="str">
        <f>IF(ISERROR(VLOOKUP($A157,'Gerosa et al. diauxic shift'!$A:$L,9,FALSE)),"",IF(VLOOKUP($A157,'Gerosa et al. diauxic shift'!$A:$L,9,FALSE)=0,"",VLOOKUP($A157,'Gerosa et al. diauxic shift'!$A:$L,9,FALSE)*Sources!$E$3))</f>
        <v/>
      </c>
      <c r="AM157" s="16" t="str">
        <f>IF(ISERROR(VLOOKUP($A157,'Gerosa et al. diauxic shift'!$A:$L,10,FALSE)),"",IF(VLOOKUP($A157,'Gerosa et al. diauxic shift'!$A:$L,10,FALSE)=0,"",VLOOKUP($A157,'Gerosa et al. diauxic shift'!$A:$L,10,FALSE)*Sources!$E$3))</f>
        <v/>
      </c>
      <c r="AN157" s="16" t="str">
        <f>IF(ISERROR(VLOOKUP($A157,'Gerosa et al. diauxic shift'!$A:$L,11,FALSE)),"",IF(VLOOKUP($A157,'Gerosa et al. diauxic shift'!$A:$L,11,FALSE)=0,"",VLOOKUP($A157,'Gerosa et al. diauxic shift'!$A:$L,11,FALSE)*Sources!$E$3))</f>
        <v/>
      </c>
      <c r="AO157" s="16" t="str">
        <f>IF(ISERROR(VLOOKUP($A157,'Gerosa et al. diauxic shift'!$A:$L,12,FALSE)),"",IF(VLOOKUP($A157,'Gerosa et al. diauxic shift'!$A:$L,12,FALSE)=0,"",VLOOKUP($A157,'Gerosa et al. diauxic shift'!$A:$L,12,FALSE)*Sources!$E$3))</f>
        <v/>
      </c>
      <c r="AP157" s="17"/>
      <c r="AQ157" s="16">
        <f>IF(ISERROR(VLOOKUP($A157,'Ishii et al.'!$A:$L,3,FALSE)),"",IF(VLOOKUP($A157,'Ishii et al.'!$A:$L,3,FALSE)=0,"",VLOOKUP($A157,'Ishii et al.'!$A:$L,3,FALSE)*Sources!$E$4))</f>
        <v>2.3942687401782101E-2</v>
      </c>
      <c r="AR157" s="16">
        <f>IF(ISERROR(VLOOKUP($A157,'Ishii et al.'!$A:$L,4,FALSE)),"",IF(VLOOKUP($A157,'Ishii et al.'!$A:$L,4,FALSE)=0,"",VLOOKUP($A157,'Ishii et al.'!$A:$L,4,FALSE)*Sources!$E$4))</f>
        <v>1.7145387963434601E-2</v>
      </c>
      <c r="AS157" s="16">
        <f>IF(ISERROR(VLOOKUP($A157,'Ishii et al.'!$A:$L,5,FALSE)),"",IF(VLOOKUP($A157,'Ishii et al.'!$A:$L,5,FALSE)=0,"",VLOOKUP($A157,'Ishii et al.'!$A:$L,5,FALSE)*Sources!$E$4))</f>
        <v>4.00463076438973E-2</v>
      </c>
      <c r="AT157" s="16">
        <f>IF(ISERROR(VLOOKUP($A157,'Ishii et al.'!$A:$L,6,FALSE)),"",IF(VLOOKUP($A157,'Ishii et al.'!$A:$L,6,FALSE)=0,"",VLOOKUP($A157,'Ishii et al.'!$A:$L,6,FALSE)*Sources!$E$4))</f>
        <v>2.52318119616163E-2</v>
      </c>
      <c r="AU157" s="16">
        <f>IF(ISERROR(VLOOKUP($A157,'Ishii et al.'!$A:$L,7,FALSE)),"",IF(VLOOKUP($A157,'Ishii et al.'!$A:$L,7,FALSE)=0,"",VLOOKUP($A157,'Ishii et al.'!$A:$L,7,FALSE)*Sources!$E$4))</f>
        <v>2.3536972879319801E-2</v>
      </c>
      <c r="AV157" s="16">
        <f t="shared" si="26"/>
        <v>2.5980633570010021E-2</v>
      </c>
      <c r="AW157" s="16">
        <f>IF(ISERROR(VLOOKUP($A157,'Ishii et al.'!$A:$L,9,FALSE)),"",IF(VLOOKUP($A157,'Ishii et al.'!$A:$L,9,FALSE)=0,"",VLOOKUP($A157,'Ishii et al.'!$A:$L,9,FALSE)*Sources!$E$4))</f>
        <v>1.38838016472726E-2</v>
      </c>
      <c r="AX157" s="16">
        <f>IF(ISERROR(VLOOKUP($A157,'Ishii et al.'!$A:$L,10,FALSE)),"",IF(VLOOKUP($A157,'Ishii et al.'!$A:$L,10,FALSE)=0,"",VLOOKUP($A157,'Ishii et al.'!$A:$L,10,FALSE)*Sources!$E$4))</f>
        <v>2.1026285799031701E-2</v>
      </c>
      <c r="AY157" s="16">
        <f>IF(ISERROR(VLOOKUP($A157,'Ishii et al.'!$A:$L,11,FALSE)),"",IF(VLOOKUP($A157,'Ishii et al.'!$A:$L,11,FALSE)=0,"",VLOOKUP($A157,'Ishii et al.'!$A:$L,11,FALSE)*Sources!$E$4))</f>
        <v>3.0858232459114999E-2</v>
      </c>
      <c r="AZ157" s="16">
        <f>IF(ISERROR(VLOOKUP($A157,'Ishii et al.'!$A:$L,12,FALSE)),"",IF(VLOOKUP($A157,'Ishii et al.'!$A:$L,12,FALSE)=0,"",VLOOKUP($A157,'Ishii et al.'!$A:$L,12,FALSE)*Sources!$E$4))</f>
        <v>5.2548405649215403E-2</v>
      </c>
      <c r="BA157" s="17"/>
      <c r="BB157" s="16" t="str">
        <f>IF(ISERROR(VLOOKUP($A157,'Park et al.'!$A:$E,5,FALSE)),"",IF(VLOOKUP($A157,'Park et al.'!$A:$E,5,FALSE)=0,"",VLOOKUP($A157,'Park et al.'!$A:$E,5,FALSE)*Sources!$E$5))</f>
        <v/>
      </c>
    </row>
    <row r="158" spans="1:54" ht="15" customHeight="1">
      <c r="A158" s="16" t="s">
        <v>457</v>
      </c>
      <c r="B158" s="18"/>
      <c r="C158" s="18"/>
      <c r="D158" s="18" t="s">
        <v>458</v>
      </c>
      <c r="G158" s="18" t="s">
        <v>458</v>
      </c>
      <c r="H158" s="17"/>
      <c r="I158" s="16">
        <f t="shared" si="18"/>
        <v>1</v>
      </c>
      <c r="J158" s="16">
        <f t="shared" si="19"/>
        <v>2</v>
      </c>
      <c r="K158" s="18"/>
      <c r="L158" s="18"/>
      <c r="N158" s="12" t="str">
        <f t="shared" si="20"/>
        <v/>
      </c>
      <c r="O158" s="12" t="str">
        <f t="shared" si="21"/>
        <v/>
      </c>
      <c r="P158" s="12" t="str">
        <f t="shared" si="22"/>
        <v/>
      </c>
      <c r="Q158" s="12" t="str">
        <f t="shared" si="23"/>
        <v/>
      </c>
      <c r="R158" s="12" t="str">
        <f t="shared" si="24"/>
        <v/>
      </c>
      <c r="S158" s="12" t="str">
        <f t="shared" si="25"/>
        <v/>
      </c>
      <c r="U158" s="16" t="str">
        <f>IF(ISERROR(VLOOKUP($A158,'Bennett et al.'!$A:$E,3,FALSE)),"",IF(VLOOKUP($A158,'Bennett et al.'!$A:$E,3,FALSE)=0,"",VLOOKUP($A158,'Bennett et al.'!$A:$E,3,FALSE)*Sources!$E$2))</f>
        <v/>
      </c>
      <c r="V158" s="16" t="str">
        <f>IF(ISERROR(VLOOKUP($A158,'Bennett et al.'!$A:$E,4,FALSE)),"",IF(VLOOKUP($A158,'Bennett et al.'!$A:$E,4,FALSE)=0,"",VLOOKUP($A158,'Bennett et al.'!$A:$E,4,FALSE)*Sources!$E$2))</f>
        <v/>
      </c>
      <c r="W158" s="16" t="str">
        <f>IF(ISERROR(VLOOKUP($A158,'Bennett et al.'!$A:$E,5,FALSE)),"",IF(VLOOKUP($A158,'Bennett et al.'!$A:$E,5,FALSE)=0,"",VLOOKUP($A158,'Bennett et al.'!$A:$E,5,FALSE)*Sources!$E$2))</f>
        <v/>
      </c>
      <c r="X158" s="17"/>
      <c r="Y158" s="16" t="str">
        <f>IF(ISERROR(VLOOKUP($A158,'Gerosa et al. growth media'!$A:$K,4,FALSE)),"",IF(VLOOKUP($A158,'Gerosa et al. growth media'!$A:$K,4,FALSE)=0,"",VLOOKUP($A158,'Gerosa et al. growth media'!$A:$K,4,FALSE)*Sources!$E$3))</f>
        <v/>
      </c>
      <c r="Z158" s="16" t="str">
        <f>IF(ISERROR(VLOOKUP($A158,'Gerosa et al. growth media'!$A:$K,5,FALSE)),"",IF(VLOOKUP($A158,'Gerosa et al. growth media'!$A:$K,5,FALSE)=0,"",VLOOKUP($A158,'Gerosa et al. growth media'!$A:$K,5,FALSE)*Sources!$E$3))</f>
        <v/>
      </c>
      <c r="AA158" s="16" t="str">
        <f>IF(ISERROR(VLOOKUP($A158,'Gerosa et al. growth media'!$A:$K,6,FALSE)),"",IF(VLOOKUP($A158,'Gerosa et al. growth media'!$A:$K,6,FALSE)=0,"",VLOOKUP($A158,'Gerosa et al. growth media'!$A:$K,6,FALSE)*Sources!$E$3))</f>
        <v/>
      </c>
      <c r="AB158" s="16" t="str">
        <f>IF(ISERROR(VLOOKUP($A158,'Gerosa et al. growth media'!$A:$K,7,FALSE)),"",IF(VLOOKUP($A158,'Gerosa et al. growth media'!$A:$K,7,FALSE)=0,"",VLOOKUP($A158,'Gerosa et al. growth media'!$A:$K,7,FALSE)*Sources!$E$3))</f>
        <v/>
      </c>
      <c r="AC158" s="16" t="str">
        <f>IF(ISERROR(VLOOKUP($A158,'Gerosa et al. growth media'!$A:$K,8,FALSE)),"",IF(VLOOKUP($A158,'Gerosa et al. growth media'!$A:$K,8,FALSE)=0,"",VLOOKUP($A158,'Gerosa et al. growth media'!$A:$K,8,FALSE)*Sources!$E$3))</f>
        <v/>
      </c>
      <c r="AD158" s="16" t="str">
        <f>IF(ISERROR(VLOOKUP($A158,'Gerosa et al. growth media'!$A:$K,9,FALSE)),"",IF(VLOOKUP($A158,'Gerosa et al. growth media'!$A:$K,9,FALSE)=0,"",VLOOKUP($A158,'Gerosa et al. growth media'!$A:$K,9,FALSE)*Sources!$E$3))</f>
        <v/>
      </c>
      <c r="AE158" s="16" t="str">
        <f>IF(ISERROR(VLOOKUP($A158,'Gerosa et al. growth media'!$A:$K,10,FALSE)),"",IF(VLOOKUP($A158,'Gerosa et al. growth media'!$A:$K,10,FALSE)=0,"",VLOOKUP($A158,'Gerosa et al. growth media'!$A:$K,10,FALSE)*Sources!$E$3))</f>
        <v/>
      </c>
      <c r="AF158" s="16" t="str">
        <f>IF(ISERROR(VLOOKUP($A158,'Gerosa et al. growth media'!$A:$K,11,FALSE)),"",IF(VLOOKUP($A158,'Gerosa et al. growth media'!$A:$K,11,FALSE)=0,"",VLOOKUP($A158,'Gerosa et al. growth media'!$A:$K,11,FALSE)*Sources!$E$3))</f>
        <v/>
      </c>
      <c r="AG158" s="16" t="str">
        <f>IF(ISERROR(VLOOKUP($A158,'Gerosa et al. diauxic shift'!$A:$L,4,FALSE)),"",IF(VLOOKUP($A158,'Gerosa et al. diauxic shift'!$A:$L,4,FALSE)=0,"",VLOOKUP($A158,'Gerosa et al. diauxic shift'!$A:$L,4,FALSE)*Sources!$E$3))</f>
        <v/>
      </c>
      <c r="AH158" s="16" t="str">
        <f>IF(ISERROR(VLOOKUP($A158,'Gerosa et al. diauxic shift'!$A:$L,5,FALSE)),"",IF(VLOOKUP($A158,'Gerosa et al. diauxic shift'!$A:$L,5,FALSE)=0,"",VLOOKUP($A158,'Gerosa et al. diauxic shift'!$A:$L,5,FALSE)*Sources!$E$3))</f>
        <v/>
      </c>
      <c r="AI158" s="16" t="str">
        <f>IF(ISERROR(VLOOKUP($A158,'Gerosa et al. diauxic shift'!$A:$L,6,FALSE)),"",IF(VLOOKUP($A158,'Gerosa et al. diauxic shift'!$A:$L,6,FALSE)=0,"",VLOOKUP($A158,'Gerosa et al. diauxic shift'!$A:$L,6,FALSE)*Sources!$E$3))</f>
        <v/>
      </c>
      <c r="AJ158" s="16" t="str">
        <f>IF(ISERROR(VLOOKUP($A158,'Gerosa et al. diauxic shift'!$A:$L,7,FALSE)),"",IF(VLOOKUP($A158,'Gerosa et al. diauxic shift'!$A:$L,7,FALSE)=0,"",VLOOKUP($A158,'Gerosa et al. diauxic shift'!$A:$L,7,FALSE)*Sources!$E$3))</f>
        <v/>
      </c>
      <c r="AK158" s="16" t="str">
        <f>IF(ISERROR(VLOOKUP($A158,'Gerosa et al. diauxic shift'!$A:$L,8,FALSE)),"",IF(VLOOKUP($A158,'Gerosa et al. diauxic shift'!$A:$L,8,FALSE)=0,"",VLOOKUP($A158,'Gerosa et al. diauxic shift'!$A:$L,8,FALSE)*Sources!$E$3))</f>
        <v/>
      </c>
      <c r="AL158" s="16" t="str">
        <f>IF(ISERROR(VLOOKUP($A158,'Gerosa et al. diauxic shift'!$A:$L,9,FALSE)),"",IF(VLOOKUP($A158,'Gerosa et al. diauxic shift'!$A:$L,9,FALSE)=0,"",VLOOKUP($A158,'Gerosa et al. diauxic shift'!$A:$L,9,FALSE)*Sources!$E$3))</f>
        <v/>
      </c>
      <c r="AM158" s="16" t="str">
        <f>IF(ISERROR(VLOOKUP($A158,'Gerosa et al. diauxic shift'!$A:$L,10,FALSE)),"",IF(VLOOKUP($A158,'Gerosa et al. diauxic shift'!$A:$L,10,FALSE)=0,"",VLOOKUP($A158,'Gerosa et al. diauxic shift'!$A:$L,10,FALSE)*Sources!$E$3))</f>
        <v/>
      </c>
      <c r="AN158" s="16" t="str">
        <f>IF(ISERROR(VLOOKUP($A158,'Gerosa et al. diauxic shift'!$A:$L,11,FALSE)),"",IF(VLOOKUP($A158,'Gerosa et al. diauxic shift'!$A:$L,11,FALSE)=0,"",VLOOKUP($A158,'Gerosa et al. diauxic shift'!$A:$L,11,FALSE)*Sources!$E$3))</f>
        <v/>
      </c>
      <c r="AO158" s="16" t="str">
        <f>IF(ISERROR(VLOOKUP($A158,'Gerosa et al. diauxic shift'!$A:$L,12,FALSE)),"",IF(VLOOKUP($A158,'Gerosa et al. diauxic shift'!$A:$L,12,FALSE)=0,"",VLOOKUP($A158,'Gerosa et al. diauxic shift'!$A:$L,12,FALSE)*Sources!$E$3))</f>
        <v/>
      </c>
      <c r="AP158" s="17"/>
      <c r="AQ158" s="16" t="str">
        <f>IF(ISERROR(VLOOKUP($A158,'Ishii et al.'!$A:$L,3,FALSE)),"",IF(VLOOKUP($A158,'Ishii et al.'!$A:$L,3,FALSE)=0,"",VLOOKUP($A158,'Ishii et al.'!$A:$L,3,FALSE)*Sources!$E$4))</f>
        <v/>
      </c>
      <c r="AR158" s="16" t="str">
        <f>IF(ISERROR(VLOOKUP($A158,'Ishii et al.'!$A:$L,4,FALSE)),"",IF(VLOOKUP($A158,'Ishii et al.'!$A:$L,4,FALSE)=0,"",VLOOKUP($A158,'Ishii et al.'!$A:$L,4,FALSE)*Sources!$E$4))</f>
        <v/>
      </c>
      <c r="AS158" s="16" t="str">
        <f>IF(ISERROR(VLOOKUP($A158,'Ishii et al.'!$A:$L,5,FALSE)),"",IF(VLOOKUP($A158,'Ishii et al.'!$A:$L,5,FALSE)=0,"",VLOOKUP($A158,'Ishii et al.'!$A:$L,5,FALSE)*Sources!$E$4))</f>
        <v/>
      </c>
      <c r="AT158" s="16" t="str">
        <f>IF(ISERROR(VLOOKUP($A158,'Ishii et al.'!$A:$L,6,FALSE)),"",IF(VLOOKUP($A158,'Ishii et al.'!$A:$L,6,FALSE)=0,"",VLOOKUP($A158,'Ishii et al.'!$A:$L,6,FALSE)*Sources!$E$4))</f>
        <v/>
      </c>
      <c r="AU158" s="16" t="str">
        <f>IF(ISERROR(VLOOKUP($A158,'Ishii et al.'!$A:$L,7,FALSE)),"",IF(VLOOKUP($A158,'Ishii et al.'!$A:$L,7,FALSE)=0,"",VLOOKUP($A158,'Ishii et al.'!$A:$L,7,FALSE)*Sources!$E$4))</f>
        <v/>
      </c>
      <c r="AV158" s="16" t="str">
        <f t="shared" si="26"/>
        <v/>
      </c>
      <c r="AW158" s="16">
        <f>IF(ISERROR(VLOOKUP($A158,'Ishii et al.'!$A:$L,9,FALSE)),"",IF(VLOOKUP($A158,'Ishii et al.'!$A:$L,9,FALSE)=0,"",VLOOKUP($A158,'Ishii et al.'!$A:$L,9,FALSE)*Sources!$E$4))</f>
        <v>3.4623125448835701E-3</v>
      </c>
      <c r="AX158" s="16" t="str">
        <f>IF(ISERROR(VLOOKUP($A158,'Ishii et al.'!$A:$L,10,FALSE)),"",IF(VLOOKUP($A158,'Ishii et al.'!$A:$L,10,FALSE)=0,"",VLOOKUP($A158,'Ishii et al.'!$A:$L,10,FALSE)*Sources!$E$4))</f>
        <v/>
      </c>
      <c r="AY158" s="16" t="str">
        <f>IF(ISERROR(VLOOKUP($A158,'Ishii et al.'!$A:$L,11,FALSE)),"",IF(VLOOKUP($A158,'Ishii et al.'!$A:$L,11,FALSE)=0,"",VLOOKUP($A158,'Ishii et al.'!$A:$L,11,FALSE)*Sources!$E$4))</f>
        <v/>
      </c>
      <c r="AZ158" s="16">
        <f>IF(ISERROR(VLOOKUP($A158,'Ishii et al.'!$A:$L,12,FALSE)),"",IF(VLOOKUP($A158,'Ishii et al.'!$A:$L,12,FALSE)=0,"",VLOOKUP($A158,'Ishii et al.'!$A:$L,12,FALSE)*Sources!$E$4))</f>
        <v>3.2642123629340103E-2</v>
      </c>
      <c r="BA158" s="17"/>
      <c r="BB158" s="16" t="str">
        <f>IF(ISERROR(VLOOKUP($A158,'Park et al.'!$A:$E,5,FALSE)),"",IF(VLOOKUP($A158,'Park et al.'!$A:$E,5,FALSE)=0,"",VLOOKUP($A158,'Park et al.'!$A:$E,5,FALSE)*Sources!$E$5))</f>
        <v/>
      </c>
    </row>
    <row r="159" spans="1:54" ht="15" customHeight="1">
      <c r="A159" s="16" t="s">
        <v>459</v>
      </c>
      <c r="B159" s="18"/>
      <c r="C159" s="18"/>
      <c r="D159" s="18" t="s">
        <v>460</v>
      </c>
      <c r="G159" s="18" t="s">
        <v>460</v>
      </c>
      <c r="I159" s="18">
        <f t="shared" si="18"/>
        <v>1</v>
      </c>
      <c r="J159" s="18">
        <f t="shared" si="19"/>
        <v>7</v>
      </c>
      <c r="K159" s="18"/>
      <c r="L159" s="18"/>
      <c r="N159" s="12" t="str">
        <f t="shared" si="20"/>
        <v/>
      </c>
      <c r="O159" s="12" t="str">
        <f t="shared" si="21"/>
        <v/>
      </c>
      <c r="P159" s="12" t="str">
        <f t="shared" si="22"/>
        <v/>
      </c>
      <c r="Q159" s="12" t="str">
        <f t="shared" si="23"/>
        <v/>
      </c>
      <c r="R159" s="12" t="str">
        <f t="shared" si="24"/>
        <v/>
      </c>
      <c r="S159" s="12" t="str">
        <f t="shared" si="25"/>
        <v/>
      </c>
      <c r="U159" s="18" t="str">
        <f>IF(ISERROR(VLOOKUP($A159,'Bennett et al.'!$A:$E,3,FALSE)),"",IF(VLOOKUP($A159,'Bennett et al.'!$A:$E,3,FALSE)=0,"",VLOOKUP($A159,'Bennett et al.'!$A:$E,3,FALSE)*Sources!$E$2))</f>
        <v/>
      </c>
      <c r="V159" s="18" t="str">
        <f>IF(ISERROR(VLOOKUP($A159,'Bennett et al.'!$A:$E,4,FALSE)),"",IF(VLOOKUP($A159,'Bennett et al.'!$A:$E,4,FALSE)=0,"",VLOOKUP($A159,'Bennett et al.'!$A:$E,4,FALSE)*Sources!$E$2))</f>
        <v/>
      </c>
      <c r="W159" s="18" t="str">
        <f>IF(ISERROR(VLOOKUP($A159,'Bennett et al.'!$A:$E,5,FALSE)),"",IF(VLOOKUP($A159,'Bennett et al.'!$A:$E,5,FALSE)=0,"",VLOOKUP($A159,'Bennett et al.'!$A:$E,5,FALSE)*Sources!$E$2))</f>
        <v/>
      </c>
      <c r="X159" s="17"/>
      <c r="Y159" s="18" t="str">
        <f>IF(ISERROR(VLOOKUP($A159,'Gerosa et al. growth media'!$A:$K,4,FALSE)),"",IF(VLOOKUP($A159,'Gerosa et al. growth media'!$A:$K,4,FALSE)=0,"",VLOOKUP($A159,'Gerosa et al. growth media'!$A:$K,4,FALSE)*Sources!$E$3))</f>
        <v/>
      </c>
      <c r="Z159" s="18" t="str">
        <f>IF(ISERROR(VLOOKUP($A159,'Gerosa et al. growth media'!$A:$K,5,FALSE)),"",IF(VLOOKUP($A159,'Gerosa et al. growth media'!$A:$K,5,FALSE)=0,"",VLOOKUP($A159,'Gerosa et al. growth media'!$A:$K,5,FALSE)*Sources!$E$3))</f>
        <v/>
      </c>
      <c r="AA159" s="18" t="str">
        <f>IF(ISERROR(VLOOKUP($A159,'Gerosa et al. growth media'!$A:$K,6,FALSE)),"",IF(VLOOKUP($A159,'Gerosa et al. growth media'!$A:$K,6,FALSE)=0,"",VLOOKUP($A159,'Gerosa et al. growth media'!$A:$K,6,FALSE)*Sources!$E$3))</f>
        <v/>
      </c>
      <c r="AB159" s="18" t="str">
        <f>IF(ISERROR(VLOOKUP($A159,'Gerosa et al. growth media'!$A:$K,7,FALSE)),"",IF(VLOOKUP($A159,'Gerosa et al. growth media'!$A:$K,7,FALSE)=0,"",VLOOKUP($A159,'Gerosa et al. growth media'!$A:$K,7,FALSE)*Sources!$E$3))</f>
        <v/>
      </c>
      <c r="AC159" s="18" t="str">
        <f>IF(ISERROR(VLOOKUP($A159,'Gerosa et al. growth media'!$A:$K,8,FALSE)),"",IF(VLOOKUP($A159,'Gerosa et al. growth media'!$A:$K,8,FALSE)=0,"",VLOOKUP($A159,'Gerosa et al. growth media'!$A:$K,8,FALSE)*Sources!$E$3))</f>
        <v/>
      </c>
      <c r="AD159" s="18" t="str">
        <f>IF(ISERROR(VLOOKUP($A159,'Gerosa et al. growth media'!$A:$K,9,FALSE)),"",IF(VLOOKUP($A159,'Gerosa et al. growth media'!$A:$K,9,FALSE)=0,"",VLOOKUP($A159,'Gerosa et al. growth media'!$A:$K,9,FALSE)*Sources!$E$3))</f>
        <v/>
      </c>
      <c r="AE159" s="18" t="str">
        <f>IF(ISERROR(VLOOKUP($A159,'Gerosa et al. growth media'!$A:$K,10,FALSE)),"",IF(VLOOKUP($A159,'Gerosa et al. growth media'!$A:$K,10,FALSE)=0,"",VLOOKUP($A159,'Gerosa et al. growth media'!$A:$K,10,FALSE)*Sources!$E$3))</f>
        <v/>
      </c>
      <c r="AF159" s="18" t="str">
        <f>IF(ISERROR(VLOOKUP($A159,'Gerosa et al. growth media'!$A:$K,11,FALSE)),"",IF(VLOOKUP($A159,'Gerosa et al. growth media'!$A:$K,11,FALSE)=0,"",VLOOKUP($A159,'Gerosa et al. growth media'!$A:$K,11,FALSE)*Sources!$E$3))</f>
        <v/>
      </c>
      <c r="AG159" s="18" t="str">
        <f>IF(ISERROR(VLOOKUP($A159,'Gerosa et al. diauxic shift'!$A:$L,4,FALSE)),"",IF(VLOOKUP($A159,'Gerosa et al. diauxic shift'!$A:$L,4,FALSE)=0,"",VLOOKUP($A159,'Gerosa et al. diauxic shift'!$A:$L,4,FALSE)*Sources!$E$3))</f>
        <v/>
      </c>
      <c r="AH159" s="18" t="str">
        <f>IF(ISERROR(VLOOKUP($A159,'Gerosa et al. diauxic shift'!$A:$L,5,FALSE)),"",IF(VLOOKUP($A159,'Gerosa et al. diauxic shift'!$A:$L,5,FALSE)=0,"",VLOOKUP($A159,'Gerosa et al. diauxic shift'!$A:$L,5,FALSE)*Sources!$E$3))</f>
        <v/>
      </c>
      <c r="AI159" s="18" t="str">
        <f>IF(ISERROR(VLOOKUP($A159,'Gerosa et al. diauxic shift'!$A:$L,6,FALSE)),"",IF(VLOOKUP($A159,'Gerosa et al. diauxic shift'!$A:$L,6,FALSE)=0,"",VLOOKUP($A159,'Gerosa et al. diauxic shift'!$A:$L,6,FALSE)*Sources!$E$3))</f>
        <v/>
      </c>
      <c r="AJ159" s="18" t="str">
        <f>IF(ISERROR(VLOOKUP($A159,'Gerosa et al. diauxic shift'!$A:$L,7,FALSE)),"",IF(VLOOKUP($A159,'Gerosa et al. diauxic shift'!$A:$L,7,FALSE)=0,"",VLOOKUP($A159,'Gerosa et al. diauxic shift'!$A:$L,7,FALSE)*Sources!$E$3))</f>
        <v/>
      </c>
      <c r="AK159" s="18" t="str">
        <f>IF(ISERROR(VLOOKUP($A159,'Gerosa et al. diauxic shift'!$A:$L,8,FALSE)),"",IF(VLOOKUP($A159,'Gerosa et al. diauxic shift'!$A:$L,8,FALSE)=0,"",VLOOKUP($A159,'Gerosa et al. diauxic shift'!$A:$L,8,FALSE)*Sources!$E$3))</f>
        <v/>
      </c>
      <c r="AL159" s="18" t="str">
        <f>IF(ISERROR(VLOOKUP($A159,'Gerosa et al. diauxic shift'!$A:$L,9,FALSE)),"",IF(VLOOKUP($A159,'Gerosa et al. diauxic shift'!$A:$L,9,FALSE)=0,"",VLOOKUP($A159,'Gerosa et al. diauxic shift'!$A:$L,9,FALSE)*Sources!$E$3))</f>
        <v/>
      </c>
      <c r="AM159" s="18" t="str">
        <f>IF(ISERROR(VLOOKUP($A159,'Gerosa et al. diauxic shift'!$A:$L,10,FALSE)),"",IF(VLOOKUP($A159,'Gerosa et al. diauxic shift'!$A:$L,10,FALSE)=0,"",VLOOKUP($A159,'Gerosa et al. diauxic shift'!$A:$L,10,FALSE)*Sources!$E$3))</f>
        <v/>
      </c>
      <c r="AN159" s="18" t="str">
        <f>IF(ISERROR(VLOOKUP($A159,'Gerosa et al. diauxic shift'!$A:$L,11,FALSE)),"",IF(VLOOKUP($A159,'Gerosa et al. diauxic shift'!$A:$L,11,FALSE)=0,"",VLOOKUP($A159,'Gerosa et al. diauxic shift'!$A:$L,11,FALSE)*Sources!$E$3))</f>
        <v/>
      </c>
      <c r="AO159" s="18" t="str">
        <f>IF(ISERROR(VLOOKUP($A159,'Gerosa et al. diauxic shift'!$A:$L,12,FALSE)),"",IF(VLOOKUP($A159,'Gerosa et al. diauxic shift'!$A:$L,12,FALSE)=0,"",VLOOKUP($A159,'Gerosa et al. diauxic shift'!$A:$L,12,FALSE)*Sources!$E$3))</f>
        <v/>
      </c>
      <c r="AP159" s="17"/>
      <c r="AQ159" s="18" t="str">
        <f>IF(ISERROR(VLOOKUP($A159,'Ishii et al.'!$A:$L,3,FALSE)),"",IF(VLOOKUP($A159,'Ishii et al.'!$A:$L,3,FALSE)=0,"",VLOOKUP($A159,'Ishii et al.'!$A:$L,3,FALSE)*Sources!$E$4))</f>
        <v/>
      </c>
      <c r="AR159" s="18">
        <f>IF(ISERROR(VLOOKUP($A159,'Ishii et al.'!$A:$L,4,FALSE)),"",IF(VLOOKUP($A159,'Ishii et al.'!$A:$L,4,FALSE)=0,"",VLOOKUP($A159,'Ishii et al.'!$A:$L,4,FALSE)*Sources!$E$4))</f>
        <v>3.3404558897037299E-3</v>
      </c>
      <c r="AS159" s="18" t="str">
        <f>IF(ISERROR(VLOOKUP($A159,'Ishii et al.'!$A:$L,5,FALSE)),"",IF(VLOOKUP($A159,'Ishii et al.'!$A:$L,5,FALSE)=0,"",VLOOKUP($A159,'Ishii et al.'!$A:$L,5,FALSE)*Sources!$E$4))</f>
        <v/>
      </c>
      <c r="AT159" s="18">
        <f>IF(ISERROR(VLOOKUP($A159,'Ishii et al.'!$A:$L,6,FALSE)),"",IF(VLOOKUP($A159,'Ishii et al.'!$A:$L,6,FALSE)=0,"",VLOOKUP($A159,'Ishii et al.'!$A:$L,6,FALSE)*Sources!$E$4))</f>
        <v>4.0334829512218796E-3</v>
      </c>
      <c r="AU159" s="18">
        <f>IF(ISERROR(VLOOKUP($A159,'Ishii et al.'!$A:$L,7,FALSE)),"",IF(VLOOKUP($A159,'Ishii et al.'!$A:$L,7,FALSE)=0,"",VLOOKUP($A159,'Ishii et al.'!$A:$L,7,FALSE)*Sources!$E$4))</f>
        <v>6.3291763636086204E-3</v>
      </c>
      <c r="AV159" s="18">
        <f t="shared" si="26"/>
        <v>4.5677050681780769E-3</v>
      </c>
      <c r="AW159" s="18">
        <f>IF(ISERROR(VLOOKUP($A159,'Ishii et al.'!$A:$L,9,FALSE)),"",IF(VLOOKUP($A159,'Ishii et al.'!$A:$L,9,FALSE)=0,"",VLOOKUP($A159,'Ishii et al.'!$A:$L,9,FALSE)*Sources!$E$4))</f>
        <v>3.45307010829689E-3</v>
      </c>
      <c r="AX159" s="18">
        <f>IF(ISERROR(VLOOKUP($A159,'Ishii et al.'!$A:$L,10,FALSE)),"",IF(VLOOKUP($A159,'Ishii et al.'!$A:$L,10,FALSE)=0,"",VLOOKUP($A159,'Ishii et al.'!$A:$L,10,FALSE)*Sources!$E$4))</f>
        <v>3.6917351373966802E-3</v>
      </c>
      <c r="AY159" s="18">
        <f>IF(ISERROR(VLOOKUP($A159,'Ishii et al.'!$A:$L,11,FALSE)),"",IF(VLOOKUP($A159,'Ishii et al.'!$A:$L,11,FALSE)=0,"",VLOOKUP($A159,'Ishii et al.'!$A:$L,11,FALSE)*Sources!$E$4))</f>
        <v>4.4548308319316901E-3</v>
      </c>
      <c r="AZ159" s="18">
        <f>IF(ISERROR(VLOOKUP($A159,'Ishii et al.'!$A:$L,12,FALSE)),"",IF(VLOOKUP($A159,'Ishii et al.'!$A:$L,12,FALSE)=0,"",VLOOKUP($A159,'Ishii et al.'!$A:$L,12,FALSE)*Sources!$E$4))</f>
        <v>2.3578973012343902E-3</v>
      </c>
      <c r="BA159" s="17"/>
      <c r="BB159" s="18" t="str">
        <f>IF(ISERROR(VLOOKUP($A159,'Park et al.'!$A:$E,5,FALSE)),"",IF(VLOOKUP($A159,'Park et al.'!$A:$E,5,FALSE)=0,"",VLOOKUP($A159,'Park et al.'!$A:$E,5,FALSE)*Sources!$E$5))</f>
        <v/>
      </c>
    </row>
    <row r="160" spans="1:54" ht="15" customHeight="1">
      <c r="A160" s="16" t="s">
        <v>461</v>
      </c>
      <c r="B160" s="18"/>
      <c r="C160" s="18"/>
      <c r="D160" s="18" t="s">
        <v>462</v>
      </c>
      <c r="G160" s="18" t="s">
        <v>462</v>
      </c>
      <c r="I160" s="18">
        <f t="shared" si="18"/>
        <v>1</v>
      </c>
      <c r="J160" s="18">
        <f t="shared" si="19"/>
        <v>7</v>
      </c>
      <c r="K160" s="18"/>
      <c r="L160" s="18"/>
      <c r="N160" s="12" t="str">
        <f t="shared" si="20"/>
        <v/>
      </c>
      <c r="O160" s="12" t="str">
        <f t="shared" si="21"/>
        <v/>
      </c>
      <c r="P160" s="12" t="str">
        <f t="shared" si="22"/>
        <v/>
      </c>
      <c r="Q160" s="12" t="str">
        <f t="shared" si="23"/>
        <v/>
      </c>
      <c r="R160" s="12" t="str">
        <f t="shared" si="24"/>
        <v/>
      </c>
      <c r="S160" s="12" t="str">
        <f t="shared" si="25"/>
        <v/>
      </c>
      <c r="U160" s="18" t="str">
        <f>IF(ISERROR(VLOOKUP($A160,'Bennett et al.'!$A:$E,3,FALSE)),"",IF(VLOOKUP($A160,'Bennett et al.'!$A:$E,3,FALSE)=0,"",VLOOKUP($A160,'Bennett et al.'!$A:$E,3,FALSE)*Sources!$E$2))</f>
        <v/>
      </c>
      <c r="V160" s="18" t="str">
        <f>IF(ISERROR(VLOOKUP($A160,'Bennett et al.'!$A:$E,4,FALSE)),"",IF(VLOOKUP($A160,'Bennett et al.'!$A:$E,4,FALSE)=0,"",VLOOKUP($A160,'Bennett et al.'!$A:$E,4,FALSE)*Sources!$E$2))</f>
        <v/>
      </c>
      <c r="W160" s="18" t="str">
        <f>IF(ISERROR(VLOOKUP($A160,'Bennett et al.'!$A:$E,5,FALSE)),"",IF(VLOOKUP($A160,'Bennett et al.'!$A:$E,5,FALSE)=0,"",VLOOKUP($A160,'Bennett et al.'!$A:$E,5,FALSE)*Sources!$E$2))</f>
        <v/>
      </c>
      <c r="X160" s="17"/>
      <c r="Y160" s="18" t="str">
        <f>IF(ISERROR(VLOOKUP($A160,'Gerosa et al. growth media'!$A:$K,4,FALSE)),"",IF(VLOOKUP($A160,'Gerosa et al. growth media'!$A:$K,4,FALSE)=0,"",VLOOKUP($A160,'Gerosa et al. growth media'!$A:$K,4,FALSE)*Sources!$E$3))</f>
        <v/>
      </c>
      <c r="Z160" s="18" t="str">
        <f>IF(ISERROR(VLOOKUP($A160,'Gerosa et al. growth media'!$A:$K,5,FALSE)),"",IF(VLOOKUP($A160,'Gerosa et al. growth media'!$A:$K,5,FALSE)=0,"",VLOOKUP($A160,'Gerosa et al. growth media'!$A:$K,5,FALSE)*Sources!$E$3))</f>
        <v/>
      </c>
      <c r="AA160" s="18" t="str">
        <f>IF(ISERROR(VLOOKUP($A160,'Gerosa et al. growth media'!$A:$K,6,FALSE)),"",IF(VLOOKUP($A160,'Gerosa et al. growth media'!$A:$K,6,FALSE)=0,"",VLOOKUP($A160,'Gerosa et al. growth media'!$A:$K,6,FALSE)*Sources!$E$3))</f>
        <v/>
      </c>
      <c r="AB160" s="18" t="str">
        <f>IF(ISERROR(VLOOKUP($A160,'Gerosa et al. growth media'!$A:$K,7,FALSE)),"",IF(VLOOKUP($A160,'Gerosa et al. growth media'!$A:$K,7,FALSE)=0,"",VLOOKUP($A160,'Gerosa et al. growth media'!$A:$K,7,FALSE)*Sources!$E$3))</f>
        <v/>
      </c>
      <c r="AC160" s="18" t="str">
        <f>IF(ISERROR(VLOOKUP($A160,'Gerosa et al. growth media'!$A:$K,8,FALSE)),"",IF(VLOOKUP($A160,'Gerosa et al. growth media'!$A:$K,8,FALSE)=0,"",VLOOKUP($A160,'Gerosa et al. growth media'!$A:$K,8,FALSE)*Sources!$E$3))</f>
        <v/>
      </c>
      <c r="AD160" s="18" t="str">
        <f>IF(ISERROR(VLOOKUP($A160,'Gerosa et al. growth media'!$A:$K,9,FALSE)),"",IF(VLOOKUP($A160,'Gerosa et al. growth media'!$A:$K,9,FALSE)=0,"",VLOOKUP($A160,'Gerosa et al. growth media'!$A:$K,9,FALSE)*Sources!$E$3))</f>
        <v/>
      </c>
      <c r="AE160" s="18" t="str">
        <f>IF(ISERROR(VLOOKUP($A160,'Gerosa et al. growth media'!$A:$K,10,FALSE)),"",IF(VLOOKUP($A160,'Gerosa et al. growth media'!$A:$K,10,FALSE)=0,"",VLOOKUP($A160,'Gerosa et al. growth media'!$A:$K,10,FALSE)*Sources!$E$3))</f>
        <v/>
      </c>
      <c r="AF160" s="18" t="str">
        <f>IF(ISERROR(VLOOKUP($A160,'Gerosa et al. growth media'!$A:$K,11,FALSE)),"",IF(VLOOKUP($A160,'Gerosa et al. growth media'!$A:$K,11,FALSE)=0,"",VLOOKUP($A160,'Gerosa et al. growth media'!$A:$K,11,FALSE)*Sources!$E$3))</f>
        <v/>
      </c>
      <c r="AG160" s="18" t="str">
        <f>IF(ISERROR(VLOOKUP($A160,'Gerosa et al. diauxic shift'!$A:$L,4,FALSE)),"",IF(VLOOKUP($A160,'Gerosa et al. diauxic shift'!$A:$L,4,FALSE)=0,"",VLOOKUP($A160,'Gerosa et al. diauxic shift'!$A:$L,4,FALSE)*Sources!$E$3))</f>
        <v/>
      </c>
      <c r="AH160" s="18" t="str">
        <f>IF(ISERROR(VLOOKUP($A160,'Gerosa et al. diauxic shift'!$A:$L,5,FALSE)),"",IF(VLOOKUP($A160,'Gerosa et al. diauxic shift'!$A:$L,5,FALSE)=0,"",VLOOKUP($A160,'Gerosa et al. diauxic shift'!$A:$L,5,FALSE)*Sources!$E$3))</f>
        <v/>
      </c>
      <c r="AI160" s="18" t="str">
        <f>IF(ISERROR(VLOOKUP($A160,'Gerosa et al. diauxic shift'!$A:$L,6,FALSE)),"",IF(VLOOKUP($A160,'Gerosa et al. diauxic shift'!$A:$L,6,FALSE)=0,"",VLOOKUP($A160,'Gerosa et al. diauxic shift'!$A:$L,6,FALSE)*Sources!$E$3))</f>
        <v/>
      </c>
      <c r="AJ160" s="18" t="str">
        <f>IF(ISERROR(VLOOKUP($A160,'Gerosa et al. diauxic shift'!$A:$L,7,FALSE)),"",IF(VLOOKUP($A160,'Gerosa et al. diauxic shift'!$A:$L,7,FALSE)=0,"",VLOOKUP($A160,'Gerosa et al. diauxic shift'!$A:$L,7,FALSE)*Sources!$E$3))</f>
        <v/>
      </c>
      <c r="AK160" s="18" t="str">
        <f>IF(ISERROR(VLOOKUP($A160,'Gerosa et al. diauxic shift'!$A:$L,8,FALSE)),"",IF(VLOOKUP($A160,'Gerosa et al. diauxic shift'!$A:$L,8,FALSE)=0,"",VLOOKUP($A160,'Gerosa et al. diauxic shift'!$A:$L,8,FALSE)*Sources!$E$3))</f>
        <v/>
      </c>
      <c r="AL160" s="18" t="str">
        <f>IF(ISERROR(VLOOKUP($A160,'Gerosa et al. diauxic shift'!$A:$L,9,FALSE)),"",IF(VLOOKUP($A160,'Gerosa et al. diauxic shift'!$A:$L,9,FALSE)=0,"",VLOOKUP($A160,'Gerosa et al. diauxic shift'!$A:$L,9,FALSE)*Sources!$E$3))</f>
        <v/>
      </c>
      <c r="AM160" s="18" t="str">
        <f>IF(ISERROR(VLOOKUP($A160,'Gerosa et al. diauxic shift'!$A:$L,10,FALSE)),"",IF(VLOOKUP($A160,'Gerosa et al. diauxic shift'!$A:$L,10,FALSE)=0,"",VLOOKUP($A160,'Gerosa et al. diauxic shift'!$A:$L,10,FALSE)*Sources!$E$3))</f>
        <v/>
      </c>
      <c r="AN160" s="18" t="str">
        <f>IF(ISERROR(VLOOKUP($A160,'Gerosa et al. diauxic shift'!$A:$L,11,FALSE)),"",IF(VLOOKUP($A160,'Gerosa et al. diauxic shift'!$A:$L,11,FALSE)=0,"",VLOOKUP($A160,'Gerosa et al. diauxic shift'!$A:$L,11,FALSE)*Sources!$E$3))</f>
        <v/>
      </c>
      <c r="AO160" s="18" t="str">
        <f>IF(ISERROR(VLOOKUP($A160,'Gerosa et al. diauxic shift'!$A:$L,12,FALSE)),"",IF(VLOOKUP($A160,'Gerosa et al. diauxic shift'!$A:$L,12,FALSE)=0,"",VLOOKUP($A160,'Gerosa et al. diauxic shift'!$A:$L,12,FALSE)*Sources!$E$3))</f>
        <v/>
      </c>
      <c r="AP160" s="17"/>
      <c r="AQ160" s="18" t="str">
        <f>IF(ISERROR(VLOOKUP($A160,'Ishii et al.'!$A:$L,3,FALSE)),"",IF(VLOOKUP($A160,'Ishii et al.'!$A:$L,3,FALSE)=0,"",VLOOKUP($A160,'Ishii et al.'!$A:$L,3,FALSE)*Sources!$E$4))</f>
        <v/>
      </c>
      <c r="AR160" s="18" t="str">
        <f>IF(ISERROR(VLOOKUP($A160,'Ishii et al.'!$A:$L,4,FALSE)),"",IF(VLOOKUP($A160,'Ishii et al.'!$A:$L,4,FALSE)=0,"",VLOOKUP($A160,'Ishii et al.'!$A:$L,4,FALSE)*Sources!$E$4))</f>
        <v/>
      </c>
      <c r="AS160" s="18">
        <f>IF(ISERROR(VLOOKUP($A160,'Ishii et al.'!$A:$L,5,FALSE)),"",IF(VLOOKUP($A160,'Ishii et al.'!$A:$L,5,FALSE)=0,"",VLOOKUP($A160,'Ishii et al.'!$A:$L,5,FALSE)*Sources!$E$4))</f>
        <v>9.0012815350311595E-2</v>
      </c>
      <c r="AT160" s="18">
        <f>IF(ISERROR(VLOOKUP($A160,'Ishii et al.'!$A:$L,6,FALSE)),"",IF(VLOOKUP($A160,'Ishii et al.'!$A:$L,6,FALSE)=0,"",VLOOKUP($A160,'Ishii et al.'!$A:$L,6,FALSE)*Sources!$E$4))</f>
        <v>0.131525835105336</v>
      </c>
      <c r="AU160" s="18">
        <f>IF(ISERROR(VLOOKUP($A160,'Ishii et al.'!$A:$L,7,FALSE)),"",IF(VLOOKUP($A160,'Ishii et al.'!$A:$L,7,FALSE)=0,"",VLOOKUP($A160,'Ishii et al.'!$A:$L,7,FALSE)*Sources!$E$4))</f>
        <v>4.1216797593818702E-2</v>
      </c>
      <c r="AV160" s="18">
        <f t="shared" si="26"/>
        <v>8.7585149349822089E-2</v>
      </c>
      <c r="AW160" s="18">
        <f>IF(ISERROR(VLOOKUP($A160,'Ishii et al.'!$A:$L,9,FALSE)),"",IF(VLOOKUP($A160,'Ishii et al.'!$A:$L,9,FALSE)=0,"",VLOOKUP($A160,'Ishii et al.'!$A:$L,9,FALSE)*Sources!$E$4))</f>
        <v>4.4185113311777602E-2</v>
      </c>
      <c r="AX160" s="18">
        <f>IF(ISERROR(VLOOKUP($A160,'Ishii et al.'!$A:$L,10,FALSE)),"",IF(VLOOKUP($A160,'Ishii et al.'!$A:$L,10,FALSE)=0,"",VLOOKUP($A160,'Ishii et al.'!$A:$L,10,FALSE)*Sources!$E$4))</f>
        <v>0.16511114258565901</v>
      </c>
      <c r="AY160" s="18">
        <f>IF(ISERROR(VLOOKUP($A160,'Ishii et al.'!$A:$L,11,FALSE)),"",IF(VLOOKUP($A160,'Ishii et al.'!$A:$L,11,FALSE)=0,"",VLOOKUP($A160,'Ishii et al.'!$A:$L,11,FALSE)*Sources!$E$4))</f>
        <v>3.8398906511142E-2</v>
      </c>
      <c r="AZ160" s="18">
        <f>IF(ISERROR(VLOOKUP($A160,'Ishii et al.'!$A:$L,12,FALSE)),"",IF(VLOOKUP($A160,'Ishii et al.'!$A:$L,12,FALSE)=0,"",VLOOKUP($A160,'Ishii et al.'!$A:$L,12,FALSE)*Sources!$E$4))</f>
        <v>0.10984208440429399</v>
      </c>
      <c r="BA160" s="17"/>
      <c r="BB160" s="18" t="str">
        <f>IF(ISERROR(VLOOKUP($A160,'Park et al.'!$A:$E,5,FALSE)),"",IF(VLOOKUP($A160,'Park et al.'!$A:$E,5,FALSE)=0,"",VLOOKUP($A160,'Park et al.'!$A:$E,5,FALSE)*Sources!$E$5))</f>
        <v/>
      </c>
    </row>
    <row r="161" spans="1:54" ht="15" customHeight="1">
      <c r="A161" s="16" t="s">
        <v>463</v>
      </c>
      <c r="B161" s="18"/>
      <c r="C161" s="18"/>
      <c r="D161" s="18" t="s">
        <v>464</v>
      </c>
      <c r="G161" s="16" t="s">
        <v>464</v>
      </c>
      <c r="I161" s="16">
        <f t="shared" si="18"/>
        <v>1</v>
      </c>
      <c r="J161" s="16">
        <f t="shared" si="19"/>
        <v>3</v>
      </c>
      <c r="K161" s="18"/>
      <c r="L161" s="18"/>
      <c r="N161" s="12" t="str">
        <f t="shared" si="20"/>
        <v/>
      </c>
      <c r="O161" s="12" t="str">
        <f t="shared" si="21"/>
        <v/>
      </c>
      <c r="P161" s="12" t="str">
        <f t="shared" si="22"/>
        <v/>
      </c>
      <c r="Q161" s="12" t="str">
        <f t="shared" si="23"/>
        <v/>
      </c>
      <c r="R161" s="12" t="str">
        <f t="shared" si="24"/>
        <v/>
      </c>
      <c r="S161" s="12" t="str">
        <f t="shared" si="25"/>
        <v/>
      </c>
      <c r="U161" s="16" t="str">
        <f>IF(ISERROR(VLOOKUP($A161,'Bennett et al.'!$A:$E,3,FALSE)),"",IF(VLOOKUP($A161,'Bennett et al.'!$A:$E,3,FALSE)=0,"",VLOOKUP($A161,'Bennett et al.'!$A:$E,3,FALSE)*Sources!$E$2))</f>
        <v/>
      </c>
      <c r="V161" s="16" t="str">
        <f>IF(ISERROR(VLOOKUP($A161,'Bennett et al.'!$A:$E,4,FALSE)),"",IF(VLOOKUP($A161,'Bennett et al.'!$A:$E,4,FALSE)=0,"",VLOOKUP($A161,'Bennett et al.'!$A:$E,4,FALSE)*Sources!$E$2))</f>
        <v/>
      </c>
      <c r="W161" s="16" t="str">
        <f>IF(ISERROR(VLOOKUP($A161,'Bennett et al.'!$A:$E,5,FALSE)),"",IF(VLOOKUP($A161,'Bennett et al.'!$A:$E,5,FALSE)=0,"",VLOOKUP($A161,'Bennett et al.'!$A:$E,5,FALSE)*Sources!$E$2))</f>
        <v/>
      </c>
      <c r="X161" s="17"/>
      <c r="Y161" s="16" t="str">
        <f>IF(ISERROR(VLOOKUP($A161,'Gerosa et al. growth media'!$A:$K,4,FALSE)),"",IF(VLOOKUP($A161,'Gerosa et al. growth media'!$A:$K,4,FALSE)=0,"",VLOOKUP($A161,'Gerosa et al. growth media'!$A:$K,4,FALSE)*Sources!$E$3))</f>
        <v/>
      </c>
      <c r="Z161" s="16" t="str">
        <f>IF(ISERROR(VLOOKUP($A161,'Gerosa et al. growth media'!$A:$K,5,FALSE)),"",IF(VLOOKUP($A161,'Gerosa et al. growth media'!$A:$K,5,FALSE)=0,"",VLOOKUP($A161,'Gerosa et al. growth media'!$A:$K,5,FALSE)*Sources!$E$3))</f>
        <v/>
      </c>
      <c r="AA161" s="16" t="str">
        <f>IF(ISERROR(VLOOKUP($A161,'Gerosa et al. growth media'!$A:$K,6,FALSE)),"",IF(VLOOKUP($A161,'Gerosa et al. growth media'!$A:$K,6,FALSE)=0,"",VLOOKUP($A161,'Gerosa et al. growth media'!$A:$K,6,FALSE)*Sources!$E$3))</f>
        <v/>
      </c>
      <c r="AB161" s="16" t="str">
        <f>IF(ISERROR(VLOOKUP($A161,'Gerosa et al. growth media'!$A:$K,7,FALSE)),"",IF(VLOOKUP($A161,'Gerosa et al. growth media'!$A:$K,7,FALSE)=0,"",VLOOKUP($A161,'Gerosa et al. growth media'!$A:$K,7,FALSE)*Sources!$E$3))</f>
        <v/>
      </c>
      <c r="AC161" s="16" t="str">
        <f>IF(ISERROR(VLOOKUP($A161,'Gerosa et al. growth media'!$A:$K,8,FALSE)),"",IF(VLOOKUP($A161,'Gerosa et al. growth media'!$A:$K,8,FALSE)=0,"",VLOOKUP($A161,'Gerosa et al. growth media'!$A:$K,8,FALSE)*Sources!$E$3))</f>
        <v/>
      </c>
      <c r="AD161" s="16" t="str">
        <f>IF(ISERROR(VLOOKUP($A161,'Gerosa et al. growth media'!$A:$K,9,FALSE)),"",IF(VLOOKUP($A161,'Gerosa et al. growth media'!$A:$K,9,FALSE)=0,"",VLOOKUP($A161,'Gerosa et al. growth media'!$A:$K,9,FALSE)*Sources!$E$3))</f>
        <v/>
      </c>
      <c r="AE161" s="16" t="str">
        <f>IF(ISERROR(VLOOKUP($A161,'Gerosa et al. growth media'!$A:$K,10,FALSE)),"",IF(VLOOKUP($A161,'Gerosa et al. growth media'!$A:$K,10,FALSE)=0,"",VLOOKUP($A161,'Gerosa et al. growth media'!$A:$K,10,FALSE)*Sources!$E$3))</f>
        <v/>
      </c>
      <c r="AF161" s="16" t="str">
        <f>IF(ISERROR(VLOOKUP($A161,'Gerosa et al. growth media'!$A:$K,11,FALSE)),"",IF(VLOOKUP($A161,'Gerosa et al. growth media'!$A:$K,11,FALSE)=0,"",VLOOKUP($A161,'Gerosa et al. growth media'!$A:$K,11,FALSE)*Sources!$E$3))</f>
        <v/>
      </c>
      <c r="AG161" s="16" t="str">
        <f>IF(ISERROR(VLOOKUP($A161,'Gerosa et al. diauxic shift'!$A:$L,4,FALSE)),"",IF(VLOOKUP($A161,'Gerosa et al. diauxic shift'!$A:$L,4,FALSE)=0,"",VLOOKUP($A161,'Gerosa et al. diauxic shift'!$A:$L,4,FALSE)*Sources!$E$3))</f>
        <v/>
      </c>
      <c r="AH161" s="16" t="str">
        <f>IF(ISERROR(VLOOKUP($A161,'Gerosa et al. diauxic shift'!$A:$L,5,FALSE)),"",IF(VLOOKUP($A161,'Gerosa et al. diauxic shift'!$A:$L,5,FALSE)=0,"",VLOOKUP($A161,'Gerosa et al. diauxic shift'!$A:$L,5,FALSE)*Sources!$E$3))</f>
        <v/>
      </c>
      <c r="AI161" s="16" t="str">
        <f>IF(ISERROR(VLOOKUP($A161,'Gerosa et al. diauxic shift'!$A:$L,6,FALSE)),"",IF(VLOOKUP($A161,'Gerosa et al. diauxic shift'!$A:$L,6,FALSE)=0,"",VLOOKUP($A161,'Gerosa et al. diauxic shift'!$A:$L,6,FALSE)*Sources!$E$3))</f>
        <v/>
      </c>
      <c r="AJ161" s="16" t="str">
        <f>IF(ISERROR(VLOOKUP($A161,'Gerosa et al. diauxic shift'!$A:$L,7,FALSE)),"",IF(VLOOKUP($A161,'Gerosa et al. diauxic shift'!$A:$L,7,FALSE)=0,"",VLOOKUP($A161,'Gerosa et al. diauxic shift'!$A:$L,7,FALSE)*Sources!$E$3))</f>
        <v/>
      </c>
      <c r="AK161" s="16" t="str">
        <f>IF(ISERROR(VLOOKUP($A161,'Gerosa et al. diauxic shift'!$A:$L,8,FALSE)),"",IF(VLOOKUP($A161,'Gerosa et al. diauxic shift'!$A:$L,8,FALSE)=0,"",VLOOKUP($A161,'Gerosa et al. diauxic shift'!$A:$L,8,FALSE)*Sources!$E$3))</f>
        <v/>
      </c>
      <c r="AL161" s="16" t="str">
        <f>IF(ISERROR(VLOOKUP($A161,'Gerosa et al. diauxic shift'!$A:$L,9,FALSE)),"",IF(VLOOKUP($A161,'Gerosa et al. diauxic shift'!$A:$L,9,FALSE)=0,"",VLOOKUP($A161,'Gerosa et al. diauxic shift'!$A:$L,9,FALSE)*Sources!$E$3))</f>
        <v/>
      </c>
      <c r="AM161" s="16" t="str">
        <f>IF(ISERROR(VLOOKUP($A161,'Gerosa et al. diauxic shift'!$A:$L,10,FALSE)),"",IF(VLOOKUP($A161,'Gerosa et al. diauxic shift'!$A:$L,10,FALSE)=0,"",VLOOKUP($A161,'Gerosa et al. diauxic shift'!$A:$L,10,FALSE)*Sources!$E$3))</f>
        <v/>
      </c>
      <c r="AN161" s="16" t="str">
        <f>IF(ISERROR(VLOOKUP($A161,'Gerosa et al. diauxic shift'!$A:$L,11,FALSE)),"",IF(VLOOKUP($A161,'Gerosa et al. diauxic shift'!$A:$L,11,FALSE)=0,"",VLOOKUP($A161,'Gerosa et al. diauxic shift'!$A:$L,11,FALSE)*Sources!$E$3))</f>
        <v/>
      </c>
      <c r="AO161" s="16" t="str">
        <f>IF(ISERROR(VLOOKUP($A161,'Gerosa et al. diauxic shift'!$A:$L,12,FALSE)),"",IF(VLOOKUP($A161,'Gerosa et al. diauxic shift'!$A:$L,12,FALSE)=0,"",VLOOKUP($A161,'Gerosa et al. diauxic shift'!$A:$L,12,FALSE)*Sources!$E$3))</f>
        <v/>
      </c>
      <c r="AP161" s="17"/>
      <c r="AQ161" s="16" t="str">
        <f>IF(ISERROR(VLOOKUP($A161,'Ishii et al.'!$A:$L,3,FALSE)),"",IF(VLOOKUP($A161,'Ishii et al.'!$A:$L,3,FALSE)=0,"",VLOOKUP($A161,'Ishii et al.'!$A:$L,3,FALSE)*Sources!$E$4))</f>
        <v/>
      </c>
      <c r="AR161" s="16" t="str">
        <f>IF(ISERROR(VLOOKUP($A161,'Ishii et al.'!$A:$L,4,FALSE)),"",IF(VLOOKUP($A161,'Ishii et al.'!$A:$L,4,FALSE)=0,"",VLOOKUP($A161,'Ishii et al.'!$A:$L,4,FALSE)*Sources!$E$4))</f>
        <v/>
      </c>
      <c r="AS161" s="16">
        <f>IF(ISERROR(VLOOKUP($A161,'Ishii et al.'!$A:$L,5,FALSE)),"",IF(VLOOKUP($A161,'Ishii et al.'!$A:$L,5,FALSE)=0,"",VLOOKUP($A161,'Ishii et al.'!$A:$L,5,FALSE)*Sources!$E$4))</f>
        <v>3.7201916059278E-3</v>
      </c>
      <c r="AT161" s="16" t="str">
        <f>IF(ISERROR(VLOOKUP($A161,'Ishii et al.'!$A:$L,6,FALSE)),"",IF(VLOOKUP($A161,'Ishii et al.'!$A:$L,6,FALSE)=0,"",VLOOKUP($A161,'Ishii et al.'!$A:$L,6,FALSE)*Sources!$E$4))</f>
        <v/>
      </c>
      <c r="AU161" s="16" t="str">
        <f>IF(ISERROR(VLOOKUP($A161,'Ishii et al.'!$A:$L,7,FALSE)),"",IF(VLOOKUP($A161,'Ishii et al.'!$A:$L,7,FALSE)=0,"",VLOOKUP($A161,'Ishii et al.'!$A:$L,7,FALSE)*Sources!$E$4))</f>
        <v/>
      </c>
      <c r="AV161" s="16">
        <f t="shared" si="26"/>
        <v>3.7201916059278E-3</v>
      </c>
      <c r="AW161" s="16">
        <f>IF(ISERROR(VLOOKUP($A161,'Ishii et al.'!$A:$L,9,FALSE)),"",IF(VLOOKUP($A161,'Ishii et al.'!$A:$L,9,FALSE)=0,"",VLOOKUP($A161,'Ishii et al.'!$A:$L,9,FALSE)*Sources!$E$4))</f>
        <v>2.45642763456025E-3</v>
      </c>
      <c r="AX161" s="16" t="str">
        <f>IF(ISERROR(VLOOKUP($A161,'Ishii et al.'!$A:$L,10,FALSE)),"",IF(VLOOKUP($A161,'Ishii et al.'!$A:$L,10,FALSE)=0,"",VLOOKUP($A161,'Ishii et al.'!$A:$L,10,FALSE)*Sources!$E$4))</f>
        <v/>
      </c>
      <c r="AY161" s="16" t="str">
        <f>IF(ISERROR(VLOOKUP($A161,'Ishii et al.'!$A:$L,11,FALSE)),"",IF(VLOOKUP($A161,'Ishii et al.'!$A:$L,11,FALSE)=0,"",VLOOKUP($A161,'Ishii et al.'!$A:$L,11,FALSE)*Sources!$E$4))</f>
        <v/>
      </c>
      <c r="AZ161" s="16">
        <f>IF(ISERROR(VLOOKUP($A161,'Ishii et al.'!$A:$L,12,FALSE)),"",IF(VLOOKUP($A161,'Ishii et al.'!$A:$L,12,FALSE)=0,"",VLOOKUP($A161,'Ishii et al.'!$A:$L,12,FALSE)*Sources!$E$4))</f>
        <v>1.1896474953384599E-2</v>
      </c>
      <c r="BA161" s="17"/>
      <c r="BB161" s="16" t="str">
        <f>IF(ISERROR(VLOOKUP($A161,'Park et al.'!$A:$E,5,FALSE)),"",IF(VLOOKUP($A161,'Park et al.'!$A:$E,5,FALSE)=0,"",VLOOKUP($A161,'Park et al.'!$A:$E,5,FALSE)*Sources!$E$5))</f>
        <v/>
      </c>
    </row>
    <row r="162" spans="1:54" ht="15" hidden="1" customHeight="1">
      <c r="A162" s="18" t="s">
        <v>465</v>
      </c>
      <c r="B162" s="18" t="s">
        <v>778</v>
      </c>
      <c r="C162" s="18" t="s">
        <v>778</v>
      </c>
      <c r="D162" s="18" t="s">
        <v>466</v>
      </c>
      <c r="E162" s="18" t="s">
        <v>466</v>
      </c>
      <c r="F162"/>
      <c r="G162" s="18" t="s">
        <v>467</v>
      </c>
      <c r="H162" s="18" t="s">
        <v>466</v>
      </c>
      <c r="I162" s="16">
        <f t="shared" si="18"/>
        <v>3</v>
      </c>
      <c r="J162" s="16">
        <f t="shared" si="19"/>
        <v>9</v>
      </c>
      <c r="K162" s="18"/>
      <c r="L162" s="18"/>
      <c r="M162" s="12" t="b">
        <v>1</v>
      </c>
      <c r="N162" s="12">
        <f t="shared" si="20"/>
        <v>1.2799999999999999E-2</v>
      </c>
      <c r="O162" s="12">
        <f t="shared" si="21"/>
        <v>1.2799999999999999E-2</v>
      </c>
      <c r="P162" s="12">
        <f t="shared" si="22"/>
        <v>1.2799999999999999E-2</v>
      </c>
      <c r="Q162" s="12">
        <f t="shared" si="23"/>
        <v>1.2799999999999999E-2</v>
      </c>
      <c r="R162" s="12">
        <f t="shared" si="24"/>
        <v>0</v>
      </c>
      <c r="S162" s="12">
        <f t="shared" si="25"/>
        <v>3.7058482918355522E-5</v>
      </c>
      <c r="U162" s="16">
        <f>IF(ISERROR(VLOOKUP($A162,'Bennett et al.'!$A:$E,3,FALSE)),"",IF(VLOOKUP($A162,'Bennett et al.'!$A:$E,3,FALSE)=0,"",VLOOKUP($A162,'Bennett et al.'!$A:$E,3,FALSE)*Sources!$E$2))</f>
        <v>1.2799999999999999E-2</v>
      </c>
      <c r="V162" s="16">
        <f>IF(ISERROR(VLOOKUP($A162,'Bennett et al.'!$A:$E,4,FALSE)),"",IF(VLOOKUP($A162,'Bennett et al.'!$A:$E,4,FALSE)=0,"",VLOOKUP($A162,'Bennett et al.'!$A:$E,4,FALSE)*Sources!$E$2))</f>
        <v>1.9199999999999998E-2</v>
      </c>
      <c r="W162" s="16">
        <f>IF(ISERROR(VLOOKUP($A162,'Bennett et al.'!$A:$E,5,FALSE)),"",IF(VLOOKUP($A162,'Bennett et al.'!$A:$E,5,FALSE)=0,"",VLOOKUP($A162,'Bennett et al.'!$A:$E,5,FALSE)*Sources!$E$2))</f>
        <v>1.9599999999999999E-2</v>
      </c>
      <c r="X162" s="17"/>
      <c r="Y162" s="16" t="str">
        <f>IF(ISERROR(VLOOKUP($A162,'Gerosa et al. growth media'!$A:$K,4,FALSE)),"",IF(VLOOKUP($A162,'Gerosa et al. growth media'!$A:$K,4,FALSE)=0,"",VLOOKUP($A162,'Gerosa et al. growth media'!$A:$K,4,FALSE)*Sources!$E$3))</f>
        <v/>
      </c>
      <c r="Z162" s="16" t="str">
        <f>IF(ISERROR(VLOOKUP($A162,'Gerosa et al. growth media'!$A:$K,5,FALSE)),"",IF(VLOOKUP($A162,'Gerosa et al. growth media'!$A:$K,5,FALSE)=0,"",VLOOKUP($A162,'Gerosa et al. growth media'!$A:$K,5,FALSE)*Sources!$E$3))</f>
        <v/>
      </c>
      <c r="AA162" s="16" t="str">
        <f>IF(ISERROR(VLOOKUP($A162,'Gerosa et al. growth media'!$A:$K,6,FALSE)),"",IF(VLOOKUP($A162,'Gerosa et al. growth media'!$A:$K,6,FALSE)=0,"",VLOOKUP($A162,'Gerosa et al. growth media'!$A:$K,6,FALSE)*Sources!$E$3))</f>
        <v/>
      </c>
      <c r="AB162" s="16" t="str">
        <f>IF(ISERROR(VLOOKUP($A162,'Gerosa et al. growth media'!$A:$K,7,FALSE)),"",IF(VLOOKUP($A162,'Gerosa et al. growth media'!$A:$K,7,FALSE)=0,"",VLOOKUP($A162,'Gerosa et al. growth media'!$A:$K,7,FALSE)*Sources!$E$3))</f>
        <v/>
      </c>
      <c r="AC162" s="16" t="str">
        <f>IF(ISERROR(VLOOKUP($A162,'Gerosa et al. growth media'!$A:$K,8,FALSE)),"",IF(VLOOKUP($A162,'Gerosa et al. growth media'!$A:$K,8,FALSE)=0,"",VLOOKUP($A162,'Gerosa et al. growth media'!$A:$K,8,FALSE)*Sources!$E$3))</f>
        <v/>
      </c>
      <c r="AD162" s="16" t="str">
        <f>IF(ISERROR(VLOOKUP($A162,'Gerosa et al. growth media'!$A:$K,9,FALSE)),"",IF(VLOOKUP($A162,'Gerosa et al. growth media'!$A:$K,9,FALSE)=0,"",VLOOKUP($A162,'Gerosa et al. growth media'!$A:$K,9,FALSE)*Sources!$E$3))</f>
        <v/>
      </c>
      <c r="AE162" s="16" t="str">
        <f>IF(ISERROR(VLOOKUP($A162,'Gerosa et al. growth media'!$A:$K,10,FALSE)),"",IF(VLOOKUP($A162,'Gerosa et al. growth media'!$A:$K,10,FALSE)=0,"",VLOOKUP($A162,'Gerosa et al. growth media'!$A:$K,10,FALSE)*Sources!$E$3))</f>
        <v/>
      </c>
      <c r="AF162" s="16" t="str">
        <f>IF(ISERROR(VLOOKUP($A162,'Gerosa et al. growth media'!$A:$K,11,FALSE)),"",IF(VLOOKUP($A162,'Gerosa et al. growth media'!$A:$K,11,FALSE)=0,"",VLOOKUP($A162,'Gerosa et al. growth media'!$A:$K,11,FALSE)*Sources!$E$3))</f>
        <v/>
      </c>
      <c r="AG162" s="16" t="str">
        <f>IF(ISERROR(VLOOKUP($A162,'Gerosa et al. diauxic shift'!$A:$L,4,FALSE)),"",IF(VLOOKUP($A162,'Gerosa et al. diauxic shift'!$A:$L,4,FALSE)=0,"",VLOOKUP($A162,'Gerosa et al. diauxic shift'!$A:$L,4,FALSE)*Sources!$E$3))</f>
        <v/>
      </c>
      <c r="AH162" s="16" t="str">
        <f>IF(ISERROR(VLOOKUP($A162,'Gerosa et al. diauxic shift'!$A:$L,5,FALSE)),"",IF(VLOOKUP($A162,'Gerosa et al. diauxic shift'!$A:$L,5,FALSE)=0,"",VLOOKUP($A162,'Gerosa et al. diauxic shift'!$A:$L,5,FALSE)*Sources!$E$3))</f>
        <v/>
      </c>
      <c r="AI162" s="16" t="str">
        <f>IF(ISERROR(VLOOKUP($A162,'Gerosa et al. diauxic shift'!$A:$L,6,FALSE)),"",IF(VLOOKUP($A162,'Gerosa et al. diauxic shift'!$A:$L,6,FALSE)=0,"",VLOOKUP($A162,'Gerosa et al. diauxic shift'!$A:$L,6,FALSE)*Sources!$E$3))</f>
        <v/>
      </c>
      <c r="AJ162" s="16" t="str">
        <f>IF(ISERROR(VLOOKUP($A162,'Gerosa et al. diauxic shift'!$A:$L,7,FALSE)),"",IF(VLOOKUP($A162,'Gerosa et al. diauxic shift'!$A:$L,7,FALSE)=0,"",VLOOKUP($A162,'Gerosa et al. diauxic shift'!$A:$L,7,FALSE)*Sources!$E$3))</f>
        <v/>
      </c>
      <c r="AK162" s="16" t="str">
        <f>IF(ISERROR(VLOOKUP($A162,'Gerosa et al. diauxic shift'!$A:$L,8,FALSE)),"",IF(VLOOKUP($A162,'Gerosa et al. diauxic shift'!$A:$L,8,FALSE)=0,"",VLOOKUP($A162,'Gerosa et al. diauxic shift'!$A:$L,8,FALSE)*Sources!$E$3))</f>
        <v/>
      </c>
      <c r="AL162" s="16" t="str">
        <f>IF(ISERROR(VLOOKUP($A162,'Gerosa et al. diauxic shift'!$A:$L,9,FALSE)),"",IF(VLOOKUP($A162,'Gerosa et al. diauxic shift'!$A:$L,9,FALSE)=0,"",VLOOKUP($A162,'Gerosa et al. diauxic shift'!$A:$L,9,FALSE)*Sources!$E$3))</f>
        <v/>
      </c>
      <c r="AM162" s="16" t="str">
        <f>IF(ISERROR(VLOOKUP($A162,'Gerosa et al. diauxic shift'!$A:$L,10,FALSE)),"",IF(VLOOKUP($A162,'Gerosa et al. diauxic shift'!$A:$L,10,FALSE)=0,"",VLOOKUP($A162,'Gerosa et al. diauxic shift'!$A:$L,10,FALSE)*Sources!$E$3))</f>
        <v/>
      </c>
      <c r="AN162" s="16" t="str">
        <f>IF(ISERROR(VLOOKUP($A162,'Gerosa et al. diauxic shift'!$A:$L,11,FALSE)),"",IF(VLOOKUP($A162,'Gerosa et al. diauxic shift'!$A:$L,11,FALSE)=0,"",VLOOKUP($A162,'Gerosa et al. diauxic shift'!$A:$L,11,FALSE)*Sources!$E$3))</f>
        <v/>
      </c>
      <c r="AO162" s="16" t="str">
        <f>IF(ISERROR(VLOOKUP($A162,'Gerosa et al. diauxic shift'!$A:$L,12,FALSE)),"",IF(VLOOKUP($A162,'Gerosa et al. diauxic shift'!$A:$L,12,FALSE)=0,"",VLOOKUP($A162,'Gerosa et al. diauxic shift'!$A:$L,12,FALSE)*Sources!$E$3))</f>
        <v/>
      </c>
      <c r="AP162" s="17"/>
      <c r="AQ162" s="16" t="str">
        <f>IF(ISERROR(VLOOKUP($A162,'Ishii et al.'!$A:$L,3,FALSE)),"",IF(VLOOKUP($A162,'Ishii et al.'!$A:$L,3,FALSE)=0,"",VLOOKUP($A162,'Ishii et al.'!$A:$L,3,FALSE)*Sources!$E$4))</f>
        <v/>
      </c>
      <c r="AR162" s="16">
        <f>IF(ISERROR(VLOOKUP($A162,'Ishii et al.'!$A:$L,4,FALSE)),"",IF(VLOOKUP($A162,'Ishii et al.'!$A:$L,4,FALSE)=0,"",VLOOKUP($A162,'Ishii et al.'!$A:$L,4,FALSE)*Sources!$E$4))</f>
        <v>2.7753732453167099E-3</v>
      </c>
      <c r="AS162" s="16">
        <f>IF(ISERROR(VLOOKUP($A162,'Ishii et al.'!$A:$L,5,FALSE)),"",IF(VLOOKUP($A162,'Ishii et al.'!$A:$L,5,FALSE)=0,"",VLOOKUP($A162,'Ishii et al.'!$A:$L,5,FALSE)*Sources!$E$4))</f>
        <v>1.54575818298675E-3</v>
      </c>
      <c r="AT162" s="16" t="str">
        <f>IF(ISERROR(VLOOKUP($A162,'Ishii et al.'!$A:$L,6,FALSE)),"",IF(VLOOKUP($A162,'Ishii et al.'!$A:$L,6,FALSE)=0,"",VLOOKUP($A162,'Ishii et al.'!$A:$L,6,FALSE)*Sources!$E$4))</f>
        <v/>
      </c>
      <c r="AU162" s="16">
        <f>IF(ISERROR(VLOOKUP($A162,'Ishii et al.'!$A:$L,7,FALSE)),"",IF(VLOOKUP($A162,'Ishii et al.'!$A:$L,7,FALSE)=0,"",VLOOKUP($A162,'Ishii et al.'!$A:$L,7,FALSE)*Sources!$E$4))</f>
        <v>2.6189139841134999E-3</v>
      </c>
      <c r="AV162" s="16">
        <f t="shared" si="26"/>
        <v>2.3133484708056534E-3</v>
      </c>
      <c r="AW162" s="16" t="str">
        <f>IF(ISERROR(VLOOKUP($A162,'Ishii et al.'!$A:$L,9,FALSE)),"",IF(VLOOKUP($A162,'Ishii et al.'!$A:$L,9,FALSE)=0,"",VLOOKUP($A162,'Ishii et al.'!$A:$L,9,FALSE)*Sources!$E$4))</f>
        <v/>
      </c>
      <c r="AX162" s="16">
        <f>IF(ISERROR(VLOOKUP($A162,'Ishii et al.'!$A:$L,10,FALSE)),"",IF(VLOOKUP($A162,'Ishii et al.'!$A:$L,10,FALSE)=0,"",VLOOKUP($A162,'Ishii et al.'!$A:$L,10,FALSE)*Sources!$E$4))</f>
        <v>1.7160080976404001E-3</v>
      </c>
      <c r="AY162" s="16" t="str">
        <f>IF(ISERROR(VLOOKUP($A162,'Ishii et al.'!$A:$L,11,FALSE)),"",IF(VLOOKUP($A162,'Ishii et al.'!$A:$L,11,FALSE)=0,"",VLOOKUP($A162,'Ishii et al.'!$A:$L,11,FALSE)*Sources!$E$4))</f>
        <v/>
      </c>
      <c r="AZ162" s="16">
        <f>IF(ISERROR(VLOOKUP($A162,'Ishii et al.'!$A:$L,12,FALSE)),"",IF(VLOOKUP($A162,'Ishii et al.'!$A:$L,12,FALSE)=0,"",VLOOKUP($A162,'Ishii et al.'!$A:$L,12,FALSE)*Sources!$E$4))</f>
        <v>8.2063909698596796E-3</v>
      </c>
      <c r="BA162" s="17"/>
      <c r="BB162" s="16">
        <f>IF(ISERROR(VLOOKUP($A162,'Park et al.'!$A:$E,5,FALSE)),"",IF(VLOOKUP($A162,'Park et al.'!$A:$E,5,FALSE)=0,"",VLOOKUP($A162,'Park et al.'!$A:$E,5,FALSE)*Sources!$E$5))</f>
        <v>1.2799999999999999E-2</v>
      </c>
    </row>
    <row r="163" spans="1:54" ht="15" customHeight="1">
      <c r="A163" s="16" t="s">
        <v>468</v>
      </c>
      <c r="B163" s="18"/>
      <c r="C163" s="18"/>
      <c r="D163" s="18" t="s">
        <v>469</v>
      </c>
      <c r="G163" s="16" t="s">
        <v>469</v>
      </c>
      <c r="I163" s="16">
        <f t="shared" si="18"/>
        <v>1</v>
      </c>
      <c r="J163" s="16">
        <f t="shared" si="19"/>
        <v>9</v>
      </c>
      <c r="K163" s="18"/>
      <c r="L163" s="18"/>
      <c r="N163" s="12" t="str">
        <f t="shared" si="20"/>
        <v/>
      </c>
      <c r="O163" s="12" t="str">
        <f t="shared" si="21"/>
        <v/>
      </c>
      <c r="P163" s="12" t="str">
        <f t="shared" si="22"/>
        <v/>
      </c>
      <c r="Q163" s="12" t="str">
        <f t="shared" si="23"/>
        <v/>
      </c>
      <c r="R163" s="12" t="str">
        <f t="shared" si="24"/>
        <v/>
      </c>
      <c r="S163" s="12" t="str">
        <f t="shared" si="25"/>
        <v/>
      </c>
      <c r="U163" s="16" t="str">
        <f>IF(ISERROR(VLOOKUP($A163,'Bennett et al.'!$A:$E,3,FALSE)),"",IF(VLOOKUP($A163,'Bennett et al.'!$A:$E,3,FALSE)=0,"",VLOOKUP($A163,'Bennett et al.'!$A:$E,3,FALSE)*Sources!$E$2))</f>
        <v/>
      </c>
      <c r="V163" s="16" t="str">
        <f>IF(ISERROR(VLOOKUP($A163,'Bennett et al.'!$A:$E,4,FALSE)),"",IF(VLOOKUP($A163,'Bennett et al.'!$A:$E,4,FALSE)=0,"",VLOOKUP($A163,'Bennett et al.'!$A:$E,4,FALSE)*Sources!$E$2))</f>
        <v/>
      </c>
      <c r="W163" s="16" t="str">
        <f>IF(ISERROR(VLOOKUP($A163,'Bennett et al.'!$A:$E,5,FALSE)),"",IF(VLOOKUP($A163,'Bennett et al.'!$A:$E,5,FALSE)=0,"",VLOOKUP($A163,'Bennett et al.'!$A:$E,5,FALSE)*Sources!$E$2))</f>
        <v/>
      </c>
      <c r="X163" s="17"/>
      <c r="Y163" s="16" t="str">
        <f>IF(ISERROR(VLOOKUP($A163,'Gerosa et al. growth media'!$A:$K,4,FALSE)),"",IF(VLOOKUP($A163,'Gerosa et al. growth media'!$A:$K,4,FALSE)=0,"",VLOOKUP($A163,'Gerosa et al. growth media'!$A:$K,4,FALSE)*Sources!$E$3))</f>
        <v/>
      </c>
      <c r="Z163" s="16" t="str">
        <f>IF(ISERROR(VLOOKUP($A163,'Gerosa et al. growth media'!$A:$K,5,FALSE)),"",IF(VLOOKUP($A163,'Gerosa et al. growth media'!$A:$K,5,FALSE)=0,"",VLOOKUP($A163,'Gerosa et al. growth media'!$A:$K,5,FALSE)*Sources!$E$3))</f>
        <v/>
      </c>
      <c r="AA163" s="16" t="str">
        <f>IF(ISERROR(VLOOKUP($A163,'Gerosa et al. growth media'!$A:$K,6,FALSE)),"",IF(VLOOKUP($A163,'Gerosa et al. growth media'!$A:$K,6,FALSE)=0,"",VLOOKUP($A163,'Gerosa et al. growth media'!$A:$K,6,FALSE)*Sources!$E$3))</f>
        <v/>
      </c>
      <c r="AB163" s="16" t="str">
        <f>IF(ISERROR(VLOOKUP($A163,'Gerosa et al. growth media'!$A:$K,7,FALSE)),"",IF(VLOOKUP($A163,'Gerosa et al. growth media'!$A:$K,7,FALSE)=0,"",VLOOKUP($A163,'Gerosa et al. growth media'!$A:$K,7,FALSE)*Sources!$E$3))</f>
        <v/>
      </c>
      <c r="AC163" s="16" t="str">
        <f>IF(ISERROR(VLOOKUP($A163,'Gerosa et al. growth media'!$A:$K,8,FALSE)),"",IF(VLOOKUP($A163,'Gerosa et al. growth media'!$A:$K,8,FALSE)=0,"",VLOOKUP($A163,'Gerosa et al. growth media'!$A:$K,8,FALSE)*Sources!$E$3))</f>
        <v/>
      </c>
      <c r="AD163" s="16" t="str">
        <f>IF(ISERROR(VLOOKUP($A163,'Gerosa et al. growth media'!$A:$K,9,FALSE)),"",IF(VLOOKUP($A163,'Gerosa et al. growth media'!$A:$K,9,FALSE)=0,"",VLOOKUP($A163,'Gerosa et al. growth media'!$A:$K,9,FALSE)*Sources!$E$3))</f>
        <v/>
      </c>
      <c r="AE163" s="16" t="str">
        <f>IF(ISERROR(VLOOKUP($A163,'Gerosa et al. growth media'!$A:$K,10,FALSE)),"",IF(VLOOKUP($A163,'Gerosa et al. growth media'!$A:$K,10,FALSE)=0,"",VLOOKUP($A163,'Gerosa et al. growth media'!$A:$K,10,FALSE)*Sources!$E$3))</f>
        <v/>
      </c>
      <c r="AF163" s="16" t="str">
        <f>IF(ISERROR(VLOOKUP($A163,'Gerosa et al. growth media'!$A:$K,11,FALSE)),"",IF(VLOOKUP($A163,'Gerosa et al. growth media'!$A:$K,11,FALSE)=0,"",VLOOKUP($A163,'Gerosa et al. growth media'!$A:$K,11,FALSE)*Sources!$E$3))</f>
        <v/>
      </c>
      <c r="AG163" s="16" t="str">
        <f>IF(ISERROR(VLOOKUP($A163,'Gerosa et al. diauxic shift'!$A:$L,4,FALSE)),"",IF(VLOOKUP($A163,'Gerosa et al. diauxic shift'!$A:$L,4,FALSE)=0,"",VLOOKUP($A163,'Gerosa et al. diauxic shift'!$A:$L,4,FALSE)*Sources!$E$3))</f>
        <v/>
      </c>
      <c r="AH163" s="16" t="str">
        <f>IF(ISERROR(VLOOKUP($A163,'Gerosa et al. diauxic shift'!$A:$L,5,FALSE)),"",IF(VLOOKUP($A163,'Gerosa et al. diauxic shift'!$A:$L,5,FALSE)=0,"",VLOOKUP($A163,'Gerosa et al. diauxic shift'!$A:$L,5,FALSE)*Sources!$E$3))</f>
        <v/>
      </c>
      <c r="AI163" s="16" t="str">
        <f>IF(ISERROR(VLOOKUP($A163,'Gerosa et al. diauxic shift'!$A:$L,6,FALSE)),"",IF(VLOOKUP($A163,'Gerosa et al. diauxic shift'!$A:$L,6,FALSE)=0,"",VLOOKUP($A163,'Gerosa et al. diauxic shift'!$A:$L,6,FALSE)*Sources!$E$3))</f>
        <v/>
      </c>
      <c r="AJ163" s="16" t="str">
        <f>IF(ISERROR(VLOOKUP($A163,'Gerosa et al. diauxic shift'!$A:$L,7,FALSE)),"",IF(VLOOKUP($A163,'Gerosa et al. diauxic shift'!$A:$L,7,FALSE)=0,"",VLOOKUP($A163,'Gerosa et al. diauxic shift'!$A:$L,7,FALSE)*Sources!$E$3))</f>
        <v/>
      </c>
      <c r="AK163" s="16" t="str">
        <f>IF(ISERROR(VLOOKUP($A163,'Gerosa et al. diauxic shift'!$A:$L,8,FALSE)),"",IF(VLOOKUP($A163,'Gerosa et al. diauxic shift'!$A:$L,8,FALSE)=0,"",VLOOKUP($A163,'Gerosa et al. diauxic shift'!$A:$L,8,FALSE)*Sources!$E$3))</f>
        <v/>
      </c>
      <c r="AL163" s="16" t="str">
        <f>IF(ISERROR(VLOOKUP($A163,'Gerosa et al. diauxic shift'!$A:$L,9,FALSE)),"",IF(VLOOKUP($A163,'Gerosa et al. diauxic shift'!$A:$L,9,FALSE)=0,"",VLOOKUP($A163,'Gerosa et al. diauxic shift'!$A:$L,9,FALSE)*Sources!$E$3))</f>
        <v/>
      </c>
      <c r="AM163" s="16" t="str">
        <f>IF(ISERROR(VLOOKUP($A163,'Gerosa et al. diauxic shift'!$A:$L,10,FALSE)),"",IF(VLOOKUP($A163,'Gerosa et al. diauxic shift'!$A:$L,10,FALSE)=0,"",VLOOKUP($A163,'Gerosa et al. diauxic shift'!$A:$L,10,FALSE)*Sources!$E$3))</f>
        <v/>
      </c>
      <c r="AN163" s="16" t="str">
        <f>IF(ISERROR(VLOOKUP($A163,'Gerosa et al. diauxic shift'!$A:$L,11,FALSE)),"",IF(VLOOKUP($A163,'Gerosa et al. diauxic shift'!$A:$L,11,FALSE)=0,"",VLOOKUP($A163,'Gerosa et al. diauxic shift'!$A:$L,11,FALSE)*Sources!$E$3))</f>
        <v/>
      </c>
      <c r="AO163" s="16" t="str">
        <f>IF(ISERROR(VLOOKUP($A163,'Gerosa et al. diauxic shift'!$A:$L,12,FALSE)),"",IF(VLOOKUP($A163,'Gerosa et al. diauxic shift'!$A:$L,12,FALSE)=0,"",VLOOKUP($A163,'Gerosa et al. diauxic shift'!$A:$L,12,FALSE)*Sources!$E$3))</f>
        <v/>
      </c>
      <c r="AP163" s="17"/>
      <c r="AQ163" s="16">
        <f>IF(ISERROR(VLOOKUP($A163,'Ishii et al.'!$A:$L,3,FALSE)),"",IF(VLOOKUP($A163,'Ishii et al.'!$A:$L,3,FALSE)=0,"",VLOOKUP($A163,'Ishii et al.'!$A:$L,3,FALSE)*Sources!$E$4))</f>
        <v>1.79514446899855E-2</v>
      </c>
      <c r="AR163" s="16">
        <f>IF(ISERROR(VLOOKUP($A163,'Ishii et al.'!$A:$L,4,FALSE)),"",IF(VLOOKUP($A163,'Ishii et al.'!$A:$L,4,FALSE)=0,"",VLOOKUP($A163,'Ishii et al.'!$A:$L,4,FALSE)*Sources!$E$4))</f>
        <v>1.2284142364822399E-2</v>
      </c>
      <c r="AS163" s="16">
        <f>IF(ISERROR(VLOOKUP($A163,'Ishii et al.'!$A:$L,5,FALSE)),"",IF(VLOOKUP($A163,'Ishii et al.'!$A:$L,5,FALSE)=0,"",VLOOKUP($A163,'Ishii et al.'!$A:$L,5,FALSE)*Sources!$E$4))</f>
        <v>5.8006591247927397E-2</v>
      </c>
      <c r="AT163" s="16">
        <f>IF(ISERROR(VLOOKUP($A163,'Ishii et al.'!$A:$L,6,FALSE)),"",IF(VLOOKUP($A163,'Ishii et al.'!$A:$L,6,FALSE)=0,"",VLOOKUP($A163,'Ishii et al.'!$A:$L,6,FALSE)*Sources!$E$4))</f>
        <v>1.6646679608841999E-2</v>
      </c>
      <c r="AU163" s="16">
        <f>IF(ISERROR(VLOOKUP($A163,'Ishii et al.'!$A:$L,7,FALSE)),"",IF(VLOOKUP($A163,'Ishii et al.'!$A:$L,7,FALSE)=0,"",VLOOKUP($A163,'Ishii et al.'!$A:$L,7,FALSE)*Sources!$E$4))</f>
        <v>1.6717951797090101E-2</v>
      </c>
      <c r="AV163" s="16">
        <f t="shared" si="26"/>
        <v>2.4321361941733479E-2</v>
      </c>
      <c r="AW163" s="16">
        <f>IF(ISERROR(VLOOKUP($A163,'Ishii et al.'!$A:$L,9,FALSE)),"",IF(VLOOKUP($A163,'Ishii et al.'!$A:$L,9,FALSE)=0,"",VLOOKUP($A163,'Ishii et al.'!$A:$L,9,FALSE)*Sources!$E$4))</f>
        <v>2.2091955192163601E-2</v>
      </c>
      <c r="AX163" s="16">
        <f>IF(ISERROR(VLOOKUP($A163,'Ishii et al.'!$A:$L,10,FALSE)),"",IF(VLOOKUP($A163,'Ishii et al.'!$A:$L,10,FALSE)=0,"",VLOOKUP($A163,'Ishii et al.'!$A:$L,10,FALSE)*Sources!$E$4))</f>
        <v>2.40633129240569E-2</v>
      </c>
      <c r="AY163" s="16">
        <f>IF(ISERROR(VLOOKUP($A163,'Ishii et al.'!$A:$L,11,FALSE)),"",IF(VLOOKUP($A163,'Ishii et al.'!$A:$L,11,FALSE)=0,"",VLOOKUP($A163,'Ishii et al.'!$A:$L,11,FALSE)*Sources!$E$4))</f>
        <v>3.92975822206287E-2</v>
      </c>
      <c r="AZ163" s="16">
        <f>IF(ISERROR(VLOOKUP($A163,'Ishii et al.'!$A:$L,12,FALSE)),"",IF(VLOOKUP($A163,'Ishii et al.'!$A:$L,12,FALSE)=0,"",VLOOKUP($A163,'Ishii et al.'!$A:$L,12,FALSE)*Sources!$E$4))</f>
        <v>2.8667203363076502E-2</v>
      </c>
      <c r="BA163" s="17"/>
      <c r="BB163" s="16" t="str">
        <f>IF(ISERROR(VLOOKUP($A163,'Park et al.'!$A:$E,5,FALSE)),"",IF(VLOOKUP($A163,'Park et al.'!$A:$E,5,FALSE)=0,"",VLOOKUP($A163,'Park et al.'!$A:$E,5,FALSE)*Sources!$E$5))</f>
        <v/>
      </c>
    </row>
    <row r="164" spans="1:54" ht="15" customHeight="1">
      <c r="A164" s="16" t="s">
        <v>470</v>
      </c>
      <c r="B164" s="18"/>
      <c r="C164" s="18"/>
      <c r="D164" s="18" t="s">
        <v>471</v>
      </c>
      <c r="G164" s="16" t="s">
        <v>471</v>
      </c>
      <c r="I164" s="16">
        <f t="shared" si="18"/>
        <v>1</v>
      </c>
      <c r="J164" s="16">
        <f t="shared" si="19"/>
        <v>5</v>
      </c>
      <c r="K164" s="18"/>
      <c r="L164" s="18"/>
      <c r="N164" s="12" t="str">
        <f t="shared" si="20"/>
        <v/>
      </c>
      <c r="O164" s="12" t="str">
        <f t="shared" si="21"/>
        <v/>
      </c>
      <c r="P164" s="12" t="str">
        <f t="shared" si="22"/>
        <v/>
      </c>
      <c r="Q164" s="12" t="str">
        <f t="shared" si="23"/>
        <v/>
      </c>
      <c r="R164" s="12" t="str">
        <f t="shared" si="24"/>
        <v/>
      </c>
      <c r="S164" s="12" t="str">
        <f t="shared" si="25"/>
        <v/>
      </c>
      <c r="U164" s="16" t="str">
        <f>IF(ISERROR(VLOOKUP($A164,'Bennett et al.'!$A:$E,3,FALSE)),"",IF(VLOOKUP($A164,'Bennett et al.'!$A:$E,3,FALSE)=0,"",VLOOKUP($A164,'Bennett et al.'!$A:$E,3,FALSE)*Sources!$E$2))</f>
        <v/>
      </c>
      <c r="V164" s="16" t="str">
        <f>IF(ISERROR(VLOOKUP($A164,'Bennett et al.'!$A:$E,4,FALSE)),"",IF(VLOOKUP($A164,'Bennett et al.'!$A:$E,4,FALSE)=0,"",VLOOKUP($A164,'Bennett et al.'!$A:$E,4,FALSE)*Sources!$E$2))</f>
        <v/>
      </c>
      <c r="W164" s="16" t="str">
        <f>IF(ISERROR(VLOOKUP($A164,'Bennett et al.'!$A:$E,5,FALSE)),"",IF(VLOOKUP($A164,'Bennett et al.'!$A:$E,5,FALSE)=0,"",VLOOKUP($A164,'Bennett et al.'!$A:$E,5,FALSE)*Sources!$E$2))</f>
        <v/>
      </c>
      <c r="X164" s="17"/>
      <c r="Y164" s="16" t="str">
        <f>IF(ISERROR(VLOOKUP($A164,'Gerosa et al. growth media'!$A:$K,4,FALSE)),"",IF(VLOOKUP($A164,'Gerosa et al. growth media'!$A:$K,4,FALSE)=0,"",VLOOKUP($A164,'Gerosa et al. growth media'!$A:$K,4,FALSE)*Sources!$E$3))</f>
        <v/>
      </c>
      <c r="Z164" s="16" t="str">
        <f>IF(ISERROR(VLOOKUP($A164,'Gerosa et al. growth media'!$A:$K,5,FALSE)),"",IF(VLOOKUP($A164,'Gerosa et al. growth media'!$A:$K,5,FALSE)=0,"",VLOOKUP($A164,'Gerosa et al. growth media'!$A:$K,5,FALSE)*Sources!$E$3))</f>
        <v/>
      </c>
      <c r="AA164" s="16" t="str">
        <f>IF(ISERROR(VLOOKUP($A164,'Gerosa et al. growth media'!$A:$K,6,FALSE)),"",IF(VLOOKUP($A164,'Gerosa et al. growth media'!$A:$K,6,FALSE)=0,"",VLOOKUP($A164,'Gerosa et al. growth media'!$A:$K,6,FALSE)*Sources!$E$3))</f>
        <v/>
      </c>
      <c r="AB164" s="16" t="str">
        <f>IF(ISERROR(VLOOKUP($A164,'Gerosa et al. growth media'!$A:$K,7,FALSE)),"",IF(VLOOKUP($A164,'Gerosa et al. growth media'!$A:$K,7,FALSE)=0,"",VLOOKUP($A164,'Gerosa et al. growth media'!$A:$K,7,FALSE)*Sources!$E$3))</f>
        <v/>
      </c>
      <c r="AC164" s="16" t="str">
        <f>IF(ISERROR(VLOOKUP($A164,'Gerosa et al. growth media'!$A:$K,8,FALSE)),"",IF(VLOOKUP($A164,'Gerosa et al. growth media'!$A:$K,8,FALSE)=0,"",VLOOKUP($A164,'Gerosa et al. growth media'!$A:$K,8,FALSE)*Sources!$E$3))</f>
        <v/>
      </c>
      <c r="AD164" s="16" t="str">
        <f>IF(ISERROR(VLOOKUP($A164,'Gerosa et al. growth media'!$A:$K,9,FALSE)),"",IF(VLOOKUP($A164,'Gerosa et al. growth media'!$A:$K,9,FALSE)=0,"",VLOOKUP($A164,'Gerosa et al. growth media'!$A:$K,9,FALSE)*Sources!$E$3))</f>
        <v/>
      </c>
      <c r="AE164" s="16" t="str">
        <f>IF(ISERROR(VLOOKUP($A164,'Gerosa et al. growth media'!$A:$K,10,FALSE)),"",IF(VLOOKUP($A164,'Gerosa et al. growth media'!$A:$K,10,FALSE)=0,"",VLOOKUP($A164,'Gerosa et al. growth media'!$A:$K,10,FALSE)*Sources!$E$3))</f>
        <v/>
      </c>
      <c r="AF164" s="16" t="str">
        <f>IF(ISERROR(VLOOKUP($A164,'Gerosa et al. growth media'!$A:$K,11,FALSE)),"",IF(VLOOKUP($A164,'Gerosa et al. growth media'!$A:$K,11,FALSE)=0,"",VLOOKUP($A164,'Gerosa et al. growth media'!$A:$K,11,FALSE)*Sources!$E$3))</f>
        <v/>
      </c>
      <c r="AG164" s="16" t="str">
        <f>IF(ISERROR(VLOOKUP($A164,'Gerosa et al. diauxic shift'!$A:$L,4,FALSE)),"",IF(VLOOKUP($A164,'Gerosa et al. diauxic shift'!$A:$L,4,FALSE)=0,"",VLOOKUP($A164,'Gerosa et al. diauxic shift'!$A:$L,4,FALSE)*Sources!$E$3))</f>
        <v/>
      </c>
      <c r="AH164" s="16" t="str">
        <f>IF(ISERROR(VLOOKUP($A164,'Gerosa et al. diauxic shift'!$A:$L,5,FALSE)),"",IF(VLOOKUP($A164,'Gerosa et al. diauxic shift'!$A:$L,5,FALSE)=0,"",VLOOKUP($A164,'Gerosa et al. diauxic shift'!$A:$L,5,FALSE)*Sources!$E$3))</f>
        <v/>
      </c>
      <c r="AI164" s="16" t="str">
        <f>IF(ISERROR(VLOOKUP($A164,'Gerosa et al. diauxic shift'!$A:$L,6,FALSE)),"",IF(VLOOKUP($A164,'Gerosa et al. diauxic shift'!$A:$L,6,FALSE)=0,"",VLOOKUP($A164,'Gerosa et al. diauxic shift'!$A:$L,6,FALSE)*Sources!$E$3))</f>
        <v/>
      </c>
      <c r="AJ164" s="16" t="str">
        <f>IF(ISERROR(VLOOKUP($A164,'Gerosa et al. diauxic shift'!$A:$L,7,FALSE)),"",IF(VLOOKUP($A164,'Gerosa et al. diauxic shift'!$A:$L,7,FALSE)=0,"",VLOOKUP($A164,'Gerosa et al. diauxic shift'!$A:$L,7,FALSE)*Sources!$E$3))</f>
        <v/>
      </c>
      <c r="AK164" s="16" t="str">
        <f>IF(ISERROR(VLOOKUP($A164,'Gerosa et al. diauxic shift'!$A:$L,8,FALSE)),"",IF(VLOOKUP($A164,'Gerosa et al. diauxic shift'!$A:$L,8,FALSE)=0,"",VLOOKUP($A164,'Gerosa et al. diauxic shift'!$A:$L,8,FALSE)*Sources!$E$3))</f>
        <v/>
      </c>
      <c r="AL164" s="16" t="str">
        <f>IF(ISERROR(VLOOKUP($A164,'Gerosa et al. diauxic shift'!$A:$L,9,FALSE)),"",IF(VLOOKUP($A164,'Gerosa et al. diauxic shift'!$A:$L,9,FALSE)=0,"",VLOOKUP($A164,'Gerosa et al. diauxic shift'!$A:$L,9,FALSE)*Sources!$E$3))</f>
        <v/>
      </c>
      <c r="AM164" s="16" t="str">
        <f>IF(ISERROR(VLOOKUP($A164,'Gerosa et al. diauxic shift'!$A:$L,10,FALSE)),"",IF(VLOOKUP($A164,'Gerosa et al. diauxic shift'!$A:$L,10,FALSE)=0,"",VLOOKUP($A164,'Gerosa et al. diauxic shift'!$A:$L,10,FALSE)*Sources!$E$3))</f>
        <v/>
      </c>
      <c r="AN164" s="16" t="str">
        <f>IF(ISERROR(VLOOKUP($A164,'Gerosa et al. diauxic shift'!$A:$L,11,FALSE)),"",IF(VLOOKUP($A164,'Gerosa et al. diauxic shift'!$A:$L,11,FALSE)=0,"",VLOOKUP($A164,'Gerosa et al. diauxic shift'!$A:$L,11,FALSE)*Sources!$E$3))</f>
        <v/>
      </c>
      <c r="AO164" s="16" t="str">
        <f>IF(ISERROR(VLOOKUP($A164,'Gerosa et al. diauxic shift'!$A:$L,12,FALSE)),"",IF(VLOOKUP($A164,'Gerosa et al. diauxic shift'!$A:$L,12,FALSE)=0,"",VLOOKUP($A164,'Gerosa et al. diauxic shift'!$A:$L,12,FALSE)*Sources!$E$3))</f>
        <v/>
      </c>
      <c r="AP164" s="17"/>
      <c r="AQ164" s="16" t="str">
        <f>IF(ISERROR(VLOOKUP($A164,'Ishii et al.'!$A:$L,3,FALSE)),"",IF(VLOOKUP($A164,'Ishii et al.'!$A:$L,3,FALSE)=0,"",VLOOKUP($A164,'Ishii et al.'!$A:$L,3,FALSE)*Sources!$E$4))</f>
        <v/>
      </c>
      <c r="AR164" s="16" t="str">
        <f>IF(ISERROR(VLOOKUP($A164,'Ishii et al.'!$A:$L,4,FALSE)),"",IF(VLOOKUP($A164,'Ishii et al.'!$A:$L,4,FALSE)=0,"",VLOOKUP($A164,'Ishii et al.'!$A:$L,4,FALSE)*Sources!$E$4))</f>
        <v/>
      </c>
      <c r="AS164" s="16" t="str">
        <f>IF(ISERROR(VLOOKUP($A164,'Ishii et al.'!$A:$L,5,FALSE)),"",IF(VLOOKUP($A164,'Ishii et al.'!$A:$L,5,FALSE)=0,"",VLOOKUP($A164,'Ishii et al.'!$A:$L,5,FALSE)*Sources!$E$4))</f>
        <v/>
      </c>
      <c r="AT164" s="16">
        <f>IF(ISERROR(VLOOKUP($A164,'Ishii et al.'!$A:$L,6,FALSE)),"",IF(VLOOKUP($A164,'Ishii et al.'!$A:$L,6,FALSE)=0,"",VLOOKUP($A164,'Ishii et al.'!$A:$L,6,FALSE)*Sources!$E$4))</f>
        <v>2.7036454821763999E-2</v>
      </c>
      <c r="AU164" s="16">
        <f>IF(ISERROR(VLOOKUP($A164,'Ishii et al.'!$A:$L,7,FALSE)),"",IF(VLOOKUP($A164,'Ishii et al.'!$A:$L,7,FALSE)=0,"",VLOOKUP($A164,'Ishii et al.'!$A:$L,7,FALSE)*Sources!$E$4))</f>
        <v>1.70123545098642E-2</v>
      </c>
      <c r="AV164" s="16">
        <f t="shared" si="26"/>
        <v>2.2024404665814099E-2</v>
      </c>
      <c r="AW164" s="16">
        <f>IF(ISERROR(VLOOKUP($A164,'Ishii et al.'!$A:$L,9,FALSE)),"",IF(VLOOKUP($A164,'Ishii et al.'!$A:$L,9,FALSE)=0,"",VLOOKUP($A164,'Ishii et al.'!$A:$L,9,FALSE)*Sources!$E$4))</f>
        <v>3.06694444973141E-2</v>
      </c>
      <c r="AX164" s="16">
        <f>IF(ISERROR(VLOOKUP($A164,'Ishii et al.'!$A:$L,10,FALSE)),"",IF(VLOOKUP($A164,'Ishii et al.'!$A:$L,10,FALSE)=0,"",VLOOKUP($A164,'Ishii et al.'!$A:$L,10,FALSE)*Sources!$E$4))</f>
        <v>1.91233229922683E-2</v>
      </c>
      <c r="AY164" s="16">
        <f>IF(ISERROR(VLOOKUP($A164,'Ishii et al.'!$A:$L,11,FALSE)),"",IF(VLOOKUP($A164,'Ishii et al.'!$A:$L,11,FALSE)=0,"",VLOOKUP($A164,'Ishii et al.'!$A:$L,11,FALSE)*Sources!$E$4))</f>
        <v>2.4598537030714199E-2</v>
      </c>
      <c r="AZ164" s="16" t="str">
        <f>IF(ISERROR(VLOOKUP($A164,'Ishii et al.'!$A:$L,12,FALSE)),"",IF(VLOOKUP($A164,'Ishii et al.'!$A:$L,12,FALSE)=0,"",VLOOKUP($A164,'Ishii et al.'!$A:$L,12,FALSE)*Sources!$E$4))</f>
        <v/>
      </c>
      <c r="BA164" s="17"/>
      <c r="BB164" s="16" t="str">
        <f>IF(ISERROR(VLOOKUP($A164,'Park et al.'!$A:$E,5,FALSE)),"",IF(VLOOKUP($A164,'Park et al.'!$A:$E,5,FALSE)=0,"",VLOOKUP($A164,'Park et al.'!$A:$E,5,FALSE)*Sources!$E$5))</f>
        <v/>
      </c>
    </row>
    <row r="165" spans="1:54" ht="15" customHeight="1">
      <c r="A165" s="16" t="s">
        <v>472</v>
      </c>
      <c r="B165" s="18"/>
      <c r="C165" s="18"/>
      <c r="D165" s="18" t="s">
        <v>473</v>
      </c>
      <c r="G165" s="16" t="s">
        <v>473</v>
      </c>
      <c r="I165" s="16">
        <f t="shared" si="18"/>
        <v>1</v>
      </c>
      <c r="J165" s="16">
        <f t="shared" si="19"/>
        <v>7</v>
      </c>
      <c r="K165" s="18"/>
      <c r="L165" s="18"/>
      <c r="N165" s="12" t="str">
        <f t="shared" si="20"/>
        <v/>
      </c>
      <c r="O165" s="12" t="str">
        <f t="shared" si="21"/>
        <v/>
      </c>
      <c r="P165" s="12" t="str">
        <f t="shared" si="22"/>
        <v/>
      </c>
      <c r="Q165" s="12" t="str">
        <f t="shared" si="23"/>
        <v/>
      </c>
      <c r="R165" s="12" t="str">
        <f t="shared" si="24"/>
        <v/>
      </c>
      <c r="S165" s="12" t="str">
        <f t="shared" si="25"/>
        <v/>
      </c>
      <c r="U165" s="16" t="str">
        <f>IF(ISERROR(VLOOKUP($A165,'Bennett et al.'!$A:$E,3,FALSE)),"",IF(VLOOKUP($A165,'Bennett et al.'!$A:$E,3,FALSE)=0,"",VLOOKUP($A165,'Bennett et al.'!$A:$E,3,FALSE)*Sources!$E$2))</f>
        <v/>
      </c>
      <c r="V165" s="16" t="str">
        <f>IF(ISERROR(VLOOKUP($A165,'Bennett et al.'!$A:$E,4,FALSE)),"",IF(VLOOKUP($A165,'Bennett et al.'!$A:$E,4,FALSE)=0,"",VLOOKUP($A165,'Bennett et al.'!$A:$E,4,FALSE)*Sources!$E$2))</f>
        <v/>
      </c>
      <c r="W165" s="16" t="str">
        <f>IF(ISERROR(VLOOKUP($A165,'Bennett et al.'!$A:$E,5,FALSE)),"",IF(VLOOKUP($A165,'Bennett et al.'!$A:$E,5,FALSE)=0,"",VLOOKUP($A165,'Bennett et al.'!$A:$E,5,FALSE)*Sources!$E$2))</f>
        <v/>
      </c>
      <c r="X165" s="17"/>
      <c r="Y165" s="16" t="str">
        <f>IF(ISERROR(VLOOKUP($A165,'Gerosa et al. growth media'!$A:$K,4,FALSE)),"",IF(VLOOKUP($A165,'Gerosa et al. growth media'!$A:$K,4,FALSE)=0,"",VLOOKUP($A165,'Gerosa et al. growth media'!$A:$K,4,FALSE)*Sources!$E$3))</f>
        <v/>
      </c>
      <c r="Z165" s="16" t="str">
        <f>IF(ISERROR(VLOOKUP($A165,'Gerosa et al. growth media'!$A:$K,5,FALSE)),"",IF(VLOOKUP($A165,'Gerosa et al. growth media'!$A:$K,5,FALSE)=0,"",VLOOKUP($A165,'Gerosa et al. growth media'!$A:$K,5,FALSE)*Sources!$E$3))</f>
        <v/>
      </c>
      <c r="AA165" s="16" t="str">
        <f>IF(ISERROR(VLOOKUP($A165,'Gerosa et al. growth media'!$A:$K,6,FALSE)),"",IF(VLOOKUP($A165,'Gerosa et al. growth media'!$A:$K,6,FALSE)=0,"",VLOOKUP($A165,'Gerosa et al. growth media'!$A:$K,6,FALSE)*Sources!$E$3))</f>
        <v/>
      </c>
      <c r="AB165" s="16" t="str">
        <f>IF(ISERROR(VLOOKUP($A165,'Gerosa et al. growth media'!$A:$K,7,FALSE)),"",IF(VLOOKUP($A165,'Gerosa et al. growth media'!$A:$K,7,FALSE)=0,"",VLOOKUP($A165,'Gerosa et al. growth media'!$A:$K,7,FALSE)*Sources!$E$3))</f>
        <v/>
      </c>
      <c r="AC165" s="16" t="str">
        <f>IF(ISERROR(VLOOKUP($A165,'Gerosa et al. growth media'!$A:$K,8,FALSE)),"",IF(VLOOKUP($A165,'Gerosa et al. growth media'!$A:$K,8,FALSE)=0,"",VLOOKUP($A165,'Gerosa et al. growth media'!$A:$K,8,FALSE)*Sources!$E$3))</f>
        <v/>
      </c>
      <c r="AD165" s="16" t="str">
        <f>IF(ISERROR(VLOOKUP($A165,'Gerosa et al. growth media'!$A:$K,9,FALSE)),"",IF(VLOOKUP($A165,'Gerosa et al. growth media'!$A:$K,9,FALSE)=0,"",VLOOKUP($A165,'Gerosa et al. growth media'!$A:$K,9,FALSE)*Sources!$E$3))</f>
        <v/>
      </c>
      <c r="AE165" s="16" t="str">
        <f>IF(ISERROR(VLOOKUP($A165,'Gerosa et al. growth media'!$A:$K,10,FALSE)),"",IF(VLOOKUP($A165,'Gerosa et al. growth media'!$A:$K,10,FALSE)=0,"",VLOOKUP($A165,'Gerosa et al. growth media'!$A:$K,10,FALSE)*Sources!$E$3))</f>
        <v/>
      </c>
      <c r="AF165" s="16" t="str">
        <f>IF(ISERROR(VLOOKUP($A165,'Gerosa et al. growth media'!$A:$K,11,FALSE)),"",IF(VLOOKUP($A165,'Gerosa et al. growth media'!$A:$K,11,FALSE)=0,"",VLOOKUP($A165,'Gerosa et al. growth media'!$A:$K,11,FALSE)*Sources!$E$3))</f>
        <v/>
      </c>
      <c r="AG165" s="16" t="str">
        <f>IF(ISERROR(VLOOKUP($A165,'Gerosa et al. diauxic shift'!$A:$L,4,FALSE)),"",IF(VLOOKUP($A165,'Gerosa et al. diauxic shift'!$A:$L,4,FALSE)=0,"",VLOOKUP($A165,'Gerosa et al. diauxic shift'!$A:$L,4,FALSE)*Sources!$E$3))</f>
        <v/>
      </c>
      <c r="AH165" s="16" t="str">
        <f>IF(ISERROR(VLOOKUP($A165,'Gerosa et al. diauxic shift'!$A:$L,5,FALSE)),"",IF(VLOOKUP($A165,'Gerosa et al. diauxic shift'!$A:$L,5,FALSE)=0,"",VLOOKUP($A165,'Gerosa et al. diauxic shift'!$A:$L,5,FALSE)*Sources!$E$3))</f>
        <v/>
      </c>
      <c r="AI165" s="16" t="str">
        <f>IF(ISERROR(VLOOKUP($A165,'Gerosa et al. diauxic shift'!$A:$L,6,FALSE)),"",IF(VLOOKUP($A165,'Gerosa et al. diauxic shift'!$A:$L,6,FALSE)=0,"",VLOOKUP($A165,'Gerosa et al. diauxic shift'!$A:$L,6,FALSE)*Sources!$E$3))</f>
        <v/>
      </c>
      <c r="AJ165" s="16" t="str">
        <f>IF(ISERROR(VLOOKUP($A165,'Gerosa et al. diauxic shift'!$A:$L,7,FALSE)),"",IF(VLOOKUP($A165,'Gerosa et al. diauxic shift'!$A:$L,7,FALSE)=0,"",VLOOKUP($A165,'Gerosa et al. diauxic shift'!$A:$L,7,FALSE)*Sources!$E$3))</f>
        <v/>
      </c>
      <c r="AK165" s="16" t="str">
        <f>IF(ISERROR(VLOOKUP($A165,'Gerosa et al. diauxic shift'!$A:$L,8,FALSE)),"",IF(VLOOKUP($A165,'Gerosa et al. diauxic shift'!$A:$L,8,FALSE)=0,"",VLOOKUP($A165,'Gerosa et al. diauxic shift'!$A:$L,8,FALSE)*Sources!$E$3))</f>
        <v/>
      </c>
      <c r="AL165" s="16" t="str">
        <f>IF(ISERROR(VLOOKUP($A165,'Gerosa et al. diauxic shift'!$A:$L,9,FALSE)),"",IF(VLOOKUP($A165,'Gerosa et al. diauxic shift'!$A:$L,9,FALSE)=0,"",VLOOKUP($A165,'Gerosa et al. diauxic shift'!$A:$L,9,FALSE)*Sources!$E$3))</f>
        <v/>
      </c>
      <c r="AM165" s="16" t="str">
        <f>IF(ISERROR(VLOOKUP($A165,'Gerosa et al. diauxic shift'!$A:$L,10,FALSE)),"",IF(VLOOKUP($A165,'Gerosa et al. diauxic shift'!$A:$L,10,FALSE)=0,"",VLOOKUP($A165,'Gerosa et al. diauxic shift'!$A:$L,10,FALSE)*Sources!$E$3))</f>
        <v/>
      </c>
      <c r="AN165" s="16" t="str">
        <f>IF(ISERROR(VLOOKUP($A165,'Gerosa et al. diauxic shift'!$A:$L,11,FALSE)),"",IF(VLOOKUP($A165,'Gerosa et al. diauxic shift'!$A:$L,11,FALSE)=0,"",VLOOKUP($A165,'Gerosa et al. diauxic shift'!$A:$L,11,FALSE)*Sources!$E$3))</f>
        <v/>
      </c>
      <c r="AO165" s="16" t="str">
        <f>IF(ISERROR(VLOOKUP($A165,'Gerosa et al. diauxic shift'!$A:$L,12,FALSE)),"",IF(VLOOKUP($A165,'Gerosa et al. diauxic shift'!$A:$L,12,FALSE)=0,"",VLOOKUP($A165,'Gerosa et al. diauxic shift'!$A:$L,12,FALSE)*Sources!$E$3))</f>
        <v/>
      </c>
      <c r="AP165" s="17"/>
      <c r="AQ165" s="16" t="str">
        <f>IF(ISERROR(VLOOKUP($A165,'Ishii et al.'!$A:$L,3,FALSE)),"",IF(VLOOKUP($A165,'Ishii et al.'!$A:$L,3,FALSE)=0,"",VLOOKUP($A165,'Ishii et al.'!$A:$L,3,FALSE)*Sources!$E$4))</f>
        <v/>
      </c>
      <c r="AR165" s="16">
        <f>IF(ISERROR(VLOOKUP($A165,'Ishii et al.'!$A:$L,4,FALSE)),"",IF(VLOOKUP($A165,'Ishii et al.'!$A:$L,4,FALSE)=0,"",VLOOKUP($A165,'Ishii et al.'!$A:$L,4,FALSE)*Sources!$E$4))</f>
        <v>1.1771953991384899E-2</v>
      </c>
      <c r="AS165" s="16">
        <f>IF(ISERROR(VLOOKUP($A165,'Ishii et al.'!$A:$L,5,FALSE)),"",IF(VLOOKUP($A165,'Ishii et al.'!$A:$L,5,FALSE)=0,"",VLOOKUP($A165,'Ishii et al.'!$A:$L,5,FALSE)*Sources!$E$4))</f>
        <v>1.1528009952420201E-2</v>
      </c>
      <c r="AT165" s="16">
        <f>IF(ISERROR(VLOOKUP($A165,'Ishii et al.'!$A:$L,6,FALSE)),"",IF(VLOOKUP($A165,'Ishii et al.'!$A:$L,6,FALSE)=0,"",VLOOKUP($A165,'Ishii et al.'!$A:$L,6,FALSE)*Sources!$E$4))</f>
        <v>2.00080069926288E-2</v>
      </c>
      <c r="AU165" s="16">
        <f>IF(ISERROR(VLOOKUP($A165,'Ishii et al.'!$A:$L,7,FALSE)),"",IF(VLOOKUP($A165,'Ishii et al.'!$A:$L,7,FALSE)=0,"",VLOOKUP($A165,'Ishii et al.'!$A:$L,7,FALSE)*Sources!$E$4))</f>
        <v>1.2573521665746301E-2</v>
      </c>
      <c r="AV165" s="16">
        <f t="shared" si="26"/>
        <v>1.3970373150545052E-2</v>
      </c>
      <c r="AW165" s="16">
        <f>IF(ISERROR(VLOOKUP($A165,'Ishii et al.'!$A:$L,9,FALSE)),"",IF(VLOOKUP($A165,'Ishii et al.'!$A:$L,9,FALSE)=0,"",VLOOKUP($A165,'Ishii et al.'!$A:$L,9,FALSE)*Sources!$E$4))</f>
        <v>8.8392732499282794E-3</v>
      </c>
      <c r="AX165" s="16">
        <f>IF(ISERROR(VLOOKUP($A165,'Ishii et al.'!$A:$L,10,FALSE)),"",IF(VLOOKUP($A165,'Ishii et al.'!$A:$L,10,FALSE)=0,"",VLOOKUP($A165,'Ishii et al.'!$A:$L,10,FALSE)*Sources!$E$4))</f>
        <v>1.1191418282092601E-2</v>
      </c>
      <c r="AY165" s="16">
        <f>IF(ISERROR(VLOOKUP($A165,'Ishii et al.'!$A:$L,11,FALSE)),"",IF(VLOOKUP($A165,'Ishii et al.'!$A:$L,11,FALSE)=0,"",VLOOKUP($A165,'Ishii et al.'!$A:$L,11,FALSE)*Sources!$E$4))</f>
        <v>6.8171088974333296E-3</v>
      </c>
      <c r="AZ165" s="16" t="str">
        <f>IF(ISERROR(VLOOKUP($A165,'Ishii et al.'!$A:$L,12,FALSE)),"",IF(VLOOKUP($A165,'Ishii et al.'!$A:$L,12,FALSE)=0,"",VLOOKUP($A165,'Ishii et al.'!$A:$L,12,FALSE)*Sources!$E$4))</f>
        <v/>
      </c>
      <c r="BA165" s="17"/>
      <c r="BB165" s="16" t="str">
        <f>IF(ISERROR(VLOOKUP($A165,'Park et al.'!$A:$E,5,FALSE)),"",IF(VLOOKUP($A165,'Park et al.'!$A:$E,5,FALSE)=0,"",VLOOKUP($A165,'Park et al.'!$A:$E,5,FALSE)*Sources!$E$5))</f>
        <v/>
      </c>
    </row>
    <row r="166" spans="1:54" ht="15" customHeight="1">
      <c r="A166" s="16" t="s">
        <v>474</v>
      </c>
      <c r="B166" s="18"/>
      <c r="C166" s="18"/>
      <c r="D166" s="18" t="s">
        <v>475</v>
      </c>
      <c r="G166" s="16" t="s">
        <v>475</v>
      </c>
      <c r="I166" s="16">
        <f t="shared" si="18"/>
        <v>1</v>
      </c>
      <c r="J166" s="16">
        <f t="shared" si="19"/>
        <v>6</v>
      </c>
      <c r="K166" s="18"/>
      <c r="L166" s="18"/>
      <c r="N166" s="12" t="str">
        <f t="shared" si="20"/>
        <v/>
      </c>
      <c r="O166" s="12" t="str">
        <f t="shared" si="21"/>
        <v/>
      </c>
      <c r="P166" s="12" t="str">
        <f t="shared" si="22"/>
        <v/>
      </c>
      <c r="Q166" s="12" t="str">
        <f t="shared" si="23"/>
        <v/>
      </c>
      <c r="R166" s="12" t="str">
        <f t="shared" si="24"/>
        <v/>
      </c>
      <c r="S166" s="12" t="str">
        <f t="shared" si="25"/>
        <v/>
      </c>
      <c r="U166" s="16" t="str">
        <f>IF(ISERROR(VLOOKUP($A166,'Bennett et al.'!$A:$E,3,FALSE)),"",IF(VLOOKUP($A166,'Bennett et al.'!$A:$E,3,FALSE)=0,"",VLOOKUP($A166,'Bennett et al.'!$A:$E,3,FALSE)*Sources!$E$2))</f>
        <v/>
      </c>
      <c r="V166" s="16" t="str">
        <f>IF(ISERROR(VLOOKUP($A166,'Bennett et al.'!$A:$E,4,FALSE)),"",IF(VLOOKUP($A166,'Bennett et al.'!$A:$E,4,FALSE)=0,"",VLOOKUP($A166,'Bennett et al.'!$A:$E,4,FALSE)*Sources!$E$2))</f>
        <v/>
      </c>
      <c r="W166" s="16" t="str">
        <f>IF(ISERROR(VLOOKUP($A166,'Bennett et al.'!$A:$E,5,FALSE)),"",IF(VLOOKUP($A166,'Bennett et al.'!$A:$E,5,FALSE)=0,"",VLOOKUP($A166,'Bennett et al.'!$A:$E,5,FALSE)*Sources!$E$2))</f>
        <v/>
      </c>
      <c r="X166" s="17"/>
      <c r="Y166" s="16" t="str">
        <f>IF(ISERROR(VLOOKUP($A166,'Gerosa et al. growth media'!$A:$K,4,FALSE)),"",IF(VLOOKUP($A166,'Gerosa et al. growth media'!$A:$K,4,FALSE)=0,"",VLOOKUP($A166,'Gerosa et al. growth media'!$A:$K,4,FALSE)*Sources!$E$3))</f>
        <v/>
      </c>
      <c r="Z166" s="16" t="str">
        <f>IF(ISERROR(VLOOKUP($A166,'Gerosa et al. growth media'!$A:$K,5,FALSE)),"",IF(VLOOKUP($A166,'Gerosa et al. growth media'!$A:$K,5,FALSE)=0,"",VLOOKUP($A166,'Gerosa et al. growth media'!$A:$K,5,FALSE)*Sources!$E$3))</f>
        <v/>
      </c>
      <c r="AA166" s="16" t="str">
        <f>IF(ISERROR(VLOOKUP($A166,'Gerosa et al. growth media'!$A:$K,6,FALSE)),"",IF(VLOOKUP($A166,'Gerosa et al. growth media'!$A:$K,6,FALSE)=0,"",VLOOKUP($A166,'Gerosa et al. growth media'!$A:$K,6,FALSE)*Sources!$E$3))</f>
        <v/>
      </c>
      <c r="AB166" s="16" t="str">
        <f>IF(ISERROR(VLOOKUP($A166,'Gerosa et al. growth media'!$A:$K,7,FALSE)),"",IF(VLOOKUP($A166,'Gerosa et al. growth media'!$A:$K,7,FALSE)=0,"",VLOOKUP($A166,'Gerosa et al. growth media'!$A:$K,7,FALSE)*Sources!$E$3))</f>
        <v/>
      </c>
      <c r="AC166" s="16" t="str">
        <f>IF(ISERROR(VLOOKUP($A166,'Gerosa et al. growth media'!$A:$K,8,FALSE)),"",IF(VLOOKUP($A166,'Gerosa et al. growth media'!$A:$K,8,FALSE)=0,"",VLOOKUP($A166,'Gerosa et al. growth media'!$A:$K,8,FALSE)*Sources!$E$3))</f>
        <v/>
      </c>
      <c r="AD166" s="16" t="str">
        <f>IF(ISERROR(VLOOKUP($A166,'Gerosa et al. growth media'!$A:$K,9,FALSE)),"",IF(VLOOKUP($A166,'Gerosa et al. growth media'!$A:$K,9,FALSE)=0,"",VLOOKUP($A166,'Gerosa et al. growth media'!$A:$K,9,FALSE)*Sources!$E$3))</f>
        <v/>
      </c>
      <c r="AE166" s="16" t="str">
        <f>IF(ISERROR(VLOOKUP($A166,'Gerosa et al. growth media'!$A:$K,10,FALSE)),"",IF(VLOOKUP($A166,'Gerosa et al. growth media'!$A:$K,10,FALSE)=0,"",VLOOKUP($A166,'Gerosa et al. growth media'!$A:$K,10,FALSE)*Sources!$E$3))</f>
        <v/>
      </c>
      <c r="AF166" s="16" t="str">
        <f>IF(ISERROR(VLOOKUP($A166,'Gerosa et al. growth media'!$A:$K,11,FALSE)),"",IF(VLOOKUP($A166,'Gerosa et al. growth media'!$A:$K,11,FALSE)=0,"",VLOOKUP($A166,'Gerosa et al. growth media'!$A:$K,11,FALSE)*Sources!$E$3))</f>
        <v/>
      </c>
      <c r="AG166" s="16" t="str">
        <f>IF(ISERROR(VLOOKUP($A166,'Gerosa et al. diauxic shift'!$A:$L,4,FALSE)),"",IF(VLOOKUP($A166,'Gerosa et al. diauxic shift'!$A:$L,4,FALSE)=0,"",VLOOKUP($A166,'Gerosa et al. diauxic shift'!$A:$L,4,FALSE)*Sources!$E$3))</f>
        <v/>
      </c>
      <c r="AH166" s="16" t="str">
        <f>IF(ISERROR(VLOOKUP($A166,'Gerosa et al. diauxic shift'!$A:$L,5,FALSE)),"",IF(VLOOKUP($A166,'Gerosa et al. diauxic shift'!$A:$L,5,FALSE)=0,"",VLOOKUP($A166,'Gerosa et al. diauxic shift'!$A:$L,5,FALSE)*Sources!$E$3))</f>
        <v/>
      </c>
      <c r="AI166" s="16" t="str">
        <f>IF(ISERROR(VLOOKUP($A166,'Gerosa et al. diauxic shift'!$A:$L,6,FALSE)),"",IF(VLOOKUP($A166,'Gerosa et al. diauxic shift'!$A:$L,6,FALSE)=0,"",VLOOKUP($A166,'Gerosa et al. diauxic shift'!$A:$L,6,FALSE)*Sources!$E$3))</f>
        <v/>
      </c>
      <c r="AJ166" s="16" t="str">
        <f>IF(ISERROR(VLOOKUP($A166,'Gerosa et al. diauxic shift'!$A:$L,7,FALSE)),"",IF(VLOOKUP($A166,'Gerosa et al. diauxic shift'!$A:$L,7,FALSE)=0,"",VLOOKUP($A166,'Gerosa et al. diauxic shift'!$A:$L,7,FALSE)*Sources!$E$3))</f>
        <v/>
      </c>
      <c r="AK166" s="16" t="str">
        <f>IF(ISERROR(VLOOKUP($A166,'Gerosa et al. diauxic shift'!$A:$L,8,FALSE)),"",IF(VLOOKUP($A166,'Gerosa et al. diauxic shift'!$A:$L,8,FALSE)=0,"",VLOOKUP($A166,'Gerosa et al. diauxic shift'!$A:$L,8,FALSE)*Sources!$E$3))</f>
        <v/>
      </c>
      <c r="AL166" s="16" t="str">
        <f>IF(ISERROR(VLOOKUP($A166,'Gerosa et al. diauxic shift'!$A:$L,9,FALSE)),"",IF(VLOOKUP($A166,'Gerosa et al. diauxic shift'!$A:$L,9,FALSE)=0,"",VLOOKUP($A166,'Gerosa et al. diauxic shift'!$A:$L,9,FALSE)*Sources!$E$3))</f>
        <v/>
      </c>
      <c r="AM166" s="16" t="str">
        <f>IF(ISERROR(VLOOKUP($A166,'Gerosa et al. diauxic shift'!$A:$L,10,FALSE)),"",IF(VLOOKUP($A166,'Gerosa et al. diauxic shift'!$A:$L,10,FALSE)=0,"",VLOOKUP($A166,'Gerosa et al. diauxic shift'!$A:$L,10,FALSE)*Sources!$E$3))</f>
        <v/>
      </c>
      <c r="AN166" s="16" t="str">
        <f>IF(ISERROR(VLOOKUP($A166,'Gerosa et al. diauxic shift'!$A:$L,11,FALSE)),"",IF(VLOOKUP($A166,'Gerosa et al. diauxic shift'!$A:$L,11,FALSE)=0,"",VLOOKUP($A166,'Gerosa et al. diauxic shift'!$A:$L,11,FALSE)*Sources!$E$3))</f>
        <v/>
      </c>
      <c r="AO166" s="16" t="str">
        <f>IF(ISERROR(VLOOKUP($A166,'Gerosa et al. diauxic shift'!$A:$L,12,FALSE)),"",IF(VLOOKUP($A166,'Gerosa et al. diauxic shift'!$A:$L,12,FALSE)=0,"",VLOOKUP($A166,'Gerosa et al. diauxic shift'!$A:$L,12,FALSE)*Sources!$E$3))</f>
        <v/>
      </c>
      <c r="AP166" s="17"/>
      <c r="AQ166" s="16" t="str">
        <f>IF(ISERROR(VLOOKUP($A166,'Ishii et al.'!$A:$L,3,FALSE)),"",IF(VLOOKUP($A166,'Ishii et al.'!$A:$L,3,FALSE)=0,"",VLOOKUP($A166,'Ishii et al.'!$A:$L,3,FALSE)*Sources!$E$4))</f>
        <v/>
      </c>
      <c r="AR166" s="16">
        <f>IF(ISERROR(VLOOKUP($A166,'Ishii et al.'!$A:$L,4,FALSE)),"",IF(VLOOKUP($A166,'Ishii et al.'!$A:$L,4,FALSE)=0,"",VLOOKUP($A166,'Ishii et al.'!$A:$L,4,FALSE)*Sources!$E$4))</f>
        <v>2.3285637831532299E-2</v>
      </c>
      <c r="AS166" s="16" t="str">
        <f>IF(ISERROR(VLOOKUP($A166,'Ishii et al.'!$A:$L,5,FALSE)),"",IF(VLOOKUP($A166,'Ishii et al.'!$A:$L,5,FALSE)=0,"",VLOOKUP($A166,'Ishii et al.'!$A:$L,5,FALSE)*Sources!$E$4))</f>
        <v/>
      </c>
      <c r="AT166" s="16" t="str">
        <f>IF(ISERROR(VLOOKUP($A166,'Ishii et al.'!$A:$L,6,FALSE)),"",IF(VLOOKUP($A166,'Ishii et al.'!$A:$L,6,FALSE)=0,"",VLOOKUP($A166,'Ishii et al.'!$A:$L,6,FALSE)*Sources!$E$4))</f>
        <v/>
      </c>
      <c r="AU166" s="16">
        <f>IF(ISERROR(VLOOKUP($A166,'Ishii et al.'!$A:$L,7,FALSE)),"",IF(VLOOKUP($A166,'Ishii et al.'!$A:$L,7,FALSE)=0,"",VLOOKUP($A166,'Ishii et al.'!$A:$L,7,FALSE)*Sources!$E$4))</f>
        <v>2.1590974219097898E-2</v>
      </c>
      <c r="AV166" s="16">
        <f t="shared" si="26"/>
        <v>2.2438306025315099E-2</v>
      </c>
      <c r="AW166" s="16">
        <f>IF(ISERROR(VLOOKUP($A166,'Ishii et al.'!$A:$L,9,FALSE)),"",IF(VLOOKUP($A166,'Ishii et al.'!$A:$L,9,FALSE)=0,"",VLOOKUP($A166,'Ishii et al.'!$A:$L,9,FALSE)*Sources!$E$4))</f>
        <v>1.19191547449042E-2</v>
      </c>
      <c r="AX166" s="16">
        <f>IF(ISERROR(VLOOKUP($A166,'Ishii et al.'!$A:$L,10,FALSE)),"",IF(VLOOKUP($A166,'Ishii et al.'!$A:$L,10,FALSE)=0,"",VLOOKUP($A166,'Ishii et al.'!$A:$L,10,FALSE)*Sources!$E$4))</f>
        <v>2.6684762800208098E-2</v>
      </c>
      <c r="AY166" s="16">
        <f>IF(ISERROR(VLOOKUP($A166,'Ishii et al.'!$A:$L,11,FALSE)),"",IF(VLOOKUP($A166,'Ishii et al.'!$A:$L,11,FALSE)=0,"",VLOOKUP($A166,'Ishii et al.'!$A:$L,11,FALSE)*Sources!$E$4))</f>
        <v>1.7098074282146901E-2</v>
      </c>
      <c r="AZ166" s="16">
        <f>IF(ISERROR(VLOOKUP($A166,'Ishii et al.'!$A:$L,12,FALSE)),"",IF(VLOOKUP($A166,'Ishii et al.'!$A:$L,12,FALSE)=0,"",VLOOKUP($A166,'Ishii et al.'!$A:$L,12,FALSE)*Sources!$E$4))</f>
        <v>7.8686339238018405E-2</v>
      </c>
      <c r="BA166" s="17"/>
      <c r="BB166" s="16" t="str">
        <f>IF(ISERROR(VLOOKUP($A166,'Park et al.'!$A:$E,5,FALSE)),"",IF(VLOOKUP($A166,'Park et al.'!$A:$E,5,FALSE)=0,"",VLOOKUP($A166,'Park et al.'!$A:$E,5,FALSE)*Sources!$E$5))</f>
        <v/>
      </c>
    </row>
    <row r="167" spans="1:54" ht="15" customHeight="1">
      <c r="A167" s="18" t="s">
        <v>476</v>
      </c>
      <c r="B167" s="18"/>
      <c r="C167" s="18"/>
      <c r="D167" s="18" t="s">
        <v>477</v>
      </c>
      <c r="F167"/>
      <c r="G167" s="18" t="s">
        <v>477</v>
      </c>
      <c r="I167" s="18">
        <f t="shared" si="18"/>
        <v>1</v>
      </c>
      <c r="J167" s="18">
        <f t="shared" si="19"/>
        <v>3</v>
      </c>
      <c r="K167" s="18"/>
      <c r="L167" s="18"/>
      <c r="N167" s="12" t="str">
        <f t="shared" si="20"/>
        <v/>
      </c>
      <c r="O167" s="12" t="str">
        <f t="shared" si="21"/>
        <v/>
      </c>
      <c r="P167" s="12" t="str">
        <f t="shared" si="22"/>
        <v/>
      </c>
      <c r="Q167" s="12" t="str">
        <f t="shared" si="23"/>
        <v/>
      </c>
      <c r="R167" s="12" t="str">
        <f t="shared" si="24"/>
        <v/>
      </c>
      <c r="S167" s="12" t="str">
        <f t="shared" si="25"/>
        <v/>
      </c>
      <c r="U167" s="18" t="str">
        <f>IF(ISERROR(VLOOKUP($A167,'Bennett et al.'!$A:$E,3,FALSE)),"",IF(VLOOKUP($A167,'Bennett et al.'!$A:$E,3,FALSE)=0,"",VLOOKUP($A167,'Bennett et al.'!$A:$E,3,FALSE)*Sources!$E$2))</f>
        <v/>
      </c>
      <c r="V167" s="18" t="str">
        <f>IF(ISERROR(VLOOKUP($A167,'Bennett et al.'!$A:$E,4,FALSE)),"",IF(VLOOKUP($A167,'Bennett et al.'!$A:$E,4,FALSE)=0,"",VLOOKUP($A167,'Bennett et al.'!$A:$E,4,FALSE)*Sources!$E$2))</f>
        <v/>
      </c>
      <c r="W167" s="18" t="str">
        <f>IF(ISERROR(VLOOKUP($A167,'Bennett et al.'!$A:$E,5,FALSE)),"",IF(VLOOKUP($A167,'Bennett et al.'!$A:$E,5,FALSE)=0,"",VLOOKUP($A167,'Bennett et al.'!$A:$E,5,FALSE)*Sources!$E$2))</f>
        <v/>
      </c>
      <c r="X167" s="17"/>
      <c r="Y167" s="18" t="str">
        <f>IF(ISERROR(VLOOKUP($A167,'Gerosa et al. growth media'!$A:$K,4,FALSE)),"",IF(VLOOKUP($A167,'Gerosa et al. growth media'!$A:$K,4,FALSE)=0,"",VLOOKUP($A167,'Gerosa et al. growth media'!$A:$K,4,FALSE)*Sources!$E$3))</f>
        <v/>
      </c>
      <c r="Z167" s="18" t="str">
        <f>IF(ISERROR(VLOOKUP($A167,'Gerosa et al. growth media'!$A:$K,5,FALSE)),"",IF(VLOOKUP($A167,'Gerosa et al. growth media'!$A:$K,5,FALSE)=0,"",VLOOKUP($A167,'Gerosa et al. growth media'!$A:$K,5,FALSE)*Sources!$E$3))</f>
        <v/>
      </c>
      <c r="AA167" s="18" t="str">
        <f>IF(ISERROR(VLOOKUP($A167,'Gerosa et al. growth media'!$A:$K,6,FALSE)),"",IF(VLOOKUP($A167,'Gerosa et al. growth media'!$A:$K,6,FALSE)=0,"",VLOOKUP($A167,'Gerosa et al. growth media'!$A:$K,6,FALSE)*Sources!$E$3))</f>
        <v/>
      </c>
      <c r="AB167" s="18" t="str">
        <f>IF(ISERROR(VLOOKUP($A167,'Gerosa et al. growth media'!$A:$K,7,FALSE)),"",IF(VLOOKUP($A167,'Gerosa et al. growth media'!$A:$K,7,FALSE)=0,"",VLOOKUP($A167,'Gerosa et al. growth media'!$A:$K,7,FALSE)*Sources!$E$3))</f>
        <v/>
      </c>
      <c r="AC167" s="18" t="str">
        <f>IF(ISERROR(VLOOKUP($A167,'Gerosa et al. growth media'!$A:$K,8,FALSE)),"",IF(VLOOKUP($A167,'Gerosa et al. growth media'!$A:$K,8,FALSE)=0,"",VLOOKUP($A167,'Gerosa et al. growth media'!$A:$K,8,FALSE)*Sources!$E$3))</f>
        <v/>
      </c>
      <c r="AD167" s="18" t="str">
        <f>IF(ISERROR(VLOOKUP($A167,'Gerosa et al. growth media'!$A:$K,9,FALSE)),"",IF(VLOOKUP($A167,'Gerosa et al. growth media'!$A:$K,9,FALSE)=0,"",VLOOKUP($A167,'Gerosa et al. growth media'!$A:$K,9,FALSE)*Sources!$E$3))</f>
        <v/>
      </c>
      <c r="AE167" s="18" t="str">
        <f>IF(ISERROR(VLOOKUP($A167,'Gerosa et al. growth media'!$A:$K,10,FALSE)),"",IF(VLOOKUP($A167,'Gerosa et al. growth media'!$A:$K,10,FALSE)=0,"",VLOOKUP($A167,'Gerosa et al. growth media'!$A:$K,10,FALSE)*Sources!$E$3))</f>
        <v/>
      </c>
      <c r="AF167" s="18" t="str">
        <f>IF(ISERROR(VLOOKUP($A167,'Gerosa et al. growth media'!$A:$K,11,FALSE)),"",IF(VLOOKUP($A167,'Gerosa et al. growth media'!$A:$K,11,FALSE)=0,"",VLOOKUP($A167,'Gerosa et al. growth media'!$A:$K,11,FALSE)*Sources!$E$3))</f>
        <v/>
      </c>
      <c r="AG167" s="18" t="str">
        <f>IF(ISERROR(VLOOKUP($A167,'Gerosa et al. diauxic shift'!$A:$L,4,FALSE)),"",IF(VLOOKUP($A167,'Gerosa et al. diauxic shift'!$A:$L,4,FALSE)=0,"",VLOOKUP($A167,'Gerosa et al. diauxic shift'!$A:$L,4,FALSE)*Sources!$E$3))</f>
        <v/>
      </c>
      <c r="AH167" s="18" t="str">
        <f>IF(ISERROR(VLOOKUP($A167,'Gerosa et al. diauxic shift'!$A:$L,5,FALSE)),"",IF(VLOOKUP($A167,'Gerosa et al. diauxic shift'!$A:$L,5,FALSE)=0,"",VLOOKUP($A167,'Gerosa et al. diauxic shift'!$A:$L,5,FALSE)*Sources!$E$3))</f>
        <v/>
      </c>
      <c r="AI167" s="18" t="str">
        <f>IF(ISERROR(VLOOKUP($A167,'Gerosa et al. diauxic shift'!$A:$L,6,FALSE)),"",IF(VLOOKUP($A167,'Gerosa et al. diauxic shift'!$A:$L,6,FALSE)=0,"",VLOOKUP($A167,'Gerosa et al. diauxic shift'!$A:$L,6,FALSE)*Sources!$E$3))</f>
        <v/>
      </c>
      <c r="AJ167" s="18" t="str">
        <f>IF(ISERROR(VLOOKUP($A167,'Gerosa et al. diauxic shift'!$A:$L,7,FALSE)),"",IF(VLOOKUP($A167,'Gerosa et al. diauxic shift'!$A:$L,7,FALSE)=0,"",VLOOKUP($A167,'Gerosa et al. diauxic shift'!$A:$L,7,FALSE)*Sources!$E$3))</f>
        <v/>
      </c>
      <c r="AK167" s="18" t="str">
        <f>IF(ISERROR(VLOOKUP($A167,'Gerosa et al. diauxic shift'!$A:$L,8,FALSE)),"",IF(VLOOKUP($A167,'Gerosa et al. diauxic shift'!$A:$L,8,FALSE)=0,"",VLOOKUP($A167,'Gerosa et al. diauxic shift'!$A:$L,8,FALSE)*Sources!$E$3))</f>
        <v/>
      </c>
      <c r="AL167" s="18" t="str">
        <f>IF(ISERROR(VLOOKUP($A167,'Gerosa et al. diauxic shift'!$A:$L,9,FALSE)),"",IF(VLOOKUP($A167,'Gerosa et al. diauxic shift'!$A:$L,9,FALSE)=0,"",VLOOKUP($A167,'Gerosa et al. diauxic shift'!$A:$L,9,FALSE)*Sources!$E$3))</f>
        <v/>
      </c>
      <c r="AM167" s="18" t="str">
        <f>IF(ISERROR(VLOOKUP($A167,'Gerosa et al. diauxic shift'!$A:$L,10,FALSE)),"",IF(VLOOKUP($A167,'Gerosa et al. diauxic shift'!$A:$L,10,FALSE)=0,"",VLOOKUP($A167,'Gerosa et al. diauxic shift'!$A:$L,10,FALSE)*Sources!$E$3))</f>
        <v/>
      </c>
      <c r="AN167" s="18" t="str">
        <f>IF(ISERROR(VLOOKUP($A167,'Gerosa et al. diauxic shift'!$A:$L,11,FALSE)),"",IF(VLOOKUP($A167,'Gerosa et al. diauxic shift'!$A:$L,11,FALSE)=0,"",VLOOKUP($A167,'Gerosa et al. diauxic shift'!$A:$L,11,FALSE)*Sources!$E$3))</f>
        <v/>
      </c>
      <c r="AO167" s="18" t="str">
        <f>IF(ISERROR(VLOOKUP($A167,'Gerosa et al. diauxic shift'!$A:$L,12,FALSE)),"",IF(VLOOKUP($A167,'Gerosa et al. diauxic shift'!$A:$L,12,FALSE)=0,"",VLOOKUP($A167,'Gerosa et al. diauxic shift'!$A:$L,12,FALSE)*Sources!$E$3))</f>
        <v/>
      </c>
      <c r="AP167" s="17"/>
      <c r="AQ167" s="18">
        <f>IF(ISERROR(VLOOKUP($A167,'Ishii et al.'!$A:$L,3,FALSE)),"",IF(VLOOKUP($A167,'Ishii et al.'!$A:$L,3,FALSE)=0,"",VLOOKUP($A167,'Ishii et al.'!$A:$L,3,FALSE)*Sources!$E$4))</f>
        <v>5.70412469825703E-3</v>
      </c>
      <c r="AR167" s="18" t="str">
        <f>IF(ISERROR(VLOOKUP($A167,'Ishii et al.'!$A:$L,4,FALSE)),"",IF(VLOOKUP($A167,'Ishii et al.'!$A:$L,4,FALSE)=0,"",VLOOKUP($A167,'Ishii et al.'!$A:$L,4,FALSE)*Sources!$E$4))</f>
        <v/>
      </c>
      <c r="AS167" s="18">
        <f>IF(ISERROR(VLOOKUP($A167,'Ishii et al.'!$A:$L,5,FALSE)),"",IF(VLOOKUP($A167,'Ishii et al.'!$A:$L,5,FALSE)=0,"",VLOOKUP($A167,'Ishii et al.'!$A:$L,5,FALSE)*Sources!$E$4))</f>
        <v>6.1829224986627296E-3</v>
      </c>
      <c r="AT167" s="18" t="str">
        <f>IF(ISERROR(VLOOKUP($A167,'Ishii et al.'!$A:$L,6,FALSE)),"",IF(VLOOKUP($A167,'Ishii et al.'!$A:$L,6,FALSE)=0,"",VLOOKUP($A167,'Ishii et al.'!$A:$L,6,FALSE)*Sources!$E$4))</f>
        <v/>
      </c>
      <c r="AU167" s="18" t="str">
        <f>IF(ISERROR(VLOOKUP($A167,'Ishii et al.'!$A:$L,7,FALSE)),"",IF(VLOOKUP($A167,'Ishii et al.'!$A:$L,7,FALSE)=0,"",VLOOKUP($A167,'Ishii et al.'!$A:$L,7,FALSE)*Sources!$E$4))</f>
        <v/>
      </c>
      <c r="AV167" s="18">
        <f t="shared" si="26"/>
        <v>5.9435235984598798E-3</v>
      </c>
      <c r="AW167" s="18">
        <f>IF(ISERROR(VLOOKUP($A167,'Ishii et al.'!$A:$L,9,FALSE)),"",IF(VLOOKUP($A167,'Ishii et al.'!$A:$L,9,FALSE)=0,"",VLOOKUP($A167,'Ishii et al.'!$A:$L,9,FALSE)*Sources!$E$4))</f>
        <v>5.7754520629053098E-3</v>
      </c>
      <c r="AX167" s="18" t="str">
        <f>IF(ISERROR(VLOOKUP($A167,'Ishii et al.'!$A:$L,10,FALSE)),"",IF(VLOOKUP($A167,'Ishii et al.'!$A:$L,10,FALSE)=0,"",VLOOKUP($A167,'Ishii et al.'!$A:$L,10,FALSE)*Sources!$E$4))</f>
        <v/>
      </c>
      <c r="AY167" s="18" t="str">
        <f>IF(ISERROR(VLOOKUP($A167,'Ishii et al.'!$A:$L,11,FALSE)),"",IF(VLOOKUP($A167,'Ishii et al.'!$A:$L,11,FALSE)=0,"",VLOOKUP($A167,'Ishii et al.'!$A:$L,11,FALSE)*Sources!$E$4))</f>
        <v/>
      </c>
      <c r="AZ167" s="18" t="str">
        <f>IF(ISERROR(VLOOKUP($A167,'Ishii et al.'!$A:$L,12,FALSE)),"",IF(VLOOKUP($A167,'Ishii et al.'!$A:$L,12,FALSE)=0,"",VLOOKUP($A167,'Ishii et al.'!$A:$L,12,FALSE)*Sources!$E$4))</f>
        <v/>
      </c>
      <c r="BA167" s="17"/>
      <c r="BB167" s="18" t="str">
        <f>IF(ISERROR(VLOOKUP($A167,'Park et al.'!$A:$E,5,FALSE)),"",IF(VLOOKUP($A167,'Park et al.'!$A:$E,5,FALSE)=0,"",VLOOKUP($A167,'Park et al.'!$A:$E,5,FALSE)*Sources!$E$5))</f>
        <v/>
      </c>
    </row>
    <row r="168" spans="1:54" ht="15" customHeight="1">
      <c r="A168" s="16" t="s">
        <v>478</v>
      </c>
      <c r="B168" s="18"/>
      <c r="C168" s="18"/>
      <c r="D168" s="18" t="s">
        <v>479</v>
      </c>
      <c r="G168" s="18" t="s">
        <v>479</v>
      </c>
      <c r="I168" s="18">
        <f t="shared" si="18"/>
        <v>1</v>
      </c>
      <c r="J168" s="18">
        <f t="shared" si="19"/>
        <v>4</v>
      </c>
      <c r="K168" s="18"/>
      <c r="L168" s="18"/>
      <c r="N168" s="12" t="str">
        <f t="shared" si="20"/>
        <v/>
      </c>
      <c r="O168" s="12" t="str">
        <f t="shared" si="21"/>
        <v/>
      </c>
      <c r="P168" s="12" t="str">
        <f t="shared" si="22"/>
        <v/>
      </c>
      <c r="Q168" s="12" t="str">
        <f t="shared" si="23"/>
        <v/>
      </c>
      <c r="R168" s="12" t="str">
        <f t="shared" si="24"/>
        <v/>
      </c>
      <c r="S168" s="12" t="str">
        <f t="shared" si="25"/>
        <v/>
      </c>
      <c r="U168" s="18" t="str">
        <f>IF(ISERROR(VLOOKUP($A168,'Bennett et al.'!$A:$E,3,FALSE)),"",IF(VLOOKUP($A168,'Bennett et al.'!$A:$E,3,FALSE)=0,"",VLOOKUP($A168,'Bennett et al.'!$A:$E,3,FALSE)*Sources!$E$2))</f>
        <v/>
      </c>
      <c r="V168" s="18" t="str">
        <f>IF(ISERROR(VLOOKUP($A168,'Bennett et al.'!$A:$E,4,FALSE)),"",IF(VLOOKUP($A168,'Bennett et al.'!$A:$E,4,FALSE)=0,"",VLOOKUP($A168,'Bennett et al.'!$A:$E,4,FALSE)*Sources!$E$2))</f>
        <v/>
      </c>
      <c r="W168" s="18" t="str">
        <f>IF(ISERROR(VLOOKUP($A168,'Bennett et al.'!$A:$E,5,FALSE)),"",IF(VLOOKUP($A168,'Bennett et al.'!$A:$E,5,FALSE)=0,"",VLOOKUP($A168,'Bennett et al.'!$A:$E,5,FALSE)*Sources!$E$2))</f>
        <v/>
      </c>
      <c r="X168" s="17"/>
      <c r="Y168" s="18" t="str">
        <f>IF(ISERROR(VLOOKUP($A168,'Gerosa et al. growth media'!$A:$K,4,FALSE)),"",IF(VLOOKUP($A168,'Gerosa et al. growth media'!$A:$K,4,FALSE)=0,"",VLOOKUP($A168,'Gerosa et al. growth media'!$A:$K,4,FALSE)*Sources!$E$3))</f>
        <v/>
      </c>
      <c r="Z168" s="18" t="str">
        <f>IF(ISERROR(VLOOKUP($A168,'Gerosa et al. growth media'!$A:$K,5,FALSE)),"",IF(VLOOKUP($A168,'Gerosa et al. growth media'!$A:$K,5,FALSE)=0,"",VLOOKUP($A168,'Gerosa et al. growth media'!$A:$K,5,FALSE)*Sources!$E$3))</f>
        <v/>
      </c>
      <c r="AA168" s="18" t="str">
        <f>IF(ISERROR(VLOOKUP($A168,'Gerosa et al. growth media'!$A:$K,6,FALSE)),"",IF(VLOOKUP($A168,'Gerosa et al. growth media'!$A:$K,6,FALSE)=0,"",VLOOKUP($A168,'Gerosa et al. growth media'!$A:$K,6,FALSE)*Sources!$E$3))</f>
        <v/>
      </c>
      <c r="AB168" s="18" t="str">
        <f>IF(ISERROR(VLOOKUP($A168,'Gerosa et al. growth media'!$A:$K,7,FALSE)),"",IF(VLOOKUP($A168,'Gerosa et al. growth media'!$A:$K,7,FALSE)=0,"",VLOOKUP($A168,'Gerosa et al. growth media'!$A:$K,7,FALSE)*Sources!$E$3))</f>
        <v/>
      </c>
      <c r="AC168" s="18" t="str">
        <f>IF(ISERROR(VLOOKUP($A168,'Gerosa et al. growth media'!$A:$K,8,FALSE)),"",IF(VLOOKUP($A168,'Gerosa et al. growth media'!$A:$K,8,FALSE)=0,"",VLOOKUP($A168,'Gerosa et al. growth media'!$A:$K,8,FALSE)*Sources!$E$3))</f>
        <v/>
      </c>
      <c r="AD168" s="18" t="str">
        <f>IF(ISERROR(VLOOKUP($A168,'Gerosa et al. growth media'!$A:$K,9,FALSE)),"",IF(VLOOKUP($A168,'Gerosa et al. growth media'!$A:$K,9,FALSE)=0,"",VLOOKUP($A168,'Gerosa et al. growth media'!$A:$K,9,FALSE)*Sources!$E$3))</f>
        <v/>
      </c>
      <c r="AE168" s="18" t="str">
        <f>IF(ISERROR(VLOOKUP($A168,'Gerosa et al. growth media'!$A:$K,10,FALSE)),"",IF(VLOOKUP($A168,'Gerosa et al. growth media'!$A:$K,10,FALSE)=0,"",VLOOKUP($A168,'Gerosa et al. growth media'!$A:$K,10,FALSE)*Sources!$E$3))</f>
        <v/>
      </c>
      <c r="AF168" s="18" t="str">
        <f>IF(ISERROR(VLOOKUP($A168,'Gerosa et al. growth media'!$A:$K,11,FALSE)),"",IF(VLOOKUP($A168,'Gerosa et al. growth media'!$A:$K,11,FALSE)=0,"",VLOOKUP($A168,'Gerosa et al. growth media'!$A:$K,11,FALSE)*Sources!$E$3))</f>
        <v/>
      </c>
      <c r="AG168" s="18" t="str">
        <f>IF(ISERROR(VLOOKUP($A168,'Gerosa et al. diauxic shift'!$A:$L,4,FALSE)),"",IF(VLOOKUP($A168,'Gerosa et al. diauxic shift'!$A:$L,4,FALSE)=0,"",VLOOKUP($A168,'Gerosa et al. diauxic shift'!$A:$L,4,FALSE)*Sources!$E$3))</f>
        <v/>
      </c>
      <c r="AH168" s="18" t="str">
        <f>IF(ISERROR(VLOOKUP($A168,'Gerosa et al. diauxic shift'!$A:$L,5,FALSE)),"",IF(VLOOKUP($A168,'Gerosa et al. diauxic shift'!$A:$L,5,FALSE)=0,"",VLOOKUP($A168,'Gerosa et al. diauxic shift'!$A:$L,5,FALSE)*Sources!$E$3))</f>
        <v/>
      </c>
      <c r="AI168" s="18" t="str">
        <f>IF(ISERROR(VLOOKUP($A168,'Gerosa et al. diauxic shift'!$A:$L,6,FALSE)),"",IF(VLOOKUP($A168,'Gerosa et al. diauxic shift'!$A:$L,6,FALSE)=0,"",VLOOKUP($A168,'Gerosa et al. diauxic shift'!$A:$L,6,FALSE)*Sources!$E$3))</f>
        <v/>
      </c>
      <c r="AJ168" s="18" t="str">
        <f>IF(ISERROR(VLOOKUP($A168,'Gerosa et al. diauxic shift'!$A:$L,7,FALSE)),"",IF(VLOOKUP($A168,'Gerosa et al. diauxic shift'!$A:$L,7,FALSE)=0,"",VLOOKUP($A168,'Gerosa et al. diauxic shift'!$A:$L,7,FALSE)*Sources!$E$3))</f>
        <v/>
      </c>
      <c r="AK168" s="18" t="str">
        <f>IF(ISERROR(VLOOKUP($A168,'Gerosa et al. diauxic shift'!$A:$L,8,FALSE)),"",IF(VLOOKUP($A168,'Gerosa et al. diauxic shift'!$A:$L,8,FALSE)=0,"",VLOOKUP($A168,'Gerosa et al. diauxic shift'!$A:$L,8,FALSE)*Sources!$E$3))</f>
        <v/>
      </c>
      <c r="AL168" s="18" t="str">
        <f>IF(ISERROR(VLOOKUP($A168,'Gerosa et al. diauxic shift'!$A:$L,9,FALSE)),"",IF(VLOOKUP($A168,'Gerosa et al. diauxic shift'!$A:$L,9,FALSE)=0,"",VLOOKUP($A168,'Gerosa et al. diauxic shift'!$A:$L,9,FALSE)*Sources!$E$3))</f>
        <v/>
      </c>
      <c r="AM168" s="18" t="str">
        <f>IF(ISERROR(VLOOKUP($A168,'Gerosa et al. diauxic shift'!$A:$L,10,FALSE)),"",IF(VLOOKUP($A168,'Gerosa et al. diauxic shift'!$A:$L,10,FALSE)=0,"",VLOOKUP($A168,'Gerosa et al. diauxic shift'!$A:$L,10,FALSE)*Sources!$E$3))</f>
        <v/>
      </c>
      <c r="AN168" s="18" t="str">
        <f>IF(ISERROR(VLOOKUP($A168,'Gerosa et al. diauxic shift'!$A:$L,11,FALSE)),"",IF(VLOOKUP($A168,'Gerosa et al. diauxic shift'!$A:$L,11,FALSE)=0,"",VLOOKUP($A168,'Gerosa et al. diauxic shift'!$A:$L,11,FALSE)*Sources!$E$3))</f>
        <v/>
      </c>
      <c r="AO168" s="18" t="str">
        <f>IF(ISERROR(VLOOKUP($A168,'Gerosa et al. diauxic shift'!$A:$L,12,FALSE)),"",IF(VLOOKUP($A168,'Gerosa et al. diauxic shift'!$A:$L,12,FALSE)=0,"",VLOOKUP($A168,'Gerosa et al. diauxic shift'!$A:$L,12,FALSE)*Sources!$E$3))</f>
        <v/>
      </c>
      <c r="AP168" s="17"/>
      <c r="AQ168" s="18" t="str">
        <f>IF(ISERROR(VLOOKUP($A168,'Ishii et al.'!$A:$L,3,FALSE)),"",IF(VLOOKUP($A168,'Ishii et al.'!$A:$L,3,FALSE)=0,"",VLOOKUP($A168,'Ishii et al.'!$A:$L,3,FALSE)*Sources!$E$4))</f>
        <v/>
      </c>
      <c r="AR168" s="18" t="str">
        <f>IF(ISERROR(VLOOKUP($A168,'Ishii et al.'!$A:$L,4,FALSE)),"",IF(VLOOKUP($A168,'Ishii et al.'!$A:$L,4,FALSE)=0,"",VLOOKUP($A168,'Ishii et al.'!$A:$L,4,FALSE)*Sources!$E$4))</f>
        <v/>
      </c>
      <c r="AS168" s="18">
        <f>IF(ISERROR(VLOOKUP($A168,'Ishii et al.'!$A:$L,5,FALSE)),"",IF(VLOOKUP($A168,'Ishii et al.'!$A:$L,5,FALSE)=0,"",VLOOKUP($A168,'Ishii et al.'!$A:$L,5,FALSE)*Sources!$E$4))</f>
        <v>8.4373398935542597E-4</v>
      </c>
      <c r="AT168" s="18" t="str">
        <f>IF(ISERROR(VLOOKUP($A168,'Ishii et al.'!$A:$L,6,FALSE)),"",IF(VLOOKUP($A168,'Ishii et al.'!$A:$L,6,FALSE)=0,"",VLOOKUP($A168,'Ishii et al.'!$A:$L,6,FALSE)*Sources!$E$4))</f>
        <v/>
      </c>
      <c r="AU168" s="18" t="str">
        <f>IF(ISERROR(VLOOKUP($A168,'Ishii et al.'!$A:$L,7,FALSE)),"",IF(VLOOKUP($A168,'Ishii et al.'!$A:$L,7,FALSE)=0,"",VLOOKUP($A168,'Ishii et al.'!$A:$L,7,FALSE)*Sources!$E$4))</f>
        <v/>
      </c>
      <c r="AV168" s="18">
        <f t="shared" si="26"/>
        <v>8.4373398935542597E-4</v>
      </c>
      <c r="AW168" s="18">
        <f>IF(ISERROR(VLOOKUP($A168,'Ishii et al.'!$A:$L,9,FALSE)),"",IF(VLOOKUP($A168,'Ishii et al.'!$A:$L,9,FALSE)=0,"",VLOOKUP($A168,'Ishii et al.'!$A:$L,9,FALSE)*Sources!$E$4))</f>
        <v>3.8662594617949299E-3</v>
      </c>
      <c r="AX168" s="18">
        <f>IF(ISERROR(VLOOKUP($A168,'Ishii et al.'!$A:$L,10,FALSE)),"",IF(VLOOKUP($A168,'Ishii et al.'!$A:$L,10,FALSE)=0,"",VLOOKUP($A168,'Ishii et al.'!$A:$L,10,FALSE)*Sources!$E$4))</f>
        <v>1.84150122848823E-3</v>
      </c>
      <c r="AY168" s="18">
        <f>IF(ISERROR(VLOOKUP($A168,'Ishii et al.'!$A:$L,11,FALSE)),"",IF(VLOOKUP($A168,'Ishii et al.'!$A:$L,11,FALSE)=0,"",VLOOKUP($A168,'Ishii et al.'!$A:$L,11,FALSE)*Sources!$E$4))</f>
        <v>1.4382491115101201E-3</v>
      </c>
      <c r="AZ168" s="18" t="str">
        <f>IF(ISERROR(VLOOKUP($A168,'Ishii et al.'!$A:$L,12,FALSE)),"",IF(VLOOKUP($A168,'Ishii et al.'!$A:$L,12,FALSE)=0,"",VLOOKUP($A168,'Ishii et al.'!$A:$L,12,FALSE)*Sources!$E$4))</f>
        <v/>
      </c>
      <c r="BA168" s="17"/>
      <c r="BB168" s="18" t="str">
        <f>IF(ISERROR(VLOOKUP($A168,'Park et al.'!$A:$E,5,FALSE)),"",IF(VLOOKUP($A168,'Park et al.'!$A:$E,5,FALSE)=0,"",VLOOKUP($A168,'Park et al.'!$A:$E,5,FALSE)*Sources!$E$5))</f>
        <v/>
      </c>
    </row>
    <row r="169" spans="1:54" ht="15" customHeight="1">
      <c r="A169" s="16" t="s">
        <v>480</v>
      </c>
      <c r="B169" s="18"/>
      <c r="C169" s="18"/>
      <c r="D169" s="18" t="s">
        <v>481</v>
      </c>
      <c r="G169" s="18" t="s">
        <v>481</v>
      </c>
      <c r="I169" s="18">
        <f t="shared" si="18"/>
        <v>1</v>
      </c>
      <c r="J169" s="18">
        <f t="shared" si="19"/>
        <v>9</v>
      </c>
      <c r="K169" s="18"/>
      <c r="L169" s="18"/>
      <c r="N169" s="12" t="str">
        <f t="shared" si="20"/>
        <v/>
      </c>
      <c r="O169" s="12" t="str">
        <f t="shared" si="21"/>
        <v/>
      </c>
      <c r="P169" s="12" t="str">
        <f t="shared" si="22"/>
        <v/>
      </c>
      <c r="Q169" s="12" t="str">
        <f t="shared" si="23"/>
        <v/>
      </c>
      <c r="R169" s="12" t="str">
        <f t="shared" si="24"/>
        <v/>
      </c>
      <c r="S169" s="12" t="str">
        <f t="shared" si="25"/>
        <v/>
      </c>
      <c r="U169" s="18" t="str">
        <f>IF(ISERROR(VLOOKUP($A169,'Bennett et al.'!$A:$E,3,FALSE)),"",IF(VLOOKUP($A169,'Bennett et al.'!$A:$E,3,FALSE)=0,"",VLOOKUP($A169,'Bennett et al.'!$A:$E,3,FALSE)*Sources!$E$2))</f>
        <v/>
      </c>
      <c r="V169" s="18" t="str">
        <f>IF(ISERROR(VLOOKUP($A169,'Bennett et al.'!$A:$E,4,FALSE)),"",IF(VLOOKUP($A169,'Bennett et al.'!$A:$E,4,FALSE)=0,"",VLOOKUP($A169,'Bennett et al.'!$A:$E,4,FALSE)*Sources!$E$2))</f>
        <v/>
      </c>
      <c r="W169" s="18" t="str">
        <f>IF(ISERROR(VLOOKUP($A169,'Bennett et al.'!$A:$E,5,FALSE)),"",IF(VLOOKUP($A169,'Bennett et al.'!$A:$E,5,FALSE)=0,"",VLOOKUP($A169,'Bennett et al.'!$A:$E,5,FALSE)*Sources!$E$2))</f>
        <v/>
      </c>
      <c r="X169" s="17"/>
      <c r="Y169" s="18" t="str">
        <f>IF(ISERROR(VLOOKUP($A169,'Gerosa et al. growth media'!$A:$K,4,FALSE)),"",IF(VLOOKUP($A169,'Gerosa et al. growth media'!$A:$K,4,FALSE)=0,"",VLOOKUP($A169,'Gerosa et al. growth media'!$A:$K,4,FALSE)*Sources!$E$3))</f>
        <v/>
      </c>
      <c r="Z169" s="18" t="str">
        <f>IF(ISERROR(VLOOKUP($A169,'Gerosa et al. growth media'!$A:$K,5,FALSE)),"",IF(VLOOKUP($A169,'Gerosa et al. growth media'!$A:$K,5,FALSE)=0,"",VLOOKUP($A169,'Gerosa et al. growth media'!$A:$K,5,FALSE)*Sources!$E$3))</f>
        <v/>
      </c>
      <c r="AA169" s="18" t="str">
        <f>IF(ISERROR(VLOOKUP($A169,'Gerosa et al. growth media'!$A:$K,6,FALSE)),"",IF(VLOOKUP($A169,'Gerosa et al. growth media'!$A:$K,6,FALSE)=0,"",VLOOKUP($A169,'Gerosa et al. growth media'!$A:$K,6,FALSE)*Sources!$E$3))</f>
        <v/>
      </c>
      <c r="AB169" s="18" t="str">
        <f>IF(ISERROR(VLOOKUP($A169,'Gerosa et al. growth media'!$A:$K,7,FALSE)),"",IF(VLOOKUP($A169,'Gerosa et al. growth media'!$A:$K,7,FALSE)=0,"",VLOOKUP($A169,'Gerosa et al. growth media'!$A:$K,7,FALSE)*Sources!$E$3))</f>
        <v/>
      </c>
      <c r="AC169" s="18" t="str">
        <f>IF(ISERROR(VLOOKUP($A169,'Gerosa et al. growth media'!$A:$K,8,FALSE)),"",IF(VLOOKUP($A169,'Gerosa et al. growth media'!$A:$K,8,FALSE)=0,"",VLOOKUP($A169,'Gerosa et al. growth media'!$A:$K,8,FALSE)*Sources!$E$3))</f>
        <v/>
      </c>
      <c r="AD169" s="18" t="str">
        <f>IF(ISERROR(VLOOKUP($A169,'Gerosa et al. growth media'!$A:$K,9,FALSE)),"",IF(VLOOKUP($A169,'Gerosa et al. growth media'!$A:$K,9,FALSE)=0,"",VLOOKUP($A169,'Gerosa et al. growth media'!$A:$K,9,FALSE)*Sources!$E$3))</f>
        <v/>
      </c>
      <c r="AE169" s="18" t="str">
        <f>IF(ISERROR(VLOOKUP($A169,'Gerosa et al. growth media'!$A:$K,10,FALSE)),"",IF(VLOOKUP($A169,'Gerosa et al. growth media'!$A:$K,10,FALSE)=0,"",VLOOKUP($A169,'Gerosa et al. growth media'!$A:$K,10,FALSE)*Sources!$E$3))</f>
        <v/>
      </c>
      <c r="AF169" s="18" t="str">
        <f>IF(ISERROR(VLOOKUP($A169,'Gerosa et al. growth media'!$A:$K,11,FALSE)),"",IF(VLOOKUP($A169,'Gerosa et al. growth media'!$A:$K,11,FALSE)=0,"",VLOOKUP($A169,'Gerosa et al. growth media'!$A:$K,11,FALSE)*Sources!$E$3))</f>
        <v/>
      </c>
      <c r="AG169" s="18" t="str">
        <f>IF(ISERROR(VLOOKUP($A169,'Gerosa et al. diauxic shift'!$A:$L,4,FALSE)),"",IF(VLOOKUP($A169,'Gerosa et al. diauxic shift'!$A:$L,4,FALSE)=0,"",VLOOKUP($A169,'Gerosa et al. diauxic shift'!$A:$L,4,FALSE)*Sources!$E$3))</f>
        <v/>
      </c>
      <c r="AH169" s="18" t="str">
        <f>IF(ISERROR(VLOOKUP($A169,'Gerosa et al. diauxic shift'!$A:$L,5,FALSE)),"",IF(VLOOKUP($A169,'Gerosa et al. diauxic shift'!$A:$L,5,FALSE)=0,"",VLOOKUP($A169,'Gerosa et al. diauxic shift'!$A:$L,5,FALSE)*Sources!$E$3))</f>
        <v/>
      </c>
      <c r="AI169" s="18" t="str">
        <f>IF(ISERROR(VLOOKUP($A169,'Gerosa et al. diauxic shift'!$A:$L,6,FALSE)),"",IF(VLOOKUP($A169,'Gerosa et al. diauxic shift'!$A:$L,6,FALSE)=0,"",VLOOKUP($A169,'Gerosa et al. diauxic shift'!$A:$L,6,FALSE)*Sources!$E$3))</f>
        <v/>
      </c>
      <c r="AJ169" s="18" t="str">
        <f>IF(ISERROR(VLOOKUP($A169,'Gerosa et al. diauxic shift'!$A:$L,7,FALSE)),"",IF(VLOOKUP($A169,'Gerosa et al. diauxic shift'!$A:$L,7,FALSE)=0,"",VLOOKUP($A169,'Gerosa et al. diauxic shift'!$A:$L,7,FALSE)*Sources!$E$3))</f>
        <v/>
      </c>
      <c r="AK169" s="18" t="str">
        <f>IF(ISERROR(VLOOKUP($A169,'Gerosa et al. diauxic shift'!$A:$L,8,FALSE)),"",IF(VLOOKUP($A169,'Gerosa et al. diauxic shift'!$A:$L,8,FALSE)=0,"",VLOOKUP($A169,'Gerosa et al. diauxic shift'!$A:$L,8,FALSE)*Sources!$E$3))</f>
        <v/>
      </c>
      <c r="AL169" s="18" t="str">
        <f>IF(ISERROR(VLOOKUP($A169,'Gerosa et al. diauxic shift'!$A:$L,9,FALSE)),"",IF(VLOOKUP($A169,'Gerosa et al. diauxic shift'!$A:$L,9,FALSE)=0,"",VLOOKUP($A169,'Gerosa et al. diauxic shift'!$A:$L,9,FALSE)*Sources!$E$3))</f>
        <v/>
      </c>
      <c r="AM169" s="18" t="str">
        <f>IF(ISERROR(VLOOKUP($A169,'Gerosa et al. diauxic shift'!$A:$L,10,FALSE)),"",IF(VLOOKUP($A169,'Gerosa et al. diauxic shift'!$A:$L,10,FALSE)=0,"",VLOOKUP($A169,'Gerosa et al. diauxic shift'!$A:$L,10,FALSE)*Sources!$E$3))</f>
        <v/>
      </c>
      <c r="AN169" s="18" t="str">
        <f>IF(ISERROR(VLOOKUP($A169,'Gerosa et al. diauxic shift'!$A:$L,11,FALSE)),"",IF(VLOOKUP($A169,'Gerosa et al. diauxic shift'!$A:$L,11,FALSE)=0,"",VLOOKUP($A169,'Gerosa et al. diauxic shift'!$A:$L,11,FALSE)*Sources!$E$3))</f>
        <v/>
      </c>
      <c r="AO169" s="18" t="str">
        <f>IF(ISERROR(VLOOKUP($A169,'Gerosa et al. diauxic shift'!$A:$L,12,FALSE)),"",IF(VLOOKUP($A169,'Gerosa et al. diauxic shift'!$A:$L,12,FALSE)=0,"",VLOOKUP($A169,'Gerosa et al. diauxic shift'!$A:$L,12,FALSE)*Sources!$E$3))</f>
        <v/>
      </c>
      <c r="AP169" s="17"/>
      <c r="AQ169" s="18">
        <f>IF(ISERROR(VLOOKUP($A169,'Ishii et al.'!$A:$L,3,FALSE)),"",IF(VLOOKUP($A169,'Ishii et al.'!$A:$L,3,FALSE)=0,"",VLOOKUP($A169,'Ishii et al.'!$A:$L,3,FALSE)*Sources!$E$4))</f>
        <v>5.5017345342684702E-2</v>
      </c>
      <c r="AR169" s="18">
        <f>IF(ISERROR(VLOOKUP($A169,'Ishii et al.'!$A:$L,4,FALSE)),"",IF(VLOOKUP($A169,'Ishii et al.'!$A:$L,4,FALSE)=0,"",VLOOKUP($A169,'Ishii et al.'!$A:$L,4,FALSE)*Sources!$E$4))</f>
        <v>5.2157990722263903E-2</v>
      </c>
      <c r="AS169" s="18">
        <f>IF(ISERROR(VLOOKUP($A169,'Ishii et al.'!$A:$L,5,FALSE)),"",IF(VLOOKUP($A169,'Ishii et al.'!$A:$L,5,FALSE)=0,"",VLOOKUP($A169,'Ishii et al.'!$A:$L,5,FALSE)*Sources!$E$4))</f>
        <v>5.6359398248027E-2</v>
      </c>
      <c r="AT169" s="18">
        <f>IF(ISERROR(VLOOKUP($A169,'Ishii et al.'!$A:$L,6,FALSE)),"",IF(VLOOKUP($A169,'Ishii et al.'!$A:$L,6,FALSE)=0,"",VLOOKUP($A169,'Ishii et al.'!$A:$L,6,FALSE)*Sources!$E$4))</f>
        <v>4.3026284534056498E-2</v>
      </c>
      <c r="AU169" s="18">
        <f>IF(ISERROR(VLOOKUP($A169,'Ishii et al.'!$A:$L,7,FALSE)),"",IF(VLOOKUP($A169,'Ishii et al.'!$A:$L,7,FALSE)=0,"",VLOOKUP($A169,'Ishii et al.'!$A:$L,7,FALSE)*Sources!$E$4))</f>
        <v>5.4413729041813602E-2</v>
      </c>
      <c r="AV169" s="18">
        <f t="shared" si="26"/>
        <v>5.2194949577769136E-2</v>
      </c>
      <c r="AW169" s="18">
        <f>IF(ISERROR(VLOOKUP($A169,'Ishii et al.'!$A:$L,9,FALSE)),"",IF(VLOOKUP($A169,'Ishii et al.'!$A:$L,9,FALSE)=0,"",VLOOKUP($A169,'Ishii et al.'!$A:$L,9,FALSE)*Sources!$E$4))</f>
        <v>1.4596360183363299E-2</v>
      </c>
      <c r="AX169" s="18">
        <f>IF(ISERROR(VLOOKUP($A169,'Ishii et al.'!$A:$L,10,FALSE)),"",IF(VLOOKUP($A169,'Ishii et al.'!$A:$L,10,FALSE)=0,"",VLOOKUP($A169,'Ishii et al.'!$A:$L,10,FALSE)*Sources!$E$4))</f>
        <v>0.222324258702428</v>
      </c>
      <c r="AY169" s="18">
        <f>IF(ISERROR(VLOOKUP($A169,'Ishii et al.'!$A:$L,11,FALSE)),"",IF(VLOOKUP($A169,'Ishii et al.'!$A:$L,11,FALSE)=0,"",VLOOKUP($A169,'Ishii et al.'!$A:$L,11,FALSE)*Sources!$E$4))</f>
        <v>1.44897216528927</v>
      </c>
      <c r="AZ169" s="18">
        <f>IF(ISERROR(VLOOKUP($A169,'Ishii et al.'!$A:$L,12,FALSE)),"",IF(VLOOKUP($A169,'Ishii et al.'!$A:$L,12,FALSE)=0,"",VLOOKUP($A169,'Ishii et al.'!$A:$L,12,FALSE)*Sources!$E$4))</f>
        <v>1.4716303102888</v>
      </c>
      <c r="BA169" s="17"/>
      <c r="BB169" s="18" t="str">
        <f>IF(ISERROR(VLOOKUP($A169,'Park et al.'!$A:$E,5,FALSE)),"",IF(VLOOKUP($A169,'Park et al.'!$A:$E,5,FALSE)=0,"",VLOOKUP($A169,'Park et al.'!$A:$E,5,FALSE)*Sources!$E$5))</f>
        <v/>
      </c>
    </row>
    <row r="170" spans="1:54" ht="15" customHeight="1">
      <c r="A170" s="16" t="s">
        <v>482</v>
      </c>
      <c r="B170" s="18"/>
      <c r="C170" s="18"/>
      <c r="D170" s="18" t="s">
        <v>483</v>
      </c>
      <c r="G170" s="18" t="s">
        <v>483</v>
      </c>
      <c r="I170" s="16">
        <f t="shared" si="18"/>
        <v>1</v>
      </c>
      <c r="J170" s="16">
        <f t="shared" si="19"/>
        <v>9</v>
      </c>
      <c r="K170" s="18"/>
      <c r="L170" s="18"/>
      <c r="N170" s="12" t="str">
        <f t="shared" si="20"/>
        <v/>
      </c>
      <c r="O170" s="12" t="str">
        <f t="shared" si="21"/>
        <v/>
      </c>
      <c r="P170" s="12" t="str">
        <f t="shared" si="22"/>
        <v/>
      </c>
      <c r="Q170" s="12" t="str">
        <f t="shared" si="23"/>
        <v/>
      </c>
      <c r="R170" s="12" t="str">
        <f t="shared" si="24"/>
        <v/>
      </c>
      <c r="S170" s="12" t="str">
        <f t="shared" si="25"/>
        <v/>
      </c>
      <c r="U170" s="16" t="str">
        <f>IF(ISERROR(VLOOKUP($A170,'Bennett et al.'!$A:$E,3,FALSE)),"",IF(VLOOKUP($A170,'Bennett et al.'!$A:$E,3,FALSE)=0,"",VLOOKUP($A170,'Bennett et al.'!$A:$E,3,FALSE)*Sources!$E$2))</f>
        <v/>
      </c>
      <c r="V170" s="16" t="str">
        <f>IF(ISERROR(VLOOKUP($A170,'Bennett et al.'!$A:$E,4,FALSE)),"",IF(VLOOKUP($A170,'Bennett et al.'!$A:$E,4,FALSE)=0,"",VLOOKUP($A170,'Bennett et al.'!$A:$E,4,FALSE)*Sources!$E$2))</f>
        <v/>
      </c>
      <c r="W170" s="16" t="str">
        <f>IF(ISERROR(VLOOKUP($A170,'Bennett et al.'!$A:$E,5,FALSE)),"",IF(VLOOKUP($A170,'Bennett et al.'!$A:$E,5,FALSE)=0,"",VLOOKUP($A170,'Bennett et al.'!$A:$E,5,FALSE)*Sources!$E$2))</f>
        <v/>
      </c>
      <c r="X170" s="17"/>
      <c r="Y170" s="16" t="str">
        <f>IF(ISERROR(VLOOKUP($A170,'Gerosa et al. growth media'!$A:$K,4,FALSE)),"",IF(VLOOKUP($A170,'Gerosa et al. growth media'!$A:$K,4,FALSE)=0,"",VLOOKUP($A170,'Gerosa et al. growth media'!$A:$K,4,FALSE)*Sources!$E$3))</f>
        <v/>
      </c>
      <c r="Z170" s="16" t="str">
        <f>IF(ISERROR(VLOOKUP($A170,'Gerosa et al. growth media'!$A:$K,5,FALSE)),"",IF(VLOOKUP($A170,'Gerosa et al. growth media'!$A:$K,5,FALSE)=0,"",VLOOKUP($A170,'Gerosa et al. growth media'!$A:$K,5,FALSE)*Sources!$E$3))</f>
        <v/>
      </c>
      <c r="AA170" s="16" t="str">
        <f>IF(ISERROR(VLOOKUP($A170,'Gerosa et al. growth media'!$A:$K,6,FALSE)),"",IF(VLOOKUP($A170,'Gerosa et al. growth media'!$A:$K,6,FALSE)=0,"",VLOOKUP($A170,'Gerosa et al. growth media'!$A:$K,6,FALSE)*Sources!$E$3))</f>
        <v/>
      </c>
      <c r="AB170" s="16" t="str">
        <f>IF(ISERROR(VLOOKUP($A170,'Gerosa et al. growth media'!$A:$K,7,FALSE)),"",IF(VLOOKUP($A170,'Gerosa et al. growth media'!$A:$K,7,FALSE)=0,"",VLOOKUP($A170,'Gerosa et al. growth media'!$A:$K,7,FALSE)*Sources!$E$3))</f>
        <v/>
      </c>
      <c r="AC170" s="16" t="str">
        <f>IF(ISERROR(VLOOKUP($A170,'Gerosa et al. growth media'!$A:$K,8,FALSE)),"",IF(VLOOKUP($A170,'Gerosa et al. growth media'!$A:$K,8,FALSE)=0,"",VLOOKUP($A170,'Gerosa et al. growth media'!$A:$K,8,FALSE)*Sources!$E$3))</f>
        <v/>
      </c>
      <c r="AD170" s="16" t="str">
        <f>IF(ISERROR(VLOOKUP($A170,'Gerosa et al. growth media'!$A:$K,9,FALSE)),"",IF(VLOOKUP($A170,'Gerosa et al. growth media'!$A:$K,9,FALSE)=0,"",VLOOKUP($A170,'Gerosa et al. growth media'!$A:$K,9,FALSE)*Sources!$E$3))</f>
        <v/>
      </c>
      <c r="AE170" s="16" t="str">
        <f>IF(ISERROR(VLOOKUP($A170,'Gerosa et al. growth media'!$A:$K,10,FALSE)),"",IF(VLOOKUP($A170,'Gerosa et al. growth media'!$A:$K,10,FALSE)=0,"",VLOOKUP($A170,'Gerosa et al. growth media'!$A:$K,10,FALSE)*Sources!$E$3))</f>
        <v/>
      </c>
      <c r="AF170" s="16" t="str">
        <f>IF(ISERROR(VLOOKUP($A170,'Gerosa et al. growth media'!$A:$K,11,FALSE)),"",IF(VLOOKUP($A170,'Gerosa et al. growth media'!$A:$K,11,FALSE)=0,"",VLOOKUP($A170,'Gerosa et al. growth media'!$A:$K,11,FALSE)*Sources!$E$3))</f>
        <v/>
      </c>
      <c r="AG170" s="16" t="str">
        <f>IF(ISERROR(VLOOKUP($A170,'Gerosa et al. diauxic shift'!$A:$L,4,FALSE)),"",IF(VLOOKUP($A170,'Gerosa et al. diauxic shift'!$A:$L,4,FALSE)=0,"",VLOOKUP($A170,'Gerosa et al. diauxic shift'!$A:$L,4,FALSE)*Sources!$E$3))</f>
        <v/>
      </c>
      <c r="AH170" s="16" t="str">
        <f>IF(ISERROR(VLOOKUP($A170,'Gerosa et al. diauxic shift'!$A:$L,5,FALSE)),"",IF(VLOOKUP($A170,'Gerosa et al. diauxic shift'!$A:$L,5,FALSE)=0,"",VLOOKUP($A170,'Gerosa et al. diauxic shift'!$A:$L,5,FALSE)*Sources!$E$3))</f>
        <v/>
      </c>
      <c r="AI170" s="16" t="str">
        <f>IF(ISERROR(VLOOKUP($A170,'Gerosa et al. diauxic shift'!$A:$L,6,FALSE)),"",IF(VLOOKUP($A170,'Gerosa et al. diauxic shift'!$A:$L,6,FALSE)=0,"",VLOOKUP($A170,'Gerosa et al. diauxic shift'!$A:$L,6,FALSE)*Sources!$E$3))</f>
        <v/>
      </c>
      <c r="AJ170" s="16" t="str">
        <f>IF(ISERROR(VLOOKUP($A170,'Gerosa et al. diauxic shift'!$A:$L,7,FALSE)),"",IF(VLOOKUP($A170,'Gerosa et al. diauxic shift'!$A:$L,7,FALSE)=0,"",VLOOKUP($A170,'Gerosa et al. diauxic shift'!$A:$L,7,FALSE)*Sources!$E$3))</f>
        <v/>
      </c>
      <c r="AK170" s="16" t="str">
        <f>IF(ISERROR(VLOOKUP($A170,'Gerosa et al. diauxic shift'!$A:$L,8,FALSE)),"",IF(VLOOKUP($A170,'Gerosa et al. diauxic shift'!$A:$L,8,FALSE)=0,"",VLOOKUP($A170,'Gerosa et al. diauxic shift'!$A:$L,8,FALSE)*Sources!$E$3))</f>
        <v/>
      </c>
      <c r="AL170" s="16" t="str">
        <f>IF(ISERROR(VLOOKUP($A170,'Gerosa et al. diauxic shift'!$A:$L,9,FALSE)),"",IF(VLOOKUP($A170,'Gerosa et al. diauxic shift'!$A:$L,9,FALSE)=0,"",VLOOKUP($A170,'Gerosa et al. diauxic shift'!$A:$L,9,FALSE)*Sources!$E$3))</f>
        <v/>
      </c>
      <c r="AM170" s="16" t="str">
        <f>IF(ISERROR(VLOOKUP($A170,'Gerosa et al. diauxic shift'!$A:$L,10,FALSE)),"",IF(VLOOKUP($A170,'Gerosa et al. diauxic shift'!$A:$L,10,FALSE)=0,"",VLOOKUP($A170,'Gerosa et al. diauxic shift'!$A:$L,10,FALSE)*Sources!$E$3))</f>
        <v/>
      </c>
      <c r="AN170" s="16" t="str">
        <f>IF(ISERROR(VLOOKUP($A170,'Gerosa et al. diauxic shift'!$A:$L,11,FALSE)),"",IF(VLOOKUP($A170,'Gerosa et al. diauxic shift'!$A:$L,11,FALSE)=0,"",VLOOKUP($A170,'Gerosa et al. diauxic shift'!$A:$L,11,FALSE)*Sources!$E$3))</f>
        <v/>
      </c>
      <c r="AO170" s="16" t="str">
        <f>IF(ISERROR(VLOOKUP($A170,'Gerosa et al. diauxic shift'!$A:$L,12,FALSE)),"",IF(VLOOKUP($A170,'Gerosa et al. diauxic shift'!$A:$L,12,FALSE)=0,"",VLOOKUP($A170,'Gerosa et al. diauxic shift'!$A:$L,12,FALSE)*Sources!$E$3))</f>
        <v/>
      </c>
      <c r="AP170" s="17"/>
      <c r="AQ170" s="16">
        <f>IF(ISERROR(VLOOKUP($A170,'Ishii et al.'!$A:$L,3,FALSE)),"",IF(VLOOKUP($A170,'Ishii et al.'!$A:$L,3,FALSE)=0,"",VLOOKUP($A170,'Ishii et al.'!$A:$L,3,FALSE)*Sources!$E$4))</f>
        <v>5.0702700791824297E-2</v>
      </c>
      <c r="AR170" s="16">
        <f>IF(ISERROR(VLOOKUP($A170,'Ishii et al.'!$A:$L,4,FALSE)),"",IF(VLOOKUP($A170,'Ishii et al.'!$A:$L,4,FALSE)=0,"",VLOOKUP($A170,'Ishii et al.'!$A:$L,4,FALSE)*Sources!$E$4))</f>
        <v>0.31460031779721798</v>
      </c>
      <c r="AS170" s="16">
        <f>IF(ISERROR(VLOOKUP($A170,'Ishii et al.'!$A:$L,5,FALSE)),"",IF(VLOOKUP($A170,'Ishii et al.'!$A:$L,5,FALSE)=0,"",VLOOKUP($A170,'Ishii et al.'!$A:$L,5,FALSE)*Sources!$E$4))</f>
        <v>2.48299121760122E-2</v>
      </c>
      <c r="AT170" s="16">
        <f>IF(ISERROR(VLOOKUP($A170,'Ishii et al.'!$A:$L,6,FALSE)),"",IF(VLOOKUP($A170,'Ishii et al.'!$A:$L,6,FALSE)=0,"",VLOOKUP($A170,'Ishii et al.'!$A:$L,6,FALSE)*Sources!$E$4))</f>
        <v>7.5067962950277095E-2</v>
      </c>
      <c r="AU170" s="16">
        <f>IF(ISERROR(VLOOKUP($A170,'Ishii et al.'!$A:$L,7,FALSE)),"",IF(VLOOKUP($A170,'Ishii et al.'!$A:$L,7,FALSE)=0,"",VLOOKUP($A170,'Ishii et al.'!$A:$L,7,FALSE)*Sources!$E$4))</f>
        <v>3.2159650895683997E-2</v>
      </c>
      <c r="AV170" s="16">
        <f t="shared" si="26"/>
        <v>9.9472108922203123E-2</v>
      </c>
      <c r="AW170" s="16">
        <f>IF(ISERROR(VLOOKUP($A170,'Ishii et al.'!$A:$L,9,FALSE)),"",IF(VLOOKUP($A170,'Ishii et al.'!$A:$L,9,FALSE)=0,"",VLOOKUP($A170,'Ishii et al.'!$A:$L,9,FALSE)*Sources!$E$4))</f>
        <v>4.12456312147527E-2</v>
      </c>
      <c r="AX170" s="16">
        <f>IF(ISERROR(VLOOKUP($A170,'Ishii et al.'!$A:$L,10,FALSE)),"",IF(VLOOKUP($A170,'Ishii et al.'!$A:$L,10,FALSE)=0,"",VLOOKUP($A170,'Ishii et al.'!$A:$L,10,FALSE)*Sources!$E$4))</f>
        <v>3.6246999695292E-2</v>
      </c>
      <c r="AY170" s="16">
        <f>IF(ISERROR(VLOOKUP($A170,'Ishii et al.'!$A:$L,11,FALSE)),"",IF(VLOOKUP($A170,'Ishii et al.'!$A:$L,11,FALSE)=0,"",VLOOKUP($A170,'Ishii et al.'!$A:$L,11,FALSE)*Sources!$E$4))</f>
        <v>6.3156540868132396E-2</v>
      </c>
      <c r="AZ170" s="16">
        <f>IF(ISERROR(VLOOKUP($A170,'Ishii et al.'!$A:$L,12,FALSE)),"",IF(VLOOKUP($A170,'Ishii et al.'!$A:$L,12,FALSE)=0,"",VLOOKUP($A170,'Ishii et al.'!$A:$L,12,FALSE)*Sources!$E$4))</f>
        <v>4.2772069265929198E-2</v>
      </c>
      <c r="BA170" s="17"/>
      <c r="BB170" s="16" t="str">
        <f>IF(ISERROR(VLOOKUP($A170,'Park et al.'!$A:$E,5,FALSE)),"",IF(VLOOKUP($A170,'Park et al.'!$A:$E,5,FALSE)=0,"",VLOOKUP($A170,'Park et al.'!$A:$E,5,FALSE)*Sources!$E$5))</f>
        <v/>
      </c>
    </row>
    <row r="171" spans="1:54" ht="15" hidden="1" customHeight="1">
      <c r="A171" s="16" t="s">
        <v>484</v>
      </c>
      <c r="B171" s="32" t="s">
        <v>641</v>
      </c>
      <c r="C171" s="32" t="s">
        <v>641</v>
      </c>
      <c r="D171" s="18" t="s">
        <v>485</v>
      </c>
      <c r="F171" s="18" t="s">
        <v>485</v>
      </c>
      <c r="G171" s="17"/>
      <c r="I171" s="18">
        <f t="shared" si="18"/>
        <v>1</v>
      </c>
      <c r="J171" s="18">
        <f t="shared" si="19"/>
        <v>17</v>
      </c>
      <c r="K171" s="18"/>
      <c r="L171" s="18"/>
      <c r="M171" s="12" t="b">
        <v>1</v>
      </c>
      <c r="N171" s="12">
        <f t="shared" si="20"/>
        <v>0.10300742878205134</v>
      </c>
      <c r="O171" s="12">
        <f t="shared" si="21"/>
        <v>0.10300742878205134</v>
      </c>
      <c r="P171" s="12">
        <f t="shared" si="22"/>
        <v>0.10300742878205134</v>
      </c>
      <c r="Q171" s="12">
        <f t="shared" si="23"/>
        <v>0.10300742878205134</v>
      </c>
      <c r="R171" s="12">
        <f t="shared" si="24"/>
        <v>0</v>
      </c>
      <c r="S171" s="12">
        <f t="shared" si="25"/>
        <v>2.9822648749870104E-4</v>
      </c>
      <c r="U171" s="18" t="str">
        <f>IF(ISERROR(VLOOKUP($A171,'Bennett et al.'!$A:$E,3,FALSE)),"",IF(VLOOKUP($A171,'Bennett et al.'!$A:$E,3,FALSE)=0,"",VLOOKUP($A171,'Bennett et al.'!$A:$E,3,FALSE)*Sources!$E$2))</f>
        <v/>
      </c>
      <c r="V171" s="18" t="str">
        <f>IF(ISERROR(VLOOKUP($A171,'Bennett et al.'!$A:$E,4,FALSE)),"",IF(VLOOKUP($A171,'Bennett et al.'!$A:$E,4,FALSE)=0,"",VLOOKUP($A171,'Bennett et al.'!$A:$E,4,FALSE)*Sources!$E$2))</f>
        <v/>
      </c>
      <c r="W171" s="18" t="str">
        <f>IF(ISERROR(VLOOKUP($A171,'Bennett et al.'!$A:$E,5,FALSE)),"",IF(VLOOKUP($A171,'Bennett et al.'!$A:$E,5,FALSE)=0,"",VLOOKUP($A171,'Bennett et al.'!$A:$E,5,FALSE)*Sources!$E$2))</f>
        <v/>
      </c>
      <c r="X171" s="17"/>
      <c r="Y171" s="18">
        <f>IF(ISERROR(VLOOKUP($A171,'Gerosa et al. growth media'!$A:$K,4,FALSE)),"",IF(VLOOKUP($A171,'Gerosa et al. growth media'!$A:$K,4,FALSE)=0,"",VLOOKUP($A171,'Gerosa et al. growth media'!$A:$K,4,FALSE)*Sources!$E$3))</f>
        <v>1.7080883725125565E-2</v>
      </c>
      <c r="Z171" s="18">
        <f>IF(ISERROR(VLOOKUP($A171,'Gerosa et al. growth media'!$A:$K,5,FALSE)),"",IF(VLOOKUP($A171,'Gerosa et al. growth media'!$A:$K,5,FALSE)=0,"",VLOOKUP($A171,'Gerosa et al. growth media'!$A:$K,5,FALSE)*Sources!$E$3))</f>
        <v>0.33884033462628121</v>
      </c>
      <c r="AA171" s="18">
        <f>IF(ISERROR(VLOOKUP($A171,'Gerosa et al. growth media'!$A:$K,6,FALSE)),"",IF(VLOOKUP($A171,'Gerosa et al. growth media'!$A:$K,6,FALSE)=0,"",VLOOKUP($A171,'Gerosa et al. growth media'!$A:$K,6,FALSE)*Sources!$E$3))</f>
        <v>1.6649007539662218E-2</v>
      </c>
      <c r="AB171" s="18">
        <f>IF(ISERROR(VLOOKUP($A171,'Gerosa et al. growth media'!$A:$K,7,FALSE)),"",IF(VLOOKUP($A171,'Gerosa et al. growth media'!$A:$K,7,FALSE)=0,"",VLOOKUP($A171,'Gerosa et al. growth media'!$A:$K,7,FALSE)*Sources!$E$3))</f>
        <v>0.10300742878205134</v>
      </c>
      <c r="AC171" s="18">
        <f>IF(ISERROR(VLOOKUP($A171,'Gerosa et al. growth media'!$A:$K,8,FALSE)),"",IF(VLOOKUP($A171,'Gerosa et al. growth media'!$A:$K,8,FALSE)=0,"",VLOOKUP($A171,'Gerosa et al. growth media'!$A:$K,8,FALSE)*Sources!$E$3))</f>
        <v>2.5104340058259587E-2</v>
      </c>
      <c r="AD171" s="18">
        <f>IF(ISERROR(VLOOKUP($A171,'Gerosa et al. growth media'!$A:$K,9,FALSE)),"",IF(VLOOKUP($A171,'Gerosa et al. growth media'!$A:$K,9,FALSE)=0,"",VLOOKUP($A171,'Gerosa et al. growth media'!$A:$K,9,FALSE)*Sources!$E$3))</f>
        <v>5.697421741377702E-2</v>
      </c>
      <c r="AE171" s="18">
        <f>IF(ISERROR(VLOOKUP($A171,'Gerosa et al. growth media'!$A:$K,10,FALSE)),"",IF(VLOOKUP($A171,'Gerosa et al. growth media'!$A:$K,10,FALSE)=0,"",VLOOKUP($A171,'Gerosa et al. growth media'!$A:$K,10,FALSE)*Sources!$E$3))</f>
        <v>1.6301158783210395E-2</v>
      </c>
      <c r="AF171" s="18">
        <f>IF(ISERROR(VLOOKUP($A171,'Gerosa et al. growth media'!$A:$K,11,FALSE)),"",IF(VLOOKUP($A171,'Gerosa et al. growth media'!$A:$K,11,FALSE)=0,"",VLOOKUP($A171,'Gerosa et al. growth media'!$A:$K,11,FALSE)*Sources!$E$3))</f>
        <v>1.7949036175294836E-2</v>
      </c>
      <c r="AG171" s="18">
        <f>IF(ISERROR(VLOOKUP($A171,'Gerosa et al. diauxic shift'!$A:$L,4,FALSE)),"",IF(VLOOKUP($A171,'Gerosa et al. diauxic shift'!$A:$L,4,FALSE)=0,"",VLOOKUP($A171,'Gerosa et al. diauxic shift'!$A:$L,4,FALSE)*Sources!$E$3))</f>
        <v>6.8147376021134354E-2</v>
      </c>
      <c r="AH171" s="18">
        <f>IF(ISERROR(VLOOKUP($A171,'Gerosa et al. diauxic shift'!$A:$L,5,FALSE)),"",IF(VLOOKUP($A171,'Gerosa et al. diauxic shift'!$A:$L,5,FALSE)=0,"",VLOOKUP($A171,'Gerosa et al. diauxic shift'!$A:$L,5,FALSE)*Sources!$E$3))</f>
        <v>1.3686606348376755E-2</v>
      </c>
      <c r="AI171" s="18">
        <f>IF(ISERROR(VLOOKUP($A171,'Gerosa et al. diauxic shift'!$A:$L,6,FALSE)),"",IF(VLOOKUP($A171,'Gerosa et al. diauxic shift'!$A:$L,6,FALSE)=0,"",VLOOKUP($A171,'Gerosa et al. diauxic shift'!$A:$L,6,FALSE)*Sources!$E$3))</f>
        <v>4.8458068446455699E-3</v>
      </c>
      <c r="AJ171" s="18">
        <f>IF(ISERROR(VLOOKUP($A171,'Gerosa et al. diauxic shift'!$A:$L,7,FALSE)),"",IF(VLOOKUP($A171,'Gerosa et al. diauxic shift'!$A:$L,7,FALSE)=0,"",VLOOKUP($A171,'Gerosa et al. diauxic shift'!$A:$L,7,FALSE)*Sources!$E$3))</f>
        <v>5.634516500033414E-3</v>
      </c>
      <c r="AK171" s="18">
        <f>IF(ISERROR(VLOOKUP($A171,'Gerosa et al. diauxic shift'!$A:$L,8,FALSE)),"",IF(VLOOKUP($A171,'Gerosa et al. diauxic shift'!$A:$L,8,FALSE)=0,"",VLOOKUP($A171,'Gerosa et al. diauxic shift'!$A:$L,8,FALSE)*Sources!$E$3))</f>
        <v>7.0172462383942145E-3</v>
      </c>
      <c r="AL171" s="18">
        <f>IF(ISERROR(VLOOKUP($A171,'Gerosa et al. diauxic shift'!$A:$L,9,FALSE)),"",IF(VLOOKUP($A171,'Gerosa et al. diauxic shift'!$A:$L,9,FALSE)=0,"",VLOOKUP($A171,'Gerosa et al. diauxic shift'!$A:$L,9,FALSE)*Sources!$E$3))</f>
        <v>8.1635682275807316E-3</v>
      </c>
      <c r="AM171" s="18">
        <f>IF(ISERROR(VLOOKUP($A171,'Gerosa et al. diauxic shift'!$A:$L,10,FALSE)),"",IF(VLOOKUP($A171,'Gerosa et al. diauxic shift'!$A:$L,10,FALSE)=0,"",VLOOKUP($A171,'Gerosa et al. diauxic shift'!$A:$L,10,FALSE)*Sources!$E$3))</f>
        <v>5.0204147513312298E-3</v>
      </c>
      <c r="AN171" s="18">
        <f>IF(ISERROR(VLOOKUP($A171,'Gerosa et al. diauxic shift'!$A:$L,11,FALSE)),"",IF(VLOOKUP($A171,'Gerosa et al. diauxic shift'!$A:$L,11,FALSE)=0,"",VLOOKUP($A171,'Gerosa et al. diauxic shift'!$A:$L,11,FALSE)*Sources!$E$3))</f>
        <v>7.561687609203149E-3</v>
      </c>
      <c r="AO171" s="18">
        <f>IF(ISERROR(VLOOKUP($A171,'Gerosa et al. diauxic shift'!$A:$L,12,FALSE)),"",IF(VLOOKUP($A171,'Gerosa et al. diauxic shift'!$A:$L,12,FALSE)=0,"",VLOOKUP($A171,'Gerosa et al. diauxic shift'!$A:$L,12,FALSE)*Sources!$E$3))</f>
        <v>4.3649216976719505E-3</v>
      </c>
      <c r="AP171" s="17"/>
      <c r="AQ171" s="18" t="str">
        <f>IF(ISERROR(VLOOKUP($A171,'Ishii et al.'!$A:$L,3,FALSE)),"",IF(VLOOKUP($A171,'Ishii et al.'!$A:$L,3,FALSE)=0,"",VLOOKUP($A171,'Ishii et al.'!$A:$L,3,FALSE)*Sources!$E$4))</f>
        <v/>
      </c>
      <c r="AR171" s="18" t="str">
        <f>IF(ISERROR(VLOOKUP($A171,'Ishii et al.'!$A:$L,4,FALSE)),"",IF(VLOOKUP($A171,'Ishii et al.'!$A:$L,4,FALSE)=0,"",VLOOKUP($A171,'Ishii et al.'!$A:$L,4,FALSE)*Sources!$E$4))</f>
        <v/>
      </c>
      <c r="AS171" s="18" t="str">
        <f>IF(ISERROR(VLOOKUP($A171,'Ishii et al.'!$A:$L,5,FALSE)),"",IF(VLOOKUP($A171,'Ishii et al.'!$A:$L,5,FALSE)=0,"",VLOOKUP($A171,'Ishii et al.'!$A:$L,5,FALSE)*Sources!$E$4))</f>
        <v/>
      </c>
      <c r="AT171" s="18" t="str">
        <f>IF(ISERROR(VLOOKUP($A171,'Ishii et al.'!$A:$L,6,FALSE)),"",IF(VLOOKUP($A171,'Ishii et al.'!$A:$L,6,FALSE)=0,"",VLOOKUP($A171,'Ishii et al.'!$A:$L,6,FALSE)*Sources!$E$4))</f>
        <v/>
      </c>
      <c r="AU171" s="18" t="str">
        <f>IF(ISERROR(VLOOKUP($A171,'Ishii et al.'!$A:$L,7,FALSE)),"",IF(VLOOKUP($A171,'Ishii et al.'!$A:$L,7,FALSE)=0,"",VLOOKUP($A171,'Ishii et al.'!$A:$L,7,FALSE)*Sources!$E$4))</f>
        <v/>
      </c>
      <c r="AV171" s="18" t="str">
        <f t="shared" si="26"/>
        <v/>
      </c>
      <c r="AW171" s="18" t="str">
        <f>IF(ISERROR(VLOOKUP($A171,'Ishii et al.'!$A:$L,9,FALSE)),"",IF(VLOOKUP($A171,'Ishii et al.'!$A:$L,9,FALSE)=0,"",VLOOKUP($A171,'Ishii et al.'!$A:$L,9,FALSE)*Sources!$E$4))</f>
        <v/>
      </c>
      <c r="AX171" s="18" t="str">
        <f>IF(ISERROR(VLOOKUP($A171,'Ishii et al.'!$A:$L,10,FALSE)),"",IF(VLOOKUP($A171,'Ishii et al.'!$A:$L,10,FALSE)=0,"",VLOOKUP($A171,'Ishii et al.'!$A:$L,10,FALSE)*Sources!$E$4))</f>
        <v/>
      </c>
      <c r="AY171" s="18" t="str">
        <f>IF(ISERROR(VLOOKUP($A171,'Ishii et al.'!$A:$L,11,FALSE)),"",IF(VLOOKUP($A171,'Ishii et al.'!$A:$L,11,FALSE)=0,"",VLOOKUP($A171,'Ishii et al.'!$A:$L,11,FALSE)*Sources!$E$4))</f>
        <v/>
      </c>
      <c r="AZ171" s="18" t="str">
        <f>IF(ISERROR(VLOOKUP($A171,'Ishii et al.'!$A:$L,12,FALSE)),"",IF(VLOOKUP($A171,'Ishii et al.'!$A:$L,12,FALSE)=0,"",VLOOKUP($A171,'Ishii et al.'!$A:$L,12,FALSE)*Sources!$E$4))</f>
        <v/>
      </c>
      <c r="BA171" s="17"/>
      <c r="BB171" s="18" t="str">
        <f>IF(ISERROR(VLOOKUP($A171,'Park et al.'!$A:$E,5,FALSE)),"",IF(VLOOKUP($A171,'Park et al.'!$A:$E,5,FALSE)=0,"",VLOOKUP($A171,'Park et al.'!$A:$E,5,FALSE)*Sources!$E$5))</f>
        <v/>
      </c>
    </row>
    <row r="172" spans="1:54" ht="15" customHeight="1">
      <c r="A172" s="18" t="s">
        <v>486</v>
      </c>
      <c r="B172" s="18"/>
      <c r="C172" s="18"/>
      <c r="D172" s="18" t="s">
        <v>487</v>
      </c>
      <c r="G172" s="16" t="s">
        <v>487</v>
      </c>
      <c r="H172"/>
      <c r="I172" s="16">
        <f t="shared" si="18"/>
        <v>1</v>
      </c>
      <c r="J172" s="16">
        <f t="shared" si="19"/>
        <v>9</v>
      </c>
      <c r="K172" s="18"/>
      <c r="L172" s="18"/>
      <c r="N172" s="12" t="str">
        <f t="shared" si="20"/>
        <v/>
      </c>
      <c r="O172" s="12" t="str">
        <f t="shared" si="21"/>
        <v/>
      </c>
      <c r="P172" s="12" t="str">
        <f t="shared" si="22"/>
        <v/>
      </c>
      <c r="Q172" s="12" t="str">
        <f t="shared" si="23"/>
        <v/>
      </c>
      <c r="R172" s="12" t="str">
        <f t="shared" si="24"/>
        <v/>
      </c>
      <c r="S172" s="12" t="str">
        <f t="shared" si="25"/>
        <v/>
      </c>
      <c r="U172" s="16" t="str">
        <f>IF(ISERROR(VLOOKUP($A172,'Bennett et al.'!$A:$E,3,FALSE)),"",IF(VLOOKUP($A172,'Bennett et al.'!$A:$E,3,FALSE)=0,"",VLOOKUP($A172,'Bennett et al.'!$A:$E,3,FALSE)*Sources!$E$2))</f>
        <v/>
      </c>
      <c r="V172" s="16" t="str">
        <f>IF(ISERROR(VLOOKUP($A172,'Bennett et al.'!$A:$E,4,FALSE)),"",IF(VLOOKUP($A172,'Bennett et al.'!$A:$E,4,FALSE)=0,"",VLOOKUP($A172,'Bennett et al.'!$A:$E,4,FALSE)*Sources!$E$2))</f>
        <v/>
      </c>
      <c r="W172" s="16" t="str">
        <f>IF(ISERROR(VLOOKUP($A172,'Bennett et al.'!$A:$E,5,FALSE)),"",IF(VLOOKUP($A172,'Bennett et al.'!$A:$E,5,FALSE)=0,"",VLOOKUP($A172,'Bennett et al.'!$A:$E,5,FALSE)*Sources!$E$2))</f>
        <v/>
      </c>
      <c r="X172" s="17"/>
      <c r="Y172" s="16" t="str">
        <f>IF(ISERROR(VLOOKUP($A172,'Gerosa et al. growth media'!$A:$K,4,FALSE)),"",IF(VLOOKUP($A172,'Gerosa et al. growth media'!$A:$K,4,FALSE)=0,"",VLOOKUP($A172,'Gerosa et al. growth media'!$A:$K,4,FALSE)*Sources!$E$3))</f>
        <v/>
      </c>
      <c r="Z172" s="16" t="str">
        <f>IF(ISERROR(VLOOKUP($A172,'Gerosa et al. growth media'!$A:$K,5,FALSE)),"",IF(VLOOKUP($A172,'Gerosa et al. growth media'!$A:$K,5,FALSE)=0,"",VLOOKUP($A172,'Gerosa et al. growth media'!$A:$K,5,FALSE)*Sources!$E$3))</f>
        <v/>
      </c>
      <c r="AA172" s="16" t="str">
        <f>IF(ISERROR(VLOOKUP($A172,'Gerosa et al. growth media'!$A:$K,6,FALSE)),"",IF(VLOOKUP($A172,'Gerosa et al. growth media'!$A:$K,6,FALSE)=0,"",VLOOKUP($A172,'Gerosa et al. growth media'!$A:$K,6,FALSE)*Sources!$E$3))</f>
        <v/>
      </c>
      <c r="AB172" s="16" t="str">
        <f>IF(ISERROR(VLOOKUP($A172,'Gerosa et al. growth media'!$A:$K,7,FALSE)),"",IF(VLOOKUP($A172,'Gerosa et al. growth media'!$A:$K,7,FALSE)=0,"",VLOOKUP($A172,'Gerosa et al. growth media'!$A:$K,7,FALSE)*Sources!$E$3))</f>
        <v/>
      </c>
      <c r="AC172" s="16" t="str">
        <f>IF(ISERROR(VLOOKUP($A172,'Gerosa et al. growth media'!$A:$K,8,FALSE)),"",IF(VLOOKUP($A172,'Gerosa et al. growth media'!$A:$K,8,FALSE)=0,"",VLOOKUP($A172,'Gerosa et al. growth media'!$A:$K,8,FALSE)*Sources!$E$3))</f>
        <v/>
      </c>
      <c r="AD172" s="16" t="str">
        <f>IF(ISERROR(VLOOKUP($A172,'Gerosa et al. growth media'!$A:$K,9,FALSE)),"",IF(VLOOKUP($A172,'Gerosa et al. growth media'!$A:$K,9,FALSE)=0,"",VLOOKUP($A172,'Gerosa et al. growth media'!$A:$K,9,FALSE)*Sources!$E$3))</f>
        <v/>
      </c>
      <c r="AE172" s="16" t="str">
        <f>IF(ISERROR(VLOOKUP($A172,'Gerosa et al. growth media'!$A:$K,10,FALSE)),"",IF(VLOOKUP($A172,'Gerosa et al. growth media'!$A:$K,10,FALSE)=0,"",VLOOKUP($A172,'Gerosa et al. growth media'!$A:$K,10,FALSE)*Sources!$E$3))</f>
        <v/>
      </c>
      <c r="AF172" s="16" t="str">
        <f>IF(ISERROR(VLOOKUP($A172,'Gerosa et al. growth media'!$A:$K,11,FALSE)),"",IF(VLOOKUP($A172,'Gerosa et al. growth media'!$A:$K,11,FALSE)=0,"",VLOOKUP($A172,'Gerosa et al. growth media'!$A:$K,11,FALSE)*Sources!$E$3))</f>
        <v/>
      </c>
      <c r="AG172" s="16" t="str">
        <f>IF(ISERROR(VLOOKUP($A172,'Gerosa et al. diauxic shift'!$A:$L,4,FALSE)),"",IF(VLOOKUP($A172,'Gerosa et al. diauxic shift'!$A:$L,4,FALSE)=0,"",VLOOKUP($A172,'Gerosa et al. diauxic shift'!$A:$L,4,FALSE)*Sources!$E$3))</f>
        <v/>
      </c>
      <c r="AH172" s="16" t="str">
        <f>IF(ISERROR(VLOOKUP($A172,'Gerosa et al. diauxic shift'!$A:$L,5,FALSE)),"",IF(VLOOKUP($A172,'Gerosa et al. diauxic shift'!$A:$L,5,FALSE)=0,"",VLOOKUP($A172,'Gerosa et al. diauxic shift'!$A:$L,5,FALSE)*Sources!$E$3))</f>
        <v/>
      </c>
      <c r="AI172" s="16" t="str">
        <f>IF(ISERROR(VLOOKUP($A172,'Gerosa et al. diauxic shift'!$A:$L,6,FALSE)),"",IF(VLOOKUP($A172,'Gerosa et al. diauxic shift'!$A:$L,6,FALSE)=0,"",VLOOKUP($A172,'Gerosa et al. diauxic shift'!$A:$L,6,FALSE)*Sources!$E$3))</f>
        <v/>
      </c>
      <c r="AJ172" s="16" t="str">
        <f>IF(ISERROR(VLOOKUP($A172,'Gerosa et al. diauxic shift'!$A:$L,7,FALSE)),"",IF(VLOOKUP($A172,'Gerosa et al. diauxic shift'!$A:$L,7,FALSE)=0,"",VLOOKUP($A172,'Gerosa et al. diauxic shift'!$A:$L,7,FALSE)*Sources!$E$3))</f>
        <v/>
      </c>
      <c r="AK172" s="16" t="str">
        <f>IF(ISERROR(VLOOKUP($A172,'Gerosa et al. diauxic shift'!$A:$L,8,FALSE)),"",IF(VLOOKUP($A172,'Gerosa et al. diauxic shift'!$A:$L,8,FALSE)=0,"",VLOOKUP($A172,'Gerosa et al. diauxic shift'!$A:$L,8,FALSE)*Sources!$E$3))</f>
        <v/>
      </c>
      <c r="AL172" s="16" t="str">
        <f>IF(ISERROR(VLOOKUP($A172,'Gerosa et al. diauxic shift'!$A:$L,9,FALSE)),"",IF(VLOOKUP($A172,'Gerosa et al. diauxic shift'!$A:$L,9,FALSE)=0,"",VLOOKUP($A172,'Gerosa et al. diauxic shift'!$A:$L,9,FALSE)*Sources!$E$3))</f>
        <v/>
      </c>
      <c r="AM172" s="16" t="str">
        <f>IF(ISERROR(VLOOKUP($A172,'Gerosa et al. diauxic shift'!$A:$L,10,FALSE)),"",IF(VLOOKUP($A172,'Gerosa et al. diauxic shift'!$A:$L,10,FALSE)=0,"",VLOOKUP($A172,'Gerosa et al. diauxic shift'!$A:$L,10,FALSE)*Sources!$E$3))</f>
        <v/>
      </c>
      <c r="AN172" s="16" t="str">
        <f>IF(ISERROR(VLOOKUP($A172,'Gerosa et al. diauxic shift'!$A:$L,11,FALSE)),"",IF(VLOOKUP($A172,'Gerosa et al. diauxic shift'!$A:$L,11,FALSE)=0,"",VLOOKUP($A172,'Gerosa et al. diauxic shift'!$A:$L,11,FALSE)*Sources!$E$3))</f>
        <v/>
      </c>
      <c r="AO172" s="16" t="str">
        <f>IF(ISERROR(VLOOKUP($A172,'Gerosa et al. diauxic shift'!$A:$L,12,FALSE)),"",IF(VLOOKUP($A172,'Gerosa et al. diauxic shift'!$A:$L,12,FALSE)=0,"",VLOOKUP($A172,'Gerosa et al. diauxic shift'!$A:$L,12,FALSE)*Sources!$E$3))</f>
        <v/>
      </c>
      <c r="AP172" s="17"/>
      <c r="AQ172" s="16">
        <f>IF(ISERROR(VLOOKUP($A172,'Ishii et al.'!$A:$L,3,FALSE)),"",IF(VLOOKUP($A172,'Ishii et al.'!$A:$L,3,FALSE)=0,"",VLOOKUP($A172,'Ishii et al.'!$A:$L,3,FALSE)*Sources!$E$4))</f>
        <v>5.3627676456250002E-2</v>
      </c>
      <c r="AR172" s="16">
        <f>IF(ISERROR(VLOOKUP($A172,'Ishii et al.'!$A:$L,4,FALSE)),"",IF(VLOOKUP($A172,'Ishii et al.'!$A:$L,4,FALSE)=0,"",VLOOKUP($A172,'Ishii et al.'!$A:$L,4,FALSE)*Sources!$E$4))</f>
        <v>7.1659929861444593E-2</v>
      </c>
      <c r="AS172" s="16">
        <f>IF(ISERROR(VLOOKUP($A172,'Ishii et al.'!$A:$L,5,FALSE)),"",IF(VLOOKUP($A172,'Ishii et al.'!$A:$L,5,FALSE)=0,"",VLOOKUP($A172,'Ishii et al.'!$A:$L,5,FALSE)*Sources!$E$4))</f>
        <v>6.1217906623579697E-2</v>
      </c>
      <c r="AT172" s="16">
        <f>IF(ISERROR(VLOOKUP($A172,'Ishii et al.'!$A:$L,6,FALSE)),"",IF(VLOOKUP($A172,'Ishii et al.'!$A:$L,6,FALSE)=0,"",VLOOKUP($A172,'Ishii et al.'!$A:$L,6,FALSE)*Sources!$E$4))</f>
        <v>8.5772660555907904E-2</v>
      </c>
      <c r="AU172" s="16">
        <f>IF(ISERROR(VLOOKUP($A172,'Ishii et al.'!$A:$L,7,FALSE)),"",IF(VLOOKUP($A172,'Ishii et al.'!$A:$L,7,FALSE)=0,"",VLOOKUP($A172,'Ishii et al.'!$A:$L,7,FALSE)*Sources!$E$4))</f>
        <v>7.8734528597672798E-2</v>
      </c>
      <c r="AV172" s="16">
        <f t="shared" si="26"/>
        <v>7.0202540418971004E-2</v>
      </c>
      <c r="AW172" s="16">
        <f>IF(ISERROR(VLOOKUP($A172,'Ishii et al.'!$A:$L,9,FALSE)),"",IF(VLOOKUP($A172,'Ishii et al.'!$A:$L,9,FALSE)=0,"",VLOOKUP($A172,'Ishii et al.'!$A:$L,9,FALSE)*Sources!$E$4))</f>
        <v>0.185809565893473</v>
      </c>
      <c r="AX172" s="16">
        <f>IF(ISERROR(VLOOKUP($A172,'Ishii et al.'!$A:$L,10,FALSE)),"",IF(VLOOKUP($A172,'Ishii et al.'!$A:$L,10,FALSE)=0,"",VLOOKUP($A172,'Ishii et al.'!$A:$L,10,FALSE)*Sources!$E$4))</f>
        <v>5.39903035242459E-2</v>
      </c>
      <c r="AY172" s="16">
        <f>IF(ISERROR(VLOOKUP($A172,'Ishii et al.'!$A:$L,11,FALSE)),"",IF(VLOOKUP($A172,'Ishii et al.'!$A:$L,11,FALSE)=0,"",VLOOKUP($A172,'Ishii et al.'!$A:$L,11,FALSE)*Sources!$E$4))</f>
        <v>9.3413020992606594E-2</v>
      </c>
      <c r="AZ172" s="16">
        <f>IF(ISERROR(VLOOKUP($A172,'Ishii et al.'!$A:$L,12,FALSE)),"",IF(VLOOKUP($A172,'Ishii et al.'!$A:$L,12,FALSE)=0,"",VLOOKUP($A172,'Ishii et al.'!$A:$L,12,FALSE)*Sources!$E$4))</f>
        <v>0.102284454072926</v>
      </c>
      <c r="BA172" s="17"/>
      <c r="BB172" s="16" t="str">
        <f>IF(ISERROR(VLOOKUP($A172,'Park et al.'!$A:$E,5,FALSE)),"",IF(VLOOKUP($A172,'Park et al.'!$A:$E,5,FALSE)=0,"",VLOOKUP($A172,'Park et al.'!$A:$E,5,FALSE)*Sources!$E$5))</f>
        <v/>
      </c>
    </row>
    <row r="173" spans="1:54" ht="15" customHeight="1">
      <c r="A173" s="16" t="s">
        <v>488</v>
      </c>
      <c r="B173" s="18"/>
      <c r="C173" s="18"/>
      <c r="D173" s="18" t="s">
        <v>489</v>
      </c>
      <c r="G173" s="18" t="s">
        <v>489</v>
      </c>
      <c r="I173" s="18">
        <f t="shared" si="18"/>
        <v>1</v>
      </c>
      <c r="J173" s="18">
        <f t="shared" si="19"/>
        <v>3</v>
      </c>
      <c r="K173" s="18"/>
      <c r="L173" s="18"/>
      <c r="N173" s="12" t="str">
        <f t="shared" si="20"/>
        <v/>
      </c>
      <c r="O173" s="12" t="str">
        <f t="shared" si="21"/>
        <v/>
      </c>
      <c r="P173" s="12" t="str">
        <f t="shared" si="22"/>
        <v/>
      </c>
      <c r="Q173" s="12" t="str">
        <f t="shared" si="23"/>
        <v/>
      </c>
      <c r="R173" s="12" t="str">
        <f t="shared" si="24"/>
        <v/>
      </c>
      <c r="S173" s="12" t="str">
        <f t="shared" si="25"/>
        <v/>
      </c>
      <c r="U173" s="18" t="str">
        <f>IF(ISERROR(VLOOKUP($A173,'Bennett et al.'!$A:$E,3,FALSE)),"",IF(VLOOKUP($A173,'Bennett et al.'!$A:$E,3,FALSE)=0,"",VLOOKUP($A173,'Bennett et al.'!$A:$E,3,FALSE)*Sources!$E$2))</f>
        <v/>
      </c>
      <c r="V173" s="18" t="str">
        <f>IF(ISERROR(VLOOKUP($A173,'Bennett et al.'!$A:$E,4,FALSE)),"",IF(VLOOKUP($A173,'Bennett et al.'!$A:$E,4,FALSE)=0,"",VLOOKUP($A173,'Bennett et al.'!$A:$E,4,FALSE)*Sources!$E$2))</f>
        <v/>
      </c>
      <c r="W173" s="18" t="str">
        <f>IF(ISERROR(VLOOKUP($A173,'Bennett et al.'!$A:$E,5,FALSE)),"",IF(VLOOKUP($A173,'Bennett et al.'!$A:$E,5,FALSE)=0,"",VLOOKUP($A173,'Bennett et al.'!$A:$E,5,FALSE)*Sources!$E$2))</f>
        <v/>
      </c>
      <c r="X173" s="17"/>
      <c r="Y173" s="18" t="str">
        <f>IF(ISERROR(VLOOKUP($A173,'Gerosa et al. growth media'!$A:$K,4,FALSE)),"",IF(VLOOKUP($A173,'Gerosa et al. growth media'!$A:$K,4,FALSE)=0,"",VLOOKUP($A173,'Gerosa et al. growth media'!$A:$K,4,FALSE)*Sources!$E$3))</f>
        <v/>
      </c>
      <c r="Z173" s="18" t="str">
        <f>IF(ISERROR(VLOOKUP($A173,'Gerosa et al. growth media'!$A:$K,5,FALSE)),"",IF(VLOOKUP($A173,'Gerosa et al. growth media'!$A:$K,5,FALSE)=0,"",VLOOKUP($A173,'Gerosa et al. growth media'!$A:$K,5,FALSE)*Sources!$E$3))</f>
        <v/>
      </c>
      <c r="AA173" s="18" t="str">
        <f>IF(ISERROR(VLOOKUP($A173,'Gerosa et al. growth media'!$A:$K,6,FALSE)),"",IF(VLOOKUP($A173,'Gerosa et al. growth media'!$A:$K,6,FALSE)=0,"",VLOOKUP($A173,'Gerosa et al. growth media'!$A:$K,6,FALSE)*Sources!$E$3))</f>
        <v/>
      </c>
      <c r="AB173" s="18" t="str">
        <f>IF(ISERROR(VLOOKUP($A173,'Gerosa et al. growth media'!$A:$K,7,FALSE)),"",IF(VLOOKUP($A173,'Gerosa et al. growth media'!$A:$K,7,FALSE)=0,"",VLOOKUP($A173,'Gerosa et al. growth media'!$A:$K,7,FALSE)*Sources!$E$3))</f>
        <v/>
      </c>
      <c r="AC173" s="18" t="str">
        <f>IF(ISERROR(VLOOKUP($A173,'Gerosa et al. growth media'!$A:$K,8,FALSE)),"",IF(VLOOKUP($A173,'Gerosa et al. growth media'!$A:$K,8,FALSE)=0,"",VLOOKUP($A173,'Gerosa et al. growth media'!$A:$K,8,FALSE)*Sources!$E$3))</f>
        <v/>
      </c>
      <c r="AD173" s="18" t="str">
        <f>IF(ISERROR(VLOOKUP($A173,'Gerosa et al. growth media'!$A:$K,9,FALSE)),"",IF(VLOOKUP($A173,'Gerosa et al. growth media'!$A:$K,9,FALSE)=0,"",VLOOKUP($A173,'Gerosa et al. growth media'!$A:$K,9,FALSE)*Sources!$E$3))</f>
        <v/>
      </c>
      <c r="AE173" s="18" t="str">
        <f>IF(ISERROR(VLOOKUP($A173,'Gerosa et al. growth media'!$A:$K,10,FALSE)),"",IF(VLOOKUP($A173,'Gerosa et al. growth media'!$A:$K,10,FALSE)=0,"",VLOOKUP($A173,'Gerosa et al. growth media'!$A:$K,10,FALSE)*Sources!$E$3))</f>
        <v/>
      </c>
      <c r="AF173" s="18" t="str">
        <f>IF(ISERROR(VLOOKUP($A173,'Gerosa et al. growth media'!$A:$K,11,FALSE)),"",IF(VLOOKUP($A173,'Gerosa et al. growth media'!$A:$K,11,FALSE)=0,"",VLOOKUP($A173,'Gerosa et al. growth media'!$A:$K,11,FALSE)*Sources!$E$3))</f>
        <v/>
      </c>
      <c r="AG173" s="18" t="str">
        <f>IF(ISERROR(VLOOKUP($A173,'Gerosa et al. diauxic shift'!$A:$L,4,FALSE)),"",IF(VLOOKUP($A173,'Gerosa et al. diauxic shift'!$A:$L,4,FALSE)=0,"",VLOOKUP($A173,'Gerosa et al. diauxic shift'!$A:$L,4,FALSE)*Sources!$E$3))</f>
        <v/>
      </c>
      <c r="AH173" s="18" t="str">
        <f>IF(ISERROR(VLOOKUP($A173,'Gerosa et al. diauxic shift'!$A:$L,5,FALSE)),"",IF(VLOOKUP($A173,'Gerosa et al. diauxic shift'!$A:$L,5,FALSE)=0,"",VLOOKUP($A173,'Gerosa et al. diauxic shift'!$A:$L,5,FALSE)*Sources!$E$3))</f>
        <v/>
      </c>
      <c r="AI173" s="18" t="str">
        <f>IF(ISERROR(VLOOKUP($A173,'Gerosa et al. diauxic shift'!$A:$L,6,FALSE)),"",IF(VLOOKUP($A173,'Gerosa et al. diauxic shift'!$A:$L,6,FALSE)=0,"",VLOOKUP($A173,'Gerosa et al. diauxic shift'!$A:$L,6,FALSE)*Sources!$E$3))</f>
        <v/>
      </c>
      <c r="AJ173" s="18" t="str">
        <f>IF(ISERROR(VLOOKUP($A173,'Gerosa et al. diauxic shift'!$A:$L,7,FALSE)),"",IF(VLOOKUP($A173,'Gerosa et al. diauxic shift'!$A:$L,7,FALSE)=0,"",VLOOKUP($A173,'Gerosa et al. diauxic shift'!$A:$L,7,FALSE)*Sources!$E$3))</f>
        <v/>
      </c>
      <c r="AK173" s="18" t="str">
        <f>IF(ISERROR(VLOOKUP($A173,'Gerosa et al. diauxic shift'!$A:$L,8,FALSE)),"",IF(VLOOKUP($A173,'Gerosa et al. diauxic shift'!$A:$L,8,FALSE)=0,"",VLOOKUP($A173,'Gerosa et al. diauxic shift'!$A:$L,8,FALSE)*Sources!$E$3))</f>
        <v/>
      </c>
      <c r="AL173" s="18" t="str">
        <f>IF(ISERROR(VLOOKUP($A173,'Gerosa et al. diauxic shift'!$A:$L,9,FALSE)),"",IF(VLOOKUP($A173,'Gerosa et al. diauxic shift'!$A:$L,9,FALSE)=0,"",VLOOKUP($A173,'Gerosa et al. diauxic shift'!$A:$L,9,FALSE)*Sources!$E$3))</f>
        <v/>
      </c>
      <c r="AM173" s="18" t="str">
        <f>IF(ISERROR(VLOOKUP($A173,'Gerosa et al. diauxic shift'!$A:$L,10,FALSE)),"",IF(VLOOKUP($A173,'Gerosa et al. diauxic shift'!$A:$L,10,FALSE)=0,"",VLOOKUP($A173,'Gerosa et al. diauxic shift'!$A:$L,10,FALSE)*Sources!$E$3))</f>
        <v/>
      </c>
      <c r="AN173" s="18" t="str">
        <f>IF(ISERROR(VLOOKUP($A173,'Gerosa et al. diauxic shift'!$A:$L,11,FALSE)),"",IF(VLOOKUP($A173,'Gerosa et al. diauxic shift'!$A:$L,11,FALSE)=0,"",VLOOKUP($A173,'Gerosa et al. diauxic shift'!$A:$L,11,FALSE)*Sources!$E$3))</f>
        <v/>
      </c>
      <c r="AO173" s="18" t="str">
        <f>IF(ISERROR(VLOOKUP($A173,'Gerosa et al. diauxic shift'!$A:$L,12,FALSE)),"",IF(VLOOKUP($A173,'Gerosa et al. diauxic shift'!$A:$L,12,FALSE)=0,"",VLOOKUP($A173,'Gerosa et al. diauxic shift'!$A:$L,12,FALSE)*Sources!$E$3))</f>
        <v/>
      </c>
      <c r="AP173" s="17"/>
      <c r="AQ173" s="18" t="str">
        <f>IF(ISERROR(VLOOKUP($A173,'Ishii et al.'!$A:$L,3,FALSE)),"",IF(VLOOKUP($A173,'Ishii et al.'!$A:$L,3,FALSE)=0,"",VLOOKUP($A173,'Ishii et al.'!$A:$L,3,FALSE)*Sources!$E$4))</f>
        <v/>
      </c>
      <c r="AR173" s="18" t="str">
        <f>IF(ISERROR(VLOOKUP($A173,'Ishii et al.'!$A:$L,4,FALSE)),"",IF(VLOOKUP($A173,'Ishii et al.'!$A:$L,4,FALSE)=0,"",VLOOKUP($A173,'Ishii et al.'!$A:$L,4,FALSE)*Sources!$E$4))</f>
        <v/>
      </c>
      <c r="AS173" s="18">
        <f>IF(ISERROR(VLOOKUP($A173,'Ishii et al.'!$A:$L,5,FALSE)),"",IF(VLOOKUP($A173,'Ishii et al.'!$A:$L,5,FALSE)=0,"",VLOOKUP($A173,'Ishii et al.'!$A:$L,5,FALSE)*Sources!$E$4))</f>
        <v>4.9195135067425103E-3</v>
      </c>
      <c r="AT173" s="18" t="str">
        <f>IF(ISERROR(VLOOKUP($A173,'Ishii et al.'!$A:$L,6,FALSE)),"",IF(VLOOKUP($A173,'Ishii et al.'!$A:$L,6,FALSE)=0,"",VLOOKUP($A173,'Ishii et al.'!$A:$L,6,FALSE)*Sources!$E$4))</f>
        <v/>
      </c>
      <c r="AU173" s="18" t="str">
        <f>IF(ISERROR(VLOOKUP($A173,'Ishii et al.'!$A:$L,7,FALSE)),"",IF(VLOOKUP($A173,'Ishii et al.'!$A:$L,7,FALSE)=0,"",VLOOKUP($A173,'Ishii et al.'!$A:$L,7,FALSE)*Sources!$E$4))</f>
        <v/>
      </c>
      <c r="AV173" s="18">
        <f t="shared" si="26"/>
        <v>4.9195135067425103E-3</v>
      </c>
      <c r="AW173" s="18">
        <f>IF(ISERROR(VLOOKUP($A173,'Ishii et al.'!$A:$L,9,FALSE)),"",IF(VLOOKUP($A173,'Ishii et al.'!$A:$L,9,FALSE)=0,"",VLOOKUP($A173,'Ishii et al.'!$A:$L,9,FALSE)*Sources!$E$4))</f>
        <v>3.362981957488E-3</v>
      </c>
      <c r="AX173" s="18">
        <f>IF(ISERROR(VLOOKUP($A173,'Ishii et al.'!$A:$L,10,FALSE)),"",IF(VLOOKUP($A173,'Ishii et al.'!$A:$L,10,FALSE)=0,"",VLOOKUP($A173,'Ishii et al.'!$A:$L,10,FALSE)*Sources!$E$4))</f>
        <v>1.5881381876079301E-3</v>
      </c>
      <c r="AY173" s="18" t="str">
        <f>IF(ISERROR(VLOOKUP($A173,'Ishii et al.'!$A:$L,11,FALSE)),"",IF(VLOOKUP($A173,'Ishii et al.'!$A:$L,11,FALSE)=0,"",VLOOKUP($A173,'Ishii et al.'!$A:$L,11,FALSE)*Sources!$E$4))</f>
        <v/>
      </c>
      <c r="AZ173" s="18" t="str">
        <f>IF(ISERROR(VLOOKUP($A173,'Ishii et al.'!$A:$L,12,FALSE)),"",IF(VLOOKUP($A173,'Ishii et al.'!$A:$L,12,FALSE)=0,"",VLOOKUP($A173,'Ishii et al.'!$A:$L,12,FALSE)*Sources!$E$4))</f>
        <v/>
      </c>
      <c r="BA173" s="17"/>
      <c r="BB173" s="18" t="str">
        <f>IF(ISERROR(VLOOKUP($A173,'Park et al.'!$A:$E,5,FALSE)),"",IF(VLOOKUP($A173,'Park et al.'!$A:$E,5,FALSE)=0,"",VLOOKUP($A173,'Park et al.'!$A:$E,5,FALSE)*Sources!$E$5))</f>
        <v/>
      </c>
    </row>
    <row r="174" spans="1:54" ht="15" customHeight="1">
      <c r="A174" s="16" t="s">
        <v>490</v>
      </c>
      <c r="B174" s="18"/>
      <c r="C174" s="18"/>
      <c r="D174" s="18" t="s">
        <v>491</v>
      </c>
      <c r="G174" s="18" t="s">
        <v>491</v>
      </c>
      <c r="I174" s="18">
        <f t="shared" si="18"/>
        <v>1</v>
      </c>
      <c r="J174" s="18">
        <f t="shared" si="19"/>
        <v>1</v>
      </c>
      <c r="K174" s="18"/>
      <c r="L174" s="18"/>
      <c r="N174" s="12" t="str">
        <f t="shared" si="20"/>
        <v/>
      </c>
      <c r="O174" s="12" t="str">
        <f t="shared" si="21"/>
        <v/>
      </c>
      <c r="P174" s="12" t="str">
        <f t="shared" si="22"/>
        <v/>
      </c>
      <c r="Q174" s="12" t="str">
        <f t="shared" si="23"/>
        <v/>
      </c>
      <c r="R174" s="12" t="str">
        <f t="shared" si="24"/>
        <v/>
      </c>
      <c r="S174" s="12" t="str">
        <f t="shared" si="25"/>
        <v/>
      </c>
      <c r="U174" s="18" t="str">
        <f>IF(ISERROR(VLOOKUP($A174,'Bennett et al.'!$A:$E,3,FALSE)),"",IF(VLOOKUP($A174,'Bennett et al.'!$A:$E,3,FALSE)=0,"",VLOOKUP($A174,'Bennett et al.'!$A:$E,3,FALSE)*Sources!$E$2))</f>
        <v/>
      </c>
      <c r="V174" s="18" t="str">
        <f>IF(ISERROR(VLOOKUP($A174,'Bennett et al.'!$A:$E,4,FALSE)),"",IF(VLOOKUP($A174,'Bennett et al.'!$A:$E,4,FALSE)=0,"",VLOOKUP($A174,'Bennett et al.'!$A:$E,4,FALSE)*Sources!$E$2))</f>
        <v/>
      </c>
      <c r="W174" s="18" t="str">
        <f>IF(ISERROR(VLOOKUP($A174,'Bennett et al.'!$A:$E,5,FALSE)),"",IF(VLOOKUP($A174,'Bennett et al.'!$A:$E,5,FALSE)=0,"",VLOOKUP($A174,'Bennett et al.'!$A:$E,5,FALSE)*Sources!$E$2))</f>
        <v/>
      </c>
      <c r="X174" s="17"/>
      <c r="Y174" s="18" t="str">
        <f>IF(ISERROR(VLOOKUP($A174,'Gerosa et al. growth media'!$A:$K,4,FALSE)),"",IF(VLOOKUP($A174,'Gerosa et al. growth media'!$A:$K,4,FALSE)=0,"",VLOOKUP($A174,'Gerosa et al. growth media'!$A:$K,4,FALSE)*Sources!$E$3))</f>
        <v/>
      </c>
      <c r="Z174" s="18" t="str">
        <f>IF(ISERROR(VLOOKUP($A174,'Gerosa et al. growth media'!$A:$K,5,FALSE)),"",IF(VLOOKUP($A174,'Gerosa et al. growth media'!$A:$K,5,FALSE)=0,"",VLOOKUP($A174,'Gerosa et al. growth media'!$A:$K,5,FALSE)*Sources!$E$3))</f>
        <v/>
      </c>
      <c r="AA174" s="18" t="str">
        <f>IF(ISERROR(VLOOKUP($A174,'Gerosa et al. growth media'!$A:$K,6,FALSE)),"",IF(VLOOKUP($A174,'Gerosa et al. growth media'!$A:$K,6,FALSE)=0,"",VLOOKUP($A174,'Gerosa et al. growth media'!$A:$K,6,FALSE)*Sources!$E$3))</f>
        <v/>
      </c>
      <c r="AB174" s="18" t="str">
        <f>IF(ISERROR(VLOOKUP($A174,'Gerosa et al. growth media'!$A:$K,7,FALSE)),"",IF(VLOOKUP($A174,'Gerosa et al. growth media'!$A:$K,7,FALSE)=0,"",VLOOKUP($A174,'Gerosa et al. growth media'!$A:$K,7,FALSE)*Sources!$E$3))</f>
        <v/>
      </c>
      <c r="AC174" s="18" t="str">
        <f>IF(ISERROR(VLOOKUP($A174,'Gerosa et al. growth media'!$A:$K,8,FALSE)),"",IF(VLOOKUP($A174,'Gerosa et al. growth media'!$A:$K,8,FALSE)=0,"",VLOOKUP($A174,'Gerosa et al. growth media'!$A:$K,8,FALSE)*Sources!$E$3))</f>
        <v/>
      </c>
      <c r="AD174" s="18" t="str">
        <f>IF(ISERROR(VLOOKUP($A174,'Gerosa et al. growth media'!$A:$K,9,FALSE)),"",IF(VLOOKUP($A174,'Gerosa et al. growth media'!$A:$K,9,FALSE)=0,"",VLOOKUP($A174,'Gerosa et al. growth media'!$A:$K,9,FALSE)*Sources!$E$3))</f>
        <v/>
      </c>
      <c r="AE174" s="18" t="str">
        <f>IF(ISERROR(VLOOKUP($A174,'Gerosa et al. growth media'!$A:$K,10,FALSE)),"",IF(VLOOKUP($A174,'Gerosa et al. growth media'!$A:$K,10,FALSE)=0,"",VLOOKUP($A174,'Gerosa et al. growth media'!$A:$K,10,FALSE)*Sources!$E$3))</f>
        <v/>
      </c>
      <c r="AF174" s="18" t="str">
        <f>IF(ISERROR(VLOOKUP($A174,'Gerosa et al. growth media'!$A:$K,11,FALSE)),"",IF(VLOOKUP($A174,'Gerosa et al. growth media'!$A:$K,11,FALSE)=0,"",VLOOKUP($A174,'Gerosa et al. growth media'!$A:$K,11,FALSE)*Sources!$E$3))</f>
        <v/>
      </c>
      <c r="AG174" s="18" t="str">
        <f>IF(ISERROR(VLOOKUP($A174,'Gerosa et al. diauxic shift'!$A:$L,4,FALSE)),"",IF(VLOOKUP($A174,'Gerosa et al. diauxic shift'!$A:$L,4,FALSE)=0,"",VLOOKUP($A174,'Gerosa et al. diauxic shift'!$A:$L,4,FALSE)*Sources!$E$3))</f>
        <v/>
      </c>
      <c r="AH174" s="18" t="str">
        <f>IF(ISERROR(VLOOKUP($A174,'Gerosa et al. diauxic shift'!$A:$L,5,FALSE)),"",IF(VLOOKUP($A174,'Gerosa et al. diauxic shift'!$A:$L,5,FALSE)=0,"",VLOOKUP($A174,'Gerosa et al. diauxic shift'!$A:$L,5,FALSE)*Sources!$E$3))</f>
        <v/>
      </c>
      <c r="AI174" s="18" t="str">
        <f>IF(ISERROR(VLOOKUP($A174,'Gerosa et al. diauxic shift'!$A:$L,6,FALSE)),"",IF(VLOOKUP($A174,'Gerosa et al. diauxic shift'!$A:$L,6,FALSE)=0,"",VLOOKUP($A174,'Gerosa et al. diauxic shift'!$A:$L,6,FALSE)*Sources!$E$3))</f>
        <v/>
      </c>
      <c r="AJ174" s="18" t="str">
        <f>IF(ISERROR(VLOOKUP($A174,'Gerosa et al. diauxic shift'!$A:$L,7,FALSE)),"",IF(VLOOKUP($A174,'Gerosa et al. diauxic shift'!$A:$L,7,FALSE)=0,"",VLOOKUP($A174,'Gerosa et al. diauxic shift'!$A:$L,7,FALSE)*Sources!$E$3))</f>
        <v/>
      </c>
      <c r="AK174" s="18" t="str">
        <f>IF(ISERROR(VLOOKUP($A174,'Gerosa et al. diauxic shift'!$A:$L,8,FALSE)),"",IF(VLOOKUP($A174,'Gerosa et al. diauxic shift'!$A:$L,8,FALSE)=0,"",VLOOKUP($A174,'Gerosa et al. diauxic shift'!$A:$L,8,FALSE)*Sources!$E$3))</f>
        <v/>
      </c>
      <c r="AL174" s="18" t="str">
        <f>IF(ISERROR(VLOOKUP($A174,'Gerosa et al. diauxic shift'!$A:$L,9,FALSE)),"",IF(VLOOKUP($A174,'Gerosa et al. diauxic shift'!$A:$L,9,FALSE)=0,"",VLOOKUP($A174,'Gerosa et al. diauxic shift'!$A:$L,9,FALSE)*Sources!$E$3))</f>
        <v/>
      </c>
      <c r="AM174" s="18" t="str">
        <f>IF(ISERROR(VLOOKUP($A174,'Gerosa et al. diauxic shift'!$A:$L,10,FALSE)),"",IF(VLOOKUP($A174,'Gerosa et al. diauxic shift'!$A:$L,10,FALSE)=0,"",VLOOKUP($A174,'Gerosa et al. diauxic shift'!$A:$L,10,FALSE)*Sources!$E$3))</f>
        <v/>
      </c>
      <c r="AN174" s="18" t="str">
        <f>IF(ISERROR(VLOOKUP($A174,'Gerosa et al. diauxic shift'!$A:$L,11,FALSE)),"",IF(VLOOKUP($A174,'Gerosa et al. diauxic shift'!$A:$L,11,FALSE)=0,"",VLOOKUP($A174,'Gerosa et al. diauxic shift'!$A:$L,11,FALSE)*Sources!$E$3))</f>
        <v/>
      </c>
      <c r="AO174" s="18" t="str">
        <f>IF(ISERROR(VLOOKUP($A174,'Gerosa et al. diauxic shift'!$A:$L,12,FALSE)),"",IF(VLOOKUP($A174,'Gerosa et al. diauxic shift'!$A:$L,12,FALSE)=0,"",VLOOKUP($A174,'Gerosa et al. diauxic shift'!$A:$L,12,FALSE)*Sources!$E$3))</f>
        <v/>
      </c>
      <c r="AP174" s="17"/>
      <c r="AQ174" s="18" t="str">
        <f>IF(ISERROR(VLOOKUP($A174,'Ishii et al.'!$A:$L,3,FALSE)),"",IF(VLOOKUP($A174,'Ishii et al.'!$A:$L,3,FALSE)=0,"",VLOOKUP($A174,'Ishii et al.'!$A:$L,3,FALSE)*Sources!$E$4))</f>
        <v/>
      </c>
      <c r="AR174" s="18" t="str">
        <f>IF(ISERROR(VLOOKUP($A174,'Ishii et al.'!$A:$L,4,FALSE)),"",IF(VLOOKUP($A174,'Ishii et al.'!$A:$L,4,FALSE)=0,"",VLOOKUP($A174,'Ishii et al.'!$A:$L,4,FALSE)*Sources!$E$4))</f>
        <v/>
      </c>
      <c r="AS174" s="18" t="str">
        <f>IF(ISERROR(VLOOKUP($A174,'Ishii et al.'!$A:$L,5,FALSE)),"",IF(VLOOKUP($A174,'Ishii et al.'!$A:$L,5,FALSE)=0,"",VLOOKUP($A174,'Ishii et al.'!$A:$L,5,FALSE)*Sources!$E$4))</f>
        <v/>
      </c>
      <c r="AT174" s="18" t="str">
        <f>IF(ISERROR(VLOOKUP($A174,'Ishii et al.'!$A:$L,6,FALSE)),"",IF(VLOOKUP($A174,'Ishii et al.'!$A:$L,6,FALSE)=0,"",VLOOKUP($A174,'Ishii et al.'!$A:$L,6,FALSE)*Sources!$E$4))</f>
        <v/>
      </c>
      <c r="AU174" s="18" t="str">
        <f>IF(ISERROR(VLOOKUP($A174,'Ishii et al.'!$A:$L,7,FALSE)),"",IF(VLOOKUP($A174,'Ishii et al.'!$A:$L,7,FALSE)=0,"",VLOOKUP($A174,'Ishii et al.'!$A:$L,7,FALSE)*Sources!$E$4))</f>
        <v/>
      </c>
      <c r="AV174" s="18" t="str">
        <f t="shared" si="26"/>
        <v/>
      </c>
      <c r="AW174" s="18">
        <f>IF(ISERROR(VLOOKUP($A174,'Ishii et al.'!$A:$L,9,FALSE)),"",IF(VLOOKUP($A174,'Ishii et al.'!$A:$L,9,FALSE)=0,"",VLOOKUP($A174,'Ishii et al.'!$A:$L,9,FALSE)*Sources!$E$4))</f>
        <v>3.15646056626346E-3</v>
      </c>
      <c r="AX174" s="18" t="str">
        <f>IF(ISERROR(VLOOKUP($A174,'Ishii et al.'!$A:$L,10,FALSE)),"",IF(VLOOKUP($A174,'Ishii et al.'!$A:$L,10,FALSE)=0,"",VLOOKUP($A174,'Ishii et al.'!$A:$L,10,FALSE)*Sources!$E$4))</f>
        <v/>
      </c>
      <c r="AY174" s="18" t="str">
        <f>IF(ISERROR(VLOOKUP($A174,'Ishii et al.'!$A:$L,11,FALSE)),"",IF(VLOOKUP($A174,'Ishii et al.'!$A:$L,11,FALSE)=0,"",VLOOKUP($A174,'Ishii et al.'!$A:$L,11,FALSE)*Sources!$E$4))</f>
        <v/>
      </c>
      <c r="AZ174" s="18" t="str">
        <f>IF(ISERROR(VLOOKUP($A174,'Ishii et al.'!$A:$L,12,FALSE)),"",IF(VLOOKUP($A174,'Ishii et al.'!$A:$L,12,FALSE)=0,"",VLOOKUP($A174,'Ishii et al.'!$A:$L,12,FALSE)*Sources!$E$4))</f>
        <v/>
      </c>
      <c r="BA174" s="17"/>
      <c r="BB174" s="18" t="str">
        <f>IF(ISERROR(VLOOKUP($A174,'Park et al.'!$A:$E,5,FALSE)),"",IF(VLOOKUP($A174,'Park et al.'!$A:$E,5,FALSE)=0,"",VLOOKUP($A174,'Park et al.'!$A:$E,5,FALSE)*Sources!$E$5))</f>
        <v/>
      </c>
    </row>
    <row r="175" spans="1:54" ht="15" customHeight="1">
      <c r="A175" s="18" t="s">
        <v>492</v>
      </c>
      <c r="B175" s="18"/>
      <c r="C175" s="18"/>
      <c r="D175" s="18" t="s">
        <v>493</v>
      </c>
      <c r="F175" s="17"/>
      <c r="G175" s="18" t="s">
        <v>493</v>
      </c>
      <c r="I175" s="18">
        <f t="shared" si="18"/>
        <v>1</v>
      </c>
      <c r="J175" s="18">
        <f t="shared" si="19"/>
        <v>2</v>
      </c>
      <c r="K175" s="18"/>
      <c r="L175" s="18"/>
      <c r="N175" s="12" t="str">
        <f t="shared" si="20"/>
        <v/>
      </c>
      <c r="O175" s="12" t="str">
        <f t="shared" si="21"/>
        <v/>
      </c>
      <c r="P175" s="12" t="str">
        <f t="shared" si="22"/>
        <v/>
      </c>
      <c r="Q175" s="12" t="str">
        <f t="shared" si="23"/>
        <v/>
      </c>
      <c r="R175" s="12" t="str">
        <f t="shared" si="24"/>
        <v/>
      </c>
      <c r="S175" s="12" t="str">
        <f t="shared" si="25"/>
        <v/>
      </c>
      <c r="U175" s="18" t="str">
        <f>IF(ISERROR(VLOOKUP($A175,'Bennett et al.'!$A:$E,3,FALSE)),"",IF(VLOOKUP($A175,'Bennett et al.'!$A:$E,3,FALSE)=0,"",VLOOKUP($A175,'Bennett et al.'!$A:$E,3,FALSE)*Sources!$E$2))</f>
        <v/>
      </c>
      <c r="V175" s="18" t="str">
        <f>IF(ISERROR(VLOOKUP($A175,'Bennett et al.'!$A:$E,4,FALSE)),"",IF(VLOOKUP($A175,'Bennett et al.'!$A:$E,4,FALSE)=0,"",VLOOKUP($A175,'Bennett et al.'!$A:$E,4,FALSE)*Sources!$E$2))</f>
        <v/>
      </c>
      <c r="W175" s="18" t="str">
        <f>IF(ISERROR(VLOOKUP($A175,'Bennett et al.'!$A:$E,5,FALSE)),"",IF(VLOOKUP($A175,'Bennett et al.'!$A:$E,5,FALSE)=0,"",VLOOKUP($A175,'Bennett et al.'!$A:$E,5,FALSE)*Sources!$E$2))</f>
        <v/>
      </c>
      <c r="X175" s="17"/>
      <c r="Y175" s="18" t="str">
        <f>IF(ISERROR(VLOOKUP($A175,'Gerosa et al. growth media'!$A:$K,4,FALSE)),"",IF(VLOOKUP($A175,'Gerosa et al. growth media'!$A:$K,4,FALSE)=0,"",VLOOKUP($A175,'Gerosa et al. growth media'!$A:$K,4,FALSE)*Sources!$E$3))</f>
        <v/>
      </c>
      <c r="Z175" s="18" t="str">
        <f>IF(ISERROR(VLOOKUP($A175,'Gerosa et al. growth media'!$A:$K,5,FALSE)),"",IF(VLOOKUP($A175,'Gerosa et al. growth media'!$A:$K,5,FALSE)=0,"",VLOOKUP($A175,'Gerosa et al. growth media'!$A:$K,5,FALSE)*Sources!$E$3))</f>
        <v/>
      </c>
      <c r="AA175" s="18" t="str">
        <f>IF(ISERROR(VLOOKUP($A175,'Gerosa et al. growth media'!$A:$K,6,FALSE)),"",IF(VLOOKUP($A175,'Gerosa et al. growth media'!$A:$K,6,FALSE)=0,"",VLOOKUP($A175,'Gerosa et al. growth media'!$A:$K,6,FALSE)*Sources!$E$3))</f>
        <v/>
      </c>
      <c r="AB175" s="18" t="str">
        <f>IF(ISERROR(VLOOKUP($A175,'Gerosa et al. growth media'!$A:$K,7,FALSE)),"",IF(VLOOKUP($A175,'Gerosa et al. growth media'!$A:$K,7,FALSE)=0,"",VLOOKUP($A175,'Gerosa et al. growth media'!$A:$K,7,FALSE)*Sources!$E$3))</f>
        <v/>
      </c>
      <c r="AC175" s="18" t="str">
        <f>IF(ISERROR(VLOOKUP($A175,'Gerosa et al. growth media'!$A:$K,8,FALSE)),"",IF(VLOOKUP($A175,'Gerosa et al. growth media'!$A:$K,8,FALSE)=0,"",VLOOKUP($A175,'Gerosa et al. growth media'!$A:$K,8,FALSE)*Sources!$E$3))</f>
        <v/>
      </c>
      <c r="AD175" s="18" t="str">
        <f>IF(ISERROR(VLOOKUP($A175,'Gerosa et al. growth media'!$A:$K,9,FALSE)),"",IF(VLOOKUP($A175,'Gerosa et al. growth media'!$A:$K,9,FALSE)=0,"",VLOOKUP($A175,'Gerosa et al. growth media'!$A:$K,9,FALSE)*Sources!$E$3))</f>
        <v/>
      </c>
      <c r="AE175" s="18" t="str">
        <f>IF(ISERROR(VLOOKUP($A175,'Gerosa et al. growth media'!$A:$K,10,FALSE)),"",IF(VLOOKUP($A175,'Gerosa et al. growth media'!$A:$K,10,FALSE)=0,"",VLOOKUP($A175,'Gerosa et al. growth media'!$A:$K,10,FALSE)*Sources!$E$3))</f>
        <v/>
      </c>
      <c r="AF175" s="18" t="str">
        <f>IF(ISERROR(VLOOKUP($A175,'Gerosa et al. growth media'!$A:$K,11,FALSE)),"",IF(VLOOKUP($A175,'Gerosa et al. growth media'!$A:$K,11,FALSE)=0,"",VLOOKUP($A175,'Gerosa et al. growth media'!$A:$K,11,FALSE)*Sources!$E$3))</f>
        <v/>
      </c>
      <c r="AG175" s="18" t="str">
        <f>IF(ISERROR(VLOOKUP($A175,'Gerosa et al. diauxic shift'!$A:$L,4,FALSE)),"",IF(VLOOKUP($A175,'Gerosa et al. diauxic shift'!$A:$L,4,FALSE)=0,"",VLOOKUP($A175,'Gerosa et al. diauxic shift'!$A:$L,4,FALSE)*Sources!$E$3))</f>
        <v/>
      </c>
      <c r="AH175" s="18" t="str">
        <f>IF(ISERROR(VLOOKUP($A175,'Gerosa et al. diauxic shift'!$A:$L,5,FALSE)),"",IF(VLOOKUP($A175,'Gerosa et al. diauxic shift'!$A:$L,5,FALSE)=0,"",VLOOKUP($A175,'Gerosa et al. diauxic shift'!$A:$L,5,FALSE)*Sources!$E$3))</f>
        <v/>
      </c>
      <c r="AI175" s="18" t="str">
        <f>IF(ISERROR(VLOOKUP($A175,'Gerosa et al. diauxic shift'!$A:$L,6,FALSE)),"",IF(VLOOKUP($A175,'Gerosa et al. diauxic shift'!$A:$L,6,FALSE)=0,"",VLOOKUP($A175,'Gerosa et al. diauxic shift'!$A:$L,6,FALSE)*Sources!$E$3))</f>
        <v/>
      </c>
      <c r="AJ175" s="18" t="str">
        <f>IF(ISERROR(VLOOKUP($A175,'Gerosa et al. diauxic shift'!$A:$L,7,FALSE)),"",IF(VLOOKUP($A175,'Gerosa et al. diauxic shift'!$A:$L,7,FALSE)=0,"",VLOOKUP($A175,'Gerosa et al. diauxic shift'!$A:$L,7,FALSE)*Sources!$E$3))</f>
        <v/>
      </c>
      <c r="AK175" s="18" t="str">
        <f>IF(ISERROR(VLOOKUP($A175,'Gerosa et al. diauxic shift'!$A:$L,8,FALSE)),"",IF(VLOOKUP($A175,'Gerosa et al. diauxic shift'!$A:$L,8,FALSE)=0,"",VLOOKUP($A175,'Gerosa et al. diauxic shift'!$A:$L,8,FALSE)*Sources!$E$3))</f>
        <v/>
      </c>
      <c r="AL175" s="18" t="str">
        <f>IF(ISERROR(VLOOKUP($A175,'Gerosa et al. diauxic shift'!$A:$L,9,FALSE)),"",IF(VLOOKUP($A175,'Gerosa et al. diauxic shift'!$A:$L,9,FALSE)=0,"",VLOOKUP($A175,'Gerosa et al. diauxic shift'!$A:$L,9,FALSE)*Sources!$E$3))</f>
        <v/>
      </c>
      <c r="AM175" s="18" t="str">
        <f>IF(ISERROR(VLOOKUP($A175,'Gerosa et al. diauxic shift'!$A:$L,10,FALSE)),"",IF(VLOOKUP($A175,'Gerosa et al. diauxic shift'!$A:$L,10,FALSE)=0,"",VLOOKUP($A175,'Gerosa et al. diauxic shift'!$A:$L,10,FALSE)*Sources!$E$3))</f>
        <v/>
      </c>
      <c r="AN175" s="18" t="str">
        <f>IF(ISERROR(VLOOKUP($A175,'Gerosa et al. diauxic shift'!$A:$L,11,FALSE)),"",IF(VLOOKUP($A175,'Gerosa et al. diauxic shift'!$A:$L,11,FALSE)=0,"",VLOOKUP($A175,'Gerosa et al. diauxic shift'!$A:$L,11,FALSE)*Sources!$E$3))</f>
        <v/>
      </c>
      <c r="AO175" s="18" t="str">
        <f>IF(ISERROR(VLOOKUP($A175,'Gerosa et al. diauxic shift'!$A:$L,12,FALSE)),"",IF(VLOOKUP($A175,'Gerosa et al. diauxic shift'!$A:$L,12,FALSE)=0,"",VLOOKUP($A175,'Gerosa et al. diauxic shift'!$A:$L,12,FALSE)*Sources!$E$3))</f>
        <v/>
      </c>
      <c r="AP175" s="17"/>
      <c r="AQ175" s="18" t="str">
        <f>IF(ISERROR(VLOOKUP($A175,'Ishii et al.'!$A:$L,3,FALSE)),"",IF(VLOOKUP($A175,'Ishii et al.'!$A:$L,3,FALSE)=0,"",VLOOKUP($A175,'Ishii et al.'!$A:$L,3,FALSE)*Sources!$E$4))</f>
        <v/>
      </c>
      <c r="AR175" s="18" t="str">
        <f>IF(ISERROR(VLOOKUP($A175,'Ishii et al.'!$A:$L,4,FALSE)),"",IF(VLOOKUP($A175,'Ishii et al.'!$A:$L,4,FALSE)=0,"",VLOOKUP($A175,'Ishii et al.'!$A:$L,4,FALSE)*Sources!$E$4))</f>
        <v/>
      </c>
      <c r="AS175" s="18">
        <f>IF(ISERROR(VLOOKUP($A175,'Ishii et al.'!$A:$L,5,FALSE)),"",IF(VLOOKUP($A175,'Ishii et al.'!$A:$L,5,FALSE)=0,"",VLOOKUP($A175,'Ishii et al.'!$A:$L,5,FALSE)*Sources!$E$4))</f>
        <v>6.2596008186978497E-3</v>
      </c>
      <c r="AT175" s="18" t="str">
        <f>IF(ISERROR(VLOOKUP($A175,'Ishii et al.'!$A:$L,6,FALSE)),"",IF(VLOOKUP($A175,'Ishii et al.'!$A:$L,6,FALSE)=0,"",VLOOKUP($A175,'Ishii et al.'!$A:$L,6,FALSE)*Sources!$E$4))</f>
        <v/>
      </c>
      <c r="AU175" s="18" t="str">
        <f>IF(ISERROR(VLOOKUP($A175,'Ishii et al.'!$A:$L,7,FALSE)),"",IF(VLOOKUP($A175,'Ishii et al.'!$A:$L,7,FALSE)=0,"",VLOOKUP($A175,'Ishii et al.'!$A:$L,7,FALSE)*Sources!$E$4))</f>
        <v/>
      </c>
      <c r="AV175" s="18">
        <f t="shared" si="26"/>
        <v>6.2596008186978497E-3</v>
      </c>
      <c r="AW175" s="18">
        <f>IF(ISERROR(VLOOKUP($A175,'Ishii et al.'!$A:$L,9,FALSE)),"",IF(VLOOKUP($A175,'Ishii et al.'!$A:$L,9,FALSE)=0,"",VLOOKUP($A175,'Ishii et al.'!$A:$L,9,FALSE)*Sources!$E$4))</f>
        <v>1.13042217176873E-2</v>
      </c>
      <c r="AX175" s="18" t="str">
        <f>IF(ISERROR(VLOOKUP($A175,'Ishii et al.'!$A:$L,10,FALSE)),"",IF(VLOOKUP($A175,'Ishii et al.'!$A:$L,10,FALSE)=0,"",VLOOKUP($A175,'Ishii et al.'!$A:$L,10,FALSE)*Sources!$E$4))</f>
        <v/>
      </c>
      <c r="AY175" s="18" t="str">
        <f>IF(ISERROR(VLOOKUP($A175,'Ishii et al.'!$A:$L,11,FALSE)),"",IF(VLOOKUP($A175,'Ishii et al.'!$A:$L,11,FALSE)=0,"",VLOOKUP($A175,'Ishii et al.'!$A:$L,11,FALSE)*Sources!$E$4))</f>
        <v/>
      </c>
      <c r="AZ175" s="18" t="str">
        <f>IF(ISERROR(VLOOKUP($A175,'Ishii et al.'!$A:$L,12,FALSE)),"",IF(VLOOKUP($A175,'Ishii et al.'!$A:$L,12,FALSE)=0,"",VLOOKUP($A175,'Ishii et al.'!$A:$L,12,FALSE)*Sources!$E$4))</f>
        <v/>
      </c>
      <c r="BA175" s="17"/>
      <c r="BB175" s="18" t="str">
        <f>IF(ISERROR(VLOOKUP($A175,'Park et al.'!$A:$E,5,FALSE)),"",IF(VLOOKUP($A175,'Park et al.'!$A:$E,5,FALSE)=0,"",VLOOKUP($A175,'Park et al.'!$A:$E,5,FALSE)*Sources!$E$5))</f>
        <v/>
      </c>
    </row>
    <row r="176" spans="1:54" ht="15" customHeight="1">
      <c r="A176" s="16" t="s">
        <v>494</v>
      </c>
      <c r="B176" s="18" t="s">
        <v>723</v>
      </c>
      <c r="C176" s="18" t="s">
        <v>723</v>
      </c>
      <c r="D176" s="18" t="s">
        <v>496</v>
      </c>
      <c r="G176" s="16" t="s">
        <v>495</v>
      </c>
      <c r="H176" s="18" t="s">
        <v>496</v>
      </c>
      <c r="I176" s="16">
        <f t="shared" si="18"/>
        <v>2</v>
      </c>
      <c r="J176" s="16">
        <f t="shared" si="19"/>
        <v>2</v>
      </c>
      <c r="K176" s="18"/>
      <c r="L176" s="18"/>
      <c r="N176" s="12">
        <f t="shared" si="20"/>
        <v>8.2900000000000001E-2</v>
      </c>
      <c r="O176" s="12">
        <f t="shared" si="21"/>
        <v>8.2900000000000001E-2</v>
      </c>
      <c r="P176" s="12">
        <f t="shared" si="22"/>
        <v>8.2900000000000001E-2</v>
      </c>
      <c r="Q176" s="12">
        <f t="shared" si="23"/>
        <v>8.2900000000000001E-2</v>
      </c>
      <c r="R176" s="12">
        <f t="shared" si="24"/>
        <v>0</v>
      </c>
      <c r="S176" s="12">
        <f t="shared" si="25"/>
        <v>2.4001158077591197E-4</v>
      </c>
      <c r="U176" s="16" t="str">
        <f>IF(ISERROR(VLOOKUP($A176,'Bennett et al.'!$A:$E,3,FALSE)),"",IF(VLOOKUP($A176,'Bennett et al.'!$A:$E,3,FALSE)=0,"",VLOOKUP($A176,'Bennett et al.'!$A:$E,3,FALSE)*Sources!$E$2))</f>
        <v/>
      </c>
      <c r="V176" s="16" t="str">
        <f>IF(ISERROR(VLOOKUP($A176,'Bennett et al.'!$A:$E,4,FALSE)),"",IF(VLOOKUP($A176,'Bennett et al.'!$A:$E,4,FALSE)=0,"",VLOOKUP($A176,'Bennett et al.'!$A:$E,4,FALSE)*Sources!$E$2))</f>
        <v/>
      </c>
      <c r="W176" s="16" t="str">
        <f>IF(ISERROR(VLOOKUP($A176,'Bennett et al.'!$A:$E,5,FALSE)),"",IF(VLOOKUP($A176,'Bennett et al.'!$A:$E,5,FALSE)=0,"",VLOOKUP($A176,'Bennett et al.'!$A:$E,5,FALSE)*Sources!$E$2))</f>
        <v/>
      </c>
      <c r="X176" s="17"/>
      <c r="Y176" s="16" t="str">
        <f>IF(ISERROR(VLOOKUP($A176,'Gerosa et al. growth media'!$A:$K,4,FALSE)),"",IF(VLOOKUP($A176,'Gerosa et al. growth media'!$A:$K,4,FALSE)=0,"",VLOOKUP($A176,'Gerosa et al. growth media'!$A:$K,4,FALSE)*Sources!$E$3))</f>
        <v/>
      </c>
      <c r="Z176" s="16" t="str">
        <f>IF(ISERROR(VLOOKUP($A176,'Gerosa et al. growth media'!$A:$K,5,FALSE)),"",IF(VLOOKUP($A176,'Gerosa et al. growth media'!$A:$K,5,FALSE)=0,"",VLOOKUP($A176,'Gerosa et al. growth media'!$A:$K,5,FALSE)*Sources!$E$3))</f>
        <v/>
      </c>
      <c r="AA176" s="16" t="str">
        <f>IF(ISERROR(VLOOKUP($A176,'Gerosa et al. growth media'!$A:$K,6,FALSE)),"",IF(VLOOKUP($A176,'Gerosa et al. growth media'!$A:$K,6,FALSE)=0,"",VLOOKUP($A176,'Gerosa et al. growth media'!$A:$K,6,FALSE)*Sources!$E$3))</f>
        <v/>
      </c>
      <c r="AB176" s="16" t="str">
        <f>IF(ISERROR(VLOOKUP($A176,'Gerosa et al. growth media'!$A:$K,7,FALSE)),"",IF(VLOOKUP($A176,'Gerosa et al. growth media'!$A:$K,7,FALSE)=0,"",VLOOKUP($A176,'Gerosa et al. growth media'!$A:$K,7,FALSE)*Sources!$E$3))</f>
        <v/>
      </c>
      <c r="AC176" s="16" t="str">
        <f>IF(ISERROR(VLOOKUP($A176,'Gerosa et al. growth media'!$A:$K,8,FALSE)),"",IF(VLOOKUP($A176,'Gerosa et al. growth media'!$A:$K,8,FALSE)=0,"",VLOOKUP($A176,'Gerosa et al. growth media'!$A:$K,8,FALSE)*Sources!$E$3))</f>
        <v/>
      </c>
      <c r="AD176" s="16" t="str">
        <f>IF(ISERROR(VLOOKUP($A176,'Gerosa et al. growth media'!$A:$K,9,FALSE)),"",IF(VLOOKUP($A176,'Gerosa et al. growth media'!$A:$K,9,FALSE)=0,"",VLOOKUP($A176,'Gerosa et al. growth media'!$A:$K,9,FALSE)*Sources!$E$3))</f>
        <v/>
      </c>
      <c r="AE176" s="16" t="str">
        <f>IF(ISERROR(VLOOKUP($A176,'Gerosa et al. growth media'!$A:$K,10,FALSE)),"",IF(VLOOKUP($A176,'Gerosa et al. growth media'!$A:$K,10,FALSE)=0,"",VLOOKUP($A176,'Gerosa et al. growth media'!$A:$K,10,FALSE)*Sources!$E$3))</f>
        <v/>
      </c>
      <c r="AF176" s="16" t="str">
        <f>IF(ISERROR(VLOOKUP($A176,'Gerosa et al. growth media'!$A:$K,11,FALSE)),"",IF(VLOOKUP($A176,'Gerosa et al. growth media'!$A:$K,11,FALSE)=0,"",VLOOKUP($A176,'Gerosa et al. growth media'!$A:$K,11,FALSE)*Sources!$E$3))</f>
        <v/>
      </c>
      <c r="AG176" s="16" t="str">
        <f>IF(ISERROR(VLOOKUP($A176,'Gerosa et al. diauxic shift'!$A:$L,4,FALSE)),"",IF(VLOOKUP($A176,'Gerosa et al. diauxic shift'!$A:$L,4,FALSE)=0,"",VLOOKUP($A176,'Gerosa et al. diauxic shift'!$A:$L,4,FALSE)*Sources!$E$3))</f>
        <v/>
      </c>
      <c r="AH176" s="16" t="str">
        <f>IF(ISERROR(VLOOKUP($A176,'Gerosa et al. diauxic shift'!$A:$L,5,FALSE)),"",IF(VLOOKUP($A176,'Gerosa et al. diauxic shift'!$A:$L,5,FALSE)=0,"",VLOOKUP($A176,'Gerosa et al. diauxic shift'!$A:$L,5,FALSE)*Sources!$E$3))</f>
        <v/>
      </c>
      <c r="AI176" s="16" t="str">
        <f>IF(ISERROR(VLOOKUP($A176,'Gerosa et al. diauxic shift'!$A:$L,6,FALSE)),"",IF(VLOOKUP($A176,'Gerosa et al. diauxic shift'!$A:$L,6,FALSE)=0,"",VLOOKUP($A176,'Gerosa et al. diauxic shift'!$A:$L,6,FALSE)*Sources!$E$3))</f>
        <v/>
      </c>
      <c r="AJ176" s="16" t="str">
        <f>IF(ISERROR(VLOOKUP($A176,'Gerosa et al. diauxic shift'!$A:$L,7,FALSE)),"",IF(VLOOKUP($A176,'Gerosa et al. diauxic shift'!$A:$L,7,FALSE)=0,"",VLOOKUP($A176,'Gerosa et al. diauxic shift'!$A:$L,7,FALSE)*Sources!$E$3))</f>
        <v/>
      </c>
      <c r="AK176" s="16" t="str">
        <f>IF(ISERROR(VLOOKUP($A176,'Gerosa et al. diauxic shift'!$A:$L,8,FALSE)),"",IF(VLOOKUP($A176,'Gerosa et al. diauxic shift'!$A:$L,8,FALSE)=0,"",VLOOKUP($A176,'Gerosa et al. diauxic shift'!$A:$L,8,FALSE)*Sources!$E$3))</f>
        <v/>
      </c>
      <c r="AL176" s="16" t="str">
        <f>IF(ISERROR(VLOOKUP($A176,'Gerosa et al. diauxic shift'!$A:$L,9,FALSE)),"",IF(VLOOKUP($A176,'Gerosa et al. diauxic shift'!$A:$L,9,FALSE)=0,"",VLOOKUP($A176,'Gerosa et al. diauxic shift'!$A:$L,9,FALSE)*Sources!$E$3))</f>
        <v/>
      </c>
      <c r="AM176" s="16" t="str">
        <f>IF(ISERROR(VLOOKUP($A176,'Gerosa et al. diauxic shift'!$A:$L,10,FALSE)),"",IF(VLOOKUP($A176,'Gerosa et al. diauxic shift'!$A:$L,10,FALSE)=0,"",VLOOKUP($A176,'Gerosa et al. diauxic shift'!$A:$L,10,FALSE)*Sources!$E$3))</f>
        <v/>
      </c>
      <c r="AN176" s="16" t="str">
        <f>IF(ISERROR(VLOOKUP($A176,'Gerosa et al. diauxic shift'!$A:$L,11,FALSE)),"",IF(VLOOKUP($A176,'Gerosa et al. diauxic shift'!$A:$L,11,FALSE)=0,"",VLOOKUP($A176,'Gerosa et al. diauxic shift'!$A:$L,11,FALSE)*Sources!$E$3))</f>
        <v/>
      </c>
      <c r="AO176" s="16" t="str">
        <f>IF(ISERROR(VLOOKUP($A176,'Gerosa et al. diauxic shift'!$A:$L,12,FALSE)),"",IF(VLOOKUP($A176,'Gerosa et al. diauxic shift'!$A:$L,12,FALSE)=0,"",VLOOKUP($A176,'Gerosa et al. diauxic shift'!$A:$L,12,FALSE)*Sources!$E$3))</f>
        <v/>
      </c>
      <c r="AP176" s="17"/>
      <c r="AQ176" s="16" t="str">
        <f>IF(ISERROR(VLOOKUP($A176,'Ishii et al.'!$A:$L,3,FALSE)),"",IF(VLOOKUP($A176,'Ishii et al.'!$A:$L,3,FALSE)=0,"",VLOOKUP($A176,'Ishii et al.'!$A:$L,3,FALSE)*Sources!$E$4))</f>
        <v/>
      </c>
      <c r="AR176" s="16">
        <f>IF(ISERROR(VLOOKUP($A176,'Ishii et al.'!$A:$L,4,FALSE)),"",IF(VLOOKUP($A176,'Ishii et al.'!$A:$L,4,FALSE)=0,"",VLOOKUP($A176,'Ishii et al.'!$A:$L,4,FALSE)*Sources!$E$4))</f>
        <v>8.3188738380770896E-3</v>
      </c>
      <c r="AS176" s="16" t="str">
        <f>IF(ISERROR(VLOOKUP($A176,'Ishii et al.'!$A:$L,5,FALSE)),"",IF(VLOOKUP($A176,'Ishii et al.'!$A:$L,5,FALSE)=0,"",VLOOKUP($A176,'Ishii et al.'!$A:$L,5,FALSE)*Sources!$E$4))</f>
        <v/>
      </c>
      <c r="AT176" s="16" t="str">
        <f>IF(ISERROR(VLOOKUP($A176,'Ishii et al.'!$A:$L,6,FALSE)),"",IF(VLOOKUP($A176,'Ishii et al.'!$A:$L,6,FALSE)=0,"",VLOOKUP($A176,'Ishii et al.'!$A:$L,6,FALSE)*Sources!$E$4))</f>
        <v/>
      </c>
      <c r="AU176" s="16" t="str">
        <f>IF(ISERROR(VLOOKUP($A176,'Ishii et al.'!$A:$L,7,FALSE)),"",IF(VLOOKUP($A176,'Ishii et al.'!$A:$L,7,FALSE)=0,"",VLOOKUP($A176,'Ishii et al.'!$A:$L,7,FALSE)*Sources!$E$4))</f>
        <v/>
      </c>
      <c r="AV176" s="16">
        <f t="shared" si="26"/>
        <v>8.3188738380770896E-3</v>
      </c>
      <c r="AW176" s="16" t="str">
        <f>IF(ISERROR(VLOOKUP($A176,'Ishii et al.'!$A:$L,9,FALSE)),"",IF(VLOOKUP($A176,'Ishii et al.'!$A:$L,9,FALSE)=0,"",VLOOKUP($A176,'Ishii et al.'!$A:$L,9,FALSE)*Sources!$E$4))</f>
        <v/>
      </c>
      <c r="AX176" s="16" t="str">
        <f>IF(ISERROR(VLOOKUP($A176,'Ishii et al.'!$A:$L,10,FALSE)),"",IF(VLOOKUP($A176,'Ishii et al.'!$A:$L,10,FALSE)=0,"",VLOOKUP($A176,'Ishii et al.'!$A:$L,10,FALSE)*Sources!$E$4))</f>
        <v/>
      </c>
      <c r="AY176" s="16" t="str">
        <f>IF(ISERROR(VLOOKUP($A176,'Ishii et al.'!$A:$L,11,FALSE)),"",IF(VLOOKUP($A176,'Ishii et al.'!$A:$L,11,FALSE)=0,"",VLOOKUP($A176,'Ishii et al.'!$A:$L,11,FALSE)*Sources!$E$4))</f>
        <v/>
      </c>
      <c r="AZ176" s="16" t="str">
        <f>IF(ISERROR(VLOOKUP($A176,'Ishii et al.'!$A:$L,12,FALSE)),"",IF(VLOOKUP($A176,'Ishii et al.'!$A:$L,12,FALSE)=0,"",VLOOKUP($A176,'Ishii et al.'!$A:$L,12,FALSE)*Sources!$E$4))</f>
        <v/>
      </c>
      <c r="BA176" s="17"/>
      <c r="BB176" s="16">
        <f>IF(ISERROR(VLOOKUP($A176,'Park et al.'!$A:$E,5,FALSE)),"",IF(VLOOKUP($A176,'Park et al.'!$A:$E,5,FALSE)=0,"",VLOOKUP($A176,'Park et al.'!$A:$E,5,FALSE)*Sources!$E$5))</f>
        <v>8.2900000000000001E-2</v>
      </c>
    </row>
    <row r="177" spans="1:54" ht="15" customHeight="1">
      <c r="A177" s="16" t="s">
        <v>497</v>
      </c>
      <c r="B177" s="18"/>
      <c r="C177" s="18"/>
      <c r="D177" s="18" t="s">
        <v>498</v>
      </c>
      <c r="G177" s="16" t="s">
        <v>498</v>
      </c>
      <c r="I177" s="16">
        <f t="shared" si="18"/>
        <v>1</v>
      </c>
      <c r="J177" s="16">
        <f t="shared" si="19"/>
        <v>3</v>
      </c>
      <c r="K177" s="18"/>
      <c r="L177" s="18"/>
      <c r="N177" s="12" t="str">
        <f t="shared" si="20"/>
        <v/>
      </c>
      <c r="O177" s="12" t="str">
        <f t="shared" si="21"/>
        <v/>
      </c>
      <c r="P177" s="12" t="str">
        <f t="shared" si="22"/>
        <v/>
      </c>
      <c r="Q177" s="12" t="str">
        <f t="shared" si="23"/>
        <v/>
      </c>
      <c r="R177" s="12" t="str">
        <f t="shared" si="24"/>
        <v/>
      </c>
      <c r="S177" s="12" t="str">
        <f t="shared" si="25"/>
        <v/>
      </c>
      <c r="U177" s="16" t="str">
        <f>IF(ISERROR(VLOOKUP($A177,'Bennett et al.'!$A:$E,3,FALSE)),"",IF(VLOOKUP($A177,'Bennett et al.'!$A:$E,3,FALSE)=0,"",VLOOKUP($A177,'Bennett et al.'!$A:$E,3,FALSE)*Sources!$E$2))</f>
        <v/>
      </c>
      <c r="V177" s="16" t="str">
        <f>IF(ISERROR(VLOOKUP($A177,'Bennett et al.'!$A:$E,4,FALSE)),"",IF(VLOOKUP($A177,'Bennett et al.'!$A:$E,4,FALSE)=0,"",VLOOKUP($A177,'Bennett et al.'!$A:$E,4,FALSE)*Sources!$E$2))</f>
        <v/>
      </c>
      <c r="W177" s="16" t="str">
        <f>IF(ISERROR(VLOOKUP($A177,'Bennett et al.'!$A:$E,5,FALSE)),"",IF(VLOOKUP($A177,'Bennett et al.'!$A:$E,5,FALSE)=0,"",VLOOKUP($A177,'Bennett et al.'!$A:$E,5,FALSE)*Sources!$E$2))</f>
        <v/>
      </c>
      <c r="X177" s="17"/>
      <c r="Y177" s="16" t="str">
        <f>IF(ISERROR(VLOOKUP($A177,'Gerosa et al. growth media'!$A:$K,4,FALSE)),"",IF(VLOOKUP($A177,'Gerosa et al. growth media'!$A:$K,4,FALSE)=0,"",VLOOKUP($A177,'Gerosa et al. growth media'!$A:$K,4,FALSE)*Sources!$E$3))</f>
        <v/>
      </c>
      <c r="Z177" s="16" t="str">
        <f>IF(ISERROR(VLOOKUP($A177,'Gerosa et al. growth media'!$A:$K,5,FALSE)),"",IF(VLOOKUP($A177,'Gerosa et al. growth media'!$A:$K,5,FALSE)=0,"",VLOOKUP($A177,'Gerosa et al. growth media'!$A:$K,5,FALSE)*Sources!$E$3))</f>
        <v/>
      </c>
      <c r="AA177" s="16" t="str">
        <f>IF(ISERROR(VLOOKUP($A177,'Gerosa et al. growth media'!$A:$K,6,FALSE)),"",IF(VLOOKUP($A177,'Gerosa et al. growth media'!$A:$K,6,FALSE)=0,"",VLOOKUP($A177,'Gerosa et al. growth media'!$A:$K,6,FALSE)*Sources!$E$3))</f>
        <v/>
      </c>
      <c r="AB177" s="16" t="str">
        <f>IF(ISERROR(VLOOKUP($A177,'Gerosa et al. growth media'!$A:$K,7,FALSE)),"",IF(VLOOKUP($A177,'Gerosa et al. growth media'!$A:$K,7,FALSE)=0,"",VLOOKUP($A177,'Gerosa et al. growth media'!$A:$K,7,FALSE)*Sources!$E$3))</f>
        <v/>
      </c>
      <c r="AC177" s="16" t="str">
        <f>IF(ISERROR(VLOOKUP($A177,'Gerosa et al. growth media'!$A:$K,8,FALSE)),"",IF(VLOOKUP($A177,'Gerosa et al. growth media'!$A:$K,8,FALSE)=0,"",VLOOKUP($A177,'Gerosa et al. growth media'!$A:$K,8,FALSE)*Sources!$E$3))</f>
        <v/>
      </c>
      <c r="AD177" s="16" t="str">
        <f>IF(ISERROR(VLOOKUP($A177,'Gerosa et al. growth media'!$A:$K,9,FALSE)),"",IF(VLOOKUP($A177,'Gerosa et al. growth media'!$A:$K,9,FALSE)=0,"",VLOOKUP($A177,'Gerosa et al. growth media'!$A:$K,9,FALSE)*Sources!$E$3))</f>
        <v/>
      </c>
      <c r="AE177" s="16" t="str">
        <f>IF(ISERROR(VLOOKUP($A177,'Gerosa et al. growth media'!$A:$K,10,FALSE)),"",IF(VLOOKUP($A177,'Gerosa et al. growth media'!$A:$K,10,FALSE)=0,"",VLOOKUP($A177,'Gerosa et al. growth media'!$A:$K,10,FALSE)*Sources!$E$3))</f>
        <v/>
      </c>
      <c r="AF177" s="16" t="str">
        <f>IF(ISERROR(VLOOKUP($A177,'Gerosa et al. growth media'!$A:$K,11,FALSE)),"",IF(VLOOKUP($A177,'Gerosa et al. growth media'!$A:$K,11,FALSE)=0,"",VLOOKUP($A177,'Gerosa et al. growth media'!$A:$K,11,FALSE)*Sources!$E$3))</f>
        <v/>
      </c>
      <c r="AG177" s="16" t="str">
        <f>IF(ISERROR(VLOOKUP($A177,'Gerosa et al. diauxic shift'!$A:$L,4,FALSE)),"",IF(VLOOKUP($A177,'Gerosa et al. diauxic shift'!$A:$L,4,FALSE)=0,"",VLOOKUP($A177,'Gerosa et al. diauxic shift'!$A:$L,4,FALSE)*Sources!$E$3))</f>
        <v/>
      </c>
      <c r="AH177" s="16" t="str">
        <f>IF(ISERROR(VLOOKUP($A177,'Gerosa et al. diauxic shift'!$A:$L,5,FALSE)),"",IF(VLOOKUP($A177,'Gerosa et al. diauxic shift'!$A:$L,5,FALSE)=0,"",VLOOKUP($A177,'Gerosa et al. diauxic shift'!$A:$L,5,FALSE)*Sources!$E$3))</f>
        <v/>
      </c>
      <c r="AI177" s="16" t="str">
        <f>IF(ISERROR(VLOOKUP($A177,'Gerosa et al. diauxic shift'!$A:$L,6,FALSE)),"",IF(VLOOKUP($A177,'Gerosa et al. diauxic shift'!$A:$L,6,FALSE)=0,"",VLOOKUP($A177,'Gerosa et al. diauxic shift'!$A:$L,6,FALSE)*Sources!$E$3))</f>
        <v/>
      </c>
      <c r="AJ177" s="16" t="str">
        <f>IF(ISERROR(VLOOKUP($A177,'Gerosa et al. diauxic shift'!$A:$L,7,FALSE)),"",IF(VLOOKUP($A177,'Gerosa et al. diauxic shift'!$A:$L,7,FALSE)=0,"",VLOOKUP($A177,'Gerosa et al. diauxic shift'!$A:$L,7,FALSE)*Sources!$E$3))</f>
        <v/>
      </c>
      <c r="AK177" s="16" t="str">
        <f>IF(ISERROR(VLOOKUP($A177,'Gerosa et al. diauxic shift'!$A:$L,8,FALSE)),"",IF(VLOOKUP($A177,'Gerosa et al. diauxic shift'!$A:$L,8,FALSE)=0,"",VLOOKUP($A177,'Gerosa et al. diauxic shift'!$A:$L,8,FALSE)*Sources!$E$3))</f>
        <v/>
      </c>
      <c r="AL177" s="16" t="str">
        <f>IF(ISERROR(VLOOKUP($A177,'Gerosa et al. diauxic shift'!$A:$L,9,FALSE)),"",IF(VLOOKUP($A177,'Gerosa et al. diauxic shift'!$A:$L,9,FALSE)=0,"",VLOOKUP($A177,'Gerosa et al. diauxic shift'!$A:$L,9,FALSE)*Sources!$E$3))</f>
        <v/>
      </c>
      <c r="AM177" s="16" t="str">
        <f>IF(ISERROR(VLOOKUP($A177,'Gerosa et al. diauxic shift'!$A:$L,10,FALSE)),"",IF(VLOOKUP($A177,'Gerosa et al. diauxic shift'!$A:$L,10,FALSE)=0,"",VLOOKUP($A177,'Gerosa et al. diauxic shift'!$A:$L,10,FALSE)*Sources!$E$3))</f>
        <v/>
      </c>
      <c r="AN177" s="16" t="str">
        <f>IF(ISERROR(VLOOKUP($A177,'Gerosa et al. diauxic shift'!$A:$L,11,FALSE)),"",IF(VLOOKUP($A177,'Gerosa et al. diauxic shift'!$A:$L,11,FALSE)=0,"",VLOOKUP($A177,'Gerosa et al. diauxic shift'!$A:$L,11,FALSE)*Sources!$E$3))</f>
        <v/>
      </c>
      <c r="AO177" s="16" t="str">
        <f>IF(ISERROR(VLOOKUP($A177,'Gerosa et al. diauxic shift'!$A:$L,12,FALSE)),"",IF(VLOOKUP($A177,'Gerosa et al. diauxic shift'!$A:$L,12,FALSE)=0,"",VLOOKUP($A177,'Gerosa et al. diauxic shift'!$A:$L,12,FALSE)*Sources!$E$3))</f>
        <v/>
      </c>
      <c r="AP177" s="17"/>
      <c r="AQ177" s="16" t="str">
        <f>IF(ISERROR(VLOOKUP($A177,'Ishii et al.'!$A:$L,3,FALSE)),"",IF(VLOOKUP($A177,'Ishii et al.'!$A:$L,3,FALSE)=0,"",VLOOKUP($A177,'Ishii et al.'!$A:$L,3,FALSE)*Sources!$E$4))</f>
        <v/>
      </c>
      <c r="AR177" s="16">
        <f>IF(ISERROR(VLOOKUP($A177,'Ishii et al.'!$A:$L,4,FALSE)),"",IF(VLOOKUP($A177,'Ishii et al.'!$A:$L,4,FALSE)=0,"",VLOOKUP($A177,'Ishii et al.'!$A:$L,4,FALSE)*Sources!$E$4))</f>
        <v>0.168715841168912</v>
      </c>
      <c r="AS177" s="16" t="str">
        <f>IF(ISERROR(VLOOKUP($A177,'Ishii et al.'!$A:$L,5,FALSE)),"",IF(VLOOKUP($A177,'Ishii et al.'!$A:$L,5,FALSE)=0,"",VLOOKUP($A177,'Ishii et al.'!$A:$L,5,FALSE)*Sources!$E$4))</f>
        <v/>
      </c>
      <c r="AT177" s="16">
        <f>IF(ISERROR(VLOOKUP($A177,'Ishii et al.'!$A:$L,6,FALSE)),"",IF(VLOOKUP($A177,'Ishii et al.'!$A:$L,6,FALSE)=0,"",VLOOKUP($A177,'Ishii et al.'!$A:$L,6,FALSE)*Sources!$E$4))</f>
        <v>1.6769469619414199</v>
      </c>
      <c r="AU177" s="16" t="str">
        <f>IF(ISERROR(VLOOKUP($A177,'Ishii et al.'!$A:$L,7,FALSE)),"",IF(VLOOKUP($A177,'Ishii et al.'!$A:$L,7,FALSE)=0,"",VLOOKUP($A177,'Ishii et al.'!$A:$L,7,FALSE)*Sources!$E$4))</f>
        <v/>
      </c>
      <c r="AV177" s="16">
        <f t="shared" si="26"/>
        <v>0.92283140155516596</v>
      </c>
      <c r="AW177" s="16" t="str">
        <f>IF(ISERROR(VLOOKUP($A177,'Ishii et al.'!$A:$L,9,FALSE)),"",IF(VLOOKUP($A177,'Ishii et al.'!$A:$L,9,FALSE)=0,"",VLOOKUP($A177,'Ishii et al.'!$A:$L,9,FALSE)*Sources!$E$4))</f>
        <v/>
      </c>
      <c r="AX177" s="16" t="str">
        <f>IF(ISERROR(VLOOKUP($A177,'Ishii et al.'!$A:$L,10,FALSE)),"",IF(VLOOKUP($A177,'Ishii et al.'!$A:$L,10,FALSE)=0,"",VLOOKUP($A177,'Ishii et al.'!$A:$L,10,FALSE)*Sources!$E$4))</f>
        <v/>
      </c>
      <c r="AY177" s="16" t="str">
        <f>IF(ISERROR(VLOOKUP($A177,'Ishii et al.'!$A:$L,11,FALSE)),"",IF(VLOOKUP($A177,'Ishii et al.'!$A:$L,11,FALSE)=0,"",VLOOKUP($A177,'Ishii et al.'!$A:$L,11,FALSE)*Sources!$E$4))</f>
        <v/>
      </c>
      <c r="AZ177" s="16">
        <f>IF(ISERROR(VLOOKUP($A177,'Ishii et al.'!$A:$L,12,FALSE)),"",IF(VLOOKUP($A177,'Ishii et al.'!$A:$L,12,FALSE)=0,"",VLOOKUP($A177,'Ishii et al.'!$A:$L,12,FALSE)*Sources!$E$4))</f>
        <v>4.93984015955101</v>
      </c>
      <c r="BA177" s="17"/>
      <c r="BB177" s="16" t="str">
        <f>IF(ISERROR(VLOOKUP($A177,'Park et al.'!$A:$E,5,FALSE)),"",IF(VLOOKUP($A177,'Park et al.'!$A:$E,5,FALSE)=0,"",VLOOKUP($A177,'Park et al.'!$A:$E,5,FALSE)*Sources!$E$5))</f>
        <v/>
      </c>
    </row>
    <row r="178" spans="1:54" ht="15" customHeight="1">
      <c r="A178" s="16" t="s">
        <v>499</v>
      </c>
      <c r="B178" s="18"/>
      <c r="C178" s="18"/>
      <c r="D178" s="18" t="s">
        <v>500</v>
      </c>
      <c r="G178" s="16" t="s">
        <v>500</v>
      </c>
      <c r="I178" s="16">
        <f t="shared" si="18"/>
        <v>1</v>
      </c>
      <c r="J178" s="16">
        <f t="shared" si="19"/>
        <v>1</v>
      </c>
      <c r="K178" s="18"/>
      <c r="L178" s="18"/>
      <c r="N178" s="12" t="str">
        <f t="shared" si="20"/>
        <v/>
      </c>
      <c r="O178" s="12" t="str">
        <f t="shared" si="21"/>
        <v/>
      </c>
      <c r="P178" s="12" t="str">
        <f t="shared" si="22"/>
        <v/>
      </c>
      <c r="Q178" s="12" t="str">
        <f t="shared" si="23"/>
        <v/>
      </c>
      <c r="R178" s="12" t="str">
        <f t="shared" si="24"/>
        <v/>
      </c>
      <c r="S178" s="12" t="str">
        <f t="shared" si="25"/>
        <v/>
      </c>
      <c r="U178" s="16" t="str">
        <f>IF(ISERROR(VLOOKUP($A178,'Bennett et al.'!$A:$E,3,FALSE)),"",IF(VLOOKUP($A178,'Bennett et al.'!$A:$E,3,FALSE)=0,"",VLOOKUP($A178,'Bennett et al.'!$A:$E,3,FALSE)*Sources!$E$2))</f>
        <v/>
      </c>
      <c r="V178" s="16" t="str">
        <f>IF(ISERROR(VLOOKUP($A178,'Bennett et al.'!$A:$E,4,FALSE)),"",IF(VLOOKUP($A178,'Bennett et al.'!$A:$E,4,FALSE)=0,"",VLOOKUP($A178,'Bennett et al.'!$A:$E,4,FALSE)*Sources!$E$2))</f>
        <v/>
      </c>
      <c r="W178" s="16" t="str">
        <f>IF(ISERROR(VLOOKUP($A178,'Bennett et al.'!$A:$E,5,FALSE)),"",IF(VLOOKUP($A178,'Bennett et al.'!$A:$E,5,FALSE)=0,"",VLOOKUP($A178,'Bennett et al.'!$A:$E,5,FALSE)*Sources!$E$2))</f>
        <v/>
      </c>
      <c r="X178" s="17"/>
      <c r="Y178" s="16" t="str">
        <f>IF(ISERROR(VLOOKUP($A178,'Gerosa et al. growth media'!$A:$K,4,FALSE)),"",IF(VLOOKUP($A178,'Gerosa et al. growth media'!$A:$K,4,FALSE)=0,"",VLOOKUP($A178,'Gerosa et al. growth media'!$A:$K,4,FALSE)*Sources!$E$3))</f>
        <v/>
      </c>
      <c r="Z178" s="16" t="str">
        <f>IF(ISERROR(VLOOKUP($A178,'Gerosa et al. growth media'!$A:$K,5,FALSE)),"",IF(VLOOKUP($A178,'Gerosa et al. growth media'!$A:$K,5,FALSE)=0,"",VLOOKUP($A178,'Gerosa et al. growth media'!$A:$K,5,FALSE)*Sources!$E$3))</f>
        <v/>
      </c>
      <c r="AA178" s="16" t="str">
        <f>IF(ISERROR(VLOOKUP($A178,'Gerosa et al. growth media'!$A:$K,6,FALSE)),"",IF(VLOOKUP($A178,'Gerosa et al. growth media'!$A:$K,6,FALSE)=0,"",VLOOKUP($A178,'Gerosa et al. growth media'!$A:$K,6,FALSE)*Sources!$E$3))</f>
        <v/>
      </c>
      <c r="AB178" s="16" t="str">
        <f>IF(ISERROR(VLOOKUP($A178,'Gerosa et al. growth media'!$A:$K,7,FALSE)),"",IF(VLOOKUP($A178,'Gerosa et al. growth media'!$A:$K,7,FALSE)=0,"",VLOOKUP($A178,'Gerosa et al. growth media'!$A:$K,7,FALSE)*Sources!$E$3))</f>
        <v/>
      </c>
      <c r="AC178" s="16" t="str">
        <f>IF(ISERROR(VLOOKUP($A178,'Gerosa et al. growth media'!$A:$K,8,FALSE)),"",IF(VLOOKUP($A178,'Gerosa et al. growth media'!$A:$K,8,FALSE)=0,"",VLOOKUP($A178,'Gerosa et al. growth media'!$A:$K,8,FALSE)*Sources!$E$3))</f>
        <v/>
      </c>
      <c r="AD178" s="16" t="str">
        <f>IF(ISERROR(VLOOKUP($A178,'Gerosa et al. growth media'!$A:$K,9,FALSE)),"",IF(VLOOKUP($A178,'Gerosa et al. growth media'!$A:$K,9,FALSE)=0,"",VLOOKUP($A178,'Gerosa et al. growth media'!$A:$K,9,FALSE)*Sources!$E$3))</f>
        <v/>
      </c>
      <c r="AE178" s="16" t="str">
        <f>IF(ISERROR(VLOOKUP($A178,'Gerosa et al. growth media'!$A:$K,10,FALSE)),"",IF(VLOOKUP($A178,'Gerosa et al. growth media'!$A:$K,10,FALSE)=0,"",VLOOKUP($A178,'Gerosa et al. growth media'!$A:$K,10,FALSE)*Sources!$E$3))</f>
        <v/>
      </c>
      <c r="AF178" s="16" t="str">
        <f>IF(ISERROR(VLOOKUP($A178,'Gerosa et al. growth media'!$A:$K,11,FALSE)),"",IF(VLOOKUP($A178,'Gerosa et al. growth media'!$A:$K,11,FALSE)=0,"",VLOOKUP($A178,'Gerosa et al. growth media'!$A:$K,11,FALSE)*Sources!$E$3))</f>
        <v/>
      </c>
      <c r="AG178" s="16" t="str">
        <f>IF(ISERROR(VLOOKUP($A178,'Gerosa et al. diauxic shift'!$A:$L,4,FALSE)),"",IF(VLOOKUP($A178,'Gerosa et al. diauxic shift'!$A:$L,4,FALSE)=0,"",VLOOKUP($A178,'Gerosa et al. diauxic shift'!$A:$L,4,FALSE)*Sources!$E$3))</f>
        <v/>
      </c>
      <c r="AH178" s="16" t="str">
        <f>IF(ISERROR(VLOOKUP($A178,'Gerosa et al. diauxic shift'!$A:$L,5,FALSE)),"",IF(VLOOKUP($A178,'Gerosa et al. diauxic shift'!$A:$L,5,FALSE)=0,"",VLOOKUP($A178,'Gerosa et al. diauxic shift'!$A:$L,5,FALSE)*Sources!$E$3))</f>
        <v/>
      </c>
      <c r="AI178" s="16" t="str">
        <f>IF(ISERROR(VLOOKUP($A178,'Gerosa et al. diauxic shift'!$A:$L,6,FALSE)),"",IF(VLOOKUP($A178,'Gerosa et al. diauxic shift'!$A:$L,6,FALSE)=0,"",VLOOKUP($A178,'Gerosa et al. diauxic shift'!$A:$L,6,FALSE)*Sources!$E$3))</f>
        <v/>
      </c>
      <c r="AJ178" s="16" t="str">
        <f>IF(ISERROR(VLOOKUP($A178,'Gerosa et al. diauxic shift'!$A:$L,7,FALSE)),"",IF(VLOOKUP($A178,'Gerosa et al. diauxic shift'!$A:$L,7,FALSE)=0,"",VLOOKUP($A178,'Gerosa et al. diauxic shift'!$A:$L,7,FALSE)*Sources!$E$3))</f>
        <v/>
      </c>
      <c r="AK178" s="16" t="str">
        <f>IF(ISERROR(VLOOKUP($A178,'Gerosa et al. diauxic shift'!$A:$L,8,FALSE)),"",IF(VLOOKUP($A178,'Gerosa et al. diauxic shift'!$A:$L,8,FALSE)=0,"",VLOOKUP($A178,'Gerosa et al. diauxic shift'!$A:$L,8,FALSE)*Sources!$E$3))</f>
        <v/>
      </c>
      <c r="AL178" s="16" t="str">
        <f>IF(ISERROR(VLOOKUP($A178,'Gerosa et al. diauxic shift'!$A:$L,9,FALSE)),"",IF(VLOOKUP($A178,'Gerosa et al. diauxic shift'!$A:$L,9,FALSE)=0,"",VLOOKUP($A178,'Gerosa et al. diauxic shift'!$A:$L,9,FALSE)*Sources!$E$3))</f>
        <v/>
      </c>
      <c r="AM178" s="16" t="str">
        <f>IF(ISERROR(VLOOKUP($A178,'Gerosa et al. diauxic shift'!$A:$L,10,FALSE)),"",IF(VLOOKUP($A178,'Gerosa et al. diauxic shift'!$A:$L,10,FALSE)=0,"",VLOOKUP($A178,'Gerosa et al. diauxic shift'!$A:$L,10,FALSE)*Sources!$E$3))</f>
        <v/>
      </c>
      <c r="AN178" s="16" t="str">
        <f>IF(ISERROR(VLOOKUP($A178,'Gerosa et al. diauxic shift'!$A:$L,11,FALSE)),"",IF(VLOOKUP($A178,'Gerosa et al. diauxic shift'!$A:$L,11,FALSE)=0,"",VLOOKUP($A178,'Gerosa et al. diauxic shift'!$A:$L,11,FALSE)*Sources!$E$3))</f>
        <v/>
      </c>
      <c r="AO178" s="16" t="str">
        <f>IF(ISERROR(VLOOKUP($A178,'Gerosa et al. diauxic shift'!$A:$L,12,FALSE)),"",IF(VLOOKUP($A178,'Gerosa et al. diauxic shift'!$A:$L,12,FALSE)=0,"",VLOOKUP($A178,'Gerosa et al. diauxic shift'!$A:$L,12,FALSE)*Sources!$E$3))</f>
        <v/>
      </c>
      <c r="AP178" s="17"/>
      <c r="AQ178" s="16" t="str">
        <f>IF(ISERROR(VLOOKUP($A178,'Ishii et al.'!$A:$L,3,FALSE)),"",IF(VLOOKUP($A178,'Ishii et al.'!$A:$L,3,FALSE)=0,"",VLOOKUP($A178,'Ishii et al.'!$A:$L,3,FALSE)*Sources!$E$4))</f>
        <v/>
      </c>
      <c r="AR178" s="16" t="str">
        <f>IF(ISERROR(VLOOKUP($A178,'Ishii et al.'!$A:$L,4,FALSE)),"",IF(VLOOKUP($A178,'Ishii et al.'!$A:$L,4,FALSE)=0,"",VLOOKUP($A178,'Ishii et al.'!$A:$L,4,FALSE)*Sources!$E$4))</f>
        <v/>
      </c>
      <c r="AS178" s="16">
        <f>IF(ISERROR(VLOOKUP($A178,'Ishii et al.'!$A:$L,5,FALSE)),"",IF(VLOOKUP($A178,'Ishii et al.'!$A:$L,5,FALSE)=0,"",VLOOKUP($A178,'Ishii et al.'!$A:$L,5,FALSE)*Sources!$E$4))</f>
        <v>7.9499110390192196E-2</v>
      </c>
      <c r="AT178" s="16" t="str">
        <f>IF(ISERROR(VLOOKUP($A178,'Ishii et al.'!$A:$L,6,FALSE)),"",IF(VLOOKUP($A178,'Ishii et al.'!$A:$L,6,FALSE)=0,"",VLOOKUP($A178,'Ishii et al.'!$A:$L,6,FALSE)*Sources!$E$4))</f>
        <v/>
      </c>
      <c r="AU178" s="16" t="str">
        <f>IF(ISERROR(VLOOKUP($A178,'Ishii et al.'!$A:$L,7,FALSE)),"",IF(VLOOKUP($A178,'Ishii et al.'!$A:$L,7,FALSE)=0,"",VLOOKUP($A178,'Ishii et al.'!$A:$L,7,FALSE)*Sources!$E$4))</f>
        <v/>
      </c>
      <c r="AV178" s="16">
        <f t="shared" si="26"/>
        <v>7.9499110390192196E-2</v>
      </c>
      <c r="AW178" s="16" t="str">
        <f>IF(ISERROR(VLOOKUP($A178,'Ishii et al.'!$A:$L,9,FALSE)),"",IF(VLOOKUP($A178,'Ishii et al.'!$A:$L,9,FALSE)=0,"",VLOOKUP($A178,'Ishii et al.'!$A:$L,9,FALSE)*Sources!$E$4))</f>
        <v/>
      </c>
      <c r="AX178" s="16" t="str">
        <f>IF(ISERROR(VLOOKUP($A178,'Ishii et al.'!$A:$L,10,FALSE)),"",IF(VLOOKUP($A178,'Ishii et al.'!$A:$L,10,FALSE)=0,"",VLOOKUP($A178,'Ishii et al.'!$A:$L,10,FALSE)*Sources!$E$4))</f>
        <v/>
      </c>
      <c r="AY178" s="16" t="str">
        <f>IF(ISERROR(VLOOKUP($A178,'Ishii et al.'!$A:$L,11,FALSE)),"",IF(VLOOKUP($A178,'Ishii et al.'!$A:$L,11,FALSE)=0,"",VLOOKUP($A178,'Ishii et al.'!$A:$L,11,FALSE)*Sources!$E$4))</f>
        <v/>
      </c>
      <c r="AZ178" s="16" t="str">
        <f>IF(ISERROR(VLOOKUP($A178,'Ishii et al.'!$A:$L,12,FALSE)),"",IF(VLOOKUP($A178,'Ishii et al.'!$A:$L,12,FALSE)=0,"",VLOOKUP($A178,'Ishii et al.'!$A:$L,12,FALSE)*Sources!$E$4))</f>
        <v/>
      </c>
      <c r="BA178" s="17"/>
      <c r="BB178" s="16" t="str">
        <f>IF(ISERROR(VLOOKUP($A178,'Park et al.'!$A:$E,5,FALSE)),"",IF(VLOOKUP($A178,'Park et al.'!$A:$E,5,FALSE)=0,"",VLOOKUP($A178,'Park et al.'!$A:$E,5,FALSE)*Sources!$E$5))</f>
        <v/>
      </c>
    </row>
    <row r="179" spans="1:54" ht="15" customHeight="1">
      <c r="A179" s="16" t="s">
        <v>501</v>
      </c>
      <c r="B179" s="18"/>
      <c r="C179" s="18"/>
      <c r="D179" s="18" t="s">
        <v>502</v>
      </c>
      <c r="G179" s="18" t="s">
        <v>502</v>
      </c>
      <c r="I179" s="18">
        <f t="shared" si="18"/>
        <v>1</v>
      </c>
      <c r="J179" s="18">
        <f t="shared" si="19"/>
        <v>1</v>
      </c>
      <c r="K179" s="18"/>
      <c r="L179" s="18"/>
      <c r="N179" s="12" t="str">
        <f t="shared" si="20"/>
        <v/>
      </c>
      <c r="O179" s="12" t="str">
        <f t="shared" si="21"/>
        <v/>
      </c>
      <c r="P179" s="12" t="str">
        <f t="shared" si="22"/>
        <v/>
      </c>
      <c r="Q179" s="12" t="str">
        <f t="shared" si="23"/>
        <v/>
      </c>
      <c r="R179" s="12" t="str">
        <f t="shared" si="24"/>
        <v/>
      </c>
      <c r="S179" s="12" t="str">
        <f t="shared" si="25"/>
        <v/>
      </c>
      <c r="U179" s="18" t="str">
        <f>IF(ISERROR(VLOOKUP($A179,'Bennett et al.'!$A:$E,3,FALSE)),"",IF(VLOOKUP($A179,'Bennett et al.'!$A:$E,3,FALSE)=0,"",VLOOKUP($A179,'Bennett et al.'!$A:$E,3,FALSE)*Sources!$E$2))</f>
        <v/>
      </c>
      <c r="V179" s="18" t="str">
        <f>IF(ISERROR(VLOOKUP($A179,'Bennett et al.'!$A:$E,4,FALSE)),"",IF(VLOOKUP($A179,'Bennett et al.'!$A:$E,4,FALSE)=0,"",VLOOKUP($A179,'Bennett et al.'!$A:$E,4,FALSE)*Sources!$E$2))</f>
        <v/>
      </c>
      <c r="W179" s="18" t="str">
        <f>IF(ISERROR(VLOOKUP($A179,'Bennett et al.'!$A:$E,5,FALSE)),"",IF(VLOOKUP($A179,'Bennett et al.'!$A:$E,5,FALSE)=0,"",VLOOKUP($A179,'Bennett et al.'!$A:$E,5,FALSE)*Sources!$E$2))</f>
        <v/>
      </c>
      <c r="X179" s="17"/>
      <c r="Y179" s="18" t="str">
        <f>IF(ISERROR(VLOOKUP($A179,'Gerosa et al. growth media'!$A:$K,4,FALSE)),"",IF(VLOOKUP($A179,'Gerosa et al. growth media'!$A:$K,4,FALSE)=0,"",VLOOKUP($A179,'Gerosa et al. growth media'!$A:$K,4,FALSE)*Sources!$E$3))</f>
        <v/>
      </c>
      <c r="Z179" s="18" t="str">
        <f>IF(ISERROR(VLOOKUP($A179,'Gerosa et al. growth media'!$A:$K,5,FALSE)),"",IF(VLOOKUP($A179,'Gerosa et al. growth media'!$A:$K,5,FALSE)=0,"",VLOOKUP($A179,'Gerosa et al. growth media'!$A:$K,5,FALSE)*Sources!$E$3))</f>
        <v/>
      </c>
      <c r="AA179" s="18" t="str">
        <f>IF(ISERROR(VLOOKUP($A179,'Gerosa et al. growth media'!$A:$K,6,FALSE)),"",IF(VLOOKUP($A179,'Gerosa et al. growth media'!$A:$K,6,FALSE)=0,"",VLOOKUP($A179,'Gerosa et al. growth media'!$A:$K,6,FALSE)*Sources!$E$3))</f>
        <v/>
      </c>
      <c r="AB179" s="18" t="str">
        <f>IF(ISERROR(VLOOKUP($A179,'Gerosa et al. growth media'!$A:$K,7,FALSE)),"",IF(VLOOKUP($A179,'Gerosa et al. growth media'!$A:$K,7,FALSE)=0,"",VLOOKUP($A179,'Gerosa et al. growth media'!$A:$K,7,FALSE)*Sources!$E$3))</f>
        <v/>
      </c>
      <c r="AC179" s="18" t="str">
        <f>IF(ISERROR(VLOOKUP($A179,'Gerosa et al. growth media'!$A:$K,8,FALSE)),"",IF(VLOOKUP($A179,'Gerosa et al. growth media'!$A:$K,8,FALSE)=0,"",VLOOKUP($A179,'Gerosa et al. growth media'!$A:$K,8,FALSE)*Sources!$E$3))</f>
        <v/>
      </c>
      <c r="AD179" s="18" t="str">
        <f>IF(ISERROR(VLOOKUP($A179,'Gerosa et al. growth media'!$A:$K,9,FALSE)),"",IF(VLOOKUP($A179,'Gerosa et al. growth media'!$A:$K,9,FALSE)=0,"",VLOOKUP($A179,'Gerosa et al. growth media'!$A:$K,9,FALSE)*Sources!$E$3))</f>
        <v/>
      </c>
      <c r="AE179" s="18" t="str">
        <f>IF(ISERROR(VLOOKUP($A179,'Gerosa et al. growth media'!$A:$K,10,FALSE)),"",IF(VLOOKUP($A179,'Gerosa et al. growth media'!$A:$K,10,FALSE)=0,"",VLOOKUP($A179,'Gerosa et al. growth media'!$A:$K,10,FALSE)*Sources!$E$3))</f>
        <v/>
      </c>
      <c r="AF179" s="18" t="str">
        <f>IF(ISERROR(VLOOKUP($A179,'Gerosa et al. growth media'!$A:$K,11,FALSE)),"",IF(VLOOKUP($A179,'Gerosa et al. growth media'!$A:$K,11,FALSE)=0,"",VLOOKUP($A179,'Gerosa et al. growth media'!$A:$K,11,FALSE)*Sources!$E$3))</f>
        <v/>
      </c>
      <c r="AG179" s="18" t="str">
        <f>IF(ISERROR(VLOOKUP($A179,'Gerosa et al. diauxic shift'!$A:$L,4,FALSE)),"",IF(VLOOKUP($A179,'Gerosa et al. diauxic shift'!$A:$L,4,FALSE)=0,"",VLOOKUP($A179,'Gerosa et al. diauxic shift'!$A:$L,4,FALSE)*Sources!$E$3))</f>
        <v/>
      </c>
      <c r="AH179" s="18" t="str">
        <f>IF(ISERROR(VLOOKUP($A179,'Gerosa et al. diauxic shift'!$A:$L,5,FALSE)),"",IF(VLOOKUP($A179,'Gerosa et al. diauxic shift'!$A:$L,5,FALSE)=0,"",VLOOKUP($A179,'Gerosa et al. diauxic shift'!$A:$L,5,FALSE)*Sources!$E$3))</f>
        <v/>
      </c>
      <c r="AI179" s="18" t="str">
        <f>IF(ISERROR(VLOOKUP($A179,'Gerosa et al. diauxic shift'!$A:$L,6,FALSE)),"",IF(VLOOKUP($A179,'Gerosa et al. diauxic shift'!$A:$L,6,FALSE)=0,"",VLOOKUP($A179,'Gerosa et al. diauxic shift'!$A:$L,6,FALSE)*Sources!$E$3))</f>
        <v/>
      </c>
      <c r="AJ179" s="18" t="str">
        <f>IF(ISERROR(VLOOKUP($A179,'Gerosa et al. diauxic shift'!$A:$L,7,FALSE)),"",IF(VLOOKUP($A179,'Gerosa et al. diauxic shift'!$A:$L,7,FALSE)=0,"",VLOOKUP($A179,'Gerosa et al. diauxic shift'!$A:$L,7,FALSE)*Sources!$E$3))</f>
        <v/>
      </c>
      <c r="AK179" s="18" t="str">
        <f>IF(ISERROR(VLOOKUP($A179,'Gerosa et al. diauxic shift'!$A:$L,8,FALSE)),"",IF(VLOOKUP($A179,'Gerosa et al. diauxic shift'!$A:$L,8,FALSE)=0,"",VLOOKUP($A179,'Gerosa et al. diauxic shift'!$A:$L,8,FALSE)*Sources!$E$3))</f>
        <v/>
      </c>
      <c r="AL179" s="18" t="str">
        <f>IF(ISERROR(VLOOKUP($A179,'Gerosa et al. diauxic shift'!$A:$L,9,FALSE)),"",IF(VLOOKUP($A179,'Gerosa et al. diauxic shift'!$A:$L,9,FALSE)=0,"",VLOOKUP($A179,'Gerosa et al. diauxic shift'!$A:$L,9,FALSE)*Sources!$E$3))</f>
        <v/>
      </c>
      <c r="AM179" s="18" t="str">
        <f>IF(ISERROR(VLOOKUP($A179,'Gerosa et al. diauxic shift'!$A:$L,10,FALSE)),"",IF(VLOOKUP($A179,'Gerosa et al. diauxic shift'!$A:$L,10,FALSE)=0,"",VLOOKUP($A179,'Gerosa et al. diauxic shift'!$A:$L,10,FALSE)*Sources!$E$3))</f>
        <v/>
      </c>
      <c r="AN179" s="18" t="str">
        <f>IF(ISERROR(VLOOKUP($A179,'Gerosa et al. diauxic shift'!$A:$L,11,FALSE)),"",IF(VLOOKUP($A179,'Gerosa et al. diauxic shift'!$A:$L,11,FALSE)=0,"",VLOOKUP($A179,'Gerosa et al. diauxic shift'!$A:$L,11,FALSE)*Sources!$E$3))</f>
        <v/>
      </c>
      <c r="AO179" s="18" t="str">
        <f>IF(ISERROR(VLOOKUP($A179,'Gerosa et al. diauxic shift'!$A:$L,12,FALSE)),"",IF(VLOOKUP($A179,'Gerosa et al. diauxic shift'!$A:$L,12,FALSE)=0,"",VLOOKUP($A179,'Gerosa et al. diauxic shift'!$A:$L,12,FALSE)*Sources!$E$3))</f>
        <v/>
      </c>
      <c r="AP179" s="17"/>
      <c r="AQ179" s="18" t="str">
        <f>IF(ISERROR(VLOOKUP($A179,'Ishii et al.'!$A:$L,3,FALSE)),"",IF(VLOOKUP($A179,'Ishii et al.'!$A:$L,3,FALSE)=0,"",VLOOKUP($A179,'Ishii et al.'!$A:$L,3,FALSE)*Sources!$E$4))</f>
        <v/>
      </c>
      <c r="AR179" s="18" t="str">
        <f>IF(ISERROR(VLOOKUP($A179,'Ishii et al.'!$A:$L,4,FALSE)),"",IF(VLOOKUP($A179,'Ishii et al.'!$A:$L,4,FALSE)=0,"",VLOOKUP($A179,'Ishii et al.'!$A:$L,4,FALSE)*Sources!$E$4))</f>
        <v/>
      </c>
      <c r="AS179" s="18" t="str">
        <f>IF(ISERROR(VLOOKUP($A179,'Ishii et al.'!$A:$L,5,FALSE)),"",IF(VLOOKUP($A179,'Ishii et al.'!$A:$L,5,FALSE)=0,"",VLOOKUP($A179,'Ishii et al.'!$A:$L,5,FALSE)*Sources!$E$4))</f>
        <v/>
      </c>
      <c r="AT179" s="18" t="str">
        <f>IF(ISERROR(VLOOKUP($A179,'Ishii et al.'!$A:$L,6,FALSE)),"",IF(VLOOKUP($A179,'Ishii et al.'!$A:$L,6,FALSE)=0,"",VLOOKUP($A179,'Ishii et al.'!$A:$L,6,FALSE)*Sources!$E$4))</f>
        <v/>
      </c>
      <c r="AU179" s="18" t="str">
        <f>IF(ISERROR(VLOOKUP($A179,'Ishii et al.'!$A:$L,7,FALSE)),"",IF(VLOOKUP($A179,'Ishii et al.'!$A:$L,7,FALSE)=0,"",VLOOKUP($A179,'Ishii et al.'!$A:$L,7,FALSE)*Sources!$E$4))</f>
        <v/>
      </c>
      <c r="AV179" s="18" t="str">
        <f t="shared" si="26"/>
        <v/>
      </c>
      <c r="AW179" s="18">
        <f>IF(ISERROR(VLOOKUP($A179,'Ishii et al.'!$A:$L,9,FALSE)),"",IF(VLOOKUP($A179,'Ishii et al.'!$A:$L,9,FALSE)=0,"",VLOOKUP($A179,'Ishii et al.'!$A:$L,9,FALSE)*Sources!$E$4))</f>
        <v>3.4653931899736399E-3</v>
      </c>
      <c r="AX179" s="18" t="str">
        <f>IF(ISERROR(VLOOKUP($A179,'Ishii et al.'!$A:$L,10,FALSE)),"",IF(VLOOKUP($A179,'Ishii et al.'!$A:$L,10,FALSE)=0,"",VLOOKUP($A179,'Ishii et al.'!$A:$L,10,FALSE)*Sources!$E$4))</f>
        <v/>
      </c>
      <c r="AY179" s="18" t="str">
        <f>IF(ISERROR(VLOOKUP($A179,'Ishii et al.'!$A:$L,11,FALSE)),"",IF(VLOOKUP($A179,'Ishii et al.'!$A:$L,11,FALSE)=0,"",VLOOKUP($A179,'Ishii et al.'!$A:$L,11,FALSE)*Sources!$E$4))</f>
        <v/>
      </c>
      <c r="AZ179" s="18" t="str">
        <f>IF(ISERROR(VLOOKUP($A179,'Ishii et al.'!$A:$L,12,FALSE)),"",IF(VLOOKUP($A179,'Ishii et al.'!$A:$L,12,FALSE)=0,"",VLOOKUP($A179,'Ishii et al.'!$A:$L,12,FALSE)*Sources!$E$4))</f>
        <v/>
      </c>
      <c r="BA179" s="17"/>
      <c r="BB179" s="18" t="str">
        <f>IF(ISERROR(VLOOKUP($A179,'Park et al.'!$A:$E,5,FALSE)),"",IF(VLOOKUP($A179,'Park et al.'!$A:$E,5,FALSE)=0,"",VLOOKUP($A179,'Park et al.'!$A:$E,5,FALSE)*Sources!$E$5))</f>
        <v/>
      </c>
    </row>
    <row r="180" spans="1:54" ht="15" customHeight="1">
      <c r="A180" s="16" t="s">
        <v>503</v>
      </c>
      <c r="B180" s="18"/>
      <c r="C180" s="18"/>
      <c r="D180" s="18" t="s">
        <v>504</v>
      </c>
      <c r="G180" s="18" t="s">
        <v>504</v>
      </c>
      <c r="I180" s="18">
        <f t="shared" si="18"/>
        <v>1</v>
      </c>
      <c r="J180" s="18">
        <f t="shared" si="19"/>
        <v>2</v>
      </c>
      <c r="K180" s="18"/>
      <c r="L180" s="18"/>
      <c r="N180" s="12" t="str">
        <f t="shared" si="20"/>
        <v/>
      </c>
      <c r="O180" s="12" t="str">
        <f t="shared" si="21"/>
        <v/>
      </c>
      <c r="P180" s="12" t="str">
        <f t="shared" si="22"/>
        <v/>
      </c>
      <c r="Q180" s="12" t="str">
        <f t="shared" si="23"/>
        <v/>
      </c>
      <c r="R180" s="12" t="str">
        <f t="shared" si="24"/>
        <v/>
      </c>
      <c r="S180" s="12" t="str">
        <f t="shared" si="25"/>
        <v/>
      </c>
      <c r="U180" s="18" t="str">
        <f>IF(ISERROR(VLOOKUP($A180,'Bennett et al.'!$A:$E,3,FALSE)),"",IF(VLOOKUP($A180,'Bennett et al.'!$A:$E,3,FALSE)=0,"",VLOOKUP($A180,'Bennett et al.'!$A:$E,3,FALSE)*Sources!$E$2))</f>
        <v/>
      </c>
      <c r="V180" s="18" t="str">
        <f>IF(ISERROR(VLOOKUP($A180,'Bennett et al.'!$A:$E,4,FALSE)),"",IF(VLOOKUP($A180,'Bennett et al.'!$A:$E,4,FALSE)=0,"",VLOOKUP($A180,'Bennett et al.'!$A:$E,4,FALSE)*Sources!$E$2))</f>
        <v/>
      </c>
      <c r="W180" s="18" t="str">
        <f>IF(ISERROR(VLOOKUP($A180,'Bennett et al.'!$A:$E,5,FALSE)),"",IF(VLOOKUP($A180,'Bennett et al.'!$A:$E,5,FALSE)=0,"",VLOOKUP($A180,'Bennett et al.'!$A:$E,5,FALSE)*Sources!$E$2))</f>
        <v/>
      </c>
      <c r="X180" s="17"/>
      <c r="Y180" s="18" t="str">
        <f>IF(ISERROR(VLOOKUP($A180,'Gerosa et al. growth media'!$A:$K,4,FALSE)),"",IF(VLOOKUP($A180,'Gerosa et al. growth media'!$A:$K,4,FALSE)=0,"",VLOOKUP($A180,'Gerosa et al. growth media'!$A:$K,4,FALSE)*Sources!$E$3))</f>
        <v/>
      </c>
      <c r="Z180" s="18" t="str">
        <f>IF(ISERROR(VLOOKUP($A180,'Gerosa et al. growth media'!$A:$K,5,FALSE)),"",IF(VLOOKUP($A180,'Gerosa et al. growth media'!$A:$K,5,FALSE)=0,"",VLOOKUP($A180,'Gerosa et al. growth media'!$A:$K,5,FALSE)*Sources!$E$3))</f>
        <v/>
      </c>
      <c r="AA180" s="18" t="str">
        <f>IF(ISERROR(VLOOKUP($A180,'Gerosa et al. growth media'!$A:$K,6,FALSE)),"",IF(VLOOKUP($A180,'Gerosa et al. growth media'!$A:$K,6,FALSE)=0,"",VLOOKUP($A180,'Gerosa et al. growth media'!$A:$K,6,FALSE)*Sources!$E$3))</f>
        <v/>
      </c>
      <c r="AB180" s="18" t="str">
        <f>IF(ISERROR(VLOOKUP($A180,'Gerosa et al. growth media'!$A:$K,7,FALSE)),"",IF(VLOOKUP($A180,'Gerosa et al. growth media'!$A:$K,7,FALSE)=0,"",VLOOKUP($A180,'Gerosa et al. growth media'!$A:$K,7,FALSE)*Sources!$E$3))</f>
        <v/>
      </c>
      <c r="AC180" s="18" t="str">
        <f>IF(ISERROR(VLOOKUP($A180,'Gerosa et al. growth media'!$A:$K,8,FALSE)),"",IF(VLOOKUP($A180,'Gerosa et al. growth media'!$A:$K,8,FALSE)=0,"",VLOOKUP($A180,'Gerosa et al. growth media'!$A:$K,8,FALSE)*Sources!$E$3))</f>
        <v/>
      </c>
      <c r="AD180" s="18" t="str">
        <f>IF(ISERROR(VLOOKUP($A180,'Gerosa et al. growth media'!$A:$K,9,FALSE)),"",IF(VLOOKUP($A180,'Gerosa et al. growth media'!$A:$K,9,FALSE)=0,"",VLOOKUP($A180,'Gerosa et al. growth media'!$A:$K,9,FALSE)*Sources!$E$3))</f>
        <v/>
      </c>
      <c r="AE180" s="18" t="str">
        <f>IF(ISERROR(VLOOKUP($A180,'Gerosa et al. growth media'!$A:$K,10,FALSE)),"",IF(VLOOKUP($A180,'Gerosa et al. growth media'!$A:$K,10,FALSE)=0,"",VLOOKUP($A180,'Gerosa et al. growth media'!$A:$K,10,FALSE)*Sources!$E$3))</f>
        <v/>
      </c>
      <c r="AF180" s="18" t="str">
        <f>IF(ISERROR(VLOOKUP($A180,'Gerosa et al. growth media'!$A:$K,11,FALSE)),"",IF(VLOOKUP($A180,'Gerosa et al. growth media'!$A:$K,11,FALSE)=0,"",VLOOKUP($A180,'Gerosa et al. growth media'!$A:$K,11,FALSE)*Sources!$E$3))</f>
        <v/>
      </c>
      <c r="AG180" s="18" t="str">
        <f>IF(ISERROR(VLOOKUP($A180,'Gerosa et al. diauxic shift'!$A:$L,4,FALSE)),"",IF(VLOOKUP($A180,'Gerosa et al. diauxic shift'!$A:$L,4,FALSE)=0,"",VLOOKUP($A180,'Gerosa et al. diauxic shift'!$A:$L,4,FALSE)*Sources!$E$3))</f>
        <v/>
      </c>
      <c r="AH180" s="18" t="str">
        <f>IF(ISERROR(VLOOKUP($A180,'Gerosa et al. diauxic shift'!$A:$L,5,FALSE)),"",IF(VLOOKUP($A180,'Gerosa et al. diauxic shift'!$A:$L,5,FALSE)=0,"",VLOOKUP($A180,'Gerosa et al. diauxic shift'!$A:$L,5,FALSE)*Sources!$E$3))</f>
        <v/>
      </c>
      <c r="AI180" s="18" t="str">
        <f>IF(ISERROR(VLOOKUP($A180,'Gerosa et al. diauxic shift'!$A:$L,6,FALSE)),"",IF(VLOOKUP($A180,'Gerosa et al. diauxic shift'!$A:$L,6,FALSE)=0,"",VLOOKUP($A180,'Gerosa et al. diauxic shift'!$A:$L,6,FALSE)*Sources!$E$3))</f>
        <v/>
      </c>
      <c r="AJ180" s="18" t="str">
        <f>IF(ISERROR(VLOOKUP($A180,'Gerosa et al. diauxic shift'!$A:$L,7,FALSE)),"",IF(VLOOKUP($A180,'Gerosa et al. diauxic shift'!$A:$L,7,FALSE)=0,"",VLOOKUP($A180,'Gerosa et al. diauxic shift'!$A:$L,7,FALSE)*Sources!$E$3))</f>
        <v/>
      </c>
      <c r="AK180" s="18" t="str">
        <f>IF(ISERROR(VLOOKUP($A180,'Gerosa et al. diauxic shift'!$A:$L,8,FALSE)),"",IF(VLOOKUP($A180,'Gerosa et al. diauxic shift'!$A:$L,8,FALSE)=0,"",VLOOKUP($A180,'Gerosa et al. diauxic shift'!$A:$L,8,FALSE)*Sources!$E$3))</f>
        <v/>
      </c>
      <c r="AL180" s="18" t="str">
        <f>IF(ISERROR(VLOOKUP($A180,'Gerosa et al. diauxic shift'!$A:$L,9,FALSE)),"",IF(VLOOKUP($A180,'Gerosa et al. diauxic shift'!$A:$L,9,FALSE)=0,"",VLOOKUP($A180,'Gerosa et al. diauxic shift'!$A:$L,9,FALSE)*Sources!$E$3))</f>
        <v/>
      </c>
      <c r="AM180" s="18" t="str">
        <f>IF(ISERROR(VLOOKUP($A180,'Gerosa et al. diauxic shift'!$A:$L,10,FALSE)),"",IF(VLOOKUP($A180,'Gerosa et al. diauxic shift'!$A:$L,10,FALSE)=0,"",VLOOKUP($A180,'Gerosa et al. diauxic shift'!$A:$L,10,FALSE)*Sources!$E$3))</f>
        <v/>
      </c>
      <c r="AN180" s="18" t="str">
        <f>IF(ISERROR(VLOOKUP($A180,'Gerosa et al. diauxic shift'!$A:$L,11,FALSE)),"",IF(VLOOKUP($A180,'Gerosa et al. diauxic shift'!$A:$L,11,FALSE)=0,"",VLOOKUP($A180,'Gerosa et al. diauxic shift'!$A:$L,11,FALSE)*Sources!$E$3))</f>
        <v/>
      </c>
      <c r="AO180" s="18" t="str">
        <f>IF(ISERROR(VLOOKUP($A180,'Gerosa et al. diauxic shift'!$A:$L,12,FALSE)),"",IF(VLOOKUP($A180,'Gerosa et al. diauxic shift'!$A:$L,12,FALSE)=0,"",VLOOKUP($A180,'Gerosa et al. diauxic shift'!$A:$L,12,FALSE)*Sources!$E$3))</f>
        <v/>
      </c>
      <c r="AP180" s="17"/>
      <c r="AQ180" s="18" t="str">
        <f>IF(ISERROR(VLOOKUP($A180,'Ishii et al.'!$A:$L,3,FALSE)),"",IF(VLOOKUP($A180,'Ishii et al.'!$A:$L,3,FALSE)=0,"",VLOOKUP($A180,'Ishii et al.'!$A:$L,3,FALSE)*Sources!$E$4))</f>
        <v/>
      </c>
      <c r="AR180" s="18" t="str">
        <f>IF(ISERROR(VLOOKUP($A180,'Ishii et al.'!$A:$L,4,FALSE)),"",IF(VLOOKUP($A180,'Ishii et al.'!$A:$L,4,FALSE)=0,"",VLOOKUP($A180,'Ishii et al.'!$A:$L,4,FALSE)*Sources!$E$4))</f>
        <v/>
      </c>
      <c r="AS180" s="18">
        <f>IF(ISERROR(VLOOKUP($A180,'Ishii et al.'!$A:$L,5,FALSE)),"",IF(VLOOKUP($A180,'Ishii et al.'!$A:$L,5,FALSE)=0,"",VLOOKUP($A180,'Ishii et al.'!$A:$L,5,FALSE)*Sources!$E$4))</f>
        <v>1.70076296359883E-3</v>
      </c>
      <c r="AT180" s="18" t="str">
        <f>IF(ISERROR(VLOOKUP($A180,'Ishii et al.'!$A:$L,6,FALSE)),"",IF(VLOOKUP($A180,'Ishii et al.'!$A:$L,6,FALSE)=0,"",VLOOKUP($A180,'Ishii et al.'!$A:$L,6,FALSE)*Sources!$E$4))</f>
        <v/>
      </c>
      <c r="AU180" s="18" t="str">
        <f>IF(ISERROR(VLOOKUP($A180,'Ishii et al.'!$A:$L,7,FALSE)),"",IF(VLOOKUP($A180,'Ishii et al.'!$A:$L,7,FALSE)=0,"",VLOOKUP($A180,'Ishii et al.'!$A:$L,7,FALSE)*Sources!$E$4))</f>
        <v/>
      </c>
      <c r="AV180" s="18">
        <f t="shared" si="26"/>
        <v>1.70076296359883E-3</v>
      </c>
      <c r="AW180" s="18">
        <f>IF(ISERROR(VLOOKUP($A180,'Ishii et al.'!$A:$L,9,FALSE)),"",IF(VLOOKUP($A180,'Ishii et al.'!$A:$L,9,FALSE)=0,"",VLOOKUP($A180,'Ishii et al.'!$A:$L,9,FALSE)*Sources!$E$4))</f>
        <v>2.4343290214608802E-3</v>
      </c>
      <c r="AX180" s="18" t="str">
        <f>IF(ISERROR(VLOOKUP($A180,'Ishii et al.'!$A:$L,10,FALSE)),"",IF(VLOOKUP($A180,'Ishii et al.'!$A:$L,10,FALSE)=0,"",VLOOKUP($A180,'Ishii et al.'!$A:$L,10,FALSE)*Sources!$E$4))</f>
        <v/>
      </c>
      <c r="AY180" s="18" t="str">
        <f>IF(ISERROR(VLOOKUP($A180,'Ishii et al.'!$A:$L,11,FALSE)),"",IF(VLOOKUP($A180,'Ishii et al.'!$A:$L,11,FALSE)=0,"",VLOOKUP($A180,'Ishii et al.'!$A:$L,11,FALSE)*Sources!$E$4))</f>
        <v/>
      </c>
      <c r="AZ180" s="18" t="str">
        <f>IF(ISERROR(VLOOKUP($A180,'Ishii et al.'!$A:$L,12,FALSE)),"",IF(VLOOKUP($A180,'Ishii et al.'!$A:$L,12,FALSE)=0,"",VLOOKUP($A180,'Ishii et al.'!$A:$L,12,FALSE)*Sources!$E$4))</f>
        <v/>
      </c>
      <c r="BA180" s="17"/>
      <c r="BB180" s="18" t="str">
        <f>IF(ISERROR(VLOOKUP($A180,'Park et al.'!$A:$E,5,FALSE)),"",IF(VLOOKUP($A180,'Park et al.'!$A:$E,5,FALSE)=0,"",VLOOKUP($A180,'Park et al.'!$A:$E,5,FALSE)*Sources!$E$5))</f>
        <v/>
      </c>
    </row>
    <row r="181" spans="1:54" ht="15" customHeight="1">
      <c r="A181" s="16" t="s">
        <v>505</v>
      </c>
      <c r="B181" s="18"/>
      <c r="C181" s="18"/>
      <c r="D181" s="18" t="s">
        <v>506</v>
      </c>
      <c r="G181" s="18" t="s">
        <v>506</v>
      </c>
      <c r="I181" s="16">
        <f t="shared" si="18"/>
        <v>1</v>
      </c>
      <c r="J181" s="16">
        <f t="shared" si="19"/>
        <v>4</v>
      </c>
      <c r="K181" s="18"/>
      <c r="L181" s="18"/>
      <c r="N181" s="12" t="str">
        <f t="shared" si="20"/>
        <v/>
      </c>
      <c r="O181" s="12" t="str">
        <f t="shared" si="21"/>
        <v/>
      </c>
      <c r="P181" s="12" t="str">
        <f t="shared" si="22"/>
        <v/>
      </c>
      <c r="Q181" s="12" t="str">
        <f t="shared" si="23"/>
        <v/>
      </c>
      <c r="R181" s="12" t="str">
        <f t="shared" si="24"/>
        <v/>
      </c>
      <c r="S181" s="12" t="str">
        <f t="shared" si="25"/>
        <v/>
      </c>
      <c r="U181" s="16" t="str">
        <f>IF(ISERROR(VLOOKUP($A181,'Bennett et al.'!$A:$E,3,FALSE)),"",IF(VLOOKUP($A181,'Bennett et al.'!$A:$E,3,FALSE)=0,"",VLOOKUP($A181,'Bennett et al.'!$A:$E,3,FALSE)*Sources!$E$2))</f>
        <v/>
      </c>
      <c r="V181" s="16" t="str">
        <f>IF(ISERROR(VLOOKUP($A181,'Bennett et al.'!$A:$E,4,FALSE)),"",IF(VLOOKUP($A181,'Bennett et al.'!$A:$E,4,FALSE)=0,"",VLOOKUP($A181,'Bennett et al.'!$A:$E,4,FALSE)*Sources!$E$2))</f>
        <v/>
      </c>
      <c r="W181" s="16" t="str">
        <f>IF(ISERROR(VLOOKUP($A181,'Bennett et al.'!$A:$E,5,FALSE)),"",IF(VLOOKUP($A181,'Bennett et al.'!$A:$E,5,FALSE)=0,"",VLOOKUP($A181,'Bennett et al.'!$A:$E,5,FALSE)*Sources!$E$2))</f>
        <v/>
      </c>
      <c r="X181" s="17"/>
      <c r="Y181" s="16" t="str">
        <f>IF(ISERROR(VLOOKUP($A181,'Gerosa et al. growth media'!$A:$K,4,FALSE)),"",IF(VLOOKUP($A181,'Gerosa et al. growth media'!$A:$K,4,FALSE)=0,"",VLOOKUP($A181,'Gerosa et al. growth media'!$A:$K,4,FALSE)*Sources!$E$3))</f>
        <v/>
      </c>
      <c r="Z181" s="16" t="str">
        <f>IF(ISERROR(VLOOKUP($A181,'Gerosa et al. growth media'!$A:$K,5,FALSE)),"",IF(VLOOKUP($A181,'Gerosa et al. growth media'!$A:$K,5,FALSE)=0,"",VLOOKUP($A181,'Gerosa et al. growth media'!$A:$K,5,FALSE)*Sources!$E$3))</f>
        <v/>
      </c>
      <c r="AA181" s="16" t="str">
        <f>IF(ISERROR(VLOOKUP($A181,'Gerosa et al. growth media'!$A:$K,6,FALSE)),"",IF(VLOOKUP($A181,'Gerosa et al. growth media'!$A:$K,6,FALSE)=0,"",VLOOKUP($A181,'Gerosa et al. growth media'!$A:$K,6,FALSE)*Sources!$E$3))</f>
        <v/>
      </c>
      <c r="AB181" s="16" t="str">
        <f>IF(ISERROR(VLOOKUP($A181,'Gerosa et al. growth media'!$A:$K,7,FALSE)),"",IF(VLOOKUP($A181,'Gerosa et al. growth media'!$A:$K,7,FALSE)=0,"",VLOOKUP($A181,'Gerosa et al. growth media'!$A:$K,7,FALSE)*Sources!$E$3))</f>
        <v/>
      </c>
      <c r="AC181" s="16" t="str">
        <f>IF(ISERROR(VLOOKUP($A181,'Gerosa et al. growth media'!$A:$K,8,FALSE)),"",IF(VLOOKUP($A181,'Gerosa et al. growth media'!$A:$K,8,FALSE)=0,"",VLOOKUP($A181,'Gerosa et al. growth media'!$A:$K,8,FALSE)*Sources!$E$3))</f>
        <v/>
      </c>
      <c r="AD181" s="16" t="str">
        <f>IF(ISERROR(VLOOKUP($A181,'Gerosa et al. growth media'!$A:$K,9,FALSE)),"",IF(VLOOKUP($A181,'Gerosa et al. growth media'!$A:$K,9,FALSE)=0,"",VLOOKUP($A181,'Gerosa et al. growth media'!$A:$K,9,FALSE)*Sources!$E$3))</f>
        <v/>
      </c>
      <c r="AE181" s="16" t="str">
        <f>IF(ISERROR(VLOOKUP($A181,'Gerosa et al. growth media'!$A:$K,10,FALSE)),"",IF(VLOOKUP($A181,'Gerosa et al. growth media'!$A:$K,10,FALSE)=0,"",VLOOKUP($A181,'Gerosa et al. growth media'!$A:$K,10,FALSE)*Sources!$E$3))</f>
        <v/>
      </c>
      <c r="AF181" s="16" t="str">
        <f>IF(ISERROR(VLOOKUP($A181,'Gerosa et al. growth media'!$A:$K,11,FALSE)),"",IF(VLOOKUP($A181,'Gerosa et al. growth media'!$A:$K,11,FALSE)=0,"",VLOOKUP($A181,'Gerosa et al. growth media'!$A:$K,11,FALSE)*Sources!$E$3))</f>
        <v/>
      </c>
      <c r="AG181" s="16" t="str">
        <f>IF(ISERROR(VLOOKUP($A181,'Gerosa et al. diauxic shift'!$A:$L,4,FALSE)),"",IF(VLOOKUP($A181,'Gerosa et al. diauxic shift'!$A:$L,4,FALSE)=0,"",VLOOKUP($A181,'Gerosa et al. diauxic shift'!$A:$L,4,FALSE)*Sources!$E$3))</f>
        <v/>
      </c>
      <c r="AH181" s="16" t="str">
        <f>IF(ISERROR(VLOOKUP($A181,'Gerosa et al. diauxic shift'!$A:$L,5,FALSE)),"",IF(VLOOKUP($A181,'Gerosa et al. diauxic shift'!$A:$L,5,FALSE)=0,"",VLOOKUP($A181,'Gerosa et al. diauxic shift'!$A:$L,5,FALSE)*Sources!$E$3))</f>
        <v/>
      </c>
      <c r="AI181" s="16" t="str">
        <f>IF(ISERROR(VLOOKUP($A181,'Gerosa et al. diauxic shift'!$A:$L,6,FALSE)),"",IF(VLOOKUP($A181,'Gerosa et al. diauxic shift'!$A:$L,6,FALSE)=0,"",VLOOKUP($A181,'Gerosa et al. diauxic shift'!$A:$L,6,FALSE)*Sources!$E$3))</f>
        <v/>
      </c>
      <c r="AJ181" s="16" t="str">
        <f>IF(ISERROR(VLOOKUP($A181,'Gerosa et al. diauxic shift'!$A:$L,7,FALSE)),"",IF(VLOOKUP($A181,'Gerosa et al. diauxic shift'!$A:$L,7,FALSE)=0,"",VLOOKUP($A181,'Gerosa et al. diauxic shift'!$A:$L,7,FALSE)*Sources!$E$3))</f>
        <v/>
      </c>
      <c r="AK181" s="16" t="str">
        <f>IF(ISERROR(VLOOKUP($A181,'Gerosa et al. diauxic shift'!$A:$L,8,FALSE)),"",IF(VLOOKUP($A181,'Gerosa et al. diauxic shift'!$A:$L,8,FALSE)=0,"",VLOOKUP($A181,'Gerosa et al. diauxic shift'!$A:$L,8,FALSE)*Sources!$E$3))</f>
        <v/>
      </c>
      <c r="AL181" s="16" t="str">
        <f>IF(ISERROR(VLOOKUP($A181,'Gerosa et al. diauxic shift'!$A:$L,9,FALSE)),"",IF(VLOOKUP($A181,'Gerosa et al. diauxic shift'!$A:$L,9,FALSE)=0,"",VLOOKUP($A181,'Gerosa et al. diauxic shift'!$A:$L,9,FALSE)*Sources!$E$3))</f>
        <v/>
      </c>
      <c r="AM181" s="16" t="str">
        <f>IF(ISERROR(VLOOKUP($A181,'Gerosa et al. diauxic shift'!$A:$L,10,FALSE)),"",IF(VLOOKUP($A181,'Gerosa et al. diauxic shift'!$A:$L,10,FALSE)=0,"",VLOOKUP($A181,'Gerosa et al. diauxic shift'!$A:$L,10,FALSE)*Sources!$E$3))</f>
        <v/>
      </c>
      <c r="AN181" s="16" t="str">
        <f>IF(ISERROR(VLOOKUP($A181,'Gerosa et al. diauxic shift'!$A:$L,11,FALSE)),"",IF(VLOOKUP($A181,'Gerosa et al. diauxic shift'!$A:$L,11,FALSE)=0,"",VLOOKUP($A181,'Gerosa et al. diauxic shift'!$A:$L,11,FALSE)*Sources!$E$3))</f>
        <v/>
      </c>
      <c r="AO181" s="16" t="str">
        <f>IF(ISERROR(VLOOKUP($A181,'Gerosa et al. diauxic shift'!$A:$L,12,FALSE)),"",IF(VLOOKUP($A181,'Gerosa et al. diauxic shift'!$A:$L,12,FALSE)=0,"",VLOOKUP($A181,'Gerosa et al. diauxic shift'!$A:$L,12,FALSE)*Sources!$E$3))</f>
        <v/>
      </c>
      <c r="AP181" s="17"/>
      <c r="AQ181" s="16" t="str">
        <f>IF(ISERROR(VLOOKUP($A181,'Ishii et al.'!$A:$L,3,FALSE)),"",IF(VLOOKUP($A181,'Ishii et al.'!$A:$L,3,FALSE)=0,"",VLOOKUP($A181,'Ishii et al.'!$A:$L,3,FALSE)*Sources!$E$4))</f>
        <v/>
      </c>
      <c r="AR181" s="16" t="str">
        <f>IF(ISERROR(VLOOKUP($A181,'Ishii et al.'!$A:$L,4,FALSE)),"",IF(VLOOKUP($A181,'Ishii et al.'!$A:$L,4,FALSE)=0,"",VLOOKUP($A181,'Ishii et al.'!$A:$L,4,FALSE)*Sources!$E$4))</f>
        <v/>
      </c>
      <c r="AS181" s="16">
        <f>IF(ISERROR(VLOOKUP($A181,'Ishii et al.'!$A:$L,5,FALSE)),"",IF(VLOOKUP($A181,'Ishii et al.'!$A:$L,5,FALSE)=0,"",VLOOKUP($A181,'Ishii et al.'!$A:$L,5,FALSE)*Sources!$E$4))</f>
        <v>1.95000782639556E-3</v>
      </c>
      <c r="AT181" s="16" t="str">
        <f>IF(ISERROR(VLOOKUP($A181,'Ishii et al.'!$A:$L,6,FALSE)),"",IF(VLOOKUP($A181,'Ishii et al.'!$A:$L,6,FALSE)=0,"",VLOOKUP($A181,'Ishii et al.'!$A:$L,6,FALSE)*Sources!$E$4))</f>
        <v/>
      </c>
      <c r="AU181" s="16" t="str">
        <f>IF(ISERROR(VLOOKUP($A181,'Ishii et al.'!$A:$L,7,FALSE)),"",IF(VLOOKUP($A181,'Ishii et al.'!$A:$L,7,FALSE)=0,"",VLOOKUP($A181,'Ishii et al.'!$A:$L,7,FALSE)*Sources!$E$4))</f>
        <v/>
      </c>
      <c r="AV181" s="16">
        <f t="shared" si="26"/>
        <v>1.95000782639556E-3</v>
      </c>
      <c r="AW181" s="16">
        <f>IF(ISERROR(VLOOKUP($A181,'Ishii et al.'!$A:$L,9,FALSE)),"",IF(VLOOKUP($A181,'Ishii et al.'!$A:$L,9,FALSE)=0,"",VLOOKUP($A181,'Ishii et al.'!$A:$L,9,FALSE)*Sources!$E$4))</f>
        <v>3.8196026019750601E-3</v>
      </c>
      <c r="AX181" s="16">
        <f>IF(ISERROR(VLOOKUP($A181,'Ishii et al.'!$A:$L,10,FALSE)),"",IF(VLOOKUP($A181,'Ishii et al.'!$A:$L,10,FALSE)=0,"",VLOOKUP($A181,'Ishii et al.'!$A:$L,10,FALSE)*Sources!$E$4))</f>
        <v>2.5798832172034001E-3</v>
      </c>
      <c r="AY181" s="16" t="str">
        <f>IF(ISERROR(VLOOKUP($A181,'Ishii et al.'!$A:$L,11,FALSE)),"",IF(VLOOKUP($A181,'Ishii et al.'!$A:$L,11,FALSE)=0,"",VLOOKUP($A181,'Ishii et al.'!$A:$L,11,FALSE)*Sources!$E$4))</f>
        <v/>
      </c>
      <c r="AZ181" s="16">
        <f>IF(ISERROR(VLOOKUP($A181,'Ishii et al.'!$A:$L,12,FALSE)),"",IF(VLOOKUP($A181,'Ishii et al.'!$A:$L,12,FALSE)=0,"",VLOOKUP($A181,'Ishii et al.'!$A:$L,12,FALSE)*Sources!$E$4))</f>
        <v>9.872790172751379E-4</v>
      </c>
      <c r="BA181" s="17"/>
      <c r="BB181" s="16" t="str">
        <f>IF(ISERROR(VLOOKUP($A181,'Park et al.'!$A:$E,5,FALSE)),"",IF(VLOOKUP($A181,'Park et al.'!$A:$E,5,FALSE)=0,"",VLOOKUP($A181,'Park et al.'!$A:$E,5,FALSE)*Sources!$E$5))</f>
        <v/>
      </c>
    </row>
    <row r="182" spans="1:54" ht="15" customHeight="1">
      <c r="A182" s="16" t="s">
        <v>507</v>
      </c>
      <c r="B182" s="18"/>
      <c r="C182" s="18"/>
      <c r="D182" s="18" t="s">
        <v>508</v>
      </c>
      <c r="G182" s="18" t="s">
        <v>508</v>
      </c>
      <c r="I182" s="18">
        <f t="shared" si="18"/>
        <v>1</v>
      </c>
      <c r="J182" s="18">
        <f t="shared" si="19"/>
        <v>1</v>
      </c>
      <c r="K182" s="18"/>
      <c r="L182" s="18"/>
      <c r="N182" s="12" t="str">
        <f t="shared" si="20"/>
        <v/>
      </c>
      <c r="O182" s="12" t="str">
        <f t="shared" si="21"/>
        <v/>
      </c>
      <c r="P182" s="12" t="str">
        <f t="shared" si="22"/>
        <v/>
      </c>
      <c r="Q182" s="12" t="str">
        <f t="shared" si="23"/>
        <v/>
      </c>
      <c r="R182" s="12" t="str">
        <f t="shared" si="24"/>
        <v/>
      </c>
      <c r="S182" s="12" t="str">
        <f t="shared" si="25"/>
        <v/>
      </c>
      <c r="U182" s="18" t="str">
        <f>IF(ISERROR(VLOOKUP($A182,'Bennett et al.'!$A:$E,3,FALSE)),"",IF(VLOOKUP($A182,'Bennett et al.'!$A:$E,3,FALSE)=0,"",VLOOKUP($A182,'Bennett et al.'!$A:$E,3,FALSE)*Sources!$E$2))</f>
        <v/>
      </c>
      <c r="V182" s="18" t="str">
        <f>IF(ISERROR(VLOOKUP($A182,'Bennett et al.'!$A:$E,4,FALSE)),"",IF(VLOOKUP($A182,'Bennett et al.'!$A:$E,4,FALSE)=0,"",VLOOKUP($A182,'Bennett et al.'!$A:$E,4,FALSE)*Sources!$E$2))</f>
        <v/>
      </c>
      <c r="W182" s="18" t="str">
        <f>IF(ISERROR(VLOOKUP($A182,'Bennett et al.'!$A:$E,5,FALSE)),"",IF(VLOOKUP($A182,'Bennett et al.'!$A:$E,5,FALSE)=0,"",VLOOKUP($A182,'Bennett et al.'!$A:$E,5,FALSE)*Sources!$E$2))</f>
        <v/>
      </c>
      <c r="X182" s="17"/>
      <c r="Y182" s="18" t="str">
        <f>IF(ISERROR(VLOOKUP($A182,'Gerosa et al. growth media'!$A:$K,4,FALSE)),"",IF(VLOOKUP($A182,'Gerosa et al. growth media'!$A:$K,4,FALSE)=0,"",VLOOKUP($A182,'Gerosa et al. growth media'!$A:$K,4,FALSE)*Sources!$E$3))</f>
        <v/>
      </c>
      <c r="Z182" s="18" t="str">
        <f>IF(ISERROR(VLOOKUP($A182,'Gerosa et al. growth media'!$A:$K,5,FALSE)),"",IF(VLOOKUP($A182,'Gerosa et al. growth media'!$A:$K,5,FALSE)=0,"",VLOOKUP($A182,'Gerosa et al. growth media'!$A:$K,5,FALSE)*Sources!$E$3))</f>
        <v/>
      </c>
      <c r="AA182" s="18" t="str">
        <f>IF(ISERROR(VLOOKUP($A182,'Gerosa et al. growth media'!$A:$K,6,FALSE)),"",IF(VLOOKUP($A182,'Gerosa et al. growth media'!$A:$K,6,FALSE)=0,"",VLOOKUP($A182,'Gerosa et al. growth media'!$A:$K,6,FALSE)*Sources!$E$3))</f>
        <v/>
      </c>
      <c r="AB182" s="18" t="str">
        <f>IF(ISERROR(VLOOKUP($A182,'Gerosa et al. growth media'!$A:$K,7,FALSE)),"",IF(VLOOKUP($A182,'Gerosa et al. growth media'!$A:$K,7,FALSE)=0,"",VLOOKUP($A182,'Gerosa et al. growth media'!$A:$K,7,FALSE)*Sources!$E$3))</f>
        <v/>
      </c>
      <c r="AC182" s="18" t="str">
        <f>IF(ISERROR(VLOOKUP($A182,'Gerosa et al. growth media'!$A:$K,8,FALSE)),"",IF(VLOOKUP($A182,'Gerosa et al. growth media'!$A:$K,8,FALSE)=0,"",VLOOKUP($A182,'Gerosa et al. growth media'!$A:$K,8,FALSE)*Sources!$E$3))</f>
        <v/>
      </c>
      <c r="AD182" s="18" t="str">
        <f>IF(ISERROR(VLOOKUP($A182,'Gerosa et al. growth media'!$A:$K,9,FALSE)),"",IF(VLOOKUP($A182,'Gerosa et al. growth media'!$A:$K,9,FALSE)=0,"",VLOOKUP($A182,'Gerosa et al. growth media'!$A:$K,9,FALSE)*Sources!$E$3))</f>
        <v/>
      </c>
      <c r="AE182" s="18" t="str">
        <f>IF(ISERROR(VLOOKUP($A182,'Gerosa et al. growth media'!$A:$K,10,FALSE)),"",IF(VLOOKUP($A182,'Gerosa et al. growth media'!$A:$K,10,FALSE)=0,"",VLOOKUP($A182,'Gerosa et al. growth media'!$A:$K,10,FALSE)*Sources!$E$3))</f>
        <v/>
      </c>
      <c r="AF182" s="18" t="str">
        <f>IF(ISERROR(VLOOKUP($A182,'Gerosa et al. growth media'!$A:$K,11,FALSE)),"",IF(VLOOKUP($A182,'Gerosa et al. growth media'!$A:$K,11,FALSE)=0,"",VLOOKUP($A182,'Gerosa et al. growth media'!$A:$K,11,FALSE)*Sources!$E$3))</f>
        <v/>
      </c>
      <c r="AG182" s="18" t="str">
        <f>IF(ISERROR(VLOOKUP($A182,'Gerosa et al. diauxic shift'!$A:$L,4,FALSE)),"",IF(VLOOKUP($A182,'Gerosa et al. diauxic shift'!$A:$L,4,FALSE)=0,"",VLOOKUP($A182,'Gerosa et al. diauxic shift'!$A:$L,4,FALSE)*Sources!$E$3))</f>
        <v/>
      </c>
      <c r="AH182" s="18" t="str">
        <f>IF(ISERROR(VLOOKUP($A182,'Gerosa et al. diauxic shift'!$A:$L,5,FALSE)),"",IF(VLOOKUP($A182,'Gerosa et al. diauxic shift'!$A:$L,5,FALSE)=0,"",VLOOKUP($A182,'Gerosa et al. diauxic shift'!$A:$L,5,FALSE)*Sources!$E$3))</f>
        <v/>
      </c>
      <c r="AI182" s="18" t="str">
        <f>IF(ISERROR(VLOOKUP($A182,'Gerosa et al. diauxic shift'!$A:$L,6,FALSE)),"",IF(VLOOKUP($A182,'Gerosa et al. diauxic shift'!$A:$L,6,FALSE)=0,"",VLOOKUP($A182,'Gerosa et al. diauxic shift'!$A:$L,6,FALSE)*Sources!$E$3))</f>
        <v/>
      </c>
      <c r="AJ182" s="18" t="str">
        <f>IF(ISERROR(VLOOKUP($A182,'Gerosa et al. diauxic shift'!$A:$L,7,FALSE)),"",IF(VLOOKUP($A182,'Gerosa et al. diauxic shift'!$A:$L,7,FALSE)=0,"",VLOOKUP($A182,'Gerosa et al. diauxic shift'!$A:$L,7,FALSE)*Sources!$E$3))</f>
        <v/>
      </c>
      <c r="AK182" s="18" t="str">
        <f>IF(ISERROR(VLOOKUP($A182,'Gerosa et al. diauxic shift'!$A:$L,8,FALSE)),"",IF(VLOOKUP($A182,'Gerosa et al. diauxic shift'!$A:$L,8,FALSE)=0,"",VLOOKUP($A182,'Gerosa et al. diauxic shift'!$A:$L,8,FALSE)*Sources!$E$3))</f>
        <v/>
      </c>
      <c r="AL182" s="18" t="str">
        <f>IF(ISERROR(VLOOKUP($A182,'Gerosa et al. diauxic shift'!$A:$L,9,FALSE)),"",IF(VLOOKUP($A182,'Gerosa et al. diauxic shift'!$A:$L,9,FALSE)=0,"",VLOOKUP($A182,'Gerosa et al. diauxic shift'!$A:$L,9,FALSE)*Sources!$E$3))</f>
        <v/>
      </c>
      <c r="AM182" s="18" t="str">
        <f>IF(ISERROR(VLOOKUP($A182,'Gerosa et al. diauxic shift'!$A:$L,10,FALSE)),"",IF(VLOOKUP($A182,'Gerosa et al. diauxic shift'!$A:$L,10,FALSE)=0,"",VLOOKUP($A182,'Gerosa et al. diauxic shift'!$A:$L,10,FALSE)*Sources!$E$3))</f>
        <v/>
      </c>
      <c r="AN182" s="18" t="str">
        <f>IF(ISERROR(VLOOKUP($A182,'Gerosa et al. diauxic shift'!$A:$L,11,FALSE)),"",IF(VLOOKUP($A182,'Gerosa et al. diauxic shift'!$A:$L,11,FALSE)=0,"",VLOOKUP($A182,'Gerosa et al. diauxic shift'!$A:$L,11,FALSE)*Sources!$E$3))</f>
        <v/>
      </c>
      <c r="AO182" s="18" t="str">
        <f>IF(ISERROR(VLOOKUP($A182,'Gerosa et al. diauxic shift'!$A:$L,12,FALSE)),"",IF(VLOOKUP($A182,'Gerosa et al. diauxic shift'!$A:$L,12,FALSE)=0,"",VLOOKUP($A182,'Gerosa et al. diauxic shift'!$A:$L,12,FALSE)*Sources!$E$3))</f>
        <v/>
      </c>
      <c r="AP182" s="17"/>
      <c r="AQ182" s="18" t="str">
        <f>IF(ISERROR(VLOOKUP($A182,'Ishii et al.'!$A:$L,3,FALSE)),"",IF(VLOOKUP($A182,'Ishii et al.'!$A:$L,3,FALSE)=0,"",VLOOKUP($A182,'Ishii et al.'!$A:$L,3,FALSE)*Sources!$E$4))</f>
        <v/>
      </c>
      <c r="AR182" s="18" t="str">
        <f>IF(ISERROR(VLOOKUP($A182,'Ishii et al.'!$A:$L,4,FALSE)),"",IF(VLOOKUP($A182,'Ishii et al.'!$A:$L,4,FALSE)=0,"",VLOOKUP($A182,'Ishii et al.'!$A:$L,4,FALSE)*Sources!$E$4))</f>
        <v/>
      </c>
      <c r="AS182" s="18" t="str">
        <f>IF(ISERROR(VLOOKUP($A182,'Ishii et al.'!$A:$L,5,FALSE)),"",IF(VLOOKUP($A182,'Ishii et al.'!$A:$L,5,FALSE)=0,"",VLOOKUP($A182,'Ishii et al.'!$A:$L,5,FALSE)*Sources!$E$4))</f>
        <v/>
      </c>
      <c r="AT182" s="18" t="str">
        <f>IF(ISERROR(VLOOKUP($A182,'Ishii et al.'!$A:$L,6,FALSE)),"",IF(VLOOKUP($A182,'Ishii et al.'!$A:$L,6,FALSE)=0,"",VLOOKUP($A182,'Ishii et al.'!$A:$L,6,FALSE)*Sources!$E$4))</f>
        <v/>
      </c>
      <c r="AU182" s="18" t="str">
        <f>IF(ISERROR(VLOOKUP($A182,'Ishii et al.'!$A:$L,7,FALSE)),"",IF(VLOOKUP($A182,'Ishii et al.'!$A:$L,7,FALSE)=0,"",VLOOKUP($A182,'Ishii et al.'!$A:$L,7,FALSE)*Sources!$E$4))</f>
        <v/>
      </c>
      <c r="AV182" s="18" t="str">
        <f t="shared" si="26"/>
        <v/>
      </c>
      <c r="AW182" s="18">
        <f>IF(ISERROR(VLOOKUP($A182,'Ishii et al.'!$A:$L,9,FALSE)),"",IF(VLOOKUP($A182,'Ishii et al.'!$A:$L,9,FALSE)=0,"",VLOOKUP($A182,'Ishii et al.'!$A:$L,9,FALSE)*Sources!$E$4))</f>
        <v>3.0378219994303302E-3</v>
      </c>
      <c r="AX182" s="18" t="str">
        <f>IF(ISERROR(VLOOKUP($A182,'Ishii et al.'!$A:$L,10,FALSE)),"",IF(VLOOKUP($A182,'Ishii et al.'!$A:$L,10,FALSE)=0,"",VLOOKUP($A182,'Ishii et al.'!$A:$L,10,FALSE)*Sources!$E$4))</f>
        <v/>
      </c>
      <c r="AY182" s="18" t="str">
        <f>IF(ISERROR(VLOOKUP($A182,'Ishii et al.'!$A:$L,11,FALSE)),"",IF(VLOOKUP($A182,'Ishii et al.'!$A:$L,11,FALSE)=0,"",VLOOKUP($A182,'Ishii et al.'!$A:$L,11,FALSE)*Sources!$E$4))</f>
        <v/>
      </c>
      <c r="AZ182" s="18" t="str">
        <f>IF(ISERROR(VLOOKUP($A182,'Ishii et al.'!$A:$L,12,FALSE)),"",IF(VLOOKUP($A182,'Ishii et al.'!$A:$L,12,FALSE)=0,"",VLOOKUP($A182,'Ishii et al.'!$A:$L,12,FALSE)*Sources!$E$4))</f>
        <v/>
      </c>
      <c r="BA182" s="17"/>
      <c r="BB182" s="18" t="str">
        <f>IF(ISERROR(VLOOKUP($A182,'Park et al.'!$A:$E,5,FALSE)),"",IF(VLOOKUP($A182,'Park et al.'!$A:$E,5,FALSE)=0,"",VLOOKUP($A182,'Park et al.'!$A:$E,5,FALSE)*Sources!$E$5))</f>
        <v/>
      </c>
    </row>
    <row r="183" spans="1:54" ht="15" customHeight="1">
      <c r="A183" s="16" t="s">
        <v>509</v>
      </c>
      <c r="B183" s="18"/>
      <c r="C183" s="18"/>
      <c r="D183" s="18" t="s">
        <v>510</v>
      </c>
      <c r="G183" s="18" t="s">
        <v>510</v>
      </c>
      <c r="I183" s="18">
        <f t="shared" si="18"/>
        <v>1</v>
      </c>
      <c r="J183" s="18">
        <f t="shared" si="19"/>
        <v>1</v>
      </c>
      <c r="K183" s="18"/>
      <c r="L183" s="18"/>
      <c r="N183" s="12" t="str">
        <f t="shared" si="20"/>
        <v/>
      </c>
      <c r="O183" s="12" t="str">
        <f t="shared" si="21"/>
        <v/>
      </c>
      <c r="P183" s="12" t="str">
        <f t="shared" si="22"/>
        <v/>
      </c>
      <c r="Q183" s="12" t="str">
        <f t="shared" si="23"/>
        <v/>
      </c>
      <c r="R183" s="12" t="str">
        <f t="shared" si="24"/>
        <v/>
      </c>
      <c r="S183" s="12" t="str">
        <f t="shared" si="25"/>
        <v/>
      </c>
      <c r="U183" s="18" t="str">
        <f>IF(ISERROR(VLOOKUP($A183,'Bennett et al.'!$A:$E,3,FALSE)),"",IF(VLOOKUP($A183,'Bennett et al.'!$A:$E,3,FALSE)=0,"",VLOOKUP($A183,'Bennett et al.'!$A:$E,3,FALSE)*Sources!$E$2))</f>
        <v/>
      </c>
      <c r="V183" s="18" t="str">
        <f>IF(ISERROR(VLOOKUP($A183,'Bennett et al.'!$A:$E,4,FALSE)),"",IF(VLOOKUP($A183,'Bennett et al.'!$A:$E,4,FALSE)=0,"",VLOOKUP($A183,'Bennett et al.'!$A:$E,4,FALSE)*Sources!$E$2))</f>
        <v/>
      </c>
      <c r="W183" s="18" t="str">
        <f>IF(ISERROR(VLOOKUP($A183,'Bennett et al.'!$A:$E,5,FALSE)),"",IF(VLOOKUP($A183,'Bennett et al.'!$A:$E,5,FALSE)=0,"",VLOOKUP($A183,'Bennett et al.'!$A:$E,5,FALSE)*Sources!$E$2))</f>
        <v/>
      </c>
      <c r="X183" s="17"/>
      <c r="Y183" s="18" t="str">
        <f>IF(ISERROR(VLOOKUP($A183,'Gerosa et al. growth media'!$A:$K,4,FALSE)),"",IF(VLOOKUP($A183,'Gerosa et al. growth media'!$A:$K,4,FALSE)=0,"",VLOOKUP($A183,'Gerosa et al. growth media'!$A:$K,4,FALSE)*Sources!$E$3))</f>
        <v/>
      </c>
      <c r="Z183" s="18" t="str">
        <f>IF(ISERROR(VLOOKUP($A183,'Gerosa et al. growth media'!$A:$K,5,FALSE)),"",IF(VLOOKUP($A183,'Gerosa et al. growth media'!$A:$K,5,FALSE)=0,"",VLOOKUP($A183,'Gerosa et al. growth media'!$A:$K,5,FALSE)*Sources!$E$3))</f>
        <v/>
      </c>
      <c r="AA183" s="18" t="str">
        <f>IF(ISERROR(VLOOKUP($A183,'Gerosa et al. growth media'!$A:$K,6,FALSE)),"",IF(VLOOKUP($A183,'Gerosa et al. growth media'!$A:$K,6,FALSE)=0,"",VLOOKUP($A183,'Gerosa et al. growth media'!$A:$K,6,FALSE)*Sources!$E$3))</f>
        <v/>
      </c>
      <c r="AB183" s="18" t="str">
        <f>IF(ISERROR(VLOOKUP($A183,'Gerosa et al. growth media'!$A:$K,7,FALSE)),"",IF(VLOOKUP($A183,'Gerosa et al. growth media'!$A:$K,7,FALSE)=0,"",VLOOKUP($A183,'Gerosa et al. growth media'!$A:$K,7,FALSE)*Sources!$E$3))</f>
        <v/>
      </c>
      <c r="AC183" s="18" t="str">
        <f>IF(ISERROR(VLOOKUP($A183,'Gerosa et al. growth media'!$A:$K,8,FALSE)),"",IF(VLOOKUP($A183,'Gerosa et al. growth media'!$A:$K,8,FALSE)=0,"",VLOOKUP($A183,'Gerosa et al. growth media'!$A:$K,8,FALSE)*Sources!$E$3))</f>
        <v/>
      </c>
      <c r="AD183" s="18" t="str">
        <f>IF(ISERROR(VLOOKUP($A183,'Gerosa et al. growth media'!$A:$K,9,FALSE)),"",IF(VLOOKUP($A183,'Gerosa et al. growth media'!$A:$K,9,FALSE)=0,"",VLOOKUP($A183,'Gerosa et al. growth media'!$A:$K,9,FALSE)*Sources!$E$3))</f>
        <v/>
      </c>
      <c r="AE183" s="18" t="str">
        <f>IF(ISERROR(VLOOKUP($A183,'Gerosa et al. growth media'!$A:$K,10,FALSE)),"",IF(VLOOKUP($A183,'Gerosa et al. growth media'!$A:$K,10,FALSE)=0,"",VLOOKUP($A183,'Gerosa et al. growth media'!$A:$K,10,FALSE)*Sources!$E$3))</f>
        <v/>
      </c>
      <c r="AF183" s="18" t="str">
        <f>IF(ISERROR(VLOOKUP($A183,'Gerosa et al. growth media'!$A:$K,11,FALSE)),"",IF(VLOOKUP($A183,'Gerosa et al. growth media'!$A:$K,11,FALSE)=0,"",VLOOKUP($A183,'Gerosa et al. growth media'!$A:$K,11,FALSE)*Sources!$E$3))</f>
        <v/>
      </c>
      <c r="AG183" s="18" t="str">
        <f>IF(ISERROR(VLOOKUP($A183,'Gerosa et al. diauxic shift'!$A:$L,4,FALSE)),"",IF(VLOOKUP($A183,'Gerosa et al. diauxic shift'!$A:$L,4,FALSE)=0,"",VLOOKUP($A183,'Gerosa et al. diauxic shift'!$A:$L,4,FALSE)*Sources!$E$3))</f>
        <v/>
      </c>
      <c r="AH183" s="18" t="str">
        <f>IF(ISERROR(VLOOKUP($A183,'Gerosa et al. diauxic shift'!$A:$L,5,FALSE)),"",IF(VLOOKUP($A183,'Gerosa et al. diauxic shift'!$A:$L,5,FALSE)=0,"",VLOOKUP($A183,'Gerosa et al. diauxic shift'!$A:$L,5,FALSE)*Sources!$E$3))</f>
        <v/>
      </c>
      <c r="AI183" s="18" t="str">
        <f>IF(ISERROR(VLOOKUP($A183,'Gerosa et al. diauxic shift'!$A:$L,6,FALSE)),"",IF(VLOOKUP($A183,'Gerosa et al. diauxic shift'!$A:$L,6,FALSE)=0,"",VLOOKUP($A183,'Gerosa et al. diauxic shift'!$A:$L,6,FALSE)*Sources!$E$3))</f>
        <v/>
      </c>
      <c r="AJ183" s="18" t="str">
        <f>IF(ISERROR(VLOOKUP($A183,'Gerosa et al. diauxic shift'!$A:$L,7,FALSE)),"",IF(VLOOKUP($A183,'Gerosa et al. diauxic shift'!$A:$L,7,FALSE)=0,"",VLOOKUP($A183,'Gerosa et al. diauxic shift'!$A:$L,7,FALSE)*Sources!$E$3))</f>
        <v/>
      </c>
      <c r="AK183" s="18" t="str">
        <f>IF(ISERROR(VLOOKUP($A183,'Gerosa et al. diauxic shift'!$A:$L,8,FALSE)),"",IF(VLOOKUP($A183,'Gerosa et al. diauxic shift'!$A:$L,8,FALSE)=0,"",VLOOKUP($A183,'Gerosa et al. diauxic shift'!$A:$L,8,FALSE)*Sources!$E$3))</f>
        <v/>
      </c>
      <c r="AL183" s="18" t="str">
        <f>IF(ISERROR(VLOOKUP($A183,'Gerosa et al. diauxic shift'!$A:$L,9,FALSE)),"",IF(VLOOKUP($A183,'Gerosa et al. diauxic shift'!$A:$L,9,FALSE)=0,"",VLOOKUP($A183,'Gerosa et al. diauxic shift'!$A:$L,9,FALSE)*Sources!$E$3))</f>
        <v/>
      </c>
      <c r="AM183" s="18" t="str">
        <f>IF(ISERROR(VLOOKUP($A183,'Gerosa et al. diauxic shift'!$A:$L,10,FALSE)),"",IF(VLOOKUP($A183,'Gerosa et al. diauxic shift'!$A:$L,10,FALSE)=0,"",VLOOKUP($A183,'Gerosa et al. diauxic shift'!$A:$L,10,FALSE)*Sources!$E$3))</f>
        <v/>
      </c>
      <c r="AN183" s="18" t="str">
        <f>IF(ISERROR(VLOOKUP($A183,'Gerosa et al. diauxic shift'!$A:$L,11,FALSE)),"",IF(VLOOKUP($A183,'Gerosa et al. diauxic shift'!$A:$L,11,FALSE)=0,"",VLOOKUP($A183,'Gerosa et al. diauxic shift'!$A:$L,11,FALSE)*Sources!$E$3))</f>
        <v/>
      </c>
      <c r="AO183" s="18" t="str">
        <f>IF(ISERROR(VLOOKUP($A183,'Gerosa et al. diauxic shift'!$A:$L,12,FALSE)),"",IF(VLOOKUP($A183,'Gerosa et al. diauxic shift'!$A:$L,12,FALSE)=0,"",VLOOKUP($A183,'Gerosa et al. diauxic shift'!$A:$L,12,FALSE)*Sources!$E$3))</f>
        <v/>
      </c>
      <c r="AP183" s="17"/>
      <c r="AQ183" s="18" t="str">
        <f>IF(ISERROR(VLOOKUP($A183,'Ishii et al.'!$A:$L,3,FALSE)),"",IF(VLOOKUP($A183,'Ishii et al.'!$A:$L,3,FALSE)=0,"",VLOOKUP($A183,'Ishii et al.'!$A:$L,3,FALSE)*Sources!$E$4))</f>
        <v/>
      </c>
      <c r="AR183" s="18" t="str">
        <f>IF(ISERROR(VLOOKUP($A183,'Ishii et al.'!$A:$L,4,FALSE)),"",IF(VLOOKUP($A183,'Ishii et al.'!$A:$L,4,FALSE)=0,"",VLOOKUP($A183,'Ishii et al.'!$A:$L,4,FALSE)*Sources!$E$4))</f>
        <v/>
      </c>
      <c r="AS183" s="18">
        <f>IF(ISERROR(VLOOKUP($A183,'Ishii et al.'!$A:$L,5,FALSE)),"",IF(VLOOKUP($A183,'Ishii et al.'!$A:$L,5,FALSE)=0,"",VLOOKUP($A183,'Ishii et al.'!$A:$L,5,FALSE)*Sources!$E$4))</f>
        <v>1.82219705381945E-3</v>
      </c>
      <c r="AT183" s="18" t="str">
        <f>IF(ISERROR(VLOOKUP($A183,'Ishii et al.'!$A:$L,6,FALSE)),"",IF(VLOOKUP($A183,'Ishii et al.'!$A:$L,6,FALSE)=0,"",VLOOKUP($A183,'Ishii et al.'!$A:$L,6,FALSE)*Sources!$E$4))</f>
        <v/>
      </c>
      <c r="AU183" s="18" t="str">
        <f>IF(ISERROR(VLOOKUP($A183,'Ishii et al.'!$A:$L,7,FALSE)),"",IF(VLOOKUP($A183,'Ishii et al.'!$A:$L,7,FALSE)=0,"",VLOOKUP($A183,'Ishii et al.'!$A:$L,7,FALSE)*Sources!$E$4))</f>
        <v/>
      </c>
      <c r="AV183" s="18">
        <f t="shared" si="26"/>
        <v>1.82219705381945E-3</v>
      </c>
      <c r="AW183" s="18" t="str">
        <f>IF(ISERROR(VLOOKUP($A183,'Ishii et al.'!$A:$L,9,FALSE)),"",IF(VLOOKUP($A183,'Ishii et al.'!$A:$L,9,FALSE)=0,"",VLOOKUP($A183,'Ishii et al.'!$A:$L,9,FALSE)*Sources!$E$4))</f>
        <v/>
      </c>
      <c r="AX183" s="18" t="str">
        <f>IF(ISERROR(VLOOKUP($A183,'Ishii et al.'!$A:$L,10,FALSE)),"",IF(VLOOKUP($A183,'Ishii et al.'!$A:$L,10,FALSE)=0,"",VLOOKUP($A183,'Ishii et al.'!$A:$L,10,FALSE)*Sources!$E$4))</f>
        <v/>
      </c>
      <c r="AY183" s="18" t="str">
        <f>IF(ISERROR(VLOOKUP($A183,'Ishii et al.'!$A:$L,11,FALSE)),"",IF(VLOOKUP($A183,'Ishii et al.'!$A:$L,11,FALSE)=0,"",VLOOKUP($A183,'Ishii et al.'!$A:$L,11,FALSE)*Sources!$E$4))</f>
        <v/>
      </c>
      <c r="AZ183" s="18" t="str">
        <f>IF(ISERROR(VLOOKUP($A183,'Ishii et al.'!$A:$L,12,FALSE)),"",IF(VLOOKUP($A183,'Ishii et al.'!$A:$L,12,FALSE)=0,"",VLOOKUP($A183,'Ishii et al.'!$A:$L,12,FALSE)*Sources!$E$4))</f>
        <v/>
      </c>
      <c r="BA183" s="17"/>
      <c r="BB183" s="18" t="str">
        <f>IF(ISERROR(VLOOKUP($A183,'Park et al.'!$A:$E,5,FALSE)),"",IF(VLOOKUP($A183,'Park et al.'!$A:$E,5,FALSE)=0,"",VLOOKUP($A183,'Park et al.'!$A:$E,5,FALSE)*Sources!$E$5))</f>
        <v/>
      </c>
    </row>
    <row r="184" spans="1:54" ht="15" customHeight="1">
      <c r="A184" s="16" t="s">
        <v>511</v>
      </c>
      <c r="B184" s="18"/>
      <c r="C184" s="18"/>
      <c r="D184" s="18" t="s">
        <v>512</v>
      </c>
      <c r="G184" s="16" t="s">
        <v>512</v>
      </c>
      <c r="I184" s="16">
        <f t="shared" si="18"/>
        <v>1</v>
      </c>
      <c r="J184" s="16">
        <f t="shared" si="19"/>
        <v>8</v>
      </c>
      <c r="K184" s="18"/>
      <c r="L184" s="18"/>
      <c r="N184" s="12" t="str">
        <f t="shared" si="20"/>
        <v/>
      </c>
      <c r="O184" s="12" t="str">
        <f t="shared" si="21"/>
        <v/>
      </c>
      <c r="P184" s="12" t="str">
        <f t="shared" si="22"/>
        <v/>
      </c>
      <c r="Q184" s="12" t="str">
        <f t="shared" si="23"/>
        <v/>
      </c>
      <c r="R184" s="12" t="str">
        <f t="shared" si="24"/>
        <v/>
      </c>
      <c r="S184" s="12" t="str">
        <f t="shared" si="25"/>
        <v/>
      </c>
      <c r="U184" s="16" t="str">
        <f>IF(ISERROR(VLOOKUP($A184,'Bennett et al.'!$A:$E,3,FALSE)),"",IF(VLOOKUP($A184,'Bennett et al.'!$A:$E,3,FALSE)=0,"",VLOOKUP($A184,'Bennett et al.'!$A:$E,3,FALSE)*Sources!$E$2))</f>
        <v/>
      </c>
      <c r="V184" s="16" t="str">
        <f>IF(ISERROR(VLOOKUP($A184,'Bennett et al.'!$A:$E,4,FALSE)),"",IF(VLOOKUP($A184,'Bennett et al.'!$A:$E,4,FALSE)=0,"",VLOOKUP($A184,'Bennett et al.'!$A:$E,4,FALSE)*Sources!$E$2))</f>
        <v/>
      </c>
      <c r="W184" s="16" t="str">
        <f>IF(ISERROR(VLOOKUP($A184,'Bennett et al.'!$A:$E,5,FALSE)),"",IF(VLOOKUP($A184,'Bennett et al.'!$A:$E,5,FALSE)=0,"",VLOOKUP($A184,'Bennett et al.'!$A:$E,5,FALSE)*Sources!$E$2))</f>
        <v/>
      </c>
      <c r="X184" s="17"/>
      <c r="Y184" s="16" t="str">
        <f>IF(ISERROR(VLOOKUP($A184,'Gerosa et al. growth media'!$A:$K,4,FALSE)),"",IF(VLOOKUP($A184,'Gerosa et al. growth media'!$A:$K,4,FALSE)=0,"",VLOOKUP($A184,'Gerosa et al. growth media'!$A:$K,4,FALSE)*Sources!$E$3))</f>
        <v/>
      </c>
      <c r="Z184" s="16" t="str">
        <f>IF(ISERROR(VLOOKUP($A184,'Gerosa et al. growth media'!$A:$K,5,FALSE)),"",IF(VLOOKUP($A184,'Gerosa et al. growth media'!$A:$K,5,FALSE)=0,"",VLOOKUP($A184,'Gerosa et al. growth media'!$A:$K,5,FALSE)*Sources!$E$3))</f>
        <v/>
      </c>
      <c r="AA184" s="16" t="str">
        <f>IF(ISERROR(VLOOKUP($A184,'Gerosa et al. growth media'!$A:$K,6,FALSE)),"",IF(VLOOKUP($A184,'Gerosa et al. growth media'!$A:$K,6,FALSE)=0,"",VLOOKUP($A184,'Gerosa et al. growth media'!$A:$K,6,FALSE)*Sources!$E$3))</f>
        <v/>
      </c>
      <c r="AB184" s="16" t="str">
        <f>IF(ISERROR(VLOOKUP($A184,'Gerosa et al. growth media'!$A:$K,7,FALSE)),"",IF(VLOOKUP($A184,'Gerosa et al. growth media'!$A:$K,7,FALSE)=0,"",VLOOKUP($A184,'Gerosa et al. growth media'!$A:$K,7,FALSE)*Sources!$E$3))</f>
        <v/>
      </c>
      <c r="AC184" s="16" t="str">
        <f>IF(ISERROR(VLOOKUP($A184,'Gerosa et al. growth media'!$A:$K,8,FALSE)),"",IF(VLOOKUP($A184,'Gerosa et al. growth media'!$A:$K,8,FALSE)=0,"",VLOOKUP($A184,'Gerosa et al. growth media'!$A:$K,8,FALSE)*Sources!$E$3))</f>
        <v/>
      </c>
      <c r="AD184" s="16" t="str">
        <f>IF(ISERROR(VLOOKUP($A184,'Gerosa et al. growth media'!$A:$K,9,FALSE)),"",IF(VLOOKUP($A184,'Gerosa et al. growth media'!$A:$K,9,FALSE)=0,"",VLOOKUP($A184,'Gerosa et al. growth media'!$A:$K,9,FALSE)*Sources!$E$3))</f>
        <v/>
      </c>
      <c r="AE184" s="16" t="str">
        <f>IF(ISERROR(VLOOKUP($A184,'Gerosa et al. growth media'!$A:$K,10,FALSE)),"",IF(VLOOKUP($A184,'Gerosa et al. growth media'!$A:$K,10,FALSE)=0,"",VLOOKUP($A184,'Gerosa et al. growth media'!$A:$K,10,FALSE)*Sources!$E$3))</f>
        <v/>
      </c>
      <c r="AF184" s="16" t="str">
        <f>IF(ISERROR(VLOOKUP($A184,'Gerosa et al. growth media'!$A:$K,11,FALSE)),"",IF(VLOOKUP($A184,'Gerosa et al. growth media'!$A:$K,11,FALSE)=0,"",VLOOKUP($A184,'Gerosa et al. growth media'!$A:$K,11,FALSE)*Sources!$E$3))</f>
        <v/>
      </c>
      <c r="AG184" s="16" t="str">
        <f>IF(ISERROR(VLOOKUP($A184,'Gerosa et al. diauxic shift'!$A:$L,4,FALSE)),"",IF(VLOOKUP($A184,'Gerosa et al. diauxic shift'!$A:$L,4,FALSE)=0,"",VLOOKUP($A184,'Gerosa et al. diauxic shift'!$A:$L,4,FALSE)*Sources!$E$3))</f>
        <v/>
      </c>
      <c r="AH184" s="16" t="str">
        <f>IF(ISERROR(VLOOKUP($A184,'Gerosa et al. diauxic shift'!$A:$L,5,FALSE)),"",IF(VLOOKUP($A184,'Gerosa et al. diauxic shift'!$A:$L,5,FALSE)=0,"",VLOOKUP($A184,'Gerosa et al. diauxic shift'!$A:$L,5,FALSE)*Sources!$E$3))</f>
        <v/>
      </c>
      <c r="AI184" s="16" t="str">
        <f>IF(ISERROR(VLOOKUP($A184,'Gerosa et al. diauxic shift'!$A:$L,6,FALSE)),"",IF(VLOOKUP($A184,'Gerosa et al. diauxic shift'!$A:$L,6,FALSE)=0,"",VLOOKUP($A184,'Gerosa et al. diauxic shift'!$A:$L,6,FALSE)*Sources!$E$3))</f>
        <v/>
      </c>
      <c r="AJ184" s="16" t="str">
        <f>IF(ISERROR(VLOOKUP($A184,'Gerosa et al. diauxic shift'!$A:$L,7,FALSE)),"",IF(VLOOKUP($A184,'Gerosa et al. diauxic shift'!$A:$L,7,FALSE)=0,"",VLOOKUP($A184,'Gerosa et al. diauxic shift'!$A:$L,7,FALSE)*Sources!$E$3))</f>
        <v/>
      </c>
      <c r="AK184" s="16" t="str">
        <f>IF(ISERROR(VLOOKUP($A184,'Gerosa et al. diauxic shift'!$A:$L,8,FALSE)),"",IF(VLOOKUP($A184,'Gerosa et al. diauxic shift'!$A:$L,8,FALSE)=0,"",VLOOKUP($A184,'Gerosa et al. diauxic shift'!$A:$L,8,FALSE)*Sources!$E$3))</f>
        <v/>
      </c>
      <c r="AL184" s="16" t="str">
        <f>IF(ISERROR(VLOOKUP($A184,'Gerosa et al. diauxic shift'!$A:$L,9,FALSE)),"",IF(VLOOKUP($A184,'Gerosa et al. diauxic shift'!$A:$L,9,FALSE)=0,"",VLOOKUP($A184,'Gerosa et al. diauxic shift'!$A:$L,9,FALSE)*Sources!$E$3))</f>
        <v/>
      </c>
      <c r="AM184" s="16" t="str">
        <f>IF(ISERROR(VLOOKUP($A184,'Gerosa et al. diauxic shift'!$A:$L,10,FALSE)),"",IF(VLOOKUP($A184,'Gerosa et al. diauxic shift'!$A:$L,10,FALSE)=0,"",VLOOKUP($A184,'Gerosa et al. diauxic shift'!$A:$L,10,FALSE)*Sources!$E$3))</f>
        <v/>
      </c>
      <c r="AN184" s="16" t="str">
        <f>IF(ISERROR(VLOOKUP($A184,'Gerosa et al. diauxic shift'!$A:$L,11,FALSE)),"",IF(VLOOKUP($A184,'Gerosa et al. diauxic shift'!$A:$L,11,FALSE)=0,"",VLOOKUP($A184,'Gerosa et al. diauxic shift'!$A:$L,11,FALSE)*Sources!$E$3))</f>
        <v/>
      </c>
      <c r="AO184" s="16" t="str">
        <f>IF(ISERROR(VLOOKUP($A184,'Gerosa et al. diauxic shift'!$A:$L,12,FALSE)),"",IF(VLOOKUP($A184,'Gerosa et al. diauxic shift'!$A:$L,12,FALSE)=0,"",VLOOKUP($A184,'Gerosa et al. diauxic shift'!$A:$L,12,FALSE)*Sources!$E$3))</f>
        <v/>
      </c>
      <c r="AP184" s="17"/>
      <c r="AQ184" s="16" t="str">
        <f>IF(ISERROR(VLOOKUP($A184,'Ishii et al.'!$A:$L,3,FALSE)),"",IF(VLOOKUP($A184,'Ishii et al.'!$A:$L,3,FALSE)=0,"",VLOOKUP($A184,'Ishii et al.'!$A:$L,3,FALSE)*Sources!$E$4))</f>
        <v/>
      </c>
      <c r="AR184" s="16">
        <f>IF(ISERROR(VLOOKUP($A184,'Ishii et al.'!$A:$L,4,FALSE)),"",IF(VLOOKUP($A184,'Ishii et al.'!$A:$L,4,FALSE)=0,"",VLOOKUP($A184,'Ishii et al.'!$A:$L,4,FALSE)*Sources!$E$4))</f>
        <v>8.7560284441022707E-2</v>
      </c>
      <c r="AS184" s="16">
        <f>IF(ISERROR(VLOOKUP($A184,'Ishii et al.'!$A:$L,5,FALSE)),"",IF(VLOOKUP($A184,'Ishii et al.'!$A:$L,5,FALSE)=0,"",VLOOKUP($A184,'Ishii et al.'!$A:$L,5,FALSE)*Sources!$E$4))</f>
        <v>0.26543593044011499</v>
      </c>
      <c r="AT184" s="16">
        <f>IF(ISERROR(VLOOKUP($A184,'Ishii et al.'!$A:$L,6,FALSE)),"",IF(VLOOKUP($A184,'Ishii et al.'!$A:$L,6,FALSE)=0,"",VLOOKUP($A184,'Ishii et al.'!$A:$L,6,FALSE)*Sources!$E$4))</f>
        <v>0.45112945073114102</v>
      </c>
      <c r="AU184" s="16">
        <f>IF(ISERROR(VLOOKUP($A184,'Ishii et al.'!$A:$L,7,FALSE)),"",IF(VLOOKUP($A184,'Ishii et al.'!$A:$L,7,FALSE)=0,"",VLOOKUP($A184,'Ishii et al.'!$A:$L,7,FALSE)*Sources!$E$4))</f>
        <v>8.4765032726981396E-2</v>
      </c>
      <c r="AV184" s="16">
        <f t="shared" si="26"/>
        <v>0.22222267458481504</v>
      </c>
      <c r="AW184" s="16">
        <f>IF(ISERROR(VLOOKUP($A184,'Ishii et al.'!$A:$L,9,FALSE)),"",IF(VLOOKUP($A184,'Ishii et al.'!$A:$L,9,FALSE)=0,"",VLOOKUP($A184,'Ishii et al.'!$A:$L,9,FALSE)*Sources!$E$4))</f>
        <v>0.115180388378544</v>
      </c>
      <c r="AX184" s="16">
        <f>IF(ISERROR(VLOOKUP($A184,'Ishii et al.'!$A:$L,10,FALSE)),"",IF(VLOOKUP($A184,'Ishii et al.'!$A:$L,10,FALSE)=0,"",VLOOKUP($A184,'Ishii et al.'!$A:$L,10,FALSE)*Sources!$E$4))</f>
        <v>0.32787066971995299</v>
      </c>
      <c r="AY184" s="16">
        <f>IF(ISERROR(VLOOKUP($A184,'Ishii et al.'!$A:$L,11,FALSE)),"",IF(VLOOKUP($A184,'Ishii et al.'!$A:$L,11,FALSE)=0,"",VLOOKUP($A184,'Ishii et al.'!$A:$L,11,FALSE)*Sources!$E$4))</f>
        <v>0.106983673556971</v>
      </c>
      <c r="AZ184" s="16">
        <f>IF(ISERROR(VLOOKUP($A184,'Ishii et al.'!$A:$L,12,FALSE)),"",IF(VLOOKUP($A184,'Ishii et al.'!$A:$L,12,FALSE)=0,"",VLOOKUP($A184,'Ishii et al.'!$A:$L,12,FALSE)*Sources!$E$4))</f>
        <v>0.60984574052193297</v>
      </c>
      <c r="BA184" s="17"/>
      <c r="BB184" s="16" t="str">
        <f>IF(ISERROR(VLOOKUP($A184,'Park et al.'!$A:$E,5,FALSE)),"",IF(VLOOKUP($A184,'Park et al.'!$A:$E,5,FALSE)=0,"",VLOOKUP($A184,'Park et al.'!$A:$E,5,FALSE)*Sources!$E$5))</f>
        <v/>
      </c>
    </row>
    <row r="185" spans="1:54" ht="15" customHeight="1">
      <c r="A185" s="16" t="s">
        <v>513</v>
      </c>
      <c r="B185" s="18"/>
      <c r="C185" s="18"/>
      <c r="D185" s="18" t="s">
        <v>514</v>
      </c>
      <c r="G185" s="18" t="s">
        <v>514</v>
      </c>
      <c r="I185" s="18">
        <f t="shared" si="18"/>
        <v>1</v>
      </c>
      <c r="J185" s="18">
        <f t="shared" si="19"/>
        <v>5</v>
      </c>
      <c r="K185" s="18"/>
      <c r="L185" s="18"/>
      <c r="N185" s="12" t="str">
        <f t="shared" si="20"/>
        <v/>
      </c>
      <c r="O185" s="12" t="str">
        <f t="shared" si="21"/>
        <v/>
      </c>
      <c r="P185" s="12" t="str">
        <f t="shared" si="22"/>
        <v/>
      </c>
      <c r="Q185" s="12" t="str">
        <f t="shared" si="23"/>
        <v/>
      </c>
      <c r="R185" s="12" t="str">
        <f t="shared" si="24"/>
        <v/>
      </c>
      <c r="S185" s="12" t="str">
        <f t="shared" si="25"/>
        <v/>
      </c>
      <c r="U185" s="18" t="str">
        <f>IF(ISERROR(VLOOKUP($A185,'Bennett et al.'!$A:$E,3,FALSE)),"",IF(VLOOKUP($A185,'Bennett et al.'!$A:$E,3,FALSE)=0,"",VLOOKUP($A185,'Bennett et al.'!$A:$E,3,FALSE)*Sources!$E$2))</f>
        <v/>
      </c>
      <c r="V185" s="18" t="str">
        <f>IF(ISERROR(VLOOKUP($A185,'Bennett et al.'!$A:$E,4,FALSE)),"",IF(VLOOKUP($A185,'Bennett et al.'!$A:$E,4,FALSE)=0,"",VLOOKUP($A185,'Bennett et al.'!$A:$E,4,FALSE)*Sources!$E$2))</f>
        <v/>
      </c>
      <c r="W185" s="18" t="str">
        <f>IF(ISERROR(VLOOKUP($A185,'Bennett et al.'!$A:$E,5,FALSE)),"",IF(VLOOKUP($A185,'Bennett et al.'!$A:$E,5,FALSE)=0,"",VLOOKUP($A185,'Bennett et al.'!$A:$E,5,FALSE)*Sources!$E$2))</f>
        <v/>
      </c>
      <c r="X185" s="17"/>
      <c r="Y185" s="18" t="str">
        <f>IF(ISERROR(VLOOKUP($A185,'Gerosa et al. growth media'!$A:$K,4,FALSE)),"",IF(VLOOKUP($A185,'Gerosa et al. growth media'!$A:$K,4,FALSE)=0,"",VLOOKUP($A185,'Gerosa et al. growth media'!$A:$K,4,FALSE)*Sources!$E$3))</f>
        <v/>
      </c>
      <c r="Z185" s="18" t="str">
        <f>IF(ISERROR(VLOOKUP($A185,'Gerosa et al. growth media'!$A:$K,5,FALSE)),"",IF(VLOOKUP($A185,'Gerosa et al. growth media'!$A:$K,5,FALSE)=0,"",VLOOKUP($A185,'Gerosa et al. growth media'!$A:$K,5,FALSE)*Sources!$E$3))</f>
        <v/>
      </c>
      <c r="AA185" s="18" t="str">
        <f>IF(ISERROR(VLOOKUP($A185,'Gerosa et al. growth media'!$A:$K,6,FALSE)),"",IF(VLOOKUP($A185,'Gerosa et al. growth media'!$A:$K,6,FALSE)=0,"",VLOOKUP($A185,'Gerosa et al. growth media'!$A:$K,6,FALSE)*Sources!$E$3))</f>
        <v/>
      </c>
      <c r="AB185" s="18" t="str">
        <f>IF(ISERROR(VLOOKUP($A185,'Gerosa et al. growth media'!$A:$K,7,FALSE)),"",IF(VLOOKUP($A185,'Gerosa et al. growth media'!$A:$K,7,FALSE)=0,"",VLOOKUP($A185,'Gerosa et al. growth media'!$A:$K,7,FALSE)*Sources!$E$3))</f>
        <v/>
      </c>
      <c r="AC185" s="18" t="str">
        <f>IF(ISERROR(VLOOKUP($A185,'Gerosa et al. growth media'!$A:$K,8,FALSE)),"",IF(VLOOKUP($A185,'Gerosa et al. growth media'!$A:$K,8,FALSE)=0,"",VLOOKUP($A185,'Gerosa et al. growth media'!$A:$K,8,FALSE)*Sources!$E$3))</f>
        <v/>
      </c>
      <c r="AD185" s="18" t="str">
        <f>IF(ISERROR(VLOOKUP($A185,'Gerosa et al. growth media'!$A:$K,9,FALSE)),"",IF(VLOOKUP($A185,'Gerosa et al. growth media'!$A:$K,9,FALSE)=0,"",VLOOKUP($A185,'Gerosa et al. growth media'!$A:$K,9,FALSE)*Sources!$E$3))</f>
        <v/>
      </c>
      <c r="AE185" s="18" t="str">
        <f>IF(ISERROR(VLOOKUP($A185,'Gerosa et al. growth media'!$A:$K,10,FALSE)),"",IF(VLOOKUP($A185,'Gerosa et al. growth media'!$A:$K,10,FALSE)=0,"",VLOOKUP($A185,'Gerosa et al. growth media'!$A:$K,10,FALSE)*Sources!$E$3))</f>
        <v/>
      </c>
      <c r="AF185" s="18" t="str">
        <f>IF(ISERROR(VLOOKUP($A185,'Gerosa et al. growth media'!$A:$K,11,FALSE)),"",IF(VLOOKUP($A185,'Gerosa et al. growth media'!$A:$K,11,FALSE)=0,"",VLOOKUP($A185,'Gerosa et al. growth media'!$A:$K,11,FALSE)*Sources!$E$3))</f>
        <v/>
      </c>
      <c r="AG185" s="18" t="str">
        <f>IF(ISERROR(VLOOKUP($A185,'Gerosa et al. diauxic shift'!$A:$L,4,FALSE)),"",IF(VLOOKUP($A185,'Gerosa et al. diauxic shift'!$A:$L,4,FALSE)=0,"",VLOOKUP($A185,'Gerosa et al. diauxic shift'!$A:$L,4,FALSE)*Sources!$E$3))</f>
        <v/>
      </c>
      <c r="AH185" s="18" t="str">
        <f>IF(ISERROR(VLOOKUP($A185,'Gerosa et al. diauxic shift'!$A:$L,5,FALSE)),"",IF(VLOOKUP($A185,'Gerosa et al. diauxic shift'!$A:$L,5,FALSE)=0,"",VLOOKUP($A185,'Gerosa et al. diauxic shift'!$A:$L,5,FALSE)*Sources!$E$3))</f>
        <v/>
      </c>
      <c r="AI185" s="18" t="str">
        <f>IF(ISERROR(VLOOKUP($A185,'Gerosa et al. diauxic shift'!$A:$L,6,FALSE)),"",IF(VLOOKUP($A185,'Gerosa et al. diauxic shift'!$A:$L,6,FALSE)=0,"",VLOOKUP($A185,'Gerosa et al. diauxic shift'!$A:$L,6,FALSE)*Sources!$E$3))</f>
        <v/>
      </c>
      <c r="AJ185" s="18" t="str">
        <f>IF(ISERROR(VLOOKUP($A185,'Gerosa et al. diauxic shift'!$A:$L,7,FALSE)),"",IF(VLOOKUP($A185,'Gerosa et al. diauxic shift'!$A:$L,7,FALSE)=0,"",VLOOKUP($A185,'Gerosa et al. diauxic shift'!$A:$L,7,FALSE)*Sources!$E$3))</f>
        <v/>
      </c>
      <c r="AK185" s="18" t="str">
        <f>IF(ISERROR(VLOOKUP($A185,'Gerosa et al. diauxic shift'!$A:$L,8,FALSE)),"",IF(VLOOKUP($A185,'Gerosa et al. diauxic shift'!$A:$L,8,FALSE)=0,"",VLOOKUP($A185,'Gerosa et al. diauxic shift'!$A:$L,8,FALSE)*Sources!$E$3))</f>
        <v/>
      </c>
      <c r="AL185" s="18" t="str">
        <f>IF(ISERROR(VLOOKUP($A185,'Gerosa et al. diauxic shift'!$A:$L,9,FALSE)),"",IF(VLOOKUP($A185,'Gerosa et al. diauxic shift'!$A:$L,9,FALSE)=0,"",VLOOKUP($A185,'Gerosa et al. diauxic shift'!$A:$L,9,FALSE)*Sources!$E$3))</f>
        <v/>
      </c>
      <c r="AM185" s="18" t="str">
        <f>IF(ISERROR(VLOOKUP($A185,'Gerosa et al. diauxic shift'!$A:$L,10,FALSE)),"",IF(VLOOKUP($A185,'Gerosa et al. diauxic shift'!$A:$L,10,FALSE)=0,"",VLOOKUP($A185,'Gerosa et al. diauxic shift'!$A:$L,10,FALSE)*Sources!$E$3))</f>
        <v/>
      </c>
      <c r="AN185" s="18" t="str">
        <f>IF(ISERROR(VLOOKUP($A185,'Gerosa et al. diauxic shift'!$A:$L,11,FALSE)),"",IF(VLOOKUP($A185,'Gerosa et al. diauxic shift'!$A:$L,11,FALSE)=0,"",VLOOKUP($A185,'Gerosa et al. diauxic shift'!$A:$L,11,FALSE)*Sources!$E$3))</f>
        <v/>
      </c>
      <c r="AO185" s="18" t="str">
        <f>IF(ISERROR(VLOOKUP($A185,'Gerosa et al. diauxic shift'!$A:$L,12,FALSE)),"",IF(VLOOKUP($A185,'Gerosa et al. diauxic shift'!$A:$L,12,FALSE)=0,"",VLOOKUP($A185,'Gerosa et al. diauxic shift'!$A:$L,12,FALSE)*Sources!$E$3))</f>
        <v/>
      </c>
      <c r="AP185" s="17"/>
      <c r="AQ185" s="18">
        <f>IF(ISERROR(VLOOKUP($A185,'Ishii et al.'!$A:$L,3,FALSE)),"",IF(VLOOKUP($A185,'Ishii et al.'!$A:$L,3,FALSE)=0,"",VLOOKUP($A185,'Ishii et al.'!$A:$L,3,FALSE)*Sources!$E$4))</f>
        <v>9.0807149152333396E-4</v>
      </c>
      <c r="AR185" s="18" t="str">
        <f>IF(ISERROR(VLOOKUP($A185,'Ishii et al.'!$A:$L,4,FALSE)),"",IF(VLOOKUP($A185,'Ishii et al.'!$A:$L,4,FALSE)=0,"",VLOOKUP($A185,'Ishii et al.'!$A:$L,4,FALSE)*Sources!$E$4))</f>
        <v/>
      </c>
      <c r="AS185" s="18">
        <f>IF(ISERROR(VLOOKUP($A185,'Ishii et al.'!$A:$L,5,FALSE)),"",IF(VLOOKUP($A185,'Ishii et al.'!$A:$L,5,FALSE)=0,"",VLOOKUP($A185,'Ishii et al.'!$A:$L,5,FALSE)*Sources!$E$4))</f>
        <v>2.4815690380614098E-3</v>
      </c>
      <c r="AT185" s="18" t="str">
        <f>IF(ISERROR(VLOOKUP($A185,'Ishii et al.'!$A:$L,6,FALSE)),"",IF(VLOOKUP($A185,'Ishii et al.'!$A:$L,6,FALSE)=0,"",VLOOKUP($A185,'Ishii et al.'!$A:$L,6,FALSE)*Sources!$E$4))</f>
        <v/>
      </c>
      <c r="AU185" s="18" t="str">
        <f>IF(ISERROR(VLOOKUP($A185,'Ishii et al.'!$A:$L,7,FALSE)),"",IF(VLOOKUP($A185,'Ishii et al.'!$A:$L,7,FALSE)=0,"",VLOOKUP($A185,'Ishii et al.'!$A:$L,7,FALSE)*Sources!$E$4))</f>
        <v/>
      </c>
      <c r="AV185" s="18">
        <f t="shared" si="26"/>
        <v>1.6948202647923719E-3</v>
      </c>
      <c r="AW185" s="18">
        <f>IF(ISERROR(VLOOKUP($A185,'Ishii et al.'!$A:$L,9,FALSE)),"",IF(VLOOKUP($A185,'Ishii et al.'!$A:$L,9,FALSE)=0,"",VLOOKUP($A185,'Ishii et al.'!$A:$L,9,FALSE)*Sources!$E$4))</f>
        <v>3.5297923868031402E-3</v>
      </c>
      <c r="AX185" s="18">
        <f>IF(ISERROR(VLOOKUP($A185,'Ishii et al.'!$A:$L,10,FALSE)),"",IF(VLOOKUP($A185,'Ishii et al.'!$A:$L,10,FALSE)=0,"",VLOOKUP($A185,'Ishii et al.'!$A:$L,10,FALSE)*Sources!$E$4))</f>
        <v>1.6143295460758101E-3</v>
      </c>
      <c r="AY185" s="18">
        <f>IF(ISERROR(VLOOKUP($A185,'Ishii et al.'!$A:$L,11,FALSE)),"",IF(VLOOKUP($A185,'Ishii et al.'!$A:$L,11,FALSE)=0,"",VLOOKUP($A185,'Ishii et al.'!$A:$L,11,FALSE)*Sources!$E$4))</f>
        <v>8.6568531811759904E-4</v>
      </c>
      <c r="AZ185" s="18" t="str">
        <f>IF(ISERROR(VLOOKUP($A185,'Ishii et al.'!$A:$L,12,FALSE)),"",IF(VLOOKUP($A185,'Ishii et al.'!$A:$L,12,FALSE)=0,"",VLOOKUP($A185,'Ishii et al.'!$A:$L,12,FALSE)*Sources!$E$4))</f>
        <v/>
      </c>
      <c r="BA185" s="17"/>
      <c r="BB185" s="18" t="str">
        <f>IF(ISERROR(VLOOKUP($A185,'Park et al.'!$A:$E,5,FALSE)),"",IF(VLOOKUP($A185,'Park et al.'!$A:$E,5,FALSE)=0,"",VLOOKUP($A185,'Park et al.'!$A:$E,5,FALSE)*Sources!$E$5))</f>
        <v/>
      </c>
    </row>
    <row r="186" spans="1:54" ht="15" customHeight="1">
      <c r="A186" s="16" t="s">
        <v>515</v>
      </c>
      <c r="B186" s="18"/>
      <c r="C186" s="18"/>
      <c r="D186" s="18" t="s">
        <v>516</v>
      </c>
      <c r="G186" s="18" t="s">
        <v>516</v>
      </c>
      <c r="I186" s="18">
        <f t="shared" si="18"/>
        <v>1</v>
      </c>
      <c r="J186" s="18">
        <f t="shared" si="19"/>
        <v>9</v>
      </c>
      <c r="K186" s="18"/>
      <c r="L186" s="18"/>
      <c r="N186" s="12" t="str">
        <f t="shared" si="20"/>
        <v/>
      </c>
      <c r="O186" s="12" t="str">
        <f t="shared" si="21"/>
        <v/>
      </c>
      <c r="P186" s="12" t="str">
        <f t="shared" si="22"/>
        <v/>
      </c>
      <c r="Q186" s="12" t="str">
        <f t="shared" si="23"/>
        <v/>
      </c>
      <c r="R186" s="12" t="str">
        <f t="shared" si="24"/>
        <v/>
      </c>
      <c r="S186" s="12" t="str">
        <f t="shared" si="25"/>
        <v/>
      </c>
      <c r="U186" s="18" t="str">
        <f>IF(ISERROR(VLOOKUP($A186,'Bennett et al.'!$A:$E,3,FALSE)),"",IF(VLOOKUP($A186,'Bennett et al.'!$A:$E,3,FALSE)=0,"",VLOOKUP($A186,'Bennett et al.'!$A:$E,3,FALSE)*Sources!$E$2))</f>
        <v/>
      </c>
      <c r="V186" s="18" t="str">
        <f>IF(ISERROR(VLOOKUP($A186,'Bennett et al.'!$A:$E,4,FALSE)),"",IF(VLOOKUP($A186,'Bennett et al.'!$A:$E,4,FALSE)=0,"",VLOOKUP($A186,'Bennett et al.'!$A:$E,4,FALSE)*Sources!$E$2))</f>
        <v/>
      </c>
      <c r="W186" s="18" t="str">
        <f>IF(ISERROR(VLOOKUP($A186,'Bennett et al.'!$A:$E,5,FALSE)),"",IF(VLOOKUP($A186,'Bennett et al.'!$A:$E,5,FALSE)=0,"",VLOOKUP($A186,'Bennett et al.'!$A:$E,5,FALSE)*Sources!$E$2))</f>
        <v/>
      </c>
      <c r="X186" s="17"/>
      <c r="Y186" s="18" t="str">
        <f>IF(ISERROR(VLOOKUP($A186,'Gerosa et al. growth media'!$A:$K,4,FALSE)),"",IF(VLOOKUP($A186,'Gerosa et al. growth media'!$A:$K,4,FALSE)=0,"",VLOOKUP($A186,'Gerosa et al. growth media'!$A:$K,4,FALSE)*Sources!$E$3))</f>
        <v/>
      </c>
      <c r="Z186" s="18" t="str">
        <f>IF(ISERROR(VLOOKUP($A186,'Gerosa et al. growth media'!$A:$K,5,FALSE)),"",IF(VLOOKUP($A186,'Gerosa et al. growth media'!$A:$K,5,FALSE)=0,"",VLOOKUP($A186,'Gerosa et al. growth media'!$A:$K,5,FALSE)*Sources!$E$3))</f>
        <v/>
      </c>
      <c r="AA186" s="18" t="str">
        <f>IF(ISERROR(VLOOKUP($A186,'Gerosa et al. growth media'!$A:$K,6,FALSE)),"",IF(VLOOKUP($A186,'Gerosa et al. growth media'!$A:$K,6,FALSE)=0,"",VLOOKUP($A186,'Gerosa et al. growth media'!$A:$K,6,FALSE)*Sources!$E$3))</f>
        <v/>
      </c>
      <c r="AB186" s="18" t="str">
        <f>IF(ISERROR(VLOOKUP($A186,'Gerosa et al. growth media'!$A:$K,7,FALSE)),"",IF(VLOOKUP($A186,'Gerosa et al. growth media'!$A:$K,7,FALSE)=0,"",VLOOKUP($A186,'Gerosa et al. growth media'!$A:$K,7,FALSE)*Sources!$E$3))</f>
        <v/>
      </c>
      <c r="AC186" s="18" t="str">
        <f>IF(ISERROR(VLOOKUP($A186,'Gerosa et al. growth media'!$A:$K,8,FALSE)),"",IF(VLOOKUP($A186,'Gerosa et al. growth media'!$A:$K,8,FALSE)=0,"",VLOOKUP($A186,'Gerosa et al. growth media'!$A:$K,8,FALSE)*Sources!$E$3))</f>
        <v/>
      </c>
      <c r="AD186" s="18" t="str">
        <f>IF(ISERROR(VLOOKUP($A186,'Gerosa et al. growth media'!$A:$K,9,FALSE)),"",IF(VLOOKUP($A186,'Gerosa et al. growth media'!$A:$K,9,FALSE)=0,"",VLOOKUP($A186,'Gerosa et al. growth media'!$A:$K,9,FALSE)*Sources!$E$3))</f>
        <v/>
      </c>
      <c r="AE186" s="18" t="str">
        <f>IF(ISERROR(VLOOKUP($A186,'Gerosa et al. growth media'!$A:$K,10,FALSE)),"",IF(VLOOKUP($A186,'Gerosa et al. growth media'!$A:$K,10,FALSE)=0,"",VLOOKUP($A186,'Gerosa et al. growth media'!$A:$K,10,FALSE)*Sources!$E$3))</f>
        <v/>
      </c>
      <c r="AF186" s="18" t="str">
        <f>IF(ISERROR(VLOOKUP($A186,'Gerosa et al. growth media'!$A:$K,11,FALSE)),"",IF(VLOOKUP($A186,'Gerosa et al. growth media'!$A:$K,11,FALSE)=0,"",VLOOKUP($A186,'Gerosa et al. growth media'!$A:$K,11,FALSE)*Sources!$E$3))</f>
        <v/>
      </c>
      <c r="AG186" s="18" t="str">
        <f>IF(ISERROR(VLOOKUP($A186,'Gerosa et al. diauxic shift'!$A:$L,4,FALSE)),"",IF(VLOOKUP($A186,'Gerosa et al. diauxic shift'!$A:$L,4,FALSE)=0,"",VLOOKUP($A186,'Gerosa et al. diauxic shift'!$A:$L,4,FALSE)*Sources!$E$3))</f>
        <v/>
      </c>
      <c r="AH186" s="18" t="str">
        <f>IF(ISERROR(VLOOKUP($A186,'Gerosa et al. diauxic shift'!$A:$L,5,FALSE)),"",IF(VLOOKUP($A186,'Gerosa et al. diauxic shift'!$A:$L,5,FALSE)=0,"",VLOOKUP($A186,'Gerosa et al. diauxic shift'!$A:$L,5,FALSE)*Sources!$E$3))</f>
        <v/>
      </c>
      <c r="AI186" s="18" t="str">
        <f>IF(ISERROR(VLOOKUP($A186,'Gerosa et al. diauxic shift'!$A:$L,6,FALSE)),"",IF(VLOOKUP($A186,'Gerosa et al. diauxic shift'!$A:$L,6,FALSE)=0,"",VLOOKUP($A186,'Gerosa et al. diauxic shift'!$A:$L,6,FALSE)*Sources!$E$3))</f>
        <v/>
      </c>
      <c r="AJ186" s="18" t="str">
        <f>IF(ISERROR(VLOOKUP($A186,'Gerosa et al. diauxic shift'!$A:$L,7,FALSE)),"",IF(VLOOKUP($A186,'Gerosa et al. diauxic shift'!$A:$L,7,FALSE)=0,"",VLOOKUP($A186,'Gerosa et al. diauxic shift'!$A:$L,7,FALSE)*Sources!$E$3))</f>
        <v/>
      </c>
      <c r="AK186" s="18" t="str">
        <f>IF(ISERROR(VLOOKUP($A186,'Gerosa et al. diauxic shift'!$A:$L,8,FALSE)),"",IF(VLOOKUP($A186,'Gerosa et al. diauxic shift'!$A:$L,8,FALSE)=0,"",VLOOKUP($A186,'Gerosa et al. diauxic shift'!$A:$L,8,FALSE)*Sources!$E$3))</f>
        <v/>
      </c>
      <c r="AL186" s="18" t="str">
        <f>IF(ISERROR(VLOOKUP($A186,'Gerosa et al. diauxic shift'!$A:$L,9,FALSE)),"",IF(VLOOKUP($A186,'Gerosa et al. diauxic shift'!$A:$L,9,FALSE)=0,"",VLOOKUP($A186,'Gerosa et al. diauxic shift'!$A:$L,9,FALSE)*Sources!$E$3))</f>
        <v/>
      </c>
      <c r="AM186" s="18" t="str">
        <f>IF(ISERROR(VLOOKUP($A186,'Gerosa et al. diauxic shift'!$A:$L,10,FALSE)),"",IF(VLOOKUP($A186,'Gerosa et al. diauxic shift'!$A:$L,10,FALSE)=0,"",VLOOKUP($A186,'Gerosa et al. diauxic shift'!$A:$L,10,FALSE)*Sources!$E$3))</f>
        <v/>
      </c>
      <c r="AN186" s="18" t="str">
        <f>IF(ISERROR(VLOOKUP($A186,'Gerosa et al. diauxic shift'!$A:$L,11,FALSE)),"",IF(VLOOKUP($A186,'Gerosa et al. diauxic shift'!$A:$L,11,FALSE)=0,"",VLOOKUP($A186,'Gerosa et al. diauxic shift'!$A:$L,11,FALSE)*Sources!$E$3))</f>
        <v/>
      </c>
      <c r="AO186" s="18" t="str">
        <f>IF(ISERROR(VLOOKUP($A186,'Gerosa et al. diauxic shift'!$A:$L,12,FALSE)),"",IF(VLOOKUP($A186,'Gerosa et al. diauxic shift'!$A:$L,12,FALSE)=0,"",VLOOKUP($A186,'Gerosa et al. diauxic shift'!$A:$L,12,FALSE)*Sources!$E$3))</f>
        <v/>
      </c>
      <c r="AP186" s="17"/>
      <c r="AQ186" s="18">
        <f>IF(ISERROR(VLOOKUP($A186,'Ishii et al.'!$A:$L,3,FALSE)),"",IF(VLOOKUP($A186,'Ishii et al.'!$A:$L,3,FALSE)=0,"",VLOOKUP($A186,'Ishii et al.'!$A:$L,3,FALSE)*Sources!$E$4))</f>
        <v>1.2727598184871699E-2</v>
      </c>
      <c r="AR186" s="18">
        <f>IF(ISERROR(VLOOKUP($A186,'Ishii et al.'!$A:$L,4,FALSE)),"",IF(VLOOKUP($A186,'Ishii et al.'!$A:$L,4,FALSE)=0,"",VLOOKUP($A186,'Ishii et al.'!$A:$L,4,FALSE)*Sources!$E$4))</f>
        <v>2.6222891053877699E-2</v>
      </c>
      <c r="AS186" s="18">
        <f>IF(ISERROR(VLOOKUP($A186,'Ishii et al.'!$A:$L,5,FALSE)),"",IF(VLOOKUP($A186,'Ishii et al.'!$A:$L,5,FALSE)=0,"",VLOOKUP($A186,'Ishii et al.'!$A:$L,5,FALSE)*Sources!$E$4))</f>
        <v>3.9952098460776603E-2</v>
      </c>
      <c r="AT186" s="18">
        <f>IF(ISERROR(VLOOKUP($A186,'Ishii et al.'!$A:$L,6,FALSE)),"",IF(VLOOKUP($A186,'Ishii et al.'!$A:$L,6,FALSE)=0,"",VLOOKUP($A186,'Ishii et al.'!$A:$L,6,FALSE)*Sources!$E$4))</f>
        <v>2.22559450387502E-2</v>
      </c>
      <c r="AU186" s="18">
        <f>IF(ISERROR(VLOOKUP($A186,'Ishii et al.'!$A:$L,7,FALSE)),"",IF(VLOOKUP($A186,'Ishii et al.'!$A:$L,7,FALSE)=0,"",VLOOKUP($A186,'Ishii et al.'!$A:$L,7,FALSE)*Sources!$E$4))</f>
        <v>1.3929842346369599E-2</v>
      </c>
      <c r="AV186" s="18">
        <f t="shared" si="26"/>
        <v>2.3017675016929161E-2</v>
      </c>
      <c r="AW186" s="18">
        <f>IF(ISERROR(VLOOKUP($A186,'Ishii et al.'!$A:$L,9,FALSE)),"",IF(VLOOKUP($A186,'Ishii et al.'!$A:$L,9,FALSE)=0,"",VLOOKUP($A186,'Ishii et al.'!$A:$L,9,FALSE)*Sources!$E$4))</f>
        <v>1.08176007010306E-2</v>
      </c>
      <c r="AX186" s="18">
        <f>IF(ISERROR(VLOOKUP($A186,'Ishii et al.'!$A:$L,10,FALSE)),"",IF(VLOOKUP($A186,'Ishii et al.'!$A:$L,10,FALSE)=0,"",VLOOKUP($A186,'Ishii et al.'!$A:$L,10,FALSE)*Sources!$E$4))</f>
        <v>1.0191012261786999E-2</v>
      </c>
      <c r="AY186" s="18">
        <f>IF(ISERROR(VLOOKUP($A186,'Ishii et al.'!$A:$L,11,FALSE)),"",IF(VLOOKUP($A186,'Ishii et al.'!$A:$L,11,FALSE)=0,"",VLOOKUP($A186,'Ishii et al.'!$A:$L,11,FALSE)*Sources!$E$4))</f>
        <v>1.2429385759711999E-2</v>
      </c>
      <c r="AZ186" s="18">
        <f>IF(ISERROR(VLOOKUP($A186,'Ishii et al.'!$A:$L,12,FALSE)),"",IF(VLOOKUP($A186,'Ishii et al.'!$A:$L,12,FALSE)=0,"",VLOOKUP($A186,'Ishii et al.'!$A:$L,12,FALSE)*Sources!$E$4))</f>
        <v>3.24958930633336E-2</v>
      </c>
      <c r="BA186" s="17"/>
      <c r="BB186" s="18" t="str">
        <f>IF(ISERROR(VLOOKUP($A186,'Park et al.'!$A:$E,5,FALSE)),"",IF(VLOOKUP($A186,'Park et al.'!$A:$E,5,FALSE)=0,"",VLOOKUP($A186,'Park et al.'!$A:$E,5,FALSE)*Sources!$E$5))</f>
        <v/>
      </c>
    </row>
    <row r="187" spans="1:54" ht="15" customHeight="1">
      <c r="A187" s="16" t="s">
        <v>517</v>
      </c>
      <c r="B187" s="18"/>
      <c r="C187" s="18"/>
      <c r="D187" s="18" t="s">
        <v>518</v>
      </c>
      <c r="G187" s="18" t="s">
        <v>518</v>
      </c>
      <c r="I187" s="16">
        <f t="shared" si="18"/>
        <v>1</v>
      </c>
      <c r="J187" s="16">
        <f t="shared" si="19"/>
        <v>2</v>
      </c>
      <c r="K187" s="18"/>
      <c r="L187" s="18"/>
      <c r="N187" s="12" t="str">
        <f t="shared" si="20"/>
        <v/>
      </c>
      <c r="O187" s="12" t="str">
        <f t="shared" si="21"/>
        <v/>
      </c>
      <c r="P187" s="12" t="str">
        <f t="shared" si="22"/>
        <v/>
      </c>
      <c r="Q187" s="12" t="str">
        <f t="shared" si="23"/>
        <v/>
      </c>
      <c r="R187" s="12" t="str">
        <f t="shared" si="24"/>
        <v/>
      </c>
      <c r="S187" s="12" t="str">
        <f t="shared" si="25"/>
        <v/>
      </c>
      <c r="U187" s="16" t="str">
        <f>IF(ISERROR(VLOOKUP($A187,'Bennett et al.'!$A:$E,3,FALSE)),"",IF(VLOOKUP($A187,'Bennett et al.'!$A:$E,3,FALSE)=0,"",VLOOKUP($A187,'Bennett et al.'!$A:$E,3,FALSE)*Sources!$E$2))</f>
        <v/>
      </c>
      <c r="V187" s="16" t="str">
        <f>IF(ISERROR(VLOOKUP($A187,'Bennett et al.'!$A:$E,4,FALSE)),"",IF(VLOOKUP($A187,'Bennett et al.'!$A:$E,4,FALSE)=0,"",VLOOKUP($A187,'Bennett et al.'!$A:$E,4,FALSE)*Sources!$E$2))</f>
        <v/>
      </c>
      <c r="W187" s="16" t="str">
        <f>IF(ISERROR(VLOOKUP($A187,'Bennett et al.'!$A:$E,5,FALSE)),"",IF(VLOOKUP($A187,'Bennett et al.'!$A:$E,5,FALSE)=0,"",VLOOKUP($A187,'Bennett et al.'!$A:$E,5,FALSE)*Sources!$E$2))</f>
        <v/>
      </c>
      <c r="X187" s="17"/>
      <c r="Y187" s="16" t="str">
        <f>IF(ISERROR(VLOOKUP($A187,'Gerosa et al. growth media'!$A:$K,4,FALSE)),"",IF(VLOOKUP($A187,'Gerosa et al. growth media'!$A:$K,4,FALSE)=0,"",VLOOKUP($A187,'Gerosa et al. growth media'!$A:$K,4,FALSE)*Sources!$E$3))</f>
        <v/>
      </c>
      <c r="Z187" s="16" t="str">
        <f>IF(ISERROR(VLOOKUP($A187,'Gerosa et al. growth media'!$A:$K,5,FALSE)),"",IF(VLOOKUP($A187,'Gerosa et al. growth media'!$A:$K,5,FALSE)=0,"",VLOOKUP($A187,'Gerosa et al. growth media'!$A:$K,5,FALSE)*Sources!$E$3))</f>
        <v/>
      </c>
      <c r="AA187" s="16" t="str">
        <f>IF(ISERROR(VLOOKUP($A187,'Gerosa et al. growth media'!$A:$K,6,FALSE)),"",IF(VLOOKUP($A187,'Gerosa et al. growth media'!$A:$K,6,FALSE)=0,"",VLOOKUP($A187,'Gerosa et al. growth media'!$A:$K,6,FALSE)*Sources!$E$3))</f>
        <v/>
      </c>
      <c r="AB187" s="16" t="str">
        <f>IF(ISERROR(VLOOKUP($A187,'Gerosa et al. growth media'!$A:$K,7,FALSE)),"",IF(VLOOKUP($A187,'Gerosa et al. growth media'!$A:$K,7,FALSE)=0,"",VLOOKUP($A187,'Gerosa et al. growth media'!$A:$K,7,FALSE)*Sources!$E$3))</f>
        <v/>
      </c>
      <c r="AC187" s="16" t="str">
        <f>IF(ISERROR(VLOOKUP($A187,'Gerosa et al. growth media'!$A:$K,8,FALSE)),"",IF(VLOOKUP($A187,'Gerosa et al. growth media'!$A:$K,8,FALSE)=0,"",VLOOKUP($A187,'Gerosa et al. growth media'!$A:$K,8,FALSE)*Sources!$E$3))</f>
        <v/>
      </c>
      <c r="AD187" s="16" t="str">
        <f>IF(ISERROR(VLOOKUP($A187,'Gerosa et al. growth media'!$A:$K,9,FALSE)),"",IF(VLOOKUP($A187,'Gerosa et al. growth media'!$A:$K,9,FALSE)=0,"",VLOOKUP($A187,'Gerosa et al. growth media'!$A:$K,9,FALSE)*Sources!$E$3))</f>
        <v/>
      </c>
      <c r="AE187" s="16" t="str">
        <f>IF(ISERROR(VLOOKUP($A187,'Gerosa et al. growth media'!$A:$K,10,FALSE)),"",IF(VLOOKUP($A187,'Gerosa et al. growth media'!$A:$K,10,FALSE)=0,"",VLOOKUP($A187,'Gerosa et al. growth media'!$A:$K,10,FALSE)*Sources!$E$3))</f>
        <v/>
      </c>
      <c r="AF187" s="16" t="str">
        <f>IF(ISERROR(VLOOKUP($A187,'Gerosa et al. growth media'!$A:$K,11,FALSE)),"",IF(VLOOKUP($A187,'Gerosa et al. growth media'!$A:$K,11,FALSE)=0,"",VLOOKUP($A187,'Gerosa et al. growth media'!$A:$K,11,FALSE)*Sources!$E$3))</f>
        <v/>
      </c>
      <c r="AG187" s="16" t="str">
        <f>IF(ISERROR(VLOOKUP($A187,'Gerosa et al. diauxic shift'!$A:$L,4,FALSE)),"",IF(VLOOKUP($A187,'Gerosa et al. diauxic shift'!$A:$L,4,FALSE)=0,"",VLOOKUP($A187,'Gerosa et al. diauxic shift'!$A:$L,4,FALSE)*Sources!$E$3))</f>
        <v/>
      </c>
      <c r="AH187" s="16" t="str">
        <f>IF(ISERROR(VLOOKUP($A187,'Gerosa et al. diauxic shift'!$A:$L,5,FALSE)),"",IF(VLOOKUP($A187,'Gerosa et al. diauxic shift'!$A:$L,5,FALSE)=0,"",VLOOKUP($A187,'Gerosa et al. diauxic shift'!$A:$L,5,FALSE)*Sources!$E$3))</f>
        <v/>
      </c>
      <c r="AI187" s="16" t="str">
        <f>IF(ISERROR(VLOOKUP($A187,'Gerosa et al. diauxic shift'!$A:$L,6,FALSE)),"",IF(VLOOKUP($A187,'Gerosa et al. diauxic shift'!$A:$L,6,FALSE)=0,"",VLOOKUP($A187,'Gerosa et al. diauxic shift'!$A:$L,6,FALSE)*Sources!$E$3))</f>
        <v/>
      </c>
      <c r="AJ187" s="16" t="str">
        <f>IF(ISERROR(VLOOKUP($A187,'Gerosa et al. diauxic shift'!$A:$L,7,FALSE)),"",IF(VLOOKUP($A187,'Gerosa et al. diauxic shift'!$A:$L,7,FALSE)=0,"",VLOOKUP($A187,'Gerosa et al. diauxic shift'!$A:$L,7,FALSE)*Sources!$E$3))</f>
        <v/>
      </c>
      <c r="AK187" s="16" t="str">
        <f>IF(ISERROR(VLOOKUP($A187,'Gerosa et al. diauxic shift'!$A:$L,8,FALSE)),"",IF(VLOOKUP($A187,'Gerosa et al. diauxic shift'!$A:$L,8,FALSE)=0,"",VLOOKUP($A187,'Gerosa et al. diauxic shift'!$A:$L,8,FALSE)*Sources!$E$3))</f>
        <v/>
      </c>
      <c r="AL187" s="16" t="str">
        <f>IF(ISERROR(VLOOKUP($A187,'Gerosa et al. diauxic shift'!$A:$L,9,FALSE)),"",IF(VLOOKUP($A187,'Gerosa et al. diauxic shift'!$A:$L,9,FALSE)=0,"",VLOOKUP($A187,'Gerosa et al. diauxic shift'!$A:$L,9,FALSE)*Sources!$E$3))</f>
        <v/>
      </c>
      <c r="AM187" s="16" t="str">
        <f>IF(ISERROR(VLOOKUP($A187,'Gerosa et al. diauxic shift'!$A:$L,10,FALSE)),"",IF(VLOOKUP($A187,'Gerosa et al. diauxic shift'!$A:$L,10,FALSE)=0,"",VLOOKUP($A187,'Gerosa et al. diauxic shift'!$A:$L,10,FALSE)*Sources!$E$3))</f>
        <v/>
      </c>
      <c r="AN187" s="16" t="str">
        <f>IF(ISERROR(VLOOKUP($A187,'Gerosa et al. diauxic shift'!$A:$L,11,FALSE)),"",IF(VLOOKUP($A187,'Gerosa et al. diauxic shift'!$A:$L,11,FALSE)=0,"",VLOOKUP($A187,'Gerosa et al. diauxic shift'!$A:$L,11,FALSE)*Sources!$E$3))</f>
        <v/>
      </c>
      <c r="AO187" s="16" t="str">
        <f>IF(ISERROR(VLOOKUP($A187,'Gerosa et al. diauxic shift'!$A:$L,12,FALSE)),"",IF(VLOOKUP($A187,'Gerosa et al. diauxic shift'!$A:$L,12,FALSE)=0,"",VLOOKUP($A187,'Gerosa et al. diauxic shift'!$A:$L,12,FALSE)*Sources!$E$3))</f>
        <v/>
      </c>
      <c r="AP187" s="17"/>
      <c r="AQ187" s="16" t="str">
        <f>IF(ISERROR(VLOOKUP($A187,'Ishii et al.'!$A:$L,3,FALSE)),"",IF(VLOOKUP($A187,'Ishii et al.'!$A:$L,3,FALSE)=0,"",VLOOKUP($A187,'Ishii et al.'!$A:$L,3,FALSE)*Sources!$E$4))</f>
        <v/>
      </c>
      <c r="AR187" s="16" t="str">
        <f>IF(ISERROR(VLOOKUP($A187,'Ishii et al.'!$A:$L,4,FALSE)),"",IF(VLOOKUP($A187,'Ishii et al.'!$A:$L,4,FALSE)=0,"",VLOOKUP($A187,'Ishii et al.'!$A:$L,4,FALSE)*Sources!$E$4))</f>
        <v/>
      </c>
      <c r="AS187" s="16">
        <f>IF(ISERROR(VLOOKUP($A187,'Ishii et al.'!$A:$L,5,FALSE)),"",IF(VLOOKUP($A187,'Ishii et al.'!$A:$L,5,FALSE)=0,"",VLOOKUP($A187,'Ishii et al.'!$A:$L,5,FALSE)*Sources!$E$4))</f>
        <v>6.2100337749657897E-3</v>
      </c>
      <c r="AT187" s="16" t="str">
        <f>IF(ISERROR(VLOOKUP($A187,'Ishii et al.'!$A:$L,6,FALSE)),"",IF(VLOOKUP($A187,'Ishii et al.'!$A:$L,6,FALSE)=0,"",VLOOKUP($A187,'Ishii et al.'!$A:$L,6,FALSE)*Sources!$E$4))</f>
        <v/>
      </c>
      <c r="AU187" s="16" t="str">
        <f>IF(ISERROR(VLOOKUP($A187,'Ishii et al.'!$A:$L,7,FALSE)),"",IF(VLOOKUP($A187,'Ishii et al.'!$A:$L,7,FALSE)=0,"",VLOOKUP($A187,'Ishii et al.'!$A:$L,7,FALSE)*Sources!$E$4))</f>
        <v/>
      </c>
      <c r="AV187" s="16">
        <f t="shared" si="26"/>
        <v>6.2100337749657897E-3</v>
      </c>
      <c r="AW187" s="16">
        <f>IF(ISERROR(VLOOKUP($A187,'Ishii et al.'!$A:$L,9,FALSE)),"",IF(VLOOKUP($A187,'Ishii et al.'!$A:$L,9,FALSE)=0,"",VLOOKUP($A187,'Ishii et al.'!$A:$L,9,FALSE)*Sources!$E$4))</f>
        <v>2.5631769871788199E-3</v>
      </c>
      <c r="AX187" s="16" t="str">
        <f>IF(ISERROR(VLOOKUP($A187,'Ishii et al.'!$A:$L,10,FALSE)),"",IF(VLOOKUP($A187,'Ishii et al.'!$A:$L,10,FALSE)=0,"",VLOOKUP($A187,'Ishii et al.'!$A:$L,10,FALSE)*Sources!$E$4))</f>
        <v/>
      </c>
      <c r="AY187" s="16" t="str">
        <f>IF(ISERROR(VLOOKUP($A187,'Ishii et al.'!$A:$L,11,FALSE)),"",IF(VLOOKUP($A187,'Ishii et al.'!$A:$L,11,FALSE)=0,"",VLOOKUP($A187,'Ishii et al.'!$A:$L,11,FALSE)*Sources!$E$4))</f>
        <v/>
      </c>
      <c r="AZ187" s="16" t="str">
        <f>IF(ISERROR(VLOOKUP($A187,'Ishii et al.'!$A:$L,12,FALSE)),"",IF(VLOOKUP($A187,'Ishii et al.'!$A:$L,12,FALSE)=0,"",VLOOKUP($A187,'Ishii et al.'!$A:$L,12,FALSE)*Sources!$E$4))</f>
        <v/>
      </c>
      <c r="BA187" s="17"/>
      <c r="BB187" s="16" t="str">
        <f>IF(ISERROR(VLOOKUP($A187,'Park et al.'!$A:$E,5,FALSE)),"",IF(VLOOKUP($A187,'Park et al.'!$A:$E,5,FALSE)=0,"",VLOOKUP($A187,'Park et al.'!$A:$E,5,FALSE)*Sources!$E$5))</f>
        <v/>
      </c>
    </row>
    <row r="188" spans="1:54" ht="15" customHeight="1">
      <c r="A188" s="16" t="s">
        <v>519</v>
      </c>
      <c r="B188" s="18"/>
      <c r="C188" s="18"/>
      <c r="D188" s="18" t="s">
        <v>520</v>
      </c>
      <c r="G188" s="18" t="s">
        <v>520</v>
      </c>
      <c r="I188" s="16">
        <f t="shared" si="18"/>
        <v>1</v>
      </c>
      <c r="J188" s="16">
        <f t="shared" si="19"/>
        <v>2</v>
      </c>
      <c r="K188" s="18"/>
      <c r="L188" s="18"/>
      <c r="N188" s="12" t="str">
        <f t="shared" si="20"/>
        <v/>
      </c>
      <c r="O188" s="12" t="str">
        <f t="shared" si="21"/>
        <v/>
      </c>
      <c r="P188" s="12" t="str">
        <f t="shared" si="22"/>
        <v/>
      </c>
      <c r="Q188" s="12" t="str">
        <f t="shared" si="23"/>
        <v/>
      </c>
      <c r="R188" s="12" t="str">
        <f t="shared" si="24"/>
        <v/>
      </c>
      <c r="S188" s="12" t="str">
        <f t="shared" si="25"/>
        <v/>
      </c>
      <c r="U188" s="16" t="str">
        <f>IF(ISERROR(VLOOKUP($A188,'Bennett et al.'!$A:$E,3,FALSE)),"",IF(VLOOKUP($A188,'Bennett et al.'!$A:$E,3,FALSE)=0,"",VLOOKUP($A188,'Bennett et al.'!$A:$E,3,FALSE)*Sources!$E$2))</f>
        <v/>
      </c>
      <c r="V188" s="16" t="str">
        <f>IF(ISERROR(VLOOKUP($A188,'Bennett et al.'!$A:$E,4,FALSE)),"",IF(VLOOKUP($A188,'Bennett et al.'!$A:$E,4,FALSE)=0,"",VLOOKUP($A188,'Bennett et al.'!$A:$E,4,FALSE)*Sources!$E$2))</f>
        <v/>
      </c>
      <c r="W188" s="16" t="str">
        <f>IF(ISERROR(VLOOKUP($A188,'Bennett et al.'!$A:$E,5,FALSE)),"",IF(VLOOKUP($A188,'Bennett et al.'!$A:$E,5,FALSE)=0,"",VLOOKUP($A188,'Bennett et al.'!$A:$E,5,FALSE)*Sources!$E$2))</f>
        <v/>
      </c>
      <c r="X188" s="17"/>
      <c r="Y188" s="16" t="str">
        <f>IF(ISERROR(VLOOKUP($A188,'Gerosa et al. growth media'!$A:$K,4,FALSE)),"",IF(VLOOKUP($A188,'Gerosa et al. growth media'!$A:$K,4,FALSE)=0,"",VLOOKUP($A188,'Gerosa et al. growth media'!$A:$K,4,FALSE)*Sources!$E$3))</f>
        <v/>
      </c>
      <c r="Z188" s="16" t="str">
        <f>IF(ISERROR(VLOOKUP($A188,'Gerosa et al. growth media'!$A:$K,5,FALSE)),"",IF(VLOOKUP($A188,'Gerosa et al. growth media'!$A:$K,5,FALSE)=0,"",VLOOKUP($A188,'Gerosa et al. growth media'!$A:$K,5,FALSE)*Sources!$E$3))</f>
        <v/>
      </c>
      <c r="AA188" s="16" t="str">
        <f>IF(ISERROR(VLOOKUP($A188,'Gerosa et al. growth media'!$A:$K,6,FALSE)),"",IF(VLOOKUP($A188,'Gerosa et al. growth media'!$A:$K,6,FALSE)=0,"",VLOOKUP($A188,'Gerosa et al. growth media'!$A:$K,6,FALSE)*Sources!$E$3))</f>
        <v/>
      </c>
      <c r="AB188" s="16" t="str">
        <f>IF(ISERROR(VLOOKUP($A188,'Gerosa et al. growth media'!$A:$K,7,FALSE)),"",IF(VLOOKUP($A188,'Gerosa et al. growth media'!$A:$K,7,FALSE)=0,"",VLOOKUP($A188,'Gerosa et al. growth media'!$A:$K,7,FALSE)*Sources!$E$3))</f>
        <v/>
      </c>
      <c r="AC188" s="16" t="str">
        <f>IF(ISERROR(VLOOKUP($A188,'Gerosa et al. growth media'!$A:$K,8,FALSE)),"",IF(VLOOKUP($A188,'Gerosa et al. growth media'!$A:$K,8,FALSE)=0,"",VLOOKUP($A188,'Gerosa et al. growth media'!$A:$K,8,FALSE)*Sources!$E$3))</f>
        <v/>
      </c>
      <c r="AD188" s="16" t="str">
        <f>IF(ISERROR(VLOOKUP($A188,'Gerosa et al. growth media'!$A:$K,9,FALSE)),"",IF(VLOOKUP($A188,'Gerosa et al. growth media'!$A:$K,9,FALSE)=0,"",VLOOKUP($A188,'Gerosa et al. growth media'!$A:$K,9,FALSE)*Sources!$E$3))</f>
        <v/>
      </c>
      <c r="AE188" s="16" t="str">
        <f>IF(ISERROR(VLOOKUP($A188,'Gerosa et al. growth media'!$A:$K,10,FALSE)),"",IF(VLOOKUP($A188,'Gerosa et al. growth media'!$A:$K,10,FALSE)=0,"",VLOOKUP($A188,'Gerosa et al. growth media'!$A:$K,10,FALSE)*Sources!$E$3))</f>
        <v/>
      </c>
      <c r="AF188" s="16" t="str">
        <f>IF(ISERROR(VLOOKUP($A188,'Gerosa et al. growth media'!$A:$K,11,FALSE)),"",IF(VLOOKUP($A188,'Gerosa et al. growth media'!$A:$K,11,FALSE)=0,"",VLOOKUP($A188,'Gerosa et al. growth media'!$A:$K,11,FALSE)*Sources!$E$3))</f>
        <v/>
      </c>
      <c r="AG188" s="16" t="str">
        <f>IF(ISERROR(VLOOKUP($A188,'Gerosa et al. diauxic shift'!$A:$L,4,FALSE)),"",IF(VLOOKUP($A188,'Gerosa et al. diauxic shift'!$A:$L,4,FALSE)=0,"",VLOOKUP($A188,'Gerosa et al. diauxic shift'!$A:$L,4,FALSE)*Sources!$E$3))</f>
        <v/>
      </c>
      <c r="AH188" s="16" t="str">
        <f>IF(ISERROR(VLOOKUP($A188,'Gerosa et al. diauxic shift'!$A:$L,5,FALSE)),"",IF(VLOOKUP($A188,'Gerosa et al. diauxic shift'!$A:$L,5,FALSE)=0,"",VLOOKUP($A188,'Gerosa et al. diauxic shift'!$A:$L,5,FALSE)*Sources!$E$3))</f>
        <v/>
      </c>
      <c r="AI188" s="16" t="str">
        <f>IF(ISERROR(VLOOKUP($A188,'Gerosa et al. diauxic shift'!$A:$L,6,FALSE)),"",IF(VLOOKUP($A188,'Gerosa et al. diauxic shift'!$A:$L,6,FALSE)=0,"",VLOOKUP($A188,'Gerosa et al. diauxic shift'!$A:$L,6,FALSE)*Sources!$E$3))</f>
        <v/>
      </c>
      <c r="AJ188" s="16" t="str">
        <f>IF(ISERROR(VLOOKUP($A188,'Gerosa et al. diauxic shift'!$A:$L,7,FALSE)),"",IF(VLOOKUP($A188,'Gerosa et al. diauxic shift'!$A:$L,7,FALSE)=0,"",VLOOKUP($A188,'Gerosa et al. diauxic shift'!$A:$L,7,FALSE)*Sources!$E$3))</f>
        <v/>
      </c>
      <c r="AK188" s="16" t="str">
        <f>IF(ISERROR(VLOOKUP($A188,'Gerosa et al. diauxic shift'!$A:$L,8,FALSE)),"",IF(VLOOKUP($A188,'Gerosa et al. diauxic shift'!$A:$L,8,FALSE)=0,"",VLOOKUP($A188,'Gerosa et al. diauxic shift'!$A:$L,8,FALSE)*Sources!$E$3))</f>
        <v/>
      </c>
      <c r="AL188" s="16" t="str">
        <f>IF(ISERROR(VLOOKUP($A188,'Gerosa et al. diauxic shift'!$A:$L,9,FALSE)),"",IF(VLOOKUP($A188,'Gerosa et al. diauxic shift'!$A:$L,9,FALSE)=0,"",VLOOKUP($A188,'Gerosa et al. diauxic shift'!$A:$L,9,FALSE)*Sources!$E$3))</f>
        <v/>
      </c>
      <c r="AM188" s="16" t="str">
        <f>IF(ISERROR(VLOOKUP($A188,'Gerosa et al. diauxic shift'!$A:$L,10,FALSE)),"",IF(VLOOKUP($A188,'Gerosa et al. diauxic shift'!$A:$L,10,FALSE)=0,"",VLOOKUP($A188,'Gerosa et al. diauxic shift'!$A:$L,10,FALSE)*Sources!$E$3))</f>
        <v/>
      </c>
      <c r="AN188" s="16" t="str">
        <f>IF(ISERROR(VLOOKUP($A188,'Gerosa et al. diauxic shift'!$A:$L,11,FALSE)),"",IF(VLOOKUP($A188,'Gerosa et al. diauxic shift'!$A:$L,11,FALSE)=0,"",VLOOKUP($A188,'Gerosa et al. diauxic shift'!$A:$L,11,FALSE)*Sources!$E$3))</f>
        <v/>
      </c>
      <c r="AO188" s="16" t="str">
        <f>IF(ISERROR(VLOOKUP($A188,'Gerosa et al. diauxic shift'!$A:$L,12,FALSE)),"",IF(VLOOKUP($A188,'Gerosa et al. diauxic shift'!$A:$L,12,FALSE)=0,"",VLOOKUP($A188,'Gerosa et al. diauxic shift'!$A:$L,12,FALSE)*Sources!$E$3))</f>
        <v/>
      </c>
      <c r="AP188" s="17"/>
      <c r="AQ188" s="16" t="str">
        <f>IF(ISERROR(VLOOKUP($A188,'Ishii et al.'!$A:$L,3,FALSE)),"",IF(VLOOKUP($A188,'Ishii et al.'!$A:$L,3,FALSE)=0,"",VLOOKUP($A188,'Ishii et al.'!$A:$L,3,FALSE)*Sources!$E$4))</f>
        <v/>
      </c>
      <c r="AR188" s="16" t="str">
        <f>IF(ISERROR(VLOOKUP($A188,'Ishii et al.'!$A:$L,4,FALSE)),"",IF(VLOOKUP($A188,'Ishii et al.'!$A:$L,4,FALSE)=0,"",VLOOKUP($A188,'Ishii et al.'!$A:$L,4,FALSE)*Sources!$E$4))</f>
        <v/>
      </c>
      <c r="AS188" s="16">
        <f>IF(ISERROR(VLOOKUP($A188,'Ishii et al.'!$A:$L,5,FALSE)),"",IF(VLOOKUP($A188,'Ishii et al.'!$A:$L,5,FALSE)=0,"",VLOOKUP($A188,'Ishii et al.'!$A:$L,5,FALSE)*Sources!$E$4))</f>
        <v>2.63199242104472E-3</v>
      </c>
      <c r="AT188" s="16" t="str">
        <f>IF(ISERROR(VLOOKUP($A188,'Ishii et al.'!$A:$L,6,FALSE)),"",IF(VLOOKUP($A188,'Ishii et al.'!$A:$L,6,FALSE)=0,"",VLOOKUP($A188,'Ishii et al.'!$A:$L,6,FALSE)*Sources!$E$4))</f>
        <v/>
      </c>
      <c r="AU188" s="16" t="str">
        <f>IF(ISERROR(VLOOKUP($A188,'Ishii et al.'!$A:$L,7,FALSE)),"",IF(VLOOKUP($A188,'Ishii et al.'!$A:$L,7,FALSE)=0,"",VLOOKUP($A188,'Ishii et al.'!$A:$L,7,FALSE)*Sources!$E$4))</f>
        <v/>
      </c>
      <c r="AV188" s="16">
        <f t="shared" si="26"/>
        <v>2.63199242104472E-3</v>
      </c>
      <c r="AW188" s="16">
        <f>IF(ISERROR(VLOOKUP($A188,'Ishii et al.'!$A:$L,9,FALSE)),"",IF(VLOOKUP($A188,'Ishii et al.'!$A:$L,9,FALSE)=0,"",VLOOKUP($A188,'Ishii et al.'!$A:$L,9,FALSE)*Sources!$E$4))</f>
        <v>2.8843436260088898E-3</v>
      </c>
      <c r="AX188" s="16" t="str">
        <f>IF(ISERROR(VLOOKUP($A188,'Ishii et al.'!$A:$L,10,FALSE)),"",IF(VLOOKUP($A188,'Ishii et al.'!$A:$L,10,FALSE)=0,"",VLOOKUP($A188,'Ishii et al.'!$A:$L,10,FALSE)*Sources!$E$4))</f>
        <v/>
      </c>
      <c r="AY188" s="16" t="str">
        <f>IF(ISERROR(VLOOKUP($A188,'Ishii et al.'!$A:$L,11,FALSE)),"",IF(VLOOKUP($A188,'Ishii et al.'!$A:$L,11,FALSE)=0,"",VLOOKUP($A188,'Ishii et al.'!$A:$L,11,FALSE)*Sources!$E$4))</f>
        <v/>
      </c>
      <c r="AZ188" s="16" t="str">
        <f>IF(ISERROR(VLOOKUP($A188,'Ishii et al.'!$A:$L,12,FALSE)),"",IF(VLOOKUP($A188,'Ishii et al.'!$A:$L,12,FALSE)=0,"",VLOOKUP($A188,'Ishii et al.'!$A:$L,12,FALSE)*Sources!$E$4))</f>
        <v/>
      </c>
      <c r="BA188" s="17"/>
      <c r="BB188" s="16" t="str">
        <f>IF(ISERROR(VLOOKUP($A188,'Park et al.'!$A:$E,5,FALSE)),"",IF(VLOOKUP($A188,'Park et al.'!$A:$E,5,FALSE)=0,"",VLOOKUP($A188,'Park et al.'!$A:$E,5,FALSE)*Sources!$E$5))</f>
        <v/>
      </c>
    </row>
    <row r="189" spans="1:54" ht="15" customHeight="1">
      <c r="A189" s="16" t="s">
        <v>521</v>
      </c>
      <c r="B189" s="18"/>
      <c r="C189" s="18"/>
      <c r="D189" s="18" t="s">
        <v>522</v>
      </c>
      <c r="G189" s="18" t="s">
        <v>522</v>
      </c>
      <c r="I189" s="18">
        <f t="shared" si="18"/>
        <v>1</v>
      </c>
      <c r="J189" s="18">
        <f t="shared" si="19"/>
        <v>1</v>
      </c>
      <c r="K189" s="18"/>
      <c r="L189" s="18"/>
      <c r="N189" s="12" t="str">
        <f t="shared" si="20"/>
        <v/>
      </c>
      <c r="O189" s="12" t="str">
        <f t="shared" si="21"/>
        <v/>
      </c>
      <c r="P189" s="12" t="str">
        <f t="shared" si="22"/>
        <v/>
      </c>
      <c r="Q189" s="12" t="str">
        <f t="shared" si="23"/>
        <v/>
      </c>
      <c r="R189" s="12" t="str">
        <f t="shared" si="24"/>
        <v/>
      </c>
      <c r="S189" s="12" t="str">
        <f t="shared" si="25"/>
        <v/>
      </c>
      <c r="U189" s="18" t="str">
        <f>IF(ISERROR(VLOOKUP($A189,'Bennett et al.'!$A:$E,3,FALSE)),"",IF(VLOOKUP($A189,'Bennett et al.'!$A:$E,3,FALSE)=0,"",VLOOKUP($A189,'Bennett et al.'!$A:$E,3,FALSE)*Sources!$E$2))</f>
        <v/>
      </c>
      <c r="V189" s="18" t="str">
        <f>IF(ISERROR(VLOOKUP($A189,'Bennett et al.'!$A:$E,4,FALSE)),"",IF(VLOOKUP($A189,'Bennett et al.'!$A:$E,4,FALSE)=0,"",VLOOKUP($A189,'Bennett et al.'!$A:$E,4,FALSE)*Sources!$E$2))</f>
        <v/>
      </c>
      <c r="W189" s="18" t="str">
        <f>IF(ISERROR(VLOOKUP($A189,'Bennett et al.'!$A:$E,5,FALSE)),"",IF(VLOOKUP($A189,'Bennett et al.'!$A:$E,5,FALSE)=0,"",VLOOKUP($A189,'Bennett et al.'!$A:$E,5,FALSE)*Sources!$E$2))</f>
        <v/>
      </c>
      <c r="X189" s="17"/>
      <c r="Y189" s="18" t="str">
        <f>IF(ISERROR(VLOOKUP($A189,'Gerosa et al. growth media'!$A:$K,4,FALSE)),"",IF(VLOOKUP($A189,'Gerosa et al. growth media'!$A:$K,4,FALSE)=0,"",VLOOKUP($A189,'Gerosa et al. growth media'!$A:$K,4,FALSE)*Sources!$E$3))</f>
        <v/>
      </c>
      <c r="Z189" s="18" t="str">
        <f>IF(ISERROR(VLOOKUP($A189,'Gerosa et al. growth media'!$A:$K,5,FALSE)),"",IF(VLOOKUP($A189,'Gerosa et al. growth media'!$A:$K,5,FALSE)=0,"",VLOOKUP($A189,'Gerosa et al. growth media'!$A:$K,5,FALSE)*Sources!$E$3))</f>
        <v/>
      </c>
      <c r="AA189" s="18" t="str">
        <f>IF(ISERROR(VLOOKUP($A189,'Gerosa et al. growth media'!$A:$K,6,FALSE)),"",IF(VLOOKUP($A189,'Gerosa et al. growth media'!$A:$K,6,FALSE)=0,"",VLOOKUP($A189,'Gerosa et al. growth media'!$A:$K,6,FALSE)*Sources!$E$3))</f>
        <v/>
      </c>
      <c r="AB189" s="18" t="str">
        <f>IF(ISERROR(VLOOKUP($A189,'Gerosa et al. growth media'!$A:$K,7,FALSE)),"",IF(VLOOKUP($A189,'Gerosa et al. growth media'!$A:$K,7,FALSE)=0,"",VLOOKUP($A189,'Gerosa et al. growth media'!$A:$K,7,FALSE)*Sources!$E$3))</f>
        <v/>
      </c>
      <c r="AC189" s="18" t="str">
        <f>IF(ISERROR(VLOOKUP($A189,'Gerosa et al. growth media'!$A:$K,8,FALSE)),"",IF(VLOOKUP($A189,'Gerosa et al. growth media'!$A:$K,8,FALSE)=0,"",VLOOKUP($A189,'Gerosa et al. growth media'!$A:$K,8,FALSE)*Sources!$E$3))</f>
        <v/>
      </c>
      <c r="AD189" s="18" t="str">
        <f>IF(ISERROR(VLOOKUP($A189,'Gerosa et al. growth media'!$A:$K,9,FALSE)),"",IF(VLOOKUP($A189,'Gerosa et al. growth media'!$A:$K,9,FALSE)=0,"",VLOOKUP($A189,'Gerosa et al. growth media'!$A:$K,9,FALSE)*Sources!$E$3))</f>
        <v/>
      </c>
      <c r="AE189" s="18" t="str">
        <f>IF(ISERROR(VLOOKUP($A189,'Gerosa et al. growth media'!$A:$K,10,FALSE)),"",IF(VLOOKUP($A189,'Gerosa et al. growth media'!$A:$K,10,FALSE)=0,"",VLOOKUP($A189,'Gerosa et al. growth media'!$A:$K,10,FALSE)*Sources!$E$3))</f>
        <v/>
      </c>
      <c r="AF189" s="18" t="str">
        <f>IF(ISERROR(VLOOKUP($A189,'Gerosa et al. growth media'!$A:$K,11,FALSE)),"",IF(VLOOKUP($A189,'Gerosa et al. growth media'!$A:$K,11,FALSE)=0,"",VLOOKUP($A189,'Gerosa et al. growth media'!$A:$K,11,FALSE)*Sources!$E$3))</f>
        <v/>
      </c>
      <c r="AG189" s="18" t="str">
        <f>IF(ISERROR(VLOOKUP($A189,'Gerosa et al. diauxic shift'!$A:$L,4,FALSE)),"",IF(VLOOKUP($A189,'Gerosa et al. diauxic shift'!$A:$L,4,FALSE)=0,"",VLOOKUP($A189,'Gerosa et al. diauxic shift'!$A:$L,4,FALSE)*Sources!$E$3))</f>
        <v/>
      </c>
      <c r="AH189" s="18" t="str">
        <f>IF(ISERROR(VLOOKUP($A189,'Gerosa et al. diauxic shift'!$A:$L,5,FALSE)),"",IF(VLOOKUP($A189,'Gerosa et al. diauxic shift'!$A:$L,5,FALSE)=0,"",VLOOKUP($A189,'Gerosa et al. diauxic shift'!$A:$L,5,FALSE)*Sources!$E$3))</f>
        <v/>
      </c>
      <c r="AI189" s="18" t="str">
        <f>IF(ISERROR(VLOOKUP($A189,'Gerosa et al. diauxic shift'!$A:$L,6,FALSE)),"",IF(VLOOKUP($A189,'Gerosa et al. diauxic shift'!$A:$L,6,FALSE)=0,"",VLOOKUP($A189,'Gerosa et al. diauxic shift'!$A:$L,6,FALSE)*Sources!$E$3))</f>
        <v/>
      </c>
      <c r="AJ189" s="18" t="str">
        <f>IF(ISERROR(VLOOKUP($A189,'Gerosa et al. diauxic shift'!$A:$L,7,FALSE)),"",IF(VLOOKUP($A189,'Gerosa et al. diauxic shift'!$A:$L,7,FALSE)=0,"",VLOOKUP($A189,'Gerosa et al. diauxic shift'!$A:$L,7,FALSE)*Sources!$E$3))</f>
        <v/>
      </c>
      <c r="AK189" s="18" t="str">
        <f>IF(ISERROR(VLOOKUP($A189,'Gerosa et al. diauxic shift'!$A:$L,8,FALSE)),"",IF(VLOOKUP($A189,'Gerosa et al. diauxic shift'!$A:$L,8,FALSE)=0,"",VLOOKUP($A189,'Gerosa et al. diauxic shift'!$A:$L,8,FALSE)*Sources!$E$3))</f>
        <v/>
      </c>
      <c r="AL189" s="18" t="str">
        <f>IF(ISERROR(VLOOKUP($A189,'Gerosa et al. diauxic shift'!$A:$L,9,FALSE)),"",IF(VLOOKUP($A189,'Gerosa et al. diauxic shift'!$A:$L,9,FALSE)=0,"",VLOOKUP($A189,'Gerosa et al. diauxic shift'!$A:$L,9,FALSE)*Sources!$E$3))</f>
        <v/>
      </c>
      <c r="AM189" s="18" t="str">
        <f>IF(ISERROR(VLOOKUP($A189,'Gerosa et al. diauxic shift'!$A:$L,10,FALSE)),"",IF(VLOOKUP($A189,'Gerosa et al. diauxic shift'!$A:$L,10,FALSE)=0,"",VLOOKUP($A189,'Gerosa et al. diauxic shift'!$A:$L,10,FALSE)*Sources!$E$3))</f>
        <v/>
      </c>
      <c r="AN189" s="18" t="str">
        <f>IF(ISERROR(VLOOKUP($A189,'Gerosa et al. diauxic shift'!$A:$L,11,FALSE)),"",IF(VLOOKUP($A189,'Gerosa et al. diauxic shift'!$A:$L,11,FALSE)=0,"",VLOOKUP($A189,'Gerosa et al. diauxic shift'!$A:$L,11,FALSE)*Sources!$E$3))</f>
        <v/>
      </c>
      <c r="AO189" s="18" t="str">
        <f>IF(ISERROR(VLOOKUP($A189,'Gerosa et al. diauxic shift'!$A:$L,12,FALSE)),"",IF(VLOOKUP($A189,'Gerosa et al. diauxic shift'!$A:$L,12,FALSE)=0,"",VLOOKUP($A189,'Gerosa et al. diauxic shift'!$A:$L,12,FALSE)*Sources!$E$3))</f>
        <v/>
      </c>
      <c r="AP189" s="17"/>
      <c r="AQ189" s="18" t="str">
        <f>IF(ISERROR(VLOOKUP($A189,'Ishii et al.'!$A:$L,3,FALSE)),"",IF(VLOOKUP($A189,'Ishii et al.'!$A:$L,3,FALSE)=0,"",VLOOKUP($A189,'Ishii et al.'!$A:$L,3,FALSE)*Sources!$E$4))</f>
        <v/>
      </c>
      <c r="AR189" s="18" t="str">
        <f>IF(ISERROR(VLOOKUP($A189,'Ishii et al.'!$A:$L,4,FALSE)),"",IF(VLOOKUP($A189,'Ishii et al.'!$A:$L,4,FALSE)=0,"",VLOOKUP($A189,'Ishii et al.'!$A:$L,4,FALSE)*Sources!$E$4))</f>
        <v/>
      </c>
      <c r="AS189" s="18" t="str">
        <f>IF(ISERROR(VLOOKUP($A189,'Ishii et al.'!$A:$L,5,FALSE)),"",IF(VLOOKUP($A189,'Ishii et al.'!$A:$L,5,FALSE)=0,"",VLOOKUP($A189,'Ishii et al.'!$A:$L,5,FALSE)*Sources!$E$4))</f>
        <v/>
      </c>
      <c r="AT189" s="18" t="str">
        <f>IF(ISERROR(VLOOKUP($A189,'Ishii et al.'!$A:$L,6,FALSE)),"",IF(VLOOKUP($A189,'Ishii et al.'!$A:$L,6,FALSE)=0,"",VLOOKUP($A189,'Ishii et al.'!$A:$L,6,FALSE)*Sources!$E$4))</f>
        <v/>
      </c>
      <c r="AU189" s="18" t="str">
        <f>IF(ISERROR(VLOOKUP($A189,'Ishii et al.'!$A:$L,7,FALSE)),"",IF(VLOOKUP($A189,'Ishii et al.'!$A:$L,7,FALSE)=0,"",VLOOKUP($A189,'Ishii et al.'!$A:$L,7,FALSE)*Sources!$E$4))</f>
        <v/>
      </c>
      <c r="AV189" s="18" t="str">
        <f t="shared" si="26"/>
        <v/>
      </c>
      <c r="AW189" s="18">
        <f>IF(ISERROR(VLOOKUP($A189,'Ishii et al.'!$A:$L,9,FALSE)),"",IF(VLOOKUP($A189,'Ishii et al.'!$A:$L,9,FALSE)=0,"",VLOOKUP($A189,'Ishii et al.'!$A:$L,9,FALSE)*Sources!$E$4))</f>
        <v>2.7816544390917301E-3</v>
      </c>
      <c r="AX189" s="18" t="str">
        <f>IF(ISERROR(VLOOKUP($A189,'Ishii et al.'!$A:$L,10,FALSE)),"",IF(VLOOKUP($A189,'Ishii et al.'!$A:$L,10,FALSE)=0,"",VLOOKUP($A189,'Ishii et al.'!$A:$L,10,FALSE)*Sources!$E$4))</f>
        <v/>
      </c>
      <c r="AY189" s="18" t="str">
        <f>IF(ISERROR(VLOOKUP($A189,'Ishii et al.'!$A:$L,11,FALSE)),"",IF(VLOOKUP($A189,'Ishii et al.'!$A:$L,11,FALSE)=0,"",VLOOKUP($A189,'Ishii et al.'!$A:$L,11,FALSE)*Sources!$E$4))</f>
        <v/>
      </c>
      <c r="AZ189" s="18" t="str">
        <f>IF(ISERROR(VLOOKUP($A189,'Ishii et al.'!$A:$L,12,FALSE)),"",IF(VLOOKUP($A189,'Ishii et al.'!$A:$L,12,FALSE)=0,"",VLOOKUP($A189,'Ishii et al.'!$A:$L,12,FALSE)*Sources!$E$4))</f>
        <v/>
      </c>
      <c r="BA189" s="17"/>
      <c r="BB189" s="18" t="str">
        <f>IF(ISERROR(VLOOKUP($A189,'Park et al.'!$A:$E,5,FALSE)),"",IF(VLOOKUP($A189,'Park et al.'!$A:$E,5,FALSE)=0,"",VLOOKUP($A189,'Park et al.'!$A:$E,5,FALSE)*Sources!$E$5))</f>
        <v/>
      </c>
    </row>
    <row r="190" spans="1:54" ht="15" customHeight="1">
      <c r="A190" s="16" t="s">
        <v>523</v>
      </c>
      <c r="B190" s="18"/>
      <c r="C190" s="18"/>
      <c r="D190" s="18" t="s">
        <v>524</v>
      </c>
      <c r="G190" s="18" t="s">
        <v>524</v>
      </c>
      <c r="I190" s="18">
        <f t="shared" si="18"/>
        <v>1</v>
      </c>
      <c r="J190" s="18">
        <f t="shared" si="19"/>
        <v>2</v>
      </c>
      <c r="K190" s="18"/>
      <c r="L190" s="18"/>
      <c r="N190" s="12" t="str">
        <f t="shared" si="20"/>
        <v/>
      </c>
      <c r="O190" s="12" t="str">
        <f t="shared" si="21"/>
        <v/>
      </c>
      <c r="P190" s="12" t="str">
        <f t="shared" si="22"/>
        <v/>
      </c>
      <c r="Q190" s="12" t="str">
        <f t="shared" si="23"/>
        <v/>
      </c>
      <c r="R190" s="12" t="str">
        <f t="shared" si="24"/>
        <v/>
      </c>
      <c r="S190" s="12" t="str">
        <f t="shared" si="25"/>
        <v/>
      </c>
      <c r="U190" s="18" t="str">
        <f>IF(ISERROR(VLOOKUP($A190,'Bennett et al.'!$A:$E,3,FALSE)),"",IF(VLOOKUP($A190,'Bennett et al.'!$A:$E,3,FALSE)=0,"",VLOOKUP($A190,'Bennett et al.'!$A:$E,3,FALSE)*Sources!$E$2))</f>
        <v/>
      </c>
      <c r="V190" s="18" t="str">
        <f>IF(ISERROR(VLOOKUP($A190,'Bennett et al.'!$A:$E,4,FALSE)),"",IF(VLOOKUP($A190,'Bennett et al.'!$A:$E,4,FALSE)=0,"",VLOOKUP($A190,'Bennett et al.'!$A:$E,4,FALSE)*Sources!$E$2))</f>
        <v/>
      </c>
      <c r="W190" s="18" t="str">
        <f>IF(ISERROR(VLOOKUP($A190,'Bennett et al.'!$A:$E,5,FALSE)),"",IF(VLOOKUP($A190,'Bennett et al.'!$A:$E,5,FALSE)=0,"",VLOOKUP($A190,'Bennett et al.'!$A:$E,5,FALSE)*Sources!$E$2))</f>
        <v/>
      </c>
      <c r="X190" s="17"/>
      <c r="Y190" s="18" t="str">
        <f>IF(ISERROR(VLOOKUP($A190,'Gerosa et al. growth media'!$A:$K,4,FALSE)),"",IF(VLOOKUP($A190,'Gerosa et al. growth media'!$A:$K,4,FALSE)=0,"",VLOOKUP($A190,'Gerosa et al. growth media'!$A:$K,4,FALSE)*Sources!$E$3))</f>
        <v/>
      </c>
      <c r="Z190" s="18" t="str">
        <f>IF(ISERROR(VLOOKUP($A190,'Gerosa et al. growth media'!$A:$K,5,FALSE)),"",IF(VLOOKUP($A190,'Gerosa et al. growth media'!$A:$K,5,FALSE)=0,"",VLOOKUP($A190,'Gerosa et al. growth media'!$A:$K,5,FALSE)*Sources!$E$3))</f>
        <v/>
      </c>
      <c r="AA190" s="18" t="str">
        <f>IF(ISERROR(VLOOKUP($A190,'Gerosa et al. growth media'!$A:$K,6,FALSE)),"",IF(VLOOKUP($A190,'Gerosa et al. growth media'!$A:$K,6,FALSE)=0,"",VLOOKUP($A190,'Gerosa et al. growth media'!$A:$K,6,FALSE)*Sources!$E$3))</f>
        <v/>
      </c>
      <c r="AB190" s="18" t="str">
        <f>IF(ISERROR(VLOOKUP($A190,'Gerosa et al. growth media'!$A:$K,7,FALSE)),"",IF(VLOOKUP($A190,'Gerosa et al. growth media'!$A:$K,7,FALSE)=0,"",VLOOKUP($A190,'Gerosa et al. growth media'!$A:$K,7,FALSE)*Sources!$E$3))</f>
        <v/>
      </c>
      <c r="AC190" s="18" t="str">
        <f>IF(ISERROR(VLOOKUP($A190,'Gerosa et al. growth media'!$A:$K,8,FALSE)),"",IF(VLOOKUP($A190,'Gerosa et al. growth media'!$A:$K,8,FALSE)=0,"",VLOOKUP($A190,'Gerosa et al. growth media'!$A:$K,8,FALSE)*Sources!$E$3))</f>
        <v/>
      </c>
      <c r="AD190" s="18" t="str">
        <f>IF(ISERROR(VLOOKUP($A190,'Gerosa et al. growth media'!$A:$K,9,FALSE)),"",IF(VLOOKUP($A190,'Gerosa et al. growth media'!$A:$K,9,FALSE)=0,"",VLOOKUP($A190,'Gerosa et al. growth media'!$A:$K,9,FALSE)*Sources!$E$3))</f>
        <v/>
      </c>
      <c r="AE190" s="18" t="str">
        <f>IF(ISERROR(VLOOKUP($A190,'Gerosa et al. growth media'!$A:$K,10,FALSE)),"",IF(VLOOKUP($A190,'Gerosa et al. growth media'!$A:$K,10,FALSE)=0,"",VLOOKUP($A190,'Gerosa et al. growth media'!$A:$K,10,FALSE)*Sources!$E$3))</f>
        <v/>
      </c>
      <c r="AF190" s="18" t="str">
        <f>IF(ISERROR(VLOOKUP($A190,'Gerosa et al. growth media'!$A:$K,11,FALSE)),"",IF(VLOOKUP($A190,'Gerosa et al. growth media'!$A:$K,11,FALSE)=0,"",VLOOKUP($A190,'Gerosa et al. growth media'!$A:$K,11,FALSE)*Sources!$E$3))</f>
        <v/>
      </c>
      <c r="AG190" s="18" t="str">
        <f>IF(ISERROR(VLOOKUP($A190,'Gerosa et al. diauxic shift'!$A:$L,4,FALSE)),"",IF(VLOOKUP($A190,'Gerosa et al. diauxic shift'!$A:$L,4,FALSE)=0,"",VLOOKUP($A190,'Gerosa et al. diauxic shift'!$A:$L,4,FALSE)*Sources!$E$3))</f>
        <v/>
      </c>
      <c r="AH190" s="18" t="str">
        <f>IF(ISERROR(VLOOKUP($A190,'Gerosa et al. diauxic shift'!$A:$L,5,FALSE)),"",IF(VLOOKUP($A190,'Gerosa et al. diauxic shift'!$A:$L,5,FALSE)=0,"",VLOOKUP($A190,'Gerosa et al. diauxic shift'!$A:$L,5,FALSE)*Sources!$E$3))</f>
        <v/>
      </c>
      <c r="AI190" s="18" t="str">
        <f>IF(ISERROR(VLOOKUP($A190,'Gerosa et al. diauxic shift'!$A:$L,6,FALSE)),"",IF(VLOOKUP($A190,'Gerosa et al. diauxic shift'!$A:$L,6,FALSE)=0,"",VLOOKUP($A190,'Gerosa et al. diauxic shift'!$A:$L,6,FALSE)*Sources!$E$3))</f>
        <v/>
      </c>
      <c r="AJ190" s="18" t="str">
        <f>IF(ISERROR(VLOOKUP($A190,'Gerosa et al. diauxic shift'!$A:$L,7,FALSE)),"",IF(VLOOKUP($A190,'Gerosa et al. diauxic shift'!$A:$L,7,FALSE)=0,"",VLOOKUP($A190,'Gerosa et al. diauxic shift'!$A:$L,7,FALSE)*Sources!$E$3))</f>
        <v/>
      </c>
      <c r="AK190" s="18" t="str">
        <f>IF(ISERROR(VLOOKUP($A190,'Gerosa et al. diauxic shift'!$A:$L,8,FALSE)),"",IF(VLOOKUP($A190,'Gerosa et al. diauxic shift'!$A:$L,8,FALSE)=0,"",VLOOKUP($A190,'Gerosa et al. diauxic shift'!$A:$L,8,FALSE)*Sources!$E$3))</f>
        <v/>
      </c>
      <c r="AL190" s="18" t="str">
        <f>IF(ISERROR(VLOOKUP($A190,'Gerosa et al. diauxic shift'!$A:$L,9,FALSE)),"",IF(VLOOKUP($A190,'Gerosa et al. diauxic shift'!$A:$L,9,FALSE)=0,"",VLOOKUP($A190,'Gerosa et al. diauxic shift'!$A:$L,9,FALSE)*Sources!$E$3))</f>
        <v/>
      </c>
      <c r="AM190" s="18" t="str">
        <f>IF(ISERROR(VLOOKUP($A190,'Gerosa et al. diauxic shift'!$A:$L,10,FALSE)),"",IF(VLOOKUP($A190,'Gerosa et al. diauxic shift'!$A:$L,10,FALSE)=0,"",VLOOKUP($A190,'Gerosa et al. diauxic shift'!$A:$L,10,FALSE)*Sources!$E$3))</f>
        <v/>
      </c>
      <c r="AN190" s="18" t="str">
        <f>IF(ISERROR(VLOOKUP($A190,'Gerosa et al. diauxic shift'!$A:$L,11,FALSE)),"",IF(VLOOKUP($A190,'Gerosa et al. diauxic shift'!$A:$L,11,FALSE)=0,"",VLOOKUP($A190,'Gerosa et al. diauxic shift'!$A:$L,11,FALSE)*Sources!$E$3))</f>
        <v/>
      </c>
      <c r="AO190" s="18" t="str">
        <f>IF(ISERROR(VLOOKUP($A190,'Gerosa et al. diauxic shift'!$A:$L,12,FALSE)),"",IF(VLOOKUP($A190,'Gerosa et al. diauxic shift'!$A:$L,12,FALSE)=0,"",VLOOKUP($A190,'Gerosa et al. diauxic shift'!$A:$L,12,FALSE)*Sources!$E$3))</f>
        <v/>
      </c>
      <c r="AP190" s="17"/>
      <c r="AQ190" s="18" t="str">
        <f>IF(ISERROR(VLOOKUP($A190,'Ishii et al.'!$A:$L,3,FALSE)),"",IF(VLOOKUP($A190,'Ishii et al.'!$A:$L,3,FALSE)=0,"",VLOOKUP($A190,'Ishii et al.'!$A:$L,3,FALSE)*Sources!$E$4))</f>
        <v/>
      </c>
      <c r="AR190" s="18" t="str">
        <f>IF(ISERROR(VLOOKUP($A190,'Ishii et al.'!$A:$L,4,FALSE)),"",IF(VLOOKUP($A190,'Ishii et al.'!$A:$L,4,FALSE)=0,"",VLOOKUP($A190,'Ishii et al.'!$A:$L,4,FALSE)*Sources!$E$4))</f>
        <v/>
      </c>
      <c r="AS190" s="18">
        <f>IF(ISERROR(VLOOKUP($A190,'Ishii et al.'!$A:$L,5,FALSE)),"",IF(VLOOKUP($A190,'Ishii et al.'!$A:$L,5,FALSE)=0,"",VLOOKUP($A190,'Ishii et al.'!$A:$L,5,FALSE)*Sources!$E$4))</f>
        <v>1.5537193893214701E-3</v>
      </c>
      <c r="AT190" s="18" t="str">
        <f>IF(ISERROR(VLOOKUP($A190,'Ishii et al.'!$A:$L,6,FALSE)),"",IF(VLOOKUP($A190,'Ishii et al.'!$A:$L,6,FALSE)=0,"",VLOOKUP($A190,'Ishii et al.'!$A:$L,6,FALSE)*Sources!$E$4))</f>
        <v/>
      </c>
      <c r="AU190" s="18" t="str">
        <f>IF(ISERROR(VLOOKUP($A190,'Ishii et al.'!$A:$L,7,FALSE)),"",IF(VLOOKUP($A190,'Ishii et al.'!$A:$L,7,FALSE)=0,"",VLOOKUP($A190,'Ishii et al.'!$A:$L,7,FALSE)*Sources!$E$4))</f>
        <v/>
      </c>
      <c r="AV190" s="18">
        <f t="shared" si="26"/>
        <v>1.5537193893214701E-3</v>
      </c>
      <c r="AW190" s="18">
        <f>IF(ISERROR(VLOOKUP($A190,'Ishii et al.'!$A:$L,9,FALSE)),"",IF(VLOOKUP($A190,'Ishii et al.'!$A:$L,9,FALSE)=0,"",VLOOKUP($A190,'Ishii et al.'!$A:$L,9,FALSE)*Sources!$E$4))</f>
        <v>3.5508805854834102E-3</v>
      </c>
      <c r="AX190" s="18" t="str">
        <f>IF(ISERROR(VLOOKUP($A190,'Ishii et al.'!$A:$L,10,FALSE)),"",IF(VLOOKUP($A190,'Ishii et al.'!$A:$L,10,FALSE)=0,"",VLOOKUP($A190,'Ishii et al.'!$A:$L,10,FALSE)*Sources!$E$4))</f>
        <v/>
      </c>
      <c r="AY190" s="18" t="str">
        <f>IF(ISERROR(VLOOKUP($A190,'Ishii et al.'!$A:$L,11,FALSE)),"",IF(VLOOKUP($A190,'Ishii et al.'!$A:$L,11,FALSE)=0,"",VLOOKUP($A190,'Ishii et al.'!$A:$L,11,FALSE)*Sources!$E$4))</f>
        <v/>
      </c>
      <c r="AZ190" s="18" t="str">
        <f>IF(ISERROR(VLOOKUP($A190,'Ishii et al.'!$A:$L,12,FALSE)),"",IF(VLOOKUP($A190,'Ishii et al.'!$A:$L,12,FALSE)=0,"",VLOOKUP($A190,'Ishii et al.'!$A:$L,12,FALSE)*Sources!$E$4))</f>
        <v/>
      </c>
      <c r="BA190" s="17"/>
      <c r="BB190" s="18" t="str">
        <f>IF(ISERROR(VLOOKUP($A190,'Park et al.'!$A:$E,5,FALSE)),"",IF(VLOOKUP($A190,'Park et al.'!$A:$E,5,FALSE)=0,"",VLOOKUP($A190,'Park et al.'!$A:$E,5,FALSE)*Sources!$E$5))</f>
        <v/>
      </c>
    </row>
    <row r="191" spans="1:54" ht="15" customHeight="1">
      <c r="A191" s="16" t="s">
        <v>525</v>
      </c>
      <c r="B191" s="18"/>
      <c r="C191" s="18"/>
      <c r="D191" s="18" t="s">
        <v>526</v>
      </c>
      <c r="G191" s="18" t="s">
        <v>526</v>
      </c>
      <c r="I191" s="16">
        <f t="shared" si="18"/>
        <v>1</v>
      </c>
      <c r="J191" s="16">
        <f t="shared" si="19"/>
        <v>1</v>
      </c>
      <c r="K191" s="18"/>
      <c r="L191" s="18"/>
      <c r="N191" s="12" t="str">
        <f t="shared" si="20"/>
        <v/>
      </c>
      <c r="O191" s="12" t="str">
        <f t="shared" si="21"/>
        <v/>
      </c>
      <c r="P191" s="12" t="str">
        <f t="shared" si="22"/>
        <v/>
      </c>
      <c r="Q191" s="12" t="str">
        <f t="shared" si="23"/>
        <v/>
      </c>
      <c r="R191" s="12" t="str">
        <f t="shared" si="24"/>
        <v/>
      </c>
      <c r="S191" s="12" t="str">
        <f t="shared" si="25"/>
        <v/>
      </c>
      <c r="U191" s="16" t="str">
        <f>IF(ISERROR(VLOOKUP($A191,'Bennett et al.'!$A:$E,3,FALSE)),"",IF(VLOOKUP($A191,'Bennett et al.'!$A:$E,3,FALSE)=0,"",VLOOKUP($A191,'Bennett et al.'!$A:$E,3,FALSE)*Sources!$E$2))</f>
        <v/>
      </c>
      <c r="V191" s="16" t="str">
        <f>IF(ISERROR(VLOOKUP($A191,'Bennett et al.'!$A:$E,4,FALSE)),"",IF(VLOOKUP($A191,'Bennett et al.'!$A:$E,4,FALSE)=0,"",VLOOKUP($A191,'Bennett et al.'!$A:$E,4,FALSE)*Sources!$E$2))</f>
        <v/>
      </c>
      <c r="W191" s="16" t="str">
        <f>IF(ISERROR(VLOOKUP($A191,'Bennett et al.'!$A:$E,5,FALSE)),"",IF(VLOOKUP($A191,'Bennett et al.'!$A:$E,5,FALSE)=0,"",VLOOKUP($A191,'Bennett et al.'!$A:$E,5,FALSE)*Sources!$E$2))</f>
        <v/>
      </c>
      <c r="X191" s="17"/>
      <c r="Y191" s="16" t="str">
        <f>IF(ISERROR(VLOOKUP($A191,'Gerosa et al. growth media'!$A:$K,4,FALSE)),"",IF(VLOOKUP($A191,'Gerosa et al. growth media'!$A:$K,4,FALSE)=0,"",VLOOKUP($A191,'Gerosa et al. growth media'!$A:$K,4,FALSE)*Sources!$E$3))</f>
        <v/>
      </c>
      <c r="Z191" s="16" t="str">
        <f>IF(ISERROR(VLOOKUP($A191,'Gerosa et al. growth media'!$A:$K,5,FALSE)),"",IF(VLOOKUP($A191,'Gerosa et al. growth media'!$A:$K,5,FALSE)=0,"",VLOOKUP($A191,'Gerosa et al. growth media'!$A:$K,5,FALSE)*Sources!$E$3))</f>
        <v/>
      </c>
      <c r="AA191" s="16" t="str">
        <f>IF(ISERROR(VLOOKUP($A191,'Gerosa et al. growth media'!$A:$K,6,FALSE)),"",IF(VLOOKUP($A191,'Gerosa et al. growth media'!$A:$K,6,FALSE)=0,"",VLOOKUP($A191,'Gerosa et al. growth media'!$A:$K,6,FALSE)*Sources!$E$3))</f>
        <v/>
      </c>
      <c r="AB191" s="16" t="str">
        <f>IF(ISERROR(VLOOKUP($A191,'Gerosa et al. growth media'!$A:$K,7,FALSE)),"",IF(VLOOKUP($A191,'Gerosa et al. growth media'!$A:$K,7,FALSE)=0,"",VLOOKUP($A191,'Gerosa et al. growth media'!$A:$K,7,FALSE)*Sources!$E$3))</f>
        <v/>
      </c>
      <c r="AC191" s="16" t="str">
        <f>IF(ISERROR(VLOOKUP($A191,'Gerosa et al. growth media'!$A:$K,8,FALSE)),"",IF(VLOOKUP($A191,'Gerosa et al. growth media'!$A:$K,8,FALSE)=0,"",VLOOKUP($A191,'Gerosa et al. growth media'!$A:$K,8,FALSE)*Sources!$E$3))</f>
        <v/>
      </c>
      <c r="AD191" s="16" t="str">
        <f>IF(ISERROR(VLOOKUP($A191,'Gerosa et al. growth media'!$A:$K,9,FALSE)),"",IF(VLOOKUP($A191,'Gerosa et al. growth media'!$A:$K,9,FALSE)=0,"",VLOOKUP($A191,'Gerosa et al. growth media'!$A:$K,9,FALSE)*Sources!$E$3))</f>
        <v/>
      </c>
      <c r="AE191" s="16" t="str">
        <f>IF(ISERROR(VLOOKUP($A191,'Gerosa et al. growth media'!$A:$K,10,FALSE)),"",IF(VLOOKUP($A191,'Gerosa et al. growth media'!$A:$K,10,FALSE)=0,"",VLOOKUP($A191,'Gerosa et al. growth media'!$A:$K,10,FALSE)*Sources!$E$3))</f>
        <v/>
      </c>
      <c r="AF191" s="16" t="str">
        <f>IF(ISERROR(VLOOKUP($A191,'Gerosa et al. growth media'!$A:$K,11,FALSE)),"",IF(VLOOKUP($A191,'Gerosa et al. growth media'!$A:$K,11,FALSE)=0,"",VLOOKUP($A191,'Gerosa et al. growth media'!$A:$K,11,FALSE)*Sources!$E$3))</f>
        <v/>
      </c>
      <c r="AG191" s="16" t="str">
        <f>IF(ISERROR(VLOOKUP($A191,'Gerosa et al. diauxic shift'!$A:$L,4,FALSE)),"",IF(VLOOKUP($A191,'Gerosa et al. diauxic shift'!$A:$L,4,FALSE)=0,"",VLOOKUP($A191,'Gerosa et al. diauxic shift'!$A:$L,4,FALSE)*Sources!$E$3))</f>
        <v/>
      </c>
      <c r="AH191" s="16" t="str">
        <f>IF(ISERROR(VLOOKUP($A191,'Gerosa et al. diauxic shift'!$A:$L,5,FALSE)),"",IF(VLOOKUP($A191,'Gerosa et al. diauxic shift'!$A:$L,5,FALSE)=0,"",VLOOKUP($A191,'Gerosa et al. diauxic shift'!$A:$L,5,FALSE)*Sources!$E$3))</f>
        <v/>
      </c>
      <c r="AI191" s="16" t="str">
        <f>IF(ISERROR(VLOOKUP($A191,'Gerosa et al. diauxic shift'!$A:$L,6,FALSE)),"",IF(VLOOKUP($A191,'Gerosa et al. diauxic shift'!$A:$L,6,FALSE)=0,"",VLOOKUP($A191,'Gerosa et al. diauxic shift'!$A:$L,6,FALSE)*Sources!$E$3))</f>
        <v/>
      </c>
      <c r="AJ191" s="16" t="str">
        <f>IF(ISERROR(VLOOKUP($A191,'Gerosa et al. diauxic shift'!$A:$L,7,FALSE)),"",IF(VLOOKUP($A191,'Gerosa et al. diauxic shift'!$A:$L,7,FALSE)=0,"",VLOOKUP($A191,'Gerosa et al. diauxic shift'!$A:$L,7,FALSE)*Sources!$E$3))</f>
        <v/>
      </c>
      <c r="AK191" s="16" t="str">
        <f>IF(ISERROR(VLOOKUP($A191,'Gerosa et al. diauxic shift'!$A:$L,8,FALSE)),"",IF(VLOOKUP($A191,'Gerosa et al. diauxic shift'!$A:$L,8,FALSE)=0,"",VLOOKUP($A191,'Gerosa et al. diauxic shift'!$A:$L,8,FALSE)*Sources!$E$3))</f>
        <v/>
      </c>
      <c r="AL191" s="16" t="str">
        <f>IF(ISERROR(VLOOKUP($A191,'Gerosa et al. diauxic shift'!$A:$L,9,FALSE)),"",IF(VLOOKUP($A191,'Gerosa et al. diauxic shift'!$A:$L,9,FALSE)=0,"",VLOOKUP($A191,'Gerosa et al. diauxic shift'!$A:$L,9,FALSE)*Sources!$E$3))</f>
        <v/>
      </c>
      <c r="AM191" s="16" t="str">
        <f>IF(ISERROR(VLOOKUP($A191,'Gerosa et al. diauxic shift'!$A:$L,10,FALSE)),"",IF(VLOOKUP($A191,'Gerosa et al. diauxic shift'!$A:$L,10,FALSE)=0,"",VLOOKUP($A191,'Gerosa et al. diauxic shift'!$A:$L,10,FALSE)*Sources!$E$3))</f>
        <v/>
      </c>
      <c r="AN191" s="16" t="str">
        <f>IF(ISERROR(VLOOKUP($A191,'Gerosa et al. diauxic shift'!$A:$L,11,FALSE)),"",IF(VLOOKUP($A191,'Gerosa et al. diauxic shift'!$A:$L,11,FALSE)=0,"",VLOOKUP($A191,'Gerosa et al. diauxic shift'!$A:$L,11,FALSE)*Sources!$E$3))</f>
        <v/>
      </c>
      <c r="AO191" s="16" t="str">
        <f>IF(ISERROR(VLOOKUP($A191,'Gerosa et al. diauxic shift'!$A:$L,12,FALSE)),"",IF(VLOOKUP($A191,'Gerosa et al. diauxic shift'!$A:$L,12,FALSE)=0,"",VLOOKUP($A191,'Gerosa et al. diauxic shift'!$A:$L,12,FALSE)*Sources!$E$3))</f>
        <v/>
      </c>
      <c r="AP191" s="17"/>
      <c r="AQ191" s="16" t="str">
        <f>IF(ISERROR(VLOOKUP($A191,'Ishii et al.'!$A:$L,3,FALSE)),"",IF(VLOOKUP($A191,'Ishii et al.'!$A:$L,3,FALSE)=0,"",VLOOKUP($A191,'Ishii et al.'!$A:$L,3,FALSE)*Sources!$E$4))</f>
        <v/>
      </c>
      <c r="AR191" s="16" t="str">
        <f>IF(ISERROR(VLOOKUP($A191,'Ishii et al.'!$A:$L,4,FALSE)),"",IF(VLOOKUP($A191,'Ishii et al.'!$A:$L,4,FALSE)=0,"",VLOOKUP($A191,'Ishii et al.'!$A:$L,4,FALSE)*Sources!$E$4))</f>
        <v/>
      </c>
      <c r="AS191" s="16" t="str">
        <f>IF(ISERROR(VLOOKUP($A191,'Ishii et al.'!$A:$L,5,FALSE)),"",IF(VLOOKUP($A191,'Ishii et al.'!$A:$L,5,FALSE)=0,"",VLOOKUP($A191,'Ishii et al.'!$A:$L,5,FALSE)*Sources!$E$4))</f>
        <v/>
      </c>
      <c r="AT191" s="16" t="str">
        <f>IF(ISERROR(VLOOKUP($A191,'Ishii et al.'!$A:$L,6,FALSE)),"",IF(VLOOKUP($A191,'Ishii et al.'!$A:$L,6,FALSE)=0,"",VLOOKUP($A191,'Ishii et al.'!$A:$L,6,FALSE)*Sources!$E$4))</f>
        <v/>
      </c>
      <c r="AU191" s="16" t="str">
        <f>IF(ISERROR(VLOOKUP($A191,'Ishii et al.'!$A:$L,7,FALSE)),"",IF(VLOOKUP($A191,'Ishii et al.'!$A:$L,7,FALSE)=0,"",VLOOKUP($A191,'Ishii et al.'!$A:$L,7,FALSE)*Sources!$E$4))</f>
        <v/>
      </c>
      <c r="AV191" s="16" t="str">
        <f t="shared" si="26"/>
        <v/>
      </c>
      <c r="AW191" s="16">
        <f>IF(ISERROR(VLOOKUP($A191,'Ishii et al.'!$A:$L,9,FALSE)),"",IF(VLOOKUP($A191,'Ishii et al.'!$A:$L,9,FALSE)=0,"",VLOOKUP($A191,'Ishii et al.'!$A:$L,9,FALSE)*Sources!$E$4))</f>
        <v>1.90204419674634E-3</v>
      </c>
      <c r="AX191" s="16" t="str">
        <f>IF(ISERROR(VLOOKUP($A191,'Ishii et al.'!$A:$L,10,FALSE)),"",IF(VLOOKUP($A191,'Ishii et al.'!$A:$L,10,FALSE)=0,"",VLOOKUP($A191,'Ishii et al.'!$A:$L,10,FALSE)*Sources!$E$4))</f>
        <v/>
      </c>
      <c r="AY191" s="16" t="str">
        <f>IF(ISERROR(VLOOKUP($A191,'Ishii et al.'!$A:$L,11,FALSE)),"",IF(VLOOKUP($A191,'Ishii et al.'!$A:$L,11,FALSE)=0,"",VLOOKUP($A191,'Ishii et al.'!$A:$L,11,FALSE)*Sources!$E$4))</f>
        <v/>
      </c>
      <c r="AZ191" s="16" t="str">
        <f>IF(ISERROR(VLOOKUP($A191,'Ishii et al.'!$A:$L,12,FALSE)),"",IF(VLOOKUP($A191,'Ishii et al.'!$A:$L,12,FALSE)=0,"",VLOOKUP($A191,'Ishii et al.'!$A:$L,12,FALSE)*Sources!$E$4))</f>
        <v/>
      </c>
      <c r="BA191" s="17"/>
      <c r="BB191" s="16" t="str">
        <f>IF(ISERROR(VLOOKUP($A191,'Park et al.'!$A:$E,5,FALSE)),"",IF(VLOOKUP($A191,'Park et al.'!$A:$E,5,FALSE)=0,"",VLOOKUP($A191,'Park et al.'!$A:$E,5,FALSE)*Sources!$E$5))</f>
        <v/>
      </c>
    </row>
    <row r="192" spans="1:54" ht="15" customHeight="1">
      <c r="A192" s="16" t="s">
        <v>527</v>
      </c>
      <c r="B192" s="18"/>
      <c r="C192" s="18"/>
      <c r="D192" s="18" t="s">
        <v>528</v>
      </c>
      <c r="G192" s="18" t="s">
        <v>528</v>
      </c>
      <c r="I192" s="18">
        <f t="shared" si="18"/>
        <v>1</v>
      </c>
      <c r="J192" s="18">
        <f t="shared" si="19"/>
        <v>3</v>
      </c>
      <c r="K192" s="18"/>
      <c r="L192" s="18"/>
      <c r="N192" s="12" t="str">
        <f t="shared" si="20"/>
        <v/>
      </c>
      <c r="O192" s="12" t="str">
        <f t="shared" si="21"/>
        <v/>
      </c>
      <c r="P192" s="12" t="str">
        <f t="shared" si="22"/>
        <v/>
      </c>
      <c r="Q192" s="12" t="str">
        <f t="shared" si="23"/>
        <v/>
      </c>
      <c r="R192" s="12" t="str">
        <f t="shared" si="24"/>
        <v/>
      </c>
      <c r="S192" s="12" t="str">
        <f t="shared" si="25"/>
        <v/>
      </c>
      <c r="U192" s="18" t="str">
        <f>IF(ISERROR(VLOOKUP($A192,'Bennett et al.'!$A:$E,3,FALSE)),"",IF(VLOOKUP($A192,'Bennett et al.'!$A:$E,3,FALSE)=0,"",VLOOKUP($A192,'Bennett et al.'!$A:$E,3,FALSE)*Sources!$E$2))</f>
        <v/>
      </c>
      <c r="V192" s="18" t="str">
        <f>IF(ISERROR(VLOOKUP($A192,'Bennett et al.'!$A:$E,4,FALSE)),"",IF(VLOOKUP($A192,'Bennett et al.'!$A:$E,4,FALSE)=0,"",VLOOKUP($A192,'Bennett et al.'!$A:$E,4,FALSE)*Sources!$E$2))</f>
        <v/>
      </c>
      <c r="W192" s="18" t="str">
        <f>IF(ISERROR(VLOOKUP($A192,'Bennett et al.'!$A:$E,5,FALSE)),"",IF(VLOOKUP($A192,'Bennett et al.'!$A:$E,5,FALSE)=0,"",VLOOKUP($A192,'Bennett et al.'!$A:$E,5,FALSE)*Sources!$E$2))</f>
        <v/>
      </c>
      <c r="X192" s="17"/>
      <c r="Y192" s="18" t="str">
        <f>IF(ISERROR(VLOOKUP($A192,'Gerosa et al. growth media'!$A:$K,4,FALSE)),"",IF(VLOOKUP($A192,'Gerosa et al. growth media'!$A:$K,4,FALSE)=0,"",VLOOKUP($A192,'Gerosa et al. growth media'!$A:$K,4,FALSE)*Sources!$E$3))</f>
        <v/>
      </c>
      <c r="Z192" s="18" t="str">
        <f>IF(ISERROR(VLOOKUP($A192,'Gerosa et al. growth media'!$A:$K,5,FALSE)),"",IF(VLOOKUP($A192,'Gerosa et al. growth media'!$A:$K,5,FALSE)=0,"",VLOOKUP($A192,'Gerosa et al. growth media'!$A:$K,5,FALSE)*Sources!$E$3))</f>
        <v/>
      </c>
      <c r="AA192" s="18" t="str">
        <f>IF(ISERROR(VLOOKUP($A192,'Gerosa et al. growth media'!$A:$K,6,FALSE)),"",IF(VLOOKUP($A192,'Gerosa et al. growth media'!$A:$K,6,FALSE)=0,"",VLOOKUP($A192,'Gerosa et al. growth media'!$A:$K,6,FALSE)*Sources!$E$3))</f>
        <v/>
      </c>
      <c r="AB192" s="18" t="str">
        <f>IF(ISERROR(VLOOKUP($A192,'Gerosa et al. growth media'!$A:$K,7,FALSE)),"",IF(VLOOKUP($A192,'Gerosa et al. growth media'!$A:$K,7,FALSE)=0,"",VLOOKUP($A192,'Gerosa et al. growth media'!$A:$K,7,FALSE)*Sources!$E$3))</f>
        <v/>
      </c>
      <c r="AC192" s="18" t="str">
        <f>IF(ISERROR(VLOOKUP($A192,'Gerosa et al. growth media'!$A:$K,8,FALSE)),"",IF(VLOOKUP($A192,'Gerosa et al. growth media'!$A:$K,8,FALSE)=0,"",VLOOKUP($A192,'Gerosa et al. growth media'!$A:$K,8,FALSE)*Sources!$E$3))</f>
        <v/>
      </c>
      <c r="AD192" s="18" t="str">
        <f>IF(ISERROR(VLOOKUP($A192,'Gerosa et al. growth media'!$A:$K,9,FALSE)),"",IF(VLOOKUP($A192,'Gerosa et al. growth media'!$A:$K,9,FALSE)=0,"",VLOOKUP($A192,'Gerosa et al. growth media'!$A:$K,9,FALSE)*Sources!$E$3))</f>
        <v/>
      </c>
      <c r="AE192" s="18" t="str">
        <f>IF(ISERROR(VLOOKUP($A192,'Gerosa et al. growth media'!$A:$K,10,FALSE)),"",IF(VLOOKUP($A192,'Gerosa et al. growth media'!$A:$K,10,FALSE)=0,"",VLOOKUP($A192,'Gerosa et al. growth media'!$A:$K,10,FALSE)*Sources!$E$3))</f>
        <v/>
      </c>
      <c r="AF192" s="18" t="str">
        <f>IF(ISERROR(VLOOKUP($A192,'Gerosa et al. growth media'!$A:$K,11,FALSE)),"",IF(VLOOKUP($A192,'Gerosa et al. growth media'!$A:$K,11,FALSE)=0,"",VLOOKUP($A192,'Gerosa et al. growth media'!$A:$K,11,FALSE)*Sources!$E$3))</f>
        <v/>
      </c>
      <c r="AG192" s="18" t="str">
        <f>IF(ISERROR(VLOOKUP($A192,'Gerosa et al. diauxic shift'!$A:$L,4,FALSE)),"",IF(VLOOKUP($A192,'Gerosa et al. diauxic shift'!$A:$L,4,FALSE)=0,"",VLOOKUP($A192,'Gerosa et al. diauxic shift'!$A:$L,4,FALSE)*Sources!$E$3))</f>
        <v/>
      </c>
      <c r="AH192" s="18" t="str">
        <f>IF(ISERROR(VLOOKUP($A192,'Gerosa et al. diauxic shift'!$A:$L,5,FALSE)),"",IF(VLOOKUP($A192,'Gerosa et al. diauxic shift'!$A:$L,5,FALSE)=0,"",VLOOKUP($A192,'Gerosa et al. diauxic shift'!$A:$L,5,FALSE)*Sources!$E$3))</f>
        <v/>
      </c>
      <c r="AI192" s="18" t="str">
        <f>IF(ISERROR(VLOOKUP($A192,'Gerosa et al. diauxic shift'!$A:$L,6,FALSE)),"",IF(VLOOKUP($A192,'Gerosa et al. diauxic shift'!$A:$L,6,FALSE)=0,"",VLOOKUP($A192,'Gerosa et al. diauxic shift'!$A:$L,6,FALSE)*Sources!$E$3))</f>
        <v/>
      </c>
      <c r="AJ192" s="18" t="str">
        <f>IF(ISERROR(VLOOKUP($A192,'Gerosa et al. diauxic shift'!$A:$L,7,FALSE)),"",IF(VLOOKUP($A192,'Gerosa et al. diauxic shift'!$A:$L,7,FALSE)=0,"",VLOOKUP($A192,'Gerosa et al. diauxic shift'!$A:$L,7,FALSE)*Sources!$E$3))</f>
        <v/>
      </c>
      <c r="AK192" s="18" t="str">
        <f>IF(ISERROR(VLOOKUP($A192,'Gerosa et al. diauxic shift'!$A:$L,8,FALSE)),"",IF(VLOOKUP($A192,'Gerosa et al. diauxic shift'!$A:$L,8,FALSE)=0,"",VLOOKUP($A192,'Gerosa et al. diauxic shift'!$A:$L,8,FALSE)*Sources!$E$3))</f>
        <v/>
      </c>
      <c r="AL192" s="18" t="str">
        <f>IF(ISERROR(VLOOKUP($A192,'Gerosa et al. diauxic shift'!$A:$L,9,FALSE)),"",IF(VLOOKUP($A192,'Gerosa et al. diauxic shift'!$A:$L,9,FALSE)=0,"",VLOOKUP($A192,'Gerosa et al. diauxic shift'!$A:$L,9,FALSE)*Sources!$E$3))</f>
        <v/>
      </c>
      <c r="AM192" s="18" t="str">
        <f>IF(ISERROR(VLOOKUP($A192,'Gerosa et al. diauxic shift'!$A:$L,10,FALSE)),"",IF(VLOOKUP($A192,'Gerosa et al. diauxic shift'!$A:$L,10,FALSE)=0,"",VLOOKUP($A192,'Gerosa et al. diauxic shift'!$A:$L,10,FALSE)*Sources!$E$3))</f>
        <v/>
      </c>
      <c r="AN192" s="18" t="str">
        <f>IF(ISERROR(VLOOKUP($A192,'Gerosa et al. diauxic shift'!$A:$L,11,FALSE)),"",IF(VLOOKUP($A192,'Gerosa et al. diauxic shift'!$A:$L,11,FALSE)=0,"",VLOOKUP($A192,'Gerosa et al. diauxic shift'!$A:$L,11,FALSE)*Sources!$E$3))</f>
        <v/>
      </c>
      <c r="AO192" s="18" t="str">
        <f>IF(ISERROR(VLOOKUP($A192,'Gerosa et al. diauxic shift'!$A:$L,12,FALSE)),"",IF(VLOOKUP($A192,'Gerosa et al. diauxic shift'!$A:$L,12,FALSE)=0,"",VLOOKUP($A192,'Gerosa et al. diauxic shift'!$A:$L,12,FALSE)*Sources!$E$3))</f>
        <v/>
      </c>
      <c r="AP192" s="17"/>
      <c r="AQ192" s="18" t="str">
        <f>IF(ISERROR(VLOOKUP($A192,'Ishii et al.'!$A:$L,3,FALSE)),"",IF(VLOOKUP($A192,'Ishii et al.'!$A:$L,3,FALSE)=0,"",VLOOKUP($A192,'Ishii et al.'!$A:$L,3,FALSE)*Sources!$E$4))</f>
        <v/>
      </c>
      <c r="AR192" s="18" t="str">
        <f>IF(ISERROR(VLOOKUP($A192,'Ishii et al.'!$A:$L,4,FALSE)),"",IF(VLOOKUP($A192,'Ishii et al.'!$A:$L,4,FALSE)=0,"",VLOOKUP($A192,'Ishii et al.'!$A:$L,4,FALSE)*Sources!$E$4))</f>
        <v/>
      </c>
      <c r="AS192" s="18">
        <f>IF(ISERROR(VLOOKUP($A192,'Ishii et al.'!$A:$L,5,FALSE)),"",IF(VLOOKUP($A192,'Ishii et al.'!$A:$L,5,FALSE)=0,"",VLOOKUP($A192,'Ishii et al.'!$A:$L,5,FALSE)*Sources!$E$4))</f>
        <v>1.9053496240860901E-3</v>
      </c>
      <c r="AT192" s="18" t="str">
        <f>IF(ISERROR(VLOOKUP($A192,'Ishii et al.'!$A:$L,6,FALSE)),"",IF(VLOOKUP($A192,'Ishii et al.'!$A:$L,6,FALSE)=0,"",VLOOKUP($A192,'Ishii et al.'!$A:$L,6,FALSE)*Sources!$E$4))</f>
        <v/>
      </c>
      <c r="AU192" s="18" t="str">
        <f>IF(ISERROR(VLOOKUP($A192,'Ishii et al.'!$A:$L,7,FALSE)),"",IF(VLOOKUP($A192,'Ishii et al.'!$A:$L,7,FALSE)=0,"",VLOOKUP($A192,'Ishii et al.'!$A:$L,7,FALSE)*Sources!$E$4))</f>
        <v/>
      </c>
      <c r="AV192" s="18">
        <f t="shared" si="26"/>
        <v>1.9053496240860901E-3</v>
      </c>
      <c r="AW192" s="18">
        <f>IF(ISERROR(VLOOKUP($A192,'Ishii et al.'!$A:$L,9,FALSE)),"",IF(VLOOKUP($A192,'Ishii et al.'!$A:$L,9,FALSE)=0,"",VLOOKUP($A192,'Ishii et al.'!$A:$L,9,FALSE)*Sources!$E$4))</f>
        <v>3.3629349366708101E-3</v>
      </c>
      <c r="AX192" s="18">
        <f>IF(ISERROR(VLOOKUP($A192,'Ishii et al.'!$A:$L,10,FALSE)),"",IF(VLOOKUP($A192,'Ishii et al.'!$A:$L,10,FALSE)=0,"",VLOOKUP($A192,'Ishii et al.'!$A:$L,10,FALSE)*Sources!$E$4))</f>
        <v>1.6341854383406301E-3</v>
      </c>
      <c r="AY192" s="18" t="str">
        <f>IF(ISERROR(VLOOKUP($A192,'Ishii et al.'!$A:$L,11,FALSE)),"",IF(VLOOKUP($A192,'Ishii et al.'!$A:$L,11,FALSE)=0,"",VLOOKUP($A192,'Ishii et al.'!$A:$L,11,FALSE)*Sources!$E$4))</f>
        <v/>
      </c>
      <c r="AZ192" s="18" t="str">
        <f>IF(ISERROR(VLOOKUP($A192,'Ishii et al.'!$A:$L,12,FALSE)),"",IF(VLOOKUP($A192,'Ishii et al.'!$A:$L,12,FALSE)=0,"",VLOOKUP($A192,'Ishii et al.'!$A:$L,12,FALSE)*Sources!$E$4))</f>
        <v/>
      </c>
      <c r="BA192" s="17"/>
      <c r="BB192" s="18" t="str">
        <f>IF(ISERROR(VLOOKUP($A192,'Park et al.'!$A:$E,5,FALSE)),"",IF(VLOOKUP($A192,'Park et al.'!$A:$E,5,FALSE)=0,"",VLOOKUP($A192,'Park et al.'!$A:$E,5,FALSE)*Sources!$E$5))</f>
        <v/>
      </c>
    </row>
    <row r="193" spans="1:54" ht="15" customHeight="1">
      <c r="A193" s="16" t="s">
        <v>529</v>
      </c>
      <c r="B193" s="18"/>
      <c r="C193" s="18"/>
      <c r="D193" s="18" t="s">
        <v>530</v>
      </c>
      <c r="G193" s="18" t="s">
        <v>530</v>
      </c>
      <c r="I193" s="16">
        <f t="shared" si="18"/>
        <v>1</v>
      </c>
      <c r="J193" s="16">
        <f t="shared" si="19"/>
        <v>5</v>
      </c>
      <c r="K193" s="18"/>
      <c r="L193" s="18"/>
      <c r="N193" s="12" t="str">
        <f t="shared" si="20"/>
        <v/>
      </c>
      <c r="O193" s="12" t="str">
        <f t="shared" si="21"/>
        <v/>
      </c>
      <c r="P193" s="12" t="str">
        <f t="shared" si="22"/>
        <v/>
      </c>
      <c r="Q193" s="12" t="str">
        <f t="shared" si="23"/>
        <v/>
      </c>
      <c r="R193" s="12" t="str">
        <f t="shared" si="24"/>
        <v/>
      </c>
      <c r="S193" s="12" t="str">
        <f t="shared" si="25"/>
        <v/>
      </c>
      <c r="U193" s="16" t="str">
        <f>IF(ISERROR(VLOOKUP($A193,'Bennett et al.'!$A:$E,3,FALSE)),"",IF(VLOOKUP($A193,'Bennett et al.'!$A:$E,3,FALSE)=0,"",VLOOKUP($A193,'Bennett et al.'!$A:$E,3,FALSE)*Sources!$E$2))</f>
        <v/>
      </c>
      <c r="V193" s="16" t="str">
        <f>IF(ISERROR(VLOOKUP($A193,'Bennett et al.'!$A:$E,4,FALSE)),"",IF(VLOOKUP($A193,'Bennett et al.'!$A:$E,4,FALSE)=0,"",VLOOKUP($A193,'Bennett et al.'!$A:$E,4,FALSE)*Sources!$E$2))</f>
        <v/>
      </c>
      <c r="W193" s="16" t="str">
        <f>IF(ISERROR(VLOOKUP($A193,'Bennett et al.'!$A:$E,5,FALSE)),"",IF(VLOOKUP($A193,'Bennett et al.'!$A:$E,5,FALSE)=0,"",VLOOKUP($A193,'Bennett et al.'!$A:$E,5,FALSE)*Sources!$E$2))</f>
        <v/>
      </c>
      <c r="X193" s="17"/>
      <c r="Y193" s="16" t="str">
        <f>IF(ISERROR(VLOOKUP($A193,'Gerosa et al. growth media'!$A:$K,4,FALSE)),"",IF(VLOOKUP($A193,'Gerosa et al. growth media'!$A:$K,4,FALSE)=0,"",VLOOKUP($A193,'Gerosa et al. growth media'!$A:$K,4,FALSE)*Sources!$E$3))</f>
        <v/>
      </c>
      <c r="Z193" s="16" t="str">
        <f>IF(ISERROR(VLOOKUP($A193,'Gerosa et al. growth media'!$A:$K,5,FALSE)),"",IF(VLOOKUP($A193,'Gerosa et al. growth media'!$A:$K,5,FALSE)=0,"",VLOOKUP($A193,'Gerosa et al. growth media'!$A:$K,5,FALSE)*Sources!$E$3))</f>
        <v/>
      </c>
      <c r="AA193" s="16" t="str">
        <f>IF(ISERROR(VLOOKUP($A193,'Gerosa et al. growth media'!$A:$K,6,FALSE)),"",IF(VLOOKUP($A193,'Gerosa et al. growth media'!$A:$K,6,FALSE)=0,"",VLOOKUP($A193,'Gerosa et al. growth media'!$A:$K,6,FALSE)*Sources!$E$3))</f>
        <v/>
      </c>
      <c r="AB193" s="16" t="str">
        <f>IF(ISERROR(VLOOKUP($A193,'Gerosa et al. growth media'!$A:$K,7,FALSE)),"",IF(VLOOKUP($A193,'Gerosa et al. growth media'!$A:$K,7,FALSE)=0,"",VLOOKUP($A193,'Gerosa et al. growth media'!$A:$K,7,FALSE)*Sources!$E$3))</f>
        <v/>
      </c>
      <c r="AC193" s="16" t="str">
        <f>IF(ISERROR(VLOOKUP($A193,'Gerosa et al. growth media'!$A:$K,8,FALSE)),"",IF(VLOOKUP($A193,'Gerosa et al. growth media'!$A:$K,8,FALSE)=0,"",VLOOKUP($A193,'Gerosa et al. growth media'!$A:$K,8,FALSE)*Sources!$E$3))</f>
        <v/>
      </c>
      <c r="AD193" s="16" t="str">
        <f>IF(ISERROR(VLOOKUP($A193,'Gerosa et al. growth media'!$A:$K,9,FALSE)),"",IF(VLOOKUP($A193,'Gerosa et al. growth media'!$A:$K,9,FALSE)=0,"",VLOOKUP($A193,'Gerosa et al. growth media'!$A:$K,9,FALSE)*Sources!$E$3))</f>
        <v/>
      </c>
      <c r="AE193" s="16" t="str">
        <f>IF(ISERROR(VLOOKUP($A193,'Gerosa et al. growth media'!$A:$K,10,FALSE)),"",IF(VLOOKUP($A193,'Gerosa et al. growth media'!$A:$K,10,FALSE)=0,"",VLOOKUP($A193,'Gerosa et al. growth media'!$A:$K,10,FALSE)*Sources!$E$3))</f>
        <v/>
      </c>
      <c r="AF193" s="16" t="str">
        <f>IF(ISERROR(VLOOKUP($A193,'Gerosa et al. growth media'!$A:$K,11,FALSE)),"",IF(VLOOKUP($A193,'Gerosa et al. growth media'!$A:$K,11,FALSE)=0,"",VLOOKUP($A193,'Gerosa et al. growth media'!$A:$K,11,FALSE)*Sources!$E$3))</f>
        <v/>
      </c>
      <c r="AG193" s="16" t="str">
        <f>IF(ISERROR(VLOOKUP($A193,'Gerosa et al. diauxic shift'!$A:$L,4,FALSE)),"",IF(VLOOKUP($A193,'Gerosa et al. diauxic shift'!$A:$L,4,FALSE)=0,"",VLOOKUP($A193,'Gerosa et al. diauxic shift'!$A:$L,4,FALSE)*Sources!$E$3))</f>
        <v/>
      </c>
      <c r="AH193" s="16" t="str">
        <f>IF(ISERROR(VLOOKUP($A193,'Gerosa et al. diauxic shift'!$A:$L,5,FALSE)),"",IF(VLOOKUP($A193,'Gerosa et al. diauxic shift'!$A:$L,5,FALSE)=0,"",VLOOKUP($A193,'Gerosa et al. diauxic shift'!$A:$L,5,FALSE)*Sources!$E$3))</f>
        <v/>
      </c>
      <c r="AI193" s="16" t="str">
        <f>IF(ISERROR(VLOOKUP($A193,'Gerosa et al. diauxic shift'!$A:$L,6,FALSE)),"",IF(VLOOKUP($A193,'Gerosa et al. diauxic shift'!$A:$L,6,FALSE)=0,"",VLOOKUP($A193,'Gerosa et al. diauxic shift'!$A:$L,6,FALSE)*Sources!$E$3))</f>
        <v/>
      </c>
      <c r="AJ193" s="16" t="str">
        <f>IF(ISERROR(VLOOKUP($A193,'Gerosa et al. diauxic shift'!$A:$L,7,FALSE)),"",IF(VLOOKUP($A193,'Gerosa et al. diauxic shift'!$A:$L,7,FALSE)=0,"",VLOOKUP($A193,'Gerosa et al. diauxic shift'!$A:$L,7,FALSE)*Sources!$E$3))</f>
        <v/>
      </c>
      <c r="AK193" s="16" t="str">
        <f>IF(ISERROR(VLOOKUP($A193,'Gerosa et al. diauxic shift'!$A:$L,8,FALSE)),"",IF(VLOOKUP($A193,'Gerosa et al. diauxic shift'!$A:$L,8,FALSE)=0,"",VLOOKUP($A193,'Gerosa et al. diauxic shift'!$A:$L,8,FALSE)*Sources!$E$3))</f>
        <v/>
      </c>
      <c r="AL193" s="16" t="str">
        <f>IF(ISERROR(VLOOKUP($A193,'Gerosa et al. diauxic shift'!$A:$L,9,FALSE)),"",IF(VLOOKUP($A193,'Gerosa et al. diauxic shift'!$A:$L,9,FALSE)=0,"",VLOOKUP($A193,'Gerosa et al. diauxic shift'!$A:$L,9,FALSE)*Sources!$E$3))</f>
        <v/>
      </c>
      <c r="AM193" s="16" t="str">
        <f>IF(ISERROR(VLOOKUP($A193,'Gerosa et al. diauxic shift'!$A:$L,10,FALSE)),"",IF(VLOOKUP($A193,'Gerosa et al. diauxic shift'!$A:$L,10,FALSE)=0,"",VLOOKUP($A193,'Gerosa et al. diauxic shift'!$A:$L,10,FALSE)*Sources!$E$3))</f>
        <v/>
      </c>
      <c r="AN193" s="16" t="str">
        <f>IF(ISERROR(VLOOKUP($A193,'Gerosa et al. diauxic shift'!$A:$L,11,FALSE)),"",IF(VLOOKUP($A193,'Gerosa et al. diauxic shift'!$A:$L,11,FALSE)=0,"",VLOOKUP($A193,'Gerosa et al. diauxic shift'!$A:$L,11,FALSE)*Sources!$E$3))</f>
        <v/>
      </c>
      <c r="AO193" s="16" t="str">
        <f>IF(ISERROR(VLOOKUP($A193,'Gerosa et al. diauxic shift'!$A:$L,12,FALSE)),"",IF(VLOOKUP($A193,'Gerosa et al. diauxic shift'!$A:$L,12,FALSE)=0,"",VLOOKUP($A193,'Gerosa et al. diauxic shift'!$A:$L,12,FALSE)*Sources!$E$3))</f>
        <v/>
      </c>
      <c r="AP193" s="17"/>
      <c r="AQ193" s="16">
        <f>IF(ISERROR(VLOOKUP($A193,'Ishii et al.'!$A:$L,3,FALSE)),"",IF(VLOOKUP($A193,'Ishii et al.'!$A:$L,3,FALSE)=0,"",VLOOKUP($A193,'Ishii et al.'!$A:$L,3,FALSE)*Sources!$E$4))</f>
        <v>0.10220477727431899</v>
      </c>
      <c r="AR193" s="16">
        <f>IF(ISERROR(VLOOKUP($A193,'Ishii et al.'!$A:$L,4,FALSE)),"",IF(VLOOKUP($A193,'Ishii et al.'!$A:$L,4,FALSE)=0,"",VLOOKUP($A193,'Ishii et al.'!$A:$L,4,FALSE)*Sources!$E$4))</f>
        <v>0.16042730151680201</v>
      </c>
      <c r="AS193" s="16">
        <f>IF(ISERROR(VLOOKUP($A193,'Ishii et al.'!$A:$L,5,FALSE)),"",IF(VLOOKUP($A193,'Ishii et al.'!$A:$L,5,FALSE)=0,"",VLOOKUP($A193,'Ishii et al.'!$A:$L,5,FALSE)*Sources!$E$4))</f>
        <v>0.114818889500246</v>
      </c>
      <c r="AT193" s="16">
        <f>IF(ISERROR(VLOOKUP($A193,'Ishii et al.'!$A:$L,6,FALSE)),"",IF(VLOOKUP($A193,'Ishii et al.'!$A:$L,6,FALSE)=0,"",VLOOKUP($A193,'Ishii et al.'!$A:$L,6,FALSE)*Sources!$E$4))</f>
        <v>0.11889656699484601</v>
      </c>
      <c r="AU193" s="16" t="str">
        <f>IF(ISERROR(VLOOKUP($A193,'Ishii et al.'!$A:$L,7,FALSE)),"",IF(VLOOKUP($A193,'Ishii et al.'!$A:$L,7,FALSE)=0,"",VLOOKUP($A193,'Ishii et al.'!$A:$L,7,FALSE)*Sources!$E$4))</f>
        <v/>
      </c>
      <c r="AV193" s="16">
        <f t="shared" si="26"/>
        <v>0.12408688382155325</v>
      </c>
      <c r="AW193" s="16" t="str">
        <f>IF(ISERROR(VLOOKUP($A193,'Ishii et al.'!$A:$L,9,FALSE)),"",IF(VLOOKUP($A193,'Ishii et al.'!$A:$L,9,FALSE)=0,"",VLOOKUP($A193,'Ishii et al.'!$A:$L,9,FALSE)*Sources!$E$4))</f>
        <v/>
      </c>
      <c r="AX193" s="16" t="str">
        <f>IF(ISERROR(VLOOKUP($A193,'Ishii et al.'!$A:$L,10,FALSE)),"",IF(VLOOKUP($A193,'Ishii et al.'!$A:$L,10,FALSE)=0,"",VLOOKUP($A193,'Ishii et al.'!$A:$L,10,FALSE)*Sources!$E$4))</f>
        <v/>
      </c>
      <c r="AY193" s="16" t="str">
        <f>IF(ISERROR(VLOOKUP($A193,'Ishii et al.'!$A:$L,11,FALSE)),"",IF(VLOOKUP($A193,'Ishii et al.'!$A:$L,11,FALSE)=0,"",VLOOKUP($A193,'Ishii et al.'!$A:$L,11,FALSE)*Sources!$E$4))</f>
        <v/>
      </c>
      <c r="AZ193" s="16">
        <f>IF(ISERROR(VLOOKUP($A193,'Ishii et al.'!$A:$L,12,FALSE)),"",IF(VLOOKUP($A193,'Ishii et al.'!$A:$L,12,FALSE)=0,"",VLOOKUP($A193,'Ishii et al.'!$A:$L,12,FALSE)*Sources!$E$4))</f>
        <v>6.8410213326931799E-2</v>
      </c>
      <c r="BA193" s="17"/>
      <c r="BB193" s="16" t="str">
        <f>IF(ISERROR(VLOOKUP($A193,'Park et al.'!$A:$E,5,FALSE)),"",IF(VLOOKUP($A193,'Park et al.'!$A:$E,5,FALSE)=0,"",VLOOKUP($A193,'Park et al.'!$A:$E,5,FALSE)*Sources!$E$5))</f>
        <v/>
      </c>
    </row>
    <row r="194" spans="1:54" ht="15" customHeight="1">
      <c r="A194" s="16" t="s">
        <v>531</v>
      </c>
      <c r="B194" s="18"/>
      <c r="C194" s="18"/>
      <c r="D194" s="18" t="s">
        <v>532</v>
      </c>
      <c r="G194" s="18" t="s">
        <v>532</v>
      </c>
      <c r="I194" s="16">
        <f t="shared" si="18"/>
        <v>1</v>
      </c>
      <c r="J194" s="16">
        <f t="shared" si="19"/>
        <v>3</v>
      </c>
      <c r="K194" s="18"/>
      <c r="L194" s="18"/>
      <c r="N194" s="12" t="str">
        <f t="shared" si="20"/>
        <v/>
      </c>
      <c r="O194" s="12" t="str">
        <f t="shared" si="21"/>
        <v/>
      </c>
      <c r="P194" s="12" t="str">
        <f t="shared" si="22"/>
        <v/>
      </c>
      <c r="Q194" s="12" t="str">
        <f t="shared" si="23"/>
        <v/>
      </c>
      <c r="R194" s="12" t="str">
        <f t="shared" si="24"/>
        <v/>
      </c>
      <c r="S194" s="12" t="str">
        <f t="shared" si="25"/>
        <v/>
      </c>
      <c r="U194" s="16" t="str">
        <f>IF(ISERROR(VLOOKUP($A194,'Bennett et al.'!$A:$E,3,FALSE)),"",IF(VLOOKUP($A194,'Bennett et al.'!$A:$E,3,FALSE)=0,"",VLOOKUP($A194,'Bennett et al.'!$A:$E,3,FALSE)*Sources!$E$2))</f>
        <v/>
      </c>
      <c r="V194" s="16" t="str">
        <f>IF(ISERROR(VLOOKUP($A194,'Bennett et al.'!$A:$E,4,FALSE)),"",IF(VLOOKUP($A194,'Bennett et al.'!$A:$E,4,FALSE)=0,"",VLOOKUP($A194,'Bennett et al.'!$A:$E,4,FALSE)*Sources!$E$2))</f>
        <v/>
      </c>
      <c r="W194" s="16" t="str">
        <f>IF(ISERROR(VLOOKUP($A194,'Bennett et al.'!$A:$E,5,FALSE)),"",IF(VLOOKUP($A194,'Bennett et al.'!$A:$E,5,FALSE)=0,"",VLOOKUP($A194,'Bennett et al.'!$A:$E,5,FALSE)*Sources!$E$2))</f>
        <v/>
      </c>
      <c r="X194" s="17"/>
      <c r="Y194" s="16" t="str">
        <f>IF(ISERROR(VLOOKUP($A194,'Gerosa et al. growth media'!$A:$K,4,FALSE)),"",IF(VLOOKUP($A194,'Gerosa et al. growth media'!$A:$K,4,FALSE)=0,"",VLOOKUP($A194,'Gerosa et al. growth media'!$A:$K,4,FALSE)*Sources!$E$3))</f>
        <v/>
      </c>
      <c r="Z194" s="16" t="str">
        <f>IF(ISERROR(VLOOKUP($A194,'Gerosa et al. growth media'!$A:$K,5,FALSE)),"",IF(VLOOKUP($A194,'Gerosa et al. growth media'!$A:$K,5,FALSE)=0,"",VLOOKUP($A194,'Gerosa et al. growth media'!$A:$K,5,FALSE)*Sources!$E$3))</f>
        <v/>
      </c>
      <c r="AA194" s="16" t="str">
        <f>IF(ISERROR(VLOOKUP($A194,'Gerosa et al. growth media'!$A:$K,6,FALSE)),"",IF(VLOOKUP($A194,'Gerosa et al. growth media'!$A:$K,6,FALSE)=0,"",VLOOKUP($A194,'Gerosa et al. growth media'!$A:$K,6,FALSE)*Sources!$E$3))</f>
        <v/>
      </c>
      <c r="AB194" s="16" t="str">
        <f>IF(ISERROR(VLOOKUP($A194,'Gerosa et al. growth media'!$A:$K,7,FALSE)),"",IF(VLOOKUP($A194,'Gerosa et al. growth media'!$A:$K,7,FALSE)=0,"",VLOOKUP($A194,'Gerosa et al. growth media'!$A:$K,7,FALSE)*Sources!$E$3))</f>
        <v/>
      </c>
      <c r="AC194" s="16" t="str">
        <f>IF(ISERROR(VLOOKUP($A194,'Gerosa et al. growth media'!$A:$K,8,FALSE)),"",IF(VLOOKUP($A194,'Gerosa et al. growth media'!$A:$K,8,FALSE)=0,"",VLOOKUP($A194,'Gerosa et al. growth media'!$A:$K,8,FALSE)*Sources!$E$3))</f>
        <v/>
      </c>
      <c r="AD194" s="16" t="str">
        <f>IF(ISERROR(VLOOKUP($A194,'Gerosa et al. growth media'!$A:$K,9,FALSE)),"",IF(VLOOKUP($A194,'Gerosa et al. growth media'!$A:$K,9,FALSE)=0,"",VLOOKUP($A194,'Gerosa et al. growth media'!$A:$K,9,FALSE)*Sources!$E$3))</f>
        <v/>
      </c>
      <c r="AE194" s="16" t="str">
        <f>IF(ISERROR(VLOOKUP($A194,'Gerosa et al. growth media'!$A:$K,10,FALSE)),"",IF(VLOOKUP($A194,'Gerosa et al. growth media'!$A:$K,10,FALSE)=0,"",VLOOKUP($A194,'Gerosa et al. growth media'!$A:$K,10,FALSE)*Sources!$E$3))</f>
        <v/>
      </c>
      <c r="AF194" s="16" t="str">
        <f>IF(ISERROR(VLOOKUP($A194,'Gerosa et al. growth media'!$A:$K,11,FALSE)),"",IF(VLOOKUP($A194,'Gerosa et al. growth media'!$A:$K,11,FALSE)=0,"",VLOOKUP($A194,'Gerosa et al. growth media'!$A:$K,11,FALSE)*Sources!$E$3))</f>
        <v/>
      </c>
      <c r="AG194" s="16" t="str">
        <f>IF(ISERROR(VLOOKUP($A194,'Gerosa et al. diauxic shift'!$A:$L,4,FALSE)),"",IF(VLOOKUP($A194,'Gerosa et al. diauxic shift'!$A:$L,4,FALSE)=0,"",VLOOKUP($A194,'Gerosa et al. diauxic shift'!$A:$L,4,FALSE)*Sources!$E$3))</f>
        <v/>
      </c>
      <c r="AH194" s="16" t="str">
        <f>IF(ISERROR(VLOOKUP($A194,'Gerosa et al. diauxic shift'!$A:$L,5,FALSE)),"",IF(VLOOKUP($A194,'Gerosa et al. diauxic shift'!$A:$L,5,FALSE)=0,"",VLOOKUP($A194,'Gerosa et al. diauxic shift'!$A:$L,5,FALSE)*Sources!$E$3))</f>
        <v/>
      </c>
      <c r="AI194" s="16" t="str">
        <f>IF(ISERROR(VLOOKUP($A194,'Gerosa et al. diauxic shift'!$A:$L,6,FALSE)),"",IF(VLOOKUP($A194,'Gerosa et al. diauxic shift'!$A:$L,6,FALSE)=0,"",VLOOKUP($A194,'Gerosa et al. diauxic shift'!$A:$L,6,FALSE)*Sources!$E$3))</f>
        <v/>
      </c>
      <c r="AJ194" s="16" t="str">
        <f>IF(ISERROR(VLOOKUP($A194,'Gerosa et al. diauxic shift'!$A:$L,7,FALSE)),"",IF(VLOOKUP($A194,'Gerosa et al. diauxic shift'!$A:$L,7,FALSE)=0,"",VLOOKUP($A194,'Gerosa et al. diauxic shift'!$A:$L,7,FALSE)*Sources!$E$3))</f>
        <v/>
      </c>
      <c r="AK194" s="16" t="str">
        <f>IF(ISERROR(VLOOKUP($A194,'Gerosa et al. diauxic shift'!$A:$L,8,FALSE)),"",IF(VLOOKUP($A194,'Gerosa et al. diauxic shift'!$A:$L,8,FALSE)=0,"",VLOOKUP($A194,'Gerosa et al. diauxic shift'!$A:$L,8,FALSE)*Sources!$E$3))</f>
        <v/>
      </c>
      <c r="AL194" s="16" t="str">
        <f>IF(ISERROR(VLOOKUP($A194,'Gerosa et al. diauxic shift'!$A:$L,9,FALSE)),"",IF(VLOOKUP($A194,'Gerosa et al. diauxic shift'!$A:$L,9,FALSE)=0,"",VLOOKUP($A194,'Gerosa et al. diauxic shift'!$A:$L,9,FALSE)*Sources!$E$3))</f>
        <v/>
      </c>
      <c r="AM194" s="16" t="str">
        <f>IF(ISERROR(VLOOKUP($A194,'Gerosa et al. diauxic shift'!$A:$L,10,FALSE)),"",IF(VLOOKUP($A194,'Gerosa et al. diauxic shift'!$A:$L,10,FALSE)=0,"",VLOOKUP($A194,'Gerosa et al. diauxic shift'!$A:$L,10,FALSE)*Sources!$E$3))</f>
        <v/>
      </c>
      <c r="AN194" s="16" t="str">
        <f>IF(ISERROR(VLOOKUP($A194,'Gerosa et al. diauxic shift'!$A:$L,11,FALSE)),"",IF(VLOOKUP($A194,'Gerosa et al. diauxic shift'!$A:$L,11,FALSE)=0,"",VLOOKUP($A194,'Gerosa et al. diauxic shift'!$A:$L,11,FALSE)*Sources!$E$3))</f>
        <v/>
      </c>
      <c r="AO194" s="16" t="str">
        <f>IF(ISERROR(VLOOKUP($A194,'Gerosa et al. diauxic shift'!$A:$L,12,FALSE)),"",IF(VLOOKUP($A194,'Gerosa et al. diauxic shift'!$A:$L,12,FALSE)=0,"",VLOOKUP($A194,'Gerosa et al. diauxic shift'!$A:$L,12,FALSE)*Sources!$E$3))</f>
        <v/>
      </c>
      <c r="AP194" s="17"/>
      <c r="AQ194" s="16" t="str">
        <f>IF(ISERROR(VLOOKUP($A194,'Ishii et al.'!$A:$L,3,FALSE)),"",IF(VLOOKUP($A194,'Ishii et al.'!$A:$L,3,FALSE)=0,"",VLOOKUP($A194,'Ishii et al.'!$A:$L,3,FALSE)*Sources!$E$4))</f>
        <v/>
      </c>
      <c r="AR194" s="16" t="str">
        <f>IF(ISERROR(VLOOKUP($A194,'Ishii et al.'!$A:$L,4,FALSE)),"",IF(VLOOKUP($A194,'Ishii et al.'!$A:$L,4,FALSE)=0,"",VLOOKUP($A194,'Ishii et al.'!$A:$L,4,FALSE)*Sources!$E$4))</f>
        <v/>
      </c>
      <c r="AS194" s="16">
        <f>IF(ISERROR(VLOOKUP($A194,'Ishii et al.'!$A:$L,5,FALSE)),"",IF(VLOOKUP($A194,'Ishii et al.'!$A:$L,5,FALSE)=0,"",VLOOKUP($A194,'Ishii et al.'!$A:$L,5,FALSE)*Sources!$E$4))</f>
        <v>5.5986086088091703E-3</v>
      </c>
      <c r="AT194" s="16" t="str">
        <f>IF(ISERROR(VLOOKUP($A194,'Ishii et al.'!$A:$L,6,FALSE)),"",IF(VLOOKUP($A194,'Ishii et al.'!$A:$L,6,FALSE)=0,"",VLOOKUP($A194,'Ishii et al.'!$A:$L,6,FALSE)*Sources!$E$4))</f>
        <v/>
      </c>
      <c r="AU194" s="16" t="str">
        <f>IF(ISERROR(VLOOKUP($A194,'Ishii et al.'!$A:$L,7,FALSE)),"",IF(VLOOKUP($A194,'Ishii et al.'!$A:$L,7,FALSE)=0,"",VLOOKUP($A194,'Ishii et al.'!$A:$L,7,FALSE)*Sources!$E$4))</f>
        <v/>
      </c>
      <c r="AV194" s="16">
        <f t="shared" si="26"/>
        <v>5.5986086088091703E-3</v>
      </c>
      <c r="AW194" s="16">
        <f>IF(ISERROR(VLOOKUP($A194,'Ishii et al.'!$A:$L,9,FALSE)),"",IF(VLOOKUP($A194,'Ishii et al.'!$A:$L,9,FALSE)=0,"",VLOOKUP($A194,'Ishii et al.'!$A:$L,9,FALSE)*Sources!$E$4))</f>
        <v>8.9209347907610002E-3</v>
      </c>
      <c r="AX194" s="16">
        <f>IF(ISERROR(VLOOKUP($A194,'Ishii et al.'!$A:$L,10,FALSE)),"",IF(VLOOKUP($A194,'Ishii et al.'!$A:$L,10,FALSE)=0,"",VLOOKUP($A194,'Ishii et al.'!$A:$L,10,FALSE)*Sources!$E$4))</f>
        <v>5.4731571942952598E-3</v>
      </c>
      <c r="AY194" s="16" t="str">
        <f>IF(ISERROR(VLOOKUP($A194,'Ishii et al.'!$A:$L,11,FALSE)),"",IF(VLOOKUP($A194,'Ishii et al.'!$A:$L,11,FALSE)=0,"",VLOOKUP($A194,'Ishii et al.'!$A:$L,11,FALSE)*Sources!$E$4))</f>
        <v/>
      </c>
      <c r="AZ194" s="16" t="str">
        <f>IF(ISERROR(VLOOKUP($A194,'Ishii et al.'!$A:$L,12,FALSE)),"",IF(VLOOKUP($A194,'Ishii et al.'!$A:$L,12,FALSE)=0,"",VLOOKUP($A194,'Ishii et al.'!$A:$L,12,FALSE)*Sources!$E$4))</f>
        <v/>
      </c>
      <c r="BA194" s="17"/>
      <c r="BB194" s="16" t="str">
        <f>IF(ISERROR(VLOOKUP($A194,'Park et al.'!$A:$E,5,FALSE)),"",IF(VLOOKUP($A194,'Park et al.'!$A:$E,5,FALSE)=0,"",VLOOKUP($A194,'Park et al.'!$A:$E,5,FALSE)*Sources!$E$5))</f>
        <v/>
      </c>
    </row>
    <row r="195" spans="1:54" ht="15" customHeight="1">
      <c r="A195" s="16" t="s">
        <v>533</v>
      </c>
      <c r="B195" s="18"/>
      <c r="C195" s="18"/>
      <c r="D195" s="18" t="s">
        <v>534</v>
      </c>
      <c r="G195" s="18" t="s">
        <v>534</v>
      </c>
      <c r="I195" s="16">
        <f t="shared" si="18"/>
        <v>1</v>
      </c>
      <c r="J195" s="16">
        <f t="shared" si="19"/>
        <v>1</v>
      </c>
      <c r="K195" s="18"/>
      <c r="L195" s="18"/>
      <c r="N195" s="12" t="str">
        <f t="shared" si="20"/>
        <v/>
      </c>
      <c r="O195" s="12" t="str">
        <f t="shared" si="21"/>
        <v/>
      </c>
      <c r="P195" s="12" t="str">
        <f t="shared" si="22"/>
        <v/>
      </c>
      <c r="Q195" s="12" t="str">
        <f t="shared" si="23"/>
        <v/>
      </c>
      <c r="R195" s="12" t="str">
        <f t="shared" si="24"/>
        <v/>
      </c>
      <c r="S195" s="12" t="str">
        <f t="shared" si="25"/>
        <v/>
      </c>
      <c r="U195" s="16" t="str">
        <f>IF(ISERROR(VLOOKUP($A195,'Bennett et al.'!$A:$E,3,FALSE)),"",IF(VLOOKUP($A195,'Bennett et al.'!$A:$E,3,FALSE)=0,"",VLOOKUP($A195,'Bennett et al.'!$A:$E,3,FALSE)*Sources!$E$2))</f>
        <v/>
      </c>
      <c r="V195" s="16" t="str">
        <f>IF(ISERROR(VLOOKUP($A195,'Bennett et al.'!$A:$E,4,FALSE)),"",IF(VLOOKUP($A195,'Bennett et al.'!$A:$E,4,FALSE)=0,"",VLOOKUP($A195,'Bennett et al.'!$A:$E,4,FALSE)*Sources!$E$2))</f>
        <v/>
      </c>
      <c r="W195" s="16" t="str">
        <f>IF(ISERROR(VLOOKUP($A195,'Bennett et al.'!$A:$E,5,FALSE)),"",IF(VLOOKUP($A195,'Bennett et al.'!$A:$E,5,FALSE)=0,"",VLOOKUP($A195,'Bennett et al.'!$A:$E,5,FALSE)*Sources!$E$2))</f>
        <v/>
      </c>
      <c r="X195" s="17"/>
      <c r="Y195" s="16" t="str">
        <f>IF(ISERROR(VLOOKUP($A195,'Gerosa et al. growth media'!$A:$K,4,FALSE)),"",IF(VLOOKUP($A195,'Gerosa et al. growth media'!$A:$K,4,FALSE)=0,"",VLOOKUP($A195,'Gerosa et al. growth media'!$A:$K,4,FALSE)*Sources!$E$3))</f>
        <v/>
      </c>
      <c r="Z195" s="16" t="str">
        <f>IF(ISERROR(VLOOKUP($A195,'Gerosa et al. growth media'!$A:$K,5,FALSE)),"",IF(VLOOKUP($A195,'Gerosa et al. growth media'!$A:$K,5,FALSE)=0,"",VLOOKUP($A195,'Gerosa et al. growth media'!$A:$K,5,FALSE)*Sources!$E$3))</f>
        <v/>
      </c>
      <c r="AA195" s="16" t="str">
        <f>IF(ISERROR(VLOOKUP($A195,'Gerosa et al. growth media'!$A:$K,6,FALSE)),"",IF(VLOOKUP($A195,'Gerosa et al. growth media'!$A:$K,6,FALSE)=0,"",VLOOKUP($A195,'Gerosa et al. growth media'!$A:$K,6,FALSE)*Sources!$E$3))</f>
        <v/>
      </c>
      <c r="AB195" s="16" t="str">
        <f>IF(ISERROR(VLOOKUP($A195,'Gerosa et al. growth media'!$A:$K,7,FALSE)),"",IF(VLOOKUP($A195,'Gerosa et al. growth media'!$A:$K,7,FALSE)=0,"",VLOOKUP($A195,'Gerosa et al. growth media'!$A:$K,7,FALSE)*Sources!$E$3))</f>
        <v/>
      </c>
      <c r="AC195" s="16" t="str">
        <f>IF(ISERROR(VLOOKUP($A195,'Gerosa et al. growth media'!$A:$K,8,FALSE)),"",IF(VLOOKUP($A195,'Gerosa et al. growth media'!$A:$K,8,FALSE)=0,"",VLOOKUP($A195,'Gerosa et al. growth media'!$A:$K,8,FALSE)*Sources!$E$3))</f>
        <v/>
      </c>
      <c r="AD195" s="16" t="str">
        <f>IF(ISERROR(VLOOKUP($A195,'Gerosa et al. growth media'!$A:$K,9,FALSE)),"",IF(VLOOKUP($A195,'Gerosa et al. growth media'!$A:$K,9,FALSE)=0,"",VLOOKUP($A195,'Gerosa et al. growth media'!$A:$K,9,FALSE)*Sources!$E$3))</f>
        <v/>
      </c>
      <c r="AE195" s="16" t="str">
        <f>IF(ISERROR(VLOOKUP($A195,'Gerosa et al. growth media'!$A:$K,10,FALSE)),"",IF(VLOOKUP($A195,'Gerosa et al. growth media'!$A:$K,10,FALSE)=0,"",VLOOKUP($A195,'Gerosa et al. growth media'!$A:$K,10,FALSE)*Sources!$E$3))</f>
        <v/>
      </c>
      <c r="AF195" s="16" t="str">
        <f>IF(ISERROR(VLOOKUP($A195,'Gerosa et al. growth media'!$A:$K,11,FALSE)),"",IF(VLOOKUP($A195,'Gerosa et al. growth media'!$A:$K,11,FALSE)=0,"",VLOOKUP($A195,'Gerosa et al. growth media'!$A:$K,11,FALSE)*Sources!$E$3))</f>
        <v/>
      </c>
      <c r="AG195" s="16" t="str">
        <f>IF(ISERROR(VLOOKUP($A195,'Gerosa et al. diauxic shift'!$A:$L,4,FALSE)),"",IF(VLOOKUP($A195,'Gerosa et al. diauxic shift'!$A:$L,4,FALSE)=0,"",VLOOKUP($A195,'Gerosa et al. diauxic shift'!$A:$L,4,FALSE)*Sources!$E$3))</f>
        <v/>
      </c>
      <c r="AH195" s="16" t="str">
        <f>IF(ISERROR(VLOOKUP($A195,'Gerosa et al. diauxic shift'!$A:$L,5,FALSE)),"",IF(VLOOKUP($A195,'Gerosa et al. diauxic shift'!$A:$L,5,FALSE)=0,"",VLOOKUP($A195,'Gerosa et al. diauxic shift'!$A:$L,5,FALSE)*Sources!$E$3))</f>
        <v/>
      </c>
      <c r="AI195" s="16" t="str">
        <f>IF(ISERROR(VLOOKUP($A195,'Gerosa et al. diauxic shift'!$A:$L,6,FALSE)),"",IF(VLOOKUP($A195,'Gerosa et al. diauxic shift'!$A:$L,6,FALSE)=0,"",VLOOKUP($A195,'Gerosa et al. diauxic shift'!$A:$L,6,FALSE)*Sources!$E$3))</f>
        <v/>
      </c>
      <c r="AJ195" s="16" t="str">
        <f>IF(ISERROR(VLOOKUP($A195,'Gerosa et al. diauxic shift'!$A:$L,7,FALSE)),"",IF(VLOOKUP($A195,'Gerosa et al. diauxic shift'!$A:$L,7,FALSE)=0,"",VLOOKUP($A195,'Gerosa et al. diauxic shift'!$A:$L,7,FALSE)*Sources!$E$3))</f>
        <v/>
      </c>
      <c r="AK195" s="16" t="str">
        <f>IF(ISERROR(VLOOKUP($A195,'Gerosa et al. diauxic shift'!$A:$L,8,FALSE)),"",IF(VLOOKUP($A195,'Gerosa et al. diauxic shift'!$A:$L,8,FALSE)=0,"",VLOOKUP($A195,'Gerosa et al. diauxic shift'!$A:$L,8,FALSE)*Sources!$E$3))</f>
        <v/>
      </c>
      <c r="AL195" s="16" t="str">
        <f>IF(ISERROR(VLOOKUP($A195,'Gerosa et al. diauxic shift'!$A:$L,9,FALSE)),"",IF(VLOOKUP($A195,'Gerosa et al. diauxic shift'!$A:$L,9,FALSE)=0,"",VLOOKUP($A195,'Gerosa et al. diauxic shift'!$A:$L,9,FALSE)*Sources!$E$3))</f>
        <v/>
      </c>
      <c r="AM195" s="16" t="str">
        <f>IF(ISERROR(VLOOKUP($A195,'Gerosa et al. diauxic shift'!$A:$L,10,FALSE)),"",IF(VLOOKUP($A195,'Gerosa et al. diauxic shift'!$A:$L,10,FALSE)=0,"",VLOOKUP($A195,'Gerosa et al. diauxic shift'!$A:$L,10,FALSE)*Sources!$E$3))</f>
        <v/>
      </c>
      <c r="AN195" s="16" t="str">
        <f>IF(ISERROR(VLOOKUP($A195,'Gerosa et al. diauxic shift'!$A:$L,11,FALSE)),"",IF(VLOOKUP($A195,'Gerosa et al. diauxic shift'!$A:$L,11,FALSE)=0,"",VLOOKUP($A195,'Gerosa et al. diauxic shift'!$A:$L,11,FALSE)*Sources!$E$3))</f>
        <v/>
      </c>
      <c r="AO195" s="16" t="str">
        <f>IF(ISERROR(VLOOKUP($A195,'Gerosa et al. diauxic shift'!$A:$L,12,FALSE)),"",IF(VLOOKUP($A195,'Gerosa et al. diauxic shift'!$A:$L,12,FALSE)=0,"",VLOOKUP($A195,'Gerosa et al. diauxic shift'!$A:$L,12,FALSE)*Sources!$E$3))</f>
        <v/>
      </c>
      <c r="AP195" s="17"/>
      <c r="AQ195" s="16" t="str">
        <f>IF(ISERROR(VLOOKUP($A195,'Ishii et al.'!$A:$L,3,FALSE)),"",IF(VLOOKUP($A195,'Ishii et al.'!$A:$L,3,FALSE)=0,"",VLOOKUP($A195,'Ishii et al.'!$A:$L,3,FALSE)*Sources!$E$4))</f>
        <v/>
      </c>
      <c r="AR195" s="16" t="str">
        <f>IF(ISERROR(VLOOKUP($A195,'Ishii et al.'!$A:$L,4,FALSE)),"",IF(VLOOKUP($A195,'Ishii et al.'!$A:$L,4,FALSE)=0,"",VLOOKUP($A195,'Ishii et al.'!$A:$L,4,FALSE)*Sources!$E$4))</f>
        <v/>
      </c>
      <c r="AS195" s="16" t="str">
        <f>IF(ISERROR(VLOOKUP($A195,'Ishii et al.'!$A:$L,5,FALSE)),"",IF(VLOOKUP($A195,'Ishii et al.'!$A:$L,5,FALSE)=0,"",VLOOKUP($A195,'Ishii et al.'!$A:$L,5,FALSE)*Sources!$E$4))</f>
        <v/>
      </c>
      <c r="AT195" s="16" t="str">
        <f>IF(ISERROR(VLOOKUP($A195,'Ishii et al.'!$A:$L,6,FALSE)),"",IF(VLOOKUP($A195,'Ishii et al.'!$A:$L,6,FALSE)=0,"",VLOOKUP($A195,'Ishii et al.'!$A:$L,6,FALSE)*Sources!$E$4))</f>
        <v/>
      </c>
      <c r="AU195" s="16" t="str">
        <f>IF(ISERROR(VLOOKUP($A195,'Ishii et al.'!$A:$L,7,FALSE)),"",IF(VLOOKUP($A195,'Ishii et al.'!$A:$L,7,FALSE)=0,"",VLOOKUP($A195,'Ishii et al.'!$A:$L,7,FALSE)*Sources!$E$4))</f>
        <v/>
      </c>
      <c r="AV195" s="16" t="str">
        <f t="shared" si="26"/>
        <v/>
      </c>
      <c r="AW195" s="16">
        <f>IF(ISERROR(VLOOKUP($A195,'Ishii et al.'!$A:$L,9,FALSE)),"",IF(VLOOKUP($A195,'Ishii et al.'!$A:$L,9,FALSE)=0,"",VLOOKUP($A195,'Ishii et al.'!$A:$L,9,FALSE)*Sources!$E$4))</f>
        <v>4.6084275788661703E-3</v>
      </c>
      <c r="AX195" s="16" t="str">
        <f>IF(ISERROR(VLOOKUP($A195,'Ishii et al.'!$A:$L,10,FALSE)),"",IF(VLOOKUP($A195,'Ishii et al.'!$A:$L,10,FALSE)=0,"",VLOOKUP($A195,'Ishii et al.'!$A:$L,10,FALSE)*Sources!$E$4))</f>
        <v/>
      </c>
      <c r="AY195" s="16" t="str">
        <f>IF(ISERROR(VLOOKUP($A195,'Ishii et al.'!$A:$L,11,FALSE)),"",IF(VLOOKUP($A195,'Ishii et al.'!$A:$L,11,FALSE)=0,"",VLOOKUP($A195,'Ishii et al.'!$A:$L,11,FALSE)*Sources!$E$4))</f>
        <v/>
      </c>
      <c r="AZ195" s="16" t="str">
        <f>IF(ISERROR(VLOOKUP($A195,'Ishii et al.'!$A:$L,12,FALSE)),"",IF(VLOOKUP($A195,'Ishii et al.'!$A:$L,12,FALSE)=0,"",VLOOKUP($A195,'Ishii et al.'!$A:$L,12,FALSE)*Sources!$E$4))</f>
        <v/>
      </c>
      <c r="BA195" s="17"/>
      <c r="BB195" s="16" t="str">
        <f>IF(ISERROR(VLOOKUP($A195,'Park et al.'!$A:$E,5,FALSE)),"",IF(VLOOKUP($A195,'Park et al.'!$A:$E,5,FALSE)=0,"",VLOOKUP($A195,'Park et al.'!$A:$E,5,FALSE)*Sources!$E$5))</f>
        <v/>
      </c>
    </row>
    <row r="196" spans="1:54" ht="15" customHeight="1">
      <c r="A196" s="16" t="s">
        <v>535</v>
      </c>
      <c r="B196" s="18"/>
      <c r="C196" s="18"/>
      <c r="D196" s="18" t="s">
        <v>536</v>
      </c>
      <c r="G196" s="18" t="s">
        <v>536</v>
      </c>
      <c r="I196" s="16">
        <f t="shared" si="18"/>
        <v>1</v>
      </c>
      <c r="J196" s="16">
        <f t="shared" si="19"/>
        <v>1</v>
      </c>
      <c r="K196" s="18"/>
      <c r="L196" s="18"/>
      <c r="N196" s="12" t="str">
        <f t="shared" si="20"/>
        <v/>
      </c>
      <c r="O196" s="12" t="str">
        <f t="shared" si="21"/>
        <v/>
      </c>
      <c r="P196" s="12" t="str">
        <f t="shared" si="22"/>
        <v/>
      </c>
      <c r="Q196" s="12" t="str">
        <f t="shared" si="23"/>
        <v/>
      </c>
      <c r="R196" s="12" t="str">
        <f t="shared" si="24"/>
        <v/>
      </c>
      <c r="S196" s="12" t="str">
        <f t="shared" si="25"/>
        <v/>
      </c>
      <c r="U196" s="16" t="str">
        <f>IF(ISERROR(VLOOKUP($A196,'Bennett et al.'!$A:$E,3,FALSE)),"",IF(VLOOKUP($A196,'Bennett et al.'!$A:$E,3,FALSE)=0,"",VLOOKUP($A196,'Bennett et al.'!$A:$E,3,FALSE)*Sources!$E$2))</f>
        <v/>
      </c>
      <c r="V196" s="16" t="str">
        <f>IF(ISERROR(VLOOKUP($A196,'Bennett et al.'!$A:$E,4,FALSE)),"",IF(VLOOKUP($A196,'Bennett et al.'!$A:$E,4,FALSE)=0,"",VLOOKUP($A196,'Bennett et al.'!$A:$E,4,FALSE)*Sources!$E$2))</f>
        <v/>
      </c>
      <c r="W196" s="16" t="str">
        <f>IF(ISERROR(VLOOKUP($A196,'Bennett et al.'!$A:$E,5,FALSE)),"",IF(VLOOKUP($A196,'Bennett et al.'!$A:$E,5,FALSE)=0,"",VLOOKUP($A196,'Bennett et al.'!$A:$E,5,FALSE)*Sources!$E$2))</f>
        <v/>
      </c>
      <c r="X196" s="17"/>
      <c r="Y196" s="16" t="str">
        <f>IF(ISERROR(VLOOKUP($A196,'Gerosa et al. growth media'!$A:$K,4,FALSE)),"",IF(VLOOKUP($A196,'Gerosa et al. growth media'!$A:$K,4,FALSE)=0,"",VLOOKUP($A196,'Gerosa et al. growth media'!$A:$K,4,FALSE)*Sources!$E$3))</f>
        <v/>
      </c>
      <c r="Z196" s="16" t="str">
        <f>IF(ISERROR(VLOOKUP($A196,'Gerosa et al. growth media'!$A:$K,5,FALSE)),"",IF(VLOOKUP($A196,'Gerosa et al. growth media'!$A:$K,5,FALSE)=0,"",VLOOKUP($A196,'Gerosa et al. growth media'!$A:$K,5,FALSE)*Sources!$E$3))</f>
        <v/>
      </c>
      <c r="AA196" s="16" t="str">
        <f>IF(ISERROR(VLOOKUP($A196,'Gerosa et al. growth media'!$A:$K,6,FALSE)),"",IF(VLOOKUP($A196,'Gerosa et al. growth media'!$A:$K,6,FALSE)=0,"",VLOOKUP($A196,'Gerosa et al. growth media'!$A:$K,6,FALSE)*Sources!$E$3))</f>
        <v/>
      </c>
      <c r="AB196" s="16" t="str">
        <f>IF(ISERROR(VLOOKUP($A196,'Gerosa et al. growth media'!$A:$K,7,FALSE)),"",IF(VLOOKUP($A196,'Gerosa et al. growth media'!$A:$K,7,FALSE)=0,"",VLOOKUP($A196,'Gerosa et al. growth media'!$A:$K,7,FALSE)*Sources!$E$3))</f>
        <v/>
      </c>
      <c r="AC196" s="16" t="str">
        <f>IF(ISERROR(VLOOKUP($A196,'Gerosa et al. growth media'!$A:$K,8,FALSE)),"",IF(VLOOKUP($A196,'Gerosa et al. growth media'!$A:$K,8,FALSE)=0,"",VLOOKUP($A196,'Gerosa et al. growth media'!$A:$K,8,FALSE)*Sources!$E$3))</f>
        <v/>
      </c>
      <c r="AD196" s="16" t="str">
        <f>IF(ISERROR(VLOOKUP($A196,'Gerosa et al. growth media'!$A:$K,9,FALSE)),"",IF(VLOOKUP($A196,'Gerosa et al. growth media'!$A:$K,9,FALSE)=0,"",VLOOKUP($A196,'Gerosa et al. growth media'!$A:$K,9,FALSE)*Sources!$E$3))</f>
        <v/>
      </c>
      <c r="AE196" s="16" t="str">
        <f>IF(ISERROR(VLOOKUP($A196,'Gerosa et al. growth media'!$A:$K,10,FALSE)),"",IF(VLOOKUP($A196,'Gerosa et al. growth media'!$A:$K,10,FALSE)=0,"",VLOOKUP($A196,'Gerosa et al. growth media'!$A:$K,10,FALSE)*Sources!$E$3))</f>
        <v/>
      </c>
      <c r="AF196" s="16" t="str">
        <f>IF(ISERROR(VLOOKUP($A196,'Gerosa et al. growth media'!$A:$K,11,FALSE)),"",IF(VLOOKUP($A196,'Gerosa et al. growth media'!$A:$K,11,FALSE)=0,"",VLOOKUP($A196,'Gerosa et al. growth media'!$A:$K,11,FALSE)*Sources!$E$3))</f>
        <v/>
      </c>
      <c r="AG196" s="16" t="str">
        <f>IF(ISERROR(VLOOKUP($A196,'Gerosa et al. diauxic shift'!$A:$L,4,FALSE)),"",IF(VLOOKUP($A196,'Gerosa et al. diauxic shift'!$A:$L,4,FALSE)=0,"",VLOOKUP($A196,'Gerosa et al. diauxic shift'!$A:$L,4,FALSE)*Sources!$E$3))</f>
        <v/>
      </c>
      <c r="AH196" s="16" t="str">
        <f>IF(ISERROR(VLOOKUP($A196,'Gerosa et al. diauxic shift'!$A:$L,5,FALSE)),"",IF(VLOOKUP($A196,'Gerosa et al. diauxic shift'!$A:$L,5,FALSE)=0,"",VLOOKUP($A196,'Gerosa et al. diauxic shift'!$A:$L,5,FALSE)*Sources!$E$3))</f>
        <v/>
      </c>
      <c r="AI196" s="16" t="str">
        <f>IF(ISERROR(VLOOKUP($A196,'Gerosa et al. diauxic shift'!$A:$L,6,FALSE)),"",IF(VLOOKUP($A196,'Gerosa et al. diauxic shift'!$A:$L,6,FALSE)=0,"",VLOOKUP($A196,'Gerosa et al. diauxic shift'!$A:$L,6,FALSE)*Sources!$E$3))</f>
        <v/>
      </c>
      <c r="AJ196" s="16" t="str">
        <f>IF(ISERROR(VLOOKUP($A196,'Gerosa et al. diauxic shift'!$A:$L,7,FALSE)),"",IF(VLOOKUP($A196,'Gerosa et al. diauxic shift'!$A:$L,7,FALSE)=0,"",VLOOKUP($A196,'Gerosa et al. diauxic shift'!$A:$L,7,FALSE)*Sources!$E$3))</f>
        <v/>
      </c>
      <c r="AK196" s="16" t="str">
        <f>IF(ISERROR(VLOOKUP($A196,'Gerosa et al. diauxic shift'!$A:$L,8,FALSE)),"",IF(VLOOKUP($A196,'Gerosa et al. diauxic shift'!$A:$L,8,FALSE)=0,"",VLOOKUP($A196,'Gerosa et al. diauxic shift'!$A:$L,8,FALSE)*Sources!$E$3))</f>
        <v/>
      </c>
      <c r="AL196" s="16" t="str">
        <f>IF(ISERROR(VLOOKUP($A196,'Gerosa et al. diauxic shift'!$A:$L,9,FALSE)),"",IF(VLOOKUP($A196,'Gerosa et al. diauxic shift'!$A:$L,9,FALSE)=0,"",VLOOKUP($A196,'Gerosa et al. diauxic shift'!$A:$L,9,FALSE)*Sources!$E$3))</f>
        <v/>
      </c>
      <c r="AM196" s="16" t="str">
        <f>IF(ISERROR(VLOOKUP($A196,'Gerosa et al. diauxic shift'!$A:$L,10,FALSE)),"",IF(VLOOKUP($A196,'Gerosa et al. diauxic shift'!$A:$L,10,FALSE)=0,"",VLOOKUP($A196,'Gerosa et al. diauxic shift'!$A:$L,10,FALSE)*Sources!$E$3))</f>
        <v/>
      </c>
      <c r="AN196" s="16" t="str">
        <f>IF(ISERROR(VLOOKUP($A196,'Gerosa et al. diauxic shift'!$A:$L,11,FALSE)),"",IF(VLOOKUP($A196,'Gerosa et al. diauxic shift'!$A:$L,11,FALSE)=0,"",VLOOKUP($A196,'Gerosa et al. diauxic shift'!$A:$L,11,FALSE)*Sources!$E$3))</f>
        <v/>
      </c>
      <c r="AO196" s="16" t="str">
        <f>IF(ISERROR(VLOOKUP($A196,'Gerosa et al. diauxic shift'!$A:$L,12,FALSE)),"",IF(VLOOKUP($A196,'Gerosa et al. diauxic shift'!$A:$L,12,FALSE)=0,"",VLOOKUP($A196,'Gerosa et al. diauxic shift'!$A:$L,12,FALSE)*Sources!$E$3))</f>
        <v/>
      </c>
      <c r="AP196" s="17"/>
      <c r="AQ196" s="16" t="str">
        <f>IF(ISERROR(VLOOKUP($A196,'Ishii et al.'!$A:$L,3,FALSE)),"",IF(VLOOKUP($A196,'Ishii et al.'!$A:$L,3,FALSE)=0,"",VLOOKUP($A196,'Ishii et al.'!$A:$L,3,FALSE)*Sources!$E$4))</f>
        <v/>
      </c>
      <c r="AR196" s="16" t="str">
        <f>IF(ISERROR(VLOOKUP($A196,'Ishii et al.'!$A:$L,4,FALSE)),"",IF(VLOOKUP($A196,'Ishii et al.'!$A:$L,4,FALSE)=0,"",VLOOKUP($A196,'Ishii et al.'!$A:$L,4,FALSE)*Sources!$E$4))</f>
        <v/>
      </c>
      <c r="AS196" s="16" t="str">
        <f>IF(ISERROR(VLOOKUP($A196,'Ishii et al.'!$A:$L,5,FALSE)),"",IF(VLOOKUP($A196,'Ishii et al.'!$A:$L,5,FALSE)=0,"",VLOOKUP($A196,'Ishii et al.'!$A:$L,5,FALSE)*Sources!$E$4))</f>
        <v/>
      </c>
      <c r="AT196" s="16" t="str">
        <f>IF(ISERROR(VLOOKUP($A196,'Ishii et al.'!$A:$L,6,FALSE)),"",IF(VLOOKUP($A196,'Ishii et al.'!$A:$L,6,FALSE)=0,"",VLOOKUP($A196,'Ishii et al.'!$A:$L,6,FALSE)*Sources!$E$4))</f>
        <v/>
      </c>
      <c r="AU196" s="16" t="str">
        <f>IF(ISERROR(VLOOKUP($A196,'Ishii et al.'!$A:$L,7,FALSE)),"",IF(VLOOKUP($A196,'Ishii et al.'!$A:$L,7,FALSE)=0,"",VLOOKUP($A196,'Ishii et al.'!$A:$L,7,FALSE)*Sources!$E$4))</f>
        <v/>
      </c>
      <c r="AV196" s="16" t="str">
        <f t="shared" si="26"/>
        <v/>
      </c>
      <c r="AW196" s="16">
        <f>IF(ISERROR(VLOOKUP($A196,'Ishii et al.'!$A:$L,9,FALSE)),"",IF(VLOOKUP($A196,'Ishii et al.'!$A:$L,9,FALSE)=0,"",VLOOKUP($A196,'Ishii et al.'!$A:$L,9,FALSE)*Sources!$E$4))</f>
        <v>2.7135673532527101E-3</v>
      </c>
      <c r="AX196" s="16" t="str">
        <f>IF(ISERROR(VLOOKUP($A196,'Ishii et al.'!$A:$L,10,FALSE)),"",IF(VLOOKUP($A196,'Ishii et al.'!$A:$L,10,FALSE)=0,"",VLOOKUP($A196,'Ishii et al.'!$A:$L,10,FALSE)*Sources!$E$4))</f>
        <v/>
      </c>
      <c r="AY196" s="16" t="str">
        <f>IF(ISERROR(VLOOKUP($A196,'Ishii et al.'!$A:$L,11,FALSE)),"",IF(VLOOKUP($A196,'Ishii et al.'!$A:$L,11,FALSE)=0,"",VLOOKUP($A196,'Ishii et al.'!$A:$L,11,FALSE)*Sources!$E$4))</f>
        <v/>
      </c>
      <c r="AZ196" s="16" t="str">
        <f>IF(ISERROR(VLOOKUP($A196,'Ishii et al.'!$A:$L,12,FALSE)),"",IF(VLOOKUP($A196,'Ishii et al.'!$A:$L,12,FALSE)=0,"",VLOOKUP($A196,'Ishii et al.'!$A:$L,12,FALSE)*Sources!$E$4))</f>
        <v/>
      </c>
      <c r="BA196" s="17"/>
      <c r="BB196" s="16" t="str">
        <f>IF(ISERROR(VLOOKUP($A196,'Park et al.'!$A:$E,5,FALSE)),"",IF(VLOOKUP($A196,'Park et al.'!$A:$E,5,FALSE)=0,"",VLOOKUP($A196,'Park et al.'!$A:$E,5,FALSE)*Sources!$E$5))</f>
        <v/>
      </c>
    </row>
    <row r="197" spans="1:54" ht="15" customHeight="1">
      <c r="A197" s="16" t="s">
        <v>537</v>
      </c>
      <c r="B197" s="18"/>
      <c r="C197" s="18"/>
      <c r="D197" s="18" t="s">
        <v>538</v>
      </c>
      <c r="G197" s="18" t="s">
        <v>538</v>
      </c>
      <c r="I197" s="16">
        <f t="shared" ref="I197:I231" si="27">4-COUNTBLANK(E197:H197)</f>
        <v>1</v>
      </c>
      <c r="J197" s="16">
        <f t="shared" ref="J197:J231" si="28">COUNT(U197:W197)+COUNT(Y197:AO197)+COUNT(AQ197:AU197)+COUNT(AW197:AZ197)+COUNT(BB197)</f>
        <v>9</v>
      </c>
      <c r="K197" s="18"/>
      <c r="L197" s="18"/>
      <c r="N197" s="12" t="str">
        <f t="shared" ref="N197:N231" si="29">IF(COUNT(U197,AB197,BB197)&lt;&gt;0,SUM(U197,AB197,BB197)/COUNT(U197,AB197,BB197),"")</f>
        <v/>
      </c>
      <c r="O197" s="12" t="str">
        <f t="shared" ref="O197:O231" si="30">IF(COUNT(U197,AB197,BB197)&lt;&gt;0,MIN(U197,AB197,BB197),"")</f>
        <v/>
      </c>
      <c r="P197" s="12" t="str">
        <f t="shared" ref="P197:P231" si="31">IF(COUNT(U197,AB197,BB197)&lt;&gt;0,MEDIAN(U197,AB197,BB197),"")</f>
        <v/>
      </c>
      <c r="Q197" s="12" t="str">
        <f t="shared" ref="Q197:Q231" si="32">IF(COUNT(U197,AB197,BB197)&lt;&gt;0,MAX(U197,AB197,BB197),"")</f>
        <v/>
      </c>
      <c r="R197" s="12" t="str">
        <f t="shared" ref="R197:R231" si="33">IF(COUNT(U197,AB197,BB197)&lt;&gt;0,_xlfn.STDEV.P(U197,AB197,BB197),"")</f>
        <v/>
      </c>
      <c r="S197" s="12" t="str">
        <f t="shared" ref="S197:S231" si="34">IF(N197="","",N197/(1.1 * 0.314)*0.001)</f>
        <v/>
      </c>
      <c r="U197" s="16" t="str">
        <f>IF(ISERROR(VLOOKUP($A197,'Bennett et al.'!$A:$E,3,FALSE)),"",IF(VLOOKUP($A197,'Bennett et al.'!$A:$E,3,FALSE)=0,"",VLOOKUP($A197,'Bennett et al.'!$A:$E,3,FALSE)*Sources!$E$2))</f>
        <v/>
      </c>
      <c r="V197" s="16" t="str">
        <f>IF(ISERROR(VLOOKUP($A197,'Bennett et al.'!$A:$E,4,FALSE)),"",IF(VLOOKUP($A197,'Bennett et al.'!$A:$E,4,FALSE)=0,"",VLOOKUP($A197,'Bennett et al.'!$A:$E,4,FALSE)*Sources!$E$2))</f>
        <v/>
      </c>
      <c r="W197" s="16" t="str">
        <f>IF(ISERROR(VLOOKUP($A197,'Bennett et al.'!$A:$E,5,FALSE)),"",IF(VLOOKUP($A197,'Bennett et al.'!$A:$E,5,FALSE)=0,"",VLOOKUP($A197,'Bennett et al.'!$A:$E,5,FALSE)*Sources!$E$2))</f>
        <v/>
      </c>
      <c r="X197" s="17"/>
      <c r="Y197" s="16" t="str">
        <f>IF(ISERROR(VLOOKUP($A197,'Gerosa et al. growth media'!$A:$K,4,FALSE)),"",IF(VLOOKUP($A197,'Gerosa et al. growth media'!$A:$K,4,FALSE)=0,"",VLOOKUP($A197,'Gerosa et al. growth media'!$A:$K,4,FALSE)*Sources!$E$3))</f>
        <v/>
      </c>
      <c r="Z197" s="16" t="str">
        <f>IF(ISERROR(VLOOKUP($A197,'Gerosa et al. growth media'!$A:$K,5,FALSE)),"",IF(VLOOKUP($A197,'Gerosa et al. growth media'!$A:$K,5,FALSE)=0,"",VLOOKUP($A197,'Gerosa et al. growth media'!$A:$K,5,FALSE)*Sources!$E$3))</f>
        <v/>
      </c>
      <c r="AA197" s="16" t="str">
        <f>IF(ISERROR(VLOOKUP($A197,'Gerosa et al. growth media'!$A:$K,6,FALSE)),"",IF(VLOOKUP($A197,'Gerosa et al. growth media'!$A:$K,6,FALSE)=0,"",VLOOKUP($A197,'Gerosa et al. growth media'!$A:$K,6,FALSE)*Sources!$E$3))</f>
        <v/>
      </c>
      <c r="AB197" s="16" t="str">
        <f>IF(ISERROR(VLOOKUP($A197,'Gerosa et al. growth media'!$A:$K,7,FALSE)),"",IF(VLOOKUP($A197,'Gerosa et al. growth media'!$A:$K,7,FALSE)=0,"",VLOOKUP($A197,'Gerosa et al. growth media'!$A:$K,7,FALSE)*Sources!$E$3))</f>
        <v/>
      </c>
      <c r="AC197" s="16" t="str">
        <f>IF(ISERROR(VLOOKUP($A197,'Gerosa et al. growth media'!$A:$K,8,FALSE)),"",IF(VLOOKUP($A197,'Gerosa et al. growth media'!$A:$K,8,FALSE)=0,"",VLOOKUP($A197,'Gerosa et al. growth media'!$A:$K,8,FALSE)*Sources!$E$3))</f>
        <v/>
      </c>
      <c r="AD197" s="16" t="str">
        <f>IF(ISERROR(VLOOKUP($A197,'Gerosa et al. growth media'!$A:$K,9,FALSE)),"",IF(VLOOKUP($A197,'Gerosa et al. growth media'!$A:$K,9,FALSE)=0,"",VLOOKUP($A197,'Gerosa et al. growth media'!$A:$K,9,FALSE)*Sources!$E$3))</f>
        <v/>
      </c>
      <c r="AE197" s="16" t="str">
        <f>IF(ISERROR(VLOOKUP($A197,'Gerosa et al. growth media'!$A:$K,10,FALSE)),"",IF(VLOOKUP($A197,'Gerosa et al. growth media'!$A:$K,10,FALSE)=0,"",VLOOKUP($A197,'Gerosa et al. growth media'!$A:$K,10,FALSE)*Sources!$E$3))</f>
        <v/>
      </c>
      <c r="AF197" s="16" t="str">
        <f>IF(ISERROR(VLOOKUP($A197,'Gerosa et al. growth media'!$A:$K,11,FALSE)),"",IF(VLOOKUP($A197,'Gerosa et al. growth media'!$A:$K,11,FALSE)=0,"",VLOOKUP($A197,'Gerosa et al. growth media'!$A:$K,11,FALSE)*Sources!$E$3))</f>
        <v/>
      </c>
      <c r="AG197" s="16" t="str">
        <f>IF(ISERROR(VLOOKUP($A197,'Gerosa et al. diauxic shift'!$A:$L,4,FALSE)),"",IF(VLOOKUP($A197,'Gerosa et al. diauxic shift'!$A:$L,4,FALSE)=0,"",VLOOKUP($A197,'Gerosa et al. diauxic shift'!$A:$L,4,FALSE)*Sources!$E$3))</f>
        <v/>
      </c>
      <c r="AH197" s="16" t="str">
        <f>IF(ISERROR(VLOOKUP($A197,'Gerosa et al. diauxic shift'!$A:$L,5,FALSE)),"",IF(VLOOKUP($A197,'Gerosa et al. diauxic shift'!$A:$L,5,FALSE)=0,"",VLOOKUP($A197,'Gerosa et al. diauxic shift'!$A:$L,5,FALSE)*Sources!$E$3))</f>
        <v/>
      </c>
      <c r="AI197" s="16" t="str">
        <f>IF(ISERROR(VLOOKUP($A197,'Gerosa et al. diauxic shift'!$A:$L,6,FALSE)),"",IF(VLOOKUP($A197,'Gerosa et al. diauxic shift'!$A:$L,6,FALSE)=0,"",VLOOKUP($A197,'Gerosa et al. diauxic shift'!$A:$L,6,FALSE)*Sources!$E$3))</f>
        <v/>
      </c>
      <c r="AJ197" s="16" t="str">
        <f>IF(ISERROR(VLOOKUP($A197,'Gerosa et al. diauxic shift'!$A:$L,7,FALSE)),"",IF(VLOOKUP($A197,'Gerosa et al. diauxic shift'!$A:$L,7,FALSE)=0,"",VLOOKUP($A197,'Gerosa et al. diauxic shift'!$A:$L,7,FALSE)*Sources!$E$3))</f>
        <v/>
      </c>
      <c r="AK197" s="16" t="str">
        <f>IF(ISERROR(VLOOKUP($A197,'Gerosa et al. diauxic shift'!$A:$L,8,FALSE)),"",IF(VLOOKUP($A197,'Gerosa et al. diauxic shift'!$A:$L,8,FALSE)=0,"",VLOOKUP($A197,'Gerosa et al. diauxic shift'!$A:$L,8,FALSE)*Sources!$E$3))</f>
        <v/>
      </c>
      <c r="AL197" s="16" t="str">
        <f>IF(ISERROR(VLOOKUP($A197,'Gerosa et al. diauxic shift'!$A:$L,9,FALSE)),"",IF(VLOOKUP($A197,'Gerosa et al. diauxic shift'!$A:$L,9,FALSE)=0,"",VLOOKUP($A197,'Gerosa et al. diauxic shift'!$A:$L,9,FALSE)*Sources!$E$3))</f>
        <v/>
      </c>
      <c r="AM197" s="16" t="str">
        <f>IF(ISERROR(VLOOKUP($A197,'Gerosa et al. diauxic shift'!$A:$L,10,FALSE)),"",IF(VLOOKUP($A197,'Gerosa et al. diauxic shift'!$A:$L,10,FALSE)=0,"",VLOOKUP($A197,'Gerosa et al. diauxic shift'!$A:$L,10,FALSE)*Sources!$E$3))</f>
        <v/>
      </c>
      <c r="AN197" s="16" t="str">
        <f>IF(ISERROR(VLOOKUP($A197,'Gerosa et al. diauxic shift'!$A:$L,11,FALSE)),"",IF(VLOOKUP($A197,'Gerosa et al. diauxic shift'!$A:$L,11,FALSE)=0,"",VLOOKUP($A197,'Gerosa et al. diauxic shift'!$A:$L,11,FALSE)*Sources!$E$3))</f>
        <v/>
      </c>
      <c r="AO197" s="16" t="str">
        <f>IF(ISERROR(VLOOKUP($A197,'Gerosa et al. diauxic shift'!$A:$L,12,FALSE)),"",IF(VLOOKUP($A197,'Gerosa et al. diauxic shift'!$A:$L,12,FALSE)=0,"",VLOOKUP($A197,'Gerosa et al. diauxic shift'!$A:$L,12,FALSE)*Sources!$E$3))</f>
        <v/>
      </c>
      <c r="AP197" s="17"/>
      <c r="AQ197" s="16">
        <f>IF(ISERROR(VLOOKUP($A197,'Ishii et al.'!$A:$L,3,FALSE)),"",IF(VLOOKUP($A197,'Ishii et al.'!$A:$L,3,FALSE)=0,"",VLOOKUP($A197,'Ishii et al.'!$A:$L,3,FALSE)*Sources!$E$4))</f>
        <v>7.9377989576589602E-3</v>
      </c>
      <c r="AR197" s="16">
        <f>IF(ISERROR(VLOOKUP($A197,'Ishii et al.'!$A:$L,4,FALSE)),"",IF(VLOOKUP($A197,'Ishii et al.'!$A:$L,4,FALSE)=0,"",VLOOKUP($A197,'Ishii et al.'!$A:$L,4,FALSE)*Sources!$E$4))</f>
        <v>3.3804963655941801E-2</v>
      </c>
      <c r="AS197" s="16">
        <f>IF(ISERROR(VLOOKUP($A197,'Ishii et al.'!$A:$L,5,FALSE)),"",IF(VLOOKUP($A197,'Ishii et al.'!$A:$L,5,FALSE)=0,"",VLOOKUP($A197,'Ishii et al.'!$A:$L,5,FALSE)*Sources!$E$4))</f>
        <v>5.9367336205179803E-3</v>
      </c>
      <c r="AT197" s="16">
        <f>IF(ISERROR(VLOOKUP($A197,'Ishii et al.'!$A:$L,6,FALSE)),"",IF(VLOOKUP($A197,'Ishii et al.'!$A:$L,6,FALSE)=0,"",VLOOKUP($A197,'Ishii et al.'!$A:$L,6,FALSE)*Sources!$E$4))</f>
        <v>1.4033618287289801E-2</v>
      </c>
      <c r="AU197" s="16">
        <f>IF(ISERROR(VLOOKUP($A197,'Ishii et al.'!$A:$L,7,FALSE)),"",IF(VLOOKUP($A197,'Ishii et al.'!$A:$L,7,FALSE)=0,"",VLOOKUP($A197,'Ishii et al.'!$A:$L,7,FALSE)*Sources!$E$4))</f>
        <v>2.1430294883613098E-2</v>
      </c>
      <c r="AV197" s="16">
        <f t="shared" ref="AV197:AV231" si="35">IF(COUNTBLANK(AQ197:AU197)=5,"",SUM(AQ197:AU197)/(5-COUNTBLANK(AQ197:AU197)))</f>
        <v>1.6628681881004328E-2</v>
      </c>
      <c r="AW197" s="16">
        <f>IF(ISERROR(VLOOKUP($A197,'Ishii et al.'!$A:$L,9,FALSE)),"",IF(VLOOKUP($A197,'Ishii et al.'!$A:$L,9,FALSE)=0,"",VLOOKUP($A197,'Ishii et al.'!$A:$L,9,FALSE)*Sources!$E$4))</f>
        <v>1.9349709697308402E-2</v>
      </c>
      <c r="AX197" s="16">
        <f>IF(ISERROR(VLOOKUP($A197,'Ishii et al.'!$A:$L,10,FALSE)),"",IF(VLOOKUP($A197,'Ishii et al.'!$A:$L,10,FALSE)=0,"",VLOOKUP($A197,'Ishii et al.'!$A:$L,10,FALSE)*Sources!$E$4))</f>
        <v>1.7627094114722401E-2</v>
      </c>
      <c r="AY197" s="16">
        <f>IF(ISERROR(VLOOKUP($A197,'Ishii et al.'!$A:$L,11,FALSE)),"",IF(VLOOKUP($A197,'Ishii et al.'!$A:$L,11,FALSE)=0,"",VLOOKUP($A197,'Ishii et al.'!$A:$L,11,FALSE)*Sources!$E$4))</f>
        <v>1.6904880987638898E-2</v>
      </c>
      <c r="AZ197" s="16">
        <f>IF(ISERROR(VLOOKUP($A197,'Ishii et al.'!$A:$L,12,FALSE)),"",IF(VLOOKUP($A197,'Ishii et al.'!$A:$L,12,FALSE)=0,"",VLOOKUP($A197,'Ishii et al.'!$A:$L,12,FALSE)*Sources!$E$4))</f>
        <v>1.8057371712330898E-2</v>
      </c>
      <c r="BA197" s="17"/>
      <c r="BB197" s="16" t="str">
        <f>IF(ISERROR(VLOOKUP($A197,'Park et al.'!$A:$E,5,FALSE)),"",IF(VLOOKUP($A197,'Park et al.'!$A:$E,5,FALSE)=0,"",VLOOKUP($A197,'Park et al.'!$A:$E,5,FALSE)*Sources!$E$5))</f>
        <v/>
      </c>
    </row>
    <row r="198" spans="1:54" ht="15" customHeight="1">
      <c r="A198" s="16" t="s">
        <v>539</v>
      </c>
      <c r="B198" s="18"/>
      <c r="C198" s="18"/>
      <c r="D198" s="18" t="s">
        <v>540</v>
      </c>
      <c r="G198" s="18" t="s">
        <v>540</v>
      </c>
      <c r="I198" s="16">
        <f t="shared" si="27"/>
        <v>1</v>
      </c>
      <c r="J198" s="16">
        <f t="shared" si="28"/>
        <v>1</v>
      </c>
      <c r="K198" s="18"/>
      <c r="L198" s="18"/>
      <c r="N198" s="12" t="str">
        <f t="shared" si="29"/>
        <v/>
      </c>
      <c r="O198" s="12" t="str">
        <f t="shared" si="30"/>
        <v/>
      </c>
      <c r="P198" s="12" t="str">
        <f t="shared" si="31"/>
        <v/>
      </c>
      <c r="Q198" s="12" t="str">
        <f t="shared" si="32"/>
        <v/>
      </c>
      <c r="R198" s="12" t="str">
        <f t="shared" si="33"/>
        <v/>
      </c>
      <c r="S198" s="12" t="str">
        <f t="shared" si="34"/>
        <v/>
      </c>
      <c r="U198" s="16" t="str">
        <f>IF(ISERROR(VLOOKUP($A198,'Bennett et al.'!$A:$E,3,FALSE)),"",IF(VLOOKUP($A198,'Bennett et al.'!$A:$E,3,FALSE)=0,"",VLOOKUP($A198,'Bennett et al.'!$A:$E,3,FALSE)*Sources!$E$2))</f>
        <v/>
      </c>
      <c r="V198" s="16" t="str">
        <f>IF(ISERROR(VLOOKUP($A198,'Bennett et al.'!$A:$E,4,FALSE)),"",IF(VLOOKUP($A198,'Bennett et al.'!$A:$E,4,FALSE)=0,"",VLOOKUP($A198,'Bennett et al.'!$A:$E,4,FALSE)*Sources!$E$2))</f>
        <v/>
      </c>
      <c r="W198" s="16" t="str">
        <f>IF(ISERROR(VLOOKUP($A198,'Bennett et al.'!$A:$E,5,FALSE)),"",IF(VLOOKUP($A198,'Bennett et al.'!$A:$E,5,FALSE)=0,"",VLOOKUP($A198,'Bennett et al.'!$A:$E,5,FALSE)*Sources!$E$2))</f>
        <v/>
      </c>
      <c r="X198" s="17"/>
      <c r="Y198" s="16" t="str">
        <f>IF(ISERROR(VLOOKUP($A198,'Gerosa et al. growth media'!$A:$K,4,FALSE)),"",IF(VLOOKUP($A198,'Gerosa et al. growth media'!$A:$K,4,FALSE)=0,"",VLOOKUP($A198,'Gerosa et al. growth media'!$A:$K,4,FALSE)*Sources!$E$3))</f>
        <v/>
      </c>
      <c r="Z198" s="16" t="str">
        <f>IF(ISERROR(VLOOKUP($A198,'Gerosa et al. growth media'!$A:$K,5,FALSE)),"",IF(VLOOKUP($A198,'Gerosa et al. growth media'!$A:$K,5,FALSE)=0,"",VLOOKUP($A198,'Gerosa et al. growth media'!$A:$K,5,FALSE)*Sources!$E$3))</f>
        <v/>
      </c>
      <c r="AA198" s="16" t="str">
        <f>IF(ISERROR(VLOOKUP($A198,'Gerosa et al. growth media'!$A:$K,6,FALSE)),"",IF(VLOOKUP($A198,'Gerosa et al. growth media'!$A:$K,6,FALSE)=0,"",VLOOKUP($A198,'Gerosa et al. growth media'!$A:$K,6,FALSE)*Sources!$E$3))</f>
        <v/>
      </c>
      <c r="AB198" s="16" t="str">
        <f>IF(ISERROR(VLOOKUP($A198,'Gerosa et al. growth media'!$A:$K,7,FALSE)),"",IF(VLOOKUP($A198,'Gerosa et al. growth media'!$A:$K,7,FALSE)=0,"",VLOOKUP($A198,'Gerosa et al. growth media'!$A:$K,7,FALSE)*Sources!$E$3))</f>
        <v/>
      </c>
      <c r="AC198" s="16" t="str">
        <f>IF(ISERROR(VLOOKUP($A198,'Gerosa et al. growth media'!$A:$K,8,FALSE)),"",IF(VLOOKUP($A198,'Gerosa et al. growth media'!$A:$K,8,FALSE)=0,"",VLOOKUP($A198,'Gerosa et al. growth media'!$A:$K,8,FALSE)*Sources!$E$3))</f>
        <v/>
      </c>
      <c r="AD198" s="16" t="str">
        <f>IF(ISERROR(VLOOKUP($A198,'Gerosa et al. growth media'!$A:$K,9,FALSE)),"",IF(VLOOKUP($A198,'Gerosa et al. growth media'!$A:$K,9,FALSE)=0,"",VLOOKUP($A198,'Gerosa et al. growth media'!$A:$K,9,FALSE)*Sources!$E$3))</f>
        <v/>
      </c>
      <c r="AE198" s="16" t="str">
        <f>IF(ISERROR(VLOOKUP($A198,'Gerosa et al. growth media'!$A:$K,10,FALSE)),"",IF(VLOOKUP($A198,'Gerosa et al. growth media'!$A:$K,10,FALSE)=0,"",VLOOKUP($A198,'Gerosa et al. growth media'!$A:$K,10,FALSE)*Sources!$E$3))</f>
        <v/>
      </c>
      <c r="AF198" s="16" t="str">
        <f>IF(ISERROR(VLOOKUP($A198,'Gerosa et al. growth media'!$A:$K,11,FALSE)),"",IF(VLOOKUP($A198,'Gerosa et al. growth media'!$A:$K,11,FALSE)=0,"",VLOOKUP($A198,'Gerosa et al. growth media'!$A:$K,11,FALSE)*Sources!$E$3))</f>
        <v/>
      </c>
      <c r="AG198" s="16" t="str">
        <f>IF(ISERROR(VLOOKUP($A198,'Gerosa et al. diauxic shift'!$A:$L,4,FALSE)),"",IF(VLOOKUP($A198,'Gerosa et al. diauxic shift'!$A:$L,4,FALSE)=0,"",VLOOKUP($A198,'Gerosa et al. diauxic shift'!$A:$L,4,FALSE)*Sources!$E$3))</f>
        <v/>
      </c>
      <c r="AH198" s="16" t="str">
        <f>IF(ISERROR(VLOOKUP($A198,'Gerosa et al. diauxic shift'!$A:$L,5,FALSE)),"",IF(VLOOKUP($A198,'Gerosa et al. diauxic shift'!$A:$L,5,FALSE)=0,"",VLOOKUP($A198,'Gerosa et al. diauxic shift'!$A:$L,5,FALSE)*Sources!$E$3))</f>
        <v/>
      </c>
      <c r="AI198" s="16" t="str">
        <f>IF(ISERROR(VLOOKUP($A198,'Gerosa et al. diauxic shift'!$A:$L,6,FALSE)),"",IF(VLOOKUP($A198,'Gerosa et al. diauxic shift'!$A:$L,6,FALSE)=0,"",VLOOKUP($A198,'Gerosa et al. diauxic shift'!$A:$L,6,FALSE)*Sources!$E$3))</f>
        <v/>
      </c>
      <c r="AJ198" s="16" t="str">
        <f>IF(ISERROR(VLOOKUP($A198,'Gerosa et al. diauxic shift'!$A:$L,7,FALSE)),"",IF(VLOOKUP($A198,'Gerosa et al. diauxic shift'!$A:$L,7,FALSE)=0,"",VLOOKUP($A198,'Gerosa et al. diauxic shift'!$A:$L,7,FALSE)*Sources!$E$3))</f>
        <v/>
      </c>
      <c r="AK198" s="16" t="str">
        <f>IF(ISERROR(VLOOKUP($A198,'Gerosa et al. diauxic shift'!$A:$L,8,FALSE)),"",IF(VLOOKUP($A198,'Gerosa et al. diauxic shift'!$A:$L,8,FALSE)=0,"",VLOOKUP($A198,'Gerosa et al. diauxic shift'!$A:$L,8,FALSE)*Sources!$E$3))</f>
        <v/>
      </c>
      <c r="AL198" s="16" t="str">
        <f>IF(ISERROR(VLOOKUP($A198,'Gerosa et al. diauxic shift'!$A:$L,9,FALSE)),"",IF(VLOOKUP($A198,'Gerosa et al. diauxic shift'!$A:$L,9,FALSE)=0,"",VLOOKUP($A198,'Gerosa et al. diauxic shift'!$A:$L,9,FALSE)*Sources!$E$3))</f>
        <v/>
      </c>
      <c r="AM198" s="16" t="str">
        <f>IF(ISERROR(VLOOKUP($A198,'Gerosa et al. diauxic shift'!$A:$L,10,FALSE)),"",IF(VLOOKUP($A198,'Gerosa et al. diauxic shift'!$A:$L,10,FALSE)=0,"",VLOOKUP($A198,'Gerosa et al. diauxic shift'!$A:$L,10,FALSE)*Sources!$E$3))</f>
        <v/>
      </c>
      <c r="AN198" s="16" t="str">
        <f>IF(ISERROR(VLOOKUP($A198,'Gerosa et al. diauxic shift'!$A:$L,11,FALSE)),"",IF(VLOOKUP($A198,'Gerosa et al. diauxic shift'!$A:$L,11,FALSE)=0,"",VLOOKUP($A198,'Gerosa et al. diauxic shift'!$A:$L,11,FALSE)*Sources!$E$3))</f>
        <v/>
      </c>
      <c r="AO198" s="16" t="str">
        <f>IF(ISERROR(VLOOKUP($A198,'Gerosa et al. diauxic shift'!$A:$L,12,FALSE)),"",IF(VLOOKUP($A198,'Gerosa et al. diauxic shift'!$A:$L,12,FALSE)=0,"",VLOOKUP($A198,'Gerosa et al. diauxic shift'!$A:$L,12,FALSE)*Sources!$E$3))</f>
        <v/>
      </c>
      <c r="AP198" s="17"/>
      <c r="AQ198" s="16" t="str">
        <f>IF(ISERROR(VLOOKUP($A198,'Ishii et al.'!$A:$L,3,FALSE)),"",IF(VLOOKUP($A198,'Ishii et al.'!$A:$L,3,FALSE)=0,"",VLOOKUP($A198,'Ishii et al.'!$A:$L,3,FALSE)*Sources!$E$4))</f>
        <v/>
      </c>
      <c r="AR198" s="16" t="str">
        <f>IF(ISERROR(VLOOKUP($A198,'Ishii et al.'!$A:$L,4,FALSE)),"",IF(VLOOKUP($A198,'Ishii et al.'!$A:$L,4,FALSE)=0,"",VLOOKUP($A198,'Ishii et al.'!$A:$L,4,FALSE)*Sources!$E$4))</f>
        <v/>
      </c>
      <c r="AS198" s="16" t="str">
        <f>IF(ISERROR(VLOOKUP($A198,'Ishii et al.'!$A:$L,5,FALSE)),"",IF(VLOOKUP($A198,'Ishii et al.'!$A:$L,5,FALSE)=0,"",VLOOKUP($A198,'Ishii et al.'!$A:$L,5,FALSE)*Sources!$E$4))</f>
        <v/>
      </c>
      <c r="AT198" s="16" t="str">
        <f>IF(ISERROR(VLOOKUP($A198,'Ishii et al.'!$A:$L,6,FALSE)),"",IF(VLOOKUP($A198,'Ishii et al.'!$A:$L,6,FALSE)=0,"",VLOOKUP($A198,'Ishii et al.'!$A:$L,6,FALSE)*Sources!$E$4))</f>
        <v/>
      </c>
      <c r="AU198" s="16" t="str">
        <f>IF(ISERROR(VLOOKUP($A198,'Ishii et al.'!$A:$L,7,FALSE)),"",IF(VLOOKUP($A198,'Ishii et al.'!$A:$L,7,FALSE)=0,"",VLOOKUP($A198,'Ishii et al.'!$A:$L,7,FALSE)*Sources!$E$4))</f>
        <v/>
      </c>
      <c r="AV198" s="16" t="str">
        <f t="shared" si="35"/>
        <v/>
      </c>
      <c r="AW198" s="16">
        <f>IF(ISERROR(VLOOKUP($A198,'Ishii et al.'!$A:$L,9,FALSE)),"",IF(VLOOKUP($A198,'Ishii et al.'!$A:$L,9,FALSE)=0,"",VLOOKUP($A198,'Ishii et al.'!$A:$L,9,FALSE)*Sources!$E$4))</f>
        <v>2.9605109035195998E-3</v>
      </c>
      <c r="AX198" s="16" t="str">
        <f>IF(ISERROR(VLOOKUP($A198,'Ishii et al.'!$A:$L,10,FALSE)),"",IF(VLOOKUP($A198,'Ishii et al.'!$A:$L,10,FALSE)=0,"",VLOOKUP($A198,'Ishii et al.'!$A:$L,10,FALSE)*Sources!$E$4))</f>
        <v/>
      </c>
      <c r="AY198" s="16" t="str">
        <f>IF(ISERROR(VLOOKUP($A198,'Ishii et al.'!$A:$L,11,FALSE)),"",IF(VLOOKUP($A198,'Ishii et al.'!$A:$L,11,FALSE)=0,"",VLOOKUP($A198,'Ishii et al.'!$A:$L,11,FALSE)*Sources!$E$4))</f>
        <v/>
      </c>
      <c r="AZ198" s="16" t="str">
        <f>IF(ISERROR(VLOOKUP($A198,'Ishii et al.'!$A:$L,12,FALSE)),"",IF(VLOOKUP($A198,'Ishii et al.'!$A:$L,12,FALSE)=0,"",VLOOKUP($A198,'Ishii et al.'!$A:$L,12,FALSE)*Sources!$E$4))</f>
        <v/>
      </c>
      <c r="BA198" s="17"/>
      <c r="BB198" s="16" t="str">
        <f>IF(ISERROR(VLOOKUP($A198,'Park et al.'!$A:$E,5,FALSE)),"",IF(VLOOKUP($A198,'Park et al.'!$A:$E,5,FALSE)=0,"",VLOOKUP($A198,'Park et al.'!$A:$E,5,FALSE)*Sources!$E$5))</f>
        <v/>
      </c>
    </row>
    <row r="199" spans="1:54" ht="15" customHeight="1">
      <c r="A199" s="16" t="s">
        <v>541</v>
      </c>
      <c r="B199" s="18"/>
      <c r="C199" s="18"/>
      <c r="D199" s="18" t="s">
        <v>542</v>
      </c>
      <c r="G199" s="18" t="s">
        <v>542</v>
      </c>
      <c r="I199" s="16">
        <f t="shared" si="27"/>
        <v>1</v>
      </c>
      <c r="J199" s="16">
        <f t="shared" si="28"/>
        <v>9</v>
      </c>
      <c r="K199" s="18"/>
      <c r="L199" s="18"/>
      <c r="N199" s="12" t="str">
        <f t="shared" si="29"/>
        <v/>
      </c>
      <c r="O199" s="12" t="str">
        <f t="shared" si="30"/>
        <v/>
      </c>
      <c r="P199" s="12" t="str">
        <f t="shared" si="31"/>
        <v/>
      </c>
      <c r="Q199" s="12" t="str">
        <f t="shared" si="32"/>
        <v/>
      </c>
      <c r="R199" s="12" t="str">
        <f t="shared" si="33"/>
        <v/>
      </c>
      <c r="S199" s="12" t="str">
        <f t="shared" si="34"/>
        <v/>
      </c>
      <c r="U199" s="16" t="str">
        <f>IF(ISERROR(VLOOKUP($A199,'Bennett et al.'!$A:$E,3,FALSE)),"",IF(VLOOKUP($A199,'Bennett et al.'!$A:$E,3,FALSE)=0,"",VLOOKUP($A199,'Bennett et al.'!$A:$E,3,FALSE)*Sources!$E$2))</f>
        <v/>
      </c>
      <c r="V199" s="16" t="str">
        <f>IF(ISERROR(VLOOKUP($A199,'Bennett et al.'!$A:$E,4,FALSE)),"",IF(VLOOKUP($A199,'Bennett et al.'!$A:$E,4,FALSE)=0,"",VLOOKUP($A199,'Bennett et al.'!$A:$E,4,FALSE)*Sources!$E$2))</f>
        <v/>
      </c>
      <c r="W199" s="16" t="str">
        <f>IF(ISERROR(VLOOKUP($A199,'Bennett et al.'!$A:$E,5,FALSE)),"",IF(VLOOKUP($A199,'Bennett et al.'!$A:$E,5,FALSE)=0,"",VLOOKUP($A199,'Bennett et al.'!$A:$E,5,FALSE)*Sources!$E$2))</f>
        <v/>
      </c>
      <c r="X199" s="17"/>
      <c r="Y199" s="16" t="str">
        <f>IF(ISERROR(VLOOKUP($A199,'Gerosa et al. growth media'!$A:$K,4,FALSE)),"",IF(VLOOKUP($A199,'Gerosa et al. growth media'!$A:$K,4,FALSE)=0,"",VLOOKUP($A199,'Gerosa et al. growth media'!$A:$K,4,FALSE)*Sources!$E$3))</f>
        <v/>
      </c>
      <c r="Z199" s="16" t="str">
        <f>IF(ISERROR(VLOOKUP($A199,'Gerosa et al. growth media'!$A:$K,5,FALSE)),"",IF(VLOOKUP($A199,'Gerosa et al. growth media'!$A:$K,5,FALSE)=0,"",VLOOKUP($A199,'Gerosa et al. growth media'!$A:$K,5,FALSE)*Sources!$E$3))</f>
        <v/>
      </c>
      <c r="AA199" s="16" t="str">
        <f>IF(ISERROR(VLOOKUP($A199,'Gerosa et al. growth media'!$A:$K,6,FALSE)),"",IF(VLOOKUP($A199,'Gerosa et al. growth media'!$A:$K,6,FALSE)=0,"",VLOOKUP($A199,'Gerosa et al. growth media'!$A:$K,6,FALSE)*Sources!$E$3))</f>
        <v/>
      </c>
      <c r="AB199" s="16" t="str">
        <f>IF(ISERROR(VLOOKUP($A199,'Gerosa et al. growth media'!$A:$K,7,FALSE)),"",IF(VLOOKUP($A199,'Gerosa et al. growth media'!$A:$K,7,FALSE)=0,"",VLOOKUP($A199,'Gerosa et al. growth media'!$A:$K,7,FALSE)*Sources!$E$3))</f>
        <v/>
      </c>
      <c r="AC199" s="16" t="str">
        <f>IF(ISERROR(VLOOKUP($A199,'Gerosa et al. growth media'!$A:$K,8,FALSE)),"",IF(VLOOKUP($A199,'Gerosa et al. growth media'!$A:$K,8,FALSE)=0,"",VLOOKUP($A199,'Gerosa et al. growth media'!$A:$K,8,FALSE)*Sources!$E$3))</f>
        <v/>
      </c>
      <c r="AD199" s="16" t="str">
        <f>IF(ISERROR(VLOOKUP($A199,'Gerosa et al. growth media'!$A:$K,9,FALSE)),"",IF(VLOOKUP($A199,'Gerosa et al. growth media'!$A:$K,9,FALSE)=0,"",VLOOKUP($A199,'Gerosa et al. growth media'!$A:$K,9,FALSE)*Sources!$E$3))</f>
        <v/>
      </c>
      <c r="AE199" s="16" t="str">
        <f>IF(ISERROR(VLOOKUP($A199,'Gerosa et al. growth media'!$A:$K,10,FALSE)),"",IF(VLOOKUP($A199,'Gerosa et al. growth media'!$A:$K,10,FALSE)=0,"",VLOOKUP($A199,'Gerosa et al. growth media'!$A:$K,10,FALSE)*Sources!$E$3))</f>
        <v/>
      </c>
      <c r="AF199" s="16" t="str">
        <f>IF(ISERROR(VLOOKUP($A199,'Gerosa et al. growth media'!$A:$K,11,FALSE)),"",IF(VLOOKUP($A199,'Gerosa et al. growth media'!$A:$K,11,FALSE)=0,"",VLOOKUP($A199,'Gerosa et al. growth media'!$A:$K,11,FALSE)*Sources!$E$3))</f>
        <v/>
      </c>
      <c r="AG199" s="16" t="str">
        <f>IF(ISERROR(VLOOKUP($A199,'Gerosa et al. diauxic shift'!$A:$L,4,FALSE)),"",IF(VLOOKUP($A199,'Gerosa et al. diauxic shift'!$A:$L,4,FALSE)=0,"",VLOOKUP($A199,'Gerosa et al. diauxic shift'!$A:$L,4,FALSE)*Sources!$E$3))</f>
        <v/>
      </c>
      <c r="AH199" s="16" t="str">
        <f>IF(ISERROR(VLOOKUP($A199,'Gerosa et al. diauxic shift'!$A:$L,5,FALSE)),"",IF(VLOOKUP($A199,'Gerosa et al. diauxic shift'!$A:$L,5,FALSE)=0,"",VLOOKUP($A199,'Gerosa et al. diauxic shift'!$A:$L,5,FALSE)*Sources!$E$3))</f>
        <v/>
      </c>
      <c r="AI199" s="16" t="str">
        <f>IF(ISERROR(VLOOKUP($A199,'Gerosa et al. diauxic shift'!$A:$L,6,FALSE)),"",IF(VLOOKUP($A199,'Gerosa et al. diauxic shift'!$A:$L,6,FALSE)=0,"",VLOOKUP($A199,'Gerosa et al. diauxic shift'!$A:$L,6,FALSE)*Sources!$E$3))</f>
        <v/>
      </c>
      <c r="AJ199" s="16" t="str">
        <f>IF(ISERROR(VLOOKUP($A199,'Gerosa et al. diauxic shift'!$A:$L,7,FALSE)),"",IF(VLOOKUP($A199,'Gerosa et al. diauxic shift'!$A:$L,7,FALSE)=0,"",VLOOKUP($A199,'Gerosa et al. diauxic shift'!$A:$L,7,FALSE)*Sources!$E$3))</f>
        <v/>
      </c>
      <c r="AK199" s="16" t="str">
        <f>IF(ISERROR(VLOOKUP($A199,'Gerosa et al. diauxic shift'!$A:$L,8,FALSE)),"",IF(VLOOKUP($A199,'Gerosa et al. diauxic shift'!$A:$L,8,FALSE)=0,"",VLOOKUP($A199,'Gerosa et al. diauxic shift'!$A:$L,8,FALSE)*Sources!$E$3))</f>
        <v/>
      </c>
      <c r="AL199" s="16" t="str">
        <f>IF(ISERROR(VLOOKUP($A199,'Gerosa et al. diauxic shift'!$A:$L,9,FALSE)),"",IF(VLOOKUP($A199,'Gerosa et al. diauxic shift'!$A:$L,9,FALSE)=0,"",VLOOKUP($A199,'Gerosa et al. diauxic shift'!$A:$L,9,FALSE)*Sources!$E$3))</f>
        <v/>
      </c>
      <c r="AM199" s="16" t="str">
        <f>IF(ISERROR(VLOOKUP($A199,'Gerosa et al. diauxic shift'!$A:$L,10,FALSE)),"",IF(VLOOKUP($A199,'Gerosa et al. diauxic shift'!$A:$L,10,FALSE)=0,"",VLOOKUP($A199,'Gerosa et al. diauxic shift'!$A:$L,10,FALSE)*Sources!$E$3))</f>
        <v/>
      </c>
      <c r="AN199" s="16" t="str">
        <f>IF(ISERROR(VLOOKUP($A199,'Gerosa et al. diauxic shift'!$A:$L,11,FALSE)),"",IF(VLOOKUP($A199,'Gerosa et al. diauxic shift'!$A:$L,11,FALSE)=0,"",VLOOKUP($A199,'Gerosa et al. diauxic shift'!$A:$L,11,FALSE)*Sources!$E$3))</f>
        <v/>
      </c>
      <c r="AO199" s="16" t="str">
        <f>IF(ISERROR(VLOOKUP($A199,'Gerosa et al. diauxic shift'!$A:$L,12,FALSE)),"",IF(VLOOKUP($A199,'Gerosa et al. diauxic shift'!$A:$L,12,FALSE)=0,"",VLOOKUP($A199,'Gerosa et al. diauxic shift'!$A:$L,12,FALSE)*Sources!$E$3))</f>
        <v/>
      </c>
      <c r="AP199" s="17"/>
      <c r="AQ199" s="16">
        <f>IF(ISERROR(VLOOKUP($A199,'Ishii et al.'!$A:$L,3,FALSE)),"",IF(VLOOKUP($A199,'Ishii et al.'!$A:$L,3,FALSE)=0,"",VLOOKUP($A199,'Ishii et al.'!$A:$L,3,FALSE)*Sources!$E$4))</f>
        <v>0.11843518661454</v>
      </c>
      <c r="AR199" s="16">
        <f>IF(ISERROR(VLOOKUP($A199,'Ishii et al.'!$A:$L,4,FALSE)),"",IF(VLOOKUP($A199,'Ishii et al.'!$A:$L,4,FALSE)=0,"",VLOOKUP($A199,'Ishii et al.'!$A:$L,4,FALSE)*Sources!$E$4))</f>
        <v>0.144437417225559</v>
      </c>
      <c r="AS199" s="16">
        <f>IF(ISERROR(VLOOKUP($A199,'Ishii et al.'!$A:$L,5,FALSE)),"",IF(VLOOKUP($A199,'Ishii et al.'!$A:$L,5,FALSE)=0,"",VLOOKUP($A199,'Ishii et al.'!$A:$L,5,FALSE)*Sources!$E$4))</f>
        <v>0.11689687722703</v>
      </c>
      <c r="AT199" s="16">
        <f>IF(ISERROR(VLOOKUP($A199,'Ishii et al.'!$A:$L,6,FALSE)),"",IF(VLOOKUP($A199,'Ishii et al.'!$A:$L,6,FALSE)=0,"",VLOOKUP($A199,'Ishii et al.'!$A:$L,6,FALSE)*Sources!$E$4))</f>
        <v>0.13578956903918099</v>
      </c>
      <c r="AU199" s="16">
        <f>IF(ISERROR(VLOOKUP($A199,'Ishii et al.'!$A:$L,7,FALSE)),"",IF(VLOOKUP($A199,'Ishii et al.'!$A:$L,7,FALSE)=0,"",VLOOKUP($A199,'Ishii et al.'!$A:$L,7,FALSE)*Sources!$E$4))</f>
        <v>1.88312062389435E-2</v>
      </c>
      <c r="AV199" s="16">
        <f t="shared" si="35"/>
        <v>0.10687805126905073</v>
      </c>
      <c r="AW199" s="16">
        <f>IF(ISERROR(VLOOKUP($A199,'Ishii et al.'!$A:$L,9,FALSE)),"",IF(VLOOKUP($A199,'Ishii et al.'!$A:$L,9,FALSE)=0,"",VLOOKUP($A199,'Ishii et al.'!$A:$L,9,FALSE)*Sources!$E$4))</f>
        <v>3.3951580290376301E-2</v>
      </c>
      <c r="AX199" s="16">
        <f>IF(ISERROR(VLOOKUP($A199,'Ishii et al.'!$A:$L,10,FALSE)),"",IF(VLOOKUP($A199,'Ishii et al.'!$A:$L,10,FALSE)=0,"",VLOOKUP($A199,'Ishii et al.'!$A:$L,10,FALSE)*Sources!$E$4))</f>
        <v>3.1355077486711298E-2</v>
      </c>
      <c r="AY199" s="16">
        <f>IF(ISERROR(VLOOKUP($A199,'Ishii et al.'!$A:$L,11,FALSE)),"",IF(VLOOKUP($A199,'Ishii et al.'!$A:$L,11,FALSE)=0,"",VLOOKUP($A199,'Ishii et al.'!$A:$L,11,FALSE)*Sources!$E$4))</f>
        <v>3.5087418167243097E-2</v>
      </c>
      <c r="AZ199" s="16">
        <f>IF(ISERROR(VLOOKUP($A199,'Ishii et al.'!$A:$L,12,FALSE)),"",IF(VLOOKUP($A199,'Ishii et al.'!$A:$L,12,FALSE)=0,"",VLOOKUP($A199,'Ishii et al.'!$A:$L,12,FALSE)*Sources!$E$4))</f>
        <v>6.8021791796450806E-2</v>
      </c>
      <c r="BA199" s="17"/>
      <c r="BB199" s="16" t="str">
        <f>IF(ISERROR(VLOOKUP($A199,'Park et al.'!$A:$E,5,FALSE)),"",IF(VLOOKUP($A199,'Park et al.'!$A:$E,5,FALSE)=0,"",VLOOKUP($A199,'Park et al.'!$A:$E,5,FALSE)*Sources!$E$5))</f>
        <v/>
      </c>
    </row>
    <row r="200" spans="1:54" ht="15" customHeight="1">
      <c r="A200" s="16" t="s">
        <v>543</v>
      </c>
      <c r="B200" s="18"/>
      <c r="C200" s="18"/>
      <c r="D200" s="18" t="s">
        <v>544</v>
      </c>
      <c r="F200"/>
      <c r="G200" s="18" t="s">
        <v>544</v>
      </c>
      <c r="I200" s="16">
        <f t="shared" si="27"/>
        <v>1</v>
      </c>
      <c r="J200" s="16">
        <f t="shared" si="28"/>
        <v>2</v>
      </c>
      <c r="K200" s="18"/>
      <c r="L200" s="18"/>
      <c r="N200" s="12" t="str">
        <f t="shared" si="29"/>
        <v/>
      </c>
      <c r="O200" s="12" t="str">
        <f t="shared" si="30"/>
        <v/>
      </c>
      <c r="P200" s="12" t="str">
        <f t="shared" si="31"/>
        <v/>
      </c>
      <c r="Q200" s="12" t="str">
        <f t="shared" si="32"/>
        <v/>
      </c>
      <c r="R200" s="12" t="str">
        <f t="shared" si="33"/>
        <v/>
      </c>
      <c r="S200" s="12" t="str">
        <f t="shared" si="34"/>
        <v/>
      </c>
      <c r="U200" s="16" t="str">
        <f>IF(ISERROR(VLOOKUP($A200,'Bennett et al.'!$A:$E,3,FALSE)),"",IF(VLOOKUP($A200,'Bennett et al.'!$A:$E,3,FALSE)=0,"",VLOOKUP($A200,'Bennett et al.'!$A:$E,3,FALSE)*Sources!$E$2))</f>
        <v/>
      </c>
      <c r="V200" s="16" t="str">
        <f>IF(ISERROR(VLOOKUP($A200,'Bennett et al.'!$A:$E,4,FALSE)),"",IF(VLOOKUP($A200,'Bennett et al.'!$A:$E,4,FALSE)=0,"",VLOOKUP($A200,'Bennett et al.'!$A:$E,4,FALSE)*Sources!$E$2))</f>
        <v/>
      </c>
      <c r="W200" s="16" t="str">
        <f>IF(ISERROR(VLOOKUP($A200,'Bennett et al.'!$A:$E,5,FALSE)),"",IF(VLOOKUP($A200,'Bennett et al.'!$A:$E,5,FALSE)=0,"",VLOOKUP($A200,'Bennett et al.'!$A:$E,5,FALSE)*Sources!$E$2))</f>
        <v/>
      </c>
      <c r="X200" s="17"/>
      <c r="Y200" s="16" t="str">
        <f>IF(ISERROR(VLOOKUP($A200,'Gerosa et al. growth media'!$A:$K,4,FALSE)),"",IF(VLOOKUP($A200,'Gerosa et al. growth media'!$A:$K,4,FALSE)=0,"",VLOOKUP($A200,'Gerosa et al. growth media'!$A:$K,4,FALSE)*Sources!$E$3))</f>
        <v/>
      </c>
      <c r="Z200" s="16" t="str">
        <f>IF(ISERROR(VLOOKUP($A200,'Gerosa et al. growth media'!$A:$K,5,FALSE)),"",IF(VLOOKUP($A200,'Gerosa et al. growth media'!$A:$K,5,FALSE)=0,"",VLOOKUP($A200,'Gerosa et al. growth media'!$A:$K,5,FALSE)*Sources!$E$3))</f>
        <v/>
      </c>
      <c r="AA200" s="16" t="str">
        <f>IF(ISERROR(VLOOKUP($A200,'Gerosa et al. growth media'!$A:$K,6,FALSE)),"",IF(VLOOKUP($A200,'Gerosa et al. growth media'!$A:$K,6,FALSE)=0,"",VLOOKUP($A200,'Gerosa et al. growth media'!$A:$K,6,FALSE)*Sources!$E$3))</f>
        <v/>
      </c>
      <c r="AB200" s="16" t="str">
        <f>IF(ISERROR(VLOOKUP($A200,'Gerosa et al. growth media'!$A:$K,7,FALSE)),"",IF(VLOOKUP($A200,'Gerosa et al. growth media'!$A:$K,7,FALSE)=0,"",VLOOKUP($A200,'Gerosa et al. growth media'!$A:$K,7,FALSE)*Sources!$E$3))</f>
        <v/>
      </c>
      <c r="AC200" s="16" t="str">
        <f>IF(ISERROR(VLOOKUP($A200,'Gerosa et al. growth media'!$A:$K,8,FALSE)),"",IF(VLOOKUP($A200,'Gerosa et al. growth media'!$A:$K,8,FALSE)=0,"",VLOOKUP($A200,'Gerosa et al. growth media'!$A:$K,8,FALSE)*Sources!$E$3))</f>
        <v/>
      </c>
      <c r="AD200" s="16" t="str">
        <f>IF(ISERROR(VLOOKUP($A200,'Gerosa et al. growth media'!$A:$K,9,FALSE)),"",IF(VLOOKUP($A200,'Gerosa et al. growth media'!$A:$K,9,FALSE)=0,"",VLOOKUP($A200,'Gerosa et al. growth media'!$A:$K,9,FALSE)*Sources!$E$3))</f>
        <v/>
      </c>
      <c r="AE200" s="16" t="str">
        <f>IF(ISERROR(VLOOKUP($A200,'Gerosa et al. growth media'!$A:$K,10,FALSE)),"",IF(VLOOKUP($A200,'Gerosa et al. growth media'!$A:$K,10,FALSE)=0,"",VLOOKUP($A200,'Gerosa et al. growth media'!$A:$K,10,FALSE)*Sources!$E$3))</f>
        <v/>
      </c>
      <c r="AF200" s="16" t="str">
        <f>IF(ISERROR(VLOOKUP($A200,'Gerosa et al. growth media'!$A:$K,11,FALSE)),"",IF(VLOOKUP($A200,'Gerosa et al. growth media'!$A:$K,11,FALSE)=0,"",VLOOKUP($A200,'Gerosa et al. growth media'!$A:$K,11,FALSE)*Sources!$E$3))</f>
        <v/>
      </c>
      <c r="AG200" s="16" t="str">
        <f>IF(ISERROR(VLOOKUP($A200,'Gerosa et al. diauxic shift'!$A:$L,4,FALSE)),"",IF(VLOOKUP($A200,'Gerosa et al. diauxic shift'!$A:$L,4,FALSE)=0,"",VLOOKUP($A200,'Gerosa et al. diauxic shift'!$A:$L,4,FALSE)*Sources!$E$3))</f>
        <v/>
      </c>
      <c r="AH200" s="16" t="str">
        <f>IF(ISERROR(VLOOKUP($A200,'Gerosa et al. diauxic shift'!$A:$L,5,FALSE)),"",IF(VLOOKUP($A200,'Gerosa et al. diauxic shift'!$A:$L,5,FALSE)=0,"",VLOOKUP($A200,'Gerosa et al. diauxic shift'!$A:$L,5,FALSE)*Sources!$E$3))</f>
        <v/>
      </c>
      <c r="AI200" s="16" t="str">
        <f>IF(ISERROR(VLOOKUP($A200,'Gerosa et al. diauxic shift'!$A:$L,6,FALSE)),"",IF(VLOOKUP($A200,'Gerosa et al. diauxic shift'!$A:$L,6,FALSE)=0,"",VLOOKUP($A200,'Gerosa et al. diauxic shift'!$A:$L,6,FALSE)*Sources!$E$3))</f>
        <v/>
      </c>
      <c r="AJ200" s="16" t="str">
        <f>IF(ISERROR(VLOOKUP($A200,'Gerosa et al. diauxic shift'!$A:$L,7,FALSE)),"",IF(VLOOKUP($A200,'Gerosa et al. diauxic shift'!$A:$L,7,FALSE)=0,"",VLOOKUP($A200,'Gerosa et al. diauxic shift'!$A:$L,7,FALSE)*Sources!$E$3))</f>
        <v/>
      </c>
      <c r="AK200" s="16" t="str">
        <f>IF(ISERROR(VLOOKUP($A200,'Gerosa et al. diauxic shift'!$A:$L,8,FALSE)),"",IF(VLOOKUP($A200,'Gerosa et al. diauxic shift'!$A:$L,8,FALSE)=0,"",VLOOKUP($A200,'Gerosa et al. diauxic shift'!$A:$L,8,FALSE)*Sources!$E$3))</f>
        <v/>
      </c>
      <c r="AL200" s="16" t="str">
        <f>IF(ISERROR(VLOOKUP($A200,'Gerosa et al. diauxic shift'!$A:$L,9,FALSE)),"",IF(VLOOKUP($A200,'Gerosa et al. diauxic shift'!$A:$L,9,FALSE)=0,"",VLOOKUP($A200,'Gerosa et al. diauxic shift'!$A:$L,9,FALSE)*Sources!$E$3))</f>
        <v/>
      </c>
      <c r="AM200" s="16" t="str">
        <f>IF(ISERROR(VLOOKUP($A200,'Gerosa et al. diauxic shift'!$A:$L,10,FALSE)),"",IF(VLOOKUP($A200,'Gerosa et al. diauxic shift'!$A:$L,10,FALSE)=0,"",VLOOKUP($A200,'Gerosa et al. diauxic shift'!$A:$L,10,FALSE)*Sources!$E$3))</f>
        <v/>
      </c>
      <c r="AN200" s="16" t="str">
        <f>IF(ISERROR(VLOOKUP($A200,'Gerosa et al. diauxic shift'!$A:$L,11,FALSE)),"",IF(VLOOKUP($A200,'Gerosa et al. diauxic shift'!$A:$L,11,FALSE)=0,"",VLOOKUP($A200,'Gerosa et al. diauxic shift'!$A:$L,11,FALSE)*Sources!$E$3))</f>
        <v/>
      </c>
      <c r="AO200" s="16" t="str">
        <f>IF(ISERROR(VLOOKUP($A200,'Gerosa et al. diauxic shift'!$A:$L,12,FALSE)),"",IF(VLOOKUP($A200,'Gerosa et al. diauxic shift'!$A:$L,12,FALSE)=0,"",VLOOKUP($A200,'Gerosa et al. diauxic shift'!$A:$L,12,FALSE)*Sources!$E$3))</f>
        <v/>
      </c>
      <c r="AP200" s="17"/>
      <c r="AQ200" s="16" t="str">
        <f>IF(ISERROR(VLOOKUP($A200,'Ishii et al.'!$A:$L,3,FALSE)),"",IF(VLOOKUP($A200,'Ishii et al.'!$A:$L,3,FALSE)=0,"",VLOOKUP($A200,'Ishii et al.'!$A:$L,3,FALSE)*Sources!$E$4))</f>
        <v/>
      </c>
      <c r="AR200" s="16" t="str">
        <f>IF(ISERROR(VLOOKUP($A200,'Ishii et al.'!$A:$L,4,FALSE)),"",IF(VLOOKUP($A200,'Ishii et al.'!$A:$L,4,FALSE)=0,"",VLOOKUP($A200,'Ishii et al.'!$A:$L,4,FALSE)*Sources!$E$4))</f>
        <v/>
      </c>
      <c r="AS200" s="16">
        <f>IF(ISERROR(VLOOKUP($A200,'Ishii et al.'!$A:$L,5,FALSE)),"",IF(VLOOKUP($A200,'Ishii et al.'!$A:$L,5,FALSE)=0,"",VLOOKUP($A200,'Ishii et al.'!$A:$L,5,FALSE)*Sources!$E$4))</f>
        <v>1.25650132476816E-3</v>
      </c>
      <c r="AT200" s="16" t="str">
        <f>IF(ISERROR(VLOOKUP($A200,'Ishii et al.'!$A:$L,6,FALSE)),"",IF(VLOOKUP($A200,'Ishii et al.'!$A:$L,6,FALSE)=0,"",VLOOKUP($A200,'Ishii et al.'!$A:$L,6,FALSE)*Sources!$E$4))</f>
        <v/>
      </c>
      <c r="AU200" s="16" t="str">
        <f>IF(ISERROR(VLOOKUP($A200,'Ishii et al.'!$A:$L,7,FALSE)),"",IF(VLOOKUP($A200,'Ishii et al.'!$A:$L,7,FALSE)=0,"",VLOOKUP($A200,'Ishii et al.'!$A:$L,7,FALSE)*Sources!$E$4))</f>
        <v/>
      </c>
      <c r="AV200" s="16">
        <f t="shared" si="35"/>
        <v>1.25650132476816E-3</v>
      </c>
      <c r="AW200" s="16">
        <f>IF(ISERROR(VLOOKUP($A200,'Ishii et al.'!$A:$L,9,FALSE)),"",IF(VLOOKUP($A200,'Ishii et al.'!$A:$L,9,FALSE)=0,"",VLOOKUP($A200,'Ishii et al.'!$A:$L,9,FALSE)*Sources!$E$4))</f>
        <v>1.6520645380594401E-3</v>
      </c>
      <c r="AX200" s="16" t="str">
        <f>IF(ISERROR(VLOOKUP($A200,'Ishii et al.'!$A:$L,10,FALSE)),"",IF(VLOOKUP($A200,'Ishii et al.'!$A:$L,10,FALSE)=0,"",VLOOKUP($A200,'Ishii et al.'!$A:$L,10,FALSE)*Sources!$E$4))</f>
        <v/>
      </c>
      <c r="AY200" s="16" t="str">
        <f>IF(ISERROR(VLOOKUP($A200,'Ishii et al.'!$A:$L,11,FALSE)),"",IF(VLOOKUP($A200,'Ishii et al.'!$A:$L,11,FALSE)=0,"",VLOOKUP($A200,'Ishii et al.'!$A:$L,11,FALSE)*Sources!$E$4))</f>
        <v/>
      </c>
      <c r="AZ200" s="16" t="str">
        <f>IF(ISERROR(VLOOKUP($A200,'Ishii et al.'!$A:$L,12,FALSE)),"",IF(VLOOKUP($A200,'Ishii et al.'!$A:$L,12,FALSE)=0,"",VLOOKUP($A200,'Ishii et al.'!$A:$L,12,FALSE)*Sources!$E$4))</f>
        <v/>
      </c>
      <c r="BA200" s="17"/>
      <c r="BB200" s="16" t="str">
        <f>IF(ISERROR(VLOOKUP($A200,'Park et al.'!$A:$E,5,FALSE)),"",IF(VLOOKUP($A200,'Park et al.'!$A:$E,5,FALSE)=0,"",VLOOKUP($A200,'Park et al.'!$A:$E,5,FALSE)*Sources!$E$5))</f>
        <v/>
      </c>
    </row>
    <row r="201" spans="1:54" ht="15" customHeight="1">
      <c r="A201" s="16" t="s">
        <v>545</v>
      </c>
      <c r="B201" s="18"/>
      <c r="C201" s="18"/>
      <c r="D201" s="18" t="s">
        <v>546</v>
      </c>
      <c r="G201" s="18" t="s">
        <v>546</v>
      </c>
      <c r="I201" s="18">
        <f t="shared" si="27"/>
        <v>1</v>
      </c>
      <c r="J201" s="18">
        <f t="shared" si="28"/>
        <v>7</v>
      </c>
      <c r="K201" s="18"/>
      <c r="L201" s="18"/>
      <c r="N201" s="12" t="str">
        <f t="shared" si="29"/>
        <v/>
      </c>
      <c r="O201" s="12" t="str">
        <f t="shared" si="30"/>
        <v/>
      </c>
      <c r="P201" s="12" t="str">
        <f t="shared" si="31"/>
        <v/>
      </c>
      <c r="Q201" s="12" t="str">
        <f t="shared" si="32"/>
        <v/>
      </c>
      <c r="R201" s="12" t="str">
        <f t="shared" si="33"/>
        <v/>
      </c>
      <c r="S201" s="12" t="str">
        <f t="shared" si="34"/>
        <v/>
      </c>
      <c r="U201" s="18" t="str">
        <f>IF(ISERROR(VLOOKUP($A201,'Bennett et al.'!$A:$E,3,FALSE)),"",IF(VLOOKUP($A201,'Bennett et al.'!$A:$E,3,FALSE)=0,"",VLOOKUP($A201,'Bennett et al.'!$A:$E,3,FALSE)*Sources!$E$2))</f>
        <v/>
      </c>
      <c r="V201" s="18" t="str">
        <f>IF(ISERROR(VLOOKUP($A201,'Bennett et al.'!$A:$E,4,FALSE)),"",IF(VLOOKUP($A201,'Bennett et al.'!$A:$E,4,FALSE)=0,"",VLOOKUP($A201,'Bennett et al.'!$A:$E,4,FALSE)*Sources!$E$2))</f>
        <v/>
      </c>
      <c r="W201" s="18" t="str">
        <f>IF(ISERROR(VLOOKUP($A201,'Bennett et al.'!$A:$E,5,FALSE)),"",IF(VLOOKUP($A201,'Bennett et al.'!$A:$E,5,FALSE)=0,"",VLOOKUP($A201,'Bennett et al.'!$A:$E,5,FALSE)*Sources!$E$2))</f>
        <v/>
      </c>
      <c r="X201" s="17"/>
      <c r="Y201" s="18" t="str">
        <f>IF(ISERROR(VLOOKUP($A201,'Gerosa et al. growth media'!$A:$K,4,FALSE)),"",IF(VLOOKUP($A201,'Gerosa et al. growth media'!$A:$K,4,FALSE)=0,"",VLOOKUP($A201,'Gerosa et al. growth media'!$A:$K,4,FALSE)*Sources!$E$3))</f>
        <v/>
      </c>
      <c r="Z201" s="18" t="str">
        <f>IF(ISERROR(VLOOKUP($A201,'Gerosa et al. growth media'!$A:$K,5,FALSE)),"",IF(VLOOKUP($A201,'Gerosa et al. growth media'!$A:$K,5,FALSE)=0,"",VLOOKUP($A201,'Gerosa et al. growth media'!$A:$K,5,FALSE)*Sources!$E$3))</f>
        <v/>
      </c>
      <c r="AA201" s="18" t="str">
        <f>IF(ISERROR(VLOOKUP($A201,'Gerosa et al. growth media'!$A:$K,6,FALSE)),"",IF(VLOOKUP($A201,'Gerosa et al. growth media'!$A:$K,6,FALSE)=0,"",VLOOKUP($A201,'Gerosa et al. growth media'!$A:$K,6,FALSE)*Sources!$E$3))</f>
        <v/>
      </c>
      <c r="AB201" s="18" t="str">
        <f>IF(ISERROR(VLOOKUP($A201,'Gerosa et al. growth media'!$A:$K,7,FALSE)),"",IF(VLOOKUP($A201,'Gerosa et al. growth media'!$A:$K,7,FALSE)=0,"",VLOOKUP($A201,'Gerosa et al. growth media'!$A:$K,7,FALSE)*Sources!$E$3))</f>
        <v/>
      </c>
      <c r="AC201" s="18" t="str">
        <f>IF(ISERROR(VLOOKUP($A201,'Gerosa et al. growth media'!$A:$K,8,FALSE)),"",IF(VLOOKUP($A201,'Gerosa et al. growth media'!$A:$K,8,FALSE)=0,"",VLOOKUP($A201,'Gerosa et al. growth media'!$A:$K,8,FALSE)*Sources!$E$3))</f>
        <v/>
      </c>
      <c r="AD201" s="18" t="str">
        <f>IF(ISERROR(VLOOKUP($A201,'Gerosa et al. growth media'!$A:$K,9,FALSE)),"",IF(VLOOKUP($A201,'Gerosa et al. growth media'!$A:$K,9,FALSE)=0,"",VLOOKUP($A201,'Gerosa et al. growth media'!$A:$K,9,FALSE)*Sources!$E$3))</f>
        <v/>
      </c>
      <c r="AE201" s="18" t="str">
        <f>IF(ISERROR(VLOOKUP($A201,'Gerosa et al. growth media'!$A:$K,10,FALSE)),"",IF(VLOOKUP($A201,'Gerosa et al. growth media'!$A:$K,10,FALSE)=0,"",VLOOKUP($A201,'Gerosa et al. growth media'!$A:$K,10,FALSE)*Sources!$E$3))</f>
        <v/>
      </c>
      <c r="AF201" s="18" t="str">
        <f>IF(ISERROR(VLOOKUP($A201,'Gerosa et al. growth media'!$A:$K,11,FALSE)),"",IF(VLOOKUP($A201,'Gerosa et al. growth media'!$A:$K,11,FALSE)=0,"",VLOOKUP($A201,'Gerosa et al. growth media'!$A:$K,11,FALSE)*Sources!$E$3))</f>
        <v/>
      </c>
      <c r="AG201" s="18" t="str">
        <f>IF(ISERROR(VLOOKUP($A201,'Gerosa et al. diauxic shift'!$A:$L,4,FALSE)),"",IF(VLOOKUP($A201,'Gerosa et al. diauxic shift'!$A:$L,4,FALSE)=0,"",VLOOKUP($A201,'Gerosa et al. diauxic shift'!$A:$L,4,FALSE)*Sources!$E$3))</f>
        <v/>
      </c>
      <c r="AH201" s="18" t="str">
        <f>IF(ISERROR(VLOOKUP($A201,'Gerosa et al. diauxic shift'!$A:$L,5,FALSE)),"",IF(VLOOKUP($A201,'Gerosa et al. diauxic shift'!$A:$L,5,FALSE)=0,"",VLOOKUP($A201,'Gerosa et al. diauxic shift'!$A:$L,5,FALSE)*Sources!$E$3))</f>
        <v/>
      </c>
      <c r="AI201" s="18" t="str">
        <f>IF(ISERROR(VLOOKUP($A201,'Gerosa et al. diauxic shift'!$A:$L,6,FALSE)),"",IF(VLOOKUP($A201,'Gerosa et al. diauxic shift'!$A:$L,6,FALSE)=0,"",VLOOKUP($A201,'Gerosa et al. diauxic shift'!$A:$L,6,FALSE)*Sources!$E$3))</f>
        <v/>
      </c>
      <c r="AJ201" s="18" t="str">
        <f>IF(ISERROR(VLOOKUP($A201,'Gerosa et al. diauxic shift'!$A:$L,7,FALSE)),"",IF(VLOOKUP($A201,'Gerosa et al. diauxic shift'!$A:$L,7,FALSE)=0,"",VLOOKUP($A201,'Gerosa et al. diauxic shift'!$A:$L,7,FALSE)*Sources!$E$3))</f>
        <v/>
      </c>
      <c r="AK201" s="18" t="str">
        <f>IF(ISERROR(VLOOKUP($A201,'Gerosa et al. diauxic shift'!$A:$L,8,FALSE)),"",IF(VLOOKUP($A201,'Gerosa et al. diauxic shift'!$A:$L,8,FALSE)=0,"",VLOOKUP($A201,'Gerosa et al. diauxic shift'!$A:$L,8,FALSE)*Sources!$E$3))</f>
        <v/>
      </c>
      <c r="AL201" s="18" t="str">
        <f>IF(ISERROR(VLOOKUP($A201,'Gerosa et al. diauxic shift'!$A:$L,9,FALSE)),"",IF(VLOOKUP($A201,'Gerosa et al. diauxic shift'!$A:$L,9,FALSE)=0,"",VLOOKUP($A201,'Gerosa et al. diauxic shift'!$A:$L,9,FALSE)*Sources!$E$3))</f>
        <v/>
      </c>
      <c r="AM201" s="18" t="str">
        <f>IF(ISERROR(VLOOKUP($A201,'Gerosa et al. diauxic shift'!$A:$L,10,FALSE)),"",IF(VLOOKUP($A201,'Gerosa et al. diauxic shift'!$A:$L,10,FALSE)=0,"",VLOOKUP($A201,'Gerosa et al. diauxic shift'!$A:$L,10,FALSE)*Sources!$E$3))</f>
        <v/>
      </c>
      <c r="AN201" s="18" t="str">
        <f>IF(ISERROR(VLOOKUP($A201,'Gerosa et al. diauxic shift'!$A:$L,11,FALSE)),"",IF(VLOOKUP($A201,'Gerosa et al. diauxic shift'!$A:$L,11,FALSE)=0,"",VLOOKUP($A201,'Gerosa et al. diauxic shift'!$A:$L,11,FALSE)*Sources!$E$3))</f>
        <v/>
      </c>
      <c r="AO201" s="18" t="str">
        <f>IF(ISERROR(VLOOKUP($A201,'Gerosa et al. diauxic shift'!$A:$L,12,FALSE)),"",IF(VLOOKUP($A201,'Gerosa et al. diauxic shift'!$A:$L,12,FALSE)=0,"",VLOOKUP($A201,'Gerosa et al. diauxic shift'!$A:$L,12,FALSE)*Sources!$E$3))</f>
        <v/>
      </c>
      <c r="AP201" s="17"/>
      <c r="AQ201" s="18" t="str">
        <f>IF(ISERROR(VLOOKUP($A201,'Ishii et al.'!$A:$L,3,FALSE)),"",IF(VLOOKUP($A201,'Ishii et al.'!$A:$L,3,FALSE)=0,"",VLOOKUP($A201,'Ishii et al.'!$A:$L,3,FALSE)*Sources!$E$4))</f>
        <v/>
      </c>
      <c r="AR201" s="18">
        <f>IF(ISERROR(VLOOKUP($A201,'Ishii et al.'!$A:$L,4,FALSE)),"",IF(VLOOKUP($A201,'Ishii et al.'!$A:$L,4,FALSE)=0,"",VLOOKUP($A201,'Ishii et al.'!$A:$L,4,FALSE)*Sources!$E$4))</f>
        <v>4.4250268746238199E-2</v>
      </c>
      <c r="AS201" s="18">
        <f>IF(ISERROR(VLOOKUP($A201,'Ishii et al.'!$A:$L,5,FALSE)),"",IF(VLOOKUP($A201,'Ishii et al.'!$A:$L,5,FALSE)=0,"",VLOOKUP($A201,'Ishii et al.'!$A:$L,5,FALSE)*Sources!$E$4))</f>
        <v>2.5860205512585398E-2</v>
      </c>
      <c r="AT201" s="18">
        <f>IF(ISERROR(VLOOKUP($A201,'Ishii et al.'!$A:$L,6,FALSE)),"",IF(VLOOKUP($A201,'Ishii et al.'!$A:$L,6,FALSE)=0,"",VLOOKUP($A201,'Ishii et al.'!$A:$L,6,FALSE)*Sources!$E$4))</f>
        <v>6.1700162987652803E-2</v>
      </c>
      <c r="AU201" s="18">
        <f>IF(ISERROR(VLOOKUP($A201,'Ishii et al.'!$A:$L,7,FALSE)),"",IF(VLOOKUP($A201,'Ishii et al.'!$A:$L,7,FALSE)=0,"",VLOOKUP($A201,'Ishii et al.'!$A:$L,7,FALSE)*Sources!$E$4))</f>
        <v>4.4035361555979598E-2</v>
      </c>
      <c r="AV201" s="18">
        <f t="shared" si="35"/>
        <v>4.3961499700613998E-2</v>
      </c>
      <c r="AW201" s="18">
        <f>IF(ISERROR(VLOOKUP($A201,'Ishii et al.'!$A:$L,9,FALSE)),"",IF(VLOOKUP($A201,'Ishii et al.'!$A:$L,9,FALSE)=0,"",VLOOKUP($A201,'Ishii et al.'!$A:$L,9,FALSE)*Sources!$E$4))</f>
        <v>3.1471207258468997E-2</v>
      </c>
      <c r="AX201" s="18">
        <f>IF(ISERROR(VLOOKUP($A201,'Ishii et al.'!$A:$L,10,FALSE)),"",IF(VLOOKUP($A201,'Ishii et al.'!$A:$L,10,FALSE)=0,"",VLOOKUP($A201,'Ishii et al.'!$A:$L,10,FALSE)*Sources!$E$4))</f>
        <v>2.9546106008641299E-2</v>
      </c>
      <c r="AY201" s="18">
        <f>IF(ISERROR(VLOOKUP($A201,'Ishii et al.'!$A:$L,11,FALSE)),"",IF(VLOOKUP($A201,'Ishii et al.'!$A:$L,11,FALSE)=0,"",VLOOKUP($A201,'Ishii et al.'!$A:$L,11,FALSE)*Sources!$E$4))</f>
        <v>4.9933540489400796E-3</v>
      </c>
      <c r="AZ201" s="18" t="str">
        <f>IF(ISERROR(VLOOKUP($A201,'Ishii et al.'!$A:$L,12,FALSE)),"",IF(VLOOKUP($A201,'Ishii et al.'!$A:$L,12,FALSE)=0,"",VLOOKUP($A201,'Ishii et al.'!$A:$L,12,FALSE)*Sources!$E$4))</f>
        <v/>
      </c>
      <c r="BA201" s="17"/>
      <c r="BB201" s="18" t="str">
        <f>IF(ISERROR(VLOOKUP($A201,'Park et al.'!$A:$E,5,FALSE)),"",IF(VLOOKUP($A201,'Park et al.'!$A:$E,5,FALSE)=0,"",VLOOKUP($A201,'Park et al.'!$A:$E,5,FALSE)*Sources!$E$5))</f>
        <v/>
      </c>
    </row>
    <row r="202" spans="1:54" ht="15" customHeight="1">
      <c r="A202" s="16" t="s">
        <v>547</v>
      </c>
      <c r="B202" s="18"/>
      <c r="C202" s="18"/>
      <c r="D202" s="18" t="s">
        <v>548</v>
      </c>
      <c r="G202" s="18" t="s">
        <v>548</v>
      </c>
      <c r="I202" s="16">
        <f t="shared" si="27"/>
        <v>1</v>
      </c>
      <c r="J202" s="16">
        <f t="shared" si="28"/>
        <v>1</v>
      </c>
      <c r="K202" s="18"/>
      <c r="L202" s="18"/>
      <c r="N202" s="12" t="str">
        <f t="shared" si="29"/>
        <v/>
      </c>
      <c r="O202" s="12" t="str">
        <f t="shared" si="30"/>
        <v/>
      </c>
      <c r="P202" s="12" t="str">
        <f t="shared" si="31"/>
        <v/>
      </c>
      <c r="Q202" s="12" t="str">
        <f t="shared" si="32"/>
        <v/>
      </c>
      <c r="R202" s="12" t="str">
        <f t="shared" si="33"/>
        <v/>
      </c>
      <c r="S202" s="12" t="str">
        <f t="shared" si="34"/>
        <v/>
      </c>
      <c r="U202" s="16" t="str">
        <f>IF(ISERROR(VLOOKUP($A202,'Bennett et al.'!$A:$E,3,FALSE)),"",IF(VLOOKUP($A202,'Bennett et al.'!$A:$E,3,FALSE)=0,"",VLOOKUP($A202,'Bennett et al.'!$A:$E,3,FALSE)*Sources!$E$2))</f>
        <v/>
      </c>
      <c r="V202" s="16" t="str">
        <f>IF(ISERROR(VLOOKUP($A202,'Bennett et al.'!$A:$E,4,FALSE)),"",IF(VLOOKUP($A202,'Bennett et al.'!$A:$E,4,FALSE)=0,"",VLOOKUP($A202,'Bennett et al.'!$A:$E,4,FALSE)*Sources!$E$2))</f>
        <v/>
      </c>
      <c r="W202" s="16" t="str">
        <f>IF(ISERROR(VLOOKUP($A202,'Bennett et al.'!$A:$E,5,FALSE)),"",IF(VLOOKUP($A202,'Bennett et al.'!$A:$E,5,FALSE)=0,"",VLOOKUP($A202,'Bennett et al.'!$A:$E,5,FALSE)*Sources!$E$2))</f>
        <v/>
      </c>
      <c r="X202" s="17"/>
      <c r="Y202" s="16" t="str">
        <f>IF(ISERROR(VLOOKUP($A202,'Gerosa et al. growth media'!$A:$K,4,FALSE)),"",IF(VLOOKUP($A202,'Gerosa et al. growth media'!$A:$K,4,FALSE)=0,"",VLOOKUP($A202,'Gerosa et al. growth media'!$A:$K,4,FALSE)*Sources!$E$3))</f>
        <v/>
      </c>
      <c r="Z202" s="16" t="str">
        <f>IF(ISERROR(VLOOKUP($A202,'Gerosa et al. growth media'!$A:$K,5,FALSE)),"",IF(VLOOKUP($A202,'Gerosa et al. growth media'!$A:$K,5,FALSE)=0,"",VLOOKUP($A202,'Gerosa et al. growth media'!$A:$K,5,FALSE)*Sources!$E$3))</f>
        <v/>
      </c>
      <c r="AA202" s="16" t="str">
        <f>IF(ISERROR(VLOOKUP($A202,'Gerosa et al. growth media'!$A:$K,6,FALSE)),"",IF(VLOOKUP($A202,'Gerosa et al. growth media'!$A:$K,6,FALSE)=0,"",VLOOKUP($A202,'Gerosa et al. growth media'!$A:$K,6,FALSE)*Sources!$E$3))</f>
        <v/>
      </c>
      <c r="AB202" s="16" t="str">
        <f>IF(ISERROR(VLOOKUP($A202,'Gerosa et al. growth media'!$A:$K,7,FALSE)),"",IF(VLOOKUP($A202,'Gerosa et al. growth media'!$A:$K,7,FALSE)=0,"",VLOOKUP($A202,'Gerosa et al. growth media'!$A:$K,7,FALSE)*Sources!$E$3))</f>
        <v/>
      </c>
      <c r="AC202" s="16" t="str">
        <f>IF(ISERROR(VLOOKUP($A202,'Gerosa et al. growth media'!$A:$K,8,FALSE)),"",IF(VLOOKUP($A202,'Gerosa et al. growth media'!$A:$K,8,FALSE)=0,"",VLOOKUP($A202,'Gerosa et al. growth media'!$A:$K,8,FALSE)*Sources!$E$3))</f>
        <v/>
      </c>
      <c r="AD202" s="16" t="str">
        <f>IF(ISERROR(VLOOKUP($A202,'Gerosa et al. growth media'!$A:$K,9,FALSE)),"",IF(VLOOKUP($A202,'Gerosa et al. growth media'!$A:$K,9,FALSE)=0,"",VLOOKUP($A202,'Gerosa et al. growth media'!$A:$K,9,FALSE)*Sources!$E$3))</f>
        <v/>
      </c>
      <c r="AE202" s="16" t="str">
        <f>IF(ISERROR(VLOOKUP($A202,'Gerosa et al. growth media'!$A:$K,10,FALSE)),"",IF(VLOOKUP($A202,'Gerosa et al. growth media'!$A:$K,10,FALSE)=0,"",VLOOKUP($A202,'Gerosa et al. growth media'!$A:$K,10,FALSE)*Sources!$E$3))</f>
        <v/>
      </c>
      <c r="AF202" s="16" t="str">
        <f>IF(ISERROR(VLOOKUP($A202,'Gerosa et al. growth media'!$A:$K,11,FALSE)),"",IF(VLOOKUP($A202,'Gerosa et al. growth media'!$A:$K,11,FALSE)=0,"",VLOOKUP($A202,'Gerosa et al. growth media'!$A:$K,11,FALSE)*Sources!$E$3))</f>
        <v/>
      </c>
      <c r="AG202" s="16" t="str">
        <f>IF(ISERROR(VLOOKUP($A202,'Gerosa et al. diauxic shift'!$A:$L,4,FALSE)),"",IF(VLOOKUP($A202,'Gerosa et al. diauxic shift'!$A:$L,4,FALSE)=0,"",VLOOKUP($A202,'Gerosa et al. diauxic shift'!$A:$L,4,FALSE)*Sources!$E$3))</f>
        <v/>
      </c>
      <c r="AH202" s="16" t="str">
        <f>IF(ISERROR(VLOOKUP($A202,'Gerosa et al. diauxic shift'!$A:$L,5,FALSE)),"",IF(VLOOKUP($A202,'Gerosa et al. diauxic shift'!$A:$L,5,FALSE)=0,"",VLOOKUP($A202,'Gerosa et al. diauxic shift'!$A:$L,5,FALSE)*Sources!$E$3))</f>
        <v/>
      </c>
      <c r="AI202" s="16" t="str">
        <f>IF(ISERROR(VLOOKUP($A202,'Gerosa et al. diauxic shift'!$A:$L,6,FALSE)),"",IF(VLOOKUP($A202,'Gerosa et al. diauxic shift'!$A:$L,6,FALSE)=0,"",VLOOKUP($A202,'Gerosa et al. diauxic shift'!$A:$L,6,FALSE)*Sources!$E$3))</f>
        <v/>
      </c>
      <c r="AJ202" s="16" t="str">
        <f>IF(ISERROR(VLOOKUP($A202,'Gerosa et al. diauxic shift'!$A:$L,7,FALSE)),"",IF(VLOOKUP($A202,'Gerosa et al. diauxic shift'!$A:$L,7,FALSE)=0,"",VLOOKUP($A202,'Gerosa et al. diauxic shift'!$A:$L,7,FALSE)*Sources!$E$3))</f>
        <v/>
      </c>
      <c r="AK202" s="16" t="str">
        <f>IF(ISERROR(VLOOKUP($A202,'Gerosa et al. diauxic shift'!$A:$L,8,FALSE)),"",IF(VLOOKUP($A202,'Gerosa et al. diauxic shift'!$A:$L,8,FALSE)=0,"",VLOOKUP($A202,'Gerosa et al. diauxic shift'!$A:$L,8,FALSE)*Sources!$E$3))</f>
        <v/>
      </c>
      <c r="AL202" s="16" t="str">
        <f>IF(ISERROR(VLOOKUP($A202,'Gerosa et al. diauxic shift'!$A:$L,9,FALSE)),"",IF(VLOOKUP($A202,'Gerosa et al. diauxic shift'!$A:$L,9,FALSE)=0,"",VLOOKUP($A202,'Gerosa et al. diauxic shift'!$A:$L,9,FALSE)*Sources!$E$3))</f>
        <v/>
      </c>
      <c r="AM202" s="16" t="str">
        <f>IF(ISERROR(VLOOKUP($A202,'Gerosa et al. diauxic shift'!$A:$L,10,FALSE)),"",IF(VLOOKUP($A202,'Gerosa et al. diauxic shift'!$A:$L,10,FALSE)=0,"",VLOOKUP($A202,'Gerosa et al. diauxic shift'!$A:$L,10,FALSE)*Sources!$E$3))</f>
        <v/>
      </c>
      <c r="AN202" s="16" t="str">
        <f>IF(ISERROR(VLOOKUP($A202,'Gerosa et al. diauxic shift'!$A:$L,11,FALSE)),"",IF(VLOOKUP($A202,'Gerosa et al. diauxic shift'!$A:$L,11,FALSE)=0,"",VLOOKUP($A202,'Gerosa et al. diauxic shift'!$A:$L,11,FALSE)*Sources!$E$3))</f>
        <v/>
      </c>
      <c r="AO202" s="16" t="str">
        <f>IF(ISERROR(VLOOKUP($A202,'Gerosa et al. diauxic shift'!$A:$L,12,FALSE)),"",IF(VLOOKUP($A202,'Gerosa et al. diauxic shift'!$A:$L,12,FALSE)=0,"",VLOOKUP($A202,'Gerosa et al. diauxic shift'!$A:$L,12,FALSE)*Sources!$E$3))</f>
        <v/>
      </c>
      <c r="AP202" s="17"/>
      <c r="AQ202" s="16" t="str">
        <f>IF(ISERROR(VLOOKUP($A202,'Ishii et al.'!$A:$L,3,FALSE)),"",IF(VLOOKUP($A202,'Ishii et al.'!$A:$L,3,FALSE)=0,"",VLOOKUP($A202,'Ishii et al.'!$A:$L,3,FALSE)*Sources!$E$4))</f>
        <v/>
      </c>
      <c r="AR202" s="16" t="str">
        <f>IF(ISERROR(VLOOKUP($A202,'Ishii et al.'!$A:$L,4,FALSE)),"",IF(VLOOKUP($A202,'Ishii et al.'!$A:$L,4,FALSE)=0,"",VLOOKUP($A202,'Ishii et al.'!$A:$L,4,FALSE)*Sources!$E$4))</f>
        <v/>
      </c>
      <c r="AS202" s="16" t="str">
        <f>IF(ISERROR(VLOOKUP($A202,'Ishii et al.'!$A:$L,5,FALSE)),"",IF(VLOOKUP($A202,'Ishii et al.'!$A:$L,5,FALSE)=0,"",VLOOKUP($A202,'Ishii et al.'!$A:$L,5,FALSE)*Sources!$E$4))</f>
        <v/>
      </c>
      <c r="AT202" s="16" t="str">
        <f>IF(ISERROR(VLOOKUP($A202,'Ishii et al.'!$A:$L,6,FALSE)),"",IF(VLOOKUP($A202,'Ishii et al.'!$A:$L,6,FALSE)=0,"",VLOOKUP($A202,'Ishii et al.'!$A:$L,6,FALSE)*Sources!$E$4))</f>
        <v/>
      </c>
      <c r="AU202" s="16" t="str">
        <f>IF(ISERROR(VLOOKUP($A202,'Ishii et al.'!$A:$L,7,FALSE)),"",IF(VLOOKUP($A202,'Ishii et al.'!$A:$L,7,FALSE)=0,"",VLOOKUP($A202,'Ishii et al.'!$A:$L,7,FALSE)*Sources!$E$4))</f>
        <v/>
      </c>
      <c r="AV202" s="16" t="str">
        <f t="shared" si="35"/>
        <v/>
      </c>
      <c r="AW202" s="16">
        <f>IF(ISERROR(VLOOKUP($A202,'Ishii et al.'!$A:$L,9,FALSE)),"",IF(VLOOKUP($A202,'Ishii et al.'!$A:$L,9,FALSE)=0,"",VLOOKUP($A202,'Ishii et al.'!$A:$L,9,FALSE)*Sources!$E$4))</f>
        <v>1.9664315339956101E-3</v>
      </c>
      <c r="AX202" s="16" t="str">
        <f>IF(ISERROR(VLOOKUP($A202,'Ishii et al.'!$A:$L,10,FALSE)),"",IF(VLOOKUP($A202,'Ishii et al.'!$A:$L,10,FALSE)=0,"",VLOOKUP($A202,'Ishii et al.'!$A:$L,10,FALSE)*Sources!$E$4))</f>
        <v/>
      </c>
      <c r="AY202" s="16" t="str">
        <f>IF(ISERROR(VLOOKUP($A202,'Ishii et al.'!$A:$L,11,FALSE)),"",IF(VLOOKUP($A202,'Ishii et al.'!$A:$L,11,FALSE)=0,"",VLOOKUP($A202,'Ishii et al.'!$A:$L,11,FALSE)*Sources!$E$4))</f>
        <v/>
      </c>
      <c r="AZ202" s="16" t="str">
        <f>IF(ISERROR(VLOOKUP($A202,'Ishii et al.'!$A:$L,12,FALSE)),"",IF(VLOOKUP($A202,'Ishii et al.'!$A:$L,12,FALSE)=0,"",VLOOKUP($A202,'Ishii et al.'!$A:$L,12,FALSE)*Sources!$E$4))</f>
        <v/>
      </c>
      <c r="BA202" s="17"/>
      <c r="BB202" s="16" t="str">
        <f>IF(ISERROR(VLOOKUP($A202,'Park et al.'!$A:$E,5,FALSE)),"",IF(VLOOKUP($A202,'Park et al.'!$A:$E,5,FALSE)=0,"",VLOOKUP($A202,'Park et al.'!$A:$E,5,FALSE)*Sources!$E$5))</f>
        <v/>
      </c>
    </row>
    <row r="203" spans="1:54" ht="15" hidden="1" customHeight="1">
      <c r="A203" s="16" t="s">
        <v>549</v>
      </c>
      <c r="B203" s="32" t="s">
        <v>643</v>
      </c>
      <c r="C203" s="32" t="s">
        <v>643</v>
      </c>
      <c r="D203" s="18" t="s">
        <v>550</v>
      </c>
      <c r="E203"/>
      <c r="F203" s="18" t="s">
        <v>550</v>
      </c>
      <c r="G203" s="17"/>
      <c r="H203"/>
      <c r="I203" s="16">
        <f t="shared" si="27"/>
        <v>1</v>
      </c>
      <c r="J203" s="16">
        <f t="shared" si="28"/>
        <v>8</v>
      </c>
      <c r="K203" s="18"/>
      <c r="L203" s="18"/>
      <c r="M203" s="12" t="b">
        <v>1</v>
      </c>
      <c r="N203" s="12">
        <f t="shared" si="29"/>
        <v>1.5340136099935857E-2</v>
      </c>
      <c r="O203" s="12">
        <f t="shared" si="30"/>
        <v>1.5340136099935857E-2</v>
      </c>
      <c r="P203" s="12">
        <f t="shared" si="31"/>
        <v>1.5340136099935857E-2</v>
      </c>
      <c r="Q203" s="12">
        <f t="shared" si="32"/>
        <v>1.5340136099935857E-2</v>
      </c>
      <c r="R203" s="12">
        <f t="shared" si="33"/>
        <v>0</v>
      </c>
      <c r="S203" s="12">
        <f t="shared" si="34"/>
        <v>4.44126696581814E-5</v>
      </c>
      <c r="U203" s="16" t="str">
        <f>IF(ISERROR(VLOOKUP($A203,'Bennett et al.'!$A:$E,3,FALSE)),"",IF(VLOOKUP($A203,'Bennett et al.'!$A:$E,3,FALSE)=0,"",VLOOKUP($A203,'Bennett et al.'!$A:$E,3,FALSE)*Sources!$E$2))</f>
        <v/>
      </c>
      <c r="V203" s="16" t="str">
        <f>IF(ISERROR(VLOOKUP($A203,'Bennett et al.'!$A:$E,4,FALSE)),"",IF(VLOOKUP($A203,'Bennett et al.'!$A:$E,4,FALSE)=0,"",VLOOKUP($A203,'Bennett et al.'!$A:$E,4,FALSE)*Sources!$E$2))</f>
        <v/>
      </c>
      <c r="W203" s="16" t="str">
        <f>IF(ISERROR(VLOOKUP($A203,'Bennett et al.'!$A:$E,5,FALSE)),"",IF(VLOOKUP($A203,'Bennett et al.'!$A:$E,5,FALSE)=0,"",VLOOKUP($A203,'Bennett et al.'!$A:$E,5,FALSE)*Sources!$E$2))</f>
        <v/>
      </c>
      <c r="X203" s="17"/>
      <c r="Y203" s="16">
        <f>IF(ISERROR(VLOOKUP($A203,'Gerosa et al. growth media'!$A:$K,4,FALSE)),"",IF(VLOOKUP($A203,'Gerosa et al. growth media'!$A:$K,4,FALSE)=0,"",VLOOKUP($A203,'Gerosa et al. growth media'!$A:$K,4,FALSE)*Sources!$E$3))</f>
        <v>1.4142555743225762E-2</v>
      </c>
      <c r="Z203" s="16">
        <f>IF(ISERROR(VLOOKUP($A203,'Gerosa et al. growth media'!$A:$K,5,FALSE)),"",IF(VLOOKUP($A203,'Gerosa et al. growth media'!$A:$K,5,FALSE)=0,"",VLOOKUP($A203,'Gerosa et al. growth media'!$A:$K,5,FALSE)*Sources!$E$3))</f>
        <v>1.5831026147444829E-2</v>
      </c>
      <c r="AA203" s="16">
        <f>IF(ISERROR(VLOOKUP($A203,'Gerosa et al. growth media'!$A:$K,6,FALSE)),"",IF(VLOOKUP($A203,'Gerosa et al. growth media'!$A:$K,6,FALSE)=0,"",VLOOKUP($A203,'Gerosa et al. growth media'!$A:$K,6,FALSE)*Sources!$E$3))</f>
        <v>4.7748821285581895E-2</v>
      </c>
      <c r="AB203" s="16">
        <f>IF(ISERROR(VLOOKUP($A203,'Gerosa et al. growth media'!$A:$K,7,FALSE)),"",IF(VLOOKUP($A203,'Gerosa et al. growth media'!$A:$K,7,FALSE)=0,"",VLOOKUP($A203,'Gerosa et al. growth media'!$A:$K,7,FALSE)*Sources!$E$3))</f>
        <v>1.5340136099935857E-2</v>
      </c>
      <c r="AC203" s="16">
        <f>IF(ISERROR(VLOOKUP($A203,'Gerosa et al. growth media'!$A:$K,8,FALSE)),"",IF(VLOOKUP($A203,'Gerosa et al. growth media'!$A:$K,8,FALSE)=0,"",VLOOKUP($A203,'Gerosa et al. growth media'!$A:$K,8,FALSE)*Sources!$E$3))</f>
        <v>1.7963002412853601E-2</v>
      </c>
      <c r="AD203" s="16">
        <f>IF(ISERROR(VLOOKUP($A203,'Gerosa et al. growth media'!$A:$K,9,FALSE)),"",IF(VLOOKUP($A203,'Gerosa et al. growth media'!$A:$K,9,FALSE)=0,"",VLOOKUP($A203,'Gerosa et al. growth media'!$A:$K,9,FALSE)*Sources!$E$3))</f>
        <v>1.5581485902702316E-2</v>
      </c>
      <c r="AE203" s="16">
        <f>IF(ISERROR(VLOOKUP($A203,'Gerosa et al. growth media'!$A:$K,10,FALSE)),"",IF(VLOOKUP($A203,'Gerosa et al. growth media'!$A:$K,10,FALSE)=0,"",VLOOKUP($A203,'Gerosa et al. growth media'!$A:$K,10,FALSE)*Sources!$E$3))</f>
        <v>1.8222957891679208E-2</v>
      </c>
      <c r="AF203" s="16">
        <f>IF(ISERROR(VLOOKUP($A203,'Gerosa et al. growth media'!$A:$K,11,FALSE)),"",IF(VLOOKUP($A203,'Gerosa et al. growth media'!$A:$K,11,FALSE)=0,"",VLOOKUP($A203,'Gerosa et al. growth media'!$A:$K,11,FALSE)*Sources!$E$3))</f>
        <v>2.799535680090081E-2</v>
      </c>
      <c r="AG203" s="16" t="str">
        <f>IF(ISERROR(VLOOKUP($A203,'Gerosa et al. diauxic shift'!$A:$L,4,FALSE)),"",IF(VLOOKUP($A203,'Gerosa et al. diauxic shift'!$A:$L,4,FALSE)=0,"",VLOOKUP($A203,'Gerosa et al. diauxic shift'!$A:$L,4,FALSE)*Sources!$E$3))</f>
        <v/>
      </c>
      <c r="AH203" s="16" t="str">
        <f>IF(ISERROR(VLOOKUP($A203,'Gerosa et al. diauxic shift'!$A:$L,5,FALSE)),"",IF(VLOOKUP($A203,'Gerosa et al. diauxic shift'!$A:$L,5,FALSE)=0,"",VLOOKUP($A203,'Gerosa et al. diauxic shift'!$A:$L,5,FALSE)*Sources!$E$3))</f>
        <v/>
      </c>
      <c r="AI203" s="16" t="str">
        <f>IF(ISERROR(VLOOKUP($A203,'Gerosa et al. diauxic shift'!$A:$L,6,FALSE)),"",IF(VLOOKUP($A203,'Gerosa et al. diauxic shift'!$A:$L,6,FALSE)=0,"",VLOOKUP($A203,'Gerosa et al. diauxic shift'!$A:$L,6,FALSE)*Sources!$E$3))</f>
        <v/>
      </c>
      <c r="AJ203" s="16" t="str">
        <f>IF(ISERROR(VLOOKUP($A203,'Gerosa et al. diauxic shift'!$A:$L,7,FALSE)),"",IF(VLOOKUP($A203,'Gerosa et al. diauxic shift'!$A:$L,7,FALSE)=0,"",VLOOKUP($A203,'Gerosa et al. diauxic shift'!$A:$L,7,FALSE)*Sources!$E$3))</f>
        <v/>
      </c>
      <c r="AK203" s="16" t="str">
        <f>IF(ISERROR(VLOOKUP($A203,'Gerosa et al. diauxic shift'!$A:$L,8,FALSE)),"",IF(VLOOKUP($A203,'Gerosa et al. diauxic shift'!$A:$L,8,FALSE)=0,"",VLOOKUP($A203,'Gerosa et al. diauxic shift'!$A:$L,8,FALSE)*Sources!$E$3))</f>
        <v/>
      </c>
      <c r="AL203" s="16" t="str">
        <f>IF(ISERROR(VLOOKUP($A203,'Gerosa et al. diauxic shift'!$A:$L,9,FALSE)),"",IF(VLOOKUP($A203,'Gerosa et al. diauxic shift'!$A:$L,9,FALSE)=0,"",VLOOKUP($A203,'Gerosa et al. diauxic shift'!$A:$L,9,FALSE)*Sources!$E$3))</f>
        <v/>
      </c>
      <c r="AM203" s="16" t="str">
        <f>IF(ISERROR(VLOOKUP($A203,'Gerosa et al. diauxic shift'!$A:$L,10,FALSE)),"",IF(VLOOKUP($A203,'Gerosa et al. diauxic shift'!$A:$L,10,FALSE)=0,"",VLOOKUP($A203,'Gerosa et al. diauxic shift'!$A:$L,10,FALSE)*Sources!$E$3))</f>
        <v/>
      </c>
      <c r="AN203" s="16" t="str">
        <f>IF(ISERROR(VLOOKUP($A203,'Gerosa et al. diauxic shift'!$A:$L,11,FALSE)),"",IF(VLOOKUP($A203,'Gerosa et al. diauxic shift'!$A:$L,11,FALSE)=0,"",VLOOKUP($A203,'Gerosa et al. diauxic shift'!$A:$L,11,FALSE)*Sources!$E$3))</f>
        <v/>
      </c>
      <c r="AO203" s="16" t="str">
        <f>IF(ISERROR(VLOOKUP($A203,'Gerosa et al. diauxic shift'!$A:$L,12,FALSE)),"",IF(VLOOKUP($A203,'Gerosa et al. diauxic shift'!$A:$L,12,FALSE)=0,"",VLOOKUP($A203,'Gerosa et al. diauxic shift'!$A:$L,12,FALSE)*Sources!$E$3))</f>
        <v/>
      </c>
      <c r="AP203" s="17"/>
      <c r="AQ203" s="16" t="str">
        <f>IF(ISERROR(VLOOKUP($A203,'Ishii et al.'!$A:$L,3,FALSE)),"",IF(VLOOKUP($A203,'Ishii et al.'!$A:$L,3,FALSE)=0,"",VLOOKUP($A203,'Ishii et al.'!$A:$L,3,FALSE)*Sources!$E$4))</f>
        <v/>
      </c>
      <c r="AR203" s="16" t="str">
        <f>IF(ISERROR(VLOOKUP($A203,'Ishii et al.'!$A:$L,4,FALSE)),"",IF(VLOOKUP($A203,'Ishii et al.'!$A:$L,4,FALSE)=0,"",VLOOKUP($A203,'Ishii et al.'!$A:$L,4,FALSE)*Sources!$E$4))</f>
        <v/>
      </c>
      <c r="AS203" s="16" t="str">
        <f>IF(ISERROR(VLOOKUP($A203,'Ishii et al.'!$A:$L,5,FALSE)),"",IF(VLOOKUP($A203,'Ishii et al.'!$A:$L,5,FALSE)=0,"",VLOOKUP($A203,'Ishii et al.'!$A:$L,5,FALSE)*Sources!$E$4))</f>
        <v/>
      </c>
      <c r="AT203" s="16" t="str">
        <f>IF(ISERROR(VLOOKUP($A203,'Ishii et al.'!$A:$L,6,FALSE)),"",IF(VLOOKUP($A203,'Ishii et al.'!$A:$L,6,FALSE)=0,"",VLOOKUP($A203,'Ishii et al.'!$A:$L,6,FALSE)*Sources!$E$4))</f>
        <v/>
      </c>
      <c r="AU203" s="16" t="str">
        <f>IF(ISERROR(VLOOKUP($A203,'Ishii et al.'!$A:$L,7,FALSE)),"",IF(VLOOKUP($A203,'Ishii et al.'!$A:$L,7,FALSE)=0,"",VLOOKUP($A203,'Ishii et al.'!$A:$L,7,FALSE)*Sources!$E$4))</f>
        <v/>
      </c>
      <c r="AV203" s="16" t="str">
        <f t="shared" si="35"/>
        <v/>
      </c>
      <c r="AW203" s="16" t="str">
        <f>IF(ISERROR(VLOOKUP($A203,'Ishii et al.'!$A:$L,9,FALSE)),"",IF(VLOOKUP($A203,'Ishii et al.'!$A:$L,9,FALSE)=0,"",VLOOKUP($A203,'Ishii et al.'!$A:$L,9,FALSE)*Sources!$E$4))</f>
        <v/>
      </c>
      <c r="AX203" s="16" t="str">
        <f>IF(ISERROR(VLOOKUP($A203,'Ishii et al.'!$A:$L,10,FALSE)),"",IF(VLOOKUP($A203,'Ishii et al.'!$A:$L,10,FALSE)=0,"",VLOOKUP($A203,'Ishii et al.'!$A:$L,10,FALSE)*Sources!$E$4))</f>
        <v/>
      </c>
      <c r="AY203" s="16" t="str">
        <f>IF(ISERROR(VLOOKUP($A203,'Ishii et al.'!$A:$L,11,FALSE)),"",IF(VLOOKUP($A203,'Ishii et al.'!$A:$L,11,FALSE)=0,"",VLOOKUP($A203,'Ishii et al.'!$A:$L,11,FALSE)*Sources!$E$4))</f>
        <v/>
      </c>
      <c r="AZ203" s="16" t="str">
        <f>IF(ISERROR(VLOOKUP($A203,'Ishii et al.'!$A:$L,12,FALSE)),"",IF(VLOOKUP($A203,'Ishii et al.'!$A:$L,12,FALSE)=0,"",VLOOKUP($A203,'Ishii et al.'!$A:$L,12,FALSE)*Sources!$E$4))</f>
        <v/>
      </c>
      <c r="BA203" s="17"/>
      <c r="BB203" s="16" t="str">
        <f>IF(ISERROR(VLOOKUP($A203,'Park et al.'!$A:$E,5,FALSE)),"",IF(VLOOKUP($A203,'Park et al.'!$A:$E,5,FALSE)=0,"",VLOOKUP($A203,'Park et al.'!$A:$E,5,FALSE)*Sources!$E$5))</f>
        <v/>
      </c>
    </row>
    <row r="204" spans="1:54" ht="15" customHeight="1">
      <c r="A204" s="16" t="s">
        <v>551</v>
      </c>
      <c r="B204" s="18"/>
      <c r="C204" s="18"/>
      <c r="D204" s="18" t="s">
        <v>552</v>
      </c>
      <c r="F204"/>
      <c r="G204" s="18" t="s">
        <v>552</v>
      </c>
      <c r="I204" s="16">
        <f t="shared" si="27"/>
        <v>1</v>
      </c>
      <c r="J204" s="16">
        <f t="shared" si="28"/>
        <v>1</v>
      </c>
      <c r="K204" s="18"/>
      <c r="L204" s="18"/>
      <c r="N204" s="12" t="str">
        <f t="shared" si="29"/>
        <v/>
      </c>
      <c r="O204" s="12" t="str">
        <f t="shared" si="30"/>
        <v/>
      </c>
      <c r="P204" s="12" t="str">
        <f t="shared" si="31"/>
        <v/>
      </c>
      <c r="Q204" s="12" t="str">
        <f t="shared" si="32"/>
        <v/>
      </c>
      <c r="R204" s="12" t="str">
        <f t="shared" si="33"/>
        <v/>
      </c>
      <c r="S204" s="12" t="str">
        <f t="shared" si="34"/>
        <v/>
      </c>
      <c r="U204" s="16" t="str">
        <f>IF(ISERROR(VLOOKUP($A204,'Bennett et al.'!$A:$E,3,FALSE)),"",IF(VLOOKUP($A204,'Bennett et al.'!$A:$E,3,FALSE)=0,"",VLOOKUP($A204,'Bennett et al.'!$A:$E,3,FALSE)*Sources!$E$2))</f>
        <v/>
      </c>
      <c r="V204" s="16" t="str">
        <f>IF(ISERROR(VLOOKUP($A204,'Bennett et al.'!$A:$E,4,FALSE)),"",IF(VLOOKUP($A204,'Bennett et al.'!$A:$E,4,FALSE)=0,"",VLOOKUP($A204,'Bennett et al.'!$A:$E,4,FALSE)*Sources!$E$2))</f>
        <v/>
      </c>
      <c r="W204" s="16" t="str">
        <f>IF(ISERROR(VLOOKUP($A204,'Bennett et al.'!$A:$E,5,FALSE)),"",IF(VLOOKUP($A204,'Bennett et al.'!$A:$E,5,FALSE)=0,"",VLOOKUP($A204,'Bennett et al.'!$A:$E,5,FALSE)*Sources!$E$2))</f>
        <v/>
      </c>
      <c r="X204" s="17"/>
      <c r="Y204" s="16" t="str">
        <f>IF(ISERROR(VLOOKUP($A204,'Gerosa et al. growth media'!$A:$K,4,FALSE)),"",IF(VLOOKUP($A204,'Gerosa et al. growth media'!$A:$K,4,FALSE)=0,"",VLOOKUP($A204,'Gerosa et al. growth media'!$A:$K,4,FALSE)*Sources!$E$3))</f>
        <v/>
      </c>
      <c r="Z204" s="16" t="str">
        <f>IF(ISERROR(VLOOKUP($A204,'Gerosa et al. growth media'!$A:$K,5,FALSE)),"",IF(VLOOKUP($A204,'Gerosa et al. growth media'!$A:$K,5,FALSE)=0,"",VLOOKUP($A204,'Gerosa et al. growth media'!$A:$K,5,FALSE)*Sources!$E$3))</f>
        <v/>
      </c>
      <c r="AA204" s="16" t="str">
        <f>IF(ISERROR(VLOOKUP($A204,'Gerosa et al. growth media'!$A:$K,6,FALSE)),"",IF(VLOOKUP($A204,'Gerosa et al. growth media'!$A:$K,6,FALSE)=0,"",VLOOKUP($A204,'Gerosa et al. growth media'!$A:$K,6,FALSE)*Sources!$E$3))</f>
        <v/>
      </c>
      <c r="AB204" s="16" t="str">
        <f>IF(ISERROR(VLOOKUP($A204,'Gerosa et al. growth media'!$A:$K,7,FALSE)),"",IF(VLOOKUP($A204,'Gerosa et al. growth media'!$A:$K,7,FALSE)=0,"",VLOOKUP($A204,'Gerosa et al. growth media'!$A:$K,7,FALSE)*Sources!$E$3))</f>
        <v/>
      </c>
      <c r="AC204" s="16" t="str">
        <f>IF(ISERROR(VLOOKUP($A204,'Gerosa et al. growth media'!$A:$K,8,FALSE)),"",IF(VLOOKUP($A204,'Gerosa et al. growth media'!$A:$K,8,FALSE)=0,"",VLOOKUP($A204,'Gerosa et al. growth media'!$A:$K,8,FALSE)*Sources!$E$3))</f>
        <v/>
      </c>
      <c r="AD204" s="16" t="str">
        <f>IF(ISERROR(VLOOKUP($A204,'Gerosa et al. growth media'!$A:$K,9,FALSE)),"",IF(VLOOKUP($A204,'Gerosa et al. growth media'!$A:$K,9,FALSE)=0,"",VLOOKUP($A204,'Gerosa et al. growth media'!$A:$K,9,FALSE)*Sources!$E$3))</f>
        <v/>
      </c>
      <c r="AE204" s="16" t="str">
        <f>IF(ISERROR(VLOOKUP($A204,'Gerosa et al. growth media'!$A:$K,10,FALSE)),"",IF(VLOOKUP($A204,'Gerosa et al. growth media'!$A:$K,10,FALSE)=0,"",VLOOKUP($A204,'Gerosa et al. growth media'!$A:$K,10,FALSE)*Sources!$E$3))</f>
        <v/>
      </c>
      <c r="AF204" s="16" t="str">
        <f>IF(ISERROR(VLOOKUP($A204,'Gerosa et al. growth media'!$A:$K,11,FALSE)),"",IF(VLOOKUP($A204,'Gerosa et al. growth media'!$A:$K,11,FALSE)=0,"",VLOOKUP($A204,'Gerosa et al. growth media'!$A:$K,11,FALSE)*Sources!$E$3))</f>
        <v/>
      </c>
      <c r="AG204" s="16" t="str">
        <f>IF(ISERROR(VLOOKUP($A204,'Gerosa et al. diauxic shift'!$A:$L,4,FALSE)),"",IF(VLOOKUP($A204,'Gerosa et al. diauxic shift'!$A:$L,4,FALSE)=0,"",VLOOKUP($A204,'Gerosa et al. diauxic shift'!$A:$L,4,FALSE)*Sources!$E$3))</f>
        <v/>
      </c>
      <c r="AH204" s="16" t="str">
        <f>IF(ISERROR(VLOOKUP($A204,'Gerosa et al. diauxic shift'!$A:$L,5,FALSE)),"",IF(VLOOKUP($A204,'Gerosa et al. diauxic shift'!$A:$L,5,FALSE)=0,"",VLOOKUP($A204,'Gerosa et al. diauxic shift'!$A:$L,5,FALSE)*Sources!$E$3))</f>
        <v/>
      </c>
      <c r="AI204" s="16" t="str">
        <f>IF(ISERROR(VLOOKUP($A204,'Gerosa et al. diauxic shift'!$A:$L,6,FALSE)),"",IF(VLOOKUP($A204,'Gerosa et al. diauxic shift'!$A:$L,6,FALSE)=0,"",VLOOKUP($A204,'Gerosa et al. diauxic shift'!$A:$L,6,FALSE)*Sources!$E$3))</f>
        <v/>
      </c>
      <c r="AJ204" s="16" t="str">
        <f>IF(ISERROR(VLOOKUP($A204,'Gerosa et al. diauxic shift'!$A:$L,7,FALSE)),"",IF(VLOOKUP($A204,'Gerosa et al. diauxic shift'!$A:$L,7,FALSE)=0,"",VLOOKUP($A204,'Gerosa et al. diauxic shift'!$A:$L,7,FALSE)*Sources!$E$3))</f>
        <v/>
      </c>
      <c r="AK204" s="16" t="str">
        <f>IF(ISERROR(VLOOKUP($A204,'Gerosa et al. diauxic shift'!$A:$L,8,FALSE)),"",IF(VLOOKUP($A204,'Gerosa et al. diauxic shift'!$A:$L,8,FALSE)=0,"",VLOOKUP($A204,'Gerosa et al. diauxic shift'!$A:$L,8,FALSE)*Sources!$E$3))</f>
        <v/>
      </c>
      <c r="AL204" s="16" t="str">
        <f>IF(ISERROR(VLOOKUP($A204,'Gerosa et al. diauxic shift'!$A:$L,9,FALSE)),"",IF(VLOOKUP($A204,'Gerosa et al. diauxic shift'!$A:$L,9,FALSE)=0,"",VLOOKUP($A204,'Gerosa et al. diauxic shift'!$A:$L,9,FALSE)*Sources!$E$3))</f>
        <v/>
      </c>
      <c r="AM204" s="16" t="str">
        <f>IF(ISERROR(VLOOKUP($A204,'Gerosa et al. diauxic shift'!$A:$L,10,FALSE)),"",IF(VLOOKUP($A204,'Gerosa et al. diauxic shift'!$A:$L,10,FALSE)=0,"",VLOOKUP($A204,'Gerosa et al. diauxic shift'!$A:$L,10,FALSE)*Sources!$E$3))</f>
        <v/>
      </c>
      <c r="AN204" s="16" t="str">
        <f>IF(ISERROR(VLOOKUP($A204,'Gerosa et al. diauxic shift'!$A:$L,11,FALSE)),"",IF(VLOOKUP($A204,'Gerosa et al. diauxic shift'!$A:$L,11,FALSE)=0,"",VLOOKUP($A204,'Gerosa et al. diauxic shift'!$A:$L,11,FALSE)*Sources!$E$3))</f>
        <v/>
      </c>
      <c r="AO204" s="16" t="str">
        <f>IF(ISERROR(VLOOKUP($A204,'Gerosa et al. diauxic shift'!$A:$L,12,FALSE)),"",IF(VLOOKUP($A204,'Gerosa et al. diauxic shift'!$A:$L,12,FALSE)=0,"",VLOOKUP($A204,'Gerosa et al. diauxic shift'!$A:$L,12,FALSE)*Sources!$E$3))</f>
        <v/>
      </c>
      <c r="AP204" s="17"/>
      <c r="AQ204" s="16" t="str">
        <f>IF(ISERROR(VLOOKUP($A204,'Ishii et al.'!$A:$L,3,FALSE)),"",IF(VLOOKUP($A204,'Ishii et al.'!$A:$L,3,FALSE)=0,"",VLOOKUP($A204,'Ishii et al.'!$A:$L,3,FALSE)*Sources!$E$4))</f>
        <v/>
      </c>
      <c r="AR204" s="16">
        <f>IF(ISERROR(VLOOKUP($A204,'Ishii et al.'!$A:$L,4,FALSE)),"",IF(VLOOKUP($A204,'Ishii et al.'!$A:$L,4,FALSE)=0,"",VLOOKUP($A204,'Ishii et al.'!$A:$L,4,FALSE)*Sources!$E$4))</f>
        <v>3.6753815072941003E-2</v>
      </c>
      <c r="AS204" s="16" t="str">
        <f>IF(ISERROR(VLOOKUP($A204,'Ishii et al.'!$A:$L,5,FALSE)),"",IF(VLOOKUP($A204,'Ishii et al.'!$A:$L,5,FALSE)=0,"",VLOOKUP($A204,'Ishii et al.'!$A:$L,5,FALSE)*Sources!$E$4))</f>
        <v/>
      </c>
      <c r="AT204" s="16" t="str">
        <f>IF(ISERROR(VLOOKUP($A204,'Ishii et al.'!$A:$L,6,FALSE)),"",IF(VLOOKUP($A204,'Ishii et al.'!$A:$L,6,FALSE)=0,"",VLOOKUP($A204,'Ishii et al.'!$A:$L,6,FALSE)*Sources!$E$4))</f>
        <v/>
      </c>
      <c r="AU204" s="16" t="str">
        <f>IF(ISERROR(VLOOKUP($A204,'Ishii et al.'!$A:$L,7,FALSE)),"",IF(VLOOKUP($A204,'Ishii et al.'!$A:$L,7,FALSE)=0,"",VLOOKUP($A204,'Ishii et al.'!$A:$L,7,FALSE)*Sources!$E$4))</f>
        <v/>
      </c>
      <c r="AV204" s="16">
        <f t="shared" si="35"/>
        <v>3.6753815072941003E-2</v>
      </c>
      <c r="AW204" s="16" t="str">
        <f>IF(ISERROR(VLOOKUP($A204,'Ishii et al.'!$A:$L,9,FALSE)),"",IF(VLOOKUP($A204,'Ishii et al.'!$A:$L,9,FALSE)=0,"",VLOOKUP($A204,'Ishii et al.'!$A:$L,9,FALSE)*Sources!$E$4))</f>
        <v/>
      </c>
      <c r="AX204" s="16" t="str">
        <f>IF(ISERROR(VLOOKUP($A204,'Ishii et al.'!$A:$L,10,FALSE)),"",IF(VLOOKUP($A204,'Ishii et al.'!$A:$L,10,FALSE)=0,"",VLOOKUP($A204,'Ishii et al.'!$A:$L,10,FALSE)*Sources!$E$4))</f>
        <v/>
      </c>
      <c r="AY204" s="16" t="str">
        <f>IF(ISERROR(VLOOKUP($A204,'Ishii et al.'!$A:$L,11,FALSE)),"",IF(VLOOKUP($A204,'Ishii et al.'!$A:$L,11,FALSE)=0,"",VLOOKUP($A204,'Ishii et al.'!$A:$L,11,FALSE)*Sources!$E$4))</f>
        <v/>
      </c>
      <c r="AZ204" s="16" t="str">
        <f>IF(ISERROR(VLOOKUP($A204,'Ishii et al.'!$A:$L,12,FALSE)),"",IF(VLOOKUP($A204,'Ishii et al.'!$A:$L,12,FALSE)=0,"",VLOOKUP($A204,'Ishii et al.'!$A:$L,12,FALSE)*Sources!$E$4))</f>
        <v/>
      </c>
      <c r="BA204" s="17"/>
      <c r="BB204" s="16" t="str">
        <f>IF(ISERROR(VLOOKUP($A204,'Park et al.'!$A:$E,5,FALSE)),"",IF(VLOOKUP($A204,'Park et al.'!$A:$E,5,FALSE)=0,"",VLOOKUP($A204,'Park et al.'!$A:$E,5,FALSE)*Sources!$E$5))</f>
        <v/>
      </c>
    </row>
    <row r="205" spans="1:54" ht="15" customHeight="1">
      <c r="A205" s="16" t="s">
        <v>553</v>
      </c>
      <c r="B205" s="18"/>
      <c r="C205" s="18"/>
      <c r="D205" s="18" t="s">
        <v>554</v>
      </c>
      <c r="G205" s="18" t="s">
        <v>554</v>
      </c>
      <c r="I205" s="18">
        <f t="shared" si="27"/>
        <v>1</v>
      </c>
      <c r="J205" s="18">
        <f t="shared" si="28"/>
        <v>5</v>
      </c>
      <c r="K205" s="18"/>
      <c r="L205" s="18"/>
      <c r="N205" s="12" t="str">
        <f t="shared" si="29"/>
        <v/>
      </c>
      <c r="O205" s="12" t="str">
        <f t="shared" si="30"/>
        <v/>
      </c>
      <c r="P205" s="12" t="str">
        <f t="shared" si="31"/>
        <v/>
      </c>
      <c r="Q205" s="12" t="str">
        <f t="shared" si="32"/>
        <v/>
      </c>
      <c r="R205" s="12" t="str">
        <f t="shared" si="33"/>
        <v/>
      </c>
      <c r="S205" s="12" t="str">
        <f t="shared" si="34"/>
        <v/>
      </c>
      <c r="U205" s="18" t="str">
        <f>IF(ISERROR(VLOOKUP($A205,'Bennett et al.'!$A:$E,3,FALSE)),"",IF(VLOOKUP($A205,'Bennett et al.'!$A:$E,3,FALSE)=0,"",VLOOKUP($A205,'Bennett et al.'!$A:$E,3,FALSE)*Sources!$E$2))</f>
        <v/>
      </c>
      <c r="V205" s="18" t="str">
        <f>IF(ISERROR(VLOOKUP($A205,'Bennett et al.'!$A:$E,4,FALSE)),"",IF(VLOOKUP($A205,'Bennett et al.'!$A:$E,4,FALSE)=0,"",VLOOKUP($A205,'Bennett et al.'!$A:$E,4,FALSE)*Sources!$E$2))</f>
        <v/>
      </c>
      <c r="W205" s="18" t="str">
        <f>IF(ISERROR(VLOOKUP($A205,'Bennett et al.'!$A:$E,5,FALSE)),"",IF(VLOOKUP($A205,'Bennett et al.'!$A:$E,5,FALSE)=0,"",VLOOKUP($A205,'Bennett et al.'!$A:$E,5,FALSE)*Sources!$E$2))</f>
        <v/>
      </c>
      <c r="X205" s="17"/>
      <c r="Y205" s="18" t="str">
        <f>IF(ISERROR(VLOOKUP($A205,'Gerosa et al. growth media'!$A:$K,4,FALSE)),"",IF(VLOOKUP($A205,'Gerosa et al. growth media'!$A:$K,4,FALSE)=0,"",VLOOKUP($A205,'Gerosa et al. growth media'!$A:$K,4,FALSE)*Sources!$E$3))</f>
        <v/>
      </c>
      <c r="Z205" s="18" t="str">
        <f>IF(ISERROR(VLOOKUP($A205,'Gerosa et al. growth media'!$A:$K,5,FALSE)),"",IF(VLOOKUP($A205,'Gerosa et al. growth media'!$A:$K,5,FALSE)=0,"",VLOOKUP($A205,'Gerosa et al. growth media'!$A:$K,5,FALSE)*Sources!$E$3))</f>
        <v/>
      </c>
      <c r="AA205" s="18" t="str">
        <f>IF(ISERROR(VLOOKUP($A205,'Gerosa et al. growth media'!$A:$K,6,FALSE)),"",IF(VLOOKUP($A205,'Gerosa et al. growth media'!$A:$K,6,FALSE)=0,"",VLOOKUP($A205,'Gerosa et al. growth media'!$A:$K,6,FALSE)*Sources!$E$3))</f>
        <v/>
      </c>
      <c r="AB205" s="18" t="str">
        <f>IF(ISERROR(VLOOKUP($A205,'Gerosa et al. growth media'!$A:$K,7,FALSE)),"",IF(VLOOKUP($A205,'Gerosa et al. growth media'!$A:$K,7,FALSE)=0,"",VLOOKUP($A205,'Gerosa et al. growth media'!$A:$K,7,FALSE)*Sources!$E$3))</f>
        <v/>
      </c>
      <c r="AC205" s="18" t="str">
        <f>IF(ISERROR(VLOOKUP($A205,'Gerosa et al. growth media'!$A:$K,8,FALSE)),"",IF(VLOOKUP($A205,'Gerosa et al. growth media'!$A:$K,8,FALSE)=0,"",VLOOKUP($A205,'Gerosa et al. growth media'!$A:$K,8,FALSE)*Sources!$E$3))</f>
        <v/>
      </c>
      <c r="AD205" s="18" t="str">
        <f>IF(ISERROR(VLOOKUP($A205,'Gerosa et al. growth media'!$A:$K,9,FALSE)),"",IF(VLOOKUP($A205,'Gerosa et al. growth media'!$A:$K,9,FALSE)=0,"",VLOOKUP($A205,'Gerosa et al. growth media'!$A:$K,9,FALSE)*Sources!$E$3))</f>
        <v/>
      </c>
      <c r="AE205" s="18" t="str">
        <f>IF(ISERROR(VLOOKUP($A205,'Gerosa et al. growth media'!$A:$K,10,FALSE)),"",IF(VLOOKUP($A205,'Gerosa et al. growth media'!$A:$K,10,FALSE)=0,"",VLOOKUP($A205,'Gerosa et al. growth media'!$A:$K,10,FALSE)*Sources!$E$3))</f>
        <v/>
      </c>
      <c r="AF205" s="18" t="str">
        <f>IF(ISERROR(VLOOKUP($A205,'Gerosa et al. growth media'!$A:$K,11,FALSE)),"",IF(VLOOKUP($A205,'Gerosa et al. growth media'!$A:$K,11,FALSE)=0,"",VLOOKUP($A205,'Gerosa et al. growth media'!$A:$K,11,FALSE)*Sources!$E$3))</f>
        <v/>
      </c>
      <c r="AG205" s="18" t="str">
        <f>IF(ISERROR(VLOOKUP($A205,'Gerosa et al. diauxic shift'!$A:$L,4,FALSE)),"",IF(VLOOKUP($A205,'Gerosa et al. diauxic shift'!$A:$L,4,FALSE)=0,"",VLOOKUP($A205,'Gerosa et al. diauxic shift'!$A:$L,4,FALSE)*Sources!$E$3))</f>
        <v/>
      </c>
      <c r="AH205" s="18" t="str">
        <f>IF(ISERROR(VLOOKUP($A205,'Gerosa et al. diauxic shift'!$A:$L,5,FALSE)),"",IF(VLOOKUP($A205,'Gerosa et al. diauxic shift'!$A:$L,5,FALSE)=0,"",VLOOKUP($A205,'Gerosa et al. diauxic shift'!$A:$L,5,FALSE)*Sources!$E$3))</f>
        <v/>
      </c>
      <c r="AI205" s="18" t="str">
        <f>IF(ISERROR(VLOOKUP($A205,'Gerosa et al. diauxic shift'!$A:$L,6,FALSE)),"",IF(VLOOKUP($A205,'Gerosa et al. diauxic shift'!$A:$L,6,FALSE)=0,"",VLOOKUP($A205,'Gerosa et al. diauxic shift'!$A:$L,6,FALSE)*Sources!$E$3))</f>
        <v/>
      </c>
      <c r="AJ205" s="18" t="str">
        <f>IF(ISERROR(VLOOKUP($A205,'Gerosa et al. diauxic shift'!$A:$L,7,FALSE)),"",IF(VLOOKUP($A205,'Gerosa et al. diauxic shift'!$A:$L,7,FALSE)=0,"",VLOOKUP($A205,'Gerosa et al. diauxic shift'!$A:$L,7,FALSE)*Sources!$E$3))</f>
        <v/>
      </c>
      <c r="AK205" s="18" t="str">
        <f>IF(ISERROR(VLOOKUP($A205,'Gerosa et al. diauxic shift'!$A:$L,8,FALSE)),"",IF(VLOOKUP($A205,'Gerosa et al. diauxic shift'!$A:$L,8,FALSE)=0,"",VLOOKUP($A205,'Gerosa et al. diauxic shift'!$A:$L,8,FALSE)*Sources!$E$3))</f>
        <v/>
      </c>
      <c r="AL205" s="18" t="str">
        <f>IF(ISERROR(VLOOKUP($A205,'Gerosa et al. diauxic shift'!$A:$L,9,FALSE)),"",IF(VLOOKUP($A205,'Gerosa et al. diauxic shift'!$A:$L,9,FALSE)=0,"",VLOOKUP($A205,'Gerosa et al. diauxic shift'!$A:$L,9,FALSE)*Sources!$E$3))</f>
        <v/>
      </c>
      <c r="AM205" s="18" t="str">
        <f>IF(ISERROR(VLOOKUP($A205,'Gerosa et al. diauxic shift'!$A:$L,10,FALSE)),"",IF(VLOOKUP($A205,'Gerosa et al. diauxic shift'!$A:$L,10,FALSE)=0,"",VLOOKUP($A205,'Gerosa et al. diauxic shift'!$A:$L,10,FALSE)*Sources!$E$3))</f>
        <v/>
      </c>
      <c r="AN205" s="18" t="str">
        <f>IF(ISERROR(VLOOKUP($A205,'Gerosa et al. diauxic shift'!$A:$L,11,FALSE)),"",IF(VLOOKUP($A205,'Gerosa et al. diauxic shift'!$A:$L,11,FALSE)=0,"",VLOOKUP($A205,'Gerosa et al. diauxic shift'!$A:$L,11,FALSE)*Sources!$E$3))</f>
        <v/>
      </c>
      <c r="AO205" s="18" t="str">
        <f>IF(ISERROR(VLOOKUP($A205,'Gerosa et al. diauxic shift'!$A:$L,12,FALSE)),"",IF(VLOOKUP($A205,'Gerosa et al. diauxic shift'!$A:$L,12,FALSE)=0,"",VLOOKUP($A205,'Gerosa et al. diauxic shift'!$A:$L,12,FALSE)*Sources!$E$3))</f>
        <v/>
      </c>
      <c r="AP205" s="17"/>
      <c r="AQ205" s="18">
        <f>IF(ISERROR(VLOOKUP($A205,'Ishii et al.'!$A:$L,3,FALSE)),"",IF(VLOOKUP($A205,'Ishii et al.'!$A:$L,3,FALSE)=0,"",VLOOKUP($A205,'Ishii et al.'!$A:$L,3,FALSE)*Sources!$E$4))</f>
        <v>8.6905057037055602E-3</v>
      </c>
      <c r="AR205" s="18">
        <f>IF(ISERROR(VLOOKUP($A205,'Ishii et al.'!$A:$L,4,FALSE)),"",IF(VLOOKUP($A205,'Ishii et al.'!$A:$L,4,FALSE)=0,"",VLOOKUP($A205,'Ishii et al.'!$A:$L,4,FALSE)*Sources!$E$4))</f>
        <v>1.8248734218706701E-2</v>
      </c>
      <c r="AS205" s="18" t="str">
        <f>IF(ISERROR(VLOOKUP($A205,'Ishii et al.'!$A:$L,5,FALSE)),"",IF(VLOOKUP($A205,'Ishii et al.'!$A:$L,5,FALSE)=0,"",VLOOKUP($A205,'Ishii et al.'!$A:$L,5,FALSE)*Sources!$E$4))</f>
        <v/>
      </c>
      <c r="AT205" s="18">
        <f>IF(ISERROR(VLOOKUP($A205,'Ishii et al.'!$A:$L,6,FALSE)),"",IF(VLOOKUP($A205,'Ishii et al.'!$A:$L,6,FALSE)=0,"",VLOOKUP($A205,'Ishii et al.'!$A:$L,6,FALSE)*Sources!$E$4))</f>
        <v>1.11138653404697E-2</v>
      </c>
      <c r="AU205" s="18">
        <f>IF(ISERROR(VLOOKUP($A205,'Ishii et al.'!$A:$L,7,FALSE)),"",IF(VLOOKUP($A205,'Ishii et al.'!$A:$L,7,FALSE)=0,"",VLOOKUP($A205,'Ishii et al.'!$A:$L,7,FALSE)*Sources!$E$4))</f>
        <v>2.88901489457703E-2</v>
      </c>
      <c r="AV205" s="18">
        <f t="shared" si="35"/>
        <v>1.6735813552163067E-2</v>
      </c>
      <c r="AW205" s="18">
        <f>IF(ISERROR(VLOOKUP($A205,'Ishii et al.'!$A:$L,9,FALSE)),"",IF(VLOOKUP($A205,'Ishii et al.'!$A:$L,9,FALSE)=0,"",VLOOKUP($A205,'Ishii et al.'!$A:$L,9,FALSE)*Sources!$E$4))</f>
        <v>4.4214598694585001E-2</v>
      </c>
      <c r="AX205" s="18" t="str">
        <f>IF(ISERROR(VLOOKUP($A205,'Ishii et al.'!$A:$L,10,FALSE)),"",IF(VLOOKUP($A205,'Ishii et al.'!$A:$L,10,FALSE)=0,"",VLOOKUP($A205,'Ishii et al.'!$A:$L,10,FALSE)*Sources!$E$4))</f>
        <v/>
      </c>
      <c r="AY205" s="18" t="str">
        <f>IF(ISERROR(VLOOKUP($A205,'Ishii et al.'!$A:$L,11,FALSE)),"",IF(VLOOKUP($A205,'Ishii et al.'!$A:$L,11,FALSE)=0,"",VLOOKUP($A205,'Ishii et al.'!$A:$L,11,FALSE)*Sources!$E$4))</f>
        <v/>
      </c>
      <c r="AZ205" s="18" t="str">
        <f>IF(ISERROR(VLOOKUP($A205,'Ishii et al.'!$A:$L,12,FALSE)),"",IF(VLOOKUP($A205,'Ishii et al.'!$A:$L,12,FALSE)=0,"",VLOOKUP($A205,'Ishii et al.'!$A:$L,12,FALSE)*Sources!$E$4))</f>
        <v/>
      </c>
      <c r="BA205" s="17"/>
      <c r="BB205" s="18" t="str">
        <f>IF(ISERROR(VLOOKUP($A205,'Park et al.'!$A:$E,5,FALSE)),"",IF(VLOOKUP($A205,'Park et al.'!$A:$E,5,FALSE)=0,"",VLOOKUP($A205,'Park et al.'!$A:$E,5,FALSE)*Sources!$E$5))</f>
        <v/>
      </c>
    </row>
    <row r="206" spans="1:54" ht="15" hidden="1" customHeight="1">
      <c r="A206" s="16" t="s">
        <v>555</v>
      </c>
      <c r="B206" s="18" t="s">
        <v>802</v>
      </c>
      <c r="C206" s="18" t="s">
        <v>802</v>
      </c>
      <c r="D206" s="18" t="s">
        <v>556</v>
      </c>
      <c r="E206" s="18" t="s">
        <v>556</v>
      </c>
      <c r="F206" s="17"/>
      <c r="G206"/>
      <c r="H206" s="18" t="s">
        <v>556</v>
      </c>
      <c r="I206" s="16">
        <f t="shared" si="27"/>
        <v>2</v>
      </c>
      <c r="J206" s="16">
        <f t="shared" si="28"/>
        <v>4</v>
      </c>
      <c r="K206" s="18"/>
      <c r="L206" s="18"/>
      <c r="M206" s="12" t="b">
        <v>1</v>
      </c>
      <c r="N206" s="12">
        <f t="shared" si="29"/>
        <v>1.15E-2</v>
      </c>
      <c r="O206" s="12">
        <f t="shared" si="30"/>
        <v>1.15E-2</v>
      </c>
      <c r="P206" s="12">
        <f t="shared" si="31"/>
        <v>1.15E-2</v>
      </c>
      <c r="Q206" s="12">
        <f t="shared" si="32"/>
        <v>1.15E-2</v>
      </c>
      <c r="R206" s="12">
        <f t="shared" si="33"/>
        <v>0</v>
      </c>
      <c r="S206" s="12">
        <f t="shared" si="34"/>
        <v>3.3294730746960043E-5</v>
      </c>
      <c r="U206" s="16">
        <f>IF(ISERROR(VLOOKUP($A206,'Bennett et al.'!$A:$E,3,FALSE)),"",IF(VLOOKUP($A206,'Bennett et al.'!$A:$E,3,FALSE)=0,"",VLOOKUP($A206,'Bennett et al.'!$A:$E,3,FALSE)*Sources!$E$2))</f>
        <v>1.15E-2</v>
      </c>
      <c r="V206" s="16">
        <f>IF(ISERROR(VLOOKUP($A206,'Bennett et al.'!$A:$E,4,FALSE)),"",IF(VLOOKUP($A206,'Bennett et al.'!$A:$E,4,FALSE)=0,"",VLOOKUP($A206,'Bennett et al.'!$A:$E,4,FALSE)*Sources!$E$2))</f>
        <v>4.6600000000000001E-3</v>
      </c>
      <c r="W206" s="16">
        <f>IF(ISERROR(VLOOKUP($A206,'Bennett et al.'!$A:$E,5,FALSE)),"",IF(VLOOKUP($A206,'Bennett et al.'!$A:$E,5,FALSE)=0,"",VLOOKUP($A206,'Bennett et al.'!$A:$E,5,FALSE)*Sources!$E$2))</f>
        <v>8.9599999999999999E-4</v>
      </c>
      <c r="X206" s="17"/>
      <c r="Y206" s="16" t="str">
        <f>IF(ISERROR(VLOOKUP($A206,'Gerosa et al. growth media'!$A:$K,4,FALSE)),"",IF(VLOOKUP($A206,'Gerosa et al. growth media'!$A:$K,4,FALSE)=0,"",VLOOKUP($A206,'Gerosa et al. growth media'!$A:$K,4,FALSE)*Sources!$E$3))</f>
        <v/>
      </c>
      <c r="Z206" s="16" t="str">
        <f>IF(ISERROR(VLOOKUP($A206,'Gerosa et al. growth media'!$A:$K,5,FALSE)),"",IF(VLOOKUP($A206,'Gerosa et al. growth media'!$A:$K,5,FALSE)=0,"",VLOOKUP($A206,'Gerosa et al. growth media'!$A:$K,5,FALSE)*Sources!$E$3))</f>
        <v/>
      </c>
      <c r="AA206" s="16" t="str">
        <f>IF(ISERROR(VLOOKUP($A206,'Gerosa et al. growth media'!$A:$K,6,FALSE)),"",IF(VLOOKUP($A206,'Gerosa et al. growth media'!$A:$K,6,FALSE)=0,"",VLOOKUP($A206,'Gerosa et al. growth media'!$A:$K,6,FALSE)*Sources!$E$3))</f>
        <v/>
      </c>
      <c r="AB206" s="16" t="str">
        <f>IF(ISERROR(VLOOKUP($A206,'Gerosa et al. growth media'!$A:$K,7,FALSE)),"",IF(VLOOKUP($A206,'Gerosa et al. growth media'!$A:$K,7,FALSE)=0,"",VLOOKUP($A206,'Gerosa et al. growth media'!$A:$K,7,FALSE)*Sources!$E$3))</f>
        <v/>
      </c>
      <c r="AC206" s="16" t="str">
        <f>IF(ISERROR(VLOOKUP($A206,'Gerosa et al. growth media'!$A:$K,8,FALSE)),"",IF(VLOOKUP($A206,'Gerosa et al. growth media'!$A:$K,8,FALSE)=0,"",VLOOKUP($A206,'Gerosa et al. growth media'!$A:$K,8,FALSE)*Sources!$E$3))</f>
        <v/>
      </c>
      <c r="AD206" s="16" t="str">
        <f>IF(ISERROR(VLOOKUP($A206,'Gerosa et al. growth media'!$A:$K,9,FALSE)),"",IF(VLOOKUP($A206,'Gerosa et al. growth media'!$A:$K,9,FALSE)=0,"",VLOOKUP($A206,'Gerosa et al. growth media'!$A:$K,9,FALSE)*Sources!$E$3))</f>
        <v/>
      </c>
      <c r="AE206" s="16" t="str">
        <f>IF(ISERROR(VLOOKUP($A206,'Gerosa et al. growth media'!$A:$K,10,FALSE)),"",IF(VLOOKUP($A206,'Gerosa et al. growth media'!$A:$K,10,FALSE)=0,"",VLOOKUP($A206,'Gerosa et al. growth media'!$A:$K,10,FALSE)*Sources!$E$3))</f>
        <v/>
      </c>
      <c r="AF206" s="16" t="str">
        <f>IF(ISERROR(VLOOKUP($A206,'Gerosa et al. growth media'!$A:$K,11,FALSE)),"",IF(VLOOKUP($A206,'Gerosa et al. growth media'!$A:$K,11,FALSE)=0,"",VLOOKUP($A206,'Gerosa et al. growth media'!$A:$K,11,FALSE)*Sources!$E$3))</f>
        <v/>
      </c>
      <c r="AG206" s="16" t="str">
        <f>IF(ISERROR(VLOOKUP($A206,'Gerosa et al. diauxic shift'!$A:$L,4,FALSE)),"",IF(VLOOKUP($A206,'Gerosa et al. diauxic shift'!$A:$L,4,FALSE)=0,"",VLOOKUP($A206,'Gerosa et al. diauxic shift'!$A:$L,4,FALSE)*Sources!$E$3))</f>
        <v/>
      </c>
      <c r="AH206" s="16" t="str">
        <f>IF(ISERROR(VLOOKUP($A206,'Gerosa et al. diauxic shift'!$A:$L,5,FALSE)),"",IF(VLOOKUP($A206,'Gerosa et al. diauxic shift'!$A:$L,5,FALSE)=0,"",VLOOKUP($A206,'Gerosa et al. diauxic shift'!$A:$L,5,FALSE)*Sources!$E$3))</f>
        <v/>
      </c>
      <c r="AI206" s="16" t="str">
        <f>IF(ISERROR(VLOOKUP($A206,'Gerosa et al. diauxic shift'!$A:$L,6,FALSE)),"",IF(VLOOKUP($A206,'Gerosa et al. diauxic shift'!$A:$L,6,FALSE)=0,"",VLOOKUP($A206,'Gerosa et al. diauxic shift'!$A:$L,6,FALSE)*Sources!$E$3))</f>
        <v/>
      </c>
      <c r="AJ206" s="16" t="str">
        <f>IF(ISERROR(VLOOKUP($A206,'Gerosa et al. diauxic shift'!$A:$L,7,FALSE)),"",IF(VLOOKUP($A206,'Gerosa et al. diauxic shift'!$A:$L,7,FALSE)=0,"",VLOOKUP($A206,'Gerosa et al. diauxic shift'!$A:$L,7,FALSE)*Sources!$E$3))</f>
        <v/>
      </c>
      <c r="AK206" s="16" t="str">
        <f>IF(ISERROR(VLOOKUP($A206,'Gerosa et al. diauxic shift'!$A:$L,8,FALSE)),"",IF(VLOOKUP($A206,'Gerosa et al. diauxic shift'!$A:$L,8,FALSE)=0,"",VLOOKUP($A206,'Gerosa et al. diauxic shift'!$A:$L,8,FALSE)*Sources!$E$3))</f>
        <v/>
      </c>
      <c r="AL206" s="16" t="str">
        <f>IF(ISERROR(VLOOKUP($A206,'Gerosa et al. diauxic shift'!$A:$L,9,FALSE)),"",IF(VLOOKUP($A206,'Gerosa et al. diauxic shift'!$A:$L,9,FALSE)=0,"",VLOOKUP($A206,'Gerosa et al. diauxic shift'!$A:$L,9,FALSE)*Sources!$E$3))</f>
        <v/>
      </c>
      <c r="AM206" s="16" t="str">
        <f>IF(ISERROR(VLOOKUP($A206,'Gerosa et al. diauxic shift'!$A:$L,10,FALSE)),"",IF(VLOOKUP($A206,'Gerosa et al. diauxic shift'!$A:$L,10,FALSE)=0,"",VLOOKUP($A206,'Gerosa et al. diauxic shift'!$A:$L,10,FALSE)*Sources!$E$3))</f>
        <v/>
      </c>
      <c r="AN206" s="16" t="str">
        <f>IF(ISERROR(VLOOKUP($A206,'Gerosa et al. diauxic shift'!$A:$L,11,FALSE)),"",IF(VLOOKUP($A206,'Gerosa et al. diauxic shift'!$A:$L,11,FALSE)=0,"",VLOOKUP($A206,'Gerosa et al. diauxic shift'!$A:$L,11,FALSE)*Sources!$E$3))</f>
        <v/>
      </c>
      <c r="AO206" s="16" t="str">
        <f>IF(ISERROR(VLOOKUP($A206,'Gerosa et al. diauxic shift'!$A:$L,12,FALSE)),"",IF(VLOOKUP($A206,'Gerosa et al. diauxic shift'!$A:$L,12,FALSE)=0,"",VLOOKUP($A206,'Gerosa et al. diauxic shift'!$A:$L,12,FALSE)*Sources!$E$3))</f>
        <v/>
      </c>
      <c r="AP206" s="17"/>
      <c r="AQ206" s="16" t="str">
        <f>IF(ISERROR(VLOOKUP($A206,'Ishii et al.'!$A:$L,3,FALSE)),"",IF(VLOOKUP($A206,'Ishii et al.'!$A:$L,3,FALSE)=0,"",VLOOKUP($A206,'Ishii et al.'!$A:$L,3,FALSE)*Sources!$E$4))</f>
        <v/>
      </c>
      <c r="AR206" s="16" t="str">
        <f>IF(ISERROR(VLOOKUP($A206,'Ishii et al.'!$A:$L,4,FALSE)),"",IF(VLOOKUP($A206,'Ishii et al.'!$A:$L,4,FALSE)=0,"",VLOOKUP($A206,'Ishii et al.'!$A:$L,4,FALSE)*Sources!$E$4))</f>
        <v/>
      </c>
      <c r="AS206" s="16" t="str">
        <f>IF(ISERROR(VLOOKUP($A206,'Ishii et al.'!$A:$L,5,FALSE)),"",IF(VLOOKUP($A206,'Ishii et al.'!$A:$L,5,FALSE)=0,"",VLOOKUP($A206,'Ishii et al.'!$A:$L,5,FALSE)*Sources!$E$4))</f>
        <v/>
      </c>
      <c r="AT206" s="16" t="str">
        <f>IF(ISERROR(VLOOKUP($A206,'Ishii et al.'!$A:$L,6,FALSE)),"",IF(VLOOKUP($A206,'Ishii et al.'!$A:$L,6,FALSE)=0,"",VLOOKUP($A206,'Ishii et al.'!$A:$L,6,FALSE)*Sources!$E$4))</f>
        <v/>
      </c>
      <c r="AU206" s="16" t="str">
        <f>IF(ISERROR(VLOOKUP($A206,'Ishii et al.'!$A:$L,7,FALSE)),"",IF(VLOOKUP($A206,'Ishii et al.'!$A:$L,7,FALSE)=0,"",VLOOKUP($A206,'Ishii et al.'!$A:$L,7,FALSE)*Sources!$E$4))</f>
        <v/>
      </c>
      <c r="AV206" s="16" t="str">
        <f t="shared" si="35"/>
        <v/>
      </c>
      <c r="AW206" s="16" t="str">
        <f>IF(ISERROR(VLOOKUP($A206,'Ishii et al.'!$A:$L,9,FALSE)),"",IF(VLOOKUP($A206,'Ishii et al.'!$A:$L,9,FALSE)=0,"",VLOOKUP($A206,'Ishii et al.'!$A:$L,9,FALSE)*Sources!$E$4))</f>
        <v/>
      </c>
      <c r="AX206" s="16" t="str">
        <f>IF(ISERROR(VLOOKUP($A206,'Ishii et al.'!$A:$L,10,FALSE)),"",IF(VLOOKUP($A206,'Ishii et al.'!$A:$L,10,FALSE)=0,"",VLOOKUP($A206,'Ishii et al.'!$A:$L,10,FALSE)*Sources!$E$4))</f>
        <v/>
      </c>
      <c r="AY206" s="16" t="str">
        <f>IF(ISERROR(VLOOKUP($A206,'Ishii et al.'!$A:$L,11,FALSE)),"",IF(VLOOKUP($A206,'Ishii et al.'!$A:$L,11,FALSE)=0,"",VLOOKUP($A206,'Ishii et al.'!$A:$L,11,FALSE)*Sources!$E$4))</f>
        <v/>
      </c>
      <c r="AZ206" s="16" t="str">
        <f>IF(ISERROR(VLOOKUP($A206,'Ishii et al.'!$A:$L,12,FALSE)),"",IF(VLOOKUP($A206,'Ishii et al.'!$A:$L,12,FALSE)=0,"",VLOOKUP($A206,'Ishii et al.'!$A:$L,12,FALSE)*Sources!$E$4))</f>
        <v/>
      </c>
      <c r="BA206" s="17"/>
      <c r="BB206" s="16">
        <f>IF(ISERROR(VLOOKUP($A206,'Park et al.'!$A:$E,5,FALSE)),"",IF(VLOOKUP($A206,'Park et al.'!$A:$E,5,FALSE)=0,"",VLOOKUP($A206,'Park et al.'!$A:$E,5,FALSE)*Sources!$E$5))</f>
        <v>1.15E-2</v>
      </c>
    </row>
    <row r="207" spans="1:54" ht="15" hidden="1" customHeight="1">
      <c r="A207" s="16" t="s">
        <v>557</v>
      </c>
      <c r="B207" s="32" t="s">
        <v>627</v>
      </c>
      <c r="C207" s="32" t="s">
        <v>627</v>
      </c>
      <c r="D207" s="18" t="s">
        <v>558</v>
      </c>
      <c r="F207" s="18" t="s">
        <v>558</v>
      </c>
      <c r="G207" s="17"/>
      <c r="I207" s="18">
        <f t="shared" si="27"/>
        <v>1</v>
      </c>
      <c r="J207" s="18">
        <f t="shared" si="28"/>
        <v>17</v>
      </c>
      <c r="K207" s="18"/>
      <c r="L207" s="18"/>
      <c r="M207" s="12" t="b">
        <v>1</v>
      </c>
      <c r="N207" s="12">
        <f t="shared" si="29"/>
        <v>0.18289833429551555</v>
      </c>
      <c r="O207" s="12">
        <f t="shared" si="30"/>
        <v>0.18289833429551555</v>
      </c>
      <c r="P207" s="12">
        <f t="shared" si="31"/>
        <v>0.18289833429551555</v>
      </c>
      <c r="Q207" s="12">
        <f t="shared" si="32"/>
        <v>0.18289833429551555</v>
      </c>
      <c r="R207" s="12">
        <f t="shared" si="33"/>
        <v>0</v>
      </c>
      <c r="S207" s="12">
        <f t="shared" si="34"/>
        <v>5.2952615603797204E-4</v>
      </c>
      <c r="U207" s="18" t="str">
        <f>IF(ISERROR(VLOOKUP($A207,'Bennett et al.'!$A:$E,3,FALSE)),"",IF(VLOOKUP($A207,'Bennett et al.'!$A:$E,3,FALSE)=0,"",VLOOKUP($A207,'Bennett et al.'!$A:$E,3,FALSE)*Sources!$E$2))</f>
        <v/>
      </c>
      <c r="V207" s="18" t="str">
        <f>IF(ISERROR(VLOOKUP($A207,'Bennett et al.'!$A:$E,4,FALSE)),"",IF(VLOOKUP($A207,'Bennett et al.'!$A:$E,4,FALSE)=0,"",VLOOKUP($A207,'Bennett et al.'!$A:$E,4,FALSE)*Sources!$E$2))</f>
        <v/>
      </c>
      <c r="W207" s="18" t="str">
        <f>IF(ISERROR(VLOOKUP($A207,'Bennett et al.'!$A:$E,5,FALSE)),"",IF(VLOOKUP($A207,'Bennett et al.'!$A:$E,5,FALSE)=0,"",VLOOKUP($A207,'Bennett et al.'!$A:$E,5,FALSE)*Sources!$E$2))</f>
        <v/>
      </c>
      <c r="X207" s="17"/>
      <c r="Y207" s="18">
        <f>IF(ISERROR(VLOOKUP($A207,'Gerosa et al. growth media'!$A:$K,4,FALSE)),"",IF(VLOOKUP($A207,'Gerosa et al. growth media'!$A:$K,4,FALSE)=0,"",VLOOKUP($A207,'Gerosa et al. growth media'!$A:$K,4,FALSE)*Sources!$E$3))</f>
        <v>3.0432559704823323E-2</v>
      </c>
      <c r="Z207" s="18">
        <f>IF(ISERROR(VLOOKUP($A207,'Gerosa et al. growth media'!$A:$K,5,FALSE)),"",IF(VLOOKUP($A207,'Gerosa et al. growth media'!$A:$K,5,FALSE)=0,"",VLOOKUP($A207,'Gerosa et al. growth media'!$A:$K,5,FALSE)*Sources!$E$3))</f>
        <v>6.6841113668845237E-2</v>
      </c>
      <c r="AA207" s="18">
        <f>IF(ISERROR(VLOOKUP($A207,'Gerosa et al. growth media'!$A:$K,6,FALSE)),"",IF(VLOOKUP($A207,'Gerosa et al. growth media'!$A:$K,6,FALSE)=0,"",VLOOKUP($A207,'Gerosa et al. growth media'!$A:$K,6,FALSE)*Sources!$E$3))</f>
        <v>3.248968721021548E-2</v>
      </c>
      <c r="AB207" s="18">
        <f>IF(ISERROR(VLOOKUP($A207,'Gerosa et al. growth media'!$A:$K,7,FALSE)),"",IF(VLOOKUP($A207,'Gerosa et al. growth media'!$A:$K,7,FALSE)=0,"",VLOOKUP($A207,'Gerosa et al. growth media'!$A:$K,7,FALSE)*Sources!$E$3))</f>
        <v>0.18289833429551555</v>
      </c>
      <c r="AC207" s="18">
        <f>IF(ISERROR(VLOOKUP($A207,'Gerosa et al. growth media'!$A:$K,8,FALSE)),"",IF(VLOOKUP($A207,'Gerosa et al. growth media'!$A:$K,8,FALSE)=0,"",VLOOKUP($A207,'Gerosa et al. growth media'!$A:$K,8,FALSE)*Sources!$E$3))</f>
        <v>4.0955422736802652E-2</v>
      </c>
      <c r="AD207" s="18">
        <f>IF(ISERROR(VLOOKUP($A207,'Gerosa et al. growth media'!$A:$K,9,FALSE)),"",IF(VLOOKUP($A207,'Gerosa et al. growth media'!$A:$K,9,FALSE)=0,"",VLOOKUP($A207,'Gerosa et al. growth media'!$A:$K,9,FALSE)*Sources!$E$3))</f>
        <v>0.19816821879614574</v>
      </c>
      <c r="AE207" s="18">
        <f>IF(ISERROR(VLOOKUP($A207,'Gerosa et al. growth media'!$A:$K,10,FALSE)),"",IF(VLOOKUP($A207,'Gerosa et al. growth media'!$A:$K,10,FALSE)=0,"",VLOOKUP($A207,'Gerosa et al. growth media'!$A:$K,10,FALSE)*Sources!$E$3))</f>
        <v>1.8029140512099889E-2</v>
      </c>
      <c r="AF207" s="18">
        <f>IF(ISERROR(VLOOKUP($A207,'Gerosa et al. growth media'!$A:$K,11,FALSE)),"",IF(VLOOKUP($A207,'Gerosa et al. growth media'!$A:$K,11,FALSE)=0,"",VLOOKUP($A207,'Gerosa et al. growth media'!$A:$K,11,FALSE)*Sources!$E$3))</f>
        <v>6.2779351841817807E-2</v>
      </c>
      <c r="AG207" s="18">
        <f>IF(ISERROR(VLOOKUP($A207,'Gerosa et al. diauxic shift'!$A:$L,4,FALSE)),"",IF(VLOOKUP($A207,'Gerosa et al. diauxic shift'!$A:$L,4,FALSE)=0,"",VLOOKUP($A207,'Gerosa et al. diauxic shift'!$A:$L,4,FALSE)*Sources!$E$3))</f>
        <v>0.12051230807196565</v>
      </c>
      <c r="AH207" s="18">
        <f>IF(ISERROR(VLOOKUP($A207,'Gerosa et al. diauxic shift'!$A:$L,5,FALSE)),"",IF(VLOOKUP($A207,'Gerosa et al. diauxic shift'!$A:$L,5,FALSE)=0,"",VLOOKUP($A207,'Gerosa et al. diauxic shift'!$A:$L,5,FALSE)*Sources!$E$3))</f>
        <v>8.1574292889337249E-3</v>
      </c>
      <c r="AI207" s="18">
        <f>IF(ISERROR(VLOOKUP($A207,'Gerosa et al. diauxic shift'!$A:$L,6,FALSE)),"",IF(VLOOKUP($A207,'Gerosa et al. diauxic shift'!$A:$L,6,FALSE)=0,"",VLOOKUP($A207,'Gerosa et al. diauxic shift'!$A:$L,6,FALSE)*Sources!$E$3))</f>
        <v>1.4617288077788372E-2</v>
      </c>
      <c r="AJ207" s="18">
        <f>IF(ISERROR(VLOOKUP($A207,'Gerosa et al. diauxic shift'!$A:$L,7,FALSE)),"",IF(VLOOKUP($A207,'Gerosa et al. diauxic shift'!$A:$L,7,FALSE)=0,"",VLOOKUP($A207,'Gerosa et al. diauxic shift'!$A:$L,7,FALSE)*Sources!$E$3))</f>
        <v>1.3583995903674611E-2</v>
      </c>
      <c r="AK207" s="18">
        <f>IF(ISERROR(VLOOKUP($A207,'Gerosa et al. diauxic shift'!$A:$L,8,FALSE)),"",IF(VLOOKUP($A207,'Gerosa et al. diauxic shift'!$A:$L,8,FALSE)=0,"",VLOOKUP($A207,'Gerosa et al. diauxic shift'!$A:$L,8,FALSE)*Sources!$E$3))</f>
        <v>2.0395119975074937E-2</v>
      </c>
      <c r="AL207" s="18">
        <f>IF(ISERROR(VLOOKUP($A207,'Gerosa et al. diauxic shift'!$A:$L,9,FALSE)),"",IF(VLOOKUP($A207,'Gerosa et al. diauxic shift'!$A:$L,9,FALSE)=0,"",VLOOKUP($A207,'Gerosa et al. diauxic shift'!$A:$L,9,FALSE)*Sources!$E$3))</f>
        <v>1.4616095592929E-2</v>
      </c>
      <c r="AM207" s="18">
        <f>IF(ISERROR(VLOOKUP($A207,'Gerosa et al. diauxic shift'!$A:$L,10,FALSE)),"",IF(VLOOKUP($A207,'Gerosa et al. diauxic shift'!$A:$L,10,FALSE)=0,"",VLOOKUP($A207,'Gerosa et al. diauxic shift'!$A:$L,10,FALSE)*Sources!$E$3))</f>
        <v>7.7580896494291668E-3</v>
      </c>
      <c r="AN207" s="18">
        <f>IF(ISERROR(VLOOKUP($A207,'Gerosa et al. diauxic shift'!$A:$L,11,FALSE)),"",IF(VLOOKUP($A207,'Gerosa et al. diauxic shift'!$A:$L,11,FALSE)=0,"",VLOOKUP($A207,'Gerosa et al. diauxic shift'!$A:$L,11,FALSE)*Sources!$E$3))</f>
        <v>6.3521775606852869E-3</v>
      </c>
      <c r="AO207" s="18">
        <f>IF(ISERROR(VLOOKUP($A207,'Gerosa et al. diauxic shift'!$A:$L,12,FALSE)),"",IF(VLOOKUP($A207,'Gerosa et al. diauxic shift'!$A:$L,12,FALSE)=0,"",VLOOKUP($A207,'Gerosa et al. diauxic shift'!$A:$L,12,FALSE)*Sources!$E$3))</f>
        <v>7.2793279443800676E-3</v>
      </c>
      <c r="AP207" s="17"/>
      <c r="AQ207" s="18" t="str">
        <f>IF(ISERROR(VLOOKUP($A207,'Ishii et al.'!$A:$L,3,FALSE)),"",IF(VLOOKUP($A207,'Ishii et al.'!$A:$L,3,FALSE)=0,"",VLOOKUP($A207,'Ishii et al.'!$A:$L,3,FALSE)*Sources!$E$4))</f>
        <v/>
      </c>
      <c r="AR207" s="18" t="str">
        <f>IF(ISERROR(VLOOKUP($A207,'Ishii et al.'!$A:$L,4,FALSE)),"",IF(VLOOKUP($A207,'Ishii et al.'!$A:$L,4,FALSE)=0,"",VLOOKUP($A207,'Ishii et al.'!$A:$L,4,FALSE)*Sources!$E$4))</f>
        <v/>
      </c>
      <c r="AS207" s="18" t="str">
        <f>IF(ISERROR(VLOOKUP($A207,'Ishii et al.'!$A:$L,5,FALSE)),"",IF(VLOOKUP($A207,'Ishii et al.'!$A:$L,5,FALSE)=0,"",VLOOKUP($A207,'Ishii et al.'!$A:$L,5,FALSE)*Sources!$E$4))</f>
        <v/>
      </c>
      <c r="AT207" s="18" t="str">
        <f>IF(ISERROR(VLOOKUP($A207,'Ishii et al.'!$A:$L,6,FALSE)),"",IF(VLOOKUP($A207,'Ishii et al.'!$A:$L,6,FALSE)=0,"",VLOOKUP($A207,'Ishii et al.'!$A:$L,6,FALSE)*Sources!$E$4))</f>
        <v/>
      </c>
      <c r="AU207" s="18" t="str">
        <f>IF(ISERROR(VLOOKUP($A207,'Ishii et al.'!$A:$L,7,FALSE)),"",IF(VLOOKUP($A207,'Ishii et al.'!$A:$L,7,FALSE)=0,"",VLOOKUP($A207,'Ishii et al.'!$A:$L,7,FALSE)*Sources!$E$4))</f>
        <v/>
      </c>
      <c r="AV207" s="18" t="str">
        <f t="shared" si="35"/>
        <v/>
      </c>
      <c r="AW207" s="18" t="str">
        <f>IF(ISERROR(VLOOKUP($A207,'Ishii et al.'!$A:$L,9,FALSE)),"",IF(VLOOKUP($A207,'Ishii et al.'!$A:$L,9,FALSE)=0,"",VLOOKUP($A207,'Ishii et al.'!$A:$L,9,FALSE)*Sources!$E$4))</f>
        <v/>
      </c>
      <c r="AX207" s="18" t="str">
        <f>IF(ISERROR(VLOOKUP($A207,'Ishii et al.'!$A:$L,10,FALSE)),"",IF(VLOOKUP($A207,'Ishii et al.'!$A:$L,10,FALSE)=0,"",VLOOKUP($A207,'Ishii et al.'!$A:$L,10,FALSE)*Sources!$E$4))</f>
        <v/>
      </c>
      <c r="AY207" s="18" t="str">
        <f>IF(ISERROR(VLOOKUP($A207,'Ishii et al.'!$A:$L,11,FALSE)),"",IF(VLOOKUP($A207,'Ishii et al.'!$A:$L,11,FALSE)=0,"",VLOOKUP($A207,'Ishii et al.'!$A:$L,11,FALSE)*Sources!$E$4))</f>
        <v/>
      </c>
      <c r="AZ207" s="18" t="str">
        <f>IF(ISERROR(VLOOKUP($A207,'Ishii et al.'!$A:$L,12,FALSE)),"",IF(VLOOKUP($A207,'Ishii et al.'!$A:$L,12,FALSE)=0,"",VLOOKUP($A207,'Ishii et al.'!$A:$L,12,FALSE)*Sources!$E$4))</f>
        <v/>
      </c>
      <c r="BA207" s="17"/>
      <c r="BB207" s="18" t="str">
        <f>IF(ISERROR(VLOOKUP($A207,'Park et al.'!$A:$E,5,FALSE)),"",IF(VLOOKUP($A207,'Park et al.'!$A:$E,5,FALSE)=0,"",VLOOKUP($A207,'Park et al.'!$A:$E,5,FALSE)*Sources!$E$5))</f>
        <v/>
      </c>
    </row>
    <row r="208" spans="1:54" ht="15" customHeight="1">
      <c r="A208" s="16" t="s">
        <v>559</v>
      </c>
      <c r="B208" s="18"/>
      <c r="C208" s="18"/>
      <c r="D208" s="18" t="s">
        <v>560</v>
      </c>
      <c r="E208"/>
      <c r="G208" s="18" t="s">
        <v>560</v>
      </c>
      <c r="H208"/>
      <c r="I208" s="16">
        <f t="shared" si="27"/>
        <v>1</v>
      </c>
      <c r="J208" s="16">
        <f t="shared" si="28"/>
        <v>2</v>
      </c>
      <c r="K208" s="18"/>
      <c r="L208" s="18"/>
      <c r="N208" s="12" t="str">
        <f t="shared" si="29"/>
        <v/>
      </c>
      <c r="O208" s="12" t="str">
        <f t="shared" si="30"/>
        <v/>
      </c>
      <c r="P208" s="12" t="str">
        <f t="shared" si="31"/>
        <v/>
      </c>
      <c r="Q208" s="12" t="str">
        <f t="shared" si="32"/>
        <v/>
      </c>
      <c r="R208" s="12" t="str">
        <f t="shared" si="33"/>
        <v/>
      </c>
      <c r="S208" s="12" t="str">
        <f t="shared" si="34"/>
        <v/>
      </c>
      <c r="U208" s="16" t="str">
        <f>IF(ISERROR(VLOOKUP($A208,'Bennett et al.'!$A:$E,3,FALSE)),"",IF(VLOOKUP($A208,'Bennett et al.'!$A:$E,3,FALSE)=0,"",VLOOKUP($A208,'Bennett et al.'!$A:$E,3,FALSE)*Sources!$E$2))</f>
        <v/>
      </c>
      <c r="V208" s="16" t="str">
        <f>IF(ISERROR(VLOOKUP($A208,'Bennett et al.'!$A:$E,4,FALSE)),"",IF(VLOOKUP($A208,'Bennett et al.'!$A:$E,4,FALSE)=0,"",VLOOKUP($A208,'Bennett et al.'!$A:$E,4,FALSE)*Sources!$E$2))</f>
        <v/>
      </c>
      <c r="W208" s="16" t="str">
        <f>IF(ISERROR(VLOOKUP($A208,'Bennett et al.'!$A:$E,5,FALSE)),"",IF(VLOOKUP($A208,'Bennett et al.'!$A:$E,5,FALSE)=0,"",VLOOKUP($A208,'Bennett et al.'!$A:$E,5,FALSE)*Sources!$E$2))</f>
        <v/>
      </c>
      <c r="X208" s="17"/>
      <c r="Y208" s="16" t="str">
        <f>IF(ISERROR(VLOOKUP($A208,'Gerosa et al. growth media'!$A:$K,4,FALSE)),"",IF(VLOOKUP($A208,'Gerosa et al. growth media'!$A:$K,4,FALSE)=0,"",VLOOKUP($A208,'Gerosa et al. growth media'!$A:$K,4,FALSE)*Sources!$E$3))</f>
        <v/>
      </c>
      <c r="Z208" s="16" t="str">
        <f>IF(ISERROR(VLOOKUP($A208,'Gerosa et al. growth media'!$A:$K,5,FALSE)),"",IF(VLOOKUP($A208,'Gerosa et al. growth media'!$A:$K,5,FALSE)=0,"",VLOOKUP($A208,'Gerosa et al. growth media'!$A:$K,5,FALSE)*Sources!$E$3))</f>
        <v/>
      </c>
      <c r="AA208" s="16" t="str">
        <f>IF(ISERROR(VLOOKUP($A208,'Gerosa et al. growth media'!$A:$K,6,FALSE)),"",IF(VLOOKUP($A208,'Gerosa et al. growth media'!$A:$K,6,FALSE)=0,"",VLOOKUP($A208,'Gerosa et al. growth media'!$A:$K,6,FALSE)*Sources!$E$3))</f>
        <v/>
      </c>
      <c r="AB208" s="16" t="str">
        <f>IF(ISERROR(VLOOKUP($A208,'Gerosa et al. growth media'!$A:$K,7,FALSE)),"",IF(VLOOKUP($A208,'Gerosa et al. growth media'!$A:$K,7,FALSE)=0,"",VLOOKUP($A208,'Gerosa et al. growth media'!$A:$K,7,FALSE)*Sources!$E$3))</f>
        <v/>
      </c>
      <c r="AC208" s="16" t="str">
        <f>IF(ISERROR(VLOOKUP($A208,'Gerosa et al. growth media'!$A:$K,8,FALSE)),"",IF(VLOOKUP($A208,'Gerosa et al. growth media'!$A:$K,8,FALSE)=0,"",VLOOKUP($A208,'Gerosa et al. growth media'!$A:$K,8,FALSE)*Sources!$E$3))</f>
        <v/>
      </c>
      <c r="AD208" s="16" t="str">
        <f>IF(ISERROR(VLOOKUP($A208,'Gerosa et al. growth media'!$A:$K,9,FALSE)),"",IF(VLOOKUP($A208,'Gerosa et al. growth media'!$A:$K,9,FALSE)=0,"",VLOOKUP($A208,'Gerosa et al. growth media'!$A:$K,9,FALSE)*Sources!$E$3))</f>
        <v/>
      </c>
      <c r="AE208" s="16" t="str">
        <f>IF(ISERROR(VLOOKUP($A208,'Gerosa et al. growth media'!$A:$K,10,FALSE)),"",IF(VLOOKUP($A208,'Gerosa et al. growth media'!$A:$K,10,FALSE)=0,"",VLOOKUP($A208,'Gerosa et al. growth media'!$A:$K,10,FALSE)*Sources!$E$3))</f>
        <v/>
      </c>
      <c r="AF208" s="16" t="str">
        <f>IF(ISERROR(VLOOKUP($A208,'Gerosa et al. growth media'!$A:$K,11,FALSE)),"",IF(VLOOKUP($A208,'Gerosa et al. growth media'!$A:$K,11,FALSE)=0,"",VLOOKUP($A208,'Gerosa et al. growth media'!$A:$K,11,FALSE)*Sources!$E$3))</f>
        <v/>
      </c>
      <c r="AG208" s="16" t="str">
        <f>IF(ISERROR(VLOOKUP($A208,'Gerosa et al. diauxic shift'!$A:$L,4,FALSE)),"",IF(VLOOKUP($A208,'Gerosa et al. diauxic shift'!$A:$L,4,FALSE)=0,"",VLOOKUP($A208,'Gerosa et al. diauxic shift'!$A:$L,4,FALSE)*Sources!$E$3))</f>
        <v/>
      </c>
      <c r="AH208" s="16" t="str">
        <f>IF(ISERROR(VLOOKUP($A208,'Gerosa et al. diauxic shift'!$A:$L,5,FALSE)),"",IF(VLOOKUP($A208,'Gerosa et al. diauxic shift'!$A:$L,5,FALSE)=0,"",VLOOKUP($A208,'Gerosa et al. diauxic shift'!$A:$L,5,FALSE)*Sources!$E$3))</f>
        <v/>
      </c>
      <c r="AI208" s="16" t="str">
        <f>IF(ISERROR(VLOOKUP($A208,'Gerosa et al. diauxic shift'!$A:$L,6,FALSE)),"",IF(VLOOKUP($A208,'Gerosa et al. diauxic shift'!$A:$L,6,FALSE)=0,"",VLOOKUP($A208,'Gerosa et al. diauxic shift'!$A:$L,6,FALSE)*Sources!$E$3))</f>
        <v/>
      </c>
      <c r="AJ208" s="16" t="str">
        <f>IF(ISERROR(VLOOKUP($A208,'Gerosa et al. diauxic shift'!$A:$L,7,FALSE)),"",IF(VLOOKUP($A208,'Gerosa et al. diauxic shift'!$A:$L,7,FALSE)=0,"",VLOOKUP($A208,'Gerosa et al. diauxic shift'!$A:$L,7,FALSE)*Sources!$E$3))</f>
        <v/>
      </c>
      <c r="AK208" s="16" t="str">
        <f>IF(ISERROR(VLOOKUP($A208,'Gerosa et al. diauxic shift'!$A:$L,8,FALSE)),"",IF(VLOOKUP($A208,'Gerosa et al. diauxic shift'!$A:$L,8,FALSE)=0,"",VLOOKUP($A208,'Gerosa et al. diauxic shift'!$A:$L,8,FALSE)*Sources!$E$3))</f>
        <v/>
      </c>
      <c r="AL208" s="16" t="str">
        <f>IF(ISERROR(VLOOKUP($A208,'Gerosa et al. diauxic shift'!$A:$L,9,FALSE)),"",IF(VLOOKUP($A208,'Gerosa et al. diauxic shift'!$A:$L,9,FALSE)=0,"",VLOOKUP($A208,'Gerosa et al. diauxic shift'!$A:$L,9,FALSE)*Sources!$E$3))</f>
        <v/>
      </c>
      <c r="AM208" s="16" t="str">
        <f>IF(ISERROR(VLOOKUP($A208,'Gerosa et al. diauxic shift'!$A:$L,10,FALSE)),"",IF(VLOOKUP($A208,'Gerosa et al. diauxic shift'!$A:$L,10,FALSE)=0,"",VLOOKUP($A208,'Gerosa et al. diauxic shift'!$A:$L,10,FALSE)*Sources!$E$3))</f>
        <v/>
      </c>
      <c r="AN208" s="16" t="str">
        <f>IF(ISERROR(VLOOKUP($A208,'Gerosa et al. diauxic shift'!$A:$L,11,FALSE)),"",IF(VLOOKUP($A208,'Gerosa et al. diauxic shift'!$A:$L,11,FALSE)=0,"",VLOOKUP($A208,'Gerosa et al. diauxic shift'!$A:$L,11,FALSE)*Sources!$E$3))</f>
        <v/>
      </c>
      <c r="AO208" s="16" t="str">
        <f>IF(ISERROR(VLOOKUP($A208,'Gerosa et al. diauxic shift'!$A:$L,12,FALSE)),"",IF(VLOOKUP($A208,'Gerosa et al. diauxic shift'!$A:$L,12,FALSE)=0,"",VLOOKUP($A208,'Gerosa et al. diauxic shift'!$A:$L,12,FALSE)*Sources!$E$3))</f>
        <v/>
      </c>
      <c r="AP208" s="17"/>
      <c r="AQ208" s="16" t="str">
        <f>IF(ISERROR(VLOOKUP($A208,'Ishii et al.'!$A:$L,3,FALSE)),"",IF(VLOOKUP($A208,'Ishii et al.'!$A:$L,3,FALSE)=0,"",VLOOKUP($A208,'Ishii et al.'!$A:$L,3,FALSE)*Sources!$E$4))</f>
        <v/>
      </c>
      <c r="AR208" s="16" t="str">
        <f>IF(ISERROR(VLOOKUP($A208,'Ishii et al.'!$A:$L,4,FALSE)),"",IF(VLOOKUP($A208,'Ishii et al.'!$A:$L,4,FALSE)=0,"",VLOOKUP($A208,'Ishii et al.'!$A:$L,4,FALSE)*Sources!$E$4))</f>
        <v/>
      </c>
      <c r="AS208" s="16">
        <f>IF(ISERROR(VLOOKUP($A208,'Ishii et al.'!$A:$L,5,FALSE)),"",IF(VLOOKUP($A208,'Ishii et al.'!$A:$L,5,FALSE)=0,"",VLOOKUP($A208,'Ishii et al.'!$A:$L,5,FALSE)*Sources!$E$4))</f>
        <v>1.8674147308213799E-3</v>
      </c>
      <c r="AT208" s="16" t="str">
        <f>IF(ISERROR(VLOOKUP($A208,'Ishii et al.'!$A:$L,6,FALSE)),"",IF(VLOOKUP($A208,'Ishii et al.'!$A:$L,6,FALSE)=0,"",VLOOKUP($A208,'Ishii et al.'!$A:$L,6,FALSE)*Sources!$E$4))</f>
        <v/>
      </c>
      <c r="AU208" s="16" t="str">
        <f>IF(ISERROR(VLOOKUP($A208,'Ishii et al.'!$A:$L,7,FALSE)),"",IF(VLOOKUP($A208,'Ishii et al.'!$A:$L,7,FALSE)=0,"",VLOOKUP($A208,'Ishii et al.'!$A:$L,7,FALSE)*Sources!$E$4))</f>
        <v/>
      </c>
      <c r="AV208" s="16">
        <f t="shared" si="35"/>
        <v>1.8674147308213799E-3</v>
      </c>
      <c r="AW208" s="16">
        <f>IF(ISERROR(VLOOKUP($A208,'Ishii et al.'!$A:$L,9,FALSE)),"",IF(VLOOKUP($A208,'Ishii et al.'!$A:$L,9,FALSE)=0,"",VLOOKUP($A208,'Ishii et al.'!$A:$L,9,FALSE)*Sources!$E$4))</f>
        <v>1.93111941610924E-3</v>
      </c>
      <c r="AX208" s="16" t="str">
        <f>IF(ISERROR(VLOOKUP($A208,'Ishii et al.'!$A:$L,10,FALSE)),"",IF(VLOOKUP($A208,'Ishii et al.'!$A:$L,10,FALSE)=0,"",VLOOKUP($A208,'Ishii et al.'!$A:$L,10,FALSE)*Sources!$E$4))</f>
        <v/>
      </c>
      <c r="AY208" s="16" t="str">
        <f>IF(ISERROR(VLOOKUP($A208,'Ishii et al.'!$A:$L,11,FALSE)),"",IF(VLOOKUP($A208,'Ishii et al.'!$A:$L,11,FALSE)=0,"",VLOOKUP($A208,'Ishii et al.'!$A:$L,11,FALSE)*Sources!$E$4))</f>
        <v/>
      </c>
      <c r="AZ208" s="16" t="str">
        <f>IF(ISERROR(VLOOKUP($A208,'Ishii et al.'!$A:$L,12,FALSE)),"",IF(VLOOKUP($A208,'Ishii et al.'!$A:$L,12,FALSE)=0,"",VLOOKUP($A208,'Ishii et al.'!$A:$L,12,FALSE)*Sources!$E$4))</f>
        <v/>
      </c>
      <c r="BA208" s="17"/>
      <c r="BB208" s="16" t="str">
        <f>IF(ISERROR(VLOOKUP($A208,'Park et al.'!$A:$E,5,FALSE)),"",IF(VLOOKUP($A208,'Park et al.'!$A:$E,5,FALSE)=0,"",VLOOKUP($A208,'Park et al.'!$A:$E,5,FALSE)*Sources!$E$5))</f>
        <v/>
      </c>
    </row>
    <row r="209" spans="1:54" ht="15" customHeight="1">
      <c r="A209" s="16" t="s">
        <v>561</v>
      </c>
      <c r="B209" s="18"/>
      <c r="C209" s="18"/>
      <c r="D209" s="18" t="s">
        <v>562</v>
      </c>
      <c r="F209" s="17"/>
      <c r="G209" s="18" t="s">
        <v>562</v>
      </c>
      <c r="I209" s="18">
        <f t="shared" si="27"/>
        <v>1</v>
      </c>
      <c r="J209" s="18">
        <f t="shared" si="28"/>
        <v>1</v>
      </c>
      <c r="K209" s="18"/>
      <c r="L209" s="18"/>
      <c r="N209" s="12" t="str">
        <f t="shared" si="29"/>
        <v/>
      </c>
      <c r="O209" s="12" t="str">
        <f t="shared" si="30"/>
        <v/>
      </c>
      <c r="P209" s="12" t="str">
        <f t="shared" si="31"/>
        <v/>
      </c>
      <c r="Q209" s="12" t="str">
        <f t="shared" si="32"/>
        <v/>
      </c>
      <c r="R209" s="12" t="str">
        <f t="shared" si="33"/>
        <v/>
      </c>
      <c r="S209" s="12" t="str">
        <f t="shared" si="34"/>
        <v/>
      </c>
      <c r="U209" s="18" t="str">
        <f>IF(ISERROR(VLOOKUP($A209,'Bennett et al.'!$A:$E,3,FALSE)),"",IF(VLOOKUP($A209,'Bennett et al.'!$A:$E,3,FALSE)=0,"",VLOOKUP($A209,'Bennett et al.'!$A:$E,3,FALSE)*Sources!$E$2))</f>
        <v/>
      </c>
      <c r="V209" s="18" t="str">
        <f>IF(ISERROR(VLOOKUP($A209,'Bennett et al.'!$A:$E,4,FALSE)),"",IF(VLOOKUP($A209,'Bennett et al.'!$A:$E,4,FALSE)=0,"",VLOOKUP($A209,'Bennett et al.'!$A:$E,4,FALSE)*Sources!$E$2))</f>
        <v/>
      </c>
      <c r="W209" s="18" t="str">
        <f>IF(ISERROR(VLOOKUP($A209,'Bennett et al.'!$A:$E,5,FALSE)),"",IF(VLOOKUP($A209,'Bennett et al.'!$A:$E,5,FALSE)=0,"",VLOOKUP($A209,'Bennett et al.'!$A:$E,5,FALSE)*Sources!$E$2))</f>
        <v/>
      </c>
      <c r="X209" s="17"/>
      <c r="Y209" s="18" t="str">
        <f>IF(ISERROR(VLOOKUP($A209,'Gerosa et al. growth media'!$A:$K,4,FALSE)),"",IF(VLOOKUP($A209,'Gerosa et al. growth media'!$A:$K,4,FALSE)=0,"",VLOOKUP($A209,'Gerosa et al. growth media'!$A:$K,4,FALSE)*Sources!$E$3))</f>
        <v/>
      </c>
      <c r="Z209" s="18" t="str">
        <f>IF(ISERROR(VLOOKUP($A209,'Gerosa et al. growth media'!$A:$K,5,FALSE)),"",IF(VLOOKUP($A209,'Gerosa et al. growth media'!$A:$K,5,FALSE)=0,"",VLOOKUP($A209,'Gerosa et al. growth media'!$A:$K,5,FALSE)*Sources!$E$3))</f>
        <v/>
      </c>
      <c r="AA209" s="18" t="str">
        <f>IF(ISERROR(VLOOKUP($A209,'Gerosa et al. growth media'!$A:$K,6,FALSE)),"",IF(VLOOKUP($A209,'Gerosa et al. growth media'!$A:$K,6,FALSE)=0,"",VLOOKUP($A209,'Gerosa et al. growth media'!$A:$K,6,FALSE)*Sources!$E$3))</f>
        <v/>
      </c>
      <c r="AB209" s="18" t="str">
        <f>IF(ISERROR(VLOOKUP($A209,'Gerosa et al. growth media'!$A:$K,7,FALSE)),"",IF(VLOOKUP($A209,'Gerosa et al. growth media'!$A:$K,7,FALSE)=0,"",VLOOKUP($A209,'Gerosa et al. growth media'!$A:$K,7,FALSE)*Sources!$E$3))</f>
        <v/>
      </c>
      <c r="AC209" s="18" t="str">
        <f>IF(ISERROR(VLOOKUP($A209,'Gerosa et al. growth media'!$A:$K,8,FALSE)),"",IF(VLOOKUP($A209,'Gerosa et al. growth media'!$A:$K,8,FALSE)=0,"",VLOOKUP($A209,'Gerosa et al. growth media'!$A:$K,8,FALSE)*Sources!$E$3))</f>
        <v/>
      </c>
      <c r="AD209" s="18" t="str">
        <f>IF(ISERROR(VLOOKUP($A209,'Gerosa et al. growth media'!$A:$K,9,FALSE)),"",IF(VLOOKUP($A209,'Gerosa et al. growth media'!$A:$K,9,FALSE)=0,"",VLOOKUP($A209,'Gerosa et al. growth media'!$A:$K,9,FALSE)*Sources!$E$3))</f>
        <v/>
      </c>
      <c r="AE209" s="18" t="str">
        <f>IF(ISERROR(VLOOKUP($A209,'Gerosa et al. growth media'!$A:$K,10,FALSE)),"",IF(VLOOKUP($A209,'Gerosa et al. growth media'!$A:$K,10,FALSE)=0,"",VLOOKUP($A209,'Gerosa et al. growth media'!$A:$K,10,FALSE)*Sources!$E$3))</f>
        <v/>
      </c>
      <c r="AF209" s="18" t="str">
        <f>IF(ISERROR(VLOOKUP($A209,'Gerosa et al. growth media'!$A:$K,11,FALSE)),"",IF(VLOOKUP($A209,'Gerosa et al. growth media'!$A:$K,11,FALSE)=0,"",VLOOKUP($A209,'Gerosa et al. growth media'!$A:$K,11,FALSE)*Sources!$E$3))</f>
        <v/>
      </c>
      <c r="AG209" s="18" t="str">
        <f>IF(ISERROR(VLOOKUP($A209,'Gerosa et al. diauxic shift'!$A:$L,4,FALSE)),"",IF(VLOOKUP($A209,'Gerosa et al. diauxic shift'!$A:$L,4,FALSE)=0,"",VLOOKUP($A209,'Gerosa et al. diauxic shift'!$A:$L,4,FALSE)*Sources!$E$3))</f>
        <v/>
      </c>
      <c r="AH209" s="18" t="str">
        <f>IF(ISERROR(VLOOKUP($A209,'Gerosa et al. diauxic shift'!$A:$L,5,FALSE)),"",IF(VLOOKUP($A209,'Gerosa et al. diauxic shift'!$A:$L,5,FALSE)=0,"",VLOOKUP($A209,'Gerosa et al. diauxic shift'!$A:$L,5,FALSE)*Sources!$E$3))</f>
        <v/>
      </c>
      <c r="AI209" s="18" t="str">
        <f>IF(ISERROR(VLOOKUP($A209,'Gerosa et al. diauxic shift'!$A:$L,6,FALSE)),"",IF(VLOOKUP($A209,'Gerosa et al. diauxic shift'!$A:$L,6,FALSE)=0,"",VLOOKUP($A209,'Gerosa et al. diauxic shift'!$A:$L,6,FALSE)*Sources!$E$3))</f>
        <v/>
      </c>
      <c r="AJ209" s="18" t="str">
        <f>IF(ISERROR(VLOOKUP($A209,'Gerosa et al. diauxic shift'!$A:$L,7,FALSE)),"",IF(VLOOKUP($A209,'Gerosa et al. diauxic shift'!$A:$L,7,FALSE)=0,"",VLOOKUP($A209,'Gerosa et al. diauxic shift'!$A:$L,7,FALSE)*Sources!$E$3))</f>
        <v/>
      </c>
      <c r="AK209" s="18" t="str">
        <f>IF(ISERROR(VLOOKUP($A209,'Gerosa et al. diauxic shift'!$A:$L,8,FALSE)),"",IF(VLOOKUP($A209,'Gerosa et al. diauxic shift'!$A:$L,8,FALSE)=0,"",VLOOKUP($A209,'Gerosa et al. diauxic shift'!$A:$L,8,FALSE)*Sources!$E$3))</f>
        <v/>
      </c>
      <c r="AL209" s="18" t="str">
        <f>IF(ISERROR(VLOOKUP($A209,'Gerosa et al. diauxic shift'!$A:$L,9,FALSE)),"",IF(VLOOKUP($A209,'Gerosa et al. diauxic shift'!$A:$L,9,FALSE)=0,"",VLOOKUP($A209,'Gerosa et al. diauxic shift'!$A:$L,9,FALSE)*Sources!$E$3))</f>
        <v/>
      </c>
      <c r="AM209" s="18" t="str">
        <f>IF(ISERROR(VLOOKUP($A209,'Gerosa et al. diauxic shift'!$A:$L,10,FALSE)),"",IF(VLOOKUP($A209,'Gerosa et al. diauxic shift'!$A:$L,10,FALSE)=0,"",VLOOKUP($A209,'Gerosa et al. diauxic shift'!$A:$L,10,FALSE)*Sources!$E$3))</f>
        <v/>
      </c>
      <c r="AN209" s="18" t="str">
        <f>IF(ISERROR(VLOOKUP($A209,'Gerosa et al. diauxic shift'!$A:$L,11,FALSE)),"",IF(VLOOKUP($A209,'Gerosa et al. diauxic shift'!$A:$L,11,FALSE)=0,"",VLOOKUP($A209,'Gerosa et al. diauxic shift'!$A:$L,11,FALSE)*Sources!$E$3))</f>
        <v/>
      </c>
      <c r="AO209" s="18" t="str">
        <f>IF(ISERROR(VLOOKUP($A209,'Gerosa et al. diauxic shift'!$A:$L,12,FALSE)),"",IF(VLOOKUP($A209,'Gerosa et al. diauxic shift'!$A:$L,12,FALSE)=0,"",VLOOKUP($A209,'Gerosa et al. diauxic shift'!$A:$L,12,FALSE)*Sources!$E$3))</f>
        <v/>
      </c>
      <c r="AP209" s="17"/>
      <c r="AQ209" s="18">
        <f>IF(ISERROR(VLOOKUP($A209,'Ishii et al.'!$A:$L,3,FALSE)),"",IF(VLOOKUP($A209,'Ishii et al.'!$A:$L,3,FALSE)=0,"",VLOOKUP($A209,'Ishii et al.'!$A:$L,3,FALSE)*Sources!$E$4))</f>
        <v>3.4654191231046197E-2</v>
      </c>
      <c r="AR209" s="18" t="str">
        <f>IF(ISERROR(VLOOKUP($A209,'Ishii et al.'!$A:$L,4,FALSE)),"",IF(VLOOKUP($A209,'Ishii et al.'!$A:$L,4,FALSE)=0,"",VLOOKUP($A209,'Ishii et al.'!$A:$L,4,FALSE)*Sources!$E$4))</f>
        <v/>
      </c>
      <c r="AS209" s="18" t="str">
        <f>IF(ISERROR(VLOOKUP($A209,'Ishii et al.'!$A:$L,5,FALSE)),"",IF(VLOOKUP($A209,'Ishii et al.'!$A:$L,5,FALSE)=0,"",VLOOKUP($A209,'Ishii et al.'!$A:$L,5,FALSE)*Sources!$E$4))</f>
        <v/>
      </c>
      <c r="AT209" s="18" t="str">
        <f>IF(ISERROR(VLOOKUP($A209,'Ishii et al.'!$A:$L,6,FALSE)),"",IF(VLOOKUP($A209,'Ishii et al.'!$A:$L,6,FALSE)=0,"",VLOOKUP($A209,'Ishii et al.'!$A:$L,6,FALSE)*Sources!$E$4))</f>
        <v/>
      </c>
      <c r="AU209" s="18" t="str">
        <f>IF(ISERROR(VLOOKUP($A209,'Ishii et al.'!$A:$L,7,FALSE)),"",IF(VLOOKUP($A209,'Ishii et al.'!$A:$L,7,FALSE)=0,"",VLOOKUP($A209,'Ishii et al.'!$A:$L,7,FALSE)*Sources!$E$4))</f>
        <v/>
      </c>
      <c r="AV209" s="18">
        <f t="shared" si="35"/>
        <v>3.4654191231046197E-2</v>
      </c>
      <c r="AW209" s="18" t="str">
        <f>IF(ISERROR(VLOOKUP($A209,'Ishii et al.'!$A:$L,9,FALSE)),"",IF(VLOOKUP($A209,'Ishii et al.'!$A:$L,9,FALSE)=0,"",VLOOKUP($A209,'Ishii et al.'!$A:$L,9,FALSE)*Sources!$E$4))</f>
        <v/>
      </c>
      <c r="AX209" s="18" t="str">
        <f>IF(ISERROR(VLOOKUP($A209,'Ishii et al.'!$A:$L,10,FALSE)),"",IF(VLOOKUP($A209,'Ishii et al.'!$A:$L,10,FALSE)=0,"",VLOOKUP($A209,'Ishii et al.'!$A:$L,10,FALSE)*Sources!$E$4))</f>
        <v/>
      </c>
      <c r="AY209" s="18" t="str">
        <f>IF(ISERROR(VLOOKUP($A209,'Ishii et al.'!$A:$L,11,FALSE)),"",IF(VLOOKUP($A209,'Ishii et al.'!$A:$L,11,FALSE)=0,"",VLOOKUP($A209,'Ishii et al.'!$A:$L,11,FALSE)*Sources!$E$4))</f>
        <v/>
      </c>
      <c r="AZ209" s="18" t="str">
        <f>IF(ISERROR(VLOOKUP($A209,'Ishii et al.'!$A:$L,12,FALSE)),"",IF(VLOOKUP($A209,'Ishii et al.'!$A:$L,12,FALSE)=0,"",VLOOKUP($A209,'Ishii et al.'!$A:$L,12,FALSE)*Sources!$E$4))</f>
        <v/>
      </c>
      <c r="BA209" s="17"/>
      <c r="BB209" s="18" t="str">
        <f>IF(ISERROR(VLOOKUP($A209,'Park et al.'!$A:$E,5,FALSE)),"",IF(VLOOKUP($A209,'Park et al.'!$A:$E,5,FALSE)=0,"",VLOOKUP($A209,'Park et al.'!$A:$E,5,FALSE)*Sources!$E$5))</f>
        <v/>
      </c>
    </row>
    <row r="210" spans="1:54" ht="15" hidden="1" customHeight="1">
      <c r="A210" s="16" t="s">
        <v>563</v>
      </c>
      <c r="B210" s="18" t="s">
        <v>791</v>
      </c>
      <c r="C210" s="18" t="s">
        <v>791</v>
      </c>
      <c r="D210" s="18" t="s">
        <v>566</v>
      </c>
      <c r="E210" s="18" t="s">
        <v>564</v>
      </c>
      <c r="F210"/>
      <c r="G210" s="18" t="s">
        <v>565</v>
      </c>
      <c r="H210" s="18" t="s">
        <v>566</v>
      </c>
      <c r="I210" s="16">
        <f t="shared" si="27"/>
        <v>3</v>
      </c>
      <c r="J210" s="16">
        <f t="shared" si="28"/>
        <v>6</v>
      </c>
      <c r="K210" s="18"/>
      <c r="L210" s="18"/>
      <c r="M210" s="12" t="b">
        <v>1</v>
      </c>
      <c r="N210" s="12">
        <f t="shared" si="29"/>
        <v>8.1900000000000001E-2</v>
      </c>
      <c r="O210" s="12">
        <f t="shared" si="30"/>
        <v>8.1900000000000001E-2</v>
      </c>
      <c r="P210" s="12">
        <f t="shared" si="31"/>
        <v>8.1900000000000001E-2</v>
      </c>
      <c r="Q210" s="12">
        <f t="shared" si="32"/>
        <v>8.1900000000000001E-2</v>
      </c>
      <c r="R210" s="12">
        <f t="shared" si="33"/>
        <v>0</v>
      </c>
      <c r="S210" s="12">
        <f t="shared" si="34"/>
        <v>2.3711638679791545E-4</v>
      </c>
      <c r="U210" s="16">
        <f>IF(ISERROR(VLOOKUP($A210,'Bennett et al.'!$A:$E,3,FALSE)),"",IF(VLOOKUP($A210,'Bennett et al.'!$A:$E,3,FALSE)=0,"",VLOOKUP($A210,'Bennett et al.'!$A:$E,3,FALSE)*Sources!$E$2))</f>
        <v>8.1900000000000001E-2</v>
      </c>
      <c r="V210" s="16" t="str">
        <f>IF(ISERROR(VLOOKUP($A210,'Bennett et al.'!$A:$E,4,FALSE)),"",IF(VLOOKUP($A210,'Bennett et al.'!$A:$E,4,FALSE)=0,"",VLOOKUP($A210,'Bennett et al.'!$A:$E,4,FALSE)*Sources!$E$2))</f>
        <v/>
      </c>
      <c r="W210" s="16" t="str">
        <f>IF(ISERROR(VLOOKUP($A210,'Bennett et al.'!$A:$E,5,FALSE)),"",IF(VLOOKUP($A210,'Bennett et al.'!$A:$E,5,FALSE)=0,"",VLOOKUP($A210,'Bennett et al.'!$A:$E,5,FALSE)*Sources!$E$2))</f>
        <v/>
      </c>
      <c r="X210" s="17"/>
      <c r="Y210" s="16" t="str">
        <f>IF(ISERROR(VLOOKUP($A210,'Gerosa et al. growth media'!$A:$K,4,FALSE)),"",IF(VLOOKUP($A210,'Gerosa et al. growth media'!$A:$K,4,FALSE)=0,"",VLOOKUP($A210,'Gerosa et al. growth media'!$A:$K,4,FALSE)*Sources!$E$3))</f>
        <v/>
      </c>
      <c r="Z210" s="16" t="str">
        <f>IF(ISERROR(VLOOKUP($A210,'Gerosa et al. growth media'!$A:$K,5,FALSE)),"",IF(VLOOKUP($A210,'Gerosa et al. growth media'!$A:$K,5,FALSE)=0,"",VLOOKUP($A210,'Gerosa et al. growth media'!$A:$K,5,FALSE)*Sources!$E$3))</f>
        <v/>
      </c>
      <c r="AA210" s="16" t="str">
        <f>IF(ISERROR(VLOOKUP($A210,'Gerosa et al. growth media'!$A:$K,6,FALSE)),"",IF(VLOOKUP($A210,'Gerosa et al. growth media'!$A:$K,6,FALSE)=0,"",VLOOKUP($A210,'Gerosa et al. growth media'!$A:$K,6,FALSE)*Sources!$E$3))</f>
        <v/>
      </c>
      <c r="AB210" s="16" t="str">
        <f>IF(ISERROR(VLOOKUP($A210,'Gerosa et al. growth media'!$A:$K,7,FALSE)),"",IF(VLOOKUP($A210,'Gerosa et al. growth media'!$A:$K,7,FALSE)=0,"",VLOOKUP($A210,'Gerosa et al. growth media'!$A:$K,7,FALSE)*Sources!$E$3))</f>
        <v/>
      </c>
      <c r="AC210" s="16" t="str">
        <f>IF(ISERROR(VLOOKUP($A210,'Gerosa et al. growth media'!$A:$K,8,FALSE)),"",IF(VLOOKUP($A210,'Gerosa et al. growth media'!$A:$K,8,FALSE)=0,"",VLOOKUP($A210,'Gerosa et al. growth media'!$A:$K,8,FALSE)*Sources!$E$3))</f>
        <v/>
      </c>
      <c r="AD210" s="16" t="str">
        <f>IF(ISERROR(VLOOKUP($A210,'Gerosa et al. growth media'!$A:$K,9,FALSE)),"",IF(VLOOKUP($A210,'Gerosa et al. growth media'!$A:$K,9,FALSE)=0,"",VLOOKUP($A210,'Gerosa et al. growth media'!$A:$K,9,FALSE)*Sources!$E$3))</f>
        <v/>
      </c>
      <c r="AE210" s="16" t="str">
        <f>IF(ISERROR(VLOOKUP($A210,'Gerosa et al. growth media'!$A:$K,10,FALSE)),"",IF(VLOOKUP($A210,'Gerosa et al. growth media'!$A:$K,10,FALSE)=0,"",VLOOKUP($A210,'Gerosa et al. growth media'!$A:$K,10,FALSE)*Sources!$E$3))</f>
        <v/>
      </c>
      <c r="AF210" s="16" t="str">
        <f>IF(ISERROR(VLOOKUP($A210,'Gerosa et al. growth media'!$A:$K,11,FALSE)),"",IF(VLOOKUP($A210,'Gerosa et al. growth media'!$A:$K,11,FALSE)=0,"",VLOOKUP($A210,'Gerosa et al. growth media'!$A:$K,11,FALSE)*Sources!$E$3))</f>
        <v/>
      </c>
      <c r="AG210" s="16" t="str">
        <f>IF(ISERROR(VLOOKUP($A210,'Gerosa et al. diauxic shift'!$A:$L,4,FALSE)),"",IF(VLOOKUP($A210,'Gerosa et al. diauxic shift'!$A:$L,4,FALSE)=0,"",VLOOKUP($A210,'Gerosa et al. diauxic shift'!$A:$L,4,FALSE)*Sources!$E$3))</f>
        <v/>
      </c>
      <c r="AH210" s="16" t="str">
        <f>IF(ISERROR(VLOOKUP($A210,'Gerosa et al. diauxic shift'!$A:$L,5,FALSE)),"",IF(VLOOKUP($A210,'Gerosa et al. diauxic shift'!$A:$L,5,FALSE)=0,"",VLOOKUP($A210,'Gerosa et al. diauxic shift'!$A:$L,5,FALSE)*Sources!$E$3))</f>
        <v/>
      </c>
      <c r="AI210" s="16" t="str">
        <f>IF(ISERROR(VLOOKUP($A210,'Gerosa et al. diauxic shift'!$A:$L,6,FALSE)),"",IF(VLOOKUP($A210,'Gerosa et al. diauxic shift'!$A:$L,6,FALSE)=0,"",VLOOKUP($A210,'Gerosa et al. diauxic shift'!$A:$L,6,FALSE)*Sources!$E$3))</f>
        <v/>
      </c>
      <c r="AJ210" s="16" t="str">
        <f>IF(ISERROR(VLOOKUP($A210,'Gerosa et al. diauxic shift'!$A:$L,7,FALSE)),"",IF(VLOOKUP($A210,'Gerosa et al. diauxic shift'!$A:$L,7,FALSE)=0,"",VLOOKUP($A210,'Gerosa et al. diauxic shift'!$A:$L,7,FALSE)*Sources!$E$3))</f>
        <v/>
      </c>
      <c r="AK210" s="16" t="str">
        <f>IF(ISERROR(VLOOKUP($A210,'Gerosa et al. diauxic shift'!$A:$L,8,FALSE)),"",IF(VLOOKUP($A210,'Gerosa et al. diauxic shift'!$A:$L,8,FALSE)=0,"",VLOOKUP($A210,'Gerosa et al. diauxic shift'!$A:$L,8,FALSE)*Sources!$E$3))</f>
        <v/>
      </c>
      <c r="AL210" s="16" t="str">
        <f>IF(ISERROR(VLOOKUP($A210,'Gerosa et al. diauxic shift'!$A:$L,9,FALSE)),"",IF(VLOOKUP($A210,'Gerosa et al. diauxic shift'!$A:$L,9,FALSE)=0,"",VLOOKUP($A210,'Gerosa et al. diauxic shift'!$A:$L,9,FALSE)*Sources!$E$3))</f>
        <v/>
      </c>
      <c r="AM210" s="16" t="str">
        <f>IF(ISERROR(VLOOKUP($A210,'Gerosa et al. diauxic shift'!$A:$L,10,FALSE)),"",IF(VLOOKUP($A210,'Gerosa et al. diauxic shift'!$A:$L,10,FALSE)=0,"",VLOOKUP($A210,'Gerosa et al. diauxic shift'!$A:$L,10,FALSE)*Sources!$E$3))</f>
        <v/>
      </c>
      <c r="AN210" s="16" t="str">
        <f>IF(ISERROR(VLOOKUP($A210,'Gerosa et al. diauxic shift'!$A:$L,11,FALSE)),"",IF(VLOOKUP($A210,'Gerosa et al. diauxic shift'!$A:$L,11,FALSE)=0,"",VLOOKUP($A210,'Gerosa et al. diauxic shift'!$A:$L,11,FALSE)*Sources!$E$3))</f>
        <v/>
      </c>
      <c r="AO210" s="16" t="str">
        <f>IF(ISERROR(VLOOKUP($A210,'Gerosa et al. diauxic shift'!$A:$L,12,FALSE)),"",IF(VLOOKUP($A210,'Gerosa et al. diauxic shift'!$A:$L,12,FALSE)=0,"",VLOOKUP($A210,'Gerosa et al. diauxic shift'!$A:$L,12,FALSE)*Sources!$E$3))</f>
        <v/>
      </c>
      <c r="AP210" s="17"/>
      <c r="AQ210" s="16" t="str">
        <f>IF(ISERROR(VLOOKUP($A210,'Ishii et al.'!$A:$L,3,FALSE)),"",IF(VLOOKUP($A210,'Ishii et al.'!$A:$L,3,FALSE)=0,"",VLOOKUP($A210,'Ishii et al.'!$A:$L,3,FALSE)*Sources!$E$4))</f>
        <v/>
      </c>
      <c r="AR210" s="16">
        <f>IF(ISERROR(VLOOKUP($A210,'Ishii et al.'!$A:$L,4,FALSE)),"",IF(VLOOKUP($A210,'Ishii et al.'!$A:$L,4,FALSE)=0,"",VLOOKUP($A210,'Ishii et al.'!$A:$L,4,FALSE)*Sources!$E$4))</f>
        <v>6.2834058766449499E-3</v>
      </c>
      <c r="AS210" s="16" t="str">
        <f>IF(ISERROR(VLOOKUP($A210,'Ishii et al.'!$A:$L,5,FALSE)),"",IF(VLOOKUP($A210,'Ishii et al.'!$A:$L,5,FALSE)=0,"",VLOOKUP($A210,'Ishii et al.'!$A:$L,5,FALSE)*Sources!$E$4))</f>
        <v/>
      </c>
      <c r="AT210" s="16" t="str">
        <f>IF(ISERROR(VLOOKUP($A210,'Ishii et al.'!$A:$L,6,FALSE)),"",IF(VLOOKUP($A210,'Ishii et al.'!$A:$L,6,FALSE)=0,"",VLOOKUP($A210,'Ishii et al.'!$A:$L,6,FALSE)*Sources!$E$4))</f>
        <v/>
      </c>
      <c r="AU210" s="16" t="str">
        <f>IF(ISERROR(VLOOKUP($A210,'Ishii et al.'!$A:$L,7,FALSE)),"",IF(VLOOKUP($A210,'Ishii et al.'!$A:$L,7,FALSE)=0,"",VLOOKUP($A210,'Ishii et al.'!$A:$L,7,FALSE)*Sources!$E$4))</f>
        <v/>
      </c>
      <c r="AV210" s="16">
        <f t="shared" si="35"/>
        <v>6.2834058766449499E-3</v>
      </c>
      <c r="AW210" s="16">
        <f>IF(ISERROR(VLOOKUP($A210,'Ishii et al.'!$A:$L,9,FALSE)),"",IF(VLOOKUP($A210,'Ishii et al.'!$A:$L,9,FALSE)=0,"",VLOOKUP($A210,'Ishii et al.'!$A:$L,9,FALSE)*Sources!$E$4))</f>
        <v>4.57994983231505E-3</v>
      </c>
      <c r="AX210" s="16">
        <f>IF(ISERROR(VLOOKUP($A210,'Ishii et al.'!$A:$L,10,FALSE)),"",IF(VLOOKUP($A210,'Ishii et al.'!$A:$L,10,FALSE)=0,"",VLOOKUP($A210,'Ishii et al.'!$A:$L,10,FALSE)*Sources!$E$4))</f>
        <v>5.2590210759330801E-3</v>
      </c>
      <c r="AY210" s="16">
        <f>IF(ISERROR(VLOOKUP($A210,'Ishii et al.'!$A:$L,11,FALSE)),"",IF(VLOOKUP($A210,'Ishii et al.'!$A:$L,11,FALSE)=0,"",VLOOKUP($A210,'Ishii et al.'!$A:$L,11,FALSE)*Sources!$E$4))</f>
        <v>6.2039333148787698E-3</v>
      </c>
      <c r="AZ210" s="16" t="str">
        <f>IF(ISERROR(VLOOKUP($A210,'Ishii et al.'!$A:$L,12,FALSE)),"",IF(VLOOKUP($A210,'Ishii et al.'!$A:$L,12,FALSE)=0,"",VLOOKUP($A210,'Ishii et al.'!$A:$L,12,FALSE)*Sources!$E$4))</f>
        <v/>
      </c>
      <c r="BA210" s="17"/>
      <c r="BB210" s="16">
        <f>IF(ISERROR(VLOOKUP($A210,'Park et al.'!$A:$E,5,FALSE)),"",IF(VLOOKUP($A210,'Park et al.'!$A:$E,5,FALSE)=0,"",VLOOKUP($A210,'Park et al.'!$A:$E,5,FALSE)*Sources!$E$5))</f>
        <v>8.1900000000000001E-2</v>
      </c>
    </row>
    <row r="211" spans="1:54" ht="15" customHeight="1">
      <c r="A211" s="16" t="s">
        <v>567</v>
      </c>
      <c r="B211" s="18"/>
      <c r="C211" s="18"/>
      <c r="D211" s="18" t="s">
        <v>568</v>
      </c>
      <c r="F211"/>
      <c r="G211" s="18" t="s">
        <v>568</v>
      </c>
      <c r="I211" s="18">
        <f t="shared" si="27"/>
        <v>1</v>
      </c>
      <c r="J211" s="18">
        <f t="shared" si="28"/>
        <v>9</v>
      </c>
      <c r="K211" s="18"/>
      <c r="L211" s="18"/>
      <c r="N211" s="12" t="str">
        <f t="shared" si="29"/>
        <v/>
      </c>
      <c r="O211" s="12" t="str">
        <f t="shared" si="30"/>
        <v/>
      </c>
      <c r="P211" s="12" t="str">
        <f t="shared" si="31"/>
        <v/>
      </c>
      <c r="Q211" s="12" t="str">
        <f t="shared" si="32"/>
        <v/>
      </c>
      <c r="R211" s="12" t="str">
        <f t="shared" si="33"/>
        <v/>
      </c>
      <c r="S211" s="12" t="str">
        <f t="shared" si="34"/>
        <v/>
      </c>
      <c r="U211" s="18" t="str">
        <f>IF(ISERROR(VLOOKUP($A211,'Bennett et al.'!$A:$E,3,FALSE)),"",IF(VLOOKUP($A211,'Bennett et al.'!$A:$E,3,FALSE)=0,"",VLOOKUP($A211,'Bennett et al.'!$A:$E,3,FALSE)*Sources!$E$2))</f>
        <v/>
      </c>
      <c r="V211" s="18" t="str">
        <f>IF(ISERROR(VLOOKUP($A211,'Bennett et al.'!$A:$E,4,FALSE)),"",IF(VLOOKUP($A211,'Bennett et al.'!$A:$E,4,FALSE)=0,"",VLOOKUP($A211,'Bennett et al.'!$A:$E,4,FALSE)*Sources!$E$2))</f>
        <v/>
      </c>
      <c r="W211" s="18" t="str">
        <f>IF(ISERROR(VLOOKUP($A211,'Bennett et al.'!$A:$E,5,FALSE)),"",IF(VLOOKUP($A211,'Bennett et al.'!$A:$E,5,FALSE)=0,"",VLOOKUP($A211,'Bennett et al.'!$A:$E,5,FALSE)*Sources!$E$2))</f>
        <v/>
      </c>
      <c r="X211" s="17"/>
      <c r="Y211" s="18" t="str">
        <f>IF(ISERROR(VLOOKUP($A211,'Gerosa et al. growth media'!$A:$K,4,FALSE)),"",IF(VLOOKUP($A211,'Gerosa et al. growth media'!$A:$K,4,FALSE)=0,"",VLOOKUP($A211,'Gerosa et al. growth media'!$A:$K,4,FALSE)*Sources!$E$3))</f>
        <v/>
      </c>
      <c r="Z211" s="18" t="str">
        <f>IF(ISERROR(VLOOKUP($A211,'Gerosa et al. growth media'!$A:$K,5,FALSE)),"",IF(VLOOKUP($A211,'Gerosa et al. growth media'!$A:$K,5,FALSE)=0,"",VLOOKUP($A211,'Gerosa et al. growth media'!$A:$K,5,FALSE)*Sources!$E$3))</f>
        <v/>
      </c>
      <c r="AA211" s="18" t="str">
        <f>IF(ISERROR(VLOOKUP($A211,'Gerosa et al. growth media'!$A:$K,6,FALSE)),"",IF(VLOOKUP($A211,'Gerosa et al. growth media'!$A:$K,6,FALSE)=0,"",VLOOKUP($A211,'Gerosa et al. growth media'!$A:$K,6,FALSE)*Sources!$E$3))</f>
        <v/>
      </c>
      <c r="AB211" s="18" t="str">
        <f>IF(ISERROR(VLOOKUP($A211,'Gerosa et al. growth media'!$A:$K,7,FALSE)),"",IF(VLOOKUP($A211,'Gerosa et al. growth media'!$A:$K,7,FALSE)=0,"",VLOOKUP($A211,'Gerosa et al. growth media'!$A:$K,7,FALSE)*Sources!$E$3))</f>
        <v/>
      </c>
      <c r="AC211" s="18" t="str">
        <f>IF(ISERROR(VLOOKUP($A211,'Gerosa et al. growth media'!$A:$K,8,FALSE)),"",IF(VLOOKUP($A211,'Gerosa et al. growth media'!$A:$K,8,FALSE)=0,"",VLOOKUP($A211,'Gerosa et al. growth media'!$A:$K,8,FALSE)*Sources!$E$3))</f>
        <v/>
      </c>
      <c r="AD211" s="18" t="str">
        <f>IF(ISERROR(VLOOKUP($A211,'Gerosa et al. growth media'!$A:$K,9,FALSE)),"",IF(VLOOKUP($A211,'Gerosa et al. growth media'!$A:$K,9,FALSE)=0,"",VLOOKUP($A211,'Gerosa et al. growth media'!$A:$K,9,FALSE)*Sources!$E$3))</f>
        <v/>
      </c>
      <c r="AE211" s="18" t="str">
        <f>IF(ISERROR(VLOOKUP($A211,'Gerosa et al. growth media'!$A:$K,10,FALSE)),"",IF(VLOOKUP($A211,'Gerosa et al. growth media'!$A:$K,10,FALSE)=0,"",VLOOKUP($A211,'Gerosa et al. growth media'!$A:$K,10,FALSE)*Sources!$E$3))</f>
        <v/>
      </c>
      <c r="AF211" s="18" t="str">
        <f>IF(ISERROR(VLOOKUP($A211,'Gerosa et al. growth media'!$A:$K,11,FALSE)),"",IF(VLOOKUP($A211,'Gerosa et al. growth media'!$A:$K,11,FALSE)=0,"",VLOOKUP($A211,'Gerosa et al. growth media'!$A:$K,11,FALSE)*Sources!$E$3))</f>
        <v/>
      </c>
      <c r="AG211" s="18" t="str">
        <f>IF(ISERROR(VLOOKUP($A211,'Gerosa et al. diauxic shift'!$A:$L,4,FALSE)),"",IF(VLOOKUP($A211,'Gerosa et al. diauxic shift'!$A:$L,4,FALSE)=0,"",VLOOKUP($A211,'Gerosa et al. diauxic shift'!$A:$L,4,FALSE)*Sources!$E$3))</f>
        <v/>
      </c>
      <c r="AH211" s="18" t="str">
        <f>IF(ISERROR(VLOOKUP($A211,'Gerosa et al. diauxic shift'!$A:$L,5,FALSE)),"",IF(VLOOKUP($A211,'Gerosa et al. diauxic shift'!$A:$L,5,FALSE)=0,"",VLOOKUP($A211,'Gerosa et al. diauxic shift'!$A:$L,5,FALSE)*Sources!$E$3))</f>
        <v/>
      </c>
      <c r="AI211" s="18" t="str">
        <f>IF(ISERROR(VLOOKUP($A211,'Gerosa et al. diauxic shift'!$A:$L,6,FALSE)),"",IF(VLOOKUP($A211,'Gerosa et al. diauxic shift'!$A:$L,6,FALSE)=0,"",VLOOKUP($A211,'Gerosa et al. diauxic shift'!$A:$L,6,FALSE)*Sources!$E$3))</f>
        <v/>
      </c>
      <c r="AJ211" s="18" t="str">
        <f>IF(ISERROR(VLOOKUP($A211,'Gerosa et al. diauxic shift'!$A:$L,7,FALSE)),"",IF(VLOOKUP($A211,'Gerosa et al. diauxic shift'!$A:$L,7,FALSE)=0,"",VLOOKUP($A211,'Gerosa et al. diauxic shift'!$A:$L,7,FALSE)*Sources!$E$3))</f>
        <v/>
      </c>
      <c r="AK211" s="18" t="str">
        <f>IF(ISERROR(VLOOKUP($A211,'Gerosa et al. diauxic shift'!$A:$L,8,FALSE)),"",IF(VLOOKUP($A211,'Gerosa et al. diauxic shift'!$A:$L,8,FALSE)=0,"",VLOOKUP($A211,'Gerosa et al. diauxic shift'!$A:$L,8,FALSE)*Sources!$E$3))</f>
        <v/>
      </c>
      <c r="AL211" s="18" t="str">
        <f>IF(ISERROR(VLOOKUP($A211,'Gerosa et al. diauxic shift'!$A:$L,9,FALSE)),"",IF(VLOOKUP($A211,'Gerosa et al. diauxic shift'!$A:$L,9,FALSE)=0,"",VLOOKUP($A211,'Gerosa et al. diauxic shift'!$A:$L,9,FALSE)*Sources!$E$3))</f>
        <v/>
      </c>
      <c r="AM211" s="18" t="str">
        <f>IF(ISERROR(VLOOKUP($A211,'Gerosa et al. diauxic shift'!$A:$L,10,FALSE)),"",IF(VLOOKUP($A211,'Gerosa et al. diauxic shift'!$A:$L,10,FALSE)=0,"",VLOOKUP($A211,'Gerosa et al. diauxic shift'!$A:$L,10,FALSE)*Sources!$E$3))</f>
        <v/>
      </c>
      <c r="AN211" s="18" t="str">
        <f>IF(ISERROR(VLOOKUP($A211,'Gerosa et al. diauxic shift'!$A:$L,11,FALSE)),"",IF(VLOOKUP($A211,'Gerosa et al. diauxic shift'!$A:$L,11,FALSE)=0,"",VLOOKUP($A211,'Gerosa et al. diauxic shift'!$A:$L,11,FALSE)*Sources!$E$3))</f>
        <v/>
      </c>
      <c r="AO211" s="18" t="str">
        <f>IF(ISERROR(VLOOKUP($A211,'Gerosa et al. diauxic shift'!$A:$L,12,FALSE)),"",IF(VLOOKUP($A211,'Gerosa et al. diauxic shift'!$A:$L,12,FALSE)=0,"",VLOOKUP($A211,'Gerosa et al. diauxic shift'!$A:$L,12,FALSE)*Sources!$E$3))</f>
        <v/>
      </c>
      <c r="AP211" s="17"/>
      <c r="AQ211" s="18">
        <f>IF(ISERROR(VLOOKUP($A211,'Ishii et al.'!$A:$L,3,FALSE)),"",IF(VLOOKUP($A211,'Ishii et al.'!$A:$L,3,FALSE)=0,"",VLOOKUP($A211,'Ishii et al.'!$A:$L,3,FALSE)*Sources!$E$4))</f>
        <v>0.14064019074913101</v>
      </c>
      <c r="AR211" s="18">
        <f>IF(ISERROR(VLOOKUP($A211,'Ishii et al.'!$A:$L,4,FALSE)),"",IF(VLOOKUP($A211,'Ishii et al.'!$A:$L,4,FALSE)=0,"",VLOOKUP($A211,'Ishii et al.'!$A:$L,4,FALSE)*Sources!$E$4))</f>
        <v>0.171997330103942</v>
      </c>
      <c r="AS211" s="18">
        <f>IF(ISERROR(VLOOKUP($A211,'Ishii et al.'!$A:$L,5,FALSE)),"",IF(VLOOKUP($A211,'Ishii et al.'!$A:$L,5,FALSE)=0,"",VLOOKUP($A211,'Ishii et al.'!$A:$L,5,FALSE)*Sources!$E$4))</f>
        <v>0.19410298914562699</v>
      </c>
      <c r="AT211" s="18">
        <f>IF(ISERROR(VLOOKUP($A211,'Ishii et al.'!$A:$L,6,FALSE)),"",IF(VLOOKUP($A211,'Ishii et al.'!$A:$L,6,FALSE)=0,"",VLOOKUP($A211,'Ishii et al.'!$A:$L,6,FALSE)*Sources!$E$4))</f>
        <v>0.17038566270186101</v>
      </c>
      <c r="AU211" s="18">
        <f>IF(ISERROR(VLOOKUP($A211,'Ishii et al.'!$A:$L,7,FALSE)),"",IF(VLOOKUP($A211,'Ishii et al.'!$A:$L,7,FALSE)=0,"",VLOOKUP($A211,'Ishii et al.'!$A:$L,7,FALSE)*Sources!$E$4))</f>
        <v>5.9316409391059699E-2</v>
      </c>
      <c r="AV211" s="18">
        <f t="shared" si="35"/>
        <v>0.14728851641832413</v>
      </c>
      <c r="AW211" s="18">
        <f>IF(ISERROR(VLOOKUP($A211,'Ishii et al.'!$A:$L,9,FALSE)),"",IF(VLOOKUP($A211,'Ishii et al.'!$A:$L,9,FALSE)=0,"",VLOOKUP($A211,'Ishii et al.'!$A:$L,9,FALSE)*Sources!$E$4))</f>
        <v>9.0687245766798694E-2</v>
      </c>
      <c r="AX211" s="18">
        <f>IF(ISERROR(VLOOKUP($A211,'Ishii et al.'!$A:$L,10,FALSE)),"",IF(VLOOKUP($A211,'Ishii et al.'!$A:$L,10,FALSE)=0,"",VLOOKUP($A211,'Ishii et al.'!$A:$L,10,FALSE)*Sources!$E$4))</f>
        <v>8.6565584388971398E-2</v>
      </c>
      <c r="AY211" s="18">
        <f>IF(ISERROR(VLOOKUP($A211,'Ishii et al.'!$A:$L,11,FALSE)),"",IF(VLOOKUP($A211,'Ishii et al.'!$A:$L,11,FALSE)=0,"",VLOOKUP($A211,'Ishii et al.'!$A:$L,11,FALSE)*Sources!$E$4))</f>
        <v>0.11653861355640301</v>
      </c>
      <c r="AZ211" s="18">
        <f>IF(ISERROR(VLOOKUP($A211,'Ishii et al.'!$A:$L,12,FALSE)),"",IF(VLOOKUP($A211,'Ishii et al.'!$A:$L,12,FALSE)=0,"",VLOOKUP($A211,'Ishii et al.'!$A:$L,12,FALSE)*Sources!$E$4))</f>
        <v>0.18666311625076101</v>
      </c>
      <c r="BA211" s="17"/>
      <c r="BB211" s="18" t="str">
        <f>IF(ISERROR(VLOOKUP($A211,'Park et al.'!$A:$E,5,FALSE)),"",IF(VLOOKUP($A211,'Park et al.'!$A:$E,5,FALSE)=0,"",VLOOKUP($A211,'Park et al.'!$A:$E,5,FALSE)*Sources!$E$5))</f>
        <v/>
      </c>
    </row>
    <row r="212" spans="1:54" ht="15" hidden="1" customHeight="1">
      <c r="A212" s="16" t="s">
        <v>569</v>
      </c>
      <c r="B212" s="32" t="s">
        <v>620</v>
      </c>
      <c r="C212" s="32" t="s">
        <v>620</v>
      </c>
      <c r="D212" s="18" t="s">
        <v>570</v>
      </c>
      <c r="F212" s="18" t="s">
        <v>570</v>
      </c>
      <c r="G212" s="17"/>
      <c r="I212" s="16">
        <f t="shared" si="27"/>
        <v>1</v>
      </c>
      <c r="J212" s="16">
        <f t="shared" si="28"/>
        <v>8</v>
      </c>
      <c r="K212" s="18"/>
      <c r="L212" s="18"/>
      <c r="M212" s="12" t="b">
        <v>1</v>
      </c>
      <c r="N212" s="12">
        <f t="shared" si="29"/>
        <v>9.1410718709619265E-3</v>
      </c>
      <c r="O212" s="12">
        <f t="shared" si="30"/>
        <v>9.1410718709619265E-3</v>
      </c>
      <c r="P212" s="12">
        <f t="shared" si="31"/>
        <v>9.1410718709619265E-3</v>
      </c>
      <c r="Q212" s="12">
        <f t="shared" si="32"/>
        <v>9.1410718709619265E-3</v>
      </c>
      <c r="R212" s="12">
        <f t="shared" si="33"/>
        <v>0</v>
      </c>
      <c r="S212" s="12">
        <f t="shared" si="34"/>
        <v>2.64651762332424E-5</v>
      </c>
      <c r="U212" s="16" t="str">
        <f>IF(ISERROR(VLOOKUP($A212,'Bennett et al.'!$A:$E,3,FALSE)),"",IF(VLOOKUP($A212,'Bennett et al.'!$A:$E,3,FALSE)=0,"",VLOOKUP($A212,'Bennett et al.'!$A:$E,3,FALSE)*Sources!$E$2))</f>
        <v/>
      </c>
      <c r="V212" s="16" t="str">
        <f>IF(ISERROR(VLOOKUP($A212,'Bennett et al.'!$A:$E,4,FALSE)),"",IF(VLOOKUP($A212,'Bennett et al.'!$A:$E,4,FALSE)=0,"",VLOOKUP($A212,'Bennett et al.'!$A:$E,4,FALSE)*Sources!$E$2))</f>
        <v/>
      </c>
      <c r="W212" s="16" t="str">
        <f>IF(ISERROR(VLOOKUP($A212,'Bennett et al.'!$A:$E,5,FALSE)),"",IF(VLOOKUP($A212,'Bennett et al.'!$A:$E,5,FALSE)=0,"",VLOOKUP($A212,'Bennett et al.'!$A:$E,5,FALSE)*Sources!$E$2))</f>
        <v/>
      </c>
      <c r="X212" s="17"/>
      <c r="Y212" s="16">
        <f>IF(ISERROR(VLOOKUP($A212,'Gerosa et al. growth media'!$A:$K,4,FALSE)),"",IF(VLOOKUP($A212,'Gerosa et al. growth media'!$A:$K,4,FALSE)=0,"",VLOOKUP($A212,'Gerosa et al. growth media'!$A:$K,4,FALSE)*Sources!$E$3))</f>
        <v>4.5265779592727267E-3</v>
      </c>
      <c r="Z212" s="16">
        <f>IF(ISERROR(VLOOKUP($A212,'Gerosa et al. growth media'!$A:$K,5,FALSE)),"",IF(VLOOKUP($A212,'Gerosa et al. growth media'!$A:$K,5,FALSE)=0,"",VLOOKUP($A212,'Gerosa et al. growth media'!$A:$K,5,FALSE)*Sources!$E$3))</f>
        <v>6.8474828137518292E-3</v>
      </c>
      <c r="AA212" s="16">
        <f>IF(ISERROR(VLOOKUP($A212,'Gerosa et al. growth media'!$A:$K,6,FALSE)),"",IF(VLOOKUP($A212,'Gerosa et al. growth media'!$A:$K,6,FALSE)=0,"",VLOOKUP($A212,'Gerosa et al. growth media'!$A:$K,6,FALSE)*Sources!$E$3))</f>
        <v>8.4795442541066458E-3</v>
      </c>
      <c r="AB212" s="16">
        <f>IF(ISERROR(VLOOKUP($A212,'Gerosa et al. growth media'!$A:$K,7,FALSE)),"",IF(VLOOKUP($A212,'Gerosa et al. growth media'!$A:$K,7,FALSE)=0,"",VLOOKUP($A212,'Gerosa et al. growth media'!$A:$K,7,FALSE)*Sources!$E$3))</f>
        <v>9.1410718709619265E-3</v>
      </c>
      <c r="AC212" s="16">
        <f>IF(ISERROR(VLOOKUP($A212,'Gerosa et al. growth media'!$A:$K,8,FALSE)),"",IF(VLOOKUP($A212,'Gerosa et al. growth media'!$A:$K,8,FALSE)=0,"",VLOOKUP($A212,'Gerosa et al. growth media'!$A:$K,8,FALSE)*Sources!$E$3))</f>
        <v>4.9466480150150019E-3</v>
      </c>
      <c r="AD212" s="16">
        <f>IF(ISERROR(VLOOKUP($A212,'Gerosa et al. growth media'!$A:$K,9,FALSE)),"",IF(VLOOKUP($A212,'Gerosa et al. growth media'!$A:$K,9,FALSE)=0,"",VLOOKUP($A212,'Gerosa et al. growth media'!$A:$K,9,FALSE)*Sources!$E$3))</f>
        <v>1.2453515717428233E-2</v>
      </c>
      <c r="AE212" s="16">
        <f>IF(ISERROR(VLOOKUP($A212,'Gerosa et al. growth media'!$A:$K,10,FALSE)),"",IF(VLOOKUP($A212,'Gerosa et al. growth media'!$A:$K,10,FALSE)=0,"",VLOOKUP($A212,'Gerosa et al. growth media'!$A:$K,10,FALSE)*Sources!$E$3))</f>
        <v>1.0884350494641681E-2</v>
      </c>
      <c r="AF212" s="16">
        <f>IF(ISERROR(VLOOKUP($A212,'Gerosa et al. growth media'!$A:$K,11,FALSE)),"",IF(VLOOKUP($A212,'Gerosa et al. growth media'!$A:$K,11,FALSE)=0,"",VLOOKUP($A212,'Gerosa et al. growth media'!$A:$K,11,FALSE)*Sources!$E$3))</f>
        <v>3.7478705194069115E-3</v>
      </c>
      <c r="AG212" s="16" t="str">
        <f>IF(ISERROR(VLOOKUP($A212,'Gerosa et al. diauxic shift'!$A:$L,4,FALSE)),"",IF(VLOOKUP($A212,'Gerosa et al. diauxic shift'!$A:$L,4,FALSE)=0,"",VLOOKUP($A212,'Gerosa et al. diauxic shift'!$A:$L,4,FALSE)*Sources!$E$3))</f>
        <v/>
      </c>
      <c r="AH212" s="16" t="str">
        <f>IF(ISERROR(VLOOKUP($A212,'Gerosa et al. diauxic shift'!$A:$L,5,FALSE)),"",IF(VLOOKUP($A212,'Gerosa et al. diauxic shift'!$A:$L,5,FALSE)=0,"",VLOOKUP($A212,'Gerosa et al. diauxic shift'!$A:$L,5,FALSE)*Sources!$E$3))</f>
        <v/>
      </c>
      <c r="AI212" s="16" t="str">
        <f>IF(ISERROR(VLOOKUP($A212,'Gerosa et al. diauxic shift'!$A:$L,6,FALSE)),"",IF(VLOOKUP($A212,'Gerosa et al. diauxic shift'!$A:$L,6,FALSE)=0,"",VLOOKUP($A212,'Gerosa et al. diauxic shift'!$A:$L,6,FALSE)*Sources!$E$3))</f>
        <v/>
      </c>
      <c r="AJ212" s="16" t="str">
        <f>IF(ISERROR(VLOOKUP($A212,'Gerosa et al. diauxic shift'!$A:$L,7,FALSE)),"",IF(VLOOKUP($A212,'Gerosa et al. diauxic shift'!$A:$L,7,FALSE)=0,"",VLOOKUP($A212,'Gerosa et al. diauxic shift'!$A:$L,7,FALSE)*Sources!$E$3))</f>
        <v/>
      </c>
      <c r="AK212" s="16" t="str">
        <f>IF(ISERROR(VLOOKUP($A212,'Gerosa et al. diauxic shift'!$A:$L,8,FALSE)),"",IF(VLOOKUP($A212,'Gerosa et al. diauxic shift'!$A:$L,8,FALSE)=0,"",VLOOKUP($A212,'Gerosa et al. diauxic shift'!$A:$L,8,FALSE)*Sources!$E$3))</f>
        <v/>
      </c>
      <c r="AL212" s="16" t="str">
        <f>IF(ISERROR(VLOOKUP($A212,'Gerosa et al. diauxic shift'!$A:$L,9,FALSE)),"",IF(VLOOKUP($A212,'Gerosa et al. diauxic shift'!$A:$L,9,FALSE)=0,"",VLOOKUP($A212,'Gerosa et al. diauxic shift'!$A:$L,9,FALSE)*Sources!$E$3))</f>
        <v/>
      </c>
      <c r="AM212" s="16" t="str">
        <f>IF(ISERROR(VLOOKUP($A212,'Gerosa et al. diauxic shift'!$A:$L,10,FALSE)),"",IF(VLOOKUP($A212,'Gerosa et al. diauxic shift'!$A:$L,10,FALSE)=0,"",VLOOKUP($A212,'Gerosa et al. diauxic shift'!$A:$L,10,FALSE)*Sources!$E$3))</f>
        <v/>
      </c>
      <c r="AN212" s="16" t="str">
        <f>IF(ISERROR(VLOOKUP($A212,'Gerosa et al. diauxic shift'!$A:$L,11,FALSE)),"",IF(VLOOKUP($A212,'Gerosa et al. diauxic shift'!$A:$L,11,FALSE)=0,"",VLOOKUP($A212,'Gerosa et al. diauxic shift'!$A:$L,11,FALSE)*Sources!$E$3))</f>
        <v/>
      </c>
      <c r="AO212" s="16" t="str">
        <f>IF(ISERROR(VLOOKUP($A212,'Gerosa et al. diauxic shift'!$A:$L,12,FALSE)),"",IF(VLOOKUP($A212,'Gerosa et al. diauxic shift'!$A:$L,12,FALSE)=0,"",VLOOKUP($A212,'Gerosa et al. diauxic shift'!$A:$L,12,FALSE)*Sources!$E$3))</f>
        <v/>
      </c>
      <c r="AP212" s="17"/>
      <c r="AQ212" s="16" t="str">
        <f>IF(ISERROR(VLOOKUP($A212,'Ishii et al.'!$A:$L,3,FALSE)),"",IF(VLOOKUP($A212,'Ishii et al.'!$A:$L,3,FALSE)=0,"",VLOOKUP($A212,'Ishii et al.'!$A:$L,3,FALSE)*Sources!$E$4))</f>
        <v/>
      </c>
      <c r="AR212" s="16" t="str">
        <f>IF(ISERROR(VLOOKUP($A212,'Ishii et al.'!$A:$L,4,FALSE)),"",IF(VLOOKUP($A212,'Ishii et al.'!$A:$L,4,FALSE)=0,"",VLOOKUP($A212,'Ishii et al.'!$A:$L,4,FALSE)*Sources!$E$4))</f>
        <v/>
      </c>
      <c r="AS212" s="16" t="str">
        <f>IF(ISERROR(VLOOKUP($A212,'Ishii et al.'!$A:$L,5,FALSE)),"",IF(VLOOKUP($A212,'Ishii et al.'!$A:$L,5,FALSE)=0,"",VLOOKUP($A212,'Ishii et al.'!$A:$L,5,FALSE)*Sources!$E$4))</f>
        <v/>
      </c>
      <c r="AT212" s="16" t="str">
        <f>IF(ISERROR(VLOOKUP($A212,'Ishii et al.'!$A:$L,6,FALSE)),"",IF(VLOOKUP($A212,'Ishii et al.'!$A:$L,6,FALSE)=0,"",VLOOKUP($A212,'Ishii et al.'!$A:$L,6,FALSE)*Sources!$E$4))</f>
        <v/>
      </c>
      <c r="AU212" s="16" t="str">
        <f>IF(ISERROR(VLOOKUP($A212,'Ishii et al.'!$A:$L,7,FALSE)),"",IF(VLOOKUP($A212,'Ishii et al.'!$A:$L,7,FALSE)=0,"",VLOOKUP($A212,'Ishii et al.'!$A:$L,7,FALSE)*Sources!$E$4))</f>
        <v/>
      </c>
      <c r="AV212" s="16" t="str">
        <f t="shared" si="35"/>
        <v/>
      </c>
      <c r="AW212" s="16" t="str">
        <f>IF(ISERROR(VLOOKUP($A212,'Ishii et al.'!$A:$L,9,FALSE)),"",IF(VLOOKUP($A212,'Ishii et al.'!$A:$L,9,FALSE)=0,"",VLOOKUP($A212,'Ishii et al.'!$A:$L,9,FALSE)*Sources!$E$4))</f>
        <v/>
      </c>
      <c r="AX212" s="16" t="str">
        <f>IF(ISERROR(VLOOKUP($A212,'Ishii et al.'!$A:$L,10,FALSE)),"",IF(VLOOKUP($A212,'Ishii et al.'!$A:$L,10,FALSE)=0,"",VLOOKUP($A212,'Ishii et al.'!$A:$L,10,FALSE)*Sources!$E$4))</f>
        <v/>
      </c>
      <c r="AY212" s="16" t="str">
        <f>IF(ISERROR(VLOOKUP($A212,'Ishii et al.'!$A:$L,11,FALSE)),"",IF(VLOOKUP($A212,'Ishii et al.'!$A:$L,11,FALSE)=0,"",VLOOKUP($A212,'Ishii et al.'!$A:$L,11,FALSE)*Sources!$E$4))</f>
        <v/>
      </c>
      <c r="AZ212" s="16" t="str">
        <f>IF(ISERROR(VLOOKUP($A212,'Ishii et al.'!$A:$L,12,FALSE)),"",IF(VLOOKUP($A212,'Ishii et al.'!$A:$L,12,FALSE)=0,"",VLOOKUP($A212,'Ishii et al.'!$A:$L,12,FALSE)*Sources!$E$4))</f>
        <v/>
      </c>
      <c r="BA212" s="17"/>
      <c r="BB212" s="16" t="str">
        <f>IF(ISERROR(VLOOKUP($A212,'Park et al.'!$A:$E,5,FALSE)),"",IF(VLOOKUP($A212,'Park et al.'!$A:$E,5,FALSE)=0,"",VLOOKUP($A212,'Park et al.'!$A:$E,5,FALSE)*Sources!$E$5))</f>
        <v/>
      </c>
    </row>
    <row r="213" spans="1:54" ht="15" customHeight="1">
      <c r="A213" s="16" t="s">
        <v>571</v>
      </c>
      <c r="B213" s="18"/>
      <c r="C213" s="18"/>
      <c r="D213" s="18" t="s">
        <v>572</v>
      </c>
      <c r="F213" s="17"/>
      <c r="G213" s="18" t="s">
        <v>572</v>
      </c>
      <c r="I213" s="16">
        <f t="shared" si="27"/>
        <v>1</v>
      </c>
      <c r="J213" s="16">
        <f t="shared" si="28"/>
        <v>1</v>
      </c>
      <c r="K213" s="18"/>
      <c r="L213" s="18"/>
      <c r="N213" s="12" t="str">
        <f t="shared" si="29"/>
        <v/>
      </c>
      <c r="O213" s="12" t="str">
        <f t="shared" si="30"/>
        <v/>
      </c>
      <c r="P213" s="12" t="str">
        <f t="shared" si="31"/>
        <v/>
      </c>
      <c r="Q213" s="12" t="str">
        <f t="shared" si="32"/>
        <v/>
      </c>
      <c r="R213" s="12" t="str">
        <f t="shared" si="33"/>
        <v/>
      </c>
      <c r="S213" s="12" t="str">
        <f t="shared" si="34"/>
        <v/>
      </c>
      <c r="U213" s="16" t="str">
        <f>IF(ISERROR(VLOOKUP($A213,'Bennett et al.'!$A:$E,3,FALSE)),"",IF(VLOOKUP($A213,'Bennett et al.'!$A:$E,3,FALSE)=0,"",VLOOKUP($A213,'Bennett et al.'!$A:$E,3,FALSE)*Sources!$E$2))</f>
        <v/>
      </c>
      <c r="V213" s="16" t="str">
        <f>IF(ISERROR(VLOOKUP($A213,'Bennett et al.'!$A:$E,4,FALSE)),"",IF(VLOOKUP($A213,'Bennett et al.'!$A:$E,4,FALSE)=0,"",VLOOKUP($A213,'Bennett et al.'!$A:$E,4,FALSE)*Sources!$E$2))</f>
        <v/>
      </c>
      <c r="W213" s="16" t="str">
        <f>IF(ISERROR(VLOOKUP($A213,'Bennett et al.'!$A:$E,5,FALSE)),"",IF(VLOOKUP($A213,'Bennett et al.'!$A:$E,5,FALSE)=0,"",VLOOKUP($A213,'Bennett et al.'!$A:$E,5,FALSE)*Sources!$E$2))</f>
        <v/>
      </c>
      <c r="X213" s="17"/>
      <c r="Y213" s="16" t="str">
        <f>IF(ISERROR(VLOOKUP($A213,'Gerosa et al. growth media'!$A:$K,4,FALSE)),"",IF(VLOOKUP($A213,'Gerosa et al. growth media'!$A:$K,4,FALSE)=0,"",VLOOKUP($A213,'Gerosa et al. growth media'!$A:$K,4,FALSE)*Sources!$E$3))</f>
        <v/>
      </c>
      <c r="Z213" s="16" t="str">
        <f>IF(ISERROR(VLOOKUP($A213,'Gerosa et al. growth media'!$A:$K,5,FALSE)),"",IF(VLOOKUP($A213,'Gerosa et al. growth media'!$A:$K,5,FALSE)=0,"",VLOOKUP($A213,'Gerosa et al. growth media'!$A:$K,5,FALSE)*Sources!$E$3))</f>
        <v/>
      </c>
      <c r="AA213" s="16" t="str">
        <f>IF(ISERROR(VLOOKUP($A213,'Gerosa et al. growth media'!$A:$K,6,FALSE)),"",IF(VLOOKUP($A213,'Gerosa et al. growth media'!$A:$K,6,FALSE)=0,"",VLOOKUP($A213,'Gerosa et al. growth media'!$A:$K,6,FALSE)*Sources!$E$3))</f>
        <v/>
      </c>
      <c r="AB213" s="16" t="str">
        <f>IF(ISERROR(VLOOKUP($A213,'Gerosa et al. growth media'!$A:$K,7,FALSE)),"",IF(VLOOKUP($A213,'Gerosa et al. growth media'!$A:$K,7,FALSE)=0,"",VLOOKUP($A213,'Gerosa et al. growth media'!$A:$K,7,FALSE)*Sources!$E$3))</f>
        <v/>
      </c>
      <c r="AC213" s="16" t="str">
        <f>IF(ISERROR(VLOOKUP($A213,'Gerosa et al. growth media'!$A:$K,8,FALSE)),"",IF(VLOOKUP($A213,'Gerosa et al. growth media'!$A:$K,8,FALSE)=0,"",VLOOKUP($A213,'Gerosa et al. growth media'!$A:$K,8,FALSE)*Sources!$E$3))</f>
        <v/>
      </c>
      <c r="AD213" s="16" t="str">
        <f>IF(ISERROR(VLOOKUP($A213,'Gerosa et al. growth media'!$A:$K,9,FALSE)),"",IF(VLOOKUP($A213,'Gerosa et al. growth media'!$A:$K,9,FALSE)=0,"",VLOOKUP($A213,'Gerosa et al. growth media'!$A:$K,9,FALSE)*Sources!$E$3))</f>
        <v/>
      </c>
      <c r="AE213" s="16" t="str">
        <f>IF(ISERROR(VLOOKUP($A213,'Gerosa et al. growth media'!$A:$K,10,FALSE)),"",IF(VLOOKUP($A213,'Gerosa et al. growth media'!$A:$K,10,FALSE)=0,"",VLOOKUP($A213,'Gerosa et al. growth media'!$A:$K,10,FALSE)*Sources!$E$3))</f>
        <v/>
      </c>
      <c r="AF213" s="16" t="str">
        <f>IF(ISERROR(VLOOKUP($A213,'Gerosa et al. growth media'!$A:$K,11,FALSE)),"",IF(VLOOKUP($A213,'Gerosa et al. growth media'!$A:$K,11,FALSE)=0,"",VLOOKUP($A213,'Gerosa et al. growth media'!$A:$K,11,FALSE)*Sources!$E$3))</f>
        <v/>
      </c>
      <c r="AG213" s="16" t="str">
        <f>IF(ISERROR(VLOOKUP($A213,'Gerosa et al. diauxic shift'!$A:$L,4,FALSE)),"",IF(VLOOKUP($A213,'Gerosa et al. diauxic shift'!$A:$L,4,FALSE)=0,"",VLOOKUP($A213,'Gerosa et al. diauxic shift'!$A:$L,4,FALSE)*Sources!$E$3))</f>
        <v/>
      </c>
      <c r="AH213" s="16" t="str">
        <f>IF(ISERROR(VLOOKUP($A213,'Gerosa et al. diauxic shift'!$A:$L,5,FALSE)),"",IF(VLOOKUP($A213,'Gerosa et al. diauxic shift'!$A:$L,5,FALSE)=0,"",VLOOKUP($A213,'Gerosa et al. diauxic shift'!$A:$L,5,FALSE)*Sources!$E$3))</f>
        <v/>
      </c>
      <c r="AI213" s="16" t="str">
        <f>IF(ISERROR(VLOOKUP($A213,'Gerosa et al. diauxic shift'!$A:$L,6,FALSE)),"",IF(VLOOKUP($A213,'Gerosa et al. diauxic shift'!$A:$L,6,FALSE)=0,"",VLOOKUP($A213,'Gerosa et al. diauxic shift'!$A:$L,6,FALSE)*Sources!$E$3))</f>
        <v/>
      </c>
      <c r="AJ213" s="16" t="str">
        <f>IF(ISERROR(VLOOKUP($A213,'Gerosa et al. diauxic shift'!$A:$L,7,FALSE)),"",IF(VLOOKUP($A213,'Gerosa et al. diauxic shift'!$A:$L,7,FALSE)=0,"",VLOOKUP($A213,'Gerosa et al. diauxic shift'!$A:$L,7,FALSE)*Sources!$E$3))</f>
        <v/>
      </c>
      <c r="AK213" s="16" t="str">
        <f>IF(ISERROR(VLOOKUP($A213,'Gerosa et al. diauxic shift'!$A:$L,8,FALSE)),"",IF(VLOOKUP($A213,'Gerosa et al. diauxic shift'!$A:$L,8,FALSE)=0,"",VLOOKUP($A213,'Gerosa et al. diauxic shift'!$A:$L,8,FALSE)*Sources!$E$3))</f>
        <v/>
      </c>
      <c r="AL213" s="16" t="str">
        <f>IF(ISERROR(VLOOKUP($A213,'Gerosa et al. diauxic shift'!$A:$L,9,FALSE)),"",IF(VLOOKUP($A213,'Gerosa et al. diauxic shift'!$A:$L,9,FALSE)=0,"",VLOOKUP($A213,'Gerosa et al. diauxic shift'!$A:$L,9,FALSE)*Sources!$E$3))</f>
        <v/>
      </c>
      <c r="AM213" s="16" t="str">
        <f>IF(ISERROR(VLOOKUP($A213,'Gerosa et al. diauxic shift'!$A:$L,10,FALSE)),"",IF(VLOOKUP($A213,'Gerosa et al. diauxic shift'!$A:$L,10,FALSE)=0,"",VLOOKUP($A213,'Gerosa et al. diauxic shift'!$A:$L,10,FALSE)*Sources!$E$3))</f>
        <v/>
      </c>
      <c r="AN213" s="16" t="str">
        <f>IF(ISERROR(VLOOKUP($A213,'Gerosa et al. diauxic shift'!$A:$L,11,FALSE)),"",IF(VLOOKUP($A213,'Gerosa et al. diauxic shift'!$A:$L,11,FALSE)=0,"",VLOOKUP($A213,'Gerosa et al. diauxic shift'!$A:$L,11,FALSE)*Sources!$E$3))</f>
        <v/>
      </c>
      <c r="AO213" s="16" t="str">
        <f>IF(ISERROR(VLOOKUP($A213,'Gerosa et al. diauxic shift'!$A:$L,12,FALSE)),"",IF(VLOOKUP($A213,'Gerosa et al. diauxic shift'!$A:$L,12,FALSE)=0,"",VLOOKUP($A213,'Gerosa et al. diauxic shift'!$A:$L,12,FALSE)*Sources!$E$3))</f>
        <v/>
      </c>
      <c r="AP213" s="17"/>
      <c r="AQ213" s="16" t="str">
        <f>IF(ISERROR(VLOOKUP($A213,'Ishii et al.'!$A:$L,3,FALSE)),"",IF(VLOOKUP($A213,'Ishii et al.'!$A:$L,3,FALSE)=0,"",VLOOKUP($A213,'Ishii et al.'!$A:$L,3,FALSE)*Sources!$E$4))</f>
        <v/>
      </c>
      <c r="AR213" s="16" t="str">
        <f>IF(ISERROR(VLOOKUP($A213,'Ishii et al.'!$A:$L,4,FALSE)),"",IF(VLOOKUP($A213,'Ishii et al.'!$A:$L,4,FALSE)=0,"",VLOOKUP($A213,'Ishii et al.'!$A:$L,4,FALSE)*Sources!$E$4))</f>
        <v/>
      </c>
      <c r="AS213" s="16">
        <f>IF(ISERROR(VLOOKUP($A213,'Ishii et al.'!$A:$L,5,FALSE)),"",IF(VLOOKUP($A213,'Ishii et al.'!$A:$L,5,FALSE)=0,"",VLOOKUP($A213,'Ishii et al.'!$A:$L,5,FALSE)*Sources!$E$4))</f>
        <v>7.7752769882285697E-4</v>
      </c>
      <c r="AT213" s="16" t="str">
        <f>IF(ISERROR(VLOOKUP($A213,'Ishii et al.'!$A:$L,6,FALSE)),"",IF(VLOOKUP($A213,'Ishii et al.'!$A:$L,6,FALSE)=0,"",VLOOKUP($A213,'Ishii et al.'!$A:$L,6,FALSE)*Sources!$E$4))</f>
        <v/>
      </c>
      <c r="AU213" s="16" t="str">
        <f>IF(ISERROR(VLOOKUP($A213,'Ishii et al.'!$A:$L,7,FALSE)),"",IF(VLOOKUP($A213,'Ishii et al.'!$A:$L,7,FALSE)=0,"",VLOOKUP($A213,'Ishii et al.'!$A:$L,7,FALSE)*Sources!$E$4))</f>
        <v/>
      </c>
      <c r="AV213" s="16">
        <f t="shared" si="35"/>
        <v>7.7752769882285697E-4</v>
      </c>
      <c r="AW213" s="16" t="str">
        <f>IF(ISERROR(VLOOKUP($A213,'Ishii et al.'!$A:$L,9,FALSE)),"",IF(VLOOKUP($A213,'Ishii et al.'!$A:$L,9,FALSE)=0,"",VLOOKUP($A213,'Ishii et al.'!$A:$L,9,FALSE)*Sources!$E$4))</f>
        <v/>
      </c>
      <c r="AX213" s="16" t="str">
        <f>IF(ISERROR(VLOOKUP($A213,'Ishii et al.'!$A:$L,10,FALSE)),"",IF(VLOOKUP($A213,'Ishii et al.'!$A:$L,10,FALSE)=0,"",VLOOKUP($A213,'Ishii et al.'!$A:$L,10,FALSE)*Sources!$E$4))</f>
        <v/>
      </c>
      <c r="AY213" s="16" t="str">
        <f>IF(ISERROR(VLOOKUP($A213,'Ishii et al.'!$A:$L,11,FALSE)),"",IF(VLOOKUP($A213,'Ishii et al.'!$A:$L,11,FALSE)=0,"",VLOOKUP($A213,'Ishii et al.'!$A:$L,11,FALSE)*Sources!$E$4))</f>
        <v/>
      </c>
      <c r="AZ213" s="16" t="str">
        <f>IF(ISERROR(VLOOKUP($A213,'Ishii et al.'!$A:$L,12,FALSE)),"",IF(VLOOKUP($A213,'Ishii et al.'!$A:$L,12,FALSE)=0,"",VLOOKUP($A213,'Ishii et al.'!$A:$L,12,FALSE)*Sources!$E$4))</f>
        <v/>
      </c>
      <c r="BA213" s="17"/>
      <c r="BB213" s="16" t="str">
        <f>IF(ISERROR(VLOOKUP($A213,'Park et al.'!$A:$E,5,FALSE)),"",IF(VLOOKUP($A213,'Park et al.'!$A:$E,5,FALSE)=0,"",VLOOKUP($A213,'Park et al.'!$A:$E,5,FALSE)*Sources!$E$5))</f>
        <v/>
      </c>
    </row>
    <row r="214" spans="1:54" ht="15" customHeight="1">
      <c r="A214" s="16" t="s">
        <v>573</v>
      </c>
      <c r="B214" s="18"/>
      <c r="C214" s="18"/>
      <c r="D214" s="18" t="s">
        <v>574</v>
      </c>
      <c r="F214"/>
      <c r="G214" s="18" t="s">
        <v>574</v>
      </c>
      <c r="H214"/>
      <c r="I214" s="18">
        <f t="shared" si="27"/>
        <v>1</v>
      </c>
      <c r="J214" s="18">
        <f t="shared" si="28"/>
        <v>1</v>
      </c>
      <c r="K214" s="18"/>
      <c r="L214" s="18"/>
      <c r="N214" s="12" t="str">
        <f t="shared" si="29"/>
        <v/>
      </c>
      <c r="O214" s="12" t="str">
        <f t="shared" si="30"/>
        <v/>
      </c>
      <c r="P214" s="12" t="str">
        <f t="shared" si="31"/>
        <v/>
      </c>
      <c r="Q214" s="12" t="str">
        <f t="shared" si="32"/>
        <v/>
      </c>
      <c r="R214" s="12" t="str">
        <f t="shared" si="33"/>
        <v/>
      </c>
      <c r="S214" s="12" t="str">
        <f t="shared" si="34"/>
        <v/>
      </c>
      <c r="U214" s="18" t="str">
        <f>IF(ISERROR(VLOOKUP($A214,'Bennett et al.'!$A:$E,3,FALSE)),"",IF(VLOOKUP($A214,'Bennett et al.'!$A:$E,3,FALSE)=0,"",VLOOKUP($A214,'Bennett et al.'!$A:$E,3,FALSE)*Sources!$E$2))</f>
        <v/>
      </c>
      <c r="V214" s="18" t="str">
        <f>IF(ISERROR(VLOOKUP($A214,'Bennett et al.'!$A:$E,4,FALSE)),"",IF(VLOOKUP($A214,'Bennett et al.'!$A:$E,4,FALSE)=0,"",VLOOKUP($A214,'Bennett et al.'!$A:$E,4,FALSE)*Sources!$E$2))</f>
        <v/>
      </c>
      <c r="W214" s="18" t="str">
        <f>IF(ISERROR(VLOOKUP($A214,'Bennett et al.'!$A:$E,5,FALSE)),"",IF(VLOOKUP($A214,'Bennett et al.'!$A:$E,5,FALSE)=0,"",VLOOKUP($A214,'Bennett et al.'!$A:$E,5,FALSE)*Sources!$E$2))</f>
        <v/>
      </c>
      <c r="X214" s="17"/>
      <c r="Y214" s="18" t="str">
        <f>IF(ISERROR(VLOOKUP($A214,'Gerosa et al. growth media'!$A:$K,4,FALSE)),"",IF(VLOOKUP($A214,'Gerosa et al. growth media'!$A:$K,4,FALSE)=0,"",VLOOKUP($A214,'Gerosa et al. growth media'!$A:$K,4,FALSE)*Sources!$E$3))</f>
        <v/>
      </c>
      <c r="Z214" s="18" t="str">
        <f>IF(ISERROR(VLOOKUP($A214,'Gerosa et al. growth media'!$A:$K,5,FALSE)),"",IF(VLOOKUP($A214,'Gerosa et al. growth media'!$A:$K,5,FALSE)=0,"",VLOOKUP($A214,'Gerosa et al. growth media'!$A:$K,5,FALSE)*Sources!$E$3))</f>
        <v/>
      </c>
      <c r="AA214" s="18" t="str">
        <f>IF(ISERROR(VLOOKUP($A214,'Gerosa et al. growth media'!$A:$K,6,FALSE)),"",IF(VLOOKUP($A214,'Gerosa et al. growth media'!$A:$K,6,FALSE)=0,"",VLOOKUP($A214,'Gerosa et al. growth media'!$A:$K,6,FALSE)*Sources!$E$3))</f>
        <v/>
      </c>
      <c r="AB214" s="18" t="str">
        <f>IF(ISERROR(VLOOKUP($A214,'Gerosa et al. growth media'!$A:$K,7,FALSE)),"",IF(VLOOKUP($A214,'Gerosa et al. growth media'!$A:$K,7,FALSE)=0,"",VLOOKUP($A214,'Gerosa et al. growth media'!$A:$K,7,FALSE)*Sources!$E$3))</f>
        <v/>
      </c>
      <c r="AC214" s="18" t="str">
        <f>IF(ISERROR(VLOOKUP($A214,'Gerosa et al. growth media'!$A:$K,8,FALSE)),"",IF(VLOOKUP($A214,'Gerosa et al. growth media'!$A:$K,8,FALSE)=0,"",VLOOKUP($A214,'Gerosa et al. growth media'!$A:$K,8,FALSE)*Sources!$E$3))</f>
        <v/>
      </c>
      <c r="AD214" s="18" t="str">
        <f>IF(ISERROR(VLOOKUP($A214,'Gerosa et al. growth media'!$A:$K,9,FALSE)),"",IF(VLOOKUP($A214,'Gerosa et al. growth media'!$A:$K,9,FALSE)=0,"",VLOOKUP($A214,'Gerosa et al. growth media'!$A:$K,9,FALSE)*Sources!$E$3))</f>
        <v/>
      </c>
      <c r="AE214" s="18" t="str">
        <f>IF(ISERROR(VLOOKUP($A214,'Gerosa et al. growth media'!$A:$K,10,FALSE)),"",IF(VLOOKUP($A214,'Gerosa et al. growth media'!$A:$K,10,FALSE)=0,"",VLOOKUP($A214,'Gerosa et al. growth media'!$A:$K,10,FALSE)*Sources!$E$3))</f>
        <v/>
      </c>
      <c r="AF214" s="18" t="str">
        <f>IF(ISERROR(VLOOKUP($A214,'Gerosa et al. growth media'!$A:$K,11,FALSE)),"",IF(VLOOKUP($A214,'Gerosa et al. growth media'!$A:$K,11,FALSE)=0,"",VLOOKUP($A214,'Gerosa et al. growth media'!$A:$K,11,FALSE)*Sources!$E$3))</f>
        <v/>
      </c>
      <c r="AG214" s="18" t="str">
        <f>IF(ISERROR(VLOOKUP($A214,'Gerosa et al. diauxic shift'!$A:$L,4,FALSE)),"",IF(VLOOKUP($A214,'Gerosa et al. diauxic shift'!$A:$L,4,FALSE)=0,"",VLOOKUP($A214,'Gerosa et al. diauxic shift'!$A:$L,4,FALSE)*Sources!$E$3))</f>
        <v/>
      </c>
      <c r="AH214" s="18" t="str">
        <f>IF(ISERROR(VLOOKUP($A214,'Gerosa et al. diauxic shift'!$A:$L,5,FALSE)),"",IF(VLOOKUP($A214,'Gerosa et al. diauxic shift'!$A:$L,5,FALSE)=0,"",VLOOKUP($A214,'Gerosa et al. diauxic shift'!$A:$L,5,FALSE)*Sources!$E$3))</f>
        <v/>
      </c>
      <c r="AI214" s="18" t="str">
        <f>IF(ISERROR(VLOOKUP($A214,'Gerosa et al. diauxic shift'!$A:$L,6,FALSE)),"",IF(VLOOKUP($A214,'Gerosa et al. diauxic shift'!$A:$L,6,FALSE)=0,"",VLOOKUP($A214,'Gerosa et al. diauxic shift'!$A:$L,6,FALSE)*Sources!$E$3))</f>
        <v/>
      </c>
      <c r="AJ214" s="18" t="str">
        <f>IF(ISERROR(VLOOKUP($A214,'Gerosa et al. diauxic shift'!$A:$L,7,FALSE)),"",IF(VLOOKUP($A214,'Gerosa et al. diauxic shift'!$A:$L,7,FALSE)=0,"",VLOOKUP($A214,'Gerosa et al. diauxic shift'!$A:$L,7,FALSE)*Sources!$E$3))</f>
        <v/>
      </c>
      <c r="AK214" s="18" t="str">
        <f>IF(ISERROR(VLOOKUP($A214,'Gerosa et al. diauxic shift'!$A:$L,8,FALSE)),"",IF(VLOOKUP($A214,'Gerosa et al. diauxic shift'!$A:$L,8,FALSE)=0,"",VLOOKUP($A214,'Gerosa et al. diauxic shift'!$A:$L,8,FALSE)*Sources!$E$3))</f>
        <v/>
      </c>
      <c r="AL214" s="18" t="str">
        <f>IF(ISERROR(VLOOKUP($A214,'Gerosa et al. diauxic shift'!$A:$L,9,FALSE)),"",IF(VLOOKUP($A214,'Gerosa et al. diauxic shift'!$A:$L,9,FALSE)=0,"",VLOOKUP($A214,'Gerosa et al. diauxic shift'!$A:$L,9,FALSE)*Sources!$E$3))</f>
        <v/>
      </c>
      <c r="AM214" s="18" t="str">
        <f>IF(ISERROR(VLOOKUP($A214,'Gerosa et al. diauxic shift'!$A:$L,10,FALSE)),"",IF(VLOOKUP($A214,'Gerosa et al. diauxic shift'!$A:$L,10,FALSE)=0,"",VLOOKUP($A214,'Gerosa et al. diauxic shift'!$A:$L,10,FALSE)*Sources!$E$3))</f>
        <v/>
      </c>
      <c r="AN214" s="18" t="str">
        <f>IF(ISERROR(VLOOKUP($A214,'Gerosa et al. diauxic shift'!$A:$L,11,FALSE)),"",IF(VLOOKUP($A214,'Gerosa et al. diauxic shift'!$A:$L,11,FALSE)=0,"",VLOOKUP($A214,'Gerosa et al. diauxic shift'!$A:$L,11,FALSE)*Sources!$E$3))</f>
        <v/>
      </c>
      <c r="AO214" s="18" t="str">
        <f>IF(ISERROR(VLOOKUP($A214,'Gerosa et al. diauxic shift'!$A:$L,12,FALSE)),"",IF(VLOOKUP($A214,'Gerosa et al. diauxic shift'!$A:$L,12,FALSE)=0,"",VLOOKUP($A214,'Gerosa et al. diauxic shift'!$A:$L,12,FALSE)*Sources!$E$3))</f>
        <v/>
      </c>
      <c r="AP214" s="17"/>
      <c r="AQ214" s="18" t="str">
        <f>IF(ISERROR(VLOOKUP($A214,'Ishii et al.'!$A:$L,3,FALSE)),"",IF(VLOOKUP($A214,'Ishii et al.'!$A:$L,3,FALSE)=0,"",VLOOKUP($A214,'Ishii et al.'!$A:$L,3,FALSE)*Sources!$E$4))</f>
        <v/>
      </c>
      <c r="AR214" s="18" t="str">
        <f>IF(ISERROR(VLOOKUP($A214,'Ishii et al.'!$A:$L,4,FALSE)),"",IF(VLOOKUP($A214,'Ishii et al.'!$A:$L,4,FALSE)=0,"",VLOOKUP($A214,'Ishii et al.'!$A:$L,4,FALSE)*Sources!$E$4))</f>
        <v/>
      </c>
      <c r="AS214" s="18" t="str">
        <f>IF(ISERROR(VLOOKUP($A214,'Ishii et al.'!$A:$L,5,FALSE)),"",IF(VLOOKUP($A214,'Ishii et al.'!$A:$L,5,FALSE)=0,"",VLOOKUP($A214,'Ishii et al.'!$A:$L,5,FALSE)*Sources!$E$4))</f>
        <v/>
      </c>
      <c r="AT214" s="18" t="str">
        <f>IF(ISERROR(VLOOKUP($A214,'Ishii et al.'!$A:$L,6,FALSE)),"",IF(VLOOKUP($A214,'Ishii et al.'!$A:$L,6,FALSE)=0,"",VLOOKUP($A214,'Ishii et al.'!$A:$L,6,FALSE)*Sources!$E$4))</f>
        <v/>
      </c>
      <c r="AU214" s="18" t="str">
        <f>IF(ISERROR(VLOOKUP($A214,'Ishii et al.'!$A:$L,7,FALSE)),"",IF(VLOOKUP($A214,'Ishii et al.'!$A:$L,7,FALSE)=0,"",VLOOKUP($A214,'Ishii et al.'!$A:$L,7,FALSE)*Sources!$E$4))</f>
        <v/>
      </c>
      <c r="AV214" s="18" t="str">
        <f t="shared" si="35"/>
        <v/>
      </c>
      <c r="AW214" s="18">
        <f>IF(ISERROR(VLOOKUP($A214,'Ishii et al.'!$A:$L,9,FALSE)),"",IF(VLOOKUP($A214,'Ishii et al.'!$A:$L,9,FALSE)=0,"",VLOOKUP($A214,'Ishii et al.'!$A:$L,9,FALSE)*Sources!$E$4))</f>
        <v>1.8867717277363701E-3</v>
      </c>
      <c r="AX214" s="18" t="str">
        <f>IF(ISERROR(VLOOKUP($A214,'Ishii et al.'!$A:$L,10,FALSE)),"",IF(VLOOKUP($A214,'Ishii et al.'!$A:$L,10,FALSE)=0,"",VLOOKUP($A214,'Ishii et al.'!$A:$L,10,FALSE)*Sources!$E$4))</f>
        <v/>
      </c>
      <c r="AY214" s="18" t="str">
        <f>IF(ISERROR(VLOOKUP($A214,'Ishii et al.'!$A:$L,11,FALSE)),"",IF(VLOOKUP($A214,'Ishii et al.'!$A:$L,11,FALSE)=0,"",VLOOKUP($A214,'Ishii et al.'!$A:$L,11,FALSE)*Sources!$E$4))</f>
        <v/>
      </c>
      <c r="AZ214" s="18" t="str">
        <f>IF(ISERROR(VLOOKUP($A214,'Ishii et al.'!$A:$L,12,FALSE)),"",IF(VLOOKUP($A214,'Ishii et al.'!$A:$L,12,FALSE)=0,"",VLOOKUP($A214,'Ishii et al.'!$A:$L,12,FALSE)*Sources!$E$4))</f>
        <v/>
      </c>
      <c r="BA214" s="17"/>
      <c r="BB214" s="18" t="str">
        <f>IF(ISERROR(VLOOKUP($A214,'Park et al.'!$A:$E,5,FALSE)),"",IF(VLOOKUP($A214,'Park et al.'!$A:$E,5,FALSE)=0,"",VLOOKUP($A214,'Park et al.'!$A:$E,5,FALSE)*Sources!$E$5))</f>
        <v/>
      </c>
    </row>
    <row r="215" spans="1:54" ht="15" hidden="1" customHeight="1">
      <c r="A215" s="16" t="s">
        <v>575</v>
      </c>
      <c r="B215" s="18" t="s">
        <v>659</v>
      </c>
      <c r="C215" s="18" t="s">
        <v>659</v>
      </c>
      <c r="D215" s="18" t="s">
        <v>577</v>
      </c>
      <c r="E215"/>
      <c r="F215" s="18" t="s">
        <v>576</v>
      </c>
      <c r="G215" s="18" t="s">
        <v>576</v>
      </c>
      <c r="H215" s="18" t="s">
        <v>577</v>
      </c>
      <c r="I215" s="16">
        <f t="shared" si="27"/>
        <v>3</v>
      </c>
      <c r="J215" s="16">
        <f t="shared" si="28"/>
        <v>27</v>
      </c>
      <c r="K215" s="18"/>
      <c r="L215" s="18"/>
      <c r="M215" s="12" t="b">
        <v>1</v>
      </c>
      <c r="N215" s="12">
        <f t="shared" si="29"/>
        <v>1.8694935665781403</v>
      </c>
      <c r="O215" s="12">
        <f t="shared" si="30"/>
        <v>0.88200000000000001</v>
      </c>
      <c r="P215" s="12">
        <f t="shared" si="31"/>
        <v>1.8694935665781403</v>
      </c>
      <c r="Q215" s="12">
        <f t="shared" si="32"/>
        <v>2.8569871331562804</v>
      </c>
      <c r="R215" s="12">
        <f t="shared" si="33"/>
        <v>0.98749356657814003</v>
      </c>
      <c r="S215" s="12">
        <f t="shared" si="34"/>
        <v>5.412546515860278E-3</v>
      </c>
      <c r="U215" s="16" t="str">
        <f>IF(ISERROR(VLOOKUP($A215,'Bennett et al.'!$A:$E,3,FALSE)),"",IF(VLOOKUP($A215,'Bennett et al.'!$A:$E,3,FALSE)=0,"",VLOOKUP($A215,'Bennett et al.'!$A:$E,3,FALSE)*Sources!$E$2))</f>
        <v/>
      </c>
      <c r="V215" s="16" t="str">
        <f>IF(ISERROR(VLOOKUP($A215,'Bennett et al.'!$A:$E,4,FALSE)),"",IF(VLOOKUP($A215,'Bennett et al.'!$A:$E,4,FALSE)=0,"",VLOOKUP($A215,'Bennett et al.'!$A:$E,4,FALSE)*Sources!$E$2))</f>
        <v/>
      </c>
      <c r="W215" s="16" t="str">
        <f>IF(ISERROR(VLOOKUP($A215,'Bennett et al.'!$A:$E,5,FALSE)),"",IF(VLOOKUP($A215,'Bennett et al.'!$A:$E,5,FALSE)=0,"",VLOOKUP($A215,'Bennett et al.'!$A:$E,5,FALSE)*Sources!$E$2))</f>
        <v/>
      </c>
      <c r="X215" s="17"/>
      <c r="Y215" s="16">
        <f>IF(ISERROR(VLOOKUP($A215,'Gerosa et al. growth media'!$A:$K,4,FALSE)),"",IF(VLOOKUP($A215,'Gerosa et al. growth media'!$A:$K,4,FALSE)=0,"",VLOOKUP($A215,'Gerosa et al. growth media'!$A:$K,4,FALSE)*Sources!$E$3))</f>
        <v>0.85741382022817592</v>
      </c>
      <c r="Z215" s="16">
        <f>IF(ISERROR(VLOOKUP($A215,'Gerosa et al. growth media'!$A:$K,5,FALSE)),"",IF(VLOOKUP($A215,'Gerosa et al. growth media'!$A:$K,5,FALSE)=0,"",VLOOKUP($A215,'Gerosa et al. growth media'!$A:$K,5,FALSE)*Sources!$E$3))</f>
        <v>0.60437801373001476</v>
      </c>
      <c r="AA215" s="16">
        <f>IF(ISERROR(VLOOKUP($A215,'Gerosa et al. growth media'!$A:$K,6,FALSE)),"",IF(VLOOKUP($A215,'Gerosa et al. growth media'!$A:$K,6,FALSE)=0,"",VLOOKUP($A215,'Gerosa et al. growth media'!$A:$K,6,FALSE)*Sources!$E$3))</f>
        <v>0.91841583603581978</v>
      </c>
      <c r="AB215" s="16">
        <f>IF(ISERROR(VLOOKUP($A215,'Gerosa et al. growth media'!$A:$K,7,FALSE)),"",IF(VLOOKUP($A215,'Gerosa et al. growth media'!$A:$K,7,FALSE)=0,"",VLOOKUP($A215,'Gerosa et al. growth media'!$A:$K,7,FALSE)*Sources!$E$3))</f>
        <v>2.8569871331562804</v>
      </c>
      <c r="AC215" s="16">
        <f>IF(ISERROR(VLOOKUP($A215,'Gerosa et al. growth media'!$A:$K,8,FALSE)),"",IF(VLOOKUP($A215,'Gerosa et al. growth media'!$A:$K,8,FALSE)=0,"",VLOOKUP($A215,'Gerosa et al. growth media'!$A:$K,8,FALSE)*Sources!$E$3))</f>
        <v>1.0490056031607029</v>
      </c>
      <c r="AD215" s="16">
        <f>IF(ISERROR(VLOOKUP($A215,'Gerosa et al. growth media'!$A:$K,9,FALSE)),"",IF(VLOOKUP($A215,'Gerosa et al. growth media'!$A:$K,9,FALSE)=0,"",VLOOKUP($A215,'Gerosa et al. growth media'!$A:$K,9,FALSE)*Sources!$E$3))</f>
        <v>4.4801918860498082</v>
      </c>
      <c r="AE215" s="16">
        <f>IF(ISERROR(VLOOKUP($A215,'Gerosa et al. growth media'!$A:$K,10,FALSE)),"",IF(VLOOKUP($A215,'Gerosa et al. growth media'!$A:$K,10,FALSE)=0,"",VLOOKUP($A215,'Gerosa et al. growth media'!$A:$K,10,FALSE)*Sources!$E$3))</f>
        <v>2.3549931898821677</v>
      </c>
      <c r="AF215" s="16">
        <f>IF(ISERROR(VLOOKUP($A215,'Gerosa et al. growth media'!$A:$K,11,FALSE)),"",IF(VLOOKUP($A215,'Gerosa et al. growth media'!$A:$K,11,FALSE)=0,"",VLOOKUP($A215,'Gerosa et al. growth media'!$A:$K,11,FALSE)*Sources!$E$3))</f>
        <v>3.1009942666053805</v>
      </c>
      <c r="AG215" s="16">
        <f>IF(ISERROR(VLOOKUP($A215,'Gerosa et al. diauxic shift'!$A:$L,4,FALSE)),"",IF(VLOOKUP($A215,'Gerosa et al. diauxic shift'!$A:$L,4,FALSE)=0,"",VLOOKUP($A215,'Gerosa et al. diauxic shift'!$A:$L,4,FALSE)*Sources!$E$3))</f>
        <v>9.0056518185237772E-2</v>
      </c>
      <c r="AH215" s="16">
        <f>IF(ISERROR(VLOOKUP($A215,'Gerosa et al. diauxic shift'!$A:$L,5,FALSE)),"",IF(VLOOKUP($A215,'Gerosa et al. diauxic shift'!$A:$L,5,FALSE)=0,"",VLOOKUP($A215,'Gerosa et al. diauxic shift'!$A:$L,5,FALSE)*Sources!$E$3))</f>
        <v>7.8239453897094927E-3</v>
      </c>
      <c r="AI215" s="16">
        <f>IF(ISERROR(VLOOKUP($A215,'Gerosa et al. diauxic shift'!$A:$L,6,FALSE)),"",IF(VLOOKUP($A215,'Gerosa et al. diauxic shift'!$A:$L,6,FALSE)=0,"",VLOOKUP($A215,'Gerosa et al. diauxic shift'!$A:$L,6,FALSE)*Sources!$E$3))</f>
        <v>1.4548276518287318E-2</v>
      </c>
      <c r="AJ215" s="16">
        <f>IF(ISERROR(VLOOKUP($A215,'Gerosa et al. diauxic shift'!$A:$L,7,FALSE)),"",IF(VLOOKUP($A215,'Gerosa et al. diauxic shift'!$A:$L,7,FALSE)=0,"",VLOOKUP($A215,'Gerosa et al. diauxic shift'!$A:$L,7,FALSE)*Sources!$E$3))</f>
        <v>2.6132749914606207E-2</v>
      </c>
      <c r="AK215" s="16">
        <f>IF(ISERROR(VLOOKUP($A215,'Gerosa et al. diauxic shift'!$A:$L,8,FALSE)),"",IF(VLOOKUP($A215,'Gerosa et al. diauxic shift'!$A:$L,8,FALSE)=0,"",VLOOKUP($A215,'Gerosa et al. diauxic shift'!$A:$L,8,FALSE)*Sources!$E$3))</f>
        <v>2.5196736457416654E-2</v>
      </c>
      <c r="AL215" s="16">
        <f>IF(ISERROR(VLOOKUP($A215,'Gerosa et al. diauxic shift'!$A:$L,9,FALSE)),"",IF(VLOOKUP($A215,'Gerosa et al. diauxic shift'!$A:$L,9,FALSE)=0,"",VLOOKUP($A215,'Gerosa et al. diauxic shift'!$A:$L,9,FALSE)*Sources!$E$3))</f>
        <v>2.6764646708946353E-2</v>
      </c>
      <c r="AM215" s="16">
        <f>IF(ISERROR(VLOOKUP($A215,'Gerosa et al. diauxic shift'!$A:$L,10,FALSE)),"",IF(VLOOKUP($A215,'Gerosa et al. diauxic shift'!$A:$L,10,FALSE)=0,"",VLOOKUP($A215,'Gerosa et al. diauxic shift'!$A:$L,10,FALSE)*Sources!$E$3))</f>
        <v>8.8721505064871774E-3</v>
      </c>
      <c r="AN215" s="16">
        <f>IF(ISERROR(VLOOKUP($A215,'Gerosa et al. diauxic shift'!$A:$L,11,FALSE)),"",IF(VLOOKUP($A215,'Gerosa et al. diauxic shift'!$A:$L,11,FALSE)=0,"",VLOOKUP($A215,'Gerosa et al. diauxic shift'!$A:$L,11,FALSE)*Sources!$E$3))</f>
        <v>9.9578527304918282E-3</v>
      </c>
      <c r="AO215" s="16">
        <f>IF(ISERROR(VLOOKUP($A215,'Gerosa et al. diauxic shift'!$A:$L,12,FALSE)),"",IF(VLOOKUP($A215,'Gerosa et al. diauxic shift'!$A:$L,12,FALSE)=0,"",VLOOKUP($A215,'Gerosa et al. diauxic shift'!$A:$L,12,FALSE)*Sources!$E$3))</f>
        <v>1.1648305545902621E-2</v>
      </c>
      <c r="AP215" s="17"/>
      <c r="AQ215" s="16">
        <f>IF(ISERROR(VLOOKUP($A215,'Ishii et al.'!$A:$L,3,FALSE)),"",IF(VLOOKUP($A215,'Ishii et al.'!$A:$L,3,FALSE)=0,"",VLOOKUP($A215,'Ishii et al.'!$A:$L,3,FALSE)*Sources!$E$4))</f>
        <v>0.21635408387129601</v>
      </c>
      <c r="AR215" s="16">
        <f>IF(ISERROR(VLOOKUP($A215,'Ishii et al.'!$A:$L,4,FALSE)),"",IF(VLOOKUP($A215,'Ishii et al.'!$A:$L,4,FALSE)=0,"",VLOOKUP($A215,'Ishii et al.'!$A:$L,4,FALSE)*Sources!$E$4))</f>
        <v>0.17801323406307301</v>
      </c>
      <c r="AS215" s="16">
        <f>IF(ISERROR(VLOOKUP($A215,'Ishii et al.'!$A:$L,5,FALSE)),"",IF(VLOOKUP($A215,'Ishii et al.'!$A:$L,5,FALSE)=0,"",VLOOKUP($A215,'Ishii et al.'!$A:$L,5,FALSE)*Sources!$E$4))</f>
        <v>0.33356383207582202</v>
      </c>
      <c r="AT215" s="16">
        <f>IF(ISERROR(VLOOKUP($A215,'Ishii et al.'!$A:$L,6,FALSE)),"",IF(VLOOKUP($A215,'Ishii et al.'!$A:$L,6,FALSE)=0,"",VLOOKUP($A215,'Ishii et al.'!$A:$L,6,FALSE)*Sources!$E$4))</f>
        <v>0.17978776391097401</v>
      </c>
      <c r="AU215" s="16">
        <f>IF(ISERROR(VLOOKUP($A215,'Ishii et al.'!$A:$L,7,FALSE)),"",IF(VLOOKUP($A215,'Ishii et al.'!$A:$L,7,FALSE)=0,"",VLOOKUP($A215,'Ishii et al.'!$A:$L,7,FALSE)*Sources!$E$4))</f>
        <v>0.20021494204263501</v>
      </c>
      <c r="AV215" s="16">
        <f t="shared" si="35"/>
        <v>0.22158677119275999</v>
      </c>
      <c r="AW215" s="16">
        <f>IF(ISERROR(VLOOKUP($A215,'Ishii et al.'!$A:$L,9,FALSE)),"",IF(VLOOKUP($A215,'Ishii et al.'!$A:$L,9,FALSE)=0,"",VLOOKUP($A215,'Ishii et al.'!$A:$L,9,FALSE)*Sources!$E$4))</f>
        <v>0.18168768760967299</v>
      </c>
      <c r="AX215" s="16">
        <f>IF(ISERROR(VLOOKUP($A215,'Ishii et al.'!$A:$L,10,FALSE)),"",IF(VLOOKUP($A215,'Ishii et al.'!$A:$L,10,FALSE)=0,"",VLOOKUP($A215,'Ishii et al.'!$A:$L,10,FALSE)*Sources!$E$4))</f>
        <v>0.15385523264155901</v>
      </c>
      <c r="AY215" s="16">
        <f>IF(ISERROR(VLOOKUP($A215,'Ishii et al.'!$A:$L,11,FALSE)),"",IF(VLOOKUP($A215,'Ishii et al.'!$A:$L,11,FALSE)=0,"",VLOOKUP($A215,'Ishii et al.'!$A:$L,11,FALSE)*Sources!$E$4))</f>
        <v>0.12536834063371799</v>
      </c>
      <c r="AZ215" s="16">
        <f>IF(ISERROR(VLOOKUP($A215,'Ishii et al.'!$A:$L,12,FALSE)),"",IF(VLOOKUP($A215,'Ishii et al.'!$A:$L,12,FALSE)=0,"",VLOOKUP($A215,'Ishii et al.'!$A:$L,12,FALSE)*Sources!$E$4))</f>
        <v>0.198076983964703</v>
      </c>
      <c r="BA215" s="17"/>
      <c r="BB215" s="16">
        <f>IF(ISERROR(VLOOKUP($A215,'Park et al.'!$A:$E,5,FALSE)),"",IF(VLOOKUP($A215,'Park et al.'!$A:$E,5,FALSE)=0,"",VLOOKUP($A215,'Park et al.'!$A:$E,5,FALSE)*Sources!$E$5))</f>
        <v>0.88200000000000001</v>
      </c>
    </row>
    <row r="216" spans="1:54" ht="15" customHeight="1">
      <c r="A216" s="18" t="s">
        <v>578</v>
      </c>
      <c r="B216" s="18"/>
      <c r="C216" s="18"/>
      <c r="D216" s="12" t="s">
        <v>579</v>
      </c>
      <c r="G216" s="12" t="s">
        <v>579</v>
      </c>
      <c r="I216" s="12">
        <f t="shared" si="27"/>
        <v>1</v>
      </c>
      <c r="J216" s="12">
        <f t="shared" si="28"/>
        <v>3</v>
      </c>
      <c r="K216" s="18"/>
      <c r="L216" s="18"/>
      <c r="N216" s="12" t="str">
        <f t="shared" si="29"/>
        <v/>
      </c>
      <c r="O216" s="12" t="str">
        <f t="shared" si="30"/>
        <v/>
      </c>
      <c r="P216" s="12" t="str">
        <f t="shared" si="31"/>
        <v/>
      </c>
      <c r="Q216" s="12" t="str">
        <f t="shared" si="32"/>
        <v/>
      </c>
      <c r="R216" s="12" t="str">
        <f t="shared" si="33"/>
        <v/>
      </c>
      <c r="S216" s="12" t="str">
        <f t="shared" si="34"/>
        <v/>
      </c>
      <c r="U216" s="12" t="str">
        <f>IF(ISERROR(VLOOKUP($A216,'Bennett et al.'!$A:$E,3,FALSE)),"",IF(VLOOKUP($A216,'Bennett et al.'!$A:$E,3,FALSE)=0,"",VLOOKUP($A216,'Bennett et al.'!$A:$E,3,FALSE)*Sources!$E$2))</f>
        <v/>
      </c>
      <c r="V216" s="12" t="str">
        <f>IF(ISERROR(VLOOKUP($A216,'Bennett et al.'!$A:$E,4,FALSE)),"",IF(VLOOKUP($A216,'Bennett et al.'!$A:$E,4,FALSE)=0,"",VLOOKUP($A216,'Bennett et al.'!$A:$E,4,FALSE)*Sources!$E$2))</f>
        <v/>
      </c>
      <c r="W216" s="12" t="str">
        <f>IF(ISERROR(VLOOKUP($A216,'Bennett et al.'!$A:$E,5,FALSE)),"",IF(VLOOKUP($A216,'Bennett et al.'!$A:$E,5,FALSE)=0,"",VLOOKUP($A216,'Bennett et al.'!$A:$E,5,FALSE)*Sources!$E$2))</f>
        <v/>
      </c>
      <c r="X216"/>
      <c r="Y216" s="12" t="str">
        <f>IF(ISERROR(VLOOKUP($A216,'Gerosa et al. growth media'!$A:$K,4,FALSE)),"",IF(VLOOKUP($A216,'Gerosa et al. growth media'!$A:$K,4,FALSE)=0,"",VLOOKUP($A216,'Gerosa et al. growth media'!$A:$K,4,FALSE)*Sources!$E$3))</f>
        <v/>
      </c>
      <c r="Z216" s="12" t="str">
        <f>IF(ISERROR(VLOOKUP($A216,'Gerosa et al. growth media'!$A:$K,5,FALSE)),"",IF(VLOOKUP($A216,'Gerosa et al. growth media'!$A:$K,5,FALSE)=0,"",VLOOKUP($A216,'Gerosa et al. growth media'!$A:$K,5,FALSE)*Sources!$E$3))</f>
        <v/>
      </c>
      <c r="AA216" s="12" t="str">
        <f>IF(ISERROR(VLOOKUP($A216,'Gerosa et al. growth media'!$A:$K,6,FALSE)),"",IF(VLOOKUP($A216,'Gerosa et al. growth media'!$A:$K,6,FALSE)=0,"",VLOOKUP($A216,'Gerosa et al. growth media'!$A:$K,6,FALSE)*Sources!$E$3))</f>
        <v/>
      </c>
      <c r="AB216" s="12" t="str">
        <f>IF(ISERROR(VLOOKUP($A216,'Gerosa et al. growth media'!$A:$K,7,FALSE)),"",IF(VLOOKUP($A216,'Gerosa et al. growth media'!$A:$K,7,FALSE)=0,"",VLOOKUP($A216,'Gerosa et al. growth media'!$A:$K,7,FALSE)*Sources!$E$3))</f>
        <v/>
      </c>
      <c r="AC216" s="12" t="str">
        <f>IF(ISERROR(VLOOKUP($A216,'Gerosa et al. growth media'!$A:$K,8,FALSE)),"",IF(VLOOKUP($A216,'Gerosa et al. growth media'!$A:$K,8,FALSE)=0,"",VLOOKUP($A216,'Gerosa et al. growth media'!$A:$K,8,FALSE)*Sources!$E$3))</f>
        <v/>
      </c>
      <c r="AD216" s="12" t="str">
        <f>IF(ISERROR(VLOOKUP($A216,'Gerosa et al. growth media'!$A:$K,9,FALSE)),"",IF(VLOOKUP($A216,'Gerosa et al. growth media'!$A:$K,9,FALSE)=0,"",VLOOKUP($A216,'Gerosa et al. growth media'!$A:$K,9,FALSE)*Sources!$E$3))</f>
        <v/>
      </c>
      <c r="AE216" s="12" t="str">
        <f>IF(ISERROR(VLOOKUP($A216,'Gerosa et al. growth media'!$A:$K,10,FALSE)),"",IF(VLOOKUP($A216,'Gerosa et al. growth media'!$A:$K,10,FALSE)=0,"",VLOOKUP($A216,'Gerosa et al. growth media'!$A:$K,10,FALSE)*Sources!$E$3))</f>
        <v/>
      </c>
      <c r="AF216" s="12" t="str">
        <f>IF(ISERROR(VLOOKUP($A216,'Gerosa et al. growth media'!$A:$K,11,FALSE)),"",IF(VLOOKUP($A216,'Gerosa et al. growth media'!$A:$K,11,FALSE)=0,"",VLOOKUP($A216,'Gerosa et al. growth media'!$A:$K,11,FALSE)*Sources!$E$3))</f>
        <v/>
      </c>
      <c r="AG216" s="12" t="str">
        <f>IF(ISERROR(VLOOKUP($A216,'Gerosa et al. diauxic shift'!$A:$L,4,FALSE)),"",IF(VLOOKUP($A216,'Gerosa et al. diauxic shift'!$A:$L,4,FALSE)=0,"",VLOOKUP($A216,'Gerosa et al. diauxic shift'!$A:$L,4,FALSE)*Sources!$E$3))</f>
        <v/>
      </c>
      <c r="AH216" s="12" t="str">
        <f>IF(ISERROR(VLOOKUP($A216,'Gerosa et al. diauxic shift'!$A:$L,5,FALSE)),"",IF(VLOOKUP($A216,'Gerosa et al. diauxic shift'!$A:$L,5,FALSE)=0,"",VLOOKUP($A216,'Gerosa et al. diauxic shift'!$A:$L,5,FALSE)*Sources!$E$3))</f>
        <v/>
      </c>
      <c r="AI216" s="12" t="str">
        <f>IF(ISERROR(VLOOKUP($A216,'Gerosa et al. diauxic shift'!$A:$L,6,FALSE)),"",IF(VLOOKUP($A216,'Gerosa et al. diauxic shift'!$A:$L,6,FALSE)=0,"",VLOOKUP($A216,'Gerosa et al. diauxic shift'!$A:$L,6,FALSE)*Sources!$E$3))</f>
        <v/>
      </c>
      <c r="AJ216" s="12" t="str">
        <f>IF(ISERROR(VLOOKUP($A216,'Gerosa et al. diauxic shift'!$A:$L,7,FALSE)),"",IF(VLOOKUP($A216,'Gerosa et al. diauxic shift'!$A:$L,7,FALSE)=0,"",VLOOKUP($A216,'Gerosa et al. diauxic shift'!$A:$L,7,FALSE)*Sources!$E$3))</f>
        <v/>
      </c>
      <c r="AK216" s="12" t="str">
        <f>IF(ISERROR(VLOOKUP($A216,'Gerosa et al. diauxic shift'!$A:$L,8,FALSE)),"",IF(VLOOKUP($A216,'Gerosa et al. diauxic shift'!$A:$L,8,FALSE)=0,"",VLOOKUP($A216,'Gerosa et al. diauxic shift'!$A:$L,8,FALSE)*Sources!$E$3))</f>
        <v/>
      </c>
      <c r="AL216" s="12" t="str">
        <f>IF(ISERROR(VLOOKUP($A216,'Gerosa et al. diauxic shift'!$A:$L,9,FALSE)),"",IF(VLOOKUP($A216,'Gerosa et al. diauxic shift'!$A:$L,9,FALSE)=0,"",VLOOKUP($A216,'Gerosa et al. diauxic shift'!$A:$L,9,FALSE)*Sources!$E$3))</f>
        <v/>
      </c>
      <c r="AM216" s="12" t="str">
        <f>IF(ISERROR(VLOOKUP($A216,'Gerosa et al. diauxic shift'!$A:$L,10,FALSE)),"",IF(VLOOKUP($A216,'Gerosa et al. diauxic shift'!$A:$L,10,FALSE)=0,"",VLOOKUP($A216,'Gerosa et al. diauxic shift'!$A:$L,10,FALSE)*Sources!$E$3))</f>
        <v/>
      </c>
      <c r="AN216" s="12" t="str">
        <f>IF(ISERROR(VLOOKUP($A216,'Gerosa et al. diauxic shift'!$A:$L,11,FALSE)),"",IF(VLOOKUP($A216,'Gerosa et al. diauxic shift'!$A:$L,11,FALSE)=0,"",VLOOKUP($A216,'Gerosa et al. diauxic shift'!$A:$L,11,FALSE)*Sources!$E$3))</f>
        <v/>
      </c>
      <c r="AO216" s="12" t="str">
        <f>IF(ISERROR(VLOOKUP($A216,'Gerosa et al. diauxic shift'!$A:$L,12,FALSE)),"",IF(VLOOKUP($A216,'Gerosa et al. diauxic shift'!$A:$L,12,FALSE)=0,"",VLOOKUP($A216,'Gerosa et al. diauxic shift'!$A:$L,12,FALSE)*Sources!$E$3))</f>
        <v/>
      </c>
      <c r="AP216"/>
      <c r="AQ216" s="12">
        <f>IF(ISERROR(VLOOKUP($A216,'Ishii et al.'!$A:$L,3,FALSE)),"",IF(VLOOKUP($A216,'Ishii et al.'!$A:$L,3,FALSE)=0,"",VLOOKUP($A216,'Ishii et al.'!$A:$L,3,FALSE)*Sources!$E$4))</f>
        <v>1.88114568278809E-3</v>
      </c>
      <c r="AR216" s="12" t="str">
        <f>IF(ISERROR(VLOOKUP($A216,'Ishii et al.'!$A:$L,4,FALSE)),"",IF(VLOOKUP($A216,'Ishii et al.'!$A:$L,4,FALSE)=0,"",VLOOKUP($A216,'Ishii et al.'!$A:$L,4,FALSE)*Sources!$E$4))</f>
        <v/>
      </c>
      <c r="AS216" s="12">
        <f>IF(ISERROR(VLOOKUP($A216,'Ishii et al.'!$A:$L,5,FALSE)),"",IF(VLOOKUP($A216,'Ishii et al.'!$A:$L,5,FALSE)=0,"",VLOOKUP($A216,'Ishii et al.'!$A:$L,5,FALSE)*Sources!$E$4))</f>
        <v>2.1946253039692898E-3</v>
      </c>
      <c r="AT216" s="12" t="str">
        <f>IF(ISERROR(VLOOKUP($A216,'Ishii et al.'!$A:$L,6,FALSE)),"",IF(VLOOKUP($A216,'Ishii et al.'!$A:$L,6,FALSE)=0,"",VLOOKUP($A216,'Ishii et al.'!$A:$L,6,FALSE)*Sources!$E$4))</f>
        <v/>
      </c>
      <c r="AU216" s="12" t="str">
        <f>IF(ISERROR(VLOOKUP($A216,'Ishii et al.'!$A:$L,7,FALSE)),"",IF(VLOOKUP($A216,'Ishii et al.'!$A:$L,7,FALSE)=0,"",VLOOKUP($A216,'Ishii et al.'!$A:$L,7,FALSE)*Sources!$E$4))</f>
        <v/>
      </c>
      <c r="AV216" s="12">
        <f t="shared" si="35"/>
        <v>2.03788549337869E-3</v>
      </c>
      <c r="AW216" s="12">
        <f>IF(ISERROR(VLOOKUP($A216,'Ishii et al.'!$A:$L,9,FALSE)),"",IF(VLOOKUP($A216,'Ishii et al.'!$A:$L,9,FALSE)=0,"",VLOOKUP($A216,'Ishii et al.'!$A:$L,9,FALSE)*Sources!$E$4))</f>
        <v>2.4225922773804202E-3</v>
      </c>
      <c r="AX216" s="12" t="str">
        <f>IF(ISERROR(VLOOKUP($A216,'Ishii et al.'!$A:$L,10,FALSE)),"",IF(VLOOKUP($A216,'Ishii et al.'!$A:$L,10,FALSE)=0,"",VLOOKUP($A216,'Ishii et al.'!$A:$L,10,FALSE)*Sources!$E$4))</f>
        <v/>
      </c>
      <c r="AY216" s="12" t="str">
        <f>IF(ISERROR(VLOOKUP($A216,'Ishii et al.'!$A:$L,11,FALSE)),"",IF(VLOOKUP($A216,'Ishii et al.'!$A:$L,11,FALSE)=0,"",VLOOKUP($A216,'Ishii et al.'!$A:$L,11,FALSE)*Sources!$E$4))</f>
        <v/>
      </c>
      <c r="AZ216" s="12" t="str">
        <f>IF(ISERROR(VLOOKUP($A216,'Ishii et al.'!$A:$L,12,FALSE)),"",IF(VLOOKUP($A216,'Ishii et al.'!$A:$L,12,FALSE)=0,"",VLOOKUP($A216,'Ishii et al.'!$A:$L,12,FALSE)*Sources!$E$4))</f>
        <v/>
      </c>
      <c r="BA216"/>
      <c r="BB216" s="12" t="str">
        <f>IF(ISERROR(VLOOKUP($A216,'Park et al.'!$A:$E,5,FALSE)),"",IF(VLOOKUP($A216,'Park et al.'!$A:$E,5,FALSE)=0,"",VLOOKUP($A216,'Park et al.'!$A:$E,5,FALSE)*Sources!$E$5))</f>
        <v/>
      </c>
    </row>
    <row r="217" spans="1:54" ht="15" customHeight="1">
      <c r="A217" s="18" t="s">
        <v>580</v>
      </c>
      <c r="B217" s="18"/>
      <c r="C217" s="18"/>
      <c r="D217" s="12" t="s">
        <v>581</v>
      </c>
      <c r="G217" s="12" t="s">
        <v>581</v>
      </c>
      <c r="I217" s="12">
        <f t="shared" si="27"/>
        <v>1</v>
      </c>
      <c r="J217" s="12">
        <f t="shared" si="28"/>
        <v>1</v>
      </c>
      <c r="K217" s="18"/>
      <c r="L217" s="18"/>
      <c r="N217" s="12" t="str">
        <f t="shared" si="29"/>
        <v/>
      </c>
      <c r="O217" s="12" t="str">
        <f t="shared" si="30"/>
        <v/>
      </c>
      <c r="P217" s="12" t="str">
        <f t="shared" si="31"/>
        <v/>
      </c>
      <c r="Q217" s="12" t="str">
        <f t="shared" si="32"/>
        <v/>
      </c>
      <c r="R217" s="12" t="str">
        <f t="shared" si="33"/>
        <v/>
      </c>
      <c r="S217" s="12" t="str">
        <f t="shared" si="34"/>
        <v/>
      </c>
      <c r="U217" s="12" t="str">
        <f>IF(ISERROR(VLOOKUP($A217,'Bennett et al.'!$A:$E,3,FALSE)),"",IF(VLOOKUP($A217,'Bennett et al.'!$A:$E,3,FALSE)=0,"",VLOOKUP($A217,'Bennett et al.'!$A:$E,3,FALSE)*Sources!$E$2))</f>
        <v/>
      </c>
      <c r="V217" s="12" t="str">
        <f>IF(ISERROR(VLOOKUP($A217,'Bennett et al.'!$A:$E,4,FALSE)),"",IF(VLOOKUP($A217,'Bennett et al.'!$A:$E,4,FALSE)=0,"",VLOOKUP($A217,'Bennett et al.'!$A:$E,4,FALSE)*Sources!$E$2))</f>
        <v/>
      </c>
      <c r="W217" s="12" t="str">
        <f>IF(ISERROR(VLOOKUP($A217,'Bennett et al.'!$A:$E,5,FALSE)),"",IF(VLOOKUP($A217,'Bennett et al.'!$A:$E,5,FALSE)=0,"",VLOOKUP($A217,'Bennett et al.'!$A:$E,5,FALSE)*Sources!$E$2))</f>
        <v/>
      </c>
      <c r="X217"/>
      <c r="Y217" s="12" t="str">
        <f>IF(ISERROR(VLOOKUP($A217,'Gerosa et al. growth media'!$A:$K,4,FALSE)),"",IF(VLOOKUP($A217,'Gerosa et al. growth media'!$A:$K,4,FALSE)=0,"",VLOOKUP($A217,'Gerosa et al. growth media'!$A:$K,4,FALSE)*Sources!$E$3))</f>
        <v/>
      </c>
      <c r="Z217" s="12" t="str">
        <f>IF(ISERROR(VLOOKUP($A217,'Gerosa et al. growth media'!$A:$K,5,FALSE)),"",IF(VLOOKUP($A217,'Gerosa et al. growth media'!$A:$K,5,FALSE)=0,"",VLOOKUP($A217,'Gerosa et al. growth media'!$A:$K,5,FALSE)*Sources!$E$3))</f>
        <v/>
      </c>
      <c r="AA217" s="12" t="str">
        <f>IF(ISERROR(VLOOKUP($A217,'Gerosa et al. growth media'!$A:$K,6,FALSE)),"",IF(VLOOKUP($A217,'Gerosa et al. growth media'!$A:$K,6,FALSE)=0,"",VLOOKUP($A217,'Gerosa et al. growth media'!$A:$K,6,FALSE)*Sources!$E$3))</f>
        <v/>
      </c>
      <c r="AB217" s="12" t="str">
        <f>IF(ISERROR(VLOOKUP($A217,'Gerosa et al. growth media'!$A:$K,7,FALSE)),"",IF(VLOOKUP($A217,'Gerosa et al. growth media'!$A:$K,7,FALSE)=0,"",VLOOKUP($A217,'Gerosa et al. growth media'!$A:$K,7,FALSE)*Sources!$E$3))</f>
        <v/>
      </c>
      <c r="AC217" s="12" t="str">
        <f>IF(ISERROR(VLOOKUP($A217,'Gerosa et al. growth media'!$A:$K,8,FALSE)),"",IF(VLOOKUP($A217,'Gerosa et al. growth media'!$A:$K,8,FALSE)=0,"",VLOOKUP($A217,'Gerosa et al. growth media'!$A:$K,8,FALSE)*Sources!$E$3))</f>
        <v/>
      </c>
      <c r="AD217" s="12" t="str">
        <f>IF(ISERROR(VLOOKUP($A217,'Gerosa et al. growth media'!$A:$K,9,FALSE)),"",IF(VLOOKUP($A217,'Gerosa et al. growth media'!$A:$K,9,FALSE)=0,"",VLOOKUP($A217,'Gerosa et al. growth media'!$A:$K,9,FALSE)*Sources!$E$3))</f>
        <v/>
      </c>
      <c r="AE217" s="12" t="str">
        <f>IF(ISERROR(VLOOKUP($A217,'Gerosa et al. growth media'!$A:$K,10,FALSE)),"",IF(VLOOKUP($A217,'Gerosa et al. growth media'!$A:$K,10,FALSE)=0,"",VLOOKUP($A217,'Gerosa et al. growth media'!$A:$K,10,FALSE)*Sources!$E$3))</f>
        <v/>
      </c>
      <c r="AF217" s="12" t="str">
        <f>IF(ISERROR(VLOOKUP($A217,'Gerosa et al. growth media'!$A:$K,11,FALSE)),"",IF(VLOOKUP($A217,'Gerosa et al. growth media'!$A:$K,11,FALSE)=0,"",VLOOKUP($A217,'Gerosa et al. growth media'!$A:$K,11,FALSE)*Sources!$E$3))</f>
        <v/>
      </c>
      <c r="AG217" s="12" t="str">
        <f>IF(ISERROR(VLOOKUP($A217,'Gerosa et al. diauxic shift'!$A:$L,4,FALSE)),"",IF(VLOOKUP($A217,'Gerosa et al. diauxic shift'!$A:$L,4,FALSE)=0,"",VLOOKUP($A217,'Gerosa et al. diauxic shift'!$A:$L,4,FALSE)*Sources!$E$3))</f>
        <v/>
      </c>
      <c r="AH217" s="12" t="str">
        <f>IF(ISERROR(VLOOKUP($A217,'Gerosa et al. diauxic shift'!$A:$L,5,FALSE)),"",IF(VLOOKUP($A217,'Gerosa et al. diauxic shift'!$A:$L,5,FALSE)=0,"",VLOOKUP($A217,'Gerosa et al. diauxic shift'!$A:$L,5,FALSE)*Sources!$E$3))</f>
        <v/>
      </c>
      <c r="AI217" s="12" t="str">
        <f>IF(ISERROR(VLOOKUP($A217,'Gerosa et al. diauxic shift'!$A:$L,6,FALSE)),"",IF(VLOOKUP($A217,'Gerosa et al. diauxic shift'!$A:$L,6,FALSE)=0,"",VLOOKUP($A217,'Gerosa et al. diauxic shift'!$A:$L,6,FALSE)*Sources!$E$3))</f>
        <v/>
      </c>
      <c r="AJ217" s="12" t="str">
        <f>IF(ISERROR(VLOOKUP($A217,'Gerosa et al. diauxic shift'!$A:$L,7,FALSE)),"",IF(VLOOKUP($A217,'Gerosa et al. diauxic shift'!$A:$L,7,FALSE)=0,"",VLOOKUP($A217,'Gerosa et al. diauxic shift'!$A:$L,7,FALSE)*Sources!$E$3))</f>
        <v/>
      </c>
      <c r="AK217" s="12" t="str">
        <f>IF(ISERROR(VLOOKUP($A217,'Gerosa et al. diauxic shift'!$A:$L,8,FALSE)),"",IF(VLOOKUP($A217,'Gerosa et al. diauxic shift'!$A:$L,8,FALSE)=0,"",VLOOKUP($A217,'Gerosa et al. diauxic shift'!$A:$L,8,FALSE)*Sources!$E$3))</f>
        <v/>
      </c>
      <c r="AL217" s="12" t="str">
        <f>IF(ISERROR(VLOOKUP($A217,'Gerosa et al. diauxic shift'!$A:$L,9,FALSE)),"",IF(VLOOKUP($A217,'Gerosa et al. diauxic shift'!$A:$L,9,FALSE)=0,"",VLOOKUP($A217,'Gerosa et al. diauxic shift'!$A:$L,9,FALSE)*Sources!$E$3))</f>
        <v/>
      </c>
      <c r="AM217" s="12" t="str">
        <f>IF(ISERROR(VLOOKUP($A217,'Gerosa et al. diauxic shift'!$A:$L,10,FALSE)),"",IF(VLOOKUP($A217,'Gerosa et al. diauxic shift'!$A:$L,10,FALSE)=0,"",VLOOKUP($A217,'Gerosa et al. diauxic shift'!$A:$L,10,FALSE)*Sources!$E$3))</f>
        <v/>
      </c>
      <c r="AN217" s="12" t="str">
        <f>IF(ISERROR(VLOOKUP($A217,'Gerosa et al. diauxic shift'!$A:$L,11,FALSE)),"",IF(VLOOKUP($A217,'Gerosa et al. diauxic shift'!$A:$L,11,FALSE)=0,"",VLOOKUP($A217,'Gerosa et al. diauxic shift'!$A:$L,11,FALSE)*Sources!$E$3))</f>
        <v/>
      </c>
      <c r="AO217" s="12" t="str">
        <f>IF(ISERROR(VLOOKUP($A217,'Gerosa et al. diauxic shift'!$A:$L,12,FALSE)),"",IF(VLOOKUP($A217,'Gerosa et al. diauxic shift'!$A:$L,12,FALSE)=0,"",VLOOKUP($A217,'Gerosa et al. diauxic shift'!$A:$L,12,FALSE)*Sources!$E$3))</f>
        <v/>
      </c>
      <c r="AP217"/>
      <c r="AQ217" s="12" t="str">
        <f>IF(ISERROR(VLOOKUP($A217,'Ishii et al.'!$A:$L,3,FALSE)),"",IF(VLOOKUP($A217,'Ishii et al.'!$A:$L,3,FALSE)=0,"",VLOOKUP($A217,'Ishii et al.'!$A:$L,3,FALSE)*Sources!$E$4))</f>
        <v/>
      </c>
      <c r="AR217" s="12" t="str">
        <f>IF(ISERROR(VLOOKUP($A217,'Ishii et al.'!$A:$L,4,FALSE)),"",IF(VLOOKUP($A217,'Ishii et al.'!$A:$L,4,FALSE)=0,"",VLOOKUP($A217,'Ishii et al.'!$A:$L,4,FALSE)*Sources!$E$4))</f>
        <v/>
      </c>
      <c r="AS217" s="12" t="str">
        <f>IF(ISERROR(VLOOKUP($A217,'Ishii et al.'!$A:$L,5,FALSE)),"",IF(VLOOKUP($A217,'Ishii et al.'!$A:$L,5,FALSE)=0,"",VLOOKUP($A217,'Ishii et al.'!$A:$L,5,FALSE)*Sources!$E$4))</f>
        <v/>
      </c>
      <c r="AT217" s="12" t="str">
        <f>IF(ISERROR(VLOOKUP($A217,'Ishii et al.'!$A:$L,6,FALSE)),"",IF(VLOOKUP($A217,'Ishii et al.'!$A:$L,6,FALSE)=0,"",VLOOKUP($A217,'Ishii et al.'!$A:$L,6,FALSE)*Sources!$E$4))</f>
        <v/>
      </c>
      <c r="AU217" s="12" t="str">
        <f>IF(ISERROR(VLOOKUP($A217,'Ishii et al.'!$A:$L,7,FALSE)),"",IF(VLOOKUP($A217,'Ishii et al.'!$A:$L,7,FALSE)=0,"",VLOOKUP($A217,'Ishii et al.'!$A:$L,7,FALSE)*Sources!$E$4))</f>
        <v/>
      </c>
      <c r="AV217" s="12" t="str">
        <f t="shared" si="35"/>
        <v/>
      </c>
      <c r="AW217" s="12">
        <f>IF(ISERROR(VLOOKUP($A217,'Ishii et al.'!$A:$L,9,FALSE)),"",IF(VLOOKUP($A217,'Ishii et al.'!$A:$L,9,FALSE)=0,"",VLOOKUP($A217,'Ishii et al.'!$A:$L,9,FALSE)*Sources!$E$4))</f>
        <v>2.62708906985731E-3</v>
      </c>
      <c r="AX217" s="12" t="str">
        <f>IF(ISERROR(VLOOKUP($A217,'Ishii et al.'!$A:$L,10,FALSE)),"",IF(VLOOKUP($A217,'Ishii et al.'!$A:$L,10,FALSE)=0,"",VLOOKUP($A217,'Ishii et al.'!$A:$L,10,FALSE)*Sources!$E$4))</f>
        <v/>
      </c>
      <c r="AY217" s="12" t="str">
        <f>IF(ISERROR(VLOOKUP($A217,'Ishii et al.'!$A:$L,11,FALSE)),"",IF(VLOOKUP($A217,'Ishii et al.'!$A:$L,11,FALSE)=0,"",VLOOKUP($A217,'Ishii et al.'!$A:$L,11,FALSE)*Sources!$E$4))</f>
        <v/>
      </c>
      <c r="AZ217" s="12" t="str">
        <f>IF(ISERROR(VLOOKUP($A217,'Ishii et al.'!$A:$L,12,FALSE)),"",IF(VLOOKUP($A217,'Ishii et al.'!$A:$L,12,FALSE)=0,"",VLOOKUP($A217,'Ishii et al.'!$A:$L,12,FALSE)*Sources!$E$4))</f>
        <v/>
      </c>
      <c r="BA217"/>
      <c r="BB217" s="12" t="str">
        <f>IF(ISERROR(VLOOKUP($A217,'Park et al.'!$A:$E,5,FALSE)),"",IF(VLOOKUP($A217,'Park et al.'!$A:$E,5,FALSE)=0,"",VLOOKUP($A217,'Park et al.'!$A:$E,5,FALSE)*Sources!$E$5))</f>
        <v/>
      </c>
    </row>
    <row r="218" spans="1:54" ht="15" customHeight="1">
      <c r="A218" s="18" t="s">
        <v>582</v>
      </c>
      <c r="B218" s="18"/>
      <c r="C218" s="18"/>
      <c r="D218" s="12" t="s">
        <v>583</v>
      </c>
      <c r="G218" s="12" t="s">
        <v>583</v>
      </c>
      <c r="I218" s="12">
        <f t="shared" si="27"/>
        <v>1</v>
      </c>
      <c r="J218" s="12">
        <f t="shared" si="28"/>
        <v>2</v>
      </c>
      <c r="K218" s="18"/>
      <c r="L218" s="18"/>
      <c r="N218" s="12" t="str">
        <f t="shared" si="29"/>
        <v/>
      </c>
      <c r="O218" s="12" t="str">
        <f t="shared" si="30"/>
        <v/>
      </c>
      <c r="P218" s="12" t="str">
        <f t="shared" si="31"/>
        <v/>
      </c>
      <c r="Q218" s="12" t="str">
        <f t="shared" si="32"/>
        <v/>
      </c>
      <c r="R218" s="12" t="str">
        <f t="shared" si="33"/>
        <v/>
      </c>
      <c r="S218" s="12" t="str">
        <f t="shared" si="34"/>
        <v/>
      </c>
      <c r="U218" s="12" t="str">
        <f>IF(ISERROR(VLOOKUP($A218,'Bennett et al.'!$A:$E,3,FALSE)),"",IF(VLOOKUP($A218,'Bennett et al.'!$A:$E,3,FALSE)=0,"",VLOOKUP($A218,'Bennett et al.'!$A:$E,3,FALSE)*Sources!$E$2))</f>
        <v/>
      </c>
      <c r="V218" s="12" t="str">
        <f>IF(ISERROR(VLOOKUP($A218,'Bennett et al.'!$A:$E,4,FALSE)),"",IF(VLOOKUP($A218,'Bennett et al.'!$A:$E,4,FALSE)=0,"",VLOOKUP($A218,'Bennett et al.'!$A:$E,4,FALSE)*Sources!$E$2))</f>
        <v/>
      </c>
      <c r="W218" s="12" t="str">
        <f>IF(ISERROR(VLOOKUP($A218,'Bennett et al.'!$A:$E,5,FALSE)),"",IF(VLOOKUP($A218,'Bennett et al.'!$A:$E,5,FALSE)=0,"",VLOOKUP($A218,'Bennett et al.'!$A:$E,5,FALSE)*Sources!$E$2))</f>
        <v/>
      </c>
      <c r="X218"/>
      <c r="Y218" s="12" t="str">
        <f>IF(ISERROR(VLOOKUP($A218,'Gerosa et al. growth media'!$A:$K,4,FALSE)),"",IF(VLOOKUP($A218,'Gerosa et al. growth media'!$A:$K,4,FALSE)=0,"",VLOOKUP($A218,'Gerosa et al. growth media'!$A:$K,4,FALSE)*Sources!$E$3))</f>
        <v/>
      </c>
      <c r="Z218" s="12" t="str">
        <f>IF(ISERROR(VLOOKUP($A218,'Gerosa et al. growth media'!$A:$K,5,FALSE)),"",IF(VLOOKUP($A218,'Gerosa et al. growth media'!$A:$K,5,FALSE)=0,"",VLOOKUP($A218,'Gerosa et al. growth media'!$A:$K,5,FALSE)*Sources!$E$3))</f>
        <v/>
      </c>
      <c r="AA218" s="12" t="str">
        <f>IF(ISERROR(VLOOKUP($A218,'Gerosa et al. growth media'!$A:$K,6,FALSE)),"",IF(VLOOKUP($A218,'Gerosa et al. growth media'!$A:$K,6,FALSE)=0,"",VLOOKUP($A218,'Gerosa et al. growth media'!$A:$K,6,FALSE)*Sources!$E$3))</f>
        <v/>
      </c>
      <c r="AB218" s="12" t="str">
        <f>IF(ISERROR(VLOOKUP($A218,'Gerosa et al. growth media'!$A:$K,7,FALSE)),"",IF(VLOOKUP($A218,'Gerosa et al. growth media'!$A:$K,7,FALSE)=0,"",VLOOKUP($A218,'Gerosa et al. growth media'!$A:$K,7,FALSE)*Sources!$E$3))</f>
        <v/>
      </c>
      <c r="AC218" s="12" t="str">
        <f>IF(ISERROR(VLOOKUP($A218,'Gerosa et al. growth media'!$A:$K,8,FALSE)),"",IF(VLOOKUP($A218,'Gerosa et al. growth media'!$A:$K,8,FALSE)=0,"",VLOOKUP($A218,'Gerosa et al. growth media'!$A:$K,8,FALSE)*Sources!$E$3))</f>
        <v/>
      </c>
      <c r="AD218" s="12" t="str">
        <f>IF(ISERROR(VLOOKUP($A218,'Gerosa et al. growth media'!$A:$K,9,FALSE)),"",IF(VLOOKUP($A218,'Gerosa et al. growth media'!$A:$K,9,FALSE)=0,"",VLOOKUP($A218,'Gerosa et al. growth media'!$A:$K,9,FALSE)*Sources!$E$3))</f>
        <v/>
      </c>
      <c r="AE218" s="12" t="str">
        <f>IF(ISERROR(VLOOKUP($A218,'Gerosa et al. growth media'!$A:$K,10,FALSE)),"",IF(VLOOKUP($A218,'Gerosa et al. growth media'!$A:$K,10,FALSE)=0,"",VLOOKUP($A218,'Gerosa et al. growth media'!$A:$K,10,FALSE)*Sources!$E$3))</f>
        <v/>
      </c>
      <c r="AF218" s="12" t="str">
        <f>IF(ISERROR(VLOOKUP($A218,'Gerosa et al. growth media'!$A:$K,11,FALSE)),"",IF(VLOOKUP($A218,'Gerosa et al. growth media'!$A:$K,11,FALSE)=0,"",VLOOKUP($A218,'Gerosa et al. growth media'!$A:$K,11,FALSE)*Sources!$E$3))</f>
        <v/>
      </c>
      <c r="AG218" s="12" t="str">
        <f>IF(ISERROR(VLOOKUP($A218,'Gerosa et al. diauxic shift'!$A:$L,4,FALSE)),"",IF(VLOOKUP($A218,'Gerosa et al. diauxic shift'!$A:$L,4,FALSE)=0,"",VLOOKUP($A218,'Gerosa et al. diauxic shift'!$A:$L,4,FALSE)*Sources!$E$3))</f>
        <v/>
      </c>
      <c r="AH218" s="12" t="str">
        <f>IF(ISERROR(VLOOKUP($A218,'Gerosa et al. diauxic shift'!$A:$L,5,FALSE)),"",IF(VLOOKUP($A218,'Gerosa et al. diauxic shift'!$A:$L,5,FALSE)=0,"",VLOOKUP($A218,'Gerosa et al. diauxic shift'!$A:$L,5,FALSE)*Sources!$E$3))</f>
        <v/>
      </c>
      <c r="AI218" s="12" t="str">
        <f>IF(ISERROR(VLOOKUP($A218,'Gerosa et al. diauxic shift'!$A:$L,6,FALSE)),"",IF(VLOOKUP($A218,'Gerosa et al. diauxic shift'!$A:$L,6,FALSE)=0,"",VLOOKUP($A218,'Gerosa et al. diauxic shift'!$A:$L,6,FALSE)*Sources!$E$3))</f>
        <v/>
      </c>
      <c r="AJ218" s="12" t="str">
        <f>IF(ISERROR(VLOOKUP($A218,'Gerosa et al. diauxic shift'!$A:$L,7,FALSE)),"",IF(VLOOKUP($A218,'Gerosa et al. diauxic shift'!$A:$L,7,FALSE)=0,"",VLOOKUP($A218,'Gerosa et al. diauxic shift'!$A:$L,7,FALSE)*Sources!$E$3))</f>
        <v/>
      </c>
      <c r="AK218" s="12" t="str">
        <f>IF(ISERROR(VLOOKUP($A218,'Gerosa et al. diauxic shift'!$A:$L,8,FALSE)),"",IF(VLOOKUP($A218,'Gerosa et al. diauxic shift'!$A:$L,8,FALSE)=0,"",VLOOKUP($A218,'Gerosa et al. diauxic shift'!$A:$L,8,FALSE)*Sources!$E$3))</f>
        <v/>
      </c>
      <c r="AL218" s="12" t="str">
        <f>IF(ISERROR(VLOOKUP($A218,'Gerosa et al. diauxic shift'!$A:$L,9,FALSE)),"",IF(VLOOKUP($A218,'Gerosa et al. diauxic shift'!$A:$L,9,FALSE)=0,"",VLOOKUP($A218,'Gerosa et al. diauxic shift'!$A:$L,9,FALSE)*Sources!$E$3))</f>
        <v/>
      </c>
      <c r="AM218" s="12" t="str">
        <f>IF(ISERROR(VLOOKUP($A218,'Gerosa et al. diauxic shift'!$A:$L,10,FALSE)),"",IF(VLOOKUP($A218,'Gerosa et al. diauxic shift'!$A:$L,10,FALSE)=0,"",VLOOKUP($A218,'Gerosa et al. diauxic shift'!$A:$L,10,FALSE)*Sources!$E$3))</f>
        <v/>
      </c>
      <c r="AN218" s="12" t="str">
        <f>IF(ISERROR(VLOOKUP($A218,'Gerosa et al. diauxic shift'!$A:$L,11,FALSE)),"",IF(VLOOKUP($A218,'Gerosa et al. diauxic shift'!$A:$L,11,FALSE)=0,"",VLOOKUP($A218,'Gerosa et al. diauxic shift'!$A:$L,11,FALSE)*Sources!$E$3))</f>
        <v/>
      </c>
      <c r="AO218" s="12" t="str">
        <f>IF(ISERROR(VLOOKUP($A218,'Gerosa et al. diauxic shift'!$A:$L,12,FALSE)),"",IF(VLOOKUP($A218,'Gerosa et al. diauxic shift'!$A:$L,12,FALSE)=0,"",VLOOKUP($A218,'Gerosa et al. diauxic shift'!$A:$L,12,FALSE)*Sources!$E$3))</f>
        <v/>
      </c>
      <c r="AP218"/>
      <c r="AQ218" s="12">
        <f>IF(ISERROR(VLOOKUP($A218,'Ishii et al.'!$A:$L,3,FALSE)),"",IF(VLOOKUP($A218,'Ishii et al.'!$A:$L,3,FALSE)=0,"",VLOOKUP($A218,'Ishii et al.'!$A:$L,3,FALSE)*Sources!$E$4))</f>
        <v>2.3597869437853899E-2</v>
      </c>
      <c r="AR218" s="12">
        <f>IF(ISERROR(VLOOKUP($A218,'Ishii et al.'!$A:$L,4,FALSE)),"",IF(VLOOKUP($A218,'Ishii et al.'!$A:$L,4,FALSE)=0,"",VLOOKUP($A218,'Ishii et al.'!$A:$L,4,FALSE)*Sources!$E$4))</f>
        <v>8.8333669863827305E-2</v>
      </c>
      <c r="AS218" s="12" t="str">
        <f>IF(ISERROR(VLOOKUP($A218,'Ishii et al.'!$A:$L,5,FALSE)),"",IF(VLOOKUP($A218,'Ishii et al.'!$A:$L,5,FALSE)=0,"",VLOOKUP($A218,'Ishii et al.'!$A:$L,5,FALSE)*Sources!$E$4))</f>
        <v/>
      </c>
      <c r="AT218" s="12" t="str">
        <f>IF(ISERROR(VLOOKUP($A218,'Ishii et al.'!$A:$L,6,FALSE)),"",IF(VLOOKUP($A218,'Ishii et al.'!$A:$L,6,FALSE)=0,"",VLOOKUP($A218,'Ishii et al.'!$A:$L,6,FALSE)*Sources!$E$4))</f>
        <v/>
      </c>
      <c r="AU218" s="12" t="str">
        <f>IF(ISERROR(VLOOKUP($A218,'Ishii et al.'!$A:$L,7,FALSE)),"",IF(VLOOKUP($A218,'Ishii et al.'!$A:$L,7,FALSE)=0,"",VLOOKUP($A218,'Ishii et al.'!$A:$L,7,FALSE)*Sources!$E$4))</f>
        <v/>
      </c>
      <c r="AV218" s="12">
        <f t="shared" si="35"/>
        <v>5.5965769650840602E-2</v>
      </c>
      <c r="AW218" s="12" t="str">
        <f>IF(ISERROR(VLOOKUP($A218,'Ishii et al.'!$A:$L,9,FALSE)),"",IF(VLOOKUP($A218,'Ishii et al.'!$A:$L,9,FALSE)=0,"",VLOOKUP($A218,'Ishii et al.'!$A:$L,9,FALSE)*Sources!$E$4))</f>
        <v/>
      </c>
      <c r="AX218" s="12" t="str">
        <f>IF(ISERROR(VLOOKUP($A218,'Ishii et al.'!$A:$L,10,FALSE)),"",IF(VLOOKUP($A218,'Ishii et al.'!$A:$L,10,FALSE)=0,"",VLOOKUP($A218,'Ishii et al.'!$A:$L,10,FALSE)*Sources!$E$4))</f>
        <v/>
      </c>
      <c r="AY218" s="12" t="str">
        <f>IF(ISERROR(VLOOKUP($A218,'Ishii et al.'!$A:$L,11,FALSE)),"",IF(VLOOKUP($A218,'Ishii et al.'!$A:$L,11,FALSE)=0,"",VLOOKUP($A218,'Ishii et al.'!$A:$L,11,FALSE)*Sources!$E$4))</f>
        <v/>
      </c>
      <c r="AZ218" s="12" t="str">
        <f>IF(ISERROR(VLOOKUP($A218,'Ishii et al.'!$A:$L,12,FALSE)),"",IF(VLOOKUP($A218,'Ishii et al.'!$A:$L,12,FALSE)=0,"",VLOOKUP($A218,'Ishii et al.'!$A:$L,12,FALSE)*Sources!$E$4))</f>
        <v/>
      </c>
      <c r="BA218"/>
      <c r="BB218" s="12" t="str">
        <f>IF(ISERROR(VLOOKUP($A218,'Park et al.'!$A:$E,5,FALSE)),"",IF(VLOOKUP($A218,'Park et al.'!$A:$E,5,FALSE)=0,"",VLOOKUP($A218,'Park et al.'!$A:$E,5,FALSE)*Sources!$E$5))</f>
        <v/>
      </c>
    </row>
    <row r="219" spans="1:54" ht="15" customHeight="1">
      <c r="A219" s="18" t="s">
        <v>584</v>
      </c>
      <c r="B219" s="18"/>
      <c r="C219" s="18"/>
      <c r="D219" s="12" t="s">
        <v>585</v>
      </c>
      <c r="G219" s="12" t="s">
        <v>585</v>
      </c>
      <c r="I219" s="12">
        <f t="shared" si="27"/>
        <v>1</v>
      </c>
      <c r="J219" s="12">
        <f t="shared" si="28"/>
        <v>1</v>
      </c>
      <c r="K219" s="18"/>
      <c r="L219" s="18"/>
      <c r="N219" s="12" t="str">
        <f t="shared" si="29"/>
        <v/>
      </c>
      <c r="O219" s="12" t="str">
        <f t="shared" si="30"/>
        <v/>
      </c>
      <c r="P219" s="12" t="str">
        <f t="shared" si="31"/>
        <v/>
      </c>
      <c r="Q219" s="12" t="str">
        <f t="shared" si="32"/>
        <v/>
      </c>
      <c r="R219" s="12" t="str">
        <f t="shared" si="33"/>
        <v/>
      </c>
      <c r="S219" s="12" t="str">
        <f t="shared" si="34"/>
        <v/>
      </c>
      <c r="U219" s="12" t="str">
        <f>IF(ISERROR(VLOOKUP($A219,'Bennett et al.'!$A:$E,3,FALSE)),"",IF(VLOOKUP($A219,'Bennett et al.'!$A:$E,3,FALSE)=0,"",VLOOKUP($A219,'Bennett et al.'!$A:$E,3,FALSE)*Sources!$E$2))</f>
        <v/>
      </c>
      <c r="V219" s="12" t="str">
        <f>IF(ISERROR(VLOOKUP($A219,'Bennett et al.'!$A:$E,4,FALSE)),"",IF(VLOOKUP($A219,'Bennett et al.'!$A:$E,4,FALSE)=0,"",VLOOKUP($A219,'Bennett et al.'!$A:$E,4,FALSE)*Sources!$E$2))</f>
        <v/>
      </c>
      <c r="W219" s="12" t="str">
        <f>IF(ISERROR(VLOOKUP($A219,'Bennett et al.'!$A:$E,5,FALSE)),"",IF(VLOOKUP($A219,'Bennett et al.'!$A:$E,5,FALSE)=0,"",VLOOKUP($A219,'Bennett et al.'!$A:$E,5,FALSE)*Sources!$E$2))</f>
        <v/>
      </c>
      <c r="X219"/>
      <c r="Y219" s="12" t="str">
        <f>IF(ISERROR(VLOOKUP($A219,'Gerosa et al. growth media'!$A:$K,4,FALSE)),"",IF(VLOOKUP($A219,'Gerosa et al. growth media'!$A:$K,4,FALSE)=0,"",VLOOKUP($A219,'Gerosa et al. growth media'!$A:$K,4,FALSE)*Sources!$E$3))</f>
        <v/>
      </c>
      <c r="Z219" s="12" t="str">
        <f>IF(ISERROR(VLOOKUP($A219,'Gerosa et al. growth media'!$A:$K,5,FALSE)),"",IF(VLOOKUP($A219,'Gerosa et al. growth media'!$A:$K,5,FALSE)=0,"",VLOOKUP($A219,'Gerosa et al. growth media'!$A:$K,5,FALSE)*Sources!$E$3))</f>
        <v/>
      </c>
      <c r="AA219" s="12" t="str">
        <f>IF(ISERROR(VLOOKUP($A219,'Gerosa et al. growth media'!$A:$K,6,FALSE)),"",IF(VLOOKUP($A219,'Gerosa et al. growth media'!$A:$K,6,FALSE)=0,"",VLOOKUP($A219,'Gerosa et al. growth media'!$A:$K,6,FALSE)*Sources!$E$3))</f>
        <v/>
      </c>
      <c r="AB219" s="12" t="str">
        <f>IF(ISERROR(VLOOKUP($A219,'Gerosa et al. growth media'!$A:$K,7,FALSE)),"",IF(VLOOKUP($A219,'Gerosa et al. growth media'!$A:$K,7,FALSE)=0,"",VLOOKUP($A219,'Gerosa et al. growth media'!$A:$K,7,FALSE)*Sources!$E$3))</f>
        <v/>
      </c>
      <c r="AC219" s="12" t="str">
        <f>IF(ISERROR(VLOOKUP($A219,'Gerosa et al. growth media'!$A:$K,8,FALSE)),"",IF(VLOOKUP($A219,'Gerosa et al. growth media'!$A:$K,8,FALSE)=0,"",VLOOKUP($A219,'Gerosa et al. growth media'!$A:$K,8,FALSE)*Sources!$E$3))</f>
        <v/>
      </c>
      <c r="AD219" s="12" t="str">
        <f>IF(ISERROR(VLOOKUP($A219,'Gerosa et al. growth media'!$A:$K,9,FALSE)),"",IF(VLOOKUP($A219,'Gerosa et al. growth media'!$A:$K,9,FALSE)=0,"",VLOOKUP($A219,'Gerosa et al. growth media'!$A:$K,9,FALSE)*Sources!$E$3))</f>
        <v/>
      </c>
      <c r="AE219" s="12" t="str">
        <f>IF(ISERROR(VLOOKUP($A219,'Gerosa et al. growth media'!$A:$K,10,FALSE)),"",IF(VLOOKUP($A219,'Gerosa et al. growth media'!$A:$K,10,FALSE)=0,"",VLOOKUP($A219,'Gerosa et al. growth media'!$A:$K,10,FALSE)*Sources!$E$3))</f>
        <v/>
      </c>
      <c r="AF219" s="12" t="str">
        <f>IF(ISERROR(VLOOKUP($A219,'Gerosa et al. growth media'!$A:$K,11,FALSE)),"",IF(VLOOKUP($A219,'Gerosa et al. growth media'!$A:$K,11,FALSE)=0,"",VLOOKUP($A219,'Gerosa et al. growth media'!$A:$K,11,FALSE)*Sources!$E$3))</f>
        <v/>
      </c>
      <c r="AG219" s="12" t="str">
        <f>IF(ISERROR(VLOOKUP($A219,'Gerosa et al. diauxic shift'!$A:$L,4,FALSE)),"",IF(VLOOKUP($A219,'Gerosa et al. diauxic shift'!$A:$L,4,FALSE)=0,"",VLOOKUP($A219,'Gerosa et al. diauxic shift'!$A:$L,4,FALSE)*Sources!$E$3))</f>
        <v/>
      </c>
      <c r="AH219" s="12" t="str">
        <f>IF(ISERROR(VLOOKUP($A219,'Gerosa et al. diauxic shift'!$A:$L,5,FALSE)),"",IF(VLOOKUP($A219,'Gerosa et al. diauxic shift'!$A:$L,5,FALSE)=0,"",VLOOKUP($A219,'Gerosa et al. diauxic shift'!$A:$L,5,FALSE)*Sources!$E$3))</f>
        <v/>
      </c>
      <c r="AI219" s="12" t="str">
        <f>IF(ISERROR(VLOOKUP($A219,'Gerosa et al. diauxic shift'!$A:$L,6,FALSE)),"",IF(VLOOKUP($A219,'Gerosa et al. diauxic shift'!$A:$L,6,FALSE)=0,"",VLOOKUP($A219,'Gerosa et al. diauxic shift'!$A:$L,6,FALSE)*Sources!$E$3))</f>
        <v/>
      </c>
      <c r="AJ219" s="12" t="str">
        <f>IF(ISERROR(VLOOKUP($A219,'Gerosa et al. diauxic shift'!$A:$L,7,FALSE)),"",IF(VLOOKUP($A219,'Gerosa et al. diauxic shift'!$A:$L,7,FALSE)=0,"",VLOOKUP($A219,'Gerosa et al. diauxic shift'!$A:$L,7,FALSE)*Sources!$E$3))</f>
        <v/>
      </c>
      <c r="AK219" s="12" t="str">
        <f>IF(ISERROR(VLOOKUP($A219,'Gerosa et al. diauxic shift'!$A:$L,8,FALSE)),"",IF(VLOOKUP($A219,'Gerosa et al. diauxic shift'!$A:$L,8,FALSE)=0,"",VLOOKUP($A219,'Gerosa et al. diauxic shift'!$A:$L,8,FALSE)*Sources!$E$3))</f>
        <v/>
      </c>
      <c r="AL219" s="12" t="str">
        <f>IF(ISERROR(VLOOKUP($A219,'Gerosa et al. diauxic shift'!$A:$L,9,FALSE)),"",IF(VLOOKUP($A219,'Gerosa et al. diauxic shift'!$A:$L,9,FALSE)=0,"",VLOOKUP($A219,'Gerosa et al. diauxic shift'!$A:$L,9,FALSE)*Sources!$E$3))</f>
        <v/>
      </c>
      <c r="AM219" s="12" t="str">
        <f>IF(ISERROR(VLOOKUP($A219,'Gerosa et al. diauxic shift'!$A:$L,10,FALSE)),"",IF(VLOOKUP($A219,'Gerosa et al. diauxic shift'!$A:$L,10,FALSE)=0,"",VLOOKUP($A219,'Gerosa et al. diauxic shift'!$A:$L,10,FALSE)*Sources!$E$3))</f>
        <v/>
      </c>
      <c r="AN219" s="12" t="str">
        <f>IF(ISERROR(VLOOKUP($A219,'Gerosa et al. diauxic shift'!$A:$L,11,FALSE)),"",IF(VLOOKUP($A219,'Gerosa et al. diauxic shift'!$A:$L,11,FALSE)=0,"",VLOOKUP($A219,'Gerosa et al. diauxic shift'!$A:$L,11,FALSE)*Sources!$E$3))</f>
        <v/>
      </c>
      <c r="AO219" s="12" t="str">
        <f>IF(ISERROR(VLOOKUP($A219,'Gerosa et al. diauxic shift'!$A:$L,12,FALSE)),"",IF(VLOOKUP($A219,'Gerosa et al. diauxic shift'!$A:$L,12,FALSE)=0,"",VLOOKUP($A219,'Gerosa et al. diauxic shift'!$A:$L,12,FALSE)*Sources!$E$3))</f>
        <v/>
      </c>
      <c r="AP219"/>
      <c r="AQ219" s="12" t="str">
        <f>IF(ISERROR(VLOOKUP($A219,'Ishii et al.'!$A:$L,3,FALSE)),"",IF(VLOOKUP($A219,'Ishii et al.'!$A:$L,3,FALSE)=0,"",VLOOKUP($A219,'Ishii et al.'!$A:$L,3,FALSE)*Sources!$E$4))</f>
        <v/>
      </c>
      <c r="AR219" s="12" t="str">
        <f>IF(ISERROR(VLOOKUP($A219,'Ishii et al.'!$A:$L,4,FALSE)),"",IF(VLOOKUP($A219,'Ishii et al.'!$A:$L,4,FALSE)=0,"",VLOOKUP($A219,'Ishii et al.'!$A:$L,4,FALSE)*Sources!$E$4))</f>
        <v/>
      </c>
      <c r="AS219" s="12">
        <f>IF(ISERROR(VLOOKUP($A219,'Ishii et al.'!$A:$L,5,FALSE)),"",IF(VLOOKUP($A219,'Ishii et al.'!$A:$L,5,FALSE)=0,"",VLOOKUP($A219,'Ishii et al.'!$A:$L,5,FALSE)*Sources!$E$4))</f>
        <v>7.9476824094864895E-2</v>
      </c>
      <c r="AT219" s="12" t="str">
        <f>IF(ISERROR(VLOOKUP($A219,'Ishii et al.'!$A:$L,6,FALSE)),"",IF(VLOOKUP($A219,'Ishii et al.'!$A:$L,6,FALSE)=0,"",VLOOKUP($A219,'Ishii et al.'!$A:$L,6,FALSE)*Sources!$E$4))</f>
        <v/>
      </c>
      <c r="AU219" s="12" t="str">
        <f>IF(ISERROR(VLOOKUP($A219,'Ishii et al.'!$A:$L,7,FALSE)),"",IF(VLOOKUP($A219,'Ishii et al.'!$A:$L,7,FALSE)=0,"",VLOOKUP($A219,'Ishii et al.'!$A:$L,7,FALSE)*Sources!$E$4))</f>
        <v/>
      </c>
      <c r="AV219" s="12">
        <f t="shared" si="35"/>
        <v>7.9476824094864895E-2</v>
      </c>
      <c r="AW219" s="12" t="str">
        <f>IF(ISERROR(VLOOKUP($A219,'Ishii et al.'!$A:$L,9,FALSE)),"",IF(VLOOKUP($A219,'Ishii et al.'!$A:$L,9,FALSE)=0,"",VLOOKUP($A219,'Ishii et al.'!$A:$L,9,FALSE)*Sources!$E$4))</f>
        <v/>
      </c>
      <c r="AX219" s="12" t="str">
        <f>IF(ISERROR(VLOOKUP($A219,'Ishii et al.'!$A:$L,10,FALSE)),"",IF(VLOOKUP($A219,'Ishii et al.'!$A:$L,10,FALSE)=0,"",VLOOKUP($A219,'Ishii et al.'!$A:$L,10,FALSE)*Sources!$E$4))</f>
        <v/>
      </c>
      <c r="AY219" s="12" t="str">
        <f>IF(ISERROR(VLOOKUP($A219,'Ishii et al.'!$A:$L,11,FALSE)),"",IF(VLOOKUP($A219,'Ishii et al.'!$A:$L,11,FALSE)=0,"",VLOOKUP($A219,'Ishii et al.'!$A:$L,11,FALSE)*Sources!$E$4))</f>
        <v/>
      </c>
      <c r="AZ219" s="12" t="str">
        <f>IF(ISERROR(VLOOKUP($A219,'Ishii et al.'!$A:$L,12,FALSE)),"",IF(VLOOKUP($A219,'Ishii et al.'!$A:$L,12,FALSE)=0,"",VLOOKUP($A219,'Ishii et al.'!$A:$L,12,FALSE)*Sources!$E$4))</f>
        <v/>
      </c>
      <c r="BA219"/>
      <c r="BB219" s="12" t="str">
        <f>IF(ISERROR(VLOOKUP($A219,'Park et al.'!$A:$E,5,FALSE)),"",IF(VLOOKUP($A219,'Park et al.'!$A:$E,5,FALSE)=0,"",VLOOKUP($A219,'Park et al.'!$A:$E,5,FALSE)*Sources!$E$5))</f>
        <v/>
      </c>
    </row>
    <row r="220" spans="1:54" ht="15" customHeight="1">
      <c r="A220" s="18" t="s">
        <v>586</v>
      </c>
      <c r="B220" s="18"/>
      <c r="C220" s="18"/>
      <c r="D220" s="12" t="s">
        <v>587</v>
      </c>
      <c r="G220" s="12" t="s">
        <v>587</v>
      </c>
      <c r="I220" s="12">
        <f t="shared" si="27"/>
        <v>1</v>
      </c>
      <c r="J220" s="12">
        <f t="shared" si="28"/>
        <v>4</v>
      </c>
      <c r="K220" s="18"/>
      <c r="L220" s="18"/>
      <c r="N220" s="12" t="str">
        <f t="shared" si="29"/>
        <v/>
      </c>
      <c r="O220" s="12" t="str">
        <f t="shared" si="30"/>
        <v/>
      </c>
      <c r="P220" s="12" t="str">
        <f t="shared" si="31"/>
        <v/>
      </c>
      <c r="Q220" s="12" t="str">
        <f t="shared" si="32"/>
        <v/>
      </c>
      <c r="R220" s="12" t="str">
        <f t="shared" si="33"/>
        <v/>
      </c>
      <c r="S220" s="12" t="str">
        <f t="shared" si="34"/>
        <v/>
      </c>
      <c r="U220" s="12" t="str">
        <f>IF(ISERROR(VLOOKUP($A220,'Bennett et al.'!$A:$E,3,FALSE)),"",IF(VLOOKUP($A220,'Bennett et al.'!$A:$E,3,FALSE)=0,"",VLOOKUP($A220,'Bennett et al.'!$A:$E,3,FALSE)*Sources!$E$2))</f>
        <v/>
      </c>
      <c r="V220" s="12" t="str">
        <f>IF(ISERROR(VLOOKUP($A220,'Bennett et al.'!$A:$E,4,FALSE)),"",IF(VLOOKUP($A220,'Bennett et al.'!$A:$E,4,FALSE)=0,"",VLOOKUP($A220,'Bennett et al.'!$A:$E,4,FALSE)*Sources!$E$2))</f>
        <v/>
      </c>
      <c r="W220" s="12" t="str">
        <f>IF(ISERROR(VLOOKUP($A220,'Bennett et al.'!$A:$E,5,FALSE)),"",IF(VLOOKUP($A220,'Bennett et al.'!$A:$E,5,FALSE)=0,"",VLOOKUP($A220,'Bennett et al.'!$A:$E,5,FALSE)*Sources!$E$2))</f>
        <v/>
      </c>
      <c r="X220"/>
      <c r="Y220" s="12" t="str">
        <f>IF(ISERROR(VLOOKUP($A220,'Gerosa et al. growth media'!$A:$K,4,FALSE)),"",IF(VLOOKUP($A220,'Gerosa et al. growth media'!$A:$K,4,FALSE)=0,"",VLOOKUP($A220,'Gerosa et al. growth media'!$A:$K,4,FALSE)*Sources!$E$3))</f>
        <v/>
      </c>
      <c r="Z220" s="12" t="str">
        <f>IF(ISERROR(VLOOKUP($A220,'Gerosa et al. growth media'!$A:$K,5,FALSE)),"",IF(VLOOKUP($A220,'Gerosa et al. growth media'!$A:$K,5,FALSE)=0,"",VLOOKUP($A220,'Gerosa et al. growth media'!$A:$K,5,FALSE)*Sources!$E$3))</f>
        <v/>
      </c>
      <c r="AA220" s="12" t="str">
        <f>IF(ISERROR(VLOOKUP($A220,'Gerosa et al. growth media'!$A:$K,6,FALSE)),"",IF(VLOOKUP($A220,'Gerosa et al. growth media'!$A:$K,6,FALSE)=0,"",VLOOKUP($A220,'Gerosa et al. growth media'!$A:$K,6,FALSE)*Sources!$E$3))</f>
        <v/>
      </c>
      <c r="AB220" s="12" t="str">
        <f>IF(ISERROR(VLOOKUP($A220,'Gerosa et al. growth media'!$A:$K,7,FALSE)),"",IF(VLOOKUP($A220,'Gerosa et al. growth media'!$A:$K,7,FALSE)=0,"",VLOOKUP($A220,'Gerosa et al. growth media'!$A:$K,7,FALSE)*Sources!$E$3))</f>
        <v/>
      </c>
      <c r="AC220" s="12" t="str">
        <f>IF(ISERROR(VLOOKUP($A220,'Gerosa et al. growth media'!$A:$K,8,FALSE)),"",IF(VLOOKUP($A220,'Gerosa et al. growth media'!$A:$K,8,FALSE)=0,"",VLOOKUP($A220,'Gerosa et al. growth media'!$A:$K,8,FALSE)*Sources!$E$3))</f>
        <v/>
      </c>
      <c r="AD220" s="12" t="str">
        <f>IF(ISERROR(VLOOKUP($A220,'Gerosa et al. growth media'!$A:$K,9,FALSE)),"",IF(VLOOKUP($A220,'Gerosa et al. growth media'!$A:$K,9,FALSE)=0,"",VLOOKUP($A220,'Gerosa et al. growth media'!$A:$K,9,FALSE)*Sources!$E$3))</f>
        <v/>
      </c>
      <c r="AE220" s="12" t="str">
        <f>IF(ISERROR(VLOOKUP($A220,'Gerosa et al. growth media'!$A:$K,10,FALSE)),"",IF(VLOOKUP($A220,'Gerosa et al. growth media'!$A:$K,10,FALSE)=0,"",VLOOKUP($A220,'Gerosa et al. growth media'!$A:$K,10,FALSE)*Sources!$E$3))</f>
        <v/>
      </c>
      <c r="AF220" s="12" t="str">
        <f>IF(ISERROR(VLOOKUP($A220,'Gerosa et al. growth media'!$A:$K,11,FALSE)),"",IF(VLOOKUP($A220,'Gerosa et al. growth media'!$A:$K,11,FALSE)=0,"",VLOOKUP($A220,'Gerosa et al. growth media'!$A:$K,11,FALSE)*Sources!$E$3))</f>
        <v/>
      </c>
      <c r="AG220" s="12" t="str">
        <f>IF(ISERROR(VLOOKUP($A220,'Gerosa et al. diauxic shift'!$A:$L,4,FALSE)),"",IF(VLOOKUP($A220,'Gerosa et al. diauxic shift'!$A:$L,4,FALSE)=0,"",VLOOKUP($A220,'Gerosa et al. diauxic shift'!$A:$L,4,FALSE)*Sources!$E$3))</f>
        <v/>
      </c>
      <c r="AH220" s="12" t="str">
        <f>IF(ISERROR(VLOOKUP($A220,'Gerosa et al. diauxic shift'!$A:$L,5,FALSE)),"",IF(VLOOKUP($A220,'Gerosa et al. diauxic shift'!$A:$L,5,FALSE)=0,"",VLOOKUP($A220,'Gerosa et al. diauxic shift'!$A:$L,5,FALSE)*Sources!$E$3))</f>
        <v/>
      </c>
      <c r="AI220" s="12" t="str">
        <f>IF(ISERROR(VLOOKUP($A220,'Gerosa et al. diauxic shift'!$A:$L,6,FALSE)),"",IF(VLOOKUP($A220,'Gerosa et al. diauxic shift'!$A:$L,6,FALSE)=0,"",VLOOKUP($A220,'Gerosa et al. diauxic shift'!$A:$L,6,FALSE)*Sources!$E$3))</f>
        <v/>
      </c>
      <c r="AJ220" s="12" t="str">
        <f>IF(ISERROR(VLOOKUP($A220,'Gerosa et al. diauxic shift'!$A:$L,7,FALSE)),"",IF(VLOOKUP($A220,'Gerosa et al. diauxic shift'!$A:$L,7,FALSE)=0,"",VLOOKUP($A220,'Gerosa et al. diauxic shift'!$A:$L,7,FALSE)*Sources!$E$3))</f>
        <v/>
      </c>
      <c r="AK220" s="12" t="str">
        <f>IF(ISERROR(VLOOKUP($A220,'Gerosa et al. diauxic shift'!$A:$L,8,FALSE)),"",IF(VLOOKUP($A220,'Gerosa et al. diauxic shift'!$A:$L,8,FALSE)=0,"",VLOOKUP($A220,'Gerosa et al. diauxic shift'!$A:$L,8,FALSE)*Sources!$E$3))</f>
        <v/>
      </c>
      <c r="AL220" s="12" t="str">
        <f>IF(ISERROR(VLOOKUP($A220,'Gerosa et al. diauxic shift'!$A:$L,9,FALSE)),"",IF(VLOOKUP($A220,'Gerosa et al. diauxic shift'!$A:$L,9,FALSE)=0,"",VLOOKUP($A220,'Gerosa et al. diauxic shift'!$A:$L,9,FALSE)*Sources!$E$3))</f>
        <v/>
      </c>
      <c r="AM220" s="12" t="str">
        <f>IF(ISERROR(VLOOKUP($A220,'Gerosa et al. diauxic shift'!$A:$L,10,FALSE)),"",IF(VLOOKUP($A220,'Gerosa et al. diauxic shift'!$A:$L,10,FALSE)=0,"",VLOOKUP($A220,'Gerosa et al. diauxic shift'!$A:$L,10,FALSE)*Sources!$E$3))</f>
        <v/>
      </c>
      <c r="AN220" s="12" t="str">
        <f>IF(ISERROR(VLOOKUP($A220,'Gerosa et al. diauxic shift'!$A:$L,11,FALSE)),"",IF(VLOOKUP($A220,'Gerosa et al. diauxic shift'!$A:$L,11,FALSE)=0,"",VLOOKUP($A220,'Gerosa et al. diauxic shift'!$A:$L,11,FALSE)*Sources!$E$3))</f>
        <v/>
      </c>
      <c r="AO220" s="12" t="str">
        <f>IF(ISERROR(VLOOKUP($A220,'Gerosa et al. diauxic shift'!$A:$L,12,FALSE)),"",IF(VLOOKUP($A220,'Gerosa et al. diauxic shift'!$A:$L,12,FALSE)=0,"",VLOOKUP($A220,'Gerosa et al. diauxic shift'!$A:$L,12,FALSE)*Sources!$E$3))</f>
        <v/>
      </c>
      <c r="AP220"/>
      <c r="AQ220" s="12" t="str">
        <f>IF(ISERROR(VLOOKUP($A220,'Ishii et al.'!$A:$L,3,FALSE)),"",IF(VLOOKUP($A220,'Ishii et al.'!$A:$L,3,FALSE)=0,"",VLOOKUP($A220,'Ishii et al.'!$A:$L,3,FALSE)*Sources!$E$4))</f>
        <v/>
      </c>
      <c r="AR220" s="12" t="str">
        <f>IF(ISERROR(VLOOKUP($A220,'Ishii et al.'!$A:$L,4,FALSE)),"",IF(VLOOKUP($A220,'Ishii et al.'!$A:$L,4,FALSE)=0,"",VLOOKUP($A220,'Ishii et al.'!$A:$L,4,FALSE)*Sources!$E$4))</f>
        <v/>
      </c>
      <c r="AS220" s="12">
        <f>IF(ISERROR(VLOOKUP($A220,'Ishii et al.'!$A:$L,5,FALSE)),"",IF(VLOOKUP($A220,'Ishii et al.'!$A:$L,5,FALSE)=0,"",VLOOKUP($A220,'Ishii et al.'!$A:$L,5,FALSE)*Sources!$E$4))</f>
        <v>1.47604789039664E-3</v>
      </c>
      <c r="AT220" s="12" t="str">
        <f>IF(ISERROR(VLOOKUP($A220,'Ishii et al.'!$A:$L,6,FALSE)),"",IF(VLOOKUP($A220,'Ishii et al.'!$A:$L,6,FALSE)=0,"",VLOOKUP($A220,'Ishii et al.'!$A:$L,6,FALSE)*Sources!$E$4))</f>
        <v/>
      </c>
      <c r="AU220" s="12" t="str">
        <f>IF(ISERROR(VLOOKUP($A220,'Ishii et al.'!$A:$L,7,FALSE)),"",IF(VLOOKUP($A220,'Ishii et al.'!$A:$L,7,FALSE)=0,"",VLOOKUP($A220,'Ishii et al.'!$A:$L,7,FALSE)*Sources!$E$4))</f>
        <v/>
      </c>
      <c r="AV220" s="12">
        <f t="shared" si="35"/>
        <v>1.47604789039664E-3</v>
      </c>
      <c r="AW220" s="12">
        <f>IF(ISERROR(VLOOKUP($A220,'Ishii et al.'!$A:$L,9,FALSE)),"",IF(VLOOKUP($A220,'Ishii et al.'!$A:$L,9,FALSE)=0,"",VLOOKUP($A220,'Ishii et al.'!$A:$L,9,FALSE)*Sources!$E$4))</f>
        <v>3.0098043876375402E-3</v>
      </c>
      <c r="AX220" s="12">
        <f>IF(ISERROR(VLOOKUP($A220,'Ishii et al.'!$A:$L,10,FALSE)),"",IF(VLOOKUP($A220,'Ishii et al.'!$A:$L,10,FALSE)=0,"",VLOOKUP($A220,'Ishii et al.'!$A:$L,10,FALSE)*Sources!$E$4))</f>
        <v>1.1192317000426799E-3</v>
      </c>
      <c r="AY220" s="12">
        <f>IF(ISERROR(VLOOKUP($A220,'Ishii et al.'!$A:$L,11,FALSE)),"",IF(VLOOKUP($A220,'Ishii et al.'!$A:$L,11,FALSE)=0,"",VLOOKUP($A220,'Ishii et al.'!$A:$L,11,FALSE)*Sources!$E$4))</f>
        <v>1.0860148611733799E-3</v>
      </c>
      <c r="AZ220" s="12" t="str">
        <f>IF(ISERROR(VLOOKUP($A220,'Ishii et al.'!$A:$L,12,FALSE)),"",IF(VLOOKUP($A220,'Ishii et al.'!$A:$L,12,FALSE)=0,"",VLOOKUP($A220,'Ishii et al.'!$A:$L,12,FALSE)*Sources!$E$4))</f>
        <v/>
      </c>
      <c r="BA220"/>
      <c r="BB220" s="12" t="str">
        <f>IF(ISERROR(VLOOKUP($A220,'Park et al.'!$A:$E,5,FALSE)),"",IF(VLOOKUP($A220,'Park et al.'!$A:$E,5,FALSE)=0,"",VLOOKUP($A220,'Park et al.'!$A:$E,5,FALSE)*Sources!$E$5))</f>
        <v/>
      </c>
    </row>
    <row r="221" spans="1:54" ht="15" customHeight="1">
      <c r="A221" s="18" t="s">
        <v>588</v>
      </c>
      <c r="B221" s="18"/>
      <c r="C221" s="18"/>
      <c r="D221" s="12" t="s">
        <v>589</v>
      </c>
      <c r="G221" s="12" t="s">
        <v>589</v>
      </c>
      <c r="I221" s="12">
        <f t="shared" si="27"/>
        <v>1</v>
      </c>
      <c r="J221" s="12">
        <f t="shared" si="28"/>
        <v>8</v>
      </c>
      <c r="K221" s="18"/>
      <c r="L221" s="18"/>
      <c r="N221" s="12" t="str">
        <f t="shared" si="29"/>
        <v/>
      </c>
      <c r="O221" s="12" t="str">
        <f t="shared" si="30"/>
        <v/>
      </c>
      <c r="P221" s="12" t="str">
        <f t="shared" si="31"/>
        <v/>
      </c>
      <c r="Q221" s="12" t="str">
        <f t="shared" si="32"/>
        <v/>
      </c>
      <c r="R221" s="12" t="str">
        <f t="shared" si="33"/>
        <v/>
      </c>
      <c r="S221" s="12" t="str">
        <f t="shared" si="34"/>
        <v/>
      </c>
      <c r="U221" s="12" t="str">
        <f>IF(ISERROR(VLOOKUP($A221,'Bennett et al.'!$A:$E,3,FALSE)),"",IF(VLOOKUP($A221,'Bennett et al.'!$A:$E,3,FALSE)=0,"",VLOOKUP($A221,'Bennett et al.'!$A:$E,3,FALSE)*Sources!$E$2))</f>
        <v/>
      </c>
      <c r="V221" s="12" t="str">
        <f>IF(ISERROR(VLOOKUP($A221,'Bennett et al.'!$A:$E,4,FALSE)),"",IF(VLOOKUP($A221,'Bennett et al.'!$A:$E,4,FALSE)=0,"",VLOOKUP($A221,'Bennett et al.'!$A:$E,4,FALSE)*Sources!$E$2))</f>
        <v/>
      </c>
      <c r="W221" s="12" t="str">
        <f>IF(ISERROR(VLOOKUP($A221,'Bennett et al.'!$A:$E,5,FALSE)),"",IF(VLOOKUP($A221,'Bennett et al.'!$A:$E,5,FALSE)=0,"",VLOOKUP($A221,'Bennett et al.'!$A:$E,5,FALSE)*Sources!$E$2))</f>
        <v/>
      </c>
      <c r="X221"/>
      <c r="Y221" s="12" t="str">
        <f>IF(ISERROR(VLOOKUP($A221,'Gerosa et al. growth media'!$A:$K,4,FALSE)),"",IF(VLOOKUP($A221,'Gerosa et al. growth media'!$A:$K,4,FALSE)=0,"",VLOOKUP($A221,'Gerosa et al. growth media'!$A:$K,4,FALSE)*Sources!$E$3))</f>
        <v/>
      </c>
      <c r="Z221" s="12" t="str">
        <f>IF(ISERROR(VLOOKUP($A221,'Gerosa et al. growth media'!$A:$K,5,FALSE)),"",IF(VLOOKUP($A221,'Gerosa et al. growth media'!$A:$K,5,FALSE)=0,"",VLOOKUP($A221,'Gerosa et al. growth media'!$A:$K,5,FALSE)*Sources!$E$3))</f>
        <v/>
      </c>
      <c r="AA221" s="12" t="str">
        <f>IF(ISERROR(VLOOKUP($A221,'Gerosa et al. growth media'!$A:$K,6,FALSE)),"",IF(VLOOKUP($A221,'Gerosa et al. growth media'!$A:$K,6,FALSE)=0,"",VLOOKUP($A221,'Gerosa et al. growth media'!$A:$K,6,FALSE)*Sources!$E$3))</f>
        <v/>
      </c>
      <c r="AB221" s="12" t="str">
        <f>IF(ISERROR(VLOOKUP($A221,'Gerosa et al. growth media'!$A:$K,7,FALSE)),"",IF(VLOOKUP($A221,'Gerosa et al. growth media'!$A:$K,7,FALSE)=0,"",VLOOKUP($A221,'Gerosa et al. growth media'!$A:$K,7,FALSE)*Sources!$E$3))</f>
        <v/>
      </c>
      <c r="AC221" s="12" t="str">
        <f>IF(ISERROR(VLOOKUP($A221,'Gerosa et al. growth media'!$A:$K,8,FALSE)),"",IF(VLOOKUP($A221,'Gerosa et al. growth media'!$A:$K,8,FALSE)=0,"",VLOOKUP($A221,'Gerosa et al. growth media'!$A:$K,8,FALSE)*Sources!$E$3))</f>
        <v/>
      </c>
      <c r="AD221" s="12" t="str">
        <f>IF(ISERROR(VLOOKUP($A221,'Gerosa et al. growth media'!$A:$K,9,FALSE)),"",IF(VLOOKUP($A221,'Gerosa et al. growth media'!$A:$K,9,FALSE)=0,"",VLOOKUP($A221,'Gerosa et al. growth media'!$A:$K,9,FALSE)*Sources!$E$3))</f>
        <v/>
      </c>
      <c r="AE221" s="12" t="str">
        <f>IF(ISERROR(VLOOKUP($A221,'Gerosa et al. growth media'!$A:$K,10,FALSE)),"",IF(VLOOKUP($A221,'Gerosa et al. growth media'!$A:$K,10,FALSE)=0,"",VLOOKUP($A221,'Gerosa et al. growth media'!$A:$K,10,FALSE)*Sources!$E$3))</f>
        <v/>
      </c>
      <c r="AF221" s="12" t="str">
        <f>IF(ISERROR(VLOOKUP($A221,'Gerosa et al. growth media'!$A:$K,11,FALSE)),"",IF(VLOOKUP($A221,'Gerosa et al. growth media'!$A:$K,11,FALSE)=0,"",VLOOKUP($A221,'Gerosa et al. growth media'!$A:$K,11,FALSE)*Sources!$E$3))</f>
        <v/>
      </c>
      <c r="AG221" s="12" t="str">
        <f>IF(ISERROR(VLOOKUP($A221,'Gerosa et al. diauxic shift'!$A:$L,4,FALSE)),"",IF(VLOOKUP($A221,'Gerosa et al. diauxic shift'!$A:$L,4,FALSE)=0,"",VLOOKUP($A221,'Gerosa et al. diauxic shift'!$A:$L,4,FALSE)*Sources!$E$3))</f>
        <v/>
      </c>
      <c r="AH221" s="12" t="str">
        <f>IF(ISERROR(VLOOKUP($A221,'Gerosa et al. diauxic shift'!$A:$L,5,FALSE)),"",IF(VLOOKUP($A221,'Gerosa et al. diauxic shift'!$A:$L,5,FALSE)=0,"",VLOOKUP($A221,'Gerosa et al. diauxic shift'!$A:$L,5,FALSE)*Sources!$E$3))</f>
        <v/>
      </c>
      <c r="AI221" s="12" t="str">
        <f>IF(ISERROR(VLOOKUP($A221,'Gerosa et al. diauxic shift'!$A:$L,6,FALSE)),"",IF(VLOOKUP($A221,'Gerosa et al. diauxic shift'!$A:$L,6,FALSE)=0,"",VLOOKUP($A221,'Gerosa et al. diauxic shift'!$A:$L,6,FALSE)*Sources!$E$3))</f>
        <v/>
      </c>
      <c r="AJ221" s="12" t="str">
        <f>IF(ISERROR(VLOOKUP($A221,'Gerosa et al. diauxic shift'!$A:$L,7,FALSE)),"",IF(VLOOKUP($A221,'Gerosa et al. diauxic shift'!$A:$L,7,FALSE)=0,"",VLOOKUP($A221,'Gerosa et al. diauxic shift'!$A:$L,7,FALSE)*Sources!$E$3))</f>
        <v/>
      </c>
      <c r="AK221" s="12" t="str">
        <f>IF(ISERROR(VLOOKUP($A221,'Gerosa et al. diauxic shift'!$A:$L,8,FALSE)),"",IF(VLOOKUP($A221,'Gerosa et al. diauxic shift'!$A:$L,8,FALSE)=0,"",VLOOKUP($A221,'Gerosa et al. diauxic shift'!$A:$L,8,FALSE)*Sources!$E$3))</f>
        <v/>
      </c>
      <c r="AL221" s="12" t="str">
        <f>IF(ISERROR(VLOOKUP($A221,'Gerosa et al. diauxic shift'!$A:$L,9,FALSE)),"",IF(VLOOKUP($A221,'Gerosa et al. diauxic shift'!$A:$L,9,FALSE)=0,"",VLOOKUP($A221,'Gerosa et al. diauxic shift'!$A:$L,9,FALSE)*Sources!$E$3))</f>
        <v/>
      </c>
      <c r="AM221" s="12" t="str">
        <f>IF(ISERROR(VLOOKUP($A221,'Gerosa et al. diauxic shift'!$A:$L,10,FALSE)),"",IF(VLOOKUP($A221,'Gerosa et al. diauxic shift'!$A:$L,10,FALSE)=0,"",VLOOKUP($A221,'Gerosa et al. diauxic shift'!$A:$L,10,FALSE)*Sources!$E$3))</f>
        <v/>
      </c>
      <c r="AN221" s="12" t="str">
        <f>IF(ISERROR(VLOOKUP($A221,'Gerosa et al. diauxic shift'!$A:$L,11,FALSE)),"",IF(VLOOKUP($A221,'Gerosa et al. diauxic shift'!$A:$L,11,FALSE)=0,"",VLOOKUP($A221,'Gerosa et al. diauxic shift'!$A:$L,11,FALSE)*Sources!$E$3))</f>
        <v/>
      </c>
      <c r="AO221" s="12" t="str">
        <f>IF(ISERROR(VLOOKUP($A221,'Gerosa et al. diauxic shift'!$A:$L,12,FALSE)),"",IF(VLOOKUP($A221,'Gerosa et al. diauxic shift'!$A:$L,12,FALSE)=0,"",VLOOKUP($A221,'Gerosa et al. diauxic shift'!$A:$L,12,FALSE)*Sources!$E$3))</f>
        <v/>
      </c>
      <c r="AP221"/>
      <c r="AQ221" s="12" t="str">
        <f>IF(ISERROR(VLOOKUP($A221,'Ishii et al.'!$A:$L,3,FALSE)),"",IF(VLOOKUP($A221,'Ishii et al.'!$A:$L,3,FALSE)=0,"",VLOOKUP($A221,'Ishii et al.'!$A:$L,3,FALSE)*Sources!$E$4))</f>
        <v/>
      </c>
      <c r="AR221" s="12">
        <f>IF(ISERROR(VLOOKUP($A221,'Ishii et al.'!$A:$L,4,FALSE)),"",IF(VLOOKUP($A221,'Ishii et al.'!$A:$L,4,FALSE)=0,"",VLOOKUP($A221,'Ishii et al.'!$A:$L,4,FALSE)*Sources!$E$4))</f>
        <v>8.5075079347198008E-3</v>
      </c>
      <c r="AS221" s="12">
        <f>IF(ISERROR(VLOOKUP($A221,'Ishii et al.'!$A:$L,5,FALSE)),"",IF(VLOOKUP($A221,'Ishii et al.'!$A:$L,5,FALSE)=0,"",VLOOKUP($A221,'Ishii et al.'!$A:$L,5,FALSE)*Sources!$E$4))</f>
        <v>1.4319902821562499E-2</v>
      </c>
      <c r="AT221" s="12">
        <f>IF(ISERROR(VLOOKUP($A221,'Ishii et al.'!$A:$L,6,FALSE)),"",IF(VLOOKUP($A221,'Ishii et al.'!$A:$L,6,FALSE)=0,"",VLOOKUP($A221,'Ishii et al.'!$A:$L,6,FALSE)*Sources!$E$4))</f>
        <v>0.17830997575260499</v>
      </c>
      <c r="AU221" s="12">
        <f>IF(ISERROR(VLOOKUP($A221,'Ishii et al.'!$A:$L,7,FALSE)),"",IF(VLOOKUP($A221,'Ishii et al.'!$A:$L,7,FALSE)=0,"",VLOOKUP($A221,'Ishii et al.'!$A:$L,7,FALSE)*Sources!$E$4))</f>
        <v>3.42127079077752E-3</v>
      </c>
      <c r="AV221" s="12">
        <f t="shared" si="35"/>
        <v>5.1139664324916206E-2</v>
      </c>
      <c r="AW221" s="12">
        <f>IF(ISERROR(VLOOKUP($A221,'Ishii et al.'!$A:$L,9,FALSE)),"",IF(VLOOKUP($A221,'Ishii et al.'!$A:$L,9,FALSE)=0,"",VLOOKUP($A221,'Ishii et al.'!$A:$L,9,FALSE)*Sources!$E$4))</f>
        <v>5.3329118840193604E-3</v>
      </c>
      <c r="AX221" s="12">
        <f>IF(ISERROR(VLOOKUP($A221,'Ishii et al.'!$A:$L,10,FALSE)),"",IF(VLOOKUP($A221,'Ishii et al.'!$A:$L,10,FALSE)=0,"",VLOOKUP($A221,'Ishii et al.'!$A:$L,10,FALSE)*Sources!$E$4))</f>
        <v>1.48916893232549E-2</v>
      </c>
      <c r="AY221" s="12">
        <f>IF(ISERROR(VLOOKUP($A221,'Ishii et al.'!$A:$L,11,FALSE)),"",IF(VLOOKUP($A221,'Ishii et al.'!$A:$L,11,FALSE)=0,"",VLOOKUP($A221,'Ishii et al.'!$A:$L,11,FALSE)*Sources!$E$4))</f>
        <v>5.3701838967968804E-3</v>
      </c>
      <c r="AZ221" s="12">
        <f>IF(ISERROR(VLOOKUP($A221,'Ishii et al.'!$A:$L,12,FALSE)),"",IF(VLOOKUP($A221,'Ishii et al.'!$A:$L,12,FALSE)=0,"",VLOOKUP($A221,'Ishii et al.'!$A:$L,12,FALSE)*Sources!$E$4))</f>
        <v>0.87259726615464295</v>
      </c>
      <c r="BA221"/>
      <c r="BB221" s="12" t="str">
        <f>IF(ISERROR(VLOOKUP($A221,'Park et al.'!$A:$E,5,FALSE)),"",IF(VLOOKUP($A221,'Park et al.'!$A:$E,5,FALSE)=0,"",VLOOKUP($A221,'Park et al.'!$A:$E,5,FALSE)*Sources!$E$5))</f>
        <v/>
      </c>
    </row>
    <row r="222" spans="1:54" ht="15" customHeight="1">
      <c r="A222" s="18" t="s">
        <v>590</v>
      </c>
      <c r="B222" s="18"/>
      <c r="C222" s="18"/>
      <c r="D222" s="12" t="s">
        <v>591</v>
      </c>
      <c r="G222" s="12" t="s">
        <v>591</v>
      </c>
      <c r="I222" s="12">
        <f t="shared" si="27"/>
        <v>1</v>
      </c>
      <c r="J222" s="12">
        <f t="shared" si="28"/>
        <v>8</v>
      </c>
      <c r="K222" s="18"/>
      <c r="L222" s="18"/>
      <c r="N222" s="12" t="str">
        <f t="shared" si="29"/>
        <v/>
      </c>
      <c r="O222" s="12" t="str">
        <f t="shared" si="30"/>
        <v/>
      </c>
      <c r="P222" s="12" t="str">
        <f t="shared" si="31"/>
        <v/>
      </c>
      <c r="Q222" s="12" t="str">
        <f t="shared" si="32"/>
        <v/>
      </c>
      <c r="R222" s="12" t="str">
        <f t="shared" si="33"/>
        <v/>
      </c>
      <c r="S222" s="12" t="str">
        <f t="shared" si="34"/>
        <v/>
      </c>
      <c r="U222" s="12" t="str">
        <f>IF(ISERROR(VLOOKUP($A222,'Bennett et al.'!$A:$E,3,FALSE)),"",IF(VLOOKUP($A222,'Bennett et al.'!$A:$E,3,FALSE)=0,"",VLOOKUP($A222,'Bennett et al.'!$A:$E,3,FALSE)*Sources!$E$2))</f>
        <v/>
      </c>
      <c r="V222" s="12" t="str">
        <f>IF(ISERROR(VLOOKUP($A222,'Bennett et al.'!$A:$E,4,FALSE)),"",IF(VLOOKUP($A222,'Bennett et al.'!$A:$E,4,FALSE)=0,"",VLOOKUP($A222,'Bennett et al.'!$A:$E,4,FALSE)*Sources!$E$2))</f>
        <v/>
      </c>
      <c r="W222" s="12" t="str">
        <f>IF(ISERROR(VLOOKUP($A222,'Bennett et al.'!$A:$E,5,FALSE)),"",IF(VLOOKUP($A222,'Bennett et al.'!$A:$E,5,FALSE)=0,"",VLOOKUP($A222,'Bennett et al.'!$A:$E,5,FALSE)*Sources!$E$2))</f>
        <v/>
      </c>
      <c r="X222"/>
      <c r="Y222" s="12" t="str">
        <f>IF(ISERROR(VLOOKUP($A222,'Gerosa et al. growth media'!$A:$K,4,FALSE)),"",IF(VLOOKUP($A222,'Gerosa et al. growth media'!$A:$K,4,FALSE)=0,"",VLOOKUP($A222,'Gerosa et al. growth media'!$A:$K,4,FALSE)*Sources!$E$3))</f>
        <v/>
      </c>
      <c r="Z222" s="12" t="str">
        <f>IF(ISERROR(VLOOKUP($A222,'Gerosa et al. growth media'!$A:$K,5,FALSE)),"",IF(VLOOKUP($A222,'Gerosa et al. growth media'!$A:$K,5,FALSE)=0,"",VLOOKUP($A222,'Gerosa et al. growth media'!$A:$K,5,FALSE)*Sources!$E$3))</f>
        <v/>
      </c>
      <c r="AA222" s="12" t="str">
        <f>IF(ISERROR(VLOOKUP($A222,'Gerosa et al. growth media'!$A:$K,6,FALSE)),"",IF(VLOOKUP($A222,'Gerosa et al. growth media'!$A:$K,6,FALSE)=0,"",VLOOKUP($A222,'Gerosa et al. growth media'!$A:$K,6,FALSE)*Sources!$E$3))</f>
        <v/>
      </c>
      <c r="AB222" s="12" t="str">
        <f>IF(ISERROR(VLOOKUP($A222,'Gerosa et al. growth media'!$A:$K,7,FALSE)),"",IF(VLOOKUP($A222,'Gerosa et al. growth media'!$A:$K,7,FALSE)=0,"",VLOOKUP($A222,'Gerosa et al. growth media'!$A:$K,7,FALSE)*Sources!$E$3))</f>
        <v/>
      </c>
      <c r="AC222" s="12" t="str">
        <f>IF(ISERROR(VLOOKUP($A222,'Gerosa et al. growth media'!$A:$K,8,FALSE)),"",IF(VLOOKUP($A222,'Gerosa et al. growth media'!$A:$K,8,FALSE)=0,"",VLOOKUP($A222,'Gerosa et al. growth media'!$A:$K,8,FALSE)*Sources!$E$3))</f>
        <v/>
      </c>
      <c r="AD222" s="12" t="str">
        <f>IF(ISERROR(VLOOKUP($A222,'Gerosa et al. growth media'!$A:$K,9,FALSE)),"",IF(VLOOKUP($A222,'Gerosa et al. growth media'!$A:$K,9,FALSE)=0,"",VLOOKUP($A222,'Gerosa et al. growth media'!$A:$K,9,FALSE)*Sources!$E$3))</f>
        <v/>
      </c>
      <c r="AE222" s="12" t="str">
        <f>IF(ISERROR(VLOOKUP($A222,'Gerosa et al. growth media'!$A:$K,10,FALSE)),"",IF(VLOOKUP($A222,'Gerosa et al. growth media'!$A:$K,10,FALSE)=0,"",VLOOKUP($A222,'Gerosa et al. growth media'!$A:$K,10,FALSE)*Sources!$E$3))</f>
        <v/>
      </c>
      <c r="AF222" s="12" t="str">
        <f>IF(ISERROR(VLOOKUP($A222,'Gerosa et al. growth media'!$A:$K,11,FALSE)),"",IF(VLOOKUP($A222,'Gerosa et al. growth media'!$A:$K,11,FALSE)=0,"",VLOOKUP($A222,'Gerosa et al. growth media'!$A:$K,11,FALSE)*Sources!$E$3))</f>
        <v/>
      </c>
      <c r="AG222" s="12" t="str">
        <f>IF(ISERROR(VLOOKUP($A222,'Gerosa et al. diauxic shift'!$A:$L,4,FALSE)),"",IF(VLOOKUP($A222,'Gerosa et al. diauxic shift'!$A:$L,4,FALSE)=0,"",VLOOKUP($A222,'Gerosa et al. diauxic shift'!$A:$L,4,FALSE)*Sources!$E$3))</f>
        <v/>
      </c>
      <c r="AH222" s="12" t="str">
        <f>IF(ISERROR(VLOOKUP($A222,'Gerosa et al. diauxic shift'!$A:$L,5,FALSE)),"",IF(VLOOKUP($A222,'Gerosa et al. diauxic shift'!$A:$L,5,FALSE)=0,"",VLOOKUP($A222,'Gerosa et al. diauxic shift'!$A:$L,5,FALSE)*Sources!$E$3))</f>
        <v/>
      </c>
      <c r="AI222" s="12" t="str">
        <f>IF(ISERROR(VLOOKUP($A222,'Gerosa et al. diauxic shift'!$A:$L,6,FALSE)),"",IF(VLOOKUP($A222,'Gerosa et al. diauxic shift'!$A:$L,6,FALSE)=0,"",VLOOKUP($A222,'Gerosa et al. diauxic shift'!$A:$L,6,FALSE)*Sources!$E$3))</f>
        <v/>
      </c>
      <c r="AJ222" s="12" t="str">
        <f>IF(ISERROR(VLOOKUP($A222,'Gerosa et al. diauxic shift'!$A:$L,7,FALSE)),"",IF(VLOOKUP($A222,'Gerosa et al. diauxic shift'!$A:$L,7,FALSE)=0,"",VLOOKUP($A222,'Gerosa et al. diauxic shift'!$A:$L,7,FALSE)*Sources!$E$3))</f>
        <v/>
      </c>
      <c r="AK222" s="12" t="str">
        <f>IF(ISERROR(VLOOKUP($A222,'Gerosa et al. diauxic shift'!$A:$L,8,FALSE)),"",IF(VLOOKUP($A222,'Gerosa et al. diauxic shift'!$A:$L,8,FALSE)=0,"",VLOOKUP($A222,'Gerosa et al. diauxic shift'!$A:$L,8,FALSE)*Sources!$E$3))</f>
        <v/>
      </c>
      <c r="AL222" s="12" t="str">
        <f>IF(ISERROR(VLOOKUP($A222,'Gerosa et al. diauxic shift'!$A:$L,9,FALSE)),"",IF(VLOOKUP($A222,'Gerosa et al. diauxic shift'!$A:$L,9,FALSE)=0,"",VLOOKUP($A222,'Gerosa et al. diauxic shift'!$A:$L,9,FALSE)*Sources!$E$3))</f>
        <v/>
      </c>
      <c r="AM222" s="12" t="str">
        <f>IF(ISERROR(VLOOKUP($A222,'Gerosa et al. diauxic shift'!$A:$L,10,FALSE)),"",IF(VLOOKUP($A222,'Gerosa et al. diauxic shift'!$A:$L,10,FALSE)=0,"",VLOOKUP($A222,'Gerosa et al. diauxic shift'!$A:$L,10,FALSE)*Sources!$E$3))</f>
        <v/>
      </c>
      <c r="AN222" s="12" t="str">
        <f>IF(ISERROR(VLOOKUP($A222,'Gerosa et al. diauxic shift'!$A:$L,11,FALSE)),"",IF(VLOOKUP($A222,'Gerosa et al. diauxic shift'!$A:$L,11,FALSE)=0,"",VLOOKUP($A222,'Gerosa et al. diauxic shift'!$A:$L,11,FALSE)*Sources!$E$3))</f>
        <v/>
      </c>
      <c r="AO222" s="12" t="str">
        <f>IF(ISERROR(VLOOKUP($A222,'Gerosa et al. diauxic shift'!$A:$L,12,FALSE)),"",IF(VLOOKUP($A222,'Gerosa et al. diauxic shift'!$A:$L,12,FALSE)=0,"",VLOOKUP($A222,'Gerosa et al. diauxic shift'!$A:$L,12,FALSE)*Sources!$E$3))</f>
        <v/>
      </c>
      <c r="AP222"/>
      <c r="AQ222" s="12">
        <f>IF(ISERROR(VLOOKUP($A222,'Ishii et al.'!$A:$L,3,FALSE)),"",IF(VLOOKUP($A222,'Ishii et al.'!$A:$L,3,FALSE)=0,"",VLOOKUP($A222,'Ishii et al.'!$A:$L,3,FALSE)*Sources!$E$4))</f>
        <v>1.6566727129849398E-2</v>
      </c>
      <c r="AR222" s="12" t="str">
        <f>IF(ISERROR(VLOOKUP($A222,'Ishii et al.'!$A:$L,4,FALSE)),"",IF(VLOOKUP($A222,'Ishii et al.'!$A:$L,4,FALSE)=0,"",VLOOKUP($A222,'Ishii et al.'!$A:$L,4,FALSE)*Sources!$E$4))</f>
        <v/>
      </c>
      <c r="AS222" s="12">
        <f>IF(ISERROR(VLOOKUP($A222,'Ishii et al.'!$A:$L,5,FALSE)),"",IF(VLOOKUP($A222,'Ishii et al.'!$A:$L,5,FALSE)=0,"",VLOOKUP($A222,'Ishii et al.'!$A:$L,5,FALSE)*Sources!$E$4))</f>
        <v>9.8645446057163792E-3</v>
      </c>
      <c r="AT222" s="12">
        <f>IF(ISERROR(VLOOKUP($A222,'Ishii et al.'!$A:$L,6,FALSE)),"",IF(VLOOKUP($A222,'Ishii et al.'!$A:$L,6,FALSE)=0,"",VLOOKUP($A222,'Ishii et al.'!$A:$L,6,FALSE)*Sources!$E$4))</f>
        <v>3.7610633845142502E-2</v>
      </c>
      <c r="AU222" s="12">
        <f>IF(ISERROR(VLOOKUP($A222,'Ishii et al.'!$A:$L,7,FALSE)),"",IF(VLOOKUP($A222,'Ishii et al.'!$A:$L,7,FALSE)=0,"",VLOOKUP($A222,'Ishii et al.'!$A:$L,7,FALSE)*Sources!$E$4))</f>
        <v>7.3815417219073197E-3</v>
      </c>
      <c r="AV222" s="12">
        <f t="shared" si="35"/>
        <v>1.78558618256539E-2</v>
      </c>
      <c r="AW222" s="12">
        <f>IF(ISERROR(VLOOKUP($A222,'Ishii et al.'!$A:$L,9,FALSE)),"",IF(VLOOKUP($A222,'Ishii et al.'!$A:$L,9,FALSE)=0,"",VLOOKUP($A222,'Ishii et al.'!$A:$L,9,FALSE)*Sources!$E$4))</f>
        <v>1.38944288197337E-2</v>
      </c>
      <c r="AX222" s="12">
        <f>IF(ISERROR(VLOOKUP($A222,'Ishii et al.'!$A:$L,10,FALSE)),"",IF(VLOOKUP($A222,'Ishii et al.'!$A:$L,10,FALSE)=0,"",VLOOKUP($A222,'Ishii et al.'!$A:$L,10,FALSE)*Sources!$E$4))</f>
        <v>1.08910056902404E-2</v>
      </c>
      <c r="AY222" s="12">
        <f>IF(ISERROR(VLOOKUP($A222,'Ishii et al.'!$A:$L,11,FALSE)),"",IF(VLOOKUP($A222,'Ishii et al.'!$A:$L,11,FALSE)=0,"",VLOOKUP($A222,'Ishii et al.'!$A:$L,11,FALSE)*Sources!$E$4))</f>
        <v>5.1239801016792E-3</v>
      </c>
      <c r="AZ222" s="12">
        <f>IF(ISERROR(VLOOKUP($A222,'Ishii et al.'!$A:$L,12,FALSE)),"",IF(VLOOKUP($A222,'Ishii et al.'!$A:$L,12,FALSE)=0,"",VLOOKUP($A222,'Ishii et al.'!$A:$L,12,FALSE)*Sources!$E$4))</f>
        <v>0.1450589707395</v>
      </c>
      <c r="BA222"/>
      <c r="BB222" s="12" t="str">
        <f>IF(ISERROR(VLOOKUP($A222,'Park et al.'!$A:$E,5,FALSE)),"",IF(VLOOKUP($A222,'Park et al.'!$A:$E,5,FALSE)=0,"",VLOOKUP($A222,'Park et al.'!$A:$E,5,FALSE)*Sources!$E$5))</f>
        <v/>
      </c>
    </row>
    <row r="223" spans="1:54" ht="15" customHeight="1">
      <c r="A223" s="18" t="s">
        <v>592</v>
      </c>
      <c r="B223" s="18"/>
      <c r="C223" s="18"/>
      <c r="D223" s="12" t="s">
        <v>593</v>
      </c>
      <c r="G223" s="12" t="s">
        <v>593</v>
      </c>
      <c r="I223" s="12">
        <f t="shared" si="27"/>
        <v>1</v>
      </c>
      <c r="J223" s="12">
        <f t="shared" si="28"/>
        <v>3</v>
      </c>
      <c r="K223" s="18"/>
      <c r="L223" s="18"/>
      <c r="N223" s="12" t="str">
        <f t="shared" si="29"/>
        <v/>
      </c>
      <c r="O223" s="12" t="str">
        <f t="shared" si="30"/>
        <v/>
      </c>
      <c r="P223" s="12" t="str">
        <f t="shared" si="31"/>
        <v/>
      </c>
      <c r="Q223" s="12" t="str">
        <f t="shared" si="32"/>
        <v/>
      </c>
      <c r="R223" s="12" t="str">
        <f t="shared" si="33"/>
        <v/>
      </c>
      <c r="S223" s="12" t="str">
        <f t="shared" si="34"/>
        <v/>
      </c>
      <c r="U223" s="12" t="str">
        <f>IF(ISERROR(VLOOKUP($A223,'Bennett et al.'!$A:$E,3,FALSE)),"",IF(VLOOKUP($A223,'Bennett et al.'!$A:$E,3,FALSE)=0,"",VLOOKUP($A223,'Bennett et al.'!$A:$E,3,FALSE)*Sources!$E$2))</f>
        <v/>
      </c>
      <c r="V223" s="12" t="str">
        <f>IF(ISERROR(VLOOKUP($A223,'Bennett et al.'!$A:$E,4,FALSE)),"",IF(VLOOKUP($A223,'Bennett et al.'!$A:$E,4,FALSE)=0,"",VLOOKUP($A223,'Bennett et al.'!$A:$E,4,FALSE)*Sources!$E$2))</f>
        <v/>
      </c>
      <c r="W223" s="12" t="str">
        <f>IF(ISERROR(VLOOKUP($A223,'Bennett et al.'!$A:$E,5,FALSE)),"",IF(VLOOKUP($A223,'Bennett et al.'!$A:$E,5,FALSE)=0,"",VLOOKUP($A223,'Bennett et al.'!$A:$E,5,FALSE)*Sources!$E$2))</f>
        <v/>
      </c>
      <c r="X223"/>
      <c r="Y223" s="12" t="str">
        <f>IF(ISERROR(VLOOKUP($A223,'Gerosa et al. growth media'!$A:$K,4,FALSE)),"",IF(VLOOKUP($A223,'Gerosa et al. growth media'!$A:$K,4,FALSE)=0,"",VLOOKUP($A223,'Gerosa et al. growth media'!$A:$K,4,FALSE)*Sources!$E$3))</f>
        <v/>
      </c>
      <c r="Z223" s="12" t="str">
        <f>IF(ISERROR(VLOOKUP($A223,'Gerosa et al. growth media'!$A:$K,5,FALSE)),"",IF(VLOOKUP($A223,'Gerosa et al. growth media'!$A:$K,5,FALSE)=0,"",VLOOKUP($A223,'Gerosa et al. growth media'!$A:$K,5,FALSE)*Sources!$E$3))</f>
        <v/>
      </c>
      <c r="AA223" s="12" t="str">
        <f>IF(ISERROR(VLOOKUP($A223,'Gerosa et al. growth media'!$A:$K,6,FALSE)),"",IF(VLOOKUP($A223,'Gerosa et al. growth media'!$A:$K,6,FALSE)=0,"",VLOOKUP($A223,'Gerosa et al. growth media'!$A:$K,6,FALSE)*Sources!$E$3))</f>
        <v/>
      </c>
      <c r="AB223" s="12" t="str">
        <f>IF(ISERROR(VLOOKUP($A223,'Gerosa et al. growth media'!$A:$K,7,FALSE)),"",IF(VLOOKUP($A223,'Gerosa et al. growth media'!$A:$K,7,FALSE)=0,"",VLOOKUP($A223,'Gerosa et al. growth media'!$A:$K,7,FALSE)*Sources!$E$3))</f>
        <v/>
      </c>
      <c r="AC223" s="12" t="str">
        <f>IF(ISERROR(VLOOKUP($A223,'Gerosa et al. growth media'!$A:$K,8,FALSE)),"",IF(VLOOKUP($A223,'Gerosa et al. growth media'!$A:$K,8,FALSE)=0,"",VLOOKUP($A223,'Gerosa et al. growth media'!$A:$K,8,FALSE)*Sources!$E$3))</f>
        <v/>
      </c>
      <c r="AD223" s="12" t="str">
        <f>IF(ISERROR(VLOOKUP($A223,'Gerosa et al. growth media'!$A:$K,9,FALSE)),"",IF(VLOOKUP($A223,'Gerosa et al. growth media'!$A:$K,9,FALSE)=0,"",VLOOKUP($A223,'Gerosa et al. growth media'!$A:$K,9,FALSE)*Sources!$E$3))</f>
        <v/>
      </c>
      <c r="AE223" s="12" t="str">
        <f>IF(ISERROR(VLOOKUP($A223,'Gerosa et al. growth media'!$A:$K,10,FALSE)),"",IF(VLOOKUP($A223,'Gerosa et al. growth media'!$A:$K,10,FALSE)=0,"",VLOOKUP($A223,'Gerosa et al. growth media'!$A:$K,10,FALSE)*Sources!$E$3))</f>
        <v/>
      </c>
      <c r="AF223" s="12" t="str">
        <f>IF(ISERROR(VLOOKUP($A223,'Gerosa et al. growth media'!$A:$K,11,FALSE)),"",IF(VLOOKUP($A223,'Gerosa et al. growth media'!$A:$K,11,FALSE)=0,"",VLOOKUP($A223,'Gerosa et al. growth media'!$A:$K,11,FALSE)*Sources!$E$3))</f>
        <v/>
      </c>
      <c r="AG223" s="12" t="str">
        <f>IF(ISERROR(VLOOKUP($A223,'Gerosa et al. diauxic shift'!$A:$L,4,FALSE)),"",IF(VLOOKUP($A223,'Gerosa et al. diauxic shift'!$A:$L,4,FALSE)=0,"",VLOOKUP($A223,'Gerosa et al. diauxic shift'!$A:$L,4,FALSE)*Sources!$E$3))</f>
        <v/>
      </c>
      <c r="AH223" s="12" t="str">
        <f>IF(ISERROR(VLOOKUP($A223,'Gerosa et al. diauxic shift'!$A:$L,5,FALSE)),"",IF(VLOOKUP($A223,'Gerosa et al. diauxic shift'!$A:$L,5,FALSE)=0,"",VLOOKUP($A223,'Gerosa et al. diauxic shift'!$A:$L,5,FALSE)*Sources!$E$3))</f>
        <v/>
      </c>
      <c r="AI223" s="12" t="str">
        <f>IF(ISERROR(VLOOKUP($A223,'Gerosa et al. diauxic shift'!$A:$L,6,FALSE)),"",IF(VLOOKUP($A223,'Gerosa et al. diauxic shift'!$A:$L,6,FALSE)=0,"",VLOOKUP($A223,'Gerosa et al. diauxic shift'!$A:$L,6,FALSE)*Sources!$E$3))</f>
        <v/>
      </c>
      <c r="AJ223" s="12" t="str">
        <f>IF(ISERROR(VLOOKUP($A223,'Gerosa et al. diauxic shift'!$A:$L,7,FALSE)),"",IF(VLOOKUP($A223,'Gerosa et al. diauxic shift'!$A:$L,7,FALSE)=0,"",VLOOKUP($A223,'Gerosa et al. diauxic shift'!$A:$L,7,FALSE)*Sources!$E$3))</f>
        <v/>
      </c>
      <c r="AK223" s="12" t="str">
        <f>IF(ISERROR(VLOOKUP($A223,'Gerosa et al. diauxic shift'!$A:$L,8,FALSE)),"",IF(VLOOKUP($A223,'Gerosa et al. diauxic shift'!$A:$L,8,FALSE)=0,"",VLOOKUP($A223,'Gerosa et al. diauxic shift'!$A:$L,8,FALSE)*Sources!$E$3))</f>
        <v/>
      </c>
      <c r="AL223" s="12" t="str">
        <f>IF(ISERROR(VLOOKUP($A223,'Gerosa et al. diauxic shift'!$A:$L,9,FALSE)),"",IF(VLOOKUP($A223,'Gerosa et al. diauxic shift'!$A:$L,9,FALSE)=0,"",VLOOKUP($A223,'Gerosa et al. diauxic shift'!$A:$L,9,FALSE)*Sources!$E$3))</f>
        <v/>
      </c>
      <c r="AM223" s="12" t="str">
        <f>IF(ISERROR(VLOOKUP($A223,'Gerosa et al. diauxic shift'!$A:$L,10,FALSE)),"",IF(VLOOKUP($A223,'Gerosa et al. diauxic shift'!$A:$L,10,FALSE)=0,"",VLOOKUP($A223,'Gerosa et al. diauxic shift'!$A:$L,10,FALSE)*Sources!$E$3))</f>
        <v/>
      </c>
      <c r="AN223" s="12" t="str">
        <f>IF(ISERROR(VLOOKUP($A223,'Gerosa et al. diauxic shift'!$A:$L,11,FALSE)),"",IF(VLOOKUP($A223,'Gerosa et al. diauxic shift'!$A:$L,11,FALSE)=0,"",VLOOKUP($A223,'Gerosa et al. diauxic shift'!$A:$L,11,FALSE)*Sources!$E$3))</f>
        <v/>
      </c>
      <c r="AO223" s="12" t="str">
        <f>IF(ISERROR(VLOOKUP($A223,'Gerosa et al. diauxic shift'!$A:$L,12,FALSE)),"",IF(VLOOKUP($A223,'Gerosa et al. diauxic shift'!$A:$L,12,FALSE)=0,"",VLOOKUP($A223,'Gerosa et al. diauxic shift'!$A:$L,12,FALSE)*Sources!$E$3))</f>
        <v/>
      </c>
      <c r="AP223"/>
      <c r="AQ223" s="12" t="str">
        <f>IF(ISERROR(VLOOKUP($A223,'Ishii et al.'!$A:$L,3,FALSE)),"",IF(VLOOKUP($A223,'Ishii et al.'!$A:$L,3,FALSE)=0,"",VLOOKUP($A223,'Ishii et al.'!$A:$L,3,FALSE)*Sources!$E$4))</f>
        <v/>
      </c>
      <c r="AR223" s="12" t="str">
        <f>IF(ISERROR(VLOOKUP($A223,'Ishii et al.'!$A:$L,4,FALSE)),"",IF(VLOOKUP($A223,'Ishii et al.'!$A:$L,4,FALSE)=0,"",VLOOKUP($A223,'Ishii et al.'!$A:$L,4,FALSE)*Sources!$E$4))</f>
        <v/>
      </c>
      <c r="AS223" s="12">
        <f>IF(ISERROR(VLOOKUP($A223,'Ishii et al.'!$A:$L,5,FALSE)),"",IF(VLOOKUP($A223,'Ishii et al.'!$A:$L,5,FALSE)=0,"",VLOOKUP($A223,'Ishii et al.'!$A:$L,5,FALSE)*Sources!$E$4))</f>
        <v>1.4089686717635901E-3</v>
      </c>
      <c r="AT223" s="12" t="str">
        <f>IF(ISERROR(VLOOKUP($A223,'Ishii et al.'!$A:$L,6,FALSE)),"",IF(VLOOKUP($A223,'Ishii et al.'!$A:$L,6,FALSE)=0,"",VLOOKUP($A223,'Ishii et al.'!$A:$L,6,FALSE)*Sources!$E$4))</f>
        <v/>
      </c>
      <c r="AU223" s="12" t="str">
        <f>IF(ISERROR(VLOOKUP($A223,'Ishii et al.'!$A:$L,7,FALSE)),"",IF(VLOOKUP($A223,'Ishii et al.'!$A:$L,7,FALSE)=0,"",VLOOKUP($A223,'Ishii et al.'!$A:$L,7,FALSE)*Sources!$E$4))</f>
        <v/>
      </c>
      <c r="AV223" s="12">
        <f t="shared" si="35"/>
        <v>1.4089686717635901E-3</v>
      </c>
      <c r="AW223" s="12">
        <f>IF(ISERROR(VLOOKUP($A223,'Ishii et al.'!$A:$L,9,FALSE)),"",IF(VLOOKUP($A223,'Ishii et al.'!$A:$L,9,FALSE)=0,"",VLOOKUP($A223,'Ishii et al.'!$A:$L,9,FALSE)*Sources!$E$4))</f>
        <v>2.5092333472917002E-3</v>
      </c>
      <c r="AX223" s="12">
        <f>IF(ISERROR(VLOOKUP($A223,'Ishii et al.'!$A:$L,10,FALSE)),"",IF(VLOOKUP($A223,'Ishii et al.'!$A:$L,10,FALSE)=0,"",VLOOKUP($A223,'Ishii et al.'!$A:$L,10,FALSE)*Sources!$E$4))</f>
        <v>1.0724675738273701E-3</v>
      </c>
      <c r="AY223" s="12" t="str">
        <f>IF(ISERROR(VLOOKUP($A223,'Ishii et al.'!$A:$L,11,FALSE)),"",IF(VLOOKUP($A223,'Ishii et al.'!$A:$L,11,FALSE)=0,"",VLOOKUP($A223,'Ishii et al.'!$A:$L,11,FALSE)*Sources!$E$4))</f>
        <v/>
      </c>
      <c r="AZ223" s="12" t="str">
        <f>IF(ISERROR(VLOOKUP($A223,'Ishii et al.'!$A:$L,12,FALSE)),"",IF(VLOOKUP($A223,'Ishii et al.'!$A:$L,12,FALSE)=0,"",VLOOKUP($A223,'Ishii et al.'!$A:$L,12,FALSE)*Sources!$E$4))</f>
        <v/>
      </c>
      <c r="BA223"/>
      <c r="BB223" s="12" t="str">
        <f>IF(ISERROR(VLOOKUP($A223,'Park et al.'!$A:$E,5,FALSE)),"",IF(VLOOKUP($A223,'Park et al.'!$A:$E,5,FALSE)=0,"",VLOOKUP($A223,'Park et al.'!$A:$E,5,FALSE)*Sources!$E$5))</f>
        <v/>
      </c>
    </row>
    <row r="224" spans="1:54" ht="15" customHeight="1">
      <c r="A224" s="18" t="s">
        <v>594</v>
      </c>
      <c r="B224" s="18"/>
      <c r="C224" s="18"/>
      <c r="D224" s="12" t="s">
        <v>595</v>
      </c>
      <c r="G224" s="12" t="s">
        <v>595</v>
      </c>
      <c r="I224" s="12">
        <f t="shared" si="27"/>
        <v>1</v>
      </c>
      <c r="J224" s="12">
        <f t="shared" si="28"/>
        <v>2</v>
      </c>
      <c r="K224" s="18"/>
      <c r="L224" s="18"/>
      <c r="N224" s="12" t="str">
        <f t="shared" si="29"/>
        <v/>
      </c>
      <c r="O224" s="12" t="str">
        <f t="shared" si="30"/>
        <v/>
      </c>
      <c r="P224" s="12" t="str">
        <f t="shared" si="31"/>
        <v/>
      </c>
      <c r="Q224" s="12" t="str">
        <f t="shared" si="32"/>
        <v/>
      </c>
      <c r="R224" s="12" t="str">
        <f t="shared" si="33"/>
        <v/>
      </c>
      <c r="S224" s="12" t="str">
        <f t="shared" si="34"/>
        <v/>
      </c>
      <c r="U224" s="12" t="str">
        <f>IF(ISERROR(VLOOKUP($A224,'Bennett et al.'!$A:$E,3,FALSE)),"",IF(VLOOKUP($A224,'Bennett et al.'!$A:$E,3,FALSE)=0,"",VLOOKUP($A224,'Bennett et al.'!$A:$E,3,FALSE)*Sources!$E$2))</f>
        <v/>
      </c>
      <c r="V224" s="12" t="str">
        <f>IF(ISERROR(VLOOKUP($A224,'Bennett et al.'!$A:$E,4,FALSE)),"",IF(VLOOKUP($A224,'Bennett et al.'!$A:$E,4,FALSE)=0,"",VLOOKUP($A224,'Bennett et al.'!$A:$E,4,FALSE)*Sources!$E$2))</f>
        <v/>
      </c>
      <c r="W224" s="12" t="str">
        <f>IF(ISERROR(VLOOKUP($A224,'Bennett et al.'!$A:$E,5,FALSE)),"",IF(VLOOKUP($A224,'Bennett et al.'!$A:$E,5,FALSE)=0,"",VLOOKUP($A224,'Bennett et al.'!$A:$E,5,FALSE)*Sources!$E$2))</f>
        <v/>
      </c>
      <c r="X224"/>
      <c r="Y224" s="12" t="str">
        <f>IF(ISERROR(VLOOKUP($A224,'Gerosa et al. growth media'!$A:$K,4,FALSE)),"",IF(VLOOKUP($A224,'Gerosa et al. growth media'!$A:$K,4,FALSE)=0,"",VLOOKUP($A224,'Gerosa et al. growth media'!$A:$K,4,FALSE)*Sources!$E$3))</f>
        <v/>
      </c>
      <c r="Z224" s="12" t="str">
        <f>IF(ISERROR(VLOOKUP($A224,'Gerosa et al. growth media'!$A:$K,5,FALSE)),"",IF(VLOOKUP($A224,'Gerosa et al. growth media'!$A:$K,5,FALSE)=0,"",VLOOKUP($A224,'Gerosa et al. growth media'!$A:$K,5,FALSE)*Sources!$E$3))</f>
        <v/>
      </c>
      <c r="AA224" s="12" t="str">
        <f>IF(ISERROR(VLOOKUP($A224,'Gerosa et al. growth media'!$A:$K,6,FALSE)),"",IF(VLOOKUP($A224,'Gerosa et al. growth media'!$A:$K,6,FALSE)=0,"",VLOOKUP($A224,'Gerosa et al. growth media'!$A:$K,6,FALSE)*Sources!$E$3))</f>
        <v/>
      </c>
      <c r="AB224" s="12" t="str">
        <f>IF(ISERROR(VLOOKUP($A224,'Gerosa et al. growth media'!$A:$K,7,FALSE)),"",IF(VLOOKUP($A224,'Gerosa et al. growth media'!$A:$K,7,FALSE)=0,"",VLOOKUP($A224,'Gerosa et al. growth media'!$A:$K,7,FALSE)*Sources!$E$3))</f>
        <v/>
      </c>
      <c r="AC224" s="12" t="str">
        <f>IF(ISERROR(VLOOKUP($A224,'Gerosa et al. growth media'!$A:$K,8,FALSE)),"",IF(VLOOKUP($A224,'Gerosa et al. growth media'!$A:$K,8,FALSE)=0,"",VLOOKUP($A224,'Gerosa et al. growth media'!$A:$K,8,FALSE)*Sources!$E$3))</f>
        <v/>
      </c>
      <c r="AD224" s="12" t="str">
        <f>IF(ISERROR(VLOOKUP($A224,'Gerosa et al. growth media'!$A:$K,9,FALSE)),"",IF(VLOOKUP($A224,'Gerosa et al. growth media'!$A:$K,9,FALSE)=0,"",VLOOKUP($A224,'Gerosa et al. growth media'!$A:$K,9,FALSE)*Sources!$E$3))</f>
        <v/>
      </c>
      <c r="AE224" s="12" t="str">
        <f>IF(ISERROR(VLOOKUP($A224,'Gerosa et al. growth media'!$A:$K,10,FALSE)),"",IF(VLOOKUP($A224,'Gerosa et al. growth media'!$A:$K,10,FALSE)=0,"",VLOOKUP($A224,'Gerosa et al. growth media'!$A:$K,10,FALSE)*Sources!$E$3))</f>
        <v/>
      </c>
      <c r="AF224" s="12" t="str">
        <f>IF(ISERROR(VLOOKUP($A224,'Gerosa et al. growth media'!$A:$K,11,FALSE)),"",IF(VLOOKUP($A224,'Gerosa et al. growth media'!$A:$K,11,FALSE)=0,"",VLOOKUP($A224,'Gerosa et al. growth media'!$A:$K,11,FALSE)*Sources!$E$3))</f>
        <v/>
      </c>
      <c r="AG224" s="12" t="str">
        <f>IF(ISERROR(VLOOKUP($A224,'Gerosa et al. diauxic shift'!$A:$L,4,FALSE)),"",IF(VLOOKUP($A224,'Gerosa et al. diauxic shift'!$A:$L,4,FALSE)=0,"",VLOOKUP($A224,'Gerosa et al. diauxic shift'!$A:$L,4,FALSE)*Sources!$E$3))</f>
        <v/>
      </c>
      <c r="AH224" s="12" t="str">
        <f>IF(ISERROR(VLOOKUP($A224,'Gerosa et al. diauxic shift'!$A:$L,5,FALSE)),"",IF(VLOOKUP($A224,'Gerosa et al. diauxic shift'!$A:$L,5,FALSE)=0,"",VLOOKUP($A224,'Gerosa et al. diauxic shift'!$A:$L,5,FALSE)*Sources!$E$3))</f>
        <v/>
      </c>
      <c r="AI224" s="12" t="str">
        <f>IF(ISERROR(VLOOKUP($A224,'Gerosa et al. diauxic shift'!$A:$L,6,FALSE)),"",IF(VLOOKUP($A224,'Gerosa et al. diauxic shift'!$A:$L,6,FALSE)=0,"",VLOOKUP($A224,'Gerosa et al. diauxic shift'!$A:$L,6,FALSE)*Sources!$E$3))</f>
        <v/>
      </c>
      <c r="AJ224" s="12" t="str">
        <f>IF(ISERROR(VLOOKUP($A224,'Gerosa et al. diauxic shift'!$A:$L,7,FALSE)),"",IF(VLOOKUP($A224,'Gerosa et al. diauxic shift'!$A:$L,7,FALSE)=0,"",VLOOKUP($A224,'Gerosa et al. diauxic shift'!$A:$L,7,FALSE)*Sources!$E$3))</f>
        <v/>
      </c>
      <c r="AK224" s="12" t="str">
        <f>IF(ISERROR(VLOOKUP($A224,'Gerosa et al. diauxic shift'!$A:$L,8,FALSE)),"",IF(VLOOKUP($A224,'Gerosa et al. diauxic shift'!$A:$L,8,FALSE)=0,"",VLOOKUP($A224,'Gerosa et al. diauxic shift'!$A:$L,8,FALSE)*Sources!$E$3))</f>
        <v/>
      </c>
      <c r="AL224" s="12" t="str">
        <f>IF(ISERROR(VLOOKUP($A224,'Gerosa et al. diauxic shift'!$A:$L,9,FALSE)),"",IF(VLOOKUP($A224,'Gerosa et al. diauxic shift'!$A:$L,9,FALSE)=0,"",VLOOKUP($A224,'Gerosa et al. diauxic shift'!$A:$L,9,FALSE)*Sources!$E$3))</f>
        <v/>
      </c>
      <c r="AM224" s="12" t="str">
        <f>IF(ISERROR(VLOOKUP($A224,'Gerosa et al. diauxic shift'!$A:$L,10,FALSE)),"",IF(VLOOKUP($A224,'Gerosa et al. diauxic shift'!$A:$L,10,FALSE)=0,"",VLOOKUP($A224,'Gerosa et al. diauxic shift'!$A:$L,10,FALSE)*Sources!$E$3))</f>
        <v/>
      </c>
      <c r="AN224" s="12" t="str">
        <f>IF(ISERROR(VLOOKUP($A224,'Gerosa et al. diauxic shift'!$A:$L,11,FALSE)),"",IF(VLOOKUP($A224,'Gerosa et al. diauxic shift'!$A:$L,11,FALSE)=0,"",VLOOKUP($A224,'Gerosa et al. diauxic shift'!$A:$L,11,FALSE)*Sources!$E$3))</f>
        <v/>
      </c>
      <c r="AO224" s="12" t="str">
        <f>IF(ISERROR(VLOOKUP($A224,'Gerosa et al. diauxic shift'!$A:$L,12,FALSE)),"",IF(VLOOKUP($A224,'Gerosa et al. diauxic shift'!$A:$L,12,FALSE)=0,"",VLOOKUP($A224,'Gerosa et al. diauxic shift'!$A:$L,12,FALSE)*Sources!$E$3))</f>
        <v/>
      </c>
      <c r="AP224"/>
      <c r="AQ224" s="12" t="str">
        <f>IF(ISERROR(VLOOKUP($A224,'Ishii et al.'!$A:$L,3,FALSE)),"",IF(VLOOKUP($A224,'Ishii et al.'!$A:$L,3,FALSE)=0,"",VLOOKUP($A224,'Ishii et al.'!$A:$L,3,FALSE)*Sources!$E$4))</f>
        <v/>
      </c>
      <c r="AR224" s="12" t="str">
        <f>IF(ISERROR(VLOOKUP($A224,'Ishii et al.'!$A:$L,4,FALSE)),"",IF(VLOOKUP($A224,'Ishii et al.'!$A:$L,4,FALSE)=0,"",VLOOKUP($A224,'Ishii et al.'!$A:$L,4,FALSE)*Sources!$E$4))</f>
        <v/>
      </c>
      <c r="AS224" s="12" t="str">
        <f>IF(ISERROR(VLOOKUP($A224,'Ishii et al.'!$A:$L,5,FALSE)),"",IF(VLOOKUP($A224,'Ishii et al.'!$A:$L,5,FALSE)=0,"",VLOOKUP($A224,'Ishii et al.'!$A:$L,5,FALSE)*Sources!$E$4))</f>
        <v/>
      </c>
      <c r="AT224" s="12" t="str">
        <f>IF(ISERROR(VLOOKUP($A224,'Ishii et al.'!$A:$L,6,FALSE)),"",IF(VLOOKUP($A224,'Ishii et al.'!$A:$L,6,FALSE)=0,"",VLOOKUP($A224,'Ishii et al.'!$A:$L,6,FALSE)*Sources!$E$4))</f>
        <v/>
      </c>
      <c r="AU224" s="12">
        <f>IF(ISERROR(VLOOKUP($A224,'Ishii et al.'!$A:$L,7,FALSE)),"",IF(VLOOKUP($A224,'Ishii et al.'!$A:$L,7,FALSE)=0,"",VLOOKUP($A224,'Ishii et al.'!$A:$L,7,FALSE)*Sources!$E$4))</f>
        <v>7.6658044050169601E-3</v>
      </c>
      <c r="AV224" s="12">
        <f t="shared" si="35"/>
        <v>7.6658044050169601E-3</v>
      </c>
      <c r="AW224" s="12" t="str">
        <f>IF(ISERROR(VLOOKUP($A224,'Ishii et al.'!$A:$L,9,FALSE)),"",IF(VLOOKUP($A224,'Ishii et al.'!$A:$L,9,FALSE)=0,"",VLOOKUP($A224,'Ishii et al.'!$A:$L,9,FALSE)*Sources!$E$4))</f>
        <v/>
      </c>
      <c r="AX224" s="12" t="str">
        <f>IF(ISERROR(VLOOKUP($A224,'Ishii et al.'!$A:$L,10,FALSE)),"",IF(VLOOKUP($A224,'Ishii et al.'!$A:$L,10,FALSE)=0,"",VLOOKUP($A224,'Ishii et al.'!$A:$L,10,FALSE)*Sources!$E$4))</f>
        <v/>
      </c>
      <c r="AY224" s="12">
        <f>IF(ISERROR(VLOOKUP($A224,'Ishii et al.'!$A:$L,11,FALSE)),"",IF(VLOOKUP($A224,'Ishii et al.'!$A:$L,11,FALSE)=0,"",VLOOKUP($A224,'Ishii et al.'!$A:$L,11,FALSE)*Sources!$E$4))</f>
        <v>4.3562043342868602E-3</v>
      </c>
      <c r="AZ224" s="12" t="str">
        <f>IF(ISERROR(VLOOKUP($A224,'Ishii et al.'!$A:$L,12,FALSE)),"",IF(VLOOKUP($A224,'Ishii et al.'!$A:$L,12,FALSE)=0,"",VLOOKUP($A224,'Ishii et al.'!$A:$L,12,FALSE)*Sources!$E$4))</f>
        <v/>
      </c>
      <c r="BA224"/>
      <c r="BB224" s="12" t="str">
        <f>IF(ISERROR(VLOOKUP($A224,'Park et al.'!$A:$E,5,FALSE)),"",IF(VLOOKUP($A224,'Park et al.'!$A:$E,5,FALSE)=0,"",VLOOKUP($A224,'Park et al.'!$A:$E,5,FALSE)*Sources!$E$5))</f>
        <v/>
      </c>
    </row>
    <row r="225" spans="1:54" ht="15" customHeight="1">
      <c r="A225" s="18" t="s">
        <v>596</v>
      </c>
      <c r="B225" s="18"/>
      <c r="C225" s="18"/>
      <c r="D225" s="12" t="s">
        <v>597</v>
      </c>
      <c r="G225" s="12" t="s">
        <v>597</v>
      </c>
      <c r="I225" s="12">
        <f t="shared" si="27"/>
        <v>1</v>
      </c>
      <c r="J225" s="12">
        <f t="shared" si="28"/>
        <v>6</v>
      </c>
      <c r="K225" s="18"/>
      <c r="L225" s="18"/>
      <c r="N225" s="12" t="str">
        <f t="shared" si="29"/>
        <v/>
      </c>
      <c r="O225" s="12" t="str">
        <f t="shared" si="30"/>
        <v/>
      </c>
      <c r="P225" s="12" t="str">
        <f t="shared" si="31"/>
        <v/>
      </c>
      <c r="Q225" s="12" t="str">
        <f t="shared" si="32"/>
        <v/>
      </c>
      <c r="R225" s="12" t="str">
        <f t="shared" si="33"/>
        <v/>
      </c>
      <c r="S225" s="12" t="str">
        <f t="shared" si="34"/>
        <v/>
      </c>
      <c r="U225" s="12" t="str">
        <f>IF(ISERROR(VLOOKUP($A225,'Bennett et al.'!$A:$E,3,FALSE)),"",IF(VLOOKUP($A225,'Bennett et al.'!$A:$E,3,FALSE)=0,"",VLOOKUP($A225,'Bennett et al.'!$A:$E,3,FALSE)*Sources!$E$2))</f>
        <v/>
      </c>
      <c r="V225" s="12" t="str">
        <f>IF(ISERROR(VLOOKUP($A225,'Bennett et al.'!$A:$E,4,FALSE)),"",IF(VLOOKUP($A225,'Bennett et al.'!$A:$E,4,FALSE)=0,"",VLOOKUP($A225,'Bennett et al.'!$A:$E,4,FALSE)*Sources!$E$2))</f>
        <v/>
      </c>
      <c r="W225" s="12" t="str">
        <f>IF(ISERROR(VLOOKUP($A225,'Bennett et al.'!$A:$E,5,FALSE)),"",IF(VLOOKUP($A225,'Bennett et al.'!$A:$E,5,FALSE)=0,"",VLOOKUP($A225,'Bennett et al.'!$A:$E,5,FALSE)*Sources!$E$2))</f>
        <v/>
      </c>
      <c r="X225"/>
      <c r="Y225" s="12" t="str">
        <f>IF(ISERROR(VLOOKUP($A225,'Gerosa et al. growth media'!$A:$K,4,FALSE)),"",IF(VLOOKUP($A225,'Gerosa et al. growth media'!$A:$K,4,FALSE)=0,"",VLOOKUP($A225,'Gerosa et al. growth media'!$A:$K,4,FALSE)*Sources!$E$3))</f>
        <v/>
      </c>
      <c r="Z225" s="12" t="str">
        <f>IF(ISERROR(VLOOKUP($A225,'Gerosa et al. growth media'!$A:$K,5,FALSE)),"",IF(VLOOKUP($A225,'Gerosa et al. growth media'!$A:$K,5,FALSE)=0,"",VLOOKUP($A225,'Gerosa et al. growth media'!$A:$K,5,FALSE)*Sources!$E$3))</f>
        <v/>
      </c>
      <c r="AA225" s="12" t="str">
        <f>IF(ISERROR(VLOOKUP($A225,'Gerosa et al. growth media'!$A:$K,6,FALSE)),"",IF(VLOOKUP($A225,'Gerosa et al. growth media'!$A:$K,6,FALSE)=0,"",VLOOKUP($A225,'Gerosa et al. growth media'!$A:$K,6,FALSE)*Sources!$E$3))</f>
        <v/>
      </c>
      <c r="AB225" s="12" t="str">
        <f>IF(ISERROR(VLOOKUP($A225,'Gerosa et al. growth media'!$A:$K,7,FALSE)),"",IF(VLOOKUP($A225,'Gerosa et al. growth media'!$A:$K,7,FALSE)=0,"",VLOOKUP($A225,'Gerosa et al. growth media'!$A:$K,7,FALSE)*Sources!$E$3))</f>
        <v/>
      </c>
      <c r="AC225" s="12" t="str">
        <f>IF(ISERROR(VLOOKUP($A225,'Gerosa et al. growth media'!$A:$K,8,FALSE)),"",IF(VLOOKUP($A225,'Gerosa et al. growth media'!$A:$K,8,FALSE)=0,"",VLOOKUP($A225,'Gerosa et al. growth media'!$A:$K,8,FALSE)*Sources!$E$3))</f>
        <v/>
      </c>
      <c r="AD225" s="12" t="str">
        <f>IF(ISERROR(VLOOKUP($A225,'Gerosa et al. growth media'!$A:$K,9,FALSE)),"",IF(VLOOKUP($A225,'Gerosa et al. growth media'!$A:$K,9,FALSE)=0,"",VLOOKUP($A225,'Gerosa et al. growth media'!$A:$K,9,FALSE)*Sources!$E$3))</f>
        <v/>
      </c>
      <c r="AE225" s="12" t="str">
        <f>IF(ISERROR(VLOOKUP($A225,'Gerosa et al. growth media'!$A:$K,10,FALSE)),"",IF(VLOOKUP($A225,'Gerosa et al. growth media'!$A:$K,10,FALSE)=0,"",VLOOKUP($A225,'Gerosa et al. growth media'!$A:$K,10,FALSE)*Sources!$E$3))</f>
        <v/>
      </c>
      <c r="AF225" s="12" t="str">
        <f>IF(ISERROR(VLOOKUP($A225,'Gerosa et al. growth media'!$A:$K,11,FALSE)),"",IF(VLOOKUP($A225,'Gerosa et al. growth media'!$A:$K,11,FALSE)=0,"",VLOOKUP($A225,'Gerosa et al. growth media'!$A:$K,11,FALSE)*Sources!$E$3))</f>
        <v/>
      </c>
      <c r="AG225" s="12" t="str">
        <f>IF(ISERROR(VLOOKUP($A225,'Gerosa et al. diauxic shift'!$A:$L,4,FALSE)),"",IF(VLOOKUP($A225,'Gerosa et al. diauxic shift'!$A:$L,4,FALSE)=0,"",VLOOKUP($A225,'Gerosa et al. diauxic shift'!$A:$L,4,FALSE)*Sources!$E$3))</f>
        <v/>
      </c>
      <c r="AH225" s="12" t="str">
        <f>IF(ISERROR(VLOOKUP($A225,'Gerosa et al. diauxic shift'!$A:$L,5,FALSE)),"",IF(VLOOKUP($A225,'Gerosa et al. diauxic shift'!$A:$L,5,FALSE)=0,"",VLOOKUP($A225,'Gerosa et al. diauxic shift'!$A:$L,5,FALSE)*Sources!$E$3))</f>
        <v/>
      </c>
      <c r="AI225" s="12" t="str">
        <f>IF(ISERROR(VLOOKUP($A225,'Gerosa et al. diauxic shift'!$A:$L,6,FALSE)),"",IF(VLOOKUP($A225,'Gerosa et al. diauxic shift'!$A:$L,6,FALSE)=0,"",VLOOKUP($A225,'Gerosa et al. diauxic shift'!$A:$L,6,FALSE)*Sources!$E$3))</f>
        <v/>
      </c>
      <c r="AJ225" s="12" t="str">
        <f>IF(ISERROR(VLOOKUP($A225,'Gerosa et al. diauxic shift'!$A:$L,7,FALSE)),"",IF(VLOOKUP($A225,'Gerosa et al. diauxic shift'!$A:$L,7,FALSE)=0,"",VLOOKUP($A225,'Gerosa et al. diauxic shift'!$A:$L,7,FALSE)*Sources!$E$3))</f>
        <v/>
      </c>
      <c r="AK225" s="12" t="str">
        <f>IF(ISERROR(VLOOKUP($A225,'Gerosa et al. diauxic shift'!$A:$L,8,FALSE)),"",IF(VLOOKUP($A225,'Gerosa et al. diauxic shift'!$A:$L,8,FALSE)=0,"",VLOOKUP($A225,'Gerosa et al. diauxic shift'!$A:$L,8,FALSE)*Sources!$E$3))</f>
        <v/>
      </c>
      <c r="AL225" s="12" t="str">
        <f>IF(ISERROR(VLOOKUP($A225,'Gerosa et al. diauxic shift'!$A:$L,9,FALSE)),"",IF(VLOOKUP($A225,'Gerosa et al. diauxic shift'!$A:$L,9,FALSE)=0,"",VLOOKUP($A225,'Gerosa et al. diauxic shift'!$A:$L,9,FALSE)*Sources!$E$3))</f>
        <v/>
      </c>
      <c r="AM225" s="12" t="str">
        <f>IF(ISERROR(VLOOKUP($A225,'Gerosa et al. diauxic shift'!$A:$L,10,FALSE)),"",IF(VLOOKUP($A225,'Gerosa et al. diauxic shift'!$A:$L,10,FALSE)=0,"",VLOOKUP($A225,'Gerosa et al. diauxic shift'!$A:$L,10,FALSE)*Sources!$E$3))</f>
        <v/>
      </c>
      <c r="AN225" s="12" t="str">
        <f>IF(ISERROR(VLOOKUP($A225,'Gerosa et al. diauxic shift'!$A:$L,11,FALSE)),"",IF(VLOOKUP($A225,'Gerosa et al. diauxic shift'!$A:$L,11,FALSE)=0,"",VLOOKUP($A225,'Gerosa et al. diauxic shift'!$A:$L,11,FALSE)*Sources!$E$3))</f>
        <v/>
      </c>
      <c r="AO225" s="12" t="str">
        <f>IF(ISERROR(VLOOKUP($A225,'Gerosa et al. diauxic shift'!$A:$L,12,FALSE)),"",IF(VLOOKUP($A225,'Gerosa et al. diauxic shift'!$A:$L,12,FALSE)=0,"",VLOOKUP($A225,'Gerosa et al. diauxic shift'!$A:$L,12,FALSE)*Sources!$E$3))</f>
        <v/>
      </c>
      <c r="AP225"/>
      <c r="AQ225" s="12">
        <f>IF(ISERROR(VLOOKUP($A225,'Ishii et al.'!$A:$L,3,FALSE)),"",IF(VLOOKUP($A225,'Ishii et al.'!$A:$L,3,FALSE)=0,"",VLOOKUP($A225,'Ishii et al.'!$A:$L,3,FALSE)*Sources!$E$4))</f>
        <v>5.3975269486597503E-3</v>
      </c>
      <c r="AR225" s="12">
        <f>IF(ISERROR(VLOOKUP($A225,'Ishii et al.'!$A:$L,4,FALSE)),"",IF(VLOOKUP($A225,'Ishii et al.'!$A:$L,4,FALSE)=0,"",VLOOKUP($A225,'Ishii et al.'!$A:$L,4,FALSE)*Sources!$E$4))</f>
        <v>1.21101211545102E-2</v>
      </c>
      <c r="AS225" s="12">
        <f>IF(ISERROR(VLOOKUP($A225,'Ishii et al.'!$A:$L,5,FALSE)),"",IF(VLOOKUP($A225,'Ishii et al.'!$A:$L,5,FALSE)=0,"",VLOOKUP($A225,'Ishii et al.'!$A:$L,5,FALSE)*Sources!$E$4))</f>
        <v>1.2605023124598101E-2</v>
      </c>
      <c r="AT225" s="12">
        <f>IF(ISERROR(VLOOKUP($A225,'Ishii et al.'!$A:$L,6,FALSE)),"",IF(VLOOKUP($A225,'Ishii et al.'!$A:$L,6,FALSE)=0,"",VLOOKUP($A225,'Ishii et al.'!$A:$L,6,FALSE)*Sources!$E$4))</f>
        <v>7.1407091843057897E-3</v>
      </c>
      <c r="AU225" s="12" t="str">
        <f>IF(ISERROR(VLOOKUP($A225,'Ishii et al.'!$A:$L,7,FALSE)),"",IF(VLOOKUP($A225,'Ishii et al.'!$A:$L,7,FALSE)=0,"",VLOOKUP($A225,'Ishii et al.'!$A:$L,7,FALSE)*Sources!$E$4))</f>
        <v/>
      </c>
      <c r="AV225" s="12">
        <f t="shared" si="35"/>
        <v>9.313345103018459E-3</v>
      </c>
      <c r="AW225" s="12">
        <f>IF(ISERROR(VLOOKUP($A225,'Ishii et al.'!$A:$L,9,FALSE)),"",IF(VLOOKUP($A225,'Ishii et al.'!$A:$L,9,FALSE)=0,"",VLOOKUP($A225,'Ishii et al.'!$A:$L,9,FALSE)*Sources!$E$4))</f>
        <v>1.61016233863264E-2</v>
      </c>
      <c r="AX225" s="12">
        <f>IF(ISERROR(VLOOKUP($A225,'Ishii et al.'!$A:$L,10,FALSE)),"",IF(VLOOKUP($A225,'Ishii et al.'!$A:$L,10,FALSE)=0,"",VLOOKUP($A225,'Ishii et al.'!$A:$L,10,FALSE)*Sources!$E$4))</f>
        <v>2.8260296464758299E-2</v>
      </c>
      <c r="AY225" s="12" t="str">
        <f>IF(ISERROR(VLOOKUP($A225,'Ishii et al.'!$A:$L,11,FALSE)),"",IF(VLOOKUP($A225,'Ishii et al.'!$A:$L,11,FALSE)=0,"",VLOOKUP($A225,'Ishii et al.'!$A:$L,11,FALSE)*Sources!$E$4))</f>
        <v/>
      </c>
      <c r="AZ225" s="12" t="str">
        <f>IF(ISERROR(VLOOKUP($A225,'Ishii et al.'!$A:$L,12,FALSE)),"",IF(VLOOKUP($A225,'Ishii et al.'!$A:$L,12,FALSE)=0,"",VLOOKUP($A225,'Ishii et al.'!$A:$L,12,FALSE)*Sources!$E$4))</f>
        <v/>
      </c>
      <c r="BA225"/>
      <c r="BB225" s="12" t="str">
        <f>IF(ISERROR(VLOOKUP($A225,'Park et al.'!$A:$E,5,FALSE)),"",IF(VLOOKUP($A225,'Park et al.'!$A:$E,5,FALSE)=0,"",VLOOKUP($A225,'Park et al.'!$A:$E,5,FALSE)*Sources!$E$5))</f>
        <v/>
      </c>
    </row>
    <row r="226" spans="1:54" ht="15" customHeight="1">
      <c r="A226" s="18" t="s">
        <v>598</v>
      </c>
      <c r="B226" s="18"/>
      <c r="C226" s="18"/>
      <c r="D226" s="12" t="s">
        <v>599</v>
      </c>
      <c r="G226" s="12" t="s">
        <v>599</v>
      </c>
      <c r="I226" s="12">
        <f t="shared" si="27"/>
        <v>1</v>
      </c>
      <c r="J226" s="12">
        <f t="shared" si="28"/>
        <v>1</v>
      </c>
      <c r="K226" s="18"/>
      <c r="L226" s="18"/>
      <c r="N226" s="12" t="str">
        <f t="shared" si="29"/>
        <v/>
      </c>
      <c r="O226" s="12" t="str">
        <f t="shared" si="30"/>
        <v/>
      </c>
      <c r="P226" s="12" t="str">
        <f t="shared" si="31"/>
        <v/>
      </c>
      <c r="Q226" s="12" t="str">
        <f t="shared" si="32"/>
        <v/>
      </c>
      <c r="R226" s="12" t="str">
        <f t="shared" si="33"/>
        <v/>
      </c>
      <c r="S226" s="12" t="str">
        <f t="shared" si="34"/>
        <v/>
      </c>
      <c r="U226" s="12" t="str">
        <f>IF(ISERROR(VLOOKUP($A226,'Bennett et al.'!$A:$E,3,FALSE)),"",IF(VLOOKUP($A226,'Bennett et al.'!$A:$E,3,FALSE)=0,"",VLOOKUP($A226,'Bennett et al.'!$A:$E,3,FALSE)*Sources!$E$2))</f>
        <v/>
      </c>
      <c r="V226" s="12" t="str">
        <f>IF(ISERROR(VLOOKUP($A226,'Bennett et al.'!$A:$E,4,FALSE)),"",IF(VLOOKUP($A226,'Bennett et al.'!$A:$E,4,FALSE)=0,"",VLOOKUP($A226,'Bennett et al.'!$A:$E,4,FALSE)*Sources!$E$2))</f>
        <v/>
      </c>
      <c r="W226" s="12" t="str">
        <f>IF(ISERROR(VLOOKUP($A226,'Bennett et al.'!$A:$E,5,FALSE)),"",IF(VLOOKUP($A226,'Bennett et al.'!$A:$E,5,FALSE)=0,"",VLOOKUP($A226,'Bennett et al.'!$A:$E,5,FALSE)*Sources!$E$2))</f>
        <v/>
      </c>
      <c r="X226"/>
      <c r="Y226" s="12" t="str">
        <f>IF(ISERROR(VLOOKUP($A226,'Gerosa et al. growth media'!$A:$K,4,FALSE)),"",IF(VLOOKUP($A226,'Gerosa et al. growth media'!$A:$K,4,FALSE)=0,"",VLOOKUP($A226,'Gerosa et al. growth media'!$A:$K,4,FALSE)*Sources!$E$3))</f>
        <v/>
      </c>
      <c r="Z226" s="12" t="str">
        <f>IF(ISERROR(VLOOKUP($A226,'Gerosa et al. growth media'!$A:$K,5,FALSE)),"",IF(VLOOKUP($A226,'Gerosa et al. growth media'!$A:$K,5,FALSE)=0,"",VLOOKUP($A226,'Gerosa et al. growth media'!$A:$K,5,FALSE)*Sources!$E$3))</f>
        <v/>
      </c>
      <c r="AA226" s="12" t="str">
        <f>IF(ISERROR(VLOOKUP($A226,'Gerosa et al. growth media'!$A:$K,6,FALSE)),"",IF(VLOOKUP($A226,'Gerosa et al. growth media'!$A:$K,6,FALSE)=0,"",VLOOKUP($A226,'Gerosa et al. growth media'!$A:$K,6,FALSE)*Sources!$E$3))</f>
        <v/>
      </c>
      <c r="AB226" s="12" t="str">
        <f>IF(ISERROR(VLOOKUP($A226,'Gerosa et al. growth media'!$A:$K,7,FALSE)),"",IF(VLOOKUP($A226,'Gerosa et al. growth media'!$A:$K,7,FALSE)=0,"",VLOOKUP($A226,'Gerosa et al. growth media'!$A:$K,7,FALSE)*Sources!$E$3))</f>
        <v/>
      </c>
      <c r="AC226" s="12" t="str">
        <f>IF(ISERROR(VLOOKUP($A226,'Gerosa et al. growth media'!$A:$K,8,FALSE)),"",IF(VLOOKUP($A226,'Gerosa et al. growth media'!$A:$K,8,FALSE)=0,"",VLOOKUP($A226,'Gerosa et al. growth media'!$A:$K,8,FALSE)*Sources!$E$3))</f>
        <v/>
      </c>
      <c r="AD226" s="12" t="str">
        <f>IF(ISERROR(VLOOKUP($A226,'Gerosa et al. growth media'!$A:$K,9,FALSE)),"",IF(VLOOKUP($A226,'Gerosa et al. growth media'!$A:$K,9,FALSE)=0,"",VLOOKUP($A226,'Gerosa et al. growth media'!$A:$K,9,FALSE)*Sources!$E$3))</f>
        <v/>
      </c>
      <c r="AE226" s="12" t="str">
        <f>IF(ISERROR(VLOOKUP($A226,'Gerosa et al. growth media'!$A:$K,10,FALSE)),"",IF(VLOOKUP($A226,'Gerosa et al. growth media'!$A:$K,10,FALSE)=0,"",VLOOKUP($A226,'Gerosa et al. growth media'!$A:$K,10,FALSE)*Sources!$E$3))</f>
        <v/>
      </c>
      <c r="AF226" s="12" t="str">
        <f>IF(ISERROR(VLOOKUP($A226,'Gerosa et al. growth media'!$A:$K,11,FALSE)),"",IF(VLOOKUP($A226,'Gerosa et al. growth media'!$A:$K,11,FALSE)=0,"",VLOOKUP($A226,'Gerosa et al. growth media'!$A:$K,11,FALSE)*Sources!$E$3))</f>
        <v/>
      </c>
      <c r="AG226" s="12" t="str">
        <f>IF(ISERROR(VLOOKUP($A226,'Gerosa et al. diauxic shift'!$A:$L,4,FALSE)),"",IF(VLOOKUP($A226,'Gerosa et al. diauxic shift'!$A:$L,4,FALSE)=0,"",VLOOKUP($A226,'Gerosa et al. diauxic shift'!$A:$L,4,FALSE)*Sources!$E$3))</f>
        <v/>
      </c>
      <c r="AH226" s="12" t="str">
        <f>IF(ISERROR(VLOOKUP($A226,'Gerosa et al. diauxic shift'!$A:$L,5,FALSE)),"",IF(VLOOKUP($A226,'Gerosa et al. diauxic shift'!$A:$L,5,FALSE)=0,"",VLOOKUP($A226,'Gerosa et al. diauxic shift'!$A:$L,5,FALSE)*Sources!$E$3))</f>
        <v/>
      </c>
      <c r="AI226" s="12" t="str">
        <f>IF(ISERROR(VLOOKUP($A226,'Gerosa et al. diauxic shift'!$A:$L,6,FALSE)),"",IF(VLOOKUP($A226,'Gerosa et al. diauxic shift'!$A:$L,6,FALSE)=0,"",VLOOKUP($A226,'Gerosa et al. diauxic shift'!$A:$L,6,FALSE)*Sources!$E$3))</f>
        <v/>
      </c>
      <c r="AJ226" s="12" t="str">
        <f>IF(ISERROR(VLOOKUP($A226,'Gerosa et al. diauxic shift'!$A:$L,7,FALSE)),"",IF(VLOOKUP($A226,'Gerosa et al. diauxic shift'!$A:$L,7,FALSE)=0,"",VLOOKUP($A226,'Gerosa et al. diauxic shift'!$A:$L,7,FALSE)*Sources!$E$3))</f>
        <v/>
      </c>
      <c r="AK226" s="12" t="str">
        <f>IF(ISERROR(VLOOKUP($A226,'Gerosa et al. diauxic shift'!$A:$L,8,FALSE)),"",IF(VLOOKUP($A226,'Gerosa et al. diauxic shift'!$A:$L,8,FALSE)=0,"",VLOOKUP($A226,'Gerosa et al. diauxic shift'!$A:$L,8,FALSE)*Sources!$E$3))</f>
        <v/>
      </c>
      <c r="AL226" s="12" t="str">
        <f>IF(ISERROR(VLOOKUP($A226,'Gerosa et al. diauxic shift'!$A:$L,9,FALSE)),"",IF(VLOOKUP($A226,'Gerosa et al. diauxic shift'!$A:$L,9,FALSE)=0,"",VLOOKUP($A226,'Gerosa et al. diauxic shift'!$A:$L,9,FALSE)*Sources!$E$3))</f>
        <v/>
      </c>
      <c r="AM226" s="12" t="str">
        <f>IF(ISERROR(VLOOKUP($A226,'Gerosa et al. diauxic shift'!$A:$L,10,FALSE)),"",IF(VLOOKUP($A226,'Gerosa et al. diauxic shift'!$A:$L,10,FALSE)=0,"",VLOOKUP($A226,'Gerosa et al. diauxic shift'!$A:$L,10,FALSE)*Sources!$E$3))</f>
        <v/>
      </c>
      <c r="AN226" s="12" t="str">
        <f>IF(ISERROR(VLOOKUP($A226,'Gerosa et al. diauxic shift'!$A:$L,11,FALSE)),"",IF(VLOOKUP($A226,'Gerosa et al. diauxic shift'!$A:$L,11,FALSE)=0,"",VLOOKUP($A226,'Gerosa et al. diauxic shift'!$A:$L,11,FALSE)*Sources!$E$3))</f>
        <v/>
      </c>
      <c r="AO226" s="12" t="str">
        <f>IF(ISERROR(VLOOKUP($A226,'Gerosa et al. diauxic shift'!$A:$L,12,FALSE)),"",IF(VLOOKUP($A226,'Gerosa et al. diauxic shift'!$A:$L,12,FALSE)=0,"",VLOOKUP($A226,'Gerosa et al. diauxic shift'!$A:$L,12,FALSE)*Sources!$E$3))</f>
        <v/>
      </c>
      <c r="AP226"/>
      <c r="AQ226" s="12" t="str">
        <f>IF(ISERROR(VLOOKUP($A226,'Ishii et al.'!$A:$L,3,FALSE)),"",IF(VLOOKUP($A226,'Ishii et al.'!$A:$L,3,FALSE)=0,"",VLOOKUP($A226,'Ishii et al.'!$A:$L,3,FALSE)*Sources!$E$4))</f>
        <v/>
      </c>
      <c r="AR226" s="12">
        <f>IF(ISERROR(VLOOKUP($A226,'Ishii et al.'!$A:$L,4,FALSE)),"",IF(VLOOKUP($A226,'Ishii et al.'!$A:$L,4,FALSE)=0,"",VLOOKUP($A226,'Ishii et al.'!$A:$L,4,FALSE)*Sources!$E$4))</f>
        <v>2.30853880044106E-3</v>
      </c>
      <c r="AS226" s="12" t="str">
        <f>IF(ISERROR(VLOOKUP($A226,'Ishii et al.'!$A:$L,5,FALSE)),"",IF(VLOOKUP($A226,'Ishii et al.'!$A:$L,5,FALSE)=0,"",VLOOKUP($A226,'Ishii et al.'!$A:$L,5,FALSE)*Sources!$E$4))</f>
        <v/>
      </c>
      <c r="AT226" s="12" t="str">
        <f>IF(ISERROR(VLOOKUP($A226,'Ishii et al.'!$A:$L,6,FALSE)),"",IF(VLOOKUP($A226,'Ishii et al.'!$A:$L,6,FALSE)=0,"",VLOOKUP($A226,'Ishii et al.'!$A:$L,6,FALSE)*Sources!$E$4))</f>
        <v/>
      </c>
      <c r="AU226" s="12" t="str">
        <f>IF(ISERROR(VLOOKUP($A226,'Ishii et al.'!$A:$L,7,FALSE)),"",IF(VLOOKUP($A226,'Ishii et al.'!$A:$L,7,FALSE)=0,"",VLOOKUP($A226,'Ishii et al.'!$A:$L,7,FALSE)*Sources!$E$4))</f>
        <v/>
      </c>
      <c r="AV226" s="12">
        <f t="shared" si="35"/>
        <v>2.30853880044106E-3</v>
      </c>
      <c r="AW226" s="12" t="str">
        <f>IF(ISERROR(VLOOKUP($A226,'Ishii et al.'!$A:$L,9,FALSE)),"",IF(VLOOKUP($A226,'Ishii et al.'!$A:$L,9,FALSE)=0,"",VLOOKUP($A226,'Ishii et al.'!$A:$L,9,FALSE)*Sources!$E$4))</f>
        <v/>
      </c>
      <c r="AX226" s="12" t="str">
        <f>IF(ISERROR(VLOOKUP($A226,'Ishii et al.'!$A:$L,10,FALSE)),"",IF(VLOOKUP($A226,'Ishii et al.'!$A:$L,10,FALSE)=0,"",VLOOKUP($A226,'Ishii et al.'!$A:$L,10,FALSE)*Sources!$E$4))</f>
        <v/>
      </c>
      <c r="AY226" s="12" t="str">
        <f>IF(ISERROR(VLOOKUP($A226,'Ishii et al.'!$A:$L,11,FALSE)),"",IF(VLOOKUP($A226,'Ishii et al.'!$A:$L,11,FALSE)=0,"",VLOOKUP($A226,'Ishii et al.'!$A:$L,11,FALSE)*Sources!$E$4))</f>
        <v/>
      </c>
      <c r="AZ226" s="12" t="str">
        <f>IF(ISERROR(VLOOKUP($A226,'Ishii et al.'!$A:$L,12,FALSE)),"",IF(VLOOKUP($A226,'Ishii et al.'!$A:$L,12,FALSE)=0,"",VLOOKUP($A226,'Ishii et al.'!$A:$L,12,FALSE)*Sources!$E$4))</f>
        <v/>
      </c>
      <c r="BA226"/>
      <c r="BB226" s="12" t="str">
        <f>IF(ISERROR(VLOOKUP($A226,'Park et al.'!$A:$E,5,FALSE)),"",IF(VLOOKUP($A226,'Park et al.'!$A:$E,5,FALSE)=0,"",VLOOKUP($A226,'Park et al.'!$A:$E,5,FALSE)*Sources!$E$5))</f>
        <v/>
      </c>
    </row>
    <row r="227" spans="1:54" ht="15" customHeight="1">
      <c r="A227" s="18" t="s">
        <v>600</v>
      </c>
      <c r="B227" s="18"/>
      <c r="C227" s="18"/>
      <c r="D227" s="12" t="s">
        <v>601</v>
      </c>
      <c r="G227" s="12" t="s">
        <v>601</v>
      </c>
      <c r="I227" s="12">
        <f t="shared" si="27"/>
        <v>1</v>
      </c>
      <c r="J227" s="12">
        <f t="shared" si="28"/>
        <v>4</v>
      </c>
      <c r="K227" s="18"/>
      <c r="L227" s="18"/>
      <c r="N227" s="12" t="str">
        <f t="shared" si="29"/>
        <v/>
      </c>
      <c r="O227" s="12" t="str">
        <f t="shared" si="30"/>
        <v/>
      </c>
      <c r="P227" s="12" t="str">
        <f t="shared" si="31"/>
        <v/>
      </c>
      <c r="Q227" s="12" t="str">
        <f t="shared" si="32"/>
        <v/>
      </c>
      <c r="R227" s="12" t="str">
        <f t="shared" si="33"/>
        <v/>
      </c>
      <c r="S227" s="12" t="str">
        <f t="shared" si="34"/>
        <v/>
      </c>
      <c r="U227" s="12" t="str">
        <f>IF(ISERROR(VLOOKUP($A227,'Bennett et al.'!$A:$E,3,FALSE)),"",IF(VLOOKUP($A227,'Bennett et al.'!$A:$E,3,FALSE)=0,"",VLOOKUP($A227,'Bennett et al.'!$A:$E,3,FALSE)*Sources!$E$2))</f>
        <v/>
      </c>
      <c r="V227" s="12" t="str">
        <f>IF(ISERROR(VLOOKUP($A227,'Bennett et al.'!$A:$E,4,FALSE)),"",IF(VLOOKUP($A227,'Bennett et al.'!$A:$E,4,FALSE)=0,"",VLOOKUP($A227,'Bennett et al.'!$A:$E,4,FALSE)*Sources!$E$2))</f>
        <v/>
      </c>
      <c r="W227" s="12" t="str">
        <f>IF(ISERROR(VLOOKUP($A227,'Bennett et al.'!$A:$E,5,FALSE)),"",IF(VLOOKUP($A227,'Bennett et al.'!$A:$E,5,FALSE)=0,"",VLOOKUP($A227,'Bennett et al.'!$A:$E,5,FALSE)*Sources!$E$2))</f>
        <v/>
      </c>
      <c r="X227"/>
      <c r="Y227" s="12" t="str">
        <f>IF(ISERROR(VLOOKUP($A227,'Gerosa et al. growth media'!$A:$K,4,FALSE)),"",IF(VLOOKUP($A227,'Gerosa et al. growth media'!$A:$K,4,FALSE)=0,"",VLOOKUP($A227,'Gerosa et al. growth media'!$A:$K,4,FALSE)*Sources!$E$3))</f>
        <v/>
      </c>
      <c r="Z227" s="12" t="str">
        <f>IF(ISERROR(VLOOKUP($A227,'Gerosa et al. growth media'!$A:$K,5,FALSE)),"",IF(VLOOKUP($A227,'Gerosa et al. growth media'!$A:$K,5,FALSE)=0,"",VLOOKUP($A227,'Gerosa et al. growth media'!$A:$K,5,FALSE)*Sources!$E$3))</f>
        <v/>
      </c>
      <c r="AA227" s="12" t="str">
        <f>IF(ISERROR(VLOOKUP($A227,'Gerosa et al. growth media'!$A:$K,6,FALSE)),"",IF(VLOOKUP($A227,'Gerosa et al. growth media'!$A:$K,6,FALSE)=0,"",VLOOKUP($A227,'Gerosa et al. growth media'!$A:$K,6,FALSE)*Sources!$E$3))</f>
        <v/>
      </c>
      <c r="AB227" s="12" t="str">
        <f>IF(ISERROR(VLOOKUP($A227,'Gerosa et al. growth media'!$A:$K,7,FALSE)),"",IF(VLOOKUP($A227,'Gerosa et al. growth media'!$A:$K,7,FALSE)=0,"",VLOOKUP($A227,'Gerosa et al. growth media'!$A:$K,7,FALSE)*Sources!$E$3))</f>
        <v/>
      </c>
      <c r="AC227" s="12" t="str">
        <f>IF(ISERROR(VLOOKUP($A227,'Gerosa et al. growth media'!$A:$K,8,FALSE)),"",IF(VLOOKUP($A227,'Gerosa et al. growth media'!$A:$K,8,FALSE)=0,"",VLOOKUP($A227,'Gerosa et al. growth media'!$A:$K,8,FALSE)*Sources!$E$3))</f>
        <v/>
      </c>
      <c r="AD227" s="12" t="str">
        <f>IF(ISERROR(VLOOKUP($A227,'Gerosa et al. growth media'!$A:$K,9,FALSE)),"",IF(VLOOKUP($A227,'Gerosa et al. growth media'!$A:$K,9,FALSE)=0,"",VLOOKUP($A227,'Gerosa et al. growth media'!$A:$K,9,FALSE)*Sources!$E$3))</f>
        <v/>
      </c>
      <c r="AE227" s="12" t="str">
        <f>IF(ISERROR(VLOOKUP($A227,'Gerosa et al. growth media'!$A:$K,10,FALSE)),"",IF(VLOOKUP($A227,'Gerosa et al. growth media'!$A:$K,10,FALSE)=0,"",VLOOKUP($A227,'Gerosa et al. growth media'!$A:$K,10,FALSE)*Sources!$E$3))</f>
        <v/>
      </c>
      <c r="AF227" s="12" t="str">
        <f>IF(ISERROR(VLOOKUP($A227,'Gerosa et al. growth media'!$A:$K,11,FALSE)),"",IF(VLOOKUP($A227,'Gerosa et al. growth media'!$A:$K,11,FALSE)=0,"",VLOOKUP($A227,'Gerosa et al. growth media'!$A:$K,11,FALSE)*Sources!$E$3))</f>
        <v/>
      </c>
      <c r="AG227" s="12" t="str">
        <f>IF(ISERROR(VLOOKUP($A227,'Gerosa et al. diauxic shift'!$A:$L,4,FALSE)),"",IF(VLOOKUP($A227,'Gerosa et al. diauxic shift'!$A:$L,4,FALSE)=0,"",VLOOKUP($A227,'Gerosa et al. diauxic shift'!$A:$L,4,FALSE)*Sources!$E$3))</f>
        <v/>
      </c>
      <c r="AH227" s="12" t="str">
        <f>IF(ISERROR(VLOOKUP($A227,'Gerosa et al. diauxic shift'!$A:$L,5,FALSE)),"",IF(VLOOKUP($A227,'Gerosa et al. diauxic shift'!$A:$L,5,FALSE)=0,"",VLOOKUP($A227,'Gerosa et al. diauxic shift'!$A:$L,5,FALSE)*Sources!$E$3))</f>
        <v/>
      </c>
      <c r="AI227" s="12" t="str">
        <f>IF(ISERROR(VLOOKUP($A227,'Gerosa et al. diauxic shift'!$A:$L,6,FALSE)),"",IF(VLOOKUP($A227,'Gerosa et al. diauxic shift'!$A:$L,6,FALSE)=0,"",VLOOKUP($A227,'Gerosa et al. diauxic shift'!$A:$L,6,FALSE)*Sources!$E$3))</f>
        <v/>
      </c>
      <c r="AJ227" s="12" t="str">
        <f>IF(ISERROR(VLOOKUP($A227,'Gerosa et al. diauxic shift'!$A:$L,7,FALSE)),"",IF(VLOOKUP($A227,'Gerosa et al. diauxic shift'!$A:$L,7,FALSE)=0,"",VLOOKUP($A227,'Gerosa et al. diauxic shift'!$A:$L,7,FALSE)*Sources!$E$3))</f>
        <v/>
      </c>
      <c r="AK227" s="12" t="str">
        <f>IF(ISERROR(VLOOKUP($A227,'Gerosa et al. diauxic shift'!$A:$L,8,FALSE)),"",IF(VLOOKUP($A227,'Gerosa et al. diauxic shift'!$A:$L,8,FALSE)=0,"",VLOOKUP($A227,'Gerosa et al. diauxic shift'!$A:$L,8,FALSE)*Sources!$E$3))</f>
        <v/>
      </c>
      <c r="AL227" s="12" t="str">
        <f>IF(ISERROR(VLOOKUP($A227,'Gerosa et al. diauxic shift'!$A:$L,9,FALSE)),"",IF(VLOOKUP($A227,'Gerosa et al. diauxic shift'!$A:$L,9,FALSE)=0,"",VLOOKUP($A227,'Gerosa et al. diauxic shift'!$A:$L,9,FALSE)*Sources!$E$3))</f>
        <v/>
      </c>
      <c r="AM227" s="12" t="str">
        <f>IF(ISERROR(VLOOKUP($A227,'Gerosa et al. diauxic shift'!$A:$L,10,FALSE)),"",IF(VLOOKUP($A227,'Gerosa et al. diauxic shift'!$A:$L,10,FALSE)=0,"",VLOOKUP($A227,'Gerosa et al. diauxic shift'!$A:$L,10,FALSE)*Sources!$E$3))</f>
        <v/>
      </c>
      <c r="AN227" s="12" t="str">
        <f>IF(ISERROR(VLOOKUP($A227,'Gerosa et al. diauxic shift'!$A:$L,11,FALSE)),"",IF(VLOOKUP($A227,'Gerosa et al. diauxic shift'!$A:$L,11,FALSE)=0,"",VLOOKUP($A227,'Gerosa et al. diauxic shift'!$A:$L,11,FALSE)*Sources!$E$3))</f>
        <v/>
      </c>
      <c r="AO227" s="12" t="str">
        <f>IF(ISERROR(VLOOKUP($A227,'Gerosa et al. diauxic shift'!$A:$L,12,FALSE)),"",IF(VLOOKUP($A227,'Gerosa et al. diauxic shift'!$A:$L,12,FALSE)=0,"",VLOOKUP($A227,'Gerosa et al. diauxic shift'!$A:$L,12,FALSE)*Sources!$E$3))</f>
        <v/>
      </c>
      <c r="AP227"/>
      <c r="AQ227" s="12">
        <f>IF(ISERROR(VLOOKUP($A227,'Ishii et al.'!$A:$L,3,FALSE)),"",IF(VLOOKUP($A227,'Ishii et al.'!$A:$L,3,FALSE)=0,"",VLOOKUP($A227,'Ishii et al.'!$A:$L,3,FALSE)*Sources!$E$4))</f>
        <v>6.4224251038280298E-4</v>
      </c>
      <c r="AR227" s="12" t="str">
        <f>IF(ISERROR(VLOOKUP($A227,'Ishii et al.'!$A:$L,4,FALSE)),"",IF(VLOOKUP($A227,'Ishii et al.'!$A:$L,4,FALSE)=0,"",VLOOKUP($A227,'Ishii et al.'!$A:$L,4,FALSE)*Sources!$E$4))</f>
        <v/>
      </c>
      <c r="AS227" s="12">
        <f>IF(ISERROR(VLOOKUP($A227,'Ishii et al.'!$A:$L,5,FALSE)),"",IF(VLOOKUP($A227,'Ishii et al.'!$A:$L,5,FALSE)=0,"",VLOOKUP($A227,'Ishii et al.'!$A:$L,5,FALSE)*Sources!$E$4))</f>
        <v>1.84569258329811E-3</v>
      </c>
      <c r="AT227" s="12" t="str">
        <f>IF(ISERROR(VLOOKUP($A227,'Ishii et al.'!$A:$L,6,FALSE)),"",IF(VLOOKUP($A227,'Ishii et al.'!$A:$L,6,FALSE)=0,"",VLOOKUP($A227,'Ishii et al.'!$A:$L,6,FALSE)*Sources!$E$4))</f>
        <v/>
      </c>
      <c r="AU227" s="12" t="str">
        <f>IF(ISERROR(VLOOKUP($A227,'Ishii et al.'!$A:$L,7,FALSE)),"",IF(VLOOKUP($A227,'Ishii et al.'!$A:$L,7,FALSE)=0,"",VLOOKUP($A227,'Ishii et al.'!$A:$L,7,FALSE)*Sources!$E$4))</f>
        <v/>
      </c>
      <c r="AV227" s="12">
        <f t="shared" si="35"/>
        <v>1.2439675468404565E-3</v>
      </c>
      <c r="AW227" s="12">
        <f>IF(ISERROR(VLOOKUP($A227,'Ishii et al.'!$A:$L,9,FALSE)),"",IF(VLOOKUP($A227,'Ishii et al.'!$A:$L,9,FALSE)=0,"",VLOOKUP($A227,'Ishii et al.'!$A:$L,9,FALSE)*Sources!$E$4))</f>
        <v>2.7040324831650998E-3</v>
      </c>
      <c r="AX227" s="12">
        <f>IF(ISERROR(VLOOKUP($A227,'Ishii et al.'!$A:$L,10,FALSE)),"",IF(VLOOKUP($A227,'Ishii et al.'!$A:$L,10,FALSE)=0,"",VLOOKUP($A227,'Ishii et al.'!$A:$L,10,FALSE)*Sources!$E$4))</f>
        <v>1.2503705532156901E-3</v>
      </c>
      <c r="AY227" s="12" t="str">
        <f>IF(ISERROR(VLOOKUP($A227,'Ishii et al.'!$A:$L,11,FALSE)),"",IF(VLOOKUP($A227,'Ishii et al.'!$A:$L,11,FALSE)=0,"",VLOOKUP($A227,'Ishii et al.'!$A:$L,11,FALSE)*Sources!$E$4))</f>
        <v/>
      </c>
      <c r="AZ227" s="12" t="str">
        <f>IF(ISERROR(VLOOKUP($A227,'Ishii et al.'!$A:$L,12,FALSE)),"",IF(VLOOKUP($A227,'Ishii et al.'!$A:$L,12,FALSE)=0,"",VLOOKUP($A227,'Ishii et al.'!$A:$L,12,FALSE)*Sources!$E$4))</f>
        <v/>
      </c>
      <c r="BA227"/>
      <c r="BB227" s="12" t="str">
        <f>IF(ISERROR(VLOOKUP($A227,'Park et al.'!$A:$E,5,FALSE)),"",IF(VLOOKUP($A227,'Park et al.'!$A:$E,5,FALSE)=0,"",VLOOKUP($A227,'Park et al.'!$A:$E,5,FALSE)*Sources!$E$5))</f>
        <v/>
      </c>
    </row>
    <row r="228" spans="1:54" ht="15" customHeight="1">
      <c r="A228" s="18" t="s">
        <v>602</v>
      </c>
      <c r="B228" s="18"/>
      <c r="C228" s="18"/>
      <c r="D228" s="12" t="s">
        <v>603</v>
      </c>
      <c r="G228" s="12" t="s">
        <v>603</v>
      </c>
      <c r="I228" s="12">
        <f t="shared" si="27"/>
        <v>1</v>
      </c>
      <c r="J228" s="12">
        <f t="shared" si="28"/>
        <v>2</v>
      </c>
      <c r="K228" s="18"/>
      <c r="L228" s="18"/>
      <c r="N228" s="12" t="str">
        <f t="shared" si="29"/>
        <v/>
      </c>
      <c r="O228" s="12" t="str">
        <f t="shared" si="30"/>
        <v/>
      </c>
      <c r="P228" s="12" t="str">
        <f t="shared" si="31"/>
        <v/>
      </c>
      <c r="Q228" s="12" t="str">
        <f t="shared" si="32"/>
        <v/>
      </c>
      <c r="R228" s="12" t="str">
        <f t="shared" si="33"/>
        <v/>
      </c>
      <c r="S228" s="12" t="str">
        <f t="shared" si="34"/>
        <v/>
      </c>
      <c r="U228" s="12" t="str">
        <f>IF(ISERROR(VLOOKUP($A228,'Bennett et al.'!$A:$E,3,FALSE)),"",IF(VLOOKUP($A228,'Bennett et al.'!$A:$E,3,FALSE)=0,"",VLOOKUP($A228,'Bennett et al.'!$A:$E,3,FALSE)*Sources!$E$2))</f>
        <v/>
      </c>
      <c r="V228" s="12" t="str">
        <f>IF(ISERROR(VLOOKUP($A228,'Bennett et al.'!$A:$E,4,FALSE)),"",IF(VLOOKUP($A228,'Bennett et al.'!$A:$E,4,FALSE)=0,"",VLOOKUP($A228,'Bennett et al.'!$A:$E,4,FALSE)*Sources!$E$2))</f>
        <v/>
      </c>
      <c r="W228" s="12" t="str">
        <f>IF(ISERROR(VLOOKUP($A228,'Bennett et al.'!$A:$E,5,FALSE)),"",IF(VLOOKUP($A228,'Bennett et al.'!$A:$E,5,FALSE)=0,"",VLOOKUP($A228,'Bennett et al.'!$A:$E,5,FALSE)*Sources!$E$2))</f>
        <v/>
      </c>
      <c r="X228"/>
      <c r="Y228" s="12" t="str">
        <f>IF(ISERROR(VLOOKUP($A228,'Gerosa et al. growth media'!$A:$K,4,FALSE)),"",IF(VLOOKUP($A228,'Gerosa et al. growth media'!$A:$K,4,FALSE)=0,"",VLOOKUP($A228,'Gerosa et al. growth media'!$A:$K,4,FALSE)*Sources!$E$3))</f>
        <v/>
      </c>
      <c r="Z228" s="12" t="str">
        <f>IF(ISERROR(VLOOKUP($A228,'Gerosa et al. growth media'!$A:$K,5,FALSE)),"",IF(VLOOKUP($A228,'Gerosa et al. growth media'!$A:$K,5,FALSE)=0,"",VLOOKUP($A228,'Gerosa et al. growth media'!$A:$K,5,FALSE)*Sources!$E$3))</f>
        <v/>
      </c>
      <c r="AA228" s="12" t="str">
        <f>IF(ISERROR(VLOOKUP($A228,'Gerosa et al. growth media'!$A:$K,6,FALSE)),"",IF(VLOOKUP($A228,'Gerosa et al. growth media'!$A:$K,6,FALSE)=0,"",VLOOKUP($A228,'Gerosa et al. growth media'!$A:$K,6,FALSE)*Sources!$E$3))</f>
        <v/>
      </c>
      <c r="AB228" s="12" t="str">
        <f>IF(ISERROR(VLOOKUP($A228,'Gerosa et al. growth media'!$A:$K,7,FALSE)),"",IF(VLOOKUP($A228,'Gerosa et al. growth media'!$A:$K,7,FALSE)=0,"",VLOOKUP($A228,'Gerosa et al. growth media'!$A:$K,7,FALSE)*Sources!$E$3))</f>
        <v/>
      </c>
      <c r="AC228" s="12" t="str">
        <f>IF(ISERROR(VLOOKUP($A228,'Gerosa et al. growth media'!$A:$K,8,FALSE)),"",IF(VLOOKUP($A228,'Gerosa et al. growth media'!$A:$K,8,FALSE)=0,"",VLOOKUP($A228,'Gerosa et al. growth media'!$A:$K,8,FALSE)*Sources!$E$3))</f>
        <v/>
      </c>
      <c r="AD228" s="12" t="str">
        <f>IF(ISERROR(VLOOKUP($A228,'Gerosa et al. growth media'!$A:$K,9,FALSE)),"",IF(VLOOKUP($A228,'Gerosa et al. growth media'!$A:$K,9,FALSE)=0,"",VLOOKUP($A228,'Gerosa et al. growth media'!$A:$K,9,FALSE)*Sources!$E$3))</f>
        <v/>
      </c>
      <c r="AE228" s="12" t="str">
        <f>IF(ISERROR(VLOOKUP($A228,'Gerosa et al. growth media'!$A:$K,10,FALSE)),"",IF(VLOOKUP($A228,'Gerosa et al. growth media'!$A:$K,10,FALSE)=0,"",VLOOKUP($A228,'Gerosa et al. growth media'!$A:$K,10,FALSE)*Sources!$E$3))</f>
        <v/>
      </c>
      <c r="AF228" s="12" t="str">
        <f>IF(ISERROR(VLOOKUP($A228,'Gerosa et al. growth media'!$A:$K,11,FALSE)),"",IF(VLOOKUP($A228,'Gerosa et al. growth media'!$A:$K,11,FALSE)=0,"",VLOOKUP($A228,'Gerosa et al. growth media'!$A:$K,11,FALSE)*Sources!$E$3))</f>
        <v/>
      </c>
      <c r="AG228" s="12" t="str">
        <f>IF(ISERROR(VLOOKUP($A228,'Gerosa et al. diauxic shift'!$A:$L,4,FALSE)),"",IF(VLOOKUP($A228,'Gerosa et al. diauxic shift'!$A:$L,4,FALSE)=0,"",VLOOKUP($A228,'Gerosa et al. diauxic shift'!$A:$L,4,FALSE)*Sources!$E$3))</f>
        <v/>
      </c>
      <c r="AH228" s="12" t="str">
        <f>IF(ISERROR(VLOOKUP($A228,'Gerosa et al. diauxic shift'!$A:$L,5,FALSE)),"",IF(VLOOKUP($A228,'Gerosa et al. diauxic shift'!$A:$L,5,FALSE)=0,"",VLOOKUP($A228,'Gerosa et al. diauxic shift'!$A:$L,5,FALSE)*Sources!$E$3))</f>
        <v/>
      </c>
      <c r="AI228" s="12" t="str">
        <f>IF(ISERROR(VLOOKUP($A228,'Gerosa et al. diauxic shift'!$A:$L,6,FALSE)),"",IF(VLOOKUP($A228,'Gerosa et al. diauxic shift'!$A:$L,6,FALSE)=0,"",VLOOKUP($A228,'Gerosa et al. diauxic shift'!$A:$L,6,FALSE)*Sources!$E$3))</f>
        <v/>
      </c>
      <c r="AJ228" s="12" t="str">
        <f>IF(ISERROR(VLOOKUP($A228,'Gerosa et al. diauxic shift'!$A:$L,7,FALSE)),"",IF(VLOOKUP($A228,'Gerosa et al. diauxic shift'!$A:$L,7,FALSE)=0,"",VLOOKUP($A228,'Gerosa et al. diauxic shift'!$A:$L,7,FALSE)*Sources!$E$3))</f>
        <v/>
      </c>
      <c r="AK228" s="12" t="str">
        <f>IF(ISERROR(VLOOKUP($A228,'Gerosa et al. diauxic shift'!$A:$L,8,FALSE)),"",IF(VLOOKUP($A228,'Gerosa et al. diauxic shift'!$A:$L,8,FALSE)=0,"",VLOOKUP($A228,'Gerosa et al. diauxic shift'!$A:$L,8,FALSE)*Sources!$E$3))</f>
        <v/>
      </c>
      <c r="AL228" s="12" t="str">
        <f>IF(ISERROR(VLOOKUP($A228,'Gerosa et al. diauxic shift'!$A:$L,9,FALSE)),"",IF(VLOOKUP($A228,'Gerosa et al. diauxic shift'!$A:$L,9,FALSE)=0,"",VLOOKUP($A228,'Gerosa et al. diauxic shift'!$A:$L,9,FALSE)*Sources!$E$3))</f>
        <v/>
      </c>
      <c r="AM228" s="12" t="str">
        <f>IF(ISERROR(VLOOKUP($A228,'Gerosa et al. diauxic shift'!$A:$L,10,FALSE)),"",IF(VLOOKUP($A228,'Gerosa et al. diauxic shift'!$A:$L,10,FALSE)=0,"",VLOOKUP($A228,'Gerosa et al. diauxic shift'!$A:$L,10,FALSE)*Sources!$E$3))</f>
        <v/>
      </c>
      <c r="AN228" s="12" t="str">
        <f>IF(ISERROR(VLOOKUP($A228,'Gerosa et al. diauxic shift'!$A:$L,11,FALSE)),"",IF(VLOOKUP($A228,'Gerosa et al. diauxic shift'!$A:$L,11,FALSE)=0,"",VLOOKUP($A228,'Gerosa et al. diauxic shift'!$A:$L,11,FALSE)*Sources!$E$3))</f>
        <v/>
      </c>
      <c r="AO228" s="12" t="str">
        <f>IF(ISERROR(VLOOKUP($A228,'Gerosa et al. diauxic shift'!$A:$L,12,FALSE)),"",IF(VLOOKUP($A228,'Gerosa et al. diauxic shift'!$A:$L,12,FALSE)=0,"",VLOOKUP($A228,'Gerosa et al. diauxic shift'!$A:$L,12,FALSE)*Sources!$E$3))</f>
        <v/>
      </c>
      <c r="AP228"/>
      <c r="AQ228" s="12" t="str">
        <f>IF(ISERROR(VLOOKUP($A228,'Ishii et al.'!$A:$L,3,FALSE)),"",IF(VLOOKUP($A228,'Ishii et al.'!$A:$L,3,FALSE)=0,"",VLOOKUP($A228,'Ishii et al.'!$A:$L,3,FALSE)*Sources!$E$4))</f>
        <v/>
      </c>
      <c r="AR228" s="12" t="str">
        <f>IF(ISERROR(VLOOKUP($A228,'Ishii et al.'!$A:$L,4,FALSE)),"",IF(VLOOKUP($A228,'Ishii et al.'!$A:$L,4,FALSE)=0,"",VLOOKUP($A228,'Ishii et al.'!$A:$L,4,FALSE)*Sources!$E$4))</f>
        <v/>
      </c>
      <c r="AS228" s="12" t="str">
        <f>IF(ISERROR(VLOOKUP($A228,'Ishii et al.'!$A:$L,5,FALSE)),"",IF(VLOOKUP($A228,'Ishii et al.'!$A:$L,5,FALSE)=0,"",VLOOKUP($A228,'Ishii et al.'!$A:$L,5,FALSE)*Sources!$E$4))</f>
        <v/>
      </c>
      <c r="AT228" s="12" t="str">
        <f>IF(ISERROR(VLOOKUP($A228,'Ishii et al.'!$A:$L,6,FALSE)),"",IF(VLOOKUP($A228,'Ishii et al.'!$A:$L,6,FALSE)=0,"",VLOOKUP($A228,'Ishii et al.'!$A:$L,6,FALSE)*Sources!$E$4))</f>
        <v/>
      </c>
      <c r="AU228" s="12" t="str">
        <f>IF(ISERROR(VLOOKUP($A228,'Ishii et al.'!$A:$L,7,FALSE)),"",IF(VLOOKUP($A228,'Ishii et al.'!$A:$L,7,FALSE)=0,"",VLOOKUP($A228,'Ishii et al.'!$A:$L,7,FALSE)*Sources!$E$4))</f>
        <v/>
      </c>
      <c r="AV228" s="12" t="str">
        <f t="shared" si="35"/>
        <v/>
      </c>
      <c r="AW228" s="12">
        <f>IF(ISERROR(VLOOKUP($A228,'Ishii et al.'!$A:$L,9,FALSE)),"",IF(VLOOKUP($A228,'Ishii et al.'!$A:$L,9,FALSE)=0,"",VLOOKUP($A228,'Ishii et al.'!$A:$L,9,FALSE)*Sources!$E$4))</f>
        <v>2.56437649498011E-3</v>
      </c>
      <c r="AX228" s="12">
        <f>IF(ISERROR(VLOOKUP($A228,'Ishii et al.'!$A:$L,10,FALSE)),"",IF(VLOOKUP($A228,'Ishii et al.'!$A:$L,10,FALSE)=0,"",VLOOKUP($A228,'Ishii et al.'!$A:$L,10,FALSE)*Sources!$E$4))</f>
        <v>1.04366972560322E-3</v>
      </c>
      <c r="AY228" s="12" t="str">
        <f>IF(ISERROR(VLOOKUP($A228,'Ishii et al.'!$A:$L,11,FALSE)),"",IF(VLOOKUP($A228,'Ishii et al.'!$A:$L,11,FALSE)=0,"",VLOOKUP($A228,'Ishii et al.'!$A:$L,11,FALSE)*Sources!$E$4))</f>
        <v/>
      </c>
      <c r="AZ228" s="12" t="str">
        <f>IF(ISERROR(VLOOKUP($A228,'Ishii et al.'!$A:$L,12,FALSE)),"",IF(VLOOKUP($A228,'Ishii et al.'!$A:$L,12,FALSE)=0,"",VLOOKUP($A228,'Ishii et al.'!$A:$L,12,FALSE)*Sources!$E$4))</f>
        <v/>
      </c>
      <c r="BA228"/>
      <c r="BB228" s="12" t="str">
        <f>IF(ISERROR(VLOOKUP($A228,'Park et al.'!$A:$E,5,FALSE)),"",IF(VLOOKUP($A228,'Park et al.'!$A:$E,5,FALSE)=0,"",VLOOKUP($A228,'Park et al.'!$A:$E,5,FALSE)*Sources!$E$5))</f>
        <v/>
      </c>
    </row>
    <row r="229" spans="1:54" ht="15" customHeight="1">
      <c r="A229" s="18" t="s">
        <v>604</v>
      </c>
      <c r="B229" s="18"/>
      <c r="C229" s="18"/>
      <c r="D229" s="12" t="s">
        <v>605</v>
      </c>
      <c r="G229" s="12" t="s">
        <v>605</v>
      </c>
      <c r="I229" s="12">
        <f t="shared" si="27"/>
        <v>1</v>
      </c>
      <c r="J229" s="12">
        <f t="shared" si="28"/>
        <v>1</v>
      </c>
      <c r="K229" s="18"/>
      <c r="L229" s="18"/>
      <c r="N229" s="12" t="str">
        <f t="shared" si="29"/>
        <v/>
      </c>
      <c r="O229" s="12" t="str">
        <f t="shared" si="30"/>
        <v/>
      </c>
      <c r="P229" s="12" t="str">
        <f t="shared" si="31"/>
        <v/>
      </c>
      <c r="Q229" s="12" t="str">
        <f t="shared" si="32"/>
        <v/>
      </c>
      <c r="R229" s="12" t="str">
        <f t="shared" si="33"/>
        <v/>
      </c>
      <c r="S229" s="12" t="str">
        <f t="shared" si="34"/>
        <v/>
      </c>
      <c r="U229" s="12" t="str">
        <f>IF(ISERROR(VLOOKUP($A229,'Bennett et al.'!$A:$E,3,FALSE)),"",IF(VLOOKUP($A229,'Bennett et al.'!$A:$E,3,FALSE)=0,"",VLOOKUP($A229,'Bennett et al.'!$A:$E,3,FALSE)*Sources!$E$2))</f>
        <v/>
      </c>
      <c r="V229" s="12" t="str">
        <f>IF(ISERROR(VLOOKUP($A229,'Bennett et al.'!$A:$E,4,FALSE)),"",IF(VLOOKUP($A229,'Bennett et al.'!$A:$E,4,FALSE)=0,"",VLOOKUP($A229,'Bennett et al.'!$A:$E,4,FALSE)*Sources!$E$2))</f>
        <v/>
      </c>
      <c r="W229" s="12" t="str">
        <f>IF(ISERROR(VLOOKUP($A229,'Bennett et al.'!$A:$E,5,FALSE)),"",IF(VLOOKUP($A229,'Bennett et al.'!$A:$E,5,FALSE)=0,"",VLOOKUP($A229,'Bennett et al.'!$A:$E,5,FALSE)*Sources!$E$2))</f>
        <v/>
      </c>
      <c r="X229"/>
      <c r="Y229" s="12" t="str">
        <f>IF(ISERROR(VLOOKUP($A229,'Gerosa et al. growth media'!$A:$K,4,FALSE)),"",IF(VLOOKUP($A229,'Gerosa et al. growth media'!$A:$K,4,FALSE)=0,"",VLOOKUP($A229,'Gerosa et al. growth media'!$A:$K,4,FALSE)*Sources!$E$3))</f>
        <v/>
      </c>
      <c r="Z229" s="12" t="str">
        <f>IF(ISERROR(VLOOKUP($A229,'Gerosa et al. growth media'!$A:$K,5,FALSE)),"",IF(VLOOKUP($A229,'Gerosa et al. growth media'!$A:$K,5,FALSE)=0,"",VLOOKUP($A229,'Gerosa et al. growth media'!$A:$K,5,FALSE)*Sources!$E$3))</f>
        <v/>
      </c>
      <c r="AA229" s="12" t="str">
        <f>IF(ISERROR(VLOOKUP($A229,'Gerosa et al. growth media'!$A:$K,6,FALSE)),"",IF(VLOOKUP($A229,'Gerosa et al. growth media'!$A:$K,6,FALSE)=0,"",VLOOKUP($A229,'Gerosa et al. growth media'!$A:$K,6,FALSE)*Sources!$E$3))</f>
        <v/>
      </c>
      <c r="AB229" s="12" t="str">
        <f>IF(ISERROR(VLOOKUP($A229,'Gerosa et al. growth media'!$A:$K,7,FALSE)),"",IF(VLOOKUP($A229,'Gerosa et al. growth media'!$A:$K,7,FALSE)=0,"",VLOOKUP($A229,'Gerosa et al. growth media'!$A:$K,7,FALSE)*Sources!$E$3))</f>
        <v/>
      </c>
      <c r="AC229" s="12" t="str">
        <f>IF(ISERROR(VLOOKUP($A229,'Gerosa et al. growth media'!$A:$K,8,FALSE)),"",IF(VLOOKUP($A229,'Gerosa et al. growth media'!$A:$K,8,FALSE)=0,"",VLOOKUP($A229,'Gerosa et al. growth media'!$A:$K,8,FALSE)*Sources!$E$3))</f>
        <v/>
      </c>
      <c r="AD229" s="12" t="str">
        <f>IF(ISERROR(VLOOKUP($A229,'Gerosa et al. growth media'!$A:$K,9,FALSE)),"",IF(VLOOKUP($A229,'Gerosa et al. growth media'!$A:$K,9,FALSE)=0,"",VLOOKUP($A229,'Gerosa et al. growth media'!$A:$K,9,FALSE)*Sources!$E$3))</f>
        <v/>
      </c>
      <c r="AE229" s="12" t="str">
        <f>IF(ISERROR(VLOOKUP($A229,'Gerosa et al. growth media'!$A:$K,10,FALSE)),"",IF(VLOOKUP($A229,'Gerosa et al. growth media'!$A:$K,10,FALSE)=0,"",VLOOKUP($A229,'Gerosa et al. growth media'!$A:$K,10,FALSE)*Sources!$E$3))</f>
        <v/>
      </c>
      <c r="AF229" s="12" t="str">
        <f>IF(ISERROR(VLOOKUP($A229,'Gerosa et al. growth media'!$A:$K,11,FALSE)),"",IF(VLOOKUP($A229,'Gerosa et al. growth media'!$A:$K,11,FALSE)=0,"",VLOOKUP($A229,'Gerosa et al. growth media'!$A:$K,11,FALSE)*Sources!$E$3))</f>
        <v/>
      </c>
      <c r="AG229" s="12" t="str">
        <f>IF(ISERROR(VLOOKUP($A229,'Gerosa et al. diauxic shift'!$A:$L,4,FALSE)),"",IF(VLOOKUP($A229,'Gerosa et al. diauxic shift'!$A:$L,4,FALSE)=0,"",VLOOKUP($A229,'Gerosa et al. diauxic shift'!$A:$L,4,FALSE)*Sources!$E$3))</f>
        <v/>
      </c>
      <c r="AH229" s="12" t="str">
        <f>IF(ISERROR(VLOOKUP($A229,'Gerosa et al. diauxic shift'!$A:$L,5,FALSE)),"",IF(VLOOKUP($A229,'Gerosa et al. diauxic shift'!$A:$L,5,FALSE)=0,"",VLOOKUP($A229,'Gerosa et al. diauxic shift'!$A:$L,5,FALSE)*Sources!$E$3))</f>
        <v/>
      </c>
      <c r="AI229" s="12" t="str">
        <f>IF(ISERROR(VLOOKUP($A229,'Gerosa et al. diauxic shift'!$A:$L,6,FALSE)),"",IF(VLOOKUP($A229,'Gerosa et al. diauxic shift'!$A:$L,6,FALSE)=0,"",VLOOKUP($A229,'Gerosa et al. diauxic shift'!$A:$L,6,FALSE)*Sources!$E$3))</f>
        <v/>
      </c>
      <c r="AJ229" s="12" t="str">
        <f>IF(ISERROR(VLOOKUP($A229,'Gerosa et al. diauxic shift'!$A:$L,7,FALSE)),"",IF(VLOOKUP($A229,'Gerosa et al. diauxic shift'!$A:$L,7,FALSE)=0,"",VLOOKUP($A229,'Gerosa et al. diauxic shift'!$A:$L,7,FALSE)*Sources!$E$3))</f>
        <v/>
      </c>
      <c r="AK229" s="12" t="str">
        <f>IF(ISERROR(VLOOKUP($A229,'Gerosa et al. diauxic shift'!$A:$L,8,FALSE)),"",IF(VLOOKUP($A229,'Gerosa et al. diauxic shift'!$A:$L,8,FALSE)=0,"",VLOOKUP($A229,'Gerosa et al. diauxic shift'!$A:$L,8,FALSE)*Sources!$E$3))</f>
        <v/>
      </c>
      <c r="AL229" s="12" t="str">
        <f>IF(ISERROR(VLOOKUP($A229,'Gerosa et al. diauxic shift'!$A:$L,9,FALSE)),"",IF(VLOOKUP($A229,'Gerosa et al. diauxic shift'!$A:$L,9,FALSE)=0,"",VLOOKUP($A229,'Gerosa et al. diauxic shift'!$A:$L,9,FALSE)*Sources!$E$3))</f>
        <v/>
      </c>
      <c r="AM229" s="12" t="str">
        <f>IF(ISERROR(VLOOKUP($A229,'Gerosa et al. diauxic shift'!$A:$L,10,FALSE)),"",IF(VLOOKUP($A229,'Gerosa et al. diauxic shift'!$A:$L,10,FALSE)=0,"",VLOOKUP($A229,'Gerosa et al. diauxic shift'!$A:$L,10,FALSE)*Sources!$E$3))</f>
        <v/>
      </c>
      <c r="AN229" s="12" t="str">
        <f>IF(ISERROR(VLOOKUP($A229,'Gerosa et al. diauxic shift'!$A:$L,11,FALSE)),"",IF(VLOOKUP($A229,'Gerosa et al. diauxic shift'!$A:$L,11,FALSE)=0,"",VLOOKUP($A229,'Gerosa et al. diauxic shift'!$A:$L,11,FALSE)*Sources!$E$3))</f>
        <v/>
      </c>
      <c r="AO229" s="12" t="str">
        <f>IF(ISERROR(VLOOKUP($A229,'Gerosa et al. diauxic shift'!$A:$L,12,FALSE)),"",IF(VLOOKUP($A229,'Gerosa et al. diauxic shift'!$A:$L,12,FALSE)=0,"",VLOOKUP($A229,'Gerosa et al. diauxic shift'!$A:$L,12,FALSE)*Sources!$E$3))</f>
        <v/>
      </c>
      <c r="AP229"/>
      <c r="AQ229" s="12">
        <f>IF(ISERROR(VLOOKUP($A229,'Ishii et al.'!$A:$L,3,FALSE)),"",IF(VLOOKUP($A229,'Ishii et al.'!$A:$L,3,FALSE)=0,"",VLOOKUP($A229,'Ishii et al.'!$A:$L,3,FALSE)*Sources!$E$4))</f>
        <v>2.2092971664907E-3</v>
      </c>
      <c r="AR229" s="12" t="str">
        <f>IF(ISERROR(VLOOKUP($A229,'Ishii et al.'!$A:$L,4,FALSE)),"",IF(VLOOKUP($A229,'Ishii et al.'!$A:$L,4,FALSE)=0,"",VLOOKUP($A229,'Ishii et al.'!$A:$L,4,FALSE)*Sources!$E$4))</f>
        <v/>
      </c>
      <c r="AS229" s="12" t="str">
        <f>IF(ISERROR(VLOOKUP($A229,'Ishii et al.'!$A:$L,5,FALSE)),"",IF(VLOOKUP($A229,'Ishii et al.'!$A:$L,5,FALSE)=0,"",VLOOKUP($A229,'Ishii et al.'!$A:$L,5,FALSE)*Sources!$E$4))</f>
        <v/>
      </c>
      <c r="AT229" s="12" t="str">
        <f>IF(ISERROR(VLOOKUP($A229,'Ishii et al.'!$A:$L,6,FALSE)),"",IF(VLOOKUP($A229,'Ishii et al.'!$A:$L,6,FALSE)=0,"",VLOOKUP($A229,'Ishii et al.'!$A:$L,6,FALSE)*Sources!$E$4))</f>
        <v/>
      </c>
      <c r="AU229" s="12" t="str">
        <f>IF(ISERROR(VLOOKUP($A229,'Ishii et al.'!$A:$L,7,FALSE)),"",IF(VLOOKUP($A229,'Ishii et al.'!$A:$L,7,FALSE)=0,"",VLOOKUP($A229,'Ishii et al.'!$A:$L,7,FALSE)*Sources!$E$4))</f>
        <v/>
      </c>
      <c r="AV229" s="12">
        <f t="shared" si="35"/>
        <v>2.2092971664907E-3</v>
      </c>
      <c r="AW229" s="12" t="str">
        <f>IF(ISERROR(VLOOKUP($A229,'Ishii et al.'!$A:$L,9,FALSE)),"",IF(VLOOKUP($A229,'Ishii et al.'!$A:$L,9,FALSE)=0,"",VLOOKUP($A229,'Ishii et al.'!$A:$L,9,FALSE)*Sources!$E$4))</f>
        <v/>
      </c>
      <c r="AX229" s="12" t="str">
        <f>IF(ISERROR(VLOOKUP($A229,'Ishii et al.'!$A:$L,10,FALSE)),"",IF(VLOOKUP($A229,'Ishii et al.'!$A:$L,10,FALSE)=0,"",VLOOKUP($A229,'Ishii et al.'!$A:$L,10,FALSE)*Sources!$E$4))</f>
        <v/>
      </c>
      <c r="AY229" s="12" t="str">
        <f>IF(ISERROR(VLOOKUP($A229,'Ishii et al.'!$A:$L,11,FALSE)),"",IF(VLOOKUP($A229,'Ishii et al.'!$A:$L,11,FALSE)=0,"",VLOOKUP($A229,'Ishii et al.'!$A:$L,11,FALSE)*Sources!$E$4))</f>
        <v/>
      </c>
      <c r="AZ229" s="12" t="str">
        <f>IF(ISERROR(VLOOKUP($A229,'Ishii et al.'!$A:$L,12,FALSE)),"",IF(VLOOKUP($A229,'Ishii et al.'!$A:$L,12,FALSE)=0,"",VLOOKUP($A229,'Ishii et al.'!$A:$L,12,FALSE)*Sources!$E$4))</f>
        <v/>
      </c>
      <c r="BA229"/>
      <c r="BB229" s="12" t="str">
        <f>IF(ISERROR(VLOOKUP($A229,'Park et al.'!$A:$E,5,FALSE)),"",IF(VLOOKUP($A229,'Park et al.'!$A:$E,5,FALSE)=0,"",VLOOKUP($A229,'Park et al.'!$A:$E,5,FALSE)*Sources!$E$5))</f>
        <v/>
      </c>
    </row>
    <row r="230" spans="1:54" ht="15" customHeight="1">
      <c r="A230" s="18" t="s">
        <v>606</v>
      </c>
      <c r="B230" s="18"/>
      <c r="C230" s="18"/>
      <c r="D230" s="12" t="s">
        <v>607</v>
      </c>
      <c r="G230" s="12" t="s">
        <v>607</v>
      </c>
      <c r="I230" s="12">
        <f t="shared" si="27"/>
        <v>1</v>
      </c>
      <c r="J230" s="12">
        <f t="shared" si="28"/>
        <v>1</v>
      </c>
      <c r="K230" s="18"/>
      <c r="L230" s="18"/>
      <c r="N230" s="12" t="str">
        <f t="shared" si="29"/>
        <v/>
      </c>
      <c r="O230" s="12" t="str">
        <f t="shared" si="30"/>
        <v/>
      </c>
      <c r="P230" s="12" t="str">
        <f t="shared" si="31"/>
        <v/>
      </c>
      <c r="Q230" s="12" t="str">
        <f t="shared" si="32"/>
        <v/>
      </c>
      <c r="R230" s="12" t="str">
        <f t="shared" si="33"/>
        <v/>
      </c>
      <c r="S230" s="12" t="str">
        <f t="shared" si="34"/>
        <v/>
      </c>
      <c r="U230" s="12" t="str">
        <f>IF(ISERROR(VLOOKUP($A230,'Bennett et al.'!$A:$E,3,FALSE)),"",IF(VLOOKUP($A230,'Bennett et al.'!$A:$E,3,FALSE)=0,"",VLOOKUP($A230,'Bennett et al.'!$A:$E,3,FALSE)*Sources!$E$2))</f>
        <v/>
      </c>
      <c r="V230" s="12" t="str">
        <f>IF(ISERROR(VLOOKUP($A230,'Bennett et al.'!$A:$E,4,FALSE)),"",IF(VLOOKUP($A230,'Bennett et al.'!$A:$E,4,FALSE)=0,"",VLOOKUP($A230,'Bennett et al.'!$A:$E,4,FALSE)*Sources!$E$2))</f>
        <v/>
      </c>
      <c r="W230" s="12" t="str">
        <f>IF(ISERROR(VLOOKUP($A230,'Bennett et al.'!$A:$E,5,FALSE)),"",IF(VLOOKUP($A230,'Bennett et al.'!$A:$E,5,FALSE)=0,"",VLOOKUP($A230,'Bennett et al.'!$A:$E,5,FALSE)*Sources!$E$2))</f>
        <v/>
      </c>
      <c r="X230"/>
      <c r="Y230" s="12" t="str">
        <f>IF(ISERROR(VLOOKUP($A230,'Gerosa et al. growth media'!$A:$K,4,FALSE)),"",IF(VLOOKUP($A230,'Gerosa et al. growth media'!$A:$K,4,FALSE)=0,"",VLOOKUP($A230,'Gerosa et al. growth media'!$A:$K,4,FALSE)*Sources!$E$3))</f>
        <v/>
      </c>
      <c r="Z230" s="12" t="str">
        <f>IF(ISERROR(VLOOKUP($A230,'Gerosa et al. growth media'!$A:$K,5,FALSE)),"",IF(VLOOKUP($A230,'Gerosa et al. growth media'!$A:$K,5,FALSE)=0,"",VLOOKUP($A230,'Gerosa et al. growth media'!$A:$K,5,FALSE)*Sources!$E$3))</f>
        <v/>
      </c>
      <c r="AA230" s="12" t="str">
        <f>IF(ISERROR(VLOOKUP($A230,'Gerosa et al. growth media'!$A:$K,6,FALSE)),"",IF(VLOOKUP($A230,'Gerosa et al. growth media'!$A:$K,6,FALSE)=0,"",VLOOKUP($A230,'Gerosa et al. growth media'!$A:$K,6,FALSE)*Sources!$E$3))</f>
        <v/>
      </c>
      <c r="AB230" s="12" t="str">
        <f>IF(ISERROR(VLOOKUP($A230,'Gerosa et al. growth media'!$A:$K,7,FALSE)),"",IF(VLOOKUP($A230,'Gerosa et al. growth media'!$A:$K,7,FALSE)=0,"",VLOOKUP($A230,'Gerosa et al. growth media'!$A:$K,7,FALSE)*Sources!$E$3))</f>
        <v/>
      </c>
      <c r="AC230" s="12" t="str">
        <f>IF(ISERROR(VLOOKUP($A230,'Gerosa et al. growth media'!$A:$K,8,FALSE)),"",IF(VLOOKUP($A230,'Gerosa et al. growth media'!$A:$K,8,FALSE)=0,"",VLOOKUP($A230,'Gerosa et al. growth media'!$A:$K,8,FALSE)*Sources!$E$3))</f>
        <v/>
      </c>
      <c r="AD230" s="12" t="str">
        <f>IF(ISERROR(VLOOKUP($A230,'Gerosa et al. growth media'!$A:$K,9,FALSE)),"",IF(VLOOKUP($A230,'Gerosa et al. growth media'!$A:$K,9,FALSE)=0,"",VLOOKUP($A230,'Gerosa et al. growth media'!$A:$K,9,FALSE)*Sources!$E$3))</f>
        <v/>
      </c>
      <c r="AE230" s="12" t="str">
        <f>IF(ISERROR(VLOOKUP($A230,'Gerosa et al. growth media'!$A:$K,10,FALSE)),"",IF(VLOOKUP($A230,'Gerosa et al. growth media'!$A:$K,10,FALSE)=0,"",VLOOKUP($A230,'Gerosa et al. growth media'!$A:$K,10,FALSE)*Sources!$E$3))</f>
        <v/>
      </c>
      <c r="AF230" s="12" t="str">
        <f>IF(ISERROR(VLOOKUP($A230,'Gerosa et al. growth media'!$A:$K,11,FALSE)),"",IF(VLOOKUP($A230,'Gerosa et al. growth media'!$A:$K,11,FALSE)=0,"",VLOOKUP($A230,'Gerosa et al. growth media'!$A:$K,11,FALSE)*Sources!$E$3))</f>
        <v/>
      </c>
      <c r="AG230" s="12" t="str">
        <f>IF(ISERROR(VLOOKUP($A230,'Gerosa et al. diauxic shift'!$A:$L,4,FALSE)),"",IF(VLOOKUP($A230,'Gerosa et al. diauxic shift'!$A:$L,4,FALSE)=0,"",VLOOKUP($A230,'Gerosa et al. diauxic shift'!$A:$L,4,FALSE)*Sources!$E$3))</f>
        <v/>
      </c>
      <c r="AH230" s="12" t="str">
        <f>IF(ISERROR(VLOOKUP($A230,'Gerosa et al. diauxic shift'!$A:$L,5,FALSE)),"",IF(VLOOKUP($A230,'Gerosa et al. diauxic shift'!$A:$L,5,FALSE)=0,"",VLOOKUP($A230,'Gerosa et al. diauxic shift'!$A:$L,5,FALSE)*Sources!$E$3))</f>
        <v/>
      </c>
      <c r="AI230" s="12" t="str">
        <f>IF(ISERROR(VLOOKUP($A230,'Gerosa et al. diauxic shift'!$A:$L,6,FALSE)),"",IF(VLOOKUP($A230,'Gerosa et al. diauxic shift'!$A:$L,6,FALSE)=0,"",VLOOKUP($A230,'Gerosa et al. diauxic shift'!$A:$L,6,FALSE)*Sources!$E$3))</f>
        <v/>
      </c>
      <c r="AJ230" s="12" t="str">
        <f>IF(ISERROR(VLOOKUP($A230,'Gerosa et al. diauxic shift'!$A:$L,7,FALSE)),"",IF(VLOOKUP($A230,'Gerosa et al. diauxic shift'!$A:$L,7,FALSE)=0,"",VLOOKUP($A230,'Gerosa et al. diauxic shift'!$A:$L,7,FALSE)*Sources!$E$3))</f>
        <v/>
      </c>
      <c r="AK230" s="12" t="str">
        <f>IF(ISERROR(VLOOKUP($A230,'Gerosa et al. diauxic shift'!$A:$L,8,FALSE)),"",IF(VLOOKUP($A230,'Gerosa et al. diauxic shift'!$A:$L,8,FALSE)=0,"",VLOOKUP($A230,'Gerosa et al. diauxic shift'!$A:$L,8,FALSE)*Sources!$E$3))</f>
        <v/>
      </c>
      <c r="AL230" s="12" t="str">
        <f>IF(ISERROR(VLOOKUP($A230,'Gerosa et al. diauxic shift'!$A:$L,9,FALSE)),"",IF(VLOOKUP($A230,'Gerosa et al. diauxic shift'!$A:$L,9,FALSE)=0,"",VLOOKUP($A230,'Gerosa et al. diauxic shift'!$A:$L,9,FALSE)*Sources!$E$3))</f>
        <v/>
      </c>
      <c r="AM230" s="12" t="str">
        <f>IF(ISERROR(VLOOKUP($A230,'Gerosa et al. diauxic shift'!$A:$L,10,FALSE)),"",IF(VLOOKUP($A230,'Gerosa et al. diauxic shift'!$A:$L,10,FALSE)=0,"",VLOOKUP($A230,'Gerosa et al. diauxic shift'!$A:$L,10,FALSE)*Sources!$E$3))</f>
        <v/>
      </c>
      <c r="AN230" s="12" t="str">
        <f>IF(ISERROR(VLOOKUP($A230,'Gerosa et al. diauxic shift'!$A:$L,11,FALSE)),"",IF(VLOOKUP($A230,'Gerosa et al. diauxic shift'!$A:$L,11,FALSE)=0,"",VLOOKUP($A230,'Gerosa et al. diauxic shift'!$A:$L,11,FALSE)*Sources!$E$3))</f>
        <v/>
      </c>
      <c r="AO230" s="12" t="str">
        <f>IF(ISERROR(VLOOKUP($A230,'Gerosa et al. diauxic shift'!$A:$L,12,FALSE)),"",IF(VLOOKUP($A230,'Gerosa et al. diauxic shift'!$A:$L,12,FALSE)=0,"",VLOOKUP($A230,'Gerosa et al. diauxic shift'!$A:$L,12,FALSE)*Sources!$E$3))</f>
        <v/>
      </c>
      <c r="AP230"/>
      <c r="AQ230" s="12" t="str">
        <f>IF(ISERROR(VLOOKUP($A230,'Ishii et al.'!$A:$L,3,FALSE)),"",IF(VLOOKUP($A230,'Ishii et al.'!$A:$L,3,FALSE)=0,"",VLOOKUP($A230,'Ishii et al.'!$A:$L,3,FALSE)*Sources!$E$4))</f>
        <v/>
      </c>
      <c r="AR230" s="12" t="str">
        <f>IF(ISERROR(VLOOKUP($A230,'Ishii et al.'!$A:$L,4,FALSE)),"",IF(VLOOKUP($A230,'Ishii et al.'!$A:$L,4,FALSE)=0,"",VLOOKUP($A230,'Ishii et al.'!$A:$L,4,FALSE)*Sources!$E$4))</f>
        <v/>
      </c>
      <c r="AS230" s="12" t="str">
        <f>IF(ISERROR(VLOOKUP($A230,'Ishii et al.'!$A:$L,5,FALSE)),"",IF(VLOOKUP($A230,'Ishii et al.'!$A:$L,5,FALSE)=0,"",VLOOKUP($A230,'Ishii et al.'!$A:$L,5,FALSE)*Sources!$E$4))</f>
        <v/>
      </c>
      <c r="AT230" s="12" t="str">
        <f>IF(ISERROR(VLOOKUP($A230,'Ishii et al.'!$A:$L,6,FALSE)),"",IF(VLOOKUP($A230,'Ishii et al.'!$A:$L,6,FALSE)=0,"",VLOOKUP($A230,'Ishii et al.'!$A:$L,6,FALSE)*Sources!$E$4))</f>
        <v/>
      </c>
      <c r="AU230" s="12" t="str">
        <f>IF(ISERROR(VLOOKUP($A230,'Ishii et al.'!$A:$L,7,FALSE)),"",IF(VLOOKUP($A230,'Ishii et al.'!$A:$L,7,FALSE)=0,"",VLOOKUP($A230,'Ishii et al.'!$A:$L,7,FALSE)*Sources!$E$4))</f>
        <v/>
      </c>
      <c r="AV230" s="12" t="str">
        <f t="shared" si="35"/>
        <v/>
      </c>
      <c r="AW230" s="12">
        <f>IF(ISERROR(VLOOKUP($A230,'Ishii et al.'!$A:$L,9,FALSE)),"",IF(VLOOKUP($A230,'Ishii et al.'!$A:$L,9,FALSE)=0,"",VLOOKUP($A230,'Ishii et al.'!$A:$L,9,FALSE)*Sources!$E$4))</f>
        <v>2.0107906817284499E-3</v>
      </c>
      <c r="AX230" s="12" t="str">
        <f>IF(ISERROR(VLOOKUP($A230,'Ishii et al.'!$A:$L,10,FALSE)),"",IF(VLOOKUP($A230,'Ishii et al.'!$A:$L,10,FALSE)=0,"",VLOOKUP($A230,'Ishii et al.'!$A:$L,10,FALSE)*Sources!$E$4))</f>
        <v/>
      </c>
      <c r="AY230" s="12" t="str">
        <f>IF(ISERROR(VLOOKUP($A230,'Ishii et al.'!$A:$L,11,FALSE)),"",IF(VLOOKUP($A230,'Ishii et al.'!$A:$L,11,FALSE)=0,"",VLOOKUP($A230,'Ishii et al.'!$A:$L,11,FALSE)*Sources!$E$4))</f>
        <v/>
      </c>
      <c r="AZ230" s="12" t="str">
        <f>IF(ISERROR(VLOOKUP($A230,'Ishii et al.'!$A:$L,12,FALSE)),"",IF(VLOOKUP($A230,'Ishii et al.'!$A:$L,12,FALSE)=0,"",VLOOKUP($A230,'Ishii et al.'!$A:$L,12,FALSE)*Sources!$E$4))</f>
        <v/>
      </c>
      <c r="BA230"/>
      <c r="BB230" s="12" t="str">
        <f>IF(ISERROR(VLOOKUP($A230,'Park et al.'!$A:$E,5,FALSE)),"",IF(VLOOKUP($A230,'Park et al.'!$A:$E,5,FALSE)=0,"",VLOOKUP($A230,'Park et al.'!$A:$E,5,FALSE)*Sources!$E$5))</f>
        <v/>
      </c>
    </row>
    <row r="231" spans="1:54" ht="15" customHeight="1">
      <c r="A231" s="18" t="s">
        <v>608</v>
      </c>
      <c r="B231" s="18"/>
      <c r="C231" s="18"/>
      <c r="D231" s="12" t="s">
        <v>609</v>
      </c>
      <c r="G231" s="12" t="s">
        <v>609</v>
      </c>
      <c r="I231" s="12">
        <f t="shared" si="27"/>
        <v>1</v>
      </c>
      <c r="J231" s="12">
        <f t="shared" si="28"/>
        <v>3</v>
      </c>
      <c r="K231" s="18"/>
      <c r="L231" s="18"/>
      <c r="N231" s="12" t="str">
        <f t="shared" si="29"/>
        <v/>
      </c>
      <c r="O231" s="12" t="str">
        <f t="shared" si="30"/>
        <v/>
      </c>
      <c r="P231" s="12" t="str">
        <f t="shared" si="31"/>
        <v/>
      </c>
      <c r="Q231" s="12" t="str">
        <f t="shared" si="32"/>
        <v/>
      </c>
      <c r="R231" s="12" t="str">
        <f t="shared" si="33"/>
        <v/>
      </c>
      <c r="S231" s="12" t="str">
        <f t="shared" si="34"/>
        <v/>
      </c>
      <c r="U231" s="12" t="str">
        <f>IF(ISERROR(VLOOKUP($A231,'Bennett et al.'!$A:$E,3,FALSE)),"",IF(VLOOKUP($A231,'Bennett et al.'!$A:$E,3,FALSE)=0,"",VLOOKUP($A231,'Bennett et al.'!$A:$E,3,FALSE)*Sources!$E$2))</f>
        <v/>
      </c>
      <c r="V231" s="12" t="str">
        <f>IF(ISERROR(VLOOKUP($A231,'Bennett et al.'!$A:$E,4,FALSE)),"",IF(VLOOKUP($A231,'Bennett et al.'!$A:$E,4,FALSE)=0,"",VLOOKUP($A231,'Bennett et al.'!$A:$E,4,FALSE)*Sources!$E$2))</f>
        <v/>
      </c>
      <c r="W231" s="12" t="str">
        <f>IF(ISERROR(VLOOKUP($A231,'Bennett et al.'!$A:$E,5,FALSE)),"",IF(VLOOKUP($A231,'Bennett et al.'!$A:$E,5,FALSE)=0,"",VLOOKUP($A231,'Bennett et al.'!$A:$E,5,FALSE)*Sources!$E$2))</f>
        <v/>
      </c>
      <c r="X231"/>
      <c r="Y231" s="12" t="str">
        <f>IF(ISERROR(VLOOKUP($A231,'Gerosa et al. growth media'!$A:$K,4,FALSE)),"",IF(VLOOKUP($A231,'Gerosa et al. growth media'!$A:$K,4,FALSE)=0,"",VLOOKUP($A231,'Gerosa et al. growth media'!$A:$K,4,FALSE)*Sources!$E$3))</f>
        <v/>
      </c>
      <c r="Z231" s="12" t="str">
        <f>IF(ISERROR(VLOOKUP($A231,'Gerosa et al. growth media'!$A:$K,5,FALSE)),"",IF(VLOOKUP($A231,'Gerosa et al. growth media'!$A:$K,5,FALSE)=0,"",VLOOKUP($A231,'Gerosa et al. growth media'!$A:$K,5,FALSE)*Sources!$E$3))</f>
        <v/>
      </c>
      <c r="AA231" s="12" t="str">
        <f>IF(ISERROR(VLOOKUP($A231,'Gerosa et al. growth media'!$A:$K,6,FALSE)),"",IF(VLOOKUP($A231,'Gerosa et al. growth media'!$A:$K,6,FALSE)=0,"",VLOOKUP($A231,'Gerosa et al. growth media'!$A:$K,6,FALSE)*Sources!$E$3))</f>
        <v/>
      </c>
      <c r="AB231" s="12" t="str">
        <f>IF(ISERROR(VLOOKUP($A231,'Gerosa et al. growth media'!$A:$K,7,FALSE)),"",IF(VLOOKUP($A231,'Gerosa et al. growth media'!$A:$K,7,FALSE)=0,"",VLOOKUP($A231,'Gerosa et al. growth media'!$A:$K,7,FALSE)*Sources!$E$3))</f>
        <v/>
      </c>
      <c r="AC231" s="12" t="str">
        <f>IF(ISERROR(VLOOKUP($A231,'Gerosa et al. growth media'!$A:$K,8,FALSE)),"",IF(VLOOKUP($A231,'Gerosa et al. growth media'!$A:$K,8,FALSE)=0,"",VLOOKUP($A231,'Gerosa et al. growth media'!$A:$K,8,FALSE)*Sources!$E$3))</f>
        <v/>
      </c>
      <c r="AD231" s="12" t="str">
        <f>IF(ISERROR(VLOOKUP($A231,'Gerosa et al. growth media'!$A:$K,9,FALSE)),"",IF(VLOOKUP($A231,'Gerosa et al. growth media'!$A:$K,9,FALSE)=0,"",VLOOKUP($A231,'Gerosa et al. growth media'!$A:$K,9,FALSE)*Sources!$E$3))</f>
        <v/>
      </c>
      <c r="AE231" s="12" t="str">
        <f>IF(ISERROR(VLOOKUP($A231,'Gerosa et al. growth media'!$A:$K,10,FALSE)),"",IF(VLOOKUP($A231,'Gerosa et al. growth media'!$A:$K,10,FALSE)=0,"",VLOOKUP($A231,'Gerosa et al. growth media'!$A:$K,10,FALSE)*Sources!$E$3))</f>
        <v/>
      </c>
      <c r="AF231" s="12" t="str">
        <f>IF(ISERROR(VLOOKUP($A231,'Gerosa et al. growth media'!$A:$K,11,FALSE)),"",IF(VLOOKUP($A231,'Gerosa et al. growth media'!$A:$K,11,FALSE)=0,"",VLOOKUP($A231,'Gerosa et al. growth media'!$A:$K,11,FALSE)*Sources!$E$3))</f>
        <v/>
      </c>
      <c r="AG231" s="12" t="str">
        <f>IF(ISERROR(VLOOKUP($A231,'Gerosa et al. diauxic shift'!$A:$L,4,FALSE)),"",IF(VLOOKUP($A231,'Gerosa et al. diauxic shift'!$A:$L,4,FALSE)=0,"",VLOOKUP($A231,'Gerosa et al. diauxic shift'!$A:$L,4,FALSE)*Sources!$E$3))</f>
        <v/>
      </c>
      <c r="AH231" s="12" t="str">
        <f>IF(ISERROR(VLOOKUP($A231,'Gerosa et al. diauxic shift'!$A:$L,5,FALSE)),"",IF(VLOOKUP($A231,'Gerosa et al. diauxic shift'!$A:$L,5,FALSE)=0,"",VLOOKUP($A231,'Gerosa et al. diauxic shift'!$A:$L,5,FALSE)*Sources!$E$3))</f>
        <v/>
      </c>
      <c r="AI231" s="12" t="str">
        <f>IF(ISERROR(VLOOKUP($A231,'Gerosa et al. diauxic shift'!$A:$L,6,FALSE)),"",IF(VLOOKUP($A231,'Gerosa et al. diauxic shift'!$A:$L,6,FALSE)=0,"",VLOOKUP($A231,'Gerosa et al. diauxic shift'!$A:$L,6,FALSE)*Sources!$E$3))</f>
        <v/>
      </c>
      <c r="AJ231" s="12" t="str">
        <f>IF(ISERROR(VLOOKUP($A231,'Gerosa et al. diauxic shift'!$A:$L,7,FALSE)),"",IF(VLOOKUP($A231,'Gerosa et al. diauxic shift'!$A:$L,7,FALSE)=0,"",VLOOKUP($A231,'Gerosa et al. diauxic shift'!$A:$L,7,FALSE)*Sources!$E$3))</f>
        <v/>
      </c>
      <c r="AK231" s="12" t="str">
        <f>IF(ISERROR(VLOOKUP($A231,'Gerosa et al. diauxic shift'!$A:$L,8,FALSE)),"",IF(VLOOKUP($A231,'Gerosa et al. diauxic shift'!$A:$L,8,FALSE)=0,"",VLOOKUP($A231,'Gerosa et al. diauxic shift'!$A:$L,8,FALSE)*Sources!$E$3))</f>
        <v/>
      </c>
      <c r="AL231" s="12" t="str">
        <f>IF(ISERROR(VLOOKUP($A231,'Gerosa et al. diauxic shift'!$A:$L,9,FALSE)),"",IF(VLOOKUP($A231,'Gerosa et al. diauxic shift'!$A:$L,9,FALSE)=0,"",VLOOKUP($A231,'Gerosa et al. diauxic shift'!$A:$L,9,FALSE)*Sources!$E$3))</f>
        <v/>
      </c>
      <c r="AM231" s="12" t="str">
        <f>IF(ISERROR(VLOOKUP($A231,'Gerosa et al. diauxic shift'!$A:$L,10,FALSE)),"",IF(VLOOKUP($A231,'Gerosa et al. diauxic shift'!$A:$L,10,FALSE)=0,"",VLOOKUP($A231,'Gerosa et al. diauxic shift'!$A:$L,10,FALSE)*Sources!$E$3))</f>
        <v/>
      </c>
      <c r="AN231" s="12" t="str">
        <f>IF(ISERROR(VLOOKUP($A231,'Gerosa et al. diauxic shift'!$A:$L,11,FALSE)),"",IF(VLOOKUP($A231,'Gerosa et al. diauxic shift'!$A:$L,11,FALSE)=0,"",VLOOKUP($A231,'Gerosa et al. diauxic shift'!$A:$L,11,FALSE)*Sources!$E$3))</f>
        <v/>
      </c>
      <c r="AO231" s="12" t="str">
        <f>IF(ISERROR(VLOOKUP($A231,'Gerosa et al. diauxic shift'!$A:$L,12,FALSE)),"",IF(VLOOKUP($A231,'Gerosa et al. diauxic shift'!$A:$L,12,FALSE)=0,"",VLOOKUP($A231,'Gerosa et al. diauxic shift'!$A:$L,12,FALSE)*Sources!$E$3))</f>
        <v/>
      </c>
      <c r="AP231"/>
      <c r="AQ231" s="12" t="str">
        <f>IF(ISERROR(VLOOKUP($A231,'Ishii et al.'!$A:$L,3,FALSE)),"",IF(VLOOKUP($A231,'Ishii et al.'!$A:$L,3,FALSE)=0,"",VLOOKUP($A231,'Ishii et al.'!$A:$L,3,FALSE)*Sources!$E$4))</f>
        <v/>
      </c>
      <c r="AR231" s="12" t="str">
        <f>IF(ISERROR(VLOOKUP($A231,'Ishii et al.'!$A:$L,4,FALSE)),"",IF(VLOOKUP($A231,'Ishii et al.'!$A:$L,4,FALSE)=0,"",VLOOKUP($A231,'Ishii et al.'!$A:$L,4,FALSE)*Sources!$E$4))</f>
        <v/>
      </c>
      <c r="AS231" s="12">
        <f>IF(ISERROR(VLOOKUP($A231,'Ishii et al.'!$A:$L,5,FALSE)),"",IF(VLOOKUP($A231,'Ishii et al.'!$A:$L,5,FALSE)=0,"",VLOOKUP($A231,'Ishii et al.'!$A:$L,5,FALSE)*Sources!$E$4))</f>
        <v>4.3403773843335696E-3</v>
      </c>
      <c r="AT231" s="12" t="str">
        <f>IF(ISERROR(VLOOKUP($A231,'Ishii et al.'!$A:$L,6,FALSE)),"",IF(VLOOKUP($A231,'Ishii et al.'!$A:$L,6,FALSE)=0,"",VLOOKUP($A231,'Ishii et al.'!$A:$L,6,FALSE)*Sources!$E$4))</f>
        <v/>
      </c>
      <c r="AU231" s="12" t="str">
        <f>IF(ISERROR(VLOOKUP($A231,'Ishii et al.'!$A:$L,7,FALSE)),"",IF(VLOOKUP($A231,'Ishii et al.'!$A:$L,7,FALSE)=0,"",VLOOKUP($A231,'Ishii et al.'!$A:$L,7,FALSE)*Sources!$E$4))</f>
        <v/>
      </c>
      <c r="AV231" s="12">
        <f t="shared" si="35"/>
        <v>4.3403773843335696E-3</v>
      </c>
      <c r="AW231" s="12">
        <f>IF(ISERROR(VLOOKUP($A231,'Ishii et al.'!$A:$L,9,FALSE)),"",IF(VLOOKUP($A231,'Ishii et al.'!$A:$L,9,FALSE)=0,"",VLOOKUP($A231,'Ishii et al.'!$A:$L,9,FALSE)*Sources!$E$4))</f>
        <v>5.5560087507823602E-3</v>
      </c>
      <c r="AX231" s="12">
        <f>IF(ISERROR(VLOOKUP($A231,'Ishii et al.'!$A:$L,10,FALSE)),"",IF(VLOOKUP($A231,'Ishii et al.'!$A:$L,10,FALSE)=0,"",VLOOKUP($A231,'Ishii et al.'!$A:$L,10,FALSE)*Sources!$E$4))</f>
        <v>2.5875702369386601E-3</v>
      </c>
      <c r="AY231" s="12" t="str">
        <f>IF(ISERROR(VLOOKUP($A231,'Ishii et al.'!$A:$L,11,FALSE)),"",IF(VLOOKUP($A231,'Ishii et al.'!$A:$L,11,FALSE)=0,"",VLOOKUP($A231,'Ishii et al.'!$A:$L,11,FALSE)*Sources!$E$4))</f>
        <v/>
      </c>
      <c r="AZ231" s="12" t="str">
        <f>IF(ISERROR(VLOOKUP($A231,'Ishii et al.'!$A:$L,12,FALSE)),"",IF(VLOOKUP($A231,'Ishii et al.'!$A:$L,12,FALSE)=0,"",VLOOKUP($A231,'Ishii et al.'!$A:$L,12,FALSE)*Sources!$E$4))</f>
        <v/>
      </c>
      <c r="BA231"/>
      <c r="BB231" s="12" t="str">
        <f>IF(ISERROR(VLOOKUP($A231,'Park et al.'!$A:$E,5,FALSE)),"",IF(VLOOKUP($A231,'Park et al.'!$A:$E,5,FALSE)=0,"",VLOOKUP($A231,'Park et al.'!$A:$E,5,FALSE)*Sources!$E$5))</f>
        <v/>
      </c>
    </row>
  </sheetData>
  <autoFilter ref="A4:BB231" xr:uid="{CBAAEB61-5F06-40BF-BC8D-1ECA502EAEEF}">
    <filterColumn colId="10">
      <filters blank="1"/>
    </filterColumn>
    <filterColumn colId="12">
      <filters blank="1"/>
    </filterColumn>
    <sortState xmlns:xlrd2="http://schemas.microsoft.com/office/spreadsheetml/2017/richdata2" ref="A5:BB231">
      <sortCondition ref="A4:A231"/>
    </sortState>
  </autoFilter>
  <sortState xmlns:xlrd2="http://schemas.microsoft.com/office/spreadsheetml/2017/richdata2" ref="A2:E228">
    <sortCondition ref="A2:A228"/>
  </sortState>
  <mergeCells count="12">
    <mergeCell ref="N4:S4"/>
    <mergeCell ref="U3:W3"/>
    <mergeCell ref="Y3:AF3"/>
    <mergeCell ref="AG3:AO3"/>
    <mergeCell ref="AQ3:AV3"/>
    <mergeCell ref="AW3:AZ3"/>
    <mergeCell ref="N1:BB1"/>
    <mergeCell ref="E2:H2"/>
    <mergeCell ref="U2:W2"/>
    <mergeCell ref="Y2:AO2"/>
    <mergeCell ref="AQ2:AZ2"/>
    <mergeCell ref="N3:S3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3F5B-4CEA-4C7C-A2DB-3E1BA75F1F2D}">
  <dimension ref="A1:N117"/>
  <sheetViews>
    <sheetView tabSelected="1" workbookViewId="0">
      <selection activeCell="J38" sqref="J38"/>
    </sheetView>
  </sheetViews>
  <sheetFormatPr defaultRowHeight="15"/>
  <cols>
    <col min="2" max="2" width="19.85546875" customWidth="1"/>
    <col min="4" max="4" width="70.85546875" customWidth="1"/>
    <col min="5" max="5" width="10.7109375" customWidth="1"/>
    <col min="7" max="7" width="19.42578125" customWidth="1"/>
    <col min="8" max="8" width="23.42578125" customWidth="1"/>
  </cols>
  <sheetData>
    <row r="1" spans="1:14" ht="32.25" customHeight="1" thickBot="1">
      <c r="A1" s="46" t="s">
        <v>889</v>
      </c>
      <c r="B1" s="46" t="s">
        <v>888</v>
      </c>
      <c r="C1" s="41" t="s">
        <v>883</v>
      </c>
      <c r="D1" t="s">
        <v>874</v>
      </c>
      <c r="E1" s="12" t="s">
        <v>877</v>
      </c>
      <c r="F1" s="49" t="s">
        <v>895</v>
      </c>
      <c r="G1" s="57" t="s">
        <v>887</v>
      </c>
      <c r="H1" s="49" t="s">
        <v>886</v>
      </c>
      <c r="I1" s="46" t="s">
        <v>882</v>
      </c>
    </row>
    <row r="2" spans="1:14" ht="16.5" thickTop="1" thickBot="1">
      <c r="A2" s="52" t="s">
        <v>484</v>
      </c>
      <c r="B2" s="52" t="s">
        <v>876</v>
      </c>
      <c r="C2" s="52" t="s">
        <v>641</v>
      </c>
      <c r="D2" s="61" t="s">
        <v>875</v>
      </c>
      <c r="E2" t="s">
        <v>878</v>
      </c>
      <c r="F2" t="b">
        <v>1</v>
      </c>
    </row>
    <row r="3" spans="1:14" ht="16.5" thickTop="1" thickBot="1">
      <c r="A3" s="52" t="s">
        <v>248</v>
      </c>
      <c r="B3" s="52" t="s">
        <v>249</v>
      </c>
      <c r="C3" s="52" t="s">
        <v>790</v>
      </c>
      <c r="D3" s="61" t="s">
        <v>983</v>
      </c>
      <c r="E3" t="s">
        <v>984</v>
      </c>
      <c r="F3" t="b">
        <v>1</v>
      </c>
      <c r="G3" s="44"/>
      <c r="H3" s="44"/>
      <c r="I3" s="44"/>
    </row>
    <row r="4" spans="1:14" ht="16.5" thickTop="1" thickBot="1">
      <c r="A4" s="52" t="s">
        <v>248</v>
      </c>
      <c r="B4" s="52" t="s">
        <v>249</v>
      </c>
      <c r="C4" s="52" t="s">
        <v>790</v>
      </c>
      <c r="D4" s="61" t="s">
        <v>985</v>
      </c>
      <c r="E4" t="s">
        <v>986</v>
      </c>
      <c r="G4" s="44"/>
      <c r="H4" s="44"/>
      <c r="I4" s="44"/>
    </row>
    <row r="5" spans="1:14" ht="30.75" thickTop="1">
      <c r="A5" s="18" t="s">
        <v>80</v>
      </c>
      <c r="B5" s="42" t="s">
        <v>81</v>
      </c>
      <c r="C5" s="43" t="s">
        <v>879</v>
      </c>
      <c r="F5" t="b">
        <v>1</v>
      </c>
      <c r="G5" s="44" t="b">
        <v>1</v>
      </c>
    </row>
    <row r="6" spans="1:14">
      <c r="A6" s="18" t="s">
        <v>109</v>
      </c>
      <c r="B6" s="18" t="s">
        <v>110</v>
      </c>
      <c r="C6" s="43" t="s">
        <v>880</v>
      </c>
      <c r="F6" t="b">
        <v>1</v>
      </c>
      <c r="G6" s="44" t="b">
        <v>1</v>
      </c>
    </row>
    <row r="7" spans="1:14" ht="30">
      <c r="A7" s="18" t="s">
        <v>133</v>
      </c>
      <c r="B7" s="18" t="s">
        <v>134</v>
      </c>
      <c r="C7" s="36" t="s">
        <v>881</v>
      </c>
      <c r="F7" t="b">
        <v>1</v>
      </c>
      <c r="G7" s="44"/>
      <c r="H7" t="b">
        <v>1</v>
      </c>
    </row>
    <row r="8" spans="1:14">
      <c r="A8" s="18" t="s">
        <v>153</v>
      </c>
      <c r="B8" s="18" t="s">
        <v>154</v>
      </c>
      <c r="C8" s="48" t="s">
        <v>884</v>
      </c>
      <c r="F8" t="b">
        <v>1</v>
      </c>
      <c r="G8" s="46" t="b">
        <v>1</v>
      </c>
      <c r="H8" s="46"/>
      <c r="I8" s="46" t="s">
        <v>894</v>
      </c>
    </row>
    <row r="9" spans="1:14">
      <c r="A9" s="18" t="s">
        <v>197</v>
      </c>
      <c r="B9" s="18" t="s">
        <v>198</v>
      </c>
      <c r="C9" s="48" t="s">
        <v>885</v>
      </c>
      <c r="F9" t="b">
        <v>1</v>
      </c>
      <c r="H9" t="b">
        <v>1</v>
      </c>
    </row>
    <row r="10" spans="1:14">
      <c r="A10" s="18" t="s">
        <v>202</v>
      </c>
      <c r="B10" s="18" t="s">
        <v>204</v>
      </c>
      <c r="C10" s="48" t="s">
        <v>665</v>
      </c>
      <c r="F10" t="b">
        <v>1</v>
      </c>
      <c r="H10" t="b">
        <v>1</v>
      </c>
    </row>
    <row r="11" spans="1:14">
      <c r="A11" s="18" t="s">
        <v>208</v>
      </c>
      <c r="B11" s="18" t="s">
        <v>209</v>
      </c>
      <c r="C11" s="48" t="s">
        <v>890</v>
      </c>
      <c r="F11" t="b">
        <v>1</v>
      </c>
      <c r="H11" t="b">
        <v>1</v>
      </c>
    </row>
    <row r="12" spans="1:14" ht="15.75" thickBot="1">
      <c r="A12" s="18" t="s">
        <v>219</v>
      </c>
      <c r="B12" s="18" t="s">
        <v>220</v>
      </c>
      <c r="C12" s="48" t="s">
        <v>891</v>
      </c>
      <c r="F12" t="b">
        <v>1</v>
      </c>
      <c r="H12" t="b">
        <v>1</v>
      </c>
    </row>
    <row r="13" spans="1:14" ht="31.5" thickTop="1" thickBot="1">
      <c r="A13" s="51" t="s">
        <v>236</v>
      </c>
      <c r="B13" s="51" t="s">
        <v>896</v>
      </c>
      <c r="C13" s="52" t="s">
        <v>897</v>
      </c>
      <c r="D13" s="70" t="s">
        <v>916</v>
      </c>
      <c r="E13" s="46" t="s">
        <v>915</v>
      </c>
      <c r="I13" s="46" t="s">
        <v>902</v>
      </c>
      <c r="N13" s="46" t="s">
        <v>913</v>
      </c>
    </row>
    <row r="14" spans="1:14" ht="31.5" thickTop="1" thickBot="1">
      <c r="A14" s="51" t="s">
        <v>236</v>
      </c>
      <c r="B14" s="51" t="s">
        <v>896</v>
      </c>
      <c r="C14" s="52" t="s">
        <v>897</v>
      </c>
      <c r="D14" s="53" t="s">
        <v>920</v>
      </c>
      <c r="E14" s="46" t="s">
        <v>914</v>
      </c>
      <c r="I14" s="46" t="s">
        <v>919</v>
      </c>
      <c r="N14" s="46"/>
    </row>
    <row r="15" spans="1:14" ht="15.75" thickTop="1">
      <c r="A15" s="50" t="s">
        <v>243</v>
      </c>
      <c r="B15" s="18" t="s">
        <v>244</v>
      </c>
      <c r="C15" s="48" t="s">
        <v>898</v>
      </c>
      <c r="F15" t="b">
        <v>1</v>
      </c>
      <c r="G15" t="b">
        <v>1</v>
      </c>
    </row>
    <row r="16" spans="1:14" ht="30">
      <c r="A16" s="18" t="s">
        <v>250</v>
      </c>
      <c r="B16" s="18" t="s">
        <v>251</v>
      </c>
      <c r="C16" s="36" t="s">
        <v>899</v>
      </c>
      <c r="F16" t="b">
        <v>1</v>
      </c>
      <c r="H16" t="b">
        <v>1</v>
      </c>
    </row>
    <row r="17" spans="1:9">
      <c r="A17" s="18" t="s">
        <v>271</v>
      </c>
      <c r="B17" s="18" t="s">
        <v>272</v>
      </c>
      <c r="C17" s="36" t="s">
        <v>900</v>
      </c>
      <c r="F17" t="b">
        <v>1</v>
      </c>
      <c r="H17" t="b">
        <v>1</v>
      </c>
    </row>
    <row r="18" spans="1:9" ht="45.75" thickBot="1">
      <c r="A18" s="18" t="s">
        <v>285</v>
      </c>
      <c r="B18" s="18" t="s">
        <v>286</v>
      </c>
      <c r="C18" s="36" t="s">
        <v>901</v>
      </c>
      <c r="F18" t="b">
        <v>1</v>
      </c>
      <c r="H18" t="b">
        <v>1</v>
      </c>
    </row>
    <row r="19" spans="1:9" ht="16.5" thickTop="1" thickBot="1">
      <c r="A19" s="51" t="s">
        <v>287</v>
      </c>
      <c r="B19" s="51" t="s">
        <v>288</v>
      </c>
      <c r="C19" s="52" t="s">
        <v>903</v>
      </c>
      <c r="D19" s="53" t="s">
        <v>921</v>
      </c>
      <c r="E19" s="46"/>
      <c r="I19" t="s">
        <v>922</v>
      </c>
    </row>
    <row r="20" spans="1:9" ht="16.5" thickTop="1" thickBot="1">
      <c r="A20" s="51" t="s">
        <v>301</v>
      </c>
      <c r="B20" s="51" t="s">
        <v>302</v>
      </c>
      <c r="C20" s="52" t="s">
        <v>904</v>
      </c>
      <c r="D20" s="55" t="s">
        <v>923</v>
      </c>
      <c r="E20" t="s">
        <v>924</v>
      </c>
      <c r="I20" s="53"/>
    </row>
    <row r="21" spans="1:9" ht="15.75" thickTop="1">
      <c r="A21" s="50" t="s">
        <v>307</v>
      </c>
      <c r="B21" s="18" t="s">
        <v>308</v>
      </c>
      <c r="C21" s="48" t="s">
        <v>892</v>
      </c>
      <c r="F21" t="b">
        <v>1</v>
      </c>
      <c r="H21" t="b">
        <v>1</v>
      </c>
      <c r="I21" s="53"/>
    </row>
    <row r="22" spans="1:9">
      <c r="A22" s="24" t="s">
        <v>321</v>
      </c>
      <c r="B22" s="18" t="s">
        <v>322</v>
      </c>
      <c r="C22" s="48" t="s">
        <v>893</v>
      </c>
      <c r="F22" t="b">
        <v>1</v>
      </c>
      <c r="H22" t="b">
        <v>1</v>
      </c>
    </row>
    <row r="23" spans="1:9">
      <c r="A23" s="18" t="s">
        <v>326</v>
      </c>
      <c r="B23" s="18" t="s">
        <v>327</v>
      </c>
      <c r="C23" s="48" t="s">
        <v>905</v>
      </c>
      <c r="F23" t="b">
        <v>1</v>
      </c>
      <c r="H23" t="b">
        <v>1</v>
      </c>
    </row>
    <row r="24" spans="1:9">
      <c r="A24" s="18" t="s">
        <v>334</v>
      </c>
      <c r="B24" s="18" t="s">
        <v>335</v>
      </c>
      <c r="C24" s="48" t="s">
        <v>906</v>
      </c>
      <c r="F24" t="b">
        <v>1</v>
      </c>
      <c r="H24" t="b">
        <v>1</v>
      </c>
    </row>
    <row r="25" spans="1:9">
      <c r="A25" s="18" t="s">
        <v>336</v>
      </c>
      <c r="B25" s="18" t="s">
        <v>337</v>
      </c>
      <c r="C25" s="48" t="s">
        <v>907</v>
      </c>
      <c r="F25" t="b">
        <v>1</v>
      </c>
      <c r="H25" t="b">
        <v>1</v>
      </c>
    </row>
    <row r="26" spans="1:9" ht="15.75" thickBot="1">
      <c r="A26" s="18" t="s">
        <v>341</v>
      </c>
      <c r="B26" s="18" t="s">
        <v>342</v>
      </c>
      <c r="C26" s="48" t="s">
        <v>908</v>
      </c>
      <c r="F26" t="b">
        <v>1</v>
      </c>
      <c r="H26" t="b">
        <v>1</v>
      </c>
    </row>
    <row r="27" spans="1:9" ht="16.5" thickTop="1" thickBot="1">
      <c r="A27" s="51" t="s">
        <v>343</v>
      </c>
      <c r="B27" s="51" t="s">
        <v>344</v>
      </c>
      <c r="C27" s="52" t="s">
        <v>909</v>
      </c>
      <c r="D27" t="s">
        <v>921</v>
      </c>
      <c r="F27" t="b">
        <v>1</v>
      </c>
      <c r="I27" t="s">
        <v>976</v>
      </c>
    </row>
    <row r="28" spans="1:9" ht="16.5" thickTop="1" thickBot="1">
      <c r="A28" s="51" t="s">
        <v>347</v>
      </c>
      <c r="B28" s="51" t="s">
        <v>348</v>
      </c>
      <c r="C28" s="52"/>
      <c r="D28" t="s">
        <v>972</v>
      </c>
      <c r="I28" t="s">
        <v>975</v>
      </c>
    </row>
    <row r="29" spans="1:9" ht="16.5" thickTop="1" thickBot="1">
      <c r="A29" s="51" t="s">
        <v>973</v>
      </c>
      <c r="B29" s="51" t="s">
        <v>348</v>
      </c>
      <c r="C29" s="52"/>
      <c r="D29" t="s">
        <v>974</v>
      </c>
    </row>
    <row r="30" spans="1:9" ht="30.75" thickTop="1">
      <c r="A30" s="18" t="s">
        <v>349</v>
      </c>
      <c r="B30" s="50" t="s">
        <v>134</v>
      </c>
      <c r="C30" s="48" t="s">
        <v>911</v>
      </c>
      <c r="F30" t="b">
        <v>1</v>
      </c>
      <c r="H30" t="b">
        <v>1</v>
      </c>
      <c r="I30" s="46" t="s">
        <v>910</v>
      </c>
    </row>
    <row r="31" spans="1:9">
      <c r="A31" s="18" t="s">
        <v>354</v>
      </c>
      <c r="B31" s="18" t="s">
        <v>355</v>
      </c>
      <c r="C31" s="48" t="s">
        <v>912</v>
      </c>
      <c r="F31" t="b">
        <v>1</v>
      </c>
      <c r="H31" t="b">
        <v>1</v>
      </c>
    </row>
    <row r="32" spans="1:9" ht="15.75" thickBot="1">
      <c r="A32" s="18" t="s">
        <v>356</v>
      </c>
      <c r="B32" s="18" t="s">
        <v>357</v>
      </c>
      <c r="C32" s="36" t="s">
        <v>917</v>
      </c>
      <c r="F32" t="b">
        <v>1</v>
      </c>
      <c r="G32" t="b">
        <v>1</v>
      </c>
    </row>
    <row r="33" spans="1:10" ht="16.5" thickTop="1" thickBot="1">
      <c r="A33" s="59" t="s">
        <v>358</v>
      </c>
      <c r="B33" s="59" t="s">
        <v>359</v>
      </c>
      <c r="C33" s="60" t="s">
        <v>918</v>
      </c>
      <c r="D33" t="s">
        <v>980</v>
      </c>
      <c r="F33" t="b">
        <v>1</v>
      </c>
      <c r="I33" s="58" t="s">
        <v>979</v>
      </c>
      <c r="J33" s="41" t="s">
        <v>982</v>
      </c>
    </row>
    <row r="34" spans="1:10" ht="16.5" thickTop="1" thickBot="1">
      <c r="A34" s="51" t="s">
        <v>358</v>
      </c>
      <c r="B34" s="51" t="s">
        <v>359</v>
      </c>
      <c r="C34" s="52" t="s">
        <v>918</v>
      </c>
      <c r="D34" t="s">
        <v>977</v>
      </c>
      <c r="F34" t="b">
        <v>1</v>
      </c>
      <c r="I34" t="s">
        <v>978</v>
      </c>
    </row>
    <row r="35" spans="1:10" ht="16.5" thickTop="1" thickBot="1">
      <c r="A35" s="51" t="s">
        <v>363</v>
      </c>
      <c r="B35" s="51" t="s">
        <v>364</v>
      </c>
      <c r="C35" s="52" t="s">
        <v>925</v>
      </c>
      <c r="D35" t="s">
        <v>981</v>
      </c>
      <c r="F35" t="b">
        <v>1</v>
      </c>
    </row>
    <row r="36" spans="1:10" ht="16.5" thickTop="1" thickBot="1">
      <c r="A36" s="18" t="s">
        <v>369</v>
      </c>
      <c r="B36" s="18" t="s">
        <v>370</v>
      </c>
      <c r="C36" s="36" t="s">
        <v>926</v>
      </c>
      <c r="F36" t="b">
        <v>1</v>
      </c>
      <c r="H36" t="b">
        <v>1</v>
      </c>
    </row>
    <row r="37" spans="1:10" ht="16.5" thickTop="1" thickBot="1">
      <c r="A37" s="51" t="s">
        <v>396</v>
      </c>
      <c r="B37" s="51" t="s">
        <v>397</v>
      </c>
      <c r="C37" s="52" t="s">
        <v>927</v>
      </c>
      <c r="D37" t="s">
        <v>989</v>
      </c>
      <c r="E37" s="58" t="s">
        <v>996</v>
      </c>
      <c r="I37" s="58" t="s">
        <v>987</v>
      </c>
      <c r="J37" s="70" t="s">
        <v>1000</v>
      </c>
    </row>
    <row r="38" spans="1:10" ht="16.5" thickTop="1" thickBot="1">
      <c r="A38" s="51" t="s">
        <v>401</v>
      </c>
      <c r="B38" s="51" t="s">
        <v>402</v>
      </c>
      <c r="C38" s="52" t="s">
        <v>930</v>
      </c>
    </row>
    <row r="39" spans="1:10" ht="16.5" thickTop="1" thickBot="1">
      <c r="A39" s="51" t="s">
        <v>406</v>
      </c>
      <c r="B39" s="51" t="s">
        <v>407</v>
      </c>
      <c r="C39" s="52" t="s">
        <v>931</v>
      </c>
    </row>
    <row r="40" spans="1:10" ht="16.5" thickTop="1" thickBot="1">
      <c r="A40" s="18" t="s">
        <v>408</v>
      </c>
      <c r="B40" s="18" t="s">
        <v>409</v>
      </c>
      <c r="C40" s="54" t="s">
        <v>928</v>
      </c>
      <c r="F40" t="b">
        <v>1</v>
      </c>
      <c r="H40" t="b">
        <v>1</v>
      </c>
    </row>
    <row r="41" spans="1:10" ht="16.5" thickTop="1" thickBot="1">
      <c r="A41" s="51" t="s">
        <v>410</v>
      </c>
      <c r="B41" s="51" t="s">
        <v>411</v>
      </c>
      <c r="C41" s="52" t="s">
        <v>932</v>
      </c>
      <c r="D41" t="s">
        <v>988</v>
      </c>
      <c r="E41" s="58" t="s">
        <v>994</v>
      </c>
      <c r="F41" t="b">
        <v>1</v>
      </c>
    </row>
    <row r="42" spans="1:10" ht="16.5" thickTop="1" thickBot="1">
      <c r="A42" s="51" t="s">
        <v>425</v>
      </c>
      <c r="B42" s="51" t="s">
        <v>426</v>
      </c>
      <c r="C42" s="52" t="s">
        <v>933</v>
      </c>
      <c r="D42" t="s">
        <v>990</v>
      </c>
      <c r="E42" s="58" t="s">
        <v>995</v>
      </c>
      <c r="F42" t="b">
        <v>1</v>
      </c>
      <c r="I42" s="70" t="s">
        <v>991</v>
      </c>
    </row>
    <row r="43" spans="1:10" ht="16.5" thickTop="1" thickBot="1">
      <c r="A43" t="s">
        <v>431</v>
      </c>
      <c r="B43" t="s">
        <v>432</v>
      </c>
      <c r="C43" t="s">
        <v>934</v>
      </c>
      <c r="F43" t="b">
        <v>1</v>
      </c>
      <c r="H43" t="b">
        <v>1</v>
      </c>
    </row>
    <row r="44" spans="1:10" ht="16.5" thickTop="1" thickBot="1">
      <c r="A44" s="51" t="s">
        <v>436</v>
      </c>
      <c r="B44" s="51" t="s">
        <v>437</v>
      </c>
      <c r="C44" s="52"/>
      <c r="I44" s="55"/>
    </row>
    <row r="45" spans="1:10" ht="15.75" thickTop="1">
      <c r="A45" s="18" t="s">
        <v>438</v>
      </c>
      <c r="B45" s="18" t="s">
        <v>439</v>
      </c>
      <c r="C45" s="54" t="s">
        <v>935</v>
      </c>
      <c r="F45" t="b">
        <v>1</v>
      </c>
      <c r="H45" t="b">
        <v>1</v>
      </c>
    </row>
    <row r="46" spans="1:10" ht="30">
      <c r="A46" s="18" t="s">
        <v>442</v>
      </c>
      <c r="B46" s="18" t="s">
        <v>443</v>
      </c>
      <c r="C46" s="54" t="s">
        <v>936</v>
      </c>
      <c r="F46" t="b">
        <v>1</v>
      </c>
      <c r="H46" t="b">
        <v>1</v>
      </c>
    </row>
    <row r="47" spans="1:10" ht="45">
      <c r="A47" s="18" t="s">
        <v>446</v>
      </c>
      <c r="B47" s="18" t="s">
        <v>447</v>
      </c>
      <c r="C47" s="54" t="s">
        <v>937</v>
      </c>
      <c r="F47" t="b">
        <v>1</v>
      </c>
      <c r="H47" t="b">
        <v>1</v>
      </c>
    </row>
    <row r="48" spans="1:10" ht="30">
      <c r="A48" s="18" t="s">
        <v>448</v>
      </c>
      <c r="B48" s="18" t="s">
        <v>449</v>
      </c>
      <c r="C48" s="54" t="s">
        <v>938</v>
      </c>
      <c r="F48" t="b">
        <v>1</v>
      </c>
      <c r="H48" t="b">
        <v>1</v>
      </c>
    </row>
    <row r="49" spans="1:9" ht="15.75" thickBot="1">
      <c r="A49" s="18" t="s">
        <v>453</v>
      </c>
      <c r="B49" s="18" t="s">
        <v>454</v>
      </c>
      <c r="C49" s="54" t="s">
        <v>929</v>
      </c>
      <c r="F49" t="b">
        <v>1</v>
      </c>
      <c r="H49" t="b">
        <v>1</v>
      </c>
    </row>
    <row r="50" spans="1:9" ht="16.5" thickTop="1" thickBot="1">
      <c r="A50" s="51" t="s">
        <v>455</v>
      </c>
      <c r="B50" s="51" t="s">
        <v>456</v>
      </c>
      <c r="C50" s="52"/>
      <c r="I50" s="70" t="s">
        <v>997</v>
      </c>
    </row>
    <row r="51" spans="1:9" ht="16.5" thickTop="1" thickBot="1">
      <c r="A51" s="51" t="s">
        <v>457</v>
      </c>
      <c r="B51" s="51" t="s">
        <v>458</v>
      </c>
      <c r="C51" s="52" t="s">
        <v>939</v>
      </c>
      <c r="D51" s="70" t="s">
        <v>992</v>
      </c>
      <c r="E51" s="58" t="s">
        <v>993</v>
      </c>
      <c r="F51" t="b">
        <v>1</v>
      </c>
      <c r="I51" s="70"/>
    </row>
    <row r="52" spans="1:9" ht="16.5" thickTop="1" thickBot="1">
      <c r="A52" s="51" t="s">
        <v>459</v>
      </c>
      <c r="B52" s="51" t="s">
        <v>460</v>
      </c>
      <c r="C52" s="52"/>
      <c r="I52" s="55" t="s">
        <v>997</v>
      </c>
    </row>
    <row r="53" spans="1:9" ht="16.5" thickTop="1" thickBot="1">
      <c r="A53" s="51" t="s">
        <v>461</v>
      </c>
      <c r="B53" s="51" t="s">
        <v>462</v>
      </c>
      <c r="C53" s="52" t="s">
        <v>940</v>
      </c>
      <c r="D53" s="70" t="s">
        <v>999</v>
      </c>
      <c r="E53" s="58" t="s">
        <v>998</v>
      </c>
    </row>
    <row r="54" spans="1:9" ht="16.5" thickTop="1" thickBot="1">
      <c r="A54" s="51" t="s">
        <v>463</v>
      </c>
      <c r="B54" s="51" t="s">
        <v>464</v>
      </c>
      <c r="C54" s="52" t="s">
        <v>941</v>
      </c>
    </row>
    <row r="55" spans="1:9" ht="15.75" thickTop="1">
      <c r="A55" s="18" t="s">
        <v>468</v>
      </c>
      <c r="B55" s="18" t="s">
        <v>469</v>
      </c>
      <c r="C55" s="54" t="s">
        <v>942</v>
      </c>
      <c r="F55" t="b">
        <v>1</v>
      </c>
      <c r="H55" t="b">
        <v>1</v>
      </c>
    </row>
    <row r="56" spans="1:9" ht="15.75" thickBot="1">
      <c r="A56" s="18" t="s">
        <v>470</v>
      </c>
      <c r="B56" s="18" t="s">
        <v>471</v>
      </c>
      <c r="C56" s="54" t="s">
        <v>943</v>
      </c>
      <c r="F56" t="b">
        <v>1</v>
      </c>
      <c r="H56" t="b">
        <v>1</v>
      </c>
    </row>
    <row r="57" spans="1:9" ht="16.5" thickTop="1" thickBot="1">
      <c r="A57" s="51" t="s">
        <v>472</v>
      </c>
      <c r="B57" s="51" t="s">
        <v>473</v>
      </c>
      <c r="C57" s="52" t="s">
        <v>945</v>
      </c>
    </row>
    <row r="58" spans="1:9" ht="15.75" thickTop="1">
      <c r="A58" s="18" t="s">
        <v>474</v>
      </c>
      <c r="B58" s="18" t="s">
        <v>475</v>
      </c>
      <c r="C58" s="54" t="s">
        <v>944</v>
      </c>
      <c r="F58" t="b">
        <v>1</v>
      </c>
      <c r="H58" t="b">
        <v>1</v>
      </c>
    </row>
    <row r="59" spans="1:9">
      <c r="A59" s="18" t="s">
        <v>476</v>
      </c>
      <c r="B59" s="18" t="s">
        <v>477</v>
      </c>
      <c r="C59" s="54" t="s">
        <v>946</v>
      </c>
    </row>
    <row r="60" spans="1:9" ht="30.75" thickBot="1">
      <c r="A60" s="18" t="s">
        <v>478</v>
      </c>
      <c r="B60" s="18" t="s">
        <v>479</v>
      </c>
      <c r="C60" s="54" t="s">
        <v>947</v>
      </c>
      <c r="F60" t="b">
        <v>1</v>
      </c>
      <c r="H60" t="b">
        <v>1</v>
      </c>
    </row>
    <row r="61" spans="1:9" ht="16.5" thickTop="1" thickBot="1">
      <c r="A61" s="51" t="s">
        <v>480</v>
      </c>
      <c r="B61" s="51" t="s">
        <v>481</v>
      </c>
      <c r="C61" s="52"/>
    </row>
    <row r="62" spans="1:9" ht="16.5" thickTop="1" thickBot="1">
      <c r="A62" s="18" t="s">
        <v>482</v>
      </c>
      <c r="B62" s="18" t="s">
        <v>483</v>
      </c>
      <c r="C62" s="54" t="s">
        <v>884</v>
      </c>
      <c r="F62" t="b">
        <v>1</v>
      </c>
      <c r="H62" t="b">
        <v>1</v>
      </c>
    </row>
    <row r="63" spans="1:9" ht="16.5" thickTop="1" thickBot="1">
      <c r="A63" s="51" t="s">
        <v>486</v>
      </c>
      <c r="B63" s="51" t="s">
        <v>487</v>
      </c>
      <c r="C63" s="52" t="s">
        <v>948</v>
      </c>
      <c r="F63" t="b">
        <v>1</v>
      </c>
      <c r="I63" s="55"/>
    </row>
    <row r="64" spans="1:9" ht="31.5" thickTop="1" thickBot="1">
      <c r="A64" s="51" t="s">
        <v>488</v>
      </c>
      <c r="B64" s="51" t="s">
        <v>489</v>
      </c>
      <c r="C64" s="52" t="s">
        <v>949</v>
      </c>
      <c r="F64" t="b">
        <v>1</v>
      </c>
    </row>
    <row r="65" spans="1:8" ht="16.5" thickTop="1" thickBot="1">
      <c r="A65" s="51" t="s">
        <v>490</v>
      </c>
      <c r="B65" s="51" t="s">
        <v>491</v>
      </c>
      <c r="C65" s="52" t="s">
        <v>950</v>
      </c>
    </row>
    <row r="66" spans="1:8" ht="16.5" thickTop="1" thickBot="1">
      <c r="A66" s="51" t="s">
        <v>492</v>
      </c>
      <c r="B66" s="51" t="s">
        <v>493</v>
      </c>
      <c r="C66" s="52" t="s">
        <v>951</v>
      </c>
    </row>
    <row r="67" spans="1:8" ht="31.5" thickTop="1" thickBot="1">
      <c r="A67" s="51" t="s">
        <v>494</v>
      </c>
      <c r="B67" s="51" t="s">
        <v>496</v>
      </c>
      <c r="C67" s="52" t="s">
        <v>723</v>
      </c>
    </row>
    <row r="68" spans="1:8" ht="45.75" thickTop="1">
      <c r="A68" s="18" t="s">
        <v>497</v>
      </c>
      <c r="B68" s="18" t="s">
        <v>498</v>
      </c>
      <c r="C68" s="36" t="s">
        <v>952</v>
      </c>
      <c r="F68" t="b">
        <v>1</v>
      </c>
      <c r="H68" t="b">
        <v>1</v>
      </c>
    </row>
    <row r="69" spans="1:8">
      <c r="A69" s="18" t="s">
        <v>499</v>
      </c>
      <c r="B69" s="18" t="s">
        <v>500</v>
      </c>
      <c r="C69" s="36" t="s">
        <v>953</v>
      </c>
      <c r="F69" t="b">
        <v>1</v>
      </c>
      <c r="H69" t="b">
        <v>1</v>
      </c>
    </row>
    <row r="70" spans="1:8" ht="15.75" thickBot="1">
      <c r="A70" s="18" t="s">
        <v>501</v>
      </c>
      <c r="B70" s="18" t="s">
        <v>502</v>
      </c>
      <c r="C70" s="56" t="s">
        <v>954</v>
      </c>
      <c r="F70" t="b">
        <v>1</v>
      </c>
      <c r="H70" t="b">
        <v>1</v>
      </c>
    </row>
    <row r="71" spans="1:8" ht="16.5" thickTop="1" thickBot="1">
      <c r="A71" s="51" t="s">
        <v>503</v>
      </c>
      <c r="B71" s="51" t="s">
        <v>504</v>
      </c>
      <c r="C71" s="52"/>
    </row>
    <row r="72" spans="1:8" ht="16.5" thickTop="1" thickBot="1">
      <c r="A72" s="51" t="s">
        <v>505</v>
      </c>
      <c r="B72" s="51" t="s">
        <v>506</v>
      </c>
      <c r="C72" s="52"/>
    </row>
    <row r="73" spans="1:8" ht="16.5" thickTop="1" thickBot="1">
      <c r="A73" s="51" t="s">
        <v>507</v>
      </c>
      <c r="B73" s="51" t="s">
        <v>508</v>
      </c>
      <c r="C73" s="52"/>
    </row>
    <row r="74" spans="1:8" ht="16.5" thickTop="1" thickBot="1">
      <c r="A74" s="51" t="s">
        <v>509</v>
      </c>
      <c r="B74" s="51" t="s">
        <v>510</v>
      </c>
      <c r="C74" s="52"/>
    </row>
    <row r="75" spans="1:8" ht="16.5" thickTop="1" thickBot="1">
      <c r="A75" s="51" t="s">
        <v>511</v>
      </c>
      <c r="B75" s="51" t="s">
        <v>512</v>
      </c>
      <c r="C75" s="52" t="s">
        <v>955</v>
      </c>
    </row>
    <row r="76" spans="1:8" ht="16.5" thickTop="1" thickBot="1">
      <c r="A76" s="51" t="s">
        <v>513</v>
      </c>
      <c r="B76" s="51" t="s">
        <v>514</v>
      </c>
      <c r="C76" s="52" t="s">
        <v>956</v>
      </c>
    </row>
    <row r="77" spans="1:8" ht="16.5" thickTop="1" thickBot="1">
      <c r="A77" s="51" t="s">
        <v>515</v>
      </c>
      <c r="B77" s="51" t="s">
        <v>516</v>
      </c>
      <c r="C77" s="52" t="s">
        <v>957</v>
      </c>
    </row>
    <row r="78" spans="1:8" ht="16.5" thickTop="1" thickBot="1">
      <c r="A78" s="51" t="s">
        <v>517</v>
      </c>
      <c r="B78" s="51" t="s">
        <v>518</v>
      </c>
      <c r="C78" s="52"/>
    </row>
    <row r="79" spans="1:8" ht="16.5" thickTop="1" thickBot="1">
      <c r="A79" s="51" t="s">
        <v>519</v>
      </c>
      <c r="B79" s="51" t="s">
        <v>520</v>
      </c>
      <c r="C79" s="52" t="s">
        <v>958</v>
      </c>
    </row>
    <row r="80" spans="1:8" ht="31.5" thickTop="1" thickBot="1">
      <c r="A80" s="51" t="s">
        <v>521</v>
      </c>
      <c r="B80" s="51" t="s">
        <v>522</v>
      </c>
      <c r="C80" s="52"/>
    </row>
    <row r="81" spans="1:8" ht="16.5" thickTop="1" thickBot="1">
      <c r="A81" s="51" t="s">
        <v>523</v>
      </c>
      <c r="B81" s="51" t="s">
        <v>524</v>
      </c>
      <c r="C81" s="52"/>
    </row>
    <row r="82" spans="1:8" ht="16.5" thickTop="1" thickBot="1">
      <c r="A82" s="51" t="s">
        <v>525</v>
      </c>
      <c r="B82" s="51" t="s">
        <v>526</v>
      </c>
      <c r="C82" s="52" t="s">
        <v>959</v>
      </c>
    </row>
    <row r="83" spans="1:8" ht="16.5" thickTop="1" thickBot="1">
      <c r="A83" s="51" t="s">
        <v>527</v>
      </c>
      <c r="B83" s="51" t="s">
        <v>528</v>
      </c>
      <c r="C83" s="52"/>
    </row>
    <row r="84" spans="1:8" ht="16.5" thickTop="1" thickBot="1">
      <c r="A84" s="51" t="s">
        <v>529</v>
      </c>
      <c r="B84" s="51" t="s">
        <v>530</v>
      </c>
      <c r="C84" s="52"/>
    </row>
    <row r="85" spans="1:8" ht="16.5" thickTop="1" thickBot="1">
      <c r="A85" s="51" t="s">
        <v>531</v>
      </c>
      <c r="B85" s="51" t="s">
        <v>532</v>
      </c>
      <c r="C85" s="52" t="s">
        <v>960</v>
      </c>
    </row>
    <row r="86" spans="1:8" ht="16.5" thickTop="1" thickBot="1">
      <c r="A86" s="51" t="s">
        <v>533</v>
      </c>
      <c r="B86" s="51" t="s">
        <v>534</v>
      </c>
      <c r="C86" s="52"/>
    </row>
    <row r="87" spans="1:8" ht="46.5" thickTop="1" thickBot="1">
      <c r="A87" s="51" t="s">
        <v>535</v>
      </c>
      <c r="B87" s="51" t="s">
        <v>536</v>
      </c>
      <c r="C87" s="52"/>
    </row>
    <row r="88" spans="1:8" ht="16.5" thickTop="1" thickBot="1">
      <c r="A88" s="51" t="s">
        <v>537</v>
      </c>
      <c r="B88" s="51" t="s">
        <v>538</v>
      </c>
      <c r="C88" s="52"/>
    </row>
    <row r="89" spans="1:8" ht="16.5" thickTop="1" thickBot="1">
      <c r="A89" s="51" t="s">
        <v>539</v>
      </c>
      <c r="B89" s="51" t="s">
        <v>540</v>
      </c>
      <c r="C89" s="52"/>
    </row>
    <row r="90" spans="1:8" ht="16.5" thickTop="1" thickBot="1">
      <c r="A90" s="51" t="s">
        <v>541</v>
      </c>
      <c r="B90" s="51" t="s">
        <v>542</v>
      </c>
      <c r="C90" s="52" t="s">
        <v>961</v>
      </c>
    </row>
    <row r="91" spans="1:8" ht="46.5" thickTop="1" thickBot="1">
      <c r="A91" s="51" t="s">
        <v>543</v>
      </c>
      <c r="B91" s="51" t="s">
        <v>544</v>
      </c>
      <c r="C91" s="52" t="s">
        <v>962</v>
      </c>
      <c r="F91" t="b">
        <v>1</v>
      </c>
    </row>
    <row r="92" spans="1:8" ht="16.5" thickTop="1" thickBot="1">
      <c r="A92" s="51" t="s">
        <v>545</v>
      </c>
      <c r="B92" s="51" t="s">
        <v>546</v>
      </c>
      <c r="C92" s="52" t="s">
        <v>963</v>
      </c>
    </row>
    <row r="93" spans="1:8" ht="31.5" thickTop="1" thickBot="1">
      <c r="A93" s="51" t="s">
        <v>547</v>
      </c>
      <c r="B93" s="51" t="s">
        <v>548</v>
      </c>
      <c r="C93" s="52"/>
    </row>
    <row r="94" spans="1:8" ht="15.75" thickTop="1">
      <c r="A94" s="18" t="s">
        <v>551</v>
      </c>
      <c r="B94" s="18" t="s">
        <v>552</v>
      </c>
      <c r="C94" t="s">
        <v>964</v>
      </c>
      <c r="F94" t="b">
        <v>1</v>
      </c>
      <c r="H94" t="b">
        <v>1</v>
      </c>
    </row>
    <row r="95" spans="1:8" ht="15.75" thickBot="1">
      <c r="A95" s="18" t="s">
        <v>553</v>
      </c>
      <c r="B95" s="18" t="s">
        <v>554</v>
      </c>
      <c r="C95" t="s">
        <v>965</v>
      </c>
      <c r="F95" t="b">
        <v>1</v>
      </c>
      <c r="H95" t="b">
        <v>1</v>
      </c>
    </row>
    <row r="96" spans="1:8" ht="31.5" thickTop="1" thickBot="1">
      <c r="A96" s="51" t="s">
        <v>559</v>
      </c>
      <c r="B96" s="51" t="s">
        <v>560</v>
      </c>
      <c r="C96" s="52"/>
    </row>
    <row r="97" spans="1:8" ht="31.5" thickTop="1" thickBot="1">
      <c r="A97" s="51" t="s">
        <v>561</v>
      </c>
      <c r="B97" s="51" t="s">
        <v>562</v>
      </c>
      <c r="C97" s="52"/>
    </row>
    <row r="98" spans="1:8" ht="46.5" thickTop="1" thickBot="1">
      <c r="A98" s="51" t="s">
        <v>567</v>
      </c>
      <c r="B98" s="51" t="s">
        <v>568</v>
      </c>
      <c r="C98" s="52"/>
    </row>
    <row r="99" spans="1:8" ht="46.5" thickTop="1" thickBot="1">
      <c r="A99" s="51" t="s">
        <v>571</v>
      </c>
      <c r="B99" s="51" t="s">
        <v>572</v>
      </c>
      <c r="C99" s="52"/>
    </row>
    <row r="100" spans="1:8" ht="16.5" thickTop="1" thickBot="1">
      <c r="A100" s="51" t="s">
        <v>573</v>
      </c>
      <c r="B100" s="51" t="s">
        <v>574</v>
      </c>
      <c r="C100" s="52" t="s">
        <v>966</v>
      </c>
    </row>
    <row r="101" spans="1:8" ht="31.5" thickTop="1" thickBot="1">
      <c r="A101" s="51" t="s">
        <v>578</v>
      </c>
      <c r="B101" s="51" t="s">
        <v>579</v>
      </c>
      <c r="C101" s="52"/>
    </row>
    <row r="102" spans="1:8" ht="16.5" thickTop="1" thickBot="1">
      <c r="A102" s="51" t="s">
        <v>580</v>
      </c>
      <c r="B102" s="51" t="s">
        <v>581</v>
      </c>
      <c r="C102" s="52" t="s">
        <v>967</v>
      </c>
    </row>
    <row r="103" spans="1:8" ht="31.5" thickTop="1" thickBot="1">
      <c r="A103" s="51" t="s">
        <v>582</v>
      </c>
      <c r="B103" s="51" t="s">
        <v>583</v>
      </c>
      <c r="C103" s="52" t="s">
        <v>968</v>
      </c>
      <c r="F103" t="b">
        <v>1</v>
      </c>
    </row>
    <row r="104" spans="1:8" ht="16.5" thickTop="1" thickBot="1">
      <c r="A104" s="18" t="s">
        <v>584</v>
      </c>
      <c r="B104" s="12" t="s">
        <v>585</v>
      </c>
      <c r="C104" t="s">
        <v>969</v>
      </c>
      <c r="F104" t="b">
        <v>1</v>
      </c>
      <c r="H104" t="b">
        <v>1</v>
      </c>
    </row>
    <row r="105" spans="1:8" ht="16.5" thickTop="1" thickBot="1">
      <c r="A105" s="51" t="s">
        <v>586</v>
      </c>
      <c r="B105" s="51" t="s">
        <v>587</v>
      </c>
      <c r="C105" s="52" t="s">
        <v>970</v>
      </c>
    </row>
    <row r="106" spans="1:8" ht="16.5" thickTop="1" thickBot="1">
      <c r="A106" s="51" t="s">
        <v>588</v>
      </c>
      <c r="B106" s="51" t="s">
        <v>589</v>
      </c>
      <c r="C106" s="52"/>
    </row>
    <row r="107" spans="1:8" ht="16.5" thickTop="1" thickBot="1">
      <c r="A107" s="51" t="s">
        <v>590</v>
      </c>
      <c r="B107" s="51" t="s">
        <v>591</v>
      </c>
      <c r="C107" s="52"/>
    </row>
    <row r="108" spans="1:8" ht="16.5" thickTop="1" thickBot="1">
      <c r="A108" s="51" t="s">
        <v>592</v>
      </c>
      <c r="B108" s="51" t="s">
        <v>593</v>
      </c>
      <c r="C108" s="52"/>
    </row>
    <row r="109" spans="1:8" ht="46.5" thickTop="1" thickBot="1">
      <c r="A109" s="51" t="s">
        <v>594</v>
      </c>
      <c r="B109" s="51" t="s">
        <v>595</v>
      </c>
      <c r="C109" s="52"/>
    </row>
    <row r="110" spans="1:8" ht="16.5" thickTop="1" thickBot="1">
      <c r="A110" s="51" t="s">
        <v>596</v>
      </c>
      <c r="B110" s="51" t="s">
        <v>597</v>
      </c>
      <c r="C110" s="52"/>
    </row>
    <row r="111" spans="1:8" ht="16.5" thickTop="1" thickBot="1">
      <c r="A111" s="51" t="s">
        <v>598</v>
      </c>
      <c r="B111" s="51" t="s">
        <v>599</v>
      </c>
      <c r="C111" s="52" t="s">
        <v>971</v>
      </c>
    </row>
    <row r="112" spans="1:8" ht="16.5" thickTop="1" thickBot="1">
      <c r="A112" s="51" t="s">
        <v>600</v>
      </c>
      <c r="B112" s="51" t="s">
        <v>601</v>
      </c>
      <c r="C112" s="52"/>
    </row>
    <row r="113" spans="1:3" ht="46.5" thickTop="1" thickBot="1">
      <c r="A113" s="51" t="s">
        <v>602</v>
      </c>
      <c r="B113" s="51" t="s">
        <v>603</v>
      </c>
      <c r="C113" s="52"/>
    </row>
    <row r="114" spans="1:3" ht="16.5" thickTop="1" thickBot="1">
      <c r="A114" s="51" t="s">
        <v>604</v>
      </c>
      <c r="B114" s="51" t="s">
        <v>605</v>
      </c>
      <c r="C114" s="52"/>
    </row>
    <row r="115" spans="1:3" ht="31.5" thickTop="1" thickBot="1">
      <c r="A115" s="51" t="s">
        <v>606</v>
      </c>
      <c r="B115" s="51" t="s">
        <v>607</v>
      </c>
      <c r="C115" s="52"/>
    </row>
    <row r="116" spans="1:3" ht="16.5" thickTop="1" thickBot="1">
      <c r="A116" s="51" t="s">
        <v>608</v>
      </c>
      <c r="B116" s="51" t="s">
        <v>609</v>
      </c>
      <c r="C116" s="52"/>
    </row>
    <row r="117" spans="1:3" ht="15.75" thickTop="1"/>
  </sheetData>
  <phoneticPr fontId="15" type="noConversion"/>
  <hyperlinks>
    <hyperlink ref="I33" r:id="rId1" display="https://www.ncbi.nlm.nih.gov/pmc/articles/PMC3680233/" xr:uid="{D6489C7E-A2EA-49C3-A3CC-048D030E57DE}"/>
    <hyperlink ref="I37" r:id="rId2" display="https://www.ncbi.nlm.nih.gov/pmc/articles/PMC3815949/" xr:uid="{718033F2-391D-427D-89C0-EB6894F14868}"/>
    <hyperlink ref="E51" r:id="rId3" display="https://biocyc.org/META/NEW-IMAGE?type=EC-NUMBER&amp;object=EC-2.1.1.161" xr:uid="{A1C3E409-2D8B-463E-BBD6-759837806399}"/>
    <hyperlink ref="E41" r:id="rId4" display="https://biocyc.org/META/NEW-IMAGE?type=EC-NUMBER&amp;object=EC-4.3.1.25" xr:uid="{148AB96B-3ED3-4473-BFAE-3E24A5032814}"/>
    <hyperlink ref="E42" r:id="rId5" display="https://biocyc.org/META/NEW-IMAGE?type=EC-NUMBER&amp;object=EC-4.1.1.25" xr:uid="{99027706-18F0-456C-B0BC-C9E33FC6A9F0}"/>
    <hyperlink ref="E37" r:id="rId6" display="https://biocyc.org/META/NEW-IMAGE?type=EC-NUMBER&amp;object=EC-6.3.2.11" xr:uid="{B338CEA8-18D7-45DE-83CF-B42E603F4C05}"/>
    <hyperlink ref="E53" r:id="rId7" display="https://biocyc.org/META/NEW-IMAGE?type=EC-NUMBER&amp;object=EC-4.3.1.3" xr:uid="{C76AB8BC-22A4-4E3D-A3FA-8A7D9D960DC9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4461-9F04-4F5A-897F-C474AB1DED70}">
  <dimension ref="A1:H85"/>
  <sheetViews>
    <sheetView zoomScaleNormal="100" workbookViewId="0">
      <selection activeCell="A3" sqref="A3"/>
    </sheetView>
  </sheetViews>
  <sheetFormatPr defaultRowHeight="15"/>
  <cols>
    <col min="4" max="4" width="17.28515625" customWidth="1"/>
    <col min="6" max="7" width="18.5703125" customWidth="1"/>
    <col min="8" max="8" width="12" bestFit="1" customWidth="1"/>
  </cols>
  <sheetData>
    <row r="1" spans="1:8" ht="30">
      <c r="A1" s="34" t="s">
        <v>33</v>
      </c>
      <c r="B1" s="34" t="s">
        <v>821</v>
      </c>
      <c r="C1" s="35" t="s">
        <v>869</v>
      </c>
      <c r="D1" s="34" t="s">
        <v>23</v>
      </c>
      <c r="F1" s="39" t="s">
        <v>871</v>
      </c>
      <c r="G1" s="40" t="s">
        <v>872</v>
      </c>
      <c r="H1" s="40" t="s">
        <v>873</v>
      </c>
    </row>
    <row r="2" spans="1:8">
      <c r="A2" s="36" t="s">
        <v>248</v>
      </c>
      <c r="B2" s="36" t="s">
        <v>790</v>
      </c>
      <c r="C2" s="36" t="s">
        <v>790</v>
      </c>
      <c r="D2" s="36" t="s">
        <v>249</v>
      </c>
      <c r="F2">
        <v>0.87699721442697398</v>
      </c>
      <c r="G2">
        <v>0</v>
      </c>
      <c r="H2">
        <f t="shared" ref="H2:H33" si="0">F2-G2</f>
        <v>0.87699721442697398</v>
      </c>
    </row>
    <row r="3" spans="1:8">
      <c r="A3" s="36" t="s">
        <v>484</v>
      </c>
      <c r="B3" s="37" t="s">
        <v>641</v>
      </c>
      <c r="C3" s="37" t="s">
        <v>641</v>
      </c>
      <c r="D3" s="36" t="s">
        <v>485</v>
      </c>
      <c r="F3">
        <v>0.87699721442697398</v>
      </c>
      <c r="G3" s="2">
        <v>-2.3750853758607599E-30</v>
      </c>
      <c r="H3">
        <f t="shared" si="0"/>
        <v>0.87699721442697398</v>
      </c>
    </row>
    <row r="4" spans="1:8">
      <c r="A4" s="36" t="s">
        <v>130</v>
      </c>
      <c r="B4" s="36" t="s">
        <v>770</v>
      </c>
      <c r="C4" s="36" t="s">
        <v>770</v>
      </c>
      <c r="D4" s="36" t="s">
        <v>131</v>
      </c>
      <c r="F4">
        <v>0.87699721442697398</v>
      </c>
      <c r="G4">
        <v>0.869121282621795</v>
      </c>
      <c r="H4">
        <f t="shared" si="0"/>
        <v>7.8759318051789817E-3</v>
      </c>
    </row>
    <row r="5" spans="1:8">
      <c r="A5" s="36" t="s">
        <v>117</v>
      </c>
      <c r="B5" s="36" t="s">
        <v>816</v>
      </c>
      <c r="C5" s="36" t="s">
        <v>816</v>
      </c>
      <c r="D5" s="36" t="s">
        <v>118</v>
      </c>
      <c r="F5">
        <v>0.87699721442697398</v>
      </c>
      <c r="G5">
        <v>0.870732205280764</v>
      </c>
      <c r="H5">
        <f t="shared" si="0"/>
        <v>6.2650091462099766E-3</v>
      </c>
    </row>
    <row r="6" spans="1:8">
      <c r="A6" s="36" t="s">
        <v>382</v>
      </c>
      <c r="B6" s="36" t="s">
        <v>633</v>
      </c>
      <c r="C6" s="36" t="s">
        <v>633</v>
      </c>
      <c r="D6" s="36" t="s">
        <v>383</v>
      </c>
      <c r="F6">
        <v>0.87699721442697398</v>
      </c>
      <c r="G6">
        <v>0.874362529245715</v>
      </c>
      <c r="H6">
        <f t="shared" si="0"/>
        <v>2.6346851812589778E-3</v>
      </c>
    </row>
    <row r="7" spans="1:8">
      <c r="A7" s="36" t="s">
        <v>233</v>
      </c>
      <c r="B7" s="36" t="s">
        <v>771</v>
      </c>
      <c r="C7" s="36" t="s">
        <v>771</v>
      </c>
      <c r="D7" s="36" t="s">
        <v>234</v>
      </c>
      <c r="F7">
        <v>0.87699721442697398</v>
      </c>
      <c r="G7">
        <v>0.874778822611188</v>
      </c>
      <c r="H7">
        <f t="shared" si="0"/>
        <v>2.2183918157859805E-3</v>
      </c>
    </row>
    <row r="8" spans="1:8">
      <c r="A8" s="36" t="s">
        <v>102</v>
      </c>
      <c r="B8" s="36" t="s">
        <v>814</v>
      </c>
      <c r="C8" s="36" t="s">
        <v>814</v>
      </c>
      <c r="D8" s="36" t="s">
        <v>103</v>
      </c>
      <c r="F8">
        <v>0.87699721442697398</v>
      </c>
      <c r="G8">
        <v>0.87550142766257699</v>
      </c>
      <c r="H8">
        <f t="shared" si="0"/>
        <v>1.4957867643969891E-3</v>
      </c>
    </row>
    <row r="9" spans="1:8">
      <c r="A9" s="36" t="s">
        <v>189</v>
      </c>
      <c r="B9" s="36" t="s">
        <v>767</v>
      </c>
      <c r="C9" s="37" t="s">
        <v>635</v>
      </c>
      <c r="D9" s="36" t="s">
        <v>192</v>
      </c>
      <c r="F9">
        <v>0.87699721442697398</v>
      </c>
      <c r="G9">
        <v>0.87595732517623104</v>
      </c>
      <c r="H9">
        <f t="shared" si="0"/>
        <v>1.0398892507429425E-3</v>
      </c>
    </row>
    <row r="10" spans="1:8">
      <c r="A10" s="36" t="s">
        <v>345</v>
      </c>
      <c r="B10" s="36" t="s">
        <v>817</v>
      </c>
      <c r="C10" s="36" t="s">
        <v>817</v>
      </c>
      <c r="D10" s="36" t="s">
        <v>346</v>
      </c>
      <c r="F10">
        <v>0.87699721442697398</v>
      </c>
      <c r="G10">
        <v>0.87628415392736803</v>
      </c>
      <c r="H10">
        <f t="shared" si="0"/>
        <v>7.130604996059553E-4</v>
      </c>
    </row>
    <row r="11" spans="1:8">
      <c r="A11" s="36" t="s">
        <v>90</v>
      </c>
      <c r="B11" s="36" t="s">
        <v>729</v>
      </c>
      <c r="C11" s="36" t="s">
        <v>729</v>
      </c>
      <c r="D11" s="36" t="s">
        <v>91</v>
      </c>
      <c r="F11">
        <v>0.87699721442697398</v>
      </c>
      <c r="G11">
        <v>0.87629019957798604</v>
      </c>
      <c r="H11">
        <f t="shared" si="0"/>
        <v>7.0701484898794131E-4</v>
      </c>
    </row>
    <row r="12" spans="1:8">
      <c r="A12" s="36" t="s">
        <v>76</v>
      </c>
      <c r="B12" s="36" t="s">
        <v>813</v>
      </c>
      <c r="C12" s="36" t="s">
        <v>813</v>
      </c>
      <c r="D12" s="36" t="s">
        <v>77</v>
      </c>
      <c r="F12">
        <v>0.87699721442697398</v>
      </c>
      <c r="G12">
        <v>0.87636509532365503</v>
      </c>
      <c r="H12">
        <f t="shared" si="0"/>
        <v>6.3211910331895105E-4</v>
      </c>
    </row>
    <row r="13" spans="1:8">
      <c r="A13" s="36" t="s">
        <v>373</v>
      </c>
      <c r="B13" s="36" t="s">
        <v>374</v>
      </c>
      <c r="C13" s="36" t="s">
        <v>374</v>
      </c>
      <c r="D13" s="38" t="s">
        <v>374</v>
      </c>
      <c r="F13">
        <v>0.87699721442697398</v>
      </c>
      <c r="G13">
        <v>0.87641691836775204</v>
      </c>
      <c r="H13">
        <f t="shared" si="0"/>
        <v>5.8029605922194083E-4</v>
      </c>
    </row>
    <row r="14" spans="1:8">
      <c r="A14" s="36" t="s">
        <v>575</v>
      </c>
      <c r="B14" s="36" t="s">
        <v>659</v>
      </c>
      <c r="C14" s="36" t="s">
        <v>659</v>
      </c>
      <c r="D14" s="36" t="s">
        <v>577</v>
      </c>
      <c r="F14">
        <v>0.87699721442697398</v>
      </c>
      <c r="G14">
        <v>0.87647524076903005</v>
      </c>
      <c r="H14">
        <f t="shared" si="0"/>
        <v>5.2197365794393047E-4</v>
      </c>
    </row>
    <row r="15" spans="1:8">
      <c r="A15" s="36" t="s">
        <v>183</v>
      </c>
      <c r="B15" s="36" t="s">
        <v>762</v>
      </c>
      <c r="C15" s="37" t="s">
        <v>634</v>
      </c>
      <c r="D15" s="36" t="s">
        <v>186</v>
      </c>
      <c r="F15">
        <v>0.87699721442697398</v>
      </c>
      <c r="G15">
        <v>0.87666128848210101</v>
      </c>
      <c r="H15">
        <f t="shared" si="0"/>
        <v>3.3592594487297234E-4</v>
      </c>
    </row>
    <row r="16" spans="1:8">
      <c r="A16" s="36" t="s">
        <v>360</v>
      </c>
      <c r="B16" s="36" t="s">
        <v>742</v>
      </c>
      <c r="C16" s="36" t="s">
        <v>847</v>
      </c>
      <c r="D16" s="36" t="s">
        <v>361</v>
      </c>
      <c r="F16">
        <v>0.87699721442697398</v>
      </c>
      <c r="G16">
        <v>0.87666853807475698</v>
      </c>
      <c r="H16">
        <f t="shared" si="0"/>
        <v>3.2867635221700553E-4</v>
      </c>
    </row>
    <row r="17" spans="1:8">
      <c r="A17" s="36" t="s">
        <v>282</v>
      </c>
      <c r="B17" s="36" t="s">
        <v>815</v>
      </c>
      <c r="C17" s="36" t="s">
        <v>815</v>
      </c>
      <c r="D17" s="36" t="s">
        <v>284</v>
      </c>
      <c r="F17">
        <v>0.87699721442697398</v>
      </c>
      <c r="G17">
        <v>0.876675677066026</v>
      </c>
      <c r="H17">
        <f t="shared" si="0"/>
        <v>3.2153736094797658E-4</v>
      </c>
    </row>
    <row r="18" spans="1:8">
      <c r="A18" s="36" t="s">
        <v>378</v>
      </c>
      <c r="B18" s="36" t="s">
        <v>766</v>
      </c>
      <c r="C18" s="36" t="s">
        <v>766</v>
      </c>
      <c r="D18" s="36" t="s">
        <v>381</v>
      </c>
      <c r="F18">
        <v>0.87699721442697398</v>
      </c>
      <c r="G18">
        <v>0.87670898276029197</v>
      </c>
      <c r="H18">
        <f t="shared" si="0"/>
        <v>2.8823166668201505E-4</v>
      </c>
    </row>
    <row r="19" spans="1:8">
      <c r="A19" s="36" t="s">
        <v>277</v>
      </c>
      <c r="B19" s="36" t="s">
        <v>631</v>
      </c>
      <c r="C19" s="36" t="s">
        <v>631</v>
      </c>
      <c r="D19" s="36" t="s">
        <v>278</v>
      </c>
      <c r="F19">
        <v>0.87699721442697398</v>
      </c>
      <c r="G19">
        <v>0.876733522426419</v>
      </c>
      <c r="H19">
        <f t="shared" si="0"/>
        <v>2.6369200055498254E-4</v>
      </c>
    </row>
    <row r="20" spans="1:8">
      <c r="A20" s="36" t="s">
        <v>104</v>
      </c>
      <c r="B20" s="36" t="s">
        <v>645</v>
      </c>
      <c r="C20" s="36" t="s">
        <v>645</v>
      </c>
      <c r="D20" s="36" t="s">
        <v>105</v>
      </c>
      <c r="F20">
        <v>0.87699721442697398</v>
      </c>
      <c r="G20">
        <v>0.87677140146909505</v>
      </c>
      <c r="H20">
        <f t="shared" si="0"/>
        <v>2.2581295787893474E-4</v>
      </c>
    </row>
    <row r="21" spans="1:8">
      <c r="A21" s="36" t="s">
        <v>88</v>
      </c>
      <c r="B21" s="36" t="s">
        <v>658</v>
      </c>
      <c r="C21" s="36" t="s">
        <v>658</v>
      </c>
      <c r="D21" s="36" t="s">
        <v>89</v>
      </c>
      <c r="F21">
        <v>0.87699721442697398</v>
      </c>
      <c r="G21">
        <v>0.87678057693201905</v>
      </c>
      <c r="H21">
        <f t="shared" si="0"/>
        <v>2.166374949549299E-4</v>
      </c>
    </row>
    <row r="22" spans="1:8">
      <c r="A22" s="36" t="s">
        <v>213</v>
      </c>
      <c r="B22" s="36" t="s">
        <v>638</v>
      </c>
      <c r="C22" s="36" t="s">
        <v>638</v>
      </c>
      <c r="D22" s="36" t="s">
        <v>214</v>
      </c>
      <c r="F22">
        <v>0.87699721442697398</v>
      </c>
      <c r="G22">
        <v>0.87680814825057596</v>
      </c>
      <c r="H22">
        <f t="shared" si="0"/>
        <v>1.8906617639802281E-4</v>
      </c>
    </row>
    <row r="23" spans="1:8">
      <c r="A23" s="36" t="s">
        <v>262</v>
      </c>
      <c r="B23" s="36" t="s">
        <v>651</v>
      </c>
      <c r="C23" s="36" t="s">
        <v>858</v>
      </c>
      <c r="D23" s="36" t="s">
        <v>263</v>
      </c>
      <c r="F23">
        <v>0.87699721442697398</v>
      </c>
      <c r="G23">
        <v>0.87681025521280698</v>
      </c>
      <c r="H23">
        <f t="shared" si="0"/>
        <v>1.8695921416700401E-4</v>
      </c>
    </row>
    <row r="24" spans="1:8">
      <c r="A24" s="36" t="s">
        <v>391</v>
      </c>
      <c r="B24" s="36" t="s">
        <v>757</v>
      </c>
      <c r="C24" s="36" t="s">
        <v>757</v>
      </c>
      <c r="D24" s="36" t="s">
        <v>392</v>
      </c>
      <c r="F24">
        <v>0.87699721442697398</v>
      </c>
      <c r="G24">
        <v>0.876827109763338</v>
      </c>
      <c r="H24">
        <f t="shared" si="0"/>
        <v>1.7010466363598375E-4</v>
      </c>
    </row>
    <row r="25" spans="1:8">
      <c r="A25" s="36" t="s">
        <v>221</v>
      </c>
      <c r="B25" s="36" t="s">
        <v>804</v>
      </c>
      <c r="C25" s="37" t="s">
        <v>627</v>
      </c>
      <c r="D25" s="36" t="s">
        <v>223</v>
      </c>
      <c r="F25">
        <v>0.87699721442697398</v>
      </c>
      <c r="G25">
        <v>0.87683751186752201</v>
      </c>
      <c r="H25">
        <f t="shared" si="0"/>
        <v>1.5970255945196854E-4</v>
      </c>
    </row>
    <row r="26" spans="1:8">
      <c r="A26" s="36" t="s">
        <v>298</v>
      </c>
      <c r="B26" s="36" t="s">
        <v>726</v>
      </c>
      <c r="C26" s="36" t="s">
        <v>726</v>
      </c>
      <c r="D26" s="36" t="s">
        <v>299</v>
      </c>
      <c r="F26">
        <v>0.87699721442697398</v>
      </c>
      <c r="G26">
        <v>0.87683912304616196</v>
      </c>
      <c r="H26">
        <f t="shared" si="0"/>
        <v>1.580913808120199E-4</v>
      </c>
    </row>
    <row r="27" spans="1:8">
      <c r="A27" s="36" t="s">
        <v>332</v>
      </c>
      <c r="B27" s="36" t="s">
        <v>773</v>
      </c>
      <c r="C27" s="36" t="s">
        <v>852</v>
      </c>
      <c r="D27" s="36" t="s">
        <v>333</v>
      </c>
      <c r="F27">
        <v>0.87699721442697398</v>
      </c>
      <c r="G27">
        <v>0.87685583191451</v>
      </c>
      <c r="H27">
        <f t="shared" si="0"/>
        <v>1.4138251246398337E-4</v>
      </c>
    </row>
    <row r="28" spans="1:8">
      <c r="A28" s="36" t="s">
        <v>85</v>
      </c>
      <c r="B28" s="36" t="s">
        <v>625</v>
      </c>
      <c r="C28" s="36" t="s">
        <v>625</v>
      </c>
      <c r="D28" s="36" t="s">
        <v>86</v>
      </c>
      <c r="F28">
        <v>0.87699721442697398</v>
      </c>
      <c r="G28">
        <v>0.87686521917123394</v>
      </c>
      <c r="H28">
        <f t="shared" si="0"/>
        <v>1.3199525574003612E-4</v>
      </c>
    </row>
    <row r="29" spans="1:8">
      <c r="A29" s="36" t="s">
        <v>135</v>
      </c>
      <c r="B29" s="36" t="s">
        <v>743</v>
      </c>
      <c r="C29" s="36" t="s">
        <v>743</v>
      </c>
      <c r="D29" s="36" t="s">
        <v>136</v>
      </c>
      <c r="F29">
        <v>0.87699721442697398</v>
      </c>
      <c r="G29">
        <v>0.87686571431634097</v>
      </c>
      <c r="H29">
        <f t="shared" si="0"/>
        <v>1.3150011063300937E-4</v>
      </c>
    </row>
    <row r="30" spans="1:8">
      <c r="A30" s="36" t="s">
        <v>273</v>
      </c>
      <c r="B30" s="36" t="s">
        <v>779</v>
      </c>
      <c r="C30" s="36" t="s">
        <v>854</v>
      </c>
      <c r="D30" s="36" t="s">
        <v>274</v>
      </c>
      <c r="F30">
        <v>0.87699721442697398</v>
      </c>
      <c r="G30">
        <v>0.87688237645472</v>
      </c>
      <c r="H30">
        <f t="shared" si="0"/>
        <v>1.1483797225397829E-4</v>
      </c>
    </row>
    <row r="31" spans="1:8">
      <c r="A31" s="36" t="s">
        <v>238</v>
      </c>
      <c r="B31" s="36" t="s">
        <v>781</v>
      </c>
      <c r="C31" s="36" t="s">
        <v>781</v>
      </c>
      <c r="D31" s="36" t="s">
        <v>240</v>
      </c>
      <c r="F31">
        <v>0.87699721442697398</v>
      </c>
      <c r="G31">
        <v>0.87688714127433098</v>
      </c>
      <c r="H31">
        <f t="shared" si="0"/>
        <v>1.1007315264299766E-4</v>
      </c>
    </row>
    <row r="32" spans="1:8">
      <c r="A32" s="36" t="s">
        <v>59</v>
      </c>
      <c r="B32" s="36" t="s">
        <v>654</v>
      </c>
      <c r="C32" s="36" t="s">
        <v>654</v>
      </c>
      <c r="D32" s="36" t="s">
        <v>60</v>
      </c>
      <c r="F32">
        <v>0.87699721442697398</v>
      </c>
      <c r="G32">
        <v>0.87689283042501998</v>
      </c>
      <c r="H32">
        <f t="shared" si="0"/>
        <v>1.0438400195400543E-4</v>
      </c>
    </row>
    <row r="33" spans="1:8">
      <c r="A33" s="36" t="s">
        <v>114</v>
      </c>
      <c r="B33" s="36" t="s">
        <v>660</v>
      </c>
      <c r="C33" s="36" t="s">
        <v>660</v>
      </c>
      <c r="D33" s="36" t="s">
        <v>115</v>
      </c>
      <c r="F33">
        <v>0.87699721442697398</v>
      </c>
      <c r="G33">
        <v>0.87690783964205599</v>
      </c>
      <c r="H33">
        <f t="shared" si="0"/>
        <v>8.9374784917994887E-5</v>
      </c>
    </row>
    <row r="34" spans="1:8">
      <c r="A34" s="36" t="s">
        <v>174</v>
      </c>
      <c r="B34" s="36" t="s">
        <v>785</v>
      </c>
      <c r="C34" s="36" t="s">
        <v>785</v>
      </c>
      <c r="D34" s="36" t="s">
        <v>176</v>
      </c>
      <c r="F34">
        <v>0.87699721442697398</v>
      </c>
      <c r="G34">
        <v>0.87690789008926495</v>
      </c>
      <c r="H34">
        <f t="shared" ref="H34:H65" si="1">F34-G34</f>
        <v>8.9324337709029145E-5</v>
      </c>
    </row>
    <row r="35" spans="1:8">
      <c r="A35" s="36" t="s">
        <v>415</v>
      </c>
      <c r="B35" s="36" t="s">
        <v>740</v>
      </c>
      <c r="C35" s="36" t="s">
        <v>740</v>
      </c>
      <c r="D35" s="36" t="s">
        <v>416</v>
      </c>
      <c r="F35">
        <v>0.87699721442697398</v>
      </c>
      <c r="G35">
        <v>0.876916920182784</v>
      </c>
      <c r="H35">
        <f t="shared" si="1"/>
        <v>8.0294244189982322E-5</v>
      </c>
    </row>
    <row r="36" spans="1:8">
      <c r="A36" s="36" t="s">
        <v>313</v>
      </c>
      <c r="B36" s="36" t="s">
        <v>730</v>
      </c>
      <c r="C36" s="36" t="s">
        <v>730</v>
      </c>
      <c r="D36" s="36" t="s">
        <v>314</v>
      </c>
      <c r="F36">
        <v>0.87699721442697398</v>
      </c>
      <c r="G36">
        <v>0.87691801836941496</v>
      </c>
      <c r="H36">
        <f t="shared" si="1"/>
        <v>7.9196057559016708E-5</v>
      </c>
    </row>
    <row r="37" spans="1:8">
      <c r="A37" s="36" t="s">
        <v>97</v>
      </c>
      <c r="B37" s="36" t="s">
        <v>621</v>
      </c>
      <c r="C37" s="36" t="s">
        <v>621</v>
      </c>
      <c r="D37" s="36" t="s">
        <v>98</v>
      </c>
      <c r="F37">
        <v>0.87699721442697398</v>
      </c>
      <c r="G37">
        <v>0.87692520415438802</v>
      </c>
      <c r="H37">
        <f t="shared" si="1"/>
        <v>7.2010272585965041E-5</v>
      </c>
    </row>
    <row r="38" spans="1:8">
      <c r="A38" s="36" t="s">
        <v>450</v>
      </c>
      <c r="B38" s="36" t="s">
        <v>754</v>
      </c>
      <c r="C38" s="36" t="s">
        <v>754</v>
      </c>
      <c r="D38" s="36" t="s">
        <v>452</v>
      </c>
      <c r="F38">
        <v>0.87699721442697398</v>
      </c>
      <c r="G38">
        <v>0.87692776370273895</v>
      </c>
      <c r="H38">
        <f t="shared" si="1"/>
        <v>6.9450724235031736E-5</v>
      </c>
    </row>
    <row r="39" spans="1:8">
      <c r="A39" s="36" t="s">
        <v>315</v>
      </c>
      <c r="B39" s="36" t="s">
        <v>820</v>
      </c>
      <c r="C39" s="37" t="s">
        <v>868</v>
      </c>
      <c r="D39" s="36" t="s">
        <v>317</v>
      </c>
      <c r="F39">
        <v>0.87699721442697398</v>
      </c>
      <c r="G39">
        <v>0.87693091421649605</v>
      </c>
      <c r="H39">
        <f t="shared" si="1"/>
        <v>6.6300210477931998E-5</v>
      </c>
    </row>
    <row r="40" spans="1:8">
      <c r="A40" s="36" t="s">
        <v>303</v>
      </c>
      <c r="B40" s="36" t="s">
        <v>805</v>
      </c>
      <c r="C40" s="37" t="s">
        <v>862</v>
      </c>
      <c r="D40" s="36" t="s">
        <v>306</v>
      </c>
      <c r="F40">
        <v>0.87699721442697398</v>
      </c>
      <c r="G40">
        <v>0.87693274512567698</v>
      </c>
      <c r="H40">
        <f t="shared" si="1"/>
        <v>6.4469301296998793E-5</v>
      </c>
    </row>
    <row r="41" spans="1:8">
      <c r="A41" s="36" t="s">
        <v>56</v>
      </c>
      <c r="B41" s="36" t="s">
        <v>655</v>
      </c>
      <c r="C41" s="36" t="s">
        <v>655</v>
      </c>
      <c r="D41" s="36" t="s">
        <v>57</v>
      </c>
      <c r="F41">
        <v>0.87699721442697398</v>
      </c>
      <c r="G41">
        <v>0.87693890593276902</v>
      </c>
      <c r="H41">
        <f t="shared" si="1"/>
        <v>5.8308494204961647E-5</v>
      </c>
    </row>
    <row r="42" spans="1:8">
      <c r="A42" s="36" t="s">
        <v>224</v>
      </c>
      <c r="B42" s="36" t="s">
        <v>801</v>
      </c>
      <c r="C42" s="36" t="s">
        <v>801</v>
      </c>
      <c r="D42" s="36" t="s">
        <v>225</v>
      </c>
      <c r="F42">
        <v>0.87699721442697398</v>
      </c>
      <c r="G42">
        <v>0.87693930940978004</v>
      </c>
      <c r="H42">
        <f t="shared" si="1"/>
        <v>5.7905017193937702E-5</v>
      </c>
    </row>
    <row r="43" spans="1:8">
      <c r="A43" s="36" t="s">
        <v>137</v>
      </c>
      <c r="B43" s="36" t="s">
        <v>761</v>
      </c>
      <c r="C43" s="36" t="s">
        <v>761</v>
      </c>
      <c r="D43" s="36" t="s">
        <v>138</v>
      </c>
      <c r="F43">
        <v>0.87699721442697398</v>
      </c>
      <c r="G43">
        <v>0.87695336378181499</v>
      </c>
      <c r="H43">
        <f t="shared" si="1"/>
        <v>4.3850645158993729E-5</v>
      </c>
    </row>
    <row r="44" spans="1:8">
      <c r="A44" s="36" t="s">
        <v>181</v>
      </c>
      <c r="B44" s="36" t="s">
        <v>788</v>
      </c>
      <c r="C44" s="36" t="s">
        <v>788</v>
      </c>
      <c r="D44" s="36" t="s">
        <v>182</v>
      </c>
      <c r="F44">
        <v>0.87699721442697398</v>
      </c>
      <c r="G44">
        <v>0.87695545958499799</v>
      </c>
      <c r="H44">
        <f t="shared" si="1"/>
        <v>4.1754841975993884E-5</v>
      </c>
    </row>
    <row r="45" spans="1:8">
      <c r="A45" s="36" t="s">
        <v>295</v>
      </c>
      <c r="B45" s="36" t="s">
        <v>724</v>
      </c>
      <c r="C45" s="36" t="s">
        <v>724</v>
      </c>
      <c r="D45" s="36" t="s">
        <v>297</v>
      </c>
      <c r="F45">
        <v>0.87699721442697398</v>
      </c>
      <c r="G45">
        <v>0.87695800378604905</v>
      </c>
      <c r="H45">
        <f t="shared" si="1"/>
        <v>3.921064092493598E-5</v>
      </c>
    </row>
    <row r="46" spans="1:8">
      <c r="A46" s="36" t="s">
        <v>557</v>
      </c>
      <c r="B46" s="37" t="s">
        <v>627</v>
      </c>
      <c r="C46" s="37" t="s">
        <v>627</v>
      </c>
      <c r="D46" s="36" t="s">
        <v>558</v>
      </c>
      <c r="F46">
        <v>0.87699721442697398</v>
      </c>
      <c r="G46">
        <v>0.87696009445798195</v>
      </c>
      <c r="H46">
        <f t="shared" si="1"/>
        <v>3.711996899202763E-5</v>
      </c>
    </row>
    <row r="47" spans="1:8">
      <c r="A47" s="36" t="s">
        <v>323</v>
      </c>
      <c r="B47" s="36" t="s">
        <v>774</v>
      </c>
      <c r="C47" s="36" t="s">
        <v>774</v>
      </c>
      <c r="D47" s="36" t="s">
        <v>324</v>
      </c>
      <c r="F47">
        <v>0.87699721442697398</v>
      </c>
      <c r="G47">
        <v>0.87696018126713904</v>
      </c>
      <c r="H47">
        <f t="shared" si="1"/>
        <v>3.7033159834942708E-5</v>
      </c>
    </row>
    <row r="48" spans="1:8">
      <c r="A48" s="36" t="s">
        <v>280</v>
      </c>
      <c r="B48" s="36" t="s">
        <v>797</v>
      </c>
      <c r="C48" s="36" t="s">
        <v>797</v>
      </c>
      <c r="D48" s="36" t="s">
        <v>281</v>
      </c>
      <c r="F48">
        <v>0.87699721442697398</v>
      </c>
      <c r="G48">
        <v>0.87696226468734895</v>
      </c>
      <c r="H48">
        <f t="shared" si="1"/>
        <v>3.4949739625034226E-5</v>
      </c>
    </row>
    <row r="49" spans="1:8">
      <c r="A49" s="36" t="s">
        <v>444</v>
      </c>
      <c r="B49" s="36" t="s">
        <v>772</v>
      </c>
      <c r="C49" s="37" t="s">
        <v>840</v>
      </c>
      <c r="D49" s="36" t="s">
        <v>445</v>
      </c>
      <c r="F49">
        <v>0.87699721442697398</v>
      </c>
      <c r="G49">
        <v>0.87696291984697605</v>
      </c>
      <c r="H49">
        <f t="shared" si="1"/>
        <v>3.4294579997928842E-5</v>
      </c>
    </row>
    <row r="50" spans="1:8">
      <c r="A50" s="36" t="s">
        <v>367</v>
      </c>
      <c r="B50" s="36" t="s">
        <v>728</v>
      </c>
      <c r="C50" s="36" t="s">
        <v>728</v>
      </c>
      <c r="D50" s="36" t="s">
        <v>368</v>
      </c>
      <c r="F50">
        <v>0.87699721442697398</v>
      </c>
      <c r="G50">
        <v>0.87697019925202602</v>
      </c>
      <c r="H50">
        <f t="shared" si="1"/>
        <v>2.7015174947964127E-5</v>
      </c>
    </row>
    <row r="51" spans="1:8">
      <c r="A51" s="36" t="s">
        <v>563</v>
      </c>
      <c r="B51" s="36" t="s">
        <v>791</v>
      </c>
      <c r="C51" s="36" t="s">
        <v>791</v>
      </c>
      <c r="D51" s="36" t="s">
        <v>566</v>
      </c>
      <c r="F51">
        <v>0.87699721442697398</v>
      </c>
      <c r="G51">
        <v>0.87697061900098405</v>
      </c>
      <c r="H51">
        <f t="shared" si="1"/>
        <v>2.6595425989928145E-5</v>
      </c>
    </row>
    <row r="52" spans="1:8">
      <c r="A52" s="36" t="s">
        <v>226</v>
      </c>
      <c r="B52" s="36" t="s">
        <v>642</v>
      </c>
      <c r="C52" s="36" t="s">
        <v>642</v>
      </c>
      <c r="D52" s="36" t="s">
        <v>227</v>
      </c>
      <c r="F52">
        <v>0.87699721442697398</v>
      </c>
      <c r="G52">
        <v>0.87697072920675301</v>
      </c>
      <c r="H52">
        <f t="shared" si="1"/>
        <v>2.6485220220973105E-5</v>
      </c>
    </row>
    <row r="53" spans="1:8">
      <c r="A53" s="36" t="s">
        <v>252</v>
      </c>
      <c r="B53" s="36" t="s">
        <v>646</v>
      </c>
      <c r="C53" s="36" t="s">
        <v>646</v>
      </c>
      <c r="D53" s="36" t="s">
        <v>253</v>
      </c>
      <c r="F53">
        <v>0.87699721442697398</v>
      </c>
      <c r="G53">
        <v>0.87697196908616804</v>
      </c>
      <c r="H53">
        <f t="shared" si="1"/>
        <v>2.5245340805946093E-5</v>
      </c>
    </row>
    <row r="54" spans="1:8">
      <c r="A54" s="36" t="s">
        <v>158</v>
      </c>
      <c r="B54" s="36" t="s">
        <v>657</v>
      </c>
      <c r="C54" s="36" t="s">
        <v>657</v>
      </c>
      <c r="D54" s="36" t="s">
        <v>159</v>
      </c>
      <c r="F54">
        <v>0.87699721442697398</v>
      </c>
      <c r="G54">
        <v>0.87697501812107703</v>
      </c>
      <c r="H54">
        <f t="shared" si="1"/>
        <v>2.2196305896948765E-5</v>
      </c>
    </row>
    <row r="55" spans="1:8">
      <c r="A55" s="36" t="s">
        <v>389</v>
      </c>
      <c r="B55" s="36" t="s">
        <v>755</v>
      </c>
      <c r="C55" s="36" t="s">
        <v>755</v>
      </c>
      <c r="D55" s="36" t="s">
        <v>390</v>
      </c>
      <c r="F55">
        <v>0.87699721442697398</v>
      </c>
      <c r="G55">
        <v>0.87697560552048304</v>
      </c>
      <c r="H55">
        <f t="shared" si="1"/>
        <v>2.1608906490944157E-5</v>
      </c>
    </row>
    <row r="56" spans="1:8">
      <c r="A56" s="36" t="s">
        <v>275</v>
      </c>
      <c r="B56" s="36" t="s">
        <v>727</v>
      </c>
      <c r="C56" s="36" t="s">
        <v>727</v>
      </c>
      <c r="D56" s="36" t="s">
        <v>276</v>
      </c>
      <c r="F56">
        <v>0.87699721442697398</v>
      </c>
      <c r="G56">
        <v>0.87698150969307098</v>
      </c>
      <c r="H56">
        <f t="shared" si="1"/>
        <v>1.5704733902999202E-5</v>
      </c>
    </row>
    <row r="57" spans="1:8">
      <c r="A57" s="36" t="s">
        <v>412</v>
      </c>
      <c r="B57" s="36" t="s">
        <v>792</v>
      </c>
      <c r="C57" s="36" t="s">
        <v>792</v>
      </c>
      <c r="D57" s="36" t="s">
        <v>413</v>
      </c>
      <c r="F57">
        <v>0.87699721442697398</v>
      </c>
      <c r="G57">
        <v>0.87698449744600004</v>
      </c>
      <c r="H57">
        <f t="shared" si="1"/>
        <v>1.271698097393692E-5</v>
      </c>
    </row>
    <row r="58" spans="1:8">
      <c r="A58" s="36" t="s">
        <v>433</v>
      </c>
      <c r="B58" s="36" t="s">
        <v>746</v>
      </c>
      <c r="C58" s="36" t="s">
        <v>746</v>
      </c>
      <c r="D58" s="36" t="s">
        <v>434</v>
      </c>
      <c r="F58">
        <v>0.87699721442697398</v>
      </c>
      <c r="G58">
        <v>0.87698678767498095</v>
      </c>
      <c r="H58">
        <f t="shared" si="1"/>
        <v>1.0426751993031225E-5</v>
      </c>
    </row>
    <row r="59" spans="1:8">
      <c r="A59" s="36" t="s">
        <v>205</v>
      </c>
      <c r="B59" s="36" t="s">
        <v>780</v>
      </c>
      <c r="C59" s="36" t="s">
        <v>780</v>
      </c>
      <c r="D59" s="36" t="s">
        <v>207</v>
      </c>
      <c r="F59">
        <v>0.87699721442697398</v>
      </c>
      <c r="G59">
        <v>0.87698707046843905</v>
      </c>
      <c r="H59">
        <f t="shared" si="1"/>
        <v>1.0143958534936104E-5</v>
      </c>
    </row>
    <row r="60" spans="1:8">
      <c r="A60" s="36" t="s">
        <v>440</v>
      </c>
      <c r="B60" s="36" t="s">
        <v>725</v>
      </c>
      <c r="C60" s="37" t="s">
        <v>838</v>
      </c>
      <c r="D60" s="36" t="s">
        <v>441</v>
      </c>
      <c r="F60">
        <v>0.87699721442697398</v>
      </c>
      <c r="G60">
        <v>0.87698778894037299</v>
      </c>
      <c r="H60">
        <f t="shared" si="1"/>
        <v>9.4254866009890748E-6</v>
      </c>
    </row>
    <row r="61" spans="1:8">
      <c r="A61" s="36" t="s">
        <v>330</v>
      </c>
      <c r="B61" s="36" t="s">
        <v>765</v>
      </c>
      <c r="C61" s="36" t="s">
        <v>765</v>
      </c>
      <c r="D61" s="36" t="s">
        <v>331</v>
      </c>
      <c r="F61">
        <v>0.87699721442697398</v>
      </c>
      <c r="G61">
        <v>0.87698797661898498</v>
      </c>
      <c r="H61">
        <f t="shared" si="1"/>
        <v>9.2378079890043097E-6</v>
      </c>
    </row>
    <row r="62" spans="1:8">
      <c r="A62" s="36" t="s">
        <v>193</v>
      </c>
      <c r="B62" s="36" t="s">
        <v>644</v>
      </c>
      <c r="C62" s="36" t="s">
        <v>644</v>
      </c>
      <c r="D62" s="36" t="s">
        <v>196</v>
      </c>
      <c r="F62">
        <v>0.87699721442697398</v>
      </c>
      <c r="G62">
        <v>0.87698831496076801</v>
      </c>
      <c r="H62">
        <f t="shared" si="1"/>
        <v>8.8994662059693752E-6</v>
      </c>
    </row>
    <row r="63" spans="1:8">
      <c r="A63" s="36" t="s">
        <v>199</v>
      </c>
      <c r="B63" s="36" t="s">
        <v>800</v>
      </c>
      <c r="C63" s="36" t="s">
        <v>800</v>
      </c>
      <c r="D63" s="36" t="s">
        <v>200</v>
      </c>
      <c r="F63">
        <v>0.87699721442697398</v>
      </c>
      <c r="G63">
        <v>0.87699067239091999</v>
      </c>
      <c r="H63">
        <f t="shared" si="1"/>
        <v>6.5420360539913958E-6</v>
      </c>
    </row>
    <row r="64" spans="1:8">
      <c r="A64" s="36" t="s">
        <v>338</v>
      </c>
      <c r="B64" s="36" t="s">
        <v>759</v>
      </c>
      <c r="C64" s="37" t="s">
        <v>632</v>
      </c>
      <c r="D64" s="36" t="s">
        <v>340</v>
      </c>
      <c r="F64">
        <v>0.87699721442697398</v>
      </c>
      <c r="G64">
        <v>0.87699143469003404</v>
      </c>
      <c r="H64">
        <f t="shared" si="1"/>
        <v>5.7797369399370524E-6</v>
      </c>
    </row>
    <row r="65" spans="1:8">
      <c r="A65" s="36" t="s">
        <v>427</v>
      </c>
      <c r="B65" s="36" t="s">
        <v>808</v>
      </c>
      <c r="C65" s="36" t="s">
        <v>808</v>
      </c>
      <c r="D65" s="36" t="s">
        <v>428</v>
      </c>
      <c r="F65">
        <v>0.87699721442697398</v>
      </c>
      <c r="G65">
        <v>0.87699324162914605</v>
      </c>
      <c r="H65">
        <f t="shared" si="1"/>
        <v>3.9727978279335829E-6</v>
      </c>
    </row>
    <row r="66" spans="1:8">
      <c r="A66" s="36" t="s">
        <v>465</v>
      </c>
      <c r="B66" s="36" t="s">
        <v>778</v>
      </c>
      <c r="C66" s="36" t="s">
        <v>778</v>
      </c>
      <c r="D66" s="36" t="s">
        <v>466</v>
      </c>
      <c r="F66">
        <v>0.87699721442697398</v>
      </c>
      <c r="G66">
        <v>0.87699328699688095</v>
      </c>
      <c r="H66">
        <f t="shared" ref="H66:H85" si="2">F66-G66</f>
        <v>3.9274300930314254E-6</v>
      </c>
    </row>
    <row r="67" spans="1:8">
      <c r="A67" s="36" t="s">
        <v>387</v>
      </c>
      <c r="B67" s="36" t="s">
        <v>749</v>
      </c>
      <c r="C67" s="36" t="s">
        <v>749</v>
      </c>
      <c r="D67" s="36" t="s">
        <v>388</v>
      </c>
      <c r="F67">
        <v>0.87699721442697398</v>
      </c>
      <c r="G67">
        <v>0.87699336221179902</v>
      </c>
      <c r="H67">
        <f t="shared" si="2"/>
        <v>3.8522151749598166E-6</v>
      </c>
    </row>
    <row r="68" spans="1:8">
      <c r="A68" s="36" t="s">
        <v>351</v>
      </c>
      <c r="B68" s="36" t="s">
        <v>782</v>
      </c>
      <c r="C68" s="37" t="s">
        <v>648</v>
      </c>
      <c r="D68" s="36" t="s">
        <v>353</v>
      </c>
      <c r="F68">
        <v>0.87699721442697398</v>
      </c>
      <c r="G68">
        <v>0.87699339927743403</v>
      </c>
      <c r="H68">
        <f t="shared" si="2"/>
        <v>3.8151495399540991E-6</v>
      </c>
    </row>
    <row r="69" spans="1:8">
      <c r="A69" s="36" t="s">
        <v>549</v>
      </c>
      <c r="B69" s="37" t="s">
        <v>643</v>
      </c>
      <c r="C69" s="37" t="s">
        <v>643</v>
      </c>
      <c r="D69" s="36" t="s">
        <v>550</v>
      </c>
      <c r="F69">
        <v>0.87699721442697398</v>
      </c>
      <c r="G69">
        <v>0.87699351490112698</v>
      </c>
      <c r="H69">
        <f t="shared" si="2"/>
        <v>3.6995258470007286E-6</v>
      </c>
    </row>
    <row r="70" spans="1:8">
      <c r="A70" s="36" t="s">
        <v>318</v>
      </c>
      <c r="B70" s="36" t="s">
        <v>722</v>
      </c>
      <c r="C70" s="37" t="s">
        <v>622</v>
      </c>
      <c r="D70" s="36" t="s">
        <v>320</v>
      </c>
      <c r="F70">
        <v>0.87699721442697398</v>
      </c>
      <c r="G70">
        <v>0.87699402429300599</v>
      </c>
      <c r="H70">
        <f t="shared" si="2"/>
        <v>3.1901339679896168E-6</v>
      </c>
    </row>
    <row r="71" spans="1:8">
      <c r="A71" s="36" t="s">
        <v>312</v>
      </c>
      <c r="B71" s="36" t="s">
        <v>733</v>
      </c>
      <c r="C71" s="36" t="s">
        <v>733</v>
      </c>
      <c r="D71" s="36" t="s">
        <v>134</v>
      </c>
      <c r="F71">
        <v>0.87699721442697398</v>
      </c>
      <c r="G71">
        <v>0.87699426193848395</v>
      </c>
      <c r="H71">
        <f t="shared" si="2"/>
        <v>2.9524884900267168E-6</v>
      </c>
    </row>
    <row r="72" spans="1:8">
      <c r="A72" s="36" t="s">
        <v>429</v>
      </c>
      <c r="B72" s="36" t="s">
        <v>734</v>
      </c>
      <c r="C72" s="36" t="s">
        <v>734</v>
      </c>
      <c r="D72" s="36" t="s">
        <v>430</v>
      </c>
      <c r="F72">
        <v>0.87699721442697398</v>
      </c>
      <c r="G72">
        <v>0.87699433409720895</v>
      </c>
      <c r="H72">
        <f t="shared" si="2"/>
        <v>2.8803297650314974E-6</v>
      </c>
    </row>
    <row r="73" spans="1:8">
      <c r="A73" s="36" t="s">
        <v>555</v>
      </c>
      <c r="B73" s="36" t="s">
        <v>802</v>
      </c>
      <c r="C73" s="36" t="s">
        <v>802</v>
      </c>
      <c r="D73" s="36" t="s">
        <v>556</v>
      </c>
      <c r="F73">
        <v>0.87699721442697398</v>
      </c>
      <c r="G73">
        <v>0.87699446846957296</v>
      </c>
      <c r="H73">
        <f t="shared" si="2"/>
        <v>2.7459574010180177E-6</v>
      </c>
    </row>
    <row r="74" spans="1:8">
      <c r="A74" s="36" t="s">
        <v>164</v>
      </c>
      <c r="B74" s="36" t="s">
        <v>793</v>
      </c>
      <c r="C74" s="36" t="s">
        <v>793</v>
      </c>
      <c r="D74" s="36" t="s">
        <v>165</v>
      </c>
      <c r="F74">
        <v>0.87699721442697398</v>
      </c>
      <c r="G74">
        <v>0.87699489922558904</v>
      </c>
      <c r="H74">
        <f t="shared" si="2"/>
        <v>2.3152013849392361E-6</v>
      </c>
    </row>
    <row r="75" spans="1:8">
      <c r="A75" s="36" t="s">
        <v>393</v>
      </c>
      <c r="B75" s="36" t="s">
        <v>748</v>
      </c>
      <c r="C75" s="36" t="s">
        <v>748</v>
      </c>
      <c r="D75" s="36" t="s">
        <v>394</v>
      </c>
      <c r="F75">
        <v>0.87699721442697398</v>
      </c>
      <c r="G75">
        <v>0.87699492501366105</v>
      </c>
      <c r="H75">
        <f t="shared" si="2"/>
        <v>2.2894133129280902E-6</v>
      </c>
    </row>
    <row r="76" spans="1:8">
      <c r="A76" s="36" t="s">
        <v>569</v>
      </c>
      <c r="B76" s="37" t="s">
        <v>620</v>
      </c>
      <c r="C76" s="37" t="s">
        <v>620</v>
      </c>
      <c r="D76" s="36" t="s">
        <v>570</v>
      </c>
      <c r="F76">
        <v>0.87699721442697398</v>
      </c>
      <c r="G76">
        <v>0.87699516272208</v>
      </c>
      <c r="H76">
        <f t="shared" si="2"/>
        <v>2.0517048939794336E-6</v>
      </c>
    </row>
    <row r="77" spans="1:8">
      <c r="A77" s="36" t="s">
        <v>371</v>
      </c>
      <c r="B77" s="36" t="s">
        <v>756</v>
      </c>
      <c r="C77" s="36" t="s">
        <v>849</v>
      </c>
      <c r="D77" s="36" t="s">
        <v>372</v>
      </c>
      <c r="F77">
        <v>0.87699721442697398</v>
      </c>
      <c r="G77">
        <v>0.87699562320226598</v>
      </c>
      <c r="H77">
        <f t="shared" si="2"/>
        <v>1.5912247079974406E-6</v>
      </c>
    </row>
    <row r="78" spans="1:8">
      <c r="A78" s="36" t="s">
        <v>210</v>
      </c>
      <c r="B78" s="36" t="s">
        <v>736</v>
      </c>
      <c r="C78" s="36" t="s">
        <v>736</v>
      </c>
      <c r="D78" s="36" t="s">
        <v>211</v>
      </c>
      <c r="F78">
        <v>0.87699721442697398</v>
      </c>
      <c r="G78">
        <v>0.87699612587965403</v>
      </c>
      <c r="H78">
        <f t="shared" si="2"/>
        <v>1.0885473199495621E-6</v>
      </c>
    </row>
    <row r="79" spans="1:8">
      <c r="A79" s="36" t="s">
        <v>255</v>
      </c>
      <c r="B79" s="36" t="s">
        <v>623</v>
      </c>
      <c r="C79" s="36" t="s">
        <v>623</v>
      </c>
      <c r="D79" s="36" t="s">
        <v>256</v>
      </c>
      <c r="F79">
        <v>0.87699721442697398</v>
      </c>
      <c r="G79">
        <v>0.87699627139881497</v>
      </c>
      <c r="H79">
        <f t="shared" si="2"/>
        <v>9.43028159006154E-7</v>
      </c>
    </row>
    <row r="80" spans="1:8">
      <c r="A80" s="36" t="s">
        <v>422</v>
      </c>
      <c r="B80" s="36" t="s">
        <v>747</v>
      </c>
      <c r="C80" s="36" t="s">
        <v>747</v>
      </c>
      <c r="D80" s="36" t="s">
        <v>423</v>
      </c>
      <c r="F80">
        <v>0.87699721442697398</v>
      </c>
      <c r="G80">
        <v>0.87699627440024897</v>
      </c>
      <c r="H80">
        <f t="shared" si="2"/>
        <v>9.4002672501591888E-7</v>
      </c>
    </row>
    <row r="81" spans="1:8">
      <c r="A81" s="36" t="s">
        <v>398</v>
      </c>
      <c r="B81" s="36" t="s">
        <v>775</v>
      </c>
      <c r="C81" s="36" t="s">
        <v>775</v>
      </c>
      <c r="D81" s="36" t="s">
        <v>399</v>
      </c>
      <c r="F81">
        <v>0.87699721442697398</v>
      </c>
      <c r="G81">
        <v>0.876996570367095</v>
      </c>
      <c r="H81">
        <f t="shared" si="2"/>
        <v>6.4405987898474848E-7</v>
      </c>
    </row>
    <row r="82" spans="1:8">
      <c r="A82" s="36" t="s">
        <v>365</v>
      </c>
      <c r="B82" s="36" t="s">
        <v>753</v>
      </c>
      <c r="C82" s="36" t="s">
        <v>753</v>
      </c>
      <c r="D82" s="36" t="s">
        <v>366</v>
      </c>
      <c r="F82">
        <v>0.87699721442697398</v>
      </c>
      <c r="G82">
        <v>0.87699699318574997</v>
      </c>
      <c r="H82">
        <f t="shared" si="2"/>
        <v>2.2124122400768442E-7</v>
      </c>
    </row>
    <row r="83" spans="1:8">
      <c r="A83" s="36" t="s">
        <v>309</v>
      </c>
      <c r="B83" s="36" t="s">
        <v>732</v>
      </c>
      <c r="C83" s="36" t="s">
        <v>732</v>
      </c>
      <c r="D83" s="36" t="s">
        <v>310</v>
      </c>
      <c r="F83">
        <v>0.87699721442697398</v>
      </c>
      <c r="G83">
        <v>0.87699716109435299</v>
      </c>
      <c r="H83">
        <f t="shared" si="2"/>
        <v>5.3332620986168422E-8</v>
      </c>
    </row>
    <row r="84" spans="1:8">
      <c r="A84" s="36" t="s">
        <v>107</v>
      </c>
      <c r="B84" s="36" t="s">
        <v>794</v>
      </c>
      <c r="C84" s="37" t="s">
        <v>841</v>
      </c>
      <c r="D84" s="36" t="s">
        <v>108</v>
      </c>
      <c r="F84">
        <v>0.87699721442697398</v>
      </c>
      <c r="G84">
        <v>0.87699716442413</v>
      </c>
      <c r="H84">
        <f t="shared" si="2"/>
        <v>5.0002843976493239E-8</v>
      </c>
    </row>
    <row r="85" spans="1:8">
      <c r="A85" s="36" t="s">
        <v>74</v>
      </c>
      <c r="B85" s="36" t="s">
        <v>741</v>
      </c>
      <c r="C85" s="37" t="s">
        <v>839</v>
      </c>
      <c r="D85" s="36" t="s">
        <v>75</v>
      </c>
      <c r="F85">
        <v>0.87699721442697398</v>
      </c>
      <c r="G85">
        <v>0.87699721442697398</v>
      </c>
      <c r="H85">
        <f t="shared" si="2"/>
        <v>0</v>
      </c>
    </row>
  </sheetData>
  <sortState xmlns:xlrd2="http://schemas.microsoft.com/office/spreadsheetml/2017/richdata2" ref="A1:H85">
    <sortCondition descending="1" ref="H1:H8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workbookViewId="0">
      <pane xSplit="2" ySplit="4" topLeftCell="C20" activePane="bottomRight" state="frozen"/>
      <selection pane="topRight"/>
      <selection pane="bottomLeft"/>
      <selection pane="bottomRight" activeCell="B22" sqref="B22"/>
    </sheetView>
  </sheetViews>
  <sheetFormatPr defaultColWidth="9.140625" defaultRowHeight="15"/>
  <cols>
    <col min="1" max="2" width="27.28515625" customWidth="1"/>
    <col min="3" max="3" width="12.42578125" customWidth="1"/>
    <col min="4" max="4" width="12.7109375" customWidth="1"/>
    <col min="5" max="6" width="12.28515625" customWidth="1"/>
    <col min="8" max="11" width="8.85546875" customWidth="1"/>
  </cols>
  <sheetData>
    <row r="1" spans="1:12" s="1" customFormat="1">
      <c r="C1" s="67" t="s">
        <v>610</v>
      </c>
      <c r="D1" s="67"/>
      <c r="E1" s="67"/>
      <c r="G1" s="67" t="s">
        <v>611</v>
      </c>
      <c r="H1" s="67"/>
      <c r="I1" s="67"/>
      <c r="J1" s="67"/>
      <c r="K1" s="67"/>
      <c r="L1" s="67"/>
    </row>
    <row r="2" spans="1:12" s="1" customFormat="1">
      <c r="C2" s="67" t="s">
        <v>612</v>
      </c>
      <c r="D2" s="67"/>
      <c r="E2" s="67"/>
      <c r="G2" s="67" t="s">
        <v>612</v>
      </c>
      <c r="H2" s="67"/>
      <c r="I2" s="67"/>
      <c r="J2" s="67"/>
      <c r="K2" s="67"/>
      <c r="L2" s="67"/>
    </row>
    <row r="3" spans="1:12" s="1" customFormat="1">
      <c r="A3" s="7"/>
      <c r="B3" s="7"/>
      <c r="C3" s="3" t="s">
        <v>36</v>
      </c>
      <c r="D3" s="3" t="s">
        <v>37</v>
      </c>
      <c r="E3" s="3" t="s">
        <v>38</v>
      </c>
      <c r="F3" s="7"/>
      <c r="G3" s="67" t="s">
        <v>36</v>
      </c>
      <c r="H3" s="67"/>
      <c r="I3" s="67" t="s">
        <v>37</v>
      </c>
      <c r="J3" s="67"/>
      <c r="K3" s="67" t="s">
        <v>38</v>
      </c>
      <c r="L3" s="67"/>
    </row>
    <row r="4" spans="1:12" s="1" customFormat="1">
      <c r="A4" s="8" t="s">
        <v>33</v>
      </c>
      <c r="B4" s="8" t="s">
        <v>23</v>
      </c>
      <c r="C4" s="8" t="s">
        <v>24</v>
      </c>
      <c r="D4" s="8" t="s">
        <v>24</v>
      </c>
      <c r="E4" s="8" t="s">
        <v>24</v>
      </c>
      <c r="G4" s="9">
        <v>0.05</v>
      </c>
      <c r="H4" s="9">
        <v>0.95</v>
      </c>
      <c r="I4" s="9">
        <v>0.05</v>
      </c>
      <c r="J4" s="9">
        <v>0.95</v>
      </c>
      <c r="K4" s="9">
        <v>0.05</v>
      </c>
      <c r="L4" s="9">
        <v>0.95</v>
      </c>
    </row>
    <row r="5" spans="1:12">
      <c r="A5" t="s">
        <v>295</v>
      </c>
      <c r="B5" t="s">
        <v>296</v>
      </c>
      <c r="C5" s="2">
        <v>1.3799999999999999E-4</v>
      </c>
      <c r="D5" s="2">
        <v>4.1399999999999998E-4</v>
      </c>
      <c r="E5" s="2">
        <v>2.7399999999999999E-4</v>
      </c>
      <c r="F5" s="2"/>
      <c r="G5" s="2">
        <v>1.17E-4</v>
      </c>
      <c r="H5" s="2">
        <v>1.64E-4</v>
      </c>
      <c r="I5" s="2">
        <v>2.9100000000000003E-4</v>
      </c>
      <c r="J5" s="2">
        <v>5.8799999999999998E-4</v>
      </c>
      <c r="K5" s="2">
        <v>1.26E-4</v>
      </c>
      <c r="L5" s="2">
        <v>5.9699999999999998E-4</v>
      </c>
    </row>
    <row r="6" spans="1:12">
      <c r="A6" t="s">
        <v>298</v>
      </c>
      <c r="B6" t="s">
        <v>299</v>
      </c>
      <c r="C6" s="2">
        <v>1.5399999999999999E-3</v>
      </c>
      <c r="D6" s="2">
        <v>4.0800000000000003E-3</v>
      </c>
      <c r="E6" s="2">
        <v>1.5100000000000001E-3</v>
      </c>
      <c r="F6" s="2"/>
      <c r="G6" s="2">
        <v>1.5100000000000001E-3</v>
      </c>
      <c r="H6" s="2">
        <v>1.58E-3</v>
      </c>
      <c r="I6" s="2">
        <v>3.3600000000000001E-3</v>
      </c>
      <c r="J6" s="2">
        <v>4.9500000000000004E-3</v>
      </c>
      <c r="K6" s="2">
        <v>1.0200000000000001E-3</v>
      </c>
      <c r="L6" s="2">
        <v>2.2300000000000002E-3</v>
      </c>
    </row>
    <row r="7" spans="1:12">
      <c r="A7" t="s">
        <v>275</v>
      </c>
      <c r="B7" t="s">
        <v>276</v>
      </c>
      <c r="C7" s="2">
        <v>5.2200000000000002E-5</v>
      </c>
      <c r="D7" s="2">
        <v>7.8700000000000005E-4</v>
      </c>
      <c r="E7" s="2">
        <v>2.9399999999999999E-4</v>
      </c>
      <c r="F7" s="2"/>
      <c r="G7" s="2">
        <v>4.4299999999999999E-5</v>
      </c>
      <c r="H7" s="2">
        <v>6.1500000000000004E-5</v>
      </c>
      <c r="I7" s="2">
        <v>3.6699999999999998E-4</v>
      </c>
      <c r="J7" s="2">
        <v>1.6900000000000001E-3</v>
      </c>
      <c r="K7" s="2">
        <v>1.66E-4</v>
      </c>
      <c r="L7" s="2">
        <v>5.1900000000000004E-4</v>
      </c>
    </row>
    <row r="8" spans="1:12">
      <c r="A8" t="s">
        <v>373</v>
      </c>
      <c r="B8" t="s">
        <v>375</v>
      </c>
      <c r="C8" s="2">
        <v>3.7699999999999999E-3</v>
      </c>
      <c r="D8" s="2">
        <v>4.0000000000000002E-4</v>
      </c>
      <c r="E8" s="2">
        <v>1.93E-4</v>
      </c>
      <c r="F8" s="2"/>
      <c r="G8" s="2">
        <v>3.6900000000000001E-3</v>
      </c>
      <c r="H8" s="2">
        <v>3.8500000000000001E-3</v>
      </c>
      <c r="I8" s="2">
        <v>2.4600000000000002E-4</v>
      </c>
      <c r="J8" s="2">
        <v>6.5300000000000004E-4</v>
      </c>
      <c r="K8" s="2">
        <v>9.0000000000000006E-5</v>
      </c>
      <c r="L8" s="2">
        <v>4.1399999999999998E-4</v>
      </c>
    </row>
    <row r="9" spans="1:12">
      <c r="A9" t="s">
        <v>367</v>
      </c>
      <c r="B9" t="s">
        <v>368</v>
      </c>
      <c r="C9" s="2">
        <v>2.1800000000000001E-5</v>
      </c>
      <c r="G9" s="2">
        <v>1.3699999999999999E-5</v>
      </c>
      <c r="H9" s="2">
        <v>3.4700000000000003E-5</v>
      </c>
    </row>
    <row r="10" spans="1:12">
      <c r="A10" t="s">
        <v>90</v>
      </c>
      <c r="B10" t="s">
        <v>91</v>
      </c>
      <c r="C10" s="2">
        <v>6.0599999999999998E-4</v>
      </c>
      <c r="D10" s="2">
        <v>7.3399999999999995E-4</v>
      </c>
      <c r="E10" s="2">
        <v>6.2799999999999998E-4</v>
      </c>
      <c r="F10" s="2"/>
      <c r="G10" s="2">
        <v>5.2899999999999996E-4</v>
      </c>
      <c r="H10" s="2">
        <v>6.9399999999999996E-4</v>
      </c>
      <c r="I10" s="2">
        <v>3.3199999999999999E-4</v>
      </c>
      <c r="J10" s="2">
        <v>1.6299999999999999E-3</v>
      </c>
      <c r="K10" s="2">
        <v>2.2699999999999999E-4</v>
      </c>
      <c r="L10" s="2">
        <v>1.74E-3</v>
      </c>
    </row>
    <row r="11" spans="1:12">
      <c r="A11" t="s">
        <v>313</v>
      </c>
      <c r="B11" t="s">
        <v>314</v>
      </c>
      <c r="C11" s="2">
        <v>1.07E-3</v>
      </c>
      <c r="D11" s="2">
        <v>1.0499999999999999E-3</v>
      </c>
      <c r="E11" s="2">
        <v>1.56E-3</v>
      </c>
      <c r="F11" s="2"/>
      <c r="G11" s="2">
        <v>1.0200000000000001E-3</v>
      </c>
      <c r="H11" s="2">
        <v>1.1299999999999999E-3</v>
      </c>
      <c r="I11" s="2">
        <v>3.8999999999999999E-4</v>
      </c>
      <c r="J11" s="2">
        <v>2.8E-3</v>
      </c>
      <c r="K11" s="2">
        <v>1.1999999999999999E-3</v>
      </c>
      <c r="L11" s="2">
        <v>2.0400000000000001E-3</v>
      </c>
    </row>
    <row r="12" spans="1:12">
      <c r="A12" t="s">
        <v>408</v>
      </c>
      <c r="B12" t="s">
        <v>409</v>
      </c>
      <c r="C12" s="2">
        <v>1.6099999999999998E-5</v>
      </c>
      <c r="D12" s="2">
        <v>9.59E-5</v>
      </c>
      <c r="E12" s="2">
        <v>7.2299999999999996E-5</v>
      </c>
      <c r="F12" s="2"/>
      <c r="G12" s="2">
        <v>1.38E-5</v>
      </c>
      <c r="H12" s="2">
        <v>1.88E-5</v>
      </c>
      <c r="I12" s="2">
        <v>5.27E-5</v>
      </c>
      <c r="J12" s="2">
        <v>1.74E-4</v>
      </c>
      <c r="K12" s="2">
        <v>3.6600000000000002E-5</v>
      </c>
      <c r="L12" s="2">
        <v>1.4300000000000001E-4</v>
      </c>
    </row>
    <row r="13" spans="1:12">
      <c r="A13" t="s">
        <v>255</v>
      </c>
      <c r="B13" t="s">
        <v>257</v>
      </c>
      <c r="C13" s="2">
        <v>1.4699999999999999E-6</v>
      </c>
      <c r="G13" s="2">
        <v>1.26E-6</v>
      </c>
      <c r="H13" s="2">
        <v>1.7099999999999999E-6</v>
      </c>
    </row>
    <row r="14" spans="1:12">
      <c r="A14" t="s">
        <v>309</v>
      </c>
      <c r="B14" t="s">
        <v>310</v>
      </c>
      <c r="C14" s="2">
        <v>1.31E-7</v>
      </c>
      <c r="G14" s="2">
        <v>9.4399999999999998E-8</v>
      </c>
      <c r="H14" s="2">
        <v>1.8199999999999999E-7</v>
      </c>
    </row>
    <row r="15" spans="1:12">
      <c r="A15" t="s">
        <v>133</v>
      </c>
      <c r="B15" t="s">
        <v>134</v>
      </c>
      <c r="C15" s="2">
        <v>6.63E-6</v>
      </c>
      <c r="G15" s="2">
        <v>5.1000000000000003E-6</v>
      </c>
      <c r="H15" s="2">
        <v>8.6200000000000005E-6</v>
      </c>
    </row>
    <row r="16" spans="1:12">
      <c r="A16" t="s">
        <v>66</v>
      </c>
      <c r="B16" t="s">
        <v>67</v>
      </c>
      <c r="C16" s="2">
        <v>5.5500000000000005E-4</v>
      </c>
      <c r="D16" s="2">
        <v>1.4899999999999999E-4</v>
      </c>
      <c r="E16" s="2">
        <v>1.8900000000000001E-4</v>
      </c>
      <c r="F16" s="2"/>
      <c r="G16" s="2">
        <v>4.37E-4</v>
      </c>
      <c r="H16" s="2">
        <v>7.0399999999999998E-4</v>
      </c>
      <c r="I16" s="2">
        <v>9.8099999999999999E-5</v>
      </c>
      <c r="J16" s="2">
        <v>2.2499999999999999E-4</v>
      </c>
      <c r="K16" s="2">
        <v>8.0199999999999998E-5</v>
      </c>
      <c r="L16" s="2">
        <v>4.4700000000000002E-4</v>
      </c>
    </row>
    <row r="17" spans="1:12">
      <c r="A17" t="s">
        <v>429</v>
      </c>
      <c r="B17" t="s">
        <v>430</v>
      </c>
      <c r="C17" s="2">
        <v>4.2699999999999998E-6</v>
      </c>
      <c r="G17" s="2">
        <v>2.83E-6</v>
      </c>
      <c r="H17" s="2">
        <v>6.4400000000000002E-6</v>
      </c>
    </row>
    <row r="18" spans="1:12">
      <c r="A18" t="s">
        <v>111</v>
      </c>
      <c r="B18" t="s">
        <v>112</v>
      </c>
      <c r="C18" s="2">
        <v>2.5500000000000002E-3</v>
      </c>
      <c r="D18" s="2">
        <v>1.7700000000000001E-3</v>
      </c>
      <c r="E18" s="2">
        <v>8.7900000000000001E-4</v>
      </c>
      <c r="F18" s="2"/>
      <c r="G18" s="2">
        <v>2.32E-3</v>
      </c>
      <c r="H18" s="2">
        <v>2.8E-3</v>
      </c>
      <c r="I18" s="2">
        <v>1.49E-3</v>
      </c>
      <c r="J18" s="2">
        <v>2.0899999999999998E-3</v>
      </c>
      <c r="K18" s="2">
        <v>7.1000000000000002E-4</v>
      </c>
      <c r="L18" s="2">
        <v>1.09E-3</v>
      </c>
    </row>
    <row r="19" spans="1:12">
      <c r="A19" t="s">
        <v>85</v>
      </c>
      <c r="B19" s="5" t="s">
        <v>86</v>
      </c>
      <c r="C19" s="10">
        <v>2.81E-4</v>
      </c>
      <c r="D19" s="10">
        <v>1.56E-4</v>
      </c>
      <c r="E19" s="10">
        <v>1.01E-4</v>
      </c>
      <c r="F19" s="10"/>
      <c r="G19" s="10">
        <v>2.32E-4</v>
      </c>
      <c r="H19" s="10">
        <v>3.4099999999999999E-4</v>
      </c>
      <c r="I19" s="10">
        <v>9.4099999999999997E-5</v>
      </c>
      <c r="J19" s="10">
        <v>2.5999999999999998E-4</v>
      </c>
      <c r="K19" s="10">
        <v>3.1600000000000002E-5</v>
      </c>
      <c r="L19" s="10">
        <v>3.2499999999999999E-4</v>
      </c>
    </row>
    <row r="20" spans="1:12">
      <c r="A20" t="s">
        <v>210</v>
      </c>
      <c r="B20" s="5" t="s">
        <v>211</v>
      </c>
      <c r="C20" s="10">
        <v>3.4800000000000001E-6</v>
      </c>
      <c r="D20" s="10">
        <v>2.6599999999999999E-6</v>
      </c>
      <c r="E20" s="10">
        <v>3.4400000000000001E-6</v>
      </c>
      <c r="F20" s="10"/>
      <c r="G20" s="10">
        <v>3.3400000000000002E-6</v>
      </c>
      <c r="H20" s="10">
        <v>3.6200000000000001E-6</v>
      </c>
      <c r="I20" s="10">
        <v>1.4300000000000001E-6</v>
      </c>
      <c r="J20" s="10">
        <v>4.9300000000000002E-6</v>
      </c>
      <c r="K20" s="10">
        <v>2.6299999999999998E-6</v>
      </c>
      <c r="L20" s="10">
        <v>4.4900000000000002E-6</v>
      </c>
    </row>
    <row r="21" spans="1:12">
      <c r="A21" t="s">
        <v>140</v>
      </c>
      <c r="B21" s="5" t="s">
        <v>142</v>
      </c>
      <c r="C21" s="10">
        <v>5.6899999999999995E-4</v>
      </c>
      <c r="D21" s="5"/>
      <c r="E21" s="5"/>
      <c r="F21" s="5"/>
      <c r="G21" s="10">
        <v>4.7899999999999999E-4</v>
      </c>
      <c r="H21" s="10">
        <v>6.7500000000000004E-4</v>
      </c>
      <c r="I21" s="5"/>
      <c r="J21" s="5"/>
      <c r="K21" s="5"/>
      <c r="L21" s="5"/>
    </row>
    <row r="22" spans="1:12">
      <c r="A22" t="s">
        <v>267</v>
      </c>
      <c r="B22" s="5" t="s">
        <v>268</v>
      </c>
      <c r="C22" s="10">
        <v>5.1099999999999995E-4</v>
      </c>
      <c r="D22" s="2">
        <v>9.7000000000000005E-4</v>
      </c>
      <c r="E22" s="2">
        <v>5.4000000000000001E-4</v>
      </c>
      <c r="F22" s="2"/>
      <c r="G22" s="10">
        <v>4.4200000000000001E-4</v>
      </c>
      <c r="H22" s="10">
        <v>5.9199999999999997E-4</v>
      </c>
      <c r="I22" s="2">
        <v>6.0899999999999995E-4</v>
      </c>
      <c r="J22" s="2">
        <v>1.5499999999999999E-3</v>
      </c>
      <c r="K22" s="2">
        <v>3.3199999999999999E-4</v>
      </c>
      <c r="L22" s="2">
        <v>8.8000000000000003E-4</v>
      </c>
    </row>
    <row r="23" spans="1:12">
      <c r="A23" t="s">
        <v>126</v>
      </c>
      <c r="B23" s="5" t="s">
        <v>128</v>
      </c>
      <c r="C23" s="10">
        <v>4.2300000000000003E-3</v>
      </c>
      <c r="D23" s="10">
        <v>9.2999999999999992E-3</v>
      </c>
      <c r="E23" s="10">
        <v>7.3499999999999998E-3</v>
      </c>
      <c r="F23" s="10"/>
      <c r="G23" s="10">
        <v>3.5599999999999998E-3</v>
      </c>
      <c r="H23" s="10">
        <v>5.0400000000000002E-3</v>
      </c>
      <c r="I23" s="10">
        <v>6.45E-3</v>
      </c>
      <c r="J23" s="10">
        <v>1.34E-2</v>
      </c>
      <c r="K23" s="10">
        <v>3.2699999999999999E-3</v>
      </c>
      <c r="L23" s="10">
        <v>1.6500000000000001E-2</v>
      </c>
    </row>
    <row r="24" spans="1:12">
      <c r="A24" t="s">
        <v>49</v>
      </c>
      <c r="B24" s="5" t="s">
        <v>50</v>
      </c>
      <c r="C24" s="10">
        <v>9.6299999999999997E-3</v>
      </c>
      <c r="D24" s="10">
        <v>8.9800000000000001E-3</v>
      </c>
      <c r="E24" s="10">
        <v>4.1399999999999996E-3</v>
      </c>
      <c r="F24" s="10"/>
      <c r="G24" s="10">
        <v>8.1300000000000001E-3</v>
      </c>
      <c r="H24" s="10">
        <v>1.14E-2</v>
      </c>
      <c r="I24" s="10">
        <v>6.9100000000000003E-3</v>
      </c>
      <c r="J24" s="10">
        <v>1.17E-2</v>
      </c>
      <c r="K24" s="10">
        <v>2.7899999999999999E-3</v>
      </c>
      <c r="L24" s="10">
        <v>6.13E-3</v>
      </c>
    </row>
    <row r="25" spans="1:12">
      <c r="A25" t="s">
        <v>415</v>
      </c>
      <c r="B25" s="5" t="s">
        <v>416</v>
      </c>
      <c r="C25" s="10">
        <v>5.9000000000000003E-4</v>
      </c>
      <c r="D25" s="10">
        <v>9.0199999999999997E-5</v>
      </c>
      <c r="E25" s="10">
        <v>2.6599999999999999E-5</v>
      </c>
      <c r="F25" s="10"/>
      <c r="G25" s="10">
        <v>3.6400000000000001E-4</v>
      </c>
      <c r="H25" s="10">
        <v>9.5500000000000001E-4</v>
      </c>
      <c r="I25" s="10">
        <v>3.1999999999999999E-5</v>
      </c>
      <c r="J25" s="10">
        <v>2.5399999999999999E-4</v>
      </c>
      <c r="K25" s="10">
        <v>6.3300000000000004E-6</v>
      </c>
      <c r="L25" s="10">
        <v>1.12E-4</v>
      </c>
    </row>
    <row r="26" spans="1:12">
      <c r="A26" t="s">
        <v>277</v>
      </c>
      <c r="B26" s="5" t="s">
        <v>278</v>
      </c>
      <c r="C26" s="10">
        <v>1.9599999999999999E-3</v>
      </c>
      <c r="D26" s="10">
        <v>2.32E-3</v>
      </c>
      <c r="E26" s="10">
        <v>2.1899999999999999E-2</v>
      </c>
      <c r="F26" s="10"/>
      <c r="G26" s="10">
        <v>1.1000000000000001E-3</v>
      </c>
      <c r="H26" s="10">
        <v>3.48E-3</v>
      </c>
      <c r="I26" s="10">
        <v>1.23E-3</v>
      </c>
      <c r="J26" s="10">
        <v>4.3699999999999998E-3</v>
      </c>
      <c r="K26" s="10">
        <v>1.7500000000000002E-2</v>
      </c>
      <c r="L26" s="10">
        <v>2.7300000000000001E-2</v>
      </c>
    </row>
    <row r="27" spans="1:12">
      <c r="A27" t="s">
        <v>360</v>
      </c>
      <c r="B27" s="5" t="s">
        <v>361</v>
      </c>
      <c r="C27" s="10">
        <v>1.3500000000000001E-3</v>
      </c>
      <c r="D27" s="10">
        <v>9.3099999999999997E-4</v>
      </c>
      <c r="E27" s="10">
        <v>5.1599999999999997E-4</v>
      </c>
      <c r="F27" s="10"/>
      <c r="G27" s="10">
        <v>1.23E-3</v>
      </c>
      <c r="H27" s="10">
        <v>1.48E-3</v>
      </c>
      <c r="I27" s="10">
        <v>6.2399999999999999E-4</v>
      </c>
      <c r="J27" s="10">
        <v>1.39E-3</v>
      </c>
      <c r="K27" s="10">
        <v>3.8499999999999998E-4</v>
      </c>
      <c r="L27" s="10">
        <v>6.8999999999999997E-4</v>
      </c>
    </row>
    <row r="28" spans="1:12">
      <c r="A28" t="s">
        <v>135</v>
      </c>
      <c r="B28" s="5" t="s">
        <v>136</v>
      </c>
      <c r="C28" s="10">
        <v>3.6000000000000002E-4</v>
      </c>
      <c r="D28" s="5"/>
      <c r="E28" s="5"/>
      <c r="F28" s="5"/>
      <c r="G28" s="10">
        <v>1.8699999999999999E-4</v>
      </c>
      <c r="H28" s="10">
        <v>6.9399999999999996E-4</v>
      </c>
      <c r="I28" s="5"/>
      <c r="J28" s="5"/>
      <c r="K28" s="5"/>
      <c r="L28" s="5"/>
    </row>
    <row r="29" spans="1:12">
      <c r="A29" t="s">
        <v>71</v>
      </c>
      <c r="B29" s="5" t="s">
        <v>73</v>
      </c>
      <c r="C29" s="10">
        <v>1.3699999999999999E-3</v>
      </c>
      <c r="D29" s="2">
        <v>4.5399999999999998E-3</v>
      </c>
      <c r="E29" s="2">
        <v>3.7000000000000002E-3</v>
      </c>
      <c r="F29" s="2"/>
      <c r="G29" s="10">
        <v>8.8300000000000005E-5</v>
      </c>
      <c r="H29" s="10">
        <v>2.12E-2</v>
      </c>
      <c r="I29" s="2">
        <v>2.6499999999999999E-4</v>
      </c>
      <c r="J29" s="2">
        <v>7.7799999999999994E-2</v>
      </c>
      <c r="K29" s="2">
        <v>2.1699999999999999E-4</v>
      </c>
      <c r="L29" s="2">
        <v>6.3E-2</v>
      </c>
    </row>
    <row r="30" spans="1:12">
      <c r="A30" t="s">
        <v>144</v>
      </c>
      <c r="B30" s="5" t="s">
        <v>145</v>
      </c>
      <c r="C30" s="10">
        <v>2.7299999999999998E-3</v>
      </c>
      <c r="D30" s="10">
        <v>1.4E-3</v>
      </c>
      <c r="E30" s="10">
        <v>1.15E-3</v>
      </c>
      <c r="F30" s="10"/>
      <c r="G30" s="10">
        <v>2.2699999999999999E-3</v>
      </c>
      <c r="H30" s="10">
        <v>3.2699999999999999E-3</v>
      </c>
      <c r="I30" s="10">
        <v>5.6400000000000005E-4</v>
      </c>
      <c r="J30" s="10">
        <v>3.49E-3</v>
      </c>
      <c r="K30" s="10">
        <v>4.75E-4</v>
      </c>
      <c r="L30" s="10">
        <v>2.7699999999999999E-3</v>
      </c>
    </row>
    <row r="31" spans="1:12">
      <c r="A31" t="s">
        <v>433</v>
      </c>
      <c r="B31" s="5" t="s">
        <v>435</v>
      </c>
      <c r="C31" s="10">
        <v>3.5200000000000002E-5</v>
      </c>
      <c r="D31" s="10">
        <v>8.2999999999999998E-5</v>
      </c>
      <c r="E31" s="10">
        <v>1.46E-4</v>
      </c>
      <c r="F31" s="10"/>
      <c r="G31" s="10">
        <v>2.8200000000000001E-5</v>
      </c>
      <c r="H31" s="10">
        <v>4.3900000000000003E-5</v>
      </c>
      <c r="I31" s="10">
        <v>3.04E-5</v>
      </c>
      <c r="J31" s="10">
        <v>2.2599999999999999E-4</v>
      </c>
      <c r="K31" s="10">
        <v>5.3699999999999997E-5</v>
      </c>
      <c r="L31" s="10">
        <v>3.9800000000000002E-4</v>
      </c>
    </row>
    <row r="32" spans="1:12">
      <c r="A32" t="s">
        <v>422</v>
      </c>
      <c r="B32" s="5" t="s">
        <v>423</v>
      </c>
      <c r="C32" s="10">
        <v>2.5900000000000002E-6</v>
      </c>
      <c r="D32" s="5"/>
      <c r="E32" s="5"/>
      <c r="F32" s="5"/>
      <c r="G32" s="10">
        <v>1.1799999999999999E-6</v>
      </c>
      <c r="H32" s="10">
        <v>5.6699999999999999E-6</v>
      </c>
      <c r="I32" s="5"/>
      <c r="J32" s="5"/>
      <c r="K32" s="5"/>
      <c r="L32" s="5"/>
    </row>
    <row r="33" spans="1:12">
      <c r="A33" t="s">
        <v>393</v>
      </c>
      <c r="B33" s="5" t="s">
        <v>394</v>
      </c>
      <c r="C33" s="10">
        <v>1.4100000000000001E-5</v>
      </c>
      <c r="G33" s="10">
        <v>8.6500000000000002E-6</v>
      </c>
      <c r="H33" s="10">
        <v>2.2900000000000001E-5</v>
      </c>
    </row>
    <row r="34" spans="1:12">
      <c r="A34" t="s">
        <v>387</v>
      </c>
      <c r="B34" s="5" t="s">
        <v>388</v>
      </c>
      <c r="C34" s="10">
        <v>8.8400000000000001E-6</v>
      </c>
      <c r="G34" s="10">
        <v>2.9900000000000002E-6</v>
      </c>
      <c r="H34" s="10">
        <v>2.62E-5</v>
      </c>
    </row>
    <row r="35" spans="1:12">
      <c r="A35" t="s">
        <v>241</v>
      </c>
      <c r="B35" s="5" t="s">
        <v>242</v>
      </c>
      <c r="C35" s="10">
        <v>1.5500000000000001E-5</v>
      </c>
      <c r="D35" s="2">
        <v>5.1E-5</v>
      </c>
      <c r="E35" s="2">
        <v>6.8499999999999998E-5</v>
      </c>
      <c r="F35" s="2"/>
      <c r="G35" s="10">
        <v>8.1300000000000001E-6</v>
      </c>
      <c r="H35" s="10">
        <v>2.9600000000000001E-5</v>
      </c>
      <c r="I35" s="2">
        <v>2.5000000000000001E-5</v>
      </c>
      <c r="J35" s="2">
        <v>1.0399999999999999E-4</v>
      </c>
      <c r="K35" s="2">
        <v>1.9000000000000001E-5</v>
      </c>
      <c r="L35" s="2">
        <v>2.4600000000000002E-4</v>
      </c>
    </row>
    <row r="36" spans="1:12">
      <c r="A36" t="s">
        <v>418</v>
      </c>
      <c r="B36" s="5" t="s">
        <v>419</v>
      </c>
      <c r="C36" s="10">
        <v>3.4499999999999998E-5</v>
      </c>
      <c r="D36" s="5"/>
      <c r="E36" s="5"/>
      <c r="F36" s="5"/>
      <c r="G36" s="10">
        <v>2.5999999999999998E-5</v>
      </c>
      <c r="H36" s="10">
        <v>4.57E-5</v>
      </c>
      <c r="I36" s="5"/>
      <c r="J36" s="5"/>
      <c r="K36" s="5"/>
      <c r="L36" s="5"/>
    </row>
    <row r="37" spans="1:12">
      <c r="A37" t="s">
        <v>431</v>
      </c>
      <c r="B37" s="5" t="s">
        <v>432</v>
      </c>
      <c r="C37" s="10">
        <v>2.8200000000000001E-6</v>
      </c>
      <c r="G37" s="10">
        <v>1.7999999999999999E-6</v>
      </c>
      <c r="H37" s="10">
        <v>4.4100000000000001E-6</v>
      </c>
    </row>
    <row r="38" spans="1:12">
      <c r="A38" t="s">
        <v>365</v>
      </c>
      <c r="B38" s="5" t="s">
        <v>366</v>
      </c>
      <c r="C38" s="10">
        <v>5.2200000000000004E-7</v>
      </c>
      <c r="G38" s="10">
        <v>4.1100000000000001E-7</v>
      </c>
      <c r="H38" s="10">
        <v>6.6199999999999997E-7</v>
      </c>
    </row>
    <row r="39" spans="1:12">
      <c r="A39" t="s">
        <v>450</v>
      </c>
      <c r="B39" s="5" t="s">
        <v>451</v>
      </c>
      <c r="C39" s="10">
        <v>3.0299999999999999E-4</v>
      </c>
      <c r="G39" s="10">
        <v>4.8199999999999999E-5</v>
      </c>
      <c r="H39" s="10">
        <v>1.9E-3</v>
      </c>
    </row>
    <row r="40" spans="1:12">
      <c r="A40" t="s">
        <v>389</v>
      </c>
      <c r="B40" s="5" t="s">
        <v>390</v>
      </c>
      <c r="C40" s="10">
        <v>5.0699999999999999E-5</v>
      </c>
      <c r="G40" s="10">
        <v>3.9100000000000002E-5</v>
      </c>
      <c r="H40" s="10">
        <v>6.58E-5</v>
      </c>
    </row>
    <row r="41" spans="1:12">
      <c r="A41" t="s">
        <v>371</v>
      </c>
      <c r="B41" s="5" t="s">
        <v>372</v>
      </c>
      <c r="C41" s="10">
        <v>1.19E-5</v>
      </c>
      <c r="D41" s="2">
        <v>4.5800000000000002E-6</v>
      </c>
      <c r="E41" s="2">
        <v>3.5899999999999999E-6</v>
      </c>
      <c r="F41" s="2"/>
      <c r="G41" s="10">
        <v>1.1600000000000001E-5</v>
      </c>
      <c r="H41" s="10">
        <v>1.2300000000000001E-5</v>
      </c>
      <c r="I41" s="2">
        <v>3.3400000000000002E-6</v>
      </c>
      <c r="J41" s="2">
        <v>6.28E-6</v>
      </c>
      <c r="K41" s="2">
        <v>2.4399999999999999E-6</v>
      </c>
      <c r="L41" s="2">
        <v>5.2800000000000003E-6</v>
      </c>
    </row>
    <row r="42" spans="1:12">
      <c r="A42" t="s">
        <v>213</v>
      </c>
      <c r="B42" s="5" t="s">
        <v>215</v>
      </c>
      <c r="C42" s="10">
        <v>3.7399999999999998E-4</v>
      </c>
      <c r="D42" s="10">
        <v>5.44E-4</v>
      </c>
      <c r="E42" s="10">
        <v>1.47E-4</v>
      </c>
      <c r="F42" s="5"/>
      <c r="G42" s="10">
        <v>3.4400000000000001E-4</v>
      </c>
      <c r="H42" s="10">
        <v>4.0499999999999998E-4</v>
      </c>
      <c r="I42" s="10">
        <v>3.7199999999999999E-4</v>
      </c>
      <c r="J42" s="10">
        <v>7.9500000000000003E-4</v>
      </c>
      <c r="K42" s="10">
        <v>6.7399999999999998E-5</v>
      </c>
      <c r="L42" s="10">
        <v>3.19E-4</v>
      </c>
    </row>
    <row r="43" spans="1:12">
      <c r="A43" t="s">
        <v>391</v>
      </c>
      <c r="B43" s="5" t="s">
        <v>392</v>
      </c>
      <c r="C43" s="10">
        <v>3.7800000000000003E-4</v>
      </c>
      <c r="D43" s="5"/>
      <c r="E43" s="5"/>
      <c r="G43" s="10">
        <v>3.3700000000000001E-4</v>
      </c>
      <c r="H43" s="10">
        <v>4.26E-4</v>
      </c>
      <c r="I43" s="5"/>
      <c r="J43" s="5"/>
      <c r="K43" s="5"/>
      <c r="L43" s="5"/>
    </row>
    <row r="44" spans="1:12">
      <c r="A44" t="s">
        <v>420</v>
      </c>
      <c r="B44" s="5" t="s">
        <v>421</v>
      </c>
      <c r="C44" s="10">
        <v>4.62E-3</v>
      </c>
      <c r="D44" s="2">
        <v>5.2499999999999997E-4</v>
      </c>
      <c r="E44" s="2">
        <v>6.6699999999999995E-4</v>
      </c>
      <c r="F44" s="2"/>
      <c r="G44" s="10">
        <v>4.2100000000000002E-3</v>
      </c>
      <c r="H44" s="10">
        <v>5.0800000000000003E-3</v>
      </c>
      <c r="I44" s="2">
        <v>3.8400000000000001E-4</v>
      </c>
      <c r="J44" s="2">
        <v>7.1699999999999997E-4</v>
      </c>
      <c r="K44" s="2">
        <v>5.5599999999999996E-4</v>
      </c>
      <c r="L44" s="2">
        <v>8.0099999999999995E-4</v>
      </c>
    </row>
    <row r="45" spans="1:12">
      <c r="A45" t="s">
        <v>78</v>
      </c>
      <c r="B45" s="5" t="s">
        <v>79</v>
      </c>
      <c r="C45" s="10">
        <v>1.73E-4</v>
      </c>
      <c r="D45" s="10">
        <v>2.0900000000000001E-4</v>
      </c>
      <c r="E45" s="10">
        <v>4.9299999999999999E-5</v>
      </c>
      <c r="F45" s="10"/>
      <c r="G45" s="10">
        <v>9.3300000000000005E-5</v>
      </c>
      <c r="H45" s="10">
        <v>3.19E-4</v>
      </c>
      <c r="I45" s="10">
        <v>4.2299999999999998E-5</v>
      </c>
      <c r="J45" s="10">
        <v>1.0399999999999999E-3</v>
      </c>
      <c r="K45" s="10">
        <v>6.5599999999999999E-6</v>
      </c>
      <c r="L45" s="10">
        <v>3.7100000000000002E-4</v>
      </c>
    </row>
    <row r="46" spans="1:12">
      <c r="A46" t="s">
        <v>137</v>
      </c>
      <c r="B46" s="5" t="s">
        <v>138</v>
      </c>
      <c r="C46" s="10">
        <v>5.3699999999999997E-5</v>
      </c>
      <c r="D46" s="10">
        <v>2.74E-6</v>
      </c>
      <c r="E46" s="10">
        <v>5.3100000000000003E-5</v>
      </c>
      <c r="F46" s="10"/>
      <c r="G46" s="10">
        <v>3.8399999999999998E-5</v>
      </c>
      <c r="H46" s="10">
        <v>7.5099999999999996E-5</v>
      </c>
      <c r="I46" s="10">
        <v>5.3000000000000001E-7</v>
      </c>
      <c r="J46" s="10">
        <v>1.42E-5</v>
      </c>
      <c r="K46" s="10">
        <v>1.27E-5</v>
      </c>
      <c r="L46" s="10">
        <v>2.23E-4</v>
      </c>
    </row>
    <row r="47" spans="1:12">
      <c r="A47" t="s">
        <v>382</v>
      </c>
      <c r="B47" s="5" t="s">
        <v>384</v>
      </c>
      <c r="C47" s="10">
        <v>1.52E-2</v>
      </c>
      <c r="D47" s="10">
        <v>5.8500000000000002E-3</v>
      </c>
      <c r="E47" s="5"/>
      <c r="F47" s="5"/>
      <c r="G47" s="10">
        <v>1.4E-2</v>
      </c>
      <c r="H47" s="10">
        <v>1.6400000000000001E-2</v>
      </c>
      <c r="I47" s="10">
        <v>4.1900000000000001E-3</v>
      </c>
      <c r="J47" s="10">
        <v>8.1600000000000006E-3</v>
      </c>
      <c r="K47" s="5"/>
      <c r="L47" s="5"/>
    </row>
    <row r="48" spans="1:12">
      <c r="A48" t="s">
        <v>226</v>
      </c>
      <c r="B48" s="5" t="s">
        <v>228</v>
      </c>
      <c r="C48" s="10">
        <v>1.15E-4</v>
      </c>
      <c r="D48" s="10">
        <v>2.5500000000000002E-4</v>
      </c>
      <c r="E48" s="10">
        <v>2.6699999999999998E-4</v>
      </c>
      <c r="F48" s="2"/>
      <c r="G48" s="10">
        <v>3.0000000000000001E-6</v>
      </c>
      <c r="H48" s="10">
        <v>4.4200000000000003E-3</v>
      </c>
      <c r="I48" s="10">
        <v>6.5799999999999997E-6</v>
      </c>
      <c r="J48" s="10">
        <v>9.92E-3</v>
      </c>
      <c r="K48" s="2">
        <v>6.7299999999999999E-6</v>
      </c>
      <c r="L48" s="2">
        <v>1.06E-2</v>
      </c>
    </row>
    <row r="49" spans="1:12">
      <c r="A49" t="s">
        <v>104</v>
      </c>
      <c r="B49" s="5" t="s">
        <v>105</v>
      </c>
      <c r="C49" s="10">
        <v>6.7599999999999995E-4</v>
      </c>
      <c r="D49" s="10">
        <v>2.3200000000000001E-5</v>
      </c>
      <c r="E49" s="10">
        <v>1.77E-5</v>
      </c>
      <c r="F49" s="10"/>
      <c r="G49" s="10">
        <v>4.9899999999999999E-4</v>
      </c>
      <c r="H49" s="10">
        <v>9.1600000000000004E-4</v>
      </c>
      <c r="I49" s="10">
        <v>5.7300000000000002E-6</v>
      </c>
      <c r="J49" s="10">
        <v>9.3999999999999994E-5</v>
      </c>
      <c r="K49" s="10">
        <v>4.6399999999999996E-6</v>
      </c>
      <c r="L49" s="10">
        <v>6.7399999999999998E-5</v>
      </c>
    </row>
    <row r="50" spans="1:12">
      <c r="A50" t="s">
        <v>330</v>
      </c>
      <c r="B50" s="5" t="s">
        <v>331</v>
      </c>
      <c r="C50" s="10">
        <v>4.1600000000000002E-5</v>
      </c>
      <c r="D50" s="5"/>
      <c r="E50" s="5"/>
      <c r="F50" s="5"/>
      <c r="G50" s="10">
        <v>5.7400000000000001E-6</v>
      </c>
      <c r="H50" s="10">
        <v>3.0200000000000002E-4</v>
      </c>
      <c r="I50" s="5"/>
      <c r="J50" s="5"/>
      <c r="K50" s="5"/>
      <c r="L50" s="5"/>
    </row>
    <row r="51" spans="1:12">
      <c r="A51" t="s">
        <v>301</v>
      </c>
      <c r="B51" s="5" t="s">
        <v>302</v>
      </c>
      <c r="C51" s="10">
        <v>1.0399999999999999E-3</v>
      </c>
      <c r="G51" s="10">
        <v>6.4700000000000001E-4</v>
      </c>
      <c r="H51" s="10">
        <v>1.6800000000000001E-3</v>
      </c>
    </row>
    <row r="52" spans="1:12">
      <c r="A52" t="s">
        <v>378</v>
      </c>
      <c r="B52" s="5" t="s">
        <v>379</v>
      </c>
      <c r="C52" s="10">
        <v>1.15E-3</v>
      </c>
      <c r="D52" s="2">
        <v>3.7800000000000003E-4</v>
      </c>
      <c r="E52" s="2">
        <v>3.1599999999999998E-4</v>
      </c>
      <c r="F52" s="2"/>
      <c r="G52" s="10">
        <v>9.59E-4</v>
      </c>
      <c r="H52" s="10">
        <v>1.39E-3</v>
      </c>
      <c r="I52" s="2">
        <v>9.9400000000000004E-5</v>
      </c>
      <c r="J52" s="2">
        <v>1.4400000000000001E-3</v>
      </c>
      <c r="K52" s="2">
        <v>2.1800000000000001E-4</v>
      </c>
      <c r="L52" s="2">
        <v>4.5800000000000002E-4</v>
      </c>
    </row>
    <row r="53" spans="1:12">
      <c r="A53" t="s">
        <v>92</v>
      </c>
      <c r="B53" s="5" t="s">
        <v>94</v>
      </c>
      <c r="C53" s="10">
        <v>9.6000000000000002E-2</v>
      </c>
      <c r="D53" s="10">
        <v>0.14899999999999999</v>
      </c>
      <c r="E53" s="10">
        <v>4.48E-2</v>
      </c>
      <c r="F53" s="10"/>
      <c r="G53" s="10">
        <v>9.2399999999999996E-2</v>
      </c>
      <c r="H53" s="10">
        <v>9.98E-2</v>
      </c>
      <c r="I53" s="10">
        <v>0.13300000000000001</v>
      </c>
      <c r="J53" s="10">
        <v>0.16800000000000001</v>
      </c>
      <c r="K53" s="10">
        <v>3.2599999999999997E-2</v>
      </c>
      <c r="L53" s="10">
        <v>6.1400000000000003E-2</v>
      </c>
    </row>
    <row r="54" spans="1:12">
      <c r="A54" t="s">
        <v>146</v>
      </c>
      <c r="B54" s="5" t="s">
        <v>148</v>
      </c>
      <c r="C54" s="10">
        <v>3.81E-3</v>
      </c>
      <c r="D54" s="10">
        <v>4.9500000000000004E-3</v>
      </c>
      <c r="E54" s="10">
        <v>3.0599999999999998E-3</v>
      </c>
      <c r="F54" s="10"/>
      <c r="G54" s="10">
        <v>3.5000000000000001E-3</v>
      </c>
      <c r="H54" s="10">
        <v>4.15E-3</v>
      </c>
      <c r="I54" s="10">
        <v>4.3499999999999997E-3</v>
      </c>
      <c r="J54" s="10">
        <v>5.6299999999999996E-3</v>
      </c>
      <c r="K54" s="10">
        <v>2.6199999999999999E-3</v>
      </c>
      <c r="L54" s="10">
        <v>3.5699999999999998E-3</v>
      </c>
    </row>
    <row r="55" spans="1:12">
      <c r="A55" t="s">
        <v>130</v>
      </c>
      <c r="B55" s="5" t="s">
        <v>131</v>
      </c>
      <c r="C55" s="10">
        <v>1.66E-2</v>
      </c>
      <c r="D55" s="10">
        <v>1.7600000000000001E-2</v>
      </c>
      <c r="E55" s="10">
        <v>7.9699999999999997E-3</v>
      </c>
      <c r="F55" s="10"/>
      <c r="G55" s="10">
        <v>1.5299999999999999E-2</v>
      </c>
      <c r="H55" s="10">
        <v>1.7899999999999999E-2</v>
      </c>
      <c r="I55" s="10">
        <v>1.5100000000000001E-2</v>
      </c>
      <c r="J55" s="10">
        <v>2.06E-2</v>
      </c>
      <c r="K55" s="10">
        <v>5.4900000000000001E-3</v>
      </c>
      <c r="L55" s="10">
        <v>1.1599999999999999E-2</v>
      </c>
    </row>
    <row r="56" spans="1:12">
      <c r="A56" t="s">
        <v>233</v>
      </c>
      <c r="B56" s="5" t="s">
        <v>234</v>
      </c>
      <c r="C56" s="10">
        <v>2.3700000000000001E-3</v>
      </c>
      <c r="D56" s="10">
        <v>7.3099999999999997E-3</v>
      </c>
      <c r="E56" s="10">
        <v>1.6800000000000001E-3</v>
      </c>
      <c r="F56" s="10"/>
      <c r="G56" s="10">
        <v>1.9400000000000001E-3</v>
      </c>
      <c r="H56" s="10">
        <v>2.8999999999999998E-3</v>
      </c>
      <c r="I56" s="10">
        <v>2.8700000000000002E-3</v>
      </c>
      <c r="J56" s="10">
        <v>1.8599999999999998E-2</v>
      </c>
      <c r="K56" s="10">
        <v>8.6700000000000004E-4</v>
      </c>
      <c r="L56" s="10">
        <v>3.2599999999999999E-3</v>
      </c>
    </row>
    <row r="57" spans="1:12">
      <c r="A57" t="s">
        <v>332</v>
      </c>
      <c r="B57" s="5" t="s">
        <v>333</v>
      </c>
      <c r="C57" s="10">
        <v>1.41E-3</v>
      </c>
      <c r="D57" s="5"/>
      <c r="E57" s="5"/>
      <c r="F57" s="5"/>
      <c r="G57" s="10">
        <v>6.4400000000000004E-4</v>
      </c>
      <c r="H57" s="10">
        <v>3.0799999999999998E-3</v>
      </c>
      <c r="I57" s="5"/>
      <c r="J57" s="5"/>
      <c r="K57" s="5"/>
      <c r="L57" s="5"/>
    </row>
    <row r="58" spans="1:12">
      <c r="A58" t="s">
        <v>193</v>
      </c>
      <c r="B58" s="5" t="s">
        <v>194</v>
      </c>
      <c r="C58" s="10">
        <v>4.8999999999999998E-5</v>
      </c>
      <c r="D58" s="2">
        <v>8.1300000000000003E-4</v>
      </c>
      <c r="E58" s="2">
        <v>2.4600000000000002E-4</v>
      </c>
      <c r="F58" s="2"/>
      <c r="G58" s="10">
        <v>1.29E-5</v>
      </c>
      <c r="H58" s="10">
        <v>1.8699999999999999E-4</v>
      </c>
      <c r="I58" s="2">
        <v>1.8200000000000001E-4</v>
      </c>
      <c r="J58" s="2">
        <v>3.63E-3</v>
      </c>
      <c r="K58" s="2">
        <v>4.9400000000000001E-5</v>
      </c>
      <c r="L58" s="2">
        <v>1.23E-3</v>
      </c>
    </row>
    <row r="59" spans="1:12">
      <c r="A59" t="s">
        <v>252</v>
      </c>
      <c r="B59" s="5" t="s">
        <v>253</v>
      </c>
      <c r="C59" s="10">
        <v>2.37E-5</v>
      </c>
      <c r="D59" s="5"/>
      <c r="E59" s="5"/>
      <c r="F59" s="5"/>
      <c r="G59" s="10">
        <v>1.66E-5</v>
      </c>
      <c r="H59" s="10">
        <v>3.3800000000000002E-5</v>
      </c>
      <c r="I59" s="5"/>
      <c r="J59" s="5"/>
      <c r="K59" s="5"/>
      <c r="L59" s="5"/>
    </row>
    <row r="60" spans="1:12">
      <c r="A60" t="s">
        <v>120</v>
      </c>
      <c r="B60" s="5" t="s">
        <v>121</v>
      </c>
      <c r="C60" s="10">
        <v>4.8700000000000002E-3</v>
      </c>
      <c r="D60" s="2">
        <v>2.6900000000000001E-3</v>
      </c>
      <c r="E60" s="2">
        <v>1.25E-3</v>
      </c>
      <c r="F60" s="2"/>
      <c r="G60" s="10">
        <v>1.57E-3</v>
      </c>
      <c r="H60" s="10">
        <v>1.5100000000000001E-2</v>
      </c>
      <c r="I60" s="2">
        <v>7.0299999999999996E-4</v>
      </c>
      <c r="J60" s="2">
        <v>1.03E-2</v>
      </c>
      <c r="K60" s="2">
        <v>3.6400000000000001E-4</v>
      </c>
      <c r="L60" s="2">
        <v>4.28E-3</v>
      </c>
    </row>
    <row r="61" spans="1:12">
      <c r="A61" t="s">
        <v>323</v>
      </c>
      <c r="B61" s="5" t="s">
        <v>324</v>
      </c>
      <c r="C61" s="10">
        <v>1.8799999999999999E-4</v>
      </c>
      <c r="D61" s="10">
        <v>3.3100000000000001E-6</v>
      </c>
      <c r="E61" s="5"/>
      <c r="F61" s="5"/>
      <c r="G61" s="10">
        <v>1.3200000000000001E-4</v>
      </c>
      <c r="H61" s="10">
        <v>2.6899999999999998E-4</v>
      </c>
      <c r="I61" s="10">
        <v>1.22E-6</v>
      </c>
      <c r="J61" s="10">
        <v>9.0000000000000002E-6</v>
      </c>
      <c r="K61" s="10"/>
      <c r="L61" s="5"/>
    </row>
    <row r="62" spans="1:12">
      <c r="A62" t="s">
        <v>398</v>
      </c>
      <c r="B62" s="5" t="s">
        <v>399</v>
      </c>
      <c r="C62" s="10">
        <v>1.6199999999999999E-6</v>
      </c>
      <c r="D62" s="5"/>
      <c r="E62" s="5"/>
      <c r="G62" s="10">
        <v>1.22E-6</v>
      </c>
      <c r="H62" s="10">
        <v>2.17E-6</v>
      </c>
      <c r="I62" s="5"/>
      <c r="J62" s="5"/>
      <c r="K62" s="5"/>
    </row>
    <row r="63" spans="1:12">
      <c r="B63" s="5" t="s">
        <v>613</v>
      </c>
      <c r="C63" s="10">
        <v>8.7500000000000008E-3</v>
      </c>
      <c r="D63" s="2">
        <v>5.4799999999999996E-3</v>
      </c>
      <c r="E63" s="2">
        <v>4.3600000000000002E-3</v>
      </c>
      <c r="G63" s="10">
        <v>8.43E-3</v>
      </c>
      <c r="H63" s="10">
        <v>9.0799999999999995E-3</v>
      </c>
      <c r="I63" s="2">
        <v>4.4299999999999999E-3</v>
      </c>
      <c r="J63" s="2">
        <v>6.79E-3</v>
      </c>
      <c r="K63" s="2">
        <v>3.5100000000000001E-3</v>
      </c>
      <c r="L63" s="2">
        <v>5.4200000000000003E-3</v>
      </c>
    </row>
    <row r="64" spans="1:12">
      <c r="A64" t="s">
        <v>245</v>
      </c>
      <c r="B64" s="5" t="s">
        <v>246</v>
      </c>
      <c r="C64" s="10">
        <v>6.7600000000000003E-5</v>
      </c>
      <c r="D64" s="10">
        <v>1.75E-4</v>
      </c>
      <c r="E64" s="10">
        <v>9.7499999999999998E-5</v>
      </c>
      <c r="F64" s="2"/>
      <c r="G64" s="10">
        <v>4.5800000000000002E-5</v>
      </c>
      <c r="H64" s="10">
        <v>9.9699999999999998E-5</v>
      </c>
      <c r="I64" s="10">
        <v>9.7800000000000006E-5</v>
      </c>
      <c r="J64" s="10">
        <v>3.1300000000000002E-4</v>
      </c>
      <c r="K64" s="10">
        <v>4.3900000000000003E-5</v>
      </c>
      <c r="L64" s="10">
        <v>2.1699999999999999E-4</v>
      </c>
    </row>
    <row r="65" spans="1:12">
      <c r="A65" t="s">
        <v>465</v>
      </c>
      <c r="B65" s="5" t="s">
        <v>466</v>
      </c>
      <c r="C65" s="10">
        <v>1.2799999999999999E-5</v>
      </c>
      <c r="D65" s="10">
        <v>1.9199999999999999E-5</v>
      </c>
      <c r="E65" s="10">
        <v>1.9599999999999999E-5</v>
      </c>
      <c r="F65" s="10"/>
      <c r="G65" s="10">
        <v>1.26E-5</v>
      </c>
      <c r="H65" s="10">
        <v>1.2999999999999999E-5</v>
      </c>
      <c r="I65" s="10">
        <v>2.9900000000000002E-6</v>
      </c>
      <c r="J65" s="10">
        <v>1.2300000000000001E-4</v>
      </c>
      <c r="K65" s="10">
        <v>8.8999999999999995E-6</v>
      </c>
      <c r="L65" s="10">
        <v>4.3099999999999997E-5</v>
      </c>
    </row>
    <row r="66" spans="1:12">
      <c r="A66" t="s">
        <v>273</v>
      </c>
      <c r="B66" s="5" t="s">
        <v>274</v>
      </c>
      <c r="C66" s="10">
        <v>3.6999999999999999E-4</v>
      </c>
      <c r="D66" s="5"/>
      <c r="E66" s="5"/>
      <c r="F66" s="5"/>
      <c r="G66" s="10">
        <v>3.6499999999999998E-4</v>
      </c>
      <c r="H66" s="10">
        <v>3.7500000000000001E-4</v>
      </c>
      <c r="I66" s="5"/>
      <c r="J66" s="5"/>
      <c r="K66" s="5"/>
      <c r="L66" s="5"/>
    </row>
    <row r="67" spans="1:12">
      <c r="A67" t="s">
        <v>205</v>
      </c>
      <c r="B67" s="5" t="s">
        <v>206</v>
      </c>
      <c r="C67" s="10">
        <v>2.3799999999999999E-5</v>
      </c>
      <c r="G67" s="10">
        <v>1.7600000000000001E-5</v>
      </c>
      <c r="H67" s="10">
        <v>3.2199999999999997E-5</v>
      </c>
    </row>
    <row r="68" spans="1:12">
      <c r="A68" t="s">
        <v>238</v>
      </c>
      <c r="B68" s="5" t="s">
        <v>239</v>
      </c>
      <c r="C68" s="10">
        <v>2.72E-4</v>
      </c>
      <c r="G68" s="10">
        <v>1.73E-4</v>
      </c>
      <c r="H68" s="10">
        <v>4.26E-4</v>
      </c>
    </row>
    <row r="69" spans="1:12">
      <c r="A69" t="s">
        <v>174</v>
      </c>
      <c r="B69" s="5" t="s">
        <v>175</v>
      </c>
      <c r="C69" s="10">
        <v>2.05E-4</v>
      </c>
      <c r="G69" s="10">
        <v>1.3799999999999999E-4</v>
      </c>
      <c r="H69" s="10">
        <v>3.0299999999999999E-4</v>
      </c>
    </row>
    <row r="70" spans="1:12">
      <c r="B70" s="5" t="s">
        <v>614</v>
      </c>
      <c r="C70" s="10">
        <v>3.0299999999999999E-4</v>
      </c>
      <c r="D70" s="2">
        <v>4.3800000000000002E-4</v>
      </c>
      <c r="E70" s="2">
        <v>3.4099999999999999E-4</v>
      </c>
      <c r="F70" s="2"/>
      <c r="G70" s="10">
        <v>2.9799999999999998E-4</v>
      </c>
      <c r="H70" s="10">
        <v>3.0800000000000001E-4</v>
      </c>
      <c r="I70" s="2">
        <v>3.5E-4</v>
      </c>
      <c r="J70" s="2">
        <v>5.4799999999999998E-4</v>
      </c>
      <c r="K70" s="2">
        <v>2.8200000000000002E-4</v>
      </c>
      <c r="L70" s="2">
        <v>4.1300000000000001E-4</v>
      </c>
    </row>
    <row r="71" spans="1:12">
      <c r="A71" t="s">
        <v>123</v>
      </c>
      <c r="B71" s="5" t="s">
        <v>124</v>
      </c>
      <c r="C71" s="10">
        <v>4.0499999999999998E-4</v>
      </c>
      <c r="D71" s="10">
        <v>7.6199999999999998E-4</v>
      </c>
      <c r="E71" s="10">
        <v>5.5400000000000002E-4</v>
      </c>
      <c r="F71" s="10"/>
      <c r="G71" s="10">
        <v>3.2699999999999998E-4</v>
      </c>
      <c r="H71" s="10">
        <v>5.0199999999999995E-4</v>
      </c>
      <c r="I71" s="10">
        <v>5.5099999999999995E-4</v>
      </c>
      <c r="J71" s="10">
        <v>1.06E-3</v>
      </c>
      <c r="K71" s="10">
        <v>4.1399999999999998E-4</v>
      </c>
      <c r="L71" s="10">
        <v>7.4299999999999995E-4</v>
      </c>
    </row>
    <row r="72" spans="1:12">
      <c r="A72" t="s">
        <v>262</v>
      </c>
      <c r="B72" s="5" t="s">
        <v>264</v>
      </c>
      <c r="C72" s="10">
        <v>1.6800000000000001E-3</v>
      </c>
      <c r="D72" s="10">
        <v>3.4499999999999999E-3</v>
      </c>
      <c r="E72" s="10">
        <v>3.3300000000000001E-3</v>
      </c>
      <c r="F72" s="10"/>
      <c r="G72" s="10">
        <v>1.66E-3</v>
      </c>
      <c r="H72" s="10">
        <v>1.6999999999999999E-3</v>
      </c>
      <c r="I72" s="10">
        <v>3.0699999999999998E-3</v>
      </c>
      <c r="J72" s="10">
        <v>3.8899999999999998E-3</v>
      </c>
      <c r="K72" s="10">
        <v>2.9499999999999999E-3</v>
      </c>
      <c r="L72" s="10">
        <v>3.7599999999999999E-3</v>
      </c>
    </row>
    <row r="73" spans="1:12">
      <c r="A73" t="s">
        <v>181</v>
      </c>
      <c r="B73" s="5" t="s">
        <v>182</v>
      </c>
      <c r="C73" s="10">
        <v>3.54E-5</v>
      </c>
      <c r="D73" s="5"/>
      <c r="E73" s="5"/>
      <c r="F73" s="5"/>
      <c r="G73" s="10">
        <v>4.0499999999999999E-7</v>
      </c>
      <c r="H73" s="10">
        <v>3.0899999999999999E-3</v>
      </c>
      <c r="I73" s="5"/>
      <c r="J73" s="5"/>
      <c r="K73" s="5"/>
      <c r="L73" s="5"/>
    </row>
    <row r="74" spans="1:12">
      <c r="A74" t="s">
        <v>155</v>
      </c>
      <c r="B74" s="5" t="s">
        <v>156</v>
      </c>
      <c r="C74" s="10">
        <v>1.45E-4</v>
      </c>
      <c r="D74" s="2">
        <v>1.2899999999999999E-4</v>
      </c>
      <c r="E74" s="2">
        <v>6.5900000000000003E-5</v>
      </c>
      <c r="F74" s="2"/>
      <c r="G74" s="10">
        <v>1.3100000000000001E-4</v>
      </c>
      <c r="H74" s="10">
        <v>1.6100000000000001E-4</v>
      </c>
      <c r="I74" s="2">
        <v>9.87E-5</v>
      </c>
      <c r="J74" s="2">
        <v>1.6799999999999999E-4</v>
      </c>
      <c r="K74" s="2">
        <v>4.3800000000000001E-5</v>
      </c>
      <c r="L74" s="2">
        <v>9.9199999999999999E-5</v>
      </c>
    </row>
    <row r="75" spans="1:12">
      <c r="A75" t="s">
        <v>248</v>
      </c>
      <c r="B75" s="5" t="s">
        <v>249</v>
      </c>
      <c r="C75" s="10">
        <v>5.7200000000000003E-6</v>
      </c>
      <c r="D75" s="10">
        <v>7.0500000000000003E-6</v>
      </c>
      <c r="E75" s="10">
        <v>6.9E-6</v>
      </c>
      <c r="F75" s="10"/>
      <c r="G75" s="10">
        <v>4.2200000000000003E-6</v>
      </c>
      <c r="H75" s="10">
        <v>7.7500000000000003E-6</v>
      </c>
      <c r="I75" s="10">
        <v>4.2599999999999999E-6</v>
      </c>
      <c r="J75" s="10">
        <v>1.17E-5</v>
      </c>
      <c r="K75" s="10">
        <v>3.9199999999999997E-6</v>
      </c>
      <c r="L75" s="10">
        <v>1.22E-5</v>
      </c>
    </row>
    <row r="76" spans="1:12">
      <c r="A76" t="s">
        <v>563</v>
      </c>
      <c r="B76" s="5" t="s">
        <v>564</v>
      </c>
      <c r="C76" s="10">
        <v>8.1899999999999999E-5</v>
      </c>
      <c r="D76" s="5"/>
      <c r="E76" s="5"/>
      <c r="F76" s="5"/>
      <c r="G76" s="10">
        <v>7.25E-5</v>
      </c>
      <c r="H76" s="10">
        <v>9.2600000000000001E-5</v>
      </c>
      <c r="I76" s="5"/>
      <c r="J76" s="5"/>
      <c r="K76" s="5"/>
      <c r="L76" s="5"/>
    </row>
    <row r="77" spans="1:12">
      <c r="A77" t="s">
        <v>412</v>
      </c>
      <c r="B77" s="5" t="s">
        <v>413</v>
      </c>
      <c r="C77" s="10">
        <v>4.3300000000000002E-5</v>
      </c>
      <c r="D77" s="2">
        <v>3.9800000000000002E-4</v>
      </c>
      <c r="E77" s="2">
        <v>1.5200000000000001E-4</v>
      </c>
      <c r="F77" s="2"/>
      <c r="G77" s="10">
        <v>2.7100000000000001E-5</v>
      </c>
      <c r="H77" s="10">
        <v>6.9400000000000006E-5</v>
      </c>
      <c r="I77" s="2">
        <v>9.1799999999999995E-5</v>
      </c>
      <c r="J77" s="2">
        <v>1.72E-3</v>
      </c>
      <c r="K77" s="2">
        <v>4.3099999999999997E-5</v>
      </c>
      <c r="L77" s="2">
        <v>5.3499999999999999E-4</v>
      </c>
    </row>
    <row r="78" spans="1:12">
      <c r="A78" t="s">
        <v>52</v>
      </c>
      <c r="B78" s="5" t="s">
        <v>53</v>
      </c>
      <c r="C78" s="10">
        <v>2.5500000000000002E-3</v>
      </c>
      <c r="D78" s="10">
        <v>4.0800000000000003E-3</v>
      </c>
      <c r="E78" s="10">
        <v>2.4299999999999999E-3</v>
      </c>
      <c r="F78" s="10"/>
      <c r="G78" s="10">
        <v>2.32E-3</v>
      </c>
      <c r="H78" s="10">
        <v>2.8E-3</v>
      </c>
      <c r="I78" s="10">
        <v>1.2800000000000001E-3</v>
      </c>
      <c r="J78" s="10">
        <v>1.2999999999999999E-2</v>
      </c>
      <c r="K78" s="10">
        <v>1.1100000000000001E-3</v>
      </c>
      <c r="L78" s="10">
        <v>5.3299999999999997E-3</v>
      </c>
    </row>
    <row r="79" spans="1:12">
      <c r="A79" t="s">
        <v>56</v>
      </c>
      <c r="B79" s="5" t="s">
        <v>57</v>
      </c>
      <c r="C79" s="10">
        <v>8.3200000000000003E-5</v>
      </c>
      <c r="D79" s="10">
        <v>1.2899999999999999E-4</v>
      </c>
      <c r="E79" s="10">
        <v>1.35E-4</v>
      </c>
      <c r="F79" s="10"/>
      <c r="G79" s="10">
        <v>5.4500000000000003E-5</v>
      </c>
      <c r="H79" s="10">
        <v>1.27E-4</v>
      </c>
      <c r="I79" s="10">
        <v>1.9400000000000001E-5</v>
      </c>
      <c r="J79" s="10">
        <v>8.5499999999999997E-4</v>
      </c>
      <c r="K79" s="10">
        <v>7.9099999999999998E-5</v>
      </c>
      <c r="L79" s="10">
        <v>2.31E-4</v>
      </c>
    </row>
    <row r="80" spans="1:12">
      <c r="A80" t="s">
        <v>62</v>
      </c>
      <c r="B80" s="5" t="s">
        <v>64</v>
      </c>
      <c r="C80" s="10">
        <v>2.08E-6</v>
      </c>
      <c r="D80" s="5"/>
      <c r="E80" s="5"/>
      <c r="F80" s="5"/>
      <c r="G80" s="10">
        <v>1.4000000000000001E-7</v>
      </c>
      <c r="H80" s="10">
        <v>3.1099999999999997E-5</v>
      </c>
      <c r="I80" s="5"/>
      <c r="J80" s="5"/>
      <c r="K80" s="5"/>
      <c r="L80" s="5"/>
    </row>
    <row r="81" spans="1:12">
      <c r="A81" t="s">
        <v>59</v>
      </c>
      <c r="B81" s="5" t="s">
        <v>60</v>
      </c>
      <c r="C81" s="10">
        <v>1.21E-4</v>
      </c>
      <c r="D81" s="2">
        <v>2.8800000000000001E-4</v>
      </c>
      <c r="E81" s="2">
        <v>2.9799999999999998E-4</v>
      </c>
      <c r="F81" s="2"/>
      <c r="G81" s="10">
        <v>1.1E-4</v>
      </c>
      <c r="H81" s="10">
        <v>1.34E-4</v>
      </c>
      <c r="I81" s="2">
        <v>4.0399999999999999E-5</v>
      </c>
      <c r="J81" s="2">
        <v>2.0500000000000002E-3</v>
      </c>
      <c r="K81" s="2">
        <v>5.2200000000000002E-5</v>
      </c>
      <c r="L81" s="2">
        <v>1.6999999999999999E-3</v>
      </c>
    </row>
    <row r="82" spans="1:12">
      <c r="A82" t="s">
        <v>164</v>
      </c>
      <c r="B82" s="5" t="s">
        <v>165</v>
      </c>
      <c r="C82" s="10">
        <v>1.01E-5</v>
      </c>
      <c r="D82" s="10">
        <v>3.0300000000000001E-5</v>
      </c>
      <c r="E82" s="10">
        <v>6.3999999999999997E-5</v>
      </c>
      <c r="F82" s="10"/>
      <c r="G82" s="10">
        <v>6.81E-6</v>
      </c>
      <c r="H82" s="10">
        <v>1.5099999999999999E-5</v>
      </c>
      <c r="I82" s="10">
        <v>8.4700000000000002E-6</v>
      </c>
      <c r="J82" s="10">
        <v>1.08E-4</v>
      </c>
      <c r="K82" s="10">
        <v>3.4199999999999998E-5</v>
      </c>
      <c r="L82" s="10">
        <v>1.2E-4</v>
      </c>
    </row>
    <row r="83" spans="1:12">
      <c r="B83" s="5" t="s">
        <v>615</v>
      </c>
      <c r="C83" s="10">
        <v>1.32E-3</v>
      </c>
      <c r="D83" s="10">
        <v>1.0200000000000001E-3</v>
      </c>
      <c r="E83" s="10">
        <v>6.8599999999999998E-4</v>
      </c>
      <c r="F83" s="10"/>
      <c r="G83" s="10">
        <v>9.8299999999999993E-4</v>
      </c>
      <c r="H83" s="10">
        <v>1.7700000000000001E-3</v>
      </c>
      <c r="I83" s="10">
        <v>6.8300000000000001E-4</v>
      </c>
      <c r="J83" s="10">
        <v>1.5200000000000001E-3</v>
      </c>
      <c r="K83" s="10">
        <v>4.44E-4</v>
      </c>
      <c r="L83" s="10">
        <v>1.06E-3</v>
      </c>
    </row>
    <row r="84" spans="1:12">
      <c r="A84" t="s">
        <v>170</v>
      </c>
      <c r="B84" s="5" t="s">
        <v>172</v>
      </c>
      <c r="C84" s="10">
        <v>1.8199999999999999E-5</v>
      </c>
      <c r="D84" s="10">
        <v>4.21E-5</v>
      </c>
      <c r="E84" s="10">
        <v>2.7399999999999999E-5</v>
      </c>
      <c r="F84" s="10"/>
      <c r="G84" s="10">
        <v>1.77E-5</v>
      </c>
      <c r="H84" s="10">
        <v>1.8700000000000001E-5</v>
      </c>
      <c r="I84" s="10">
        <v>3.3800000000000002E-5</v>
      </c>
      <c r="J84" s="10">
        <v>5.2500000000000002E-5</v>
      </c>
      <c r="K84" s="10">
        <v>2.0299999999999999E-5</v>
      </c>
      <c r="L84" s="10">
        <v>3.6999999999999998E-5</v>
      </c>
    </row>
    <row r="85" spans="1:12">
      <c r="A85" t="s">
        <v>280</v>
      </c>
      <c r="B85" s="5" t="s">
        <v>281</v>
      </c>
      <c r="C85" s="10">
        <v>8.9800000000000001E-5</v>
      </c>
      <c r="D85" s="10">
        <v>1.95E-4</v>
      </c>
      <c r="E85" s="10">
        <v>1.4799999999999999E-4</v>
      </c>
      <c r="F85" s="10"/>
      <c r="G85" s="10">
        <v>5.0099999999999998E-5</v>
      </c>
      <c r="H85" s="10">
        <v>1.6100000000000001E-4</v>
      </c>
      <c r="I85" s="10">
        <v>1E-4</v>
      </c>
      <c r="J85" s="10">
        <v>3.79E-4</v>
      </c>
      <c r="K85" s="10">
        <v>1.5400000000000002E-5</v>
      </c>
      <c r="L85" s="10">
        <v>1.42E-3</v>
      </c>
    </row>
    <row r="86" spans="1:12">
      <c r="A86" t="s">
        <v>158</v>
      </c>
      <c r="B86" s="5" t="s">
        <v>160</v>
      </c>
      <c r="C86" s="10">
        <v>1.84E-4</v>
      </c>
      <c r="D86" s="10">
        <v>1.34E-3</v>
      </c>
      <c r="E86" s="10">
        <v>9.0899999999999998E-4</v>
      </c>
      <c r="F86" s="10"/>
      <c r="G86" s="10">
        <v>1.46E-4</v>
      </c>
      <c r="H86" s="10">
        <v>2.31E-4</v>
      </c>
      <c r="I86" s="10">
        <v>1.0399999999999999E-3</v>
      </c>
      <c r="J86" s="10">
        <v>1.73E-3</v>
      </c>
      <c r="K86" s="10">
        <v>6.5899999999999997E-4</v>
      </c>
      <c r="L86" s="10">
        <v>1.25E-3</v>
      </c>
    </row>
    <row r="87" spans="1:12">
      <c r="A87" t="s">
        <v>259</v>
      </c>
      <c r="B87" s="5" t="s">
        <v>260</v>
      </c>
      <c r="C87" s="10">
        <v>3.8499999999999998E-4</v>
      </c>
      <c r="D87" s="10">
        <v>4.5100000000000001E-4</v>
      </c>
      <c r="E87" s="10">
        <v>3.6099999999999999E-4</v>
      </c>
      <c r="F87" s="10"/>
      <c r="G87" s="10">
        <v>3.7199999999999999E-4</v>
      </c>
      <c r="H87" s="10">
        <v>3.9899999999999999E-4</v>
      </c>
      <c r="I87" s="10">
        <v>4.0299999999999998E-4</v>
      </c>
      <c r="J87" s="10">
        <v>5.0500000000000002E-4</v>
      </c>
      <c r="K87" s="10">
        <v>3.1E-4</v>
      </c>
      <c r="L87" s="10">
        <v>4.2099999999999999E-4</v>
      </c>
    </row>
    <row r="88" spans="1:12">
      <c r="A88" t="s">
        <v>199</v>
      </c>
      <c r="B88" s="5" t="s">
        <v>200</v>
      </c>
      <c r="C88" s="10">
        <v>5.3199999999999999E-6</v>
      </c>
      <c r="D88" s="5"/>
      <c r="E88" s="5"/>
      <c r="F88" s="5"/>
      <c r="G88" s="10">
        <v>3.8800000000000001E-6</v>
      </c>
      <c r="H88" s="10">
        <v>7.2899999999999997E-6</v>
      </c>
      <c r="I88" s="5"/>
      <c r="J88" s="5"/>
      <c r="K88" s="5"/>
      <c r="L88" s="5"/>
    </row>
    <row r="89" spans="1:12">
      <c r="A89" t="s">
        <v>224</v>
      </c>
      <c r="B89" s="5" t="s">
        <v>225</v>
      </c>
      <c r="C89" s="10">
        <v>2.5799999999999998E-4</v>
      </c>
      <c r="D89" s="2">
        <v>1.5300000000000001E-4</v>
      </c>
      <c r="E89" s="2">
        <v>9.4400000000000004E-5</v>
      </c>
      <c r="F89" s="2"/>
      <c r="G89" s="10">
        <v>1.36E-4</v>
      </c>
      <c r="H89" s="10">
        <v>4.9200000000000003E-4</v>
      </c>
      <c r="I89" s="2">
        <v>7.8800000000000004E-5</v>
      </c>
      <c r="J89" s="2">
        <v>2.9700000000000001E-4</v>
      </c>
      <c r="K89" s="2">
        <v>4.8399999999999997E-5</v>
      </c>
      <c r="L89" s="2">
        <v>1.84E-4</v>
      </c>
    </row>
    <row r="90" spans="1:12">
      <c r="A90" t="s">
        <v>555</v>
      </c>
      <c r="B90" s="5" t="s">
        <v>556</v>
      </c>
      <c r="C90" s="10">
        <v>1.15E-5</v>
      </c>
      <c r="D90" s="10">
        <v>4.6600000000000003E-6</v>
      </c>
      <c r="E90" s="10">
        <v>8.9599999999999998E-7</v>
      </c>
      <c r="F90" s="10"/>
      <c r="G90" s="10">
        <v>2.4099999999999998E-6</v>
      </c>
      <c r="H90" s="10">
        <v>5.49E-5</v>
      </c>
      <c r="I90" s="10">
        <v>9.1100000000000004E-7</v>
      </c>
      <c r="J90" s="10">
        <v>2.3799999999999999E-5</v>
      </c>
      <c r="K90" s="10">
        <v>1.5200000000000001E-7</v>
      </c>
      <c r="L90" s="10">
        <v>5.2800000000000003E-6</v>
      </c>
    </row>
    <row r="91" spans="1:12">
      <c r="A91" t="s">
        <v>328</v>
      </c>
      <c r="B91" s="5" t="s">
        <v>329</v>
      </c>
      <c r="C91" s="10">
        <v>1.9000000000000001E-5</v>
      </c>
      <c r="D91" s="10">
        <v>2.2099999999999998E-5</v>
      </c>
      <c r="E91" s="10">
        <v>1.88E-5</v>
      </c>
      <c r="F91" s="10"/>
      <c r="G91" s="10">
        <v>1.7200000000000001E-5</v>
      </c>
      <c r="H91" s="10">
        <v>2.1100000000000001E-5</v>
      </c>
      <c r="I91" s="10">
        <v>1.4E-5</v>
      </c>
      <c r="J91" s="10">
        <v>3.4799999999999999E-5</v>
      </c>
      <c r="K91" s="10">
        <v>1.3499999999999999E-5</v>
      </c>
      <c r="L91" s="10">
        <v>2.6100000000000001E-5</v>
      </c>
    </row>
    <row r="92" spans="1:12">
      <c r="A92" t="s">
        <v>82</v>
      </c>
      <c r="B92" s="5" t="s">
        <v>83</v>
      </c>
      <c r="C92" s="10">
        <v>1.84E-4</v>
      </c>
      <c r="D92" s="10">
        <v>1.1000000000000001E-3</v>
      </c>
      <c r="E92" s="10">
        <v>3.88E-4</v>
      </c>
      <c r="F92" s="10"/>
      <c r="G92" s="10">
        <v>1.1900000000000001E-4</v>
      </c>
      <c r="H92" s="10">
        <v>2.8400000000000002E-4</v>
      </c>
      <c r="I92" s="10">
        <v>3.8499999999999998E-4</v>
      </c>
      <c r="J92" s="10">
        <v>3.16E-3</v>
      </c>
      <c r="K92" s="10">
        <v>1.2799999999999999E-4</v>
      </c>
      <c r="L92" s="10">
        <v>1.1800000000000001E-3</v>
      </c>
    </row>
    <row r="93" spans="1:12">
      <c r="A93" t="s">
        <v>150</v>
      </c>
      <c r="B93" s="5" t="s">
        <v>151</v>
      </c>
      <c r="C93" s="10">
        <v>6.7999999999999999E-5</v>
      </c>
      <c r="D93" s="10">
        <v>1.4999999999999999E-4</v>
      </c>
      <c r="E93" s="10">
        <v>9.5500000000000004E-5</v>
      </c>
      <c r="F93" s="10"/>
      <c r="G93" s="10">
        <v>2.5700000000000001E-5</v>
      </c>
      <c r="H93" s="10">
        <v>1.8000000000000001E-4</v>
      </c>
      <c r="I93" s="10">
        <v>5.2599999999999998E-5</v>
      </c>
      <c r="J93" s="10">
        <v>4.2700000000000002E-4</v>
      </c>
      <c r="K93" s="10">
        <v>3.54E-5</v>
      </c>
      <c r="L93" s="10">
        <v>2.5799999999999998E-4</v>
      </c>
    </row>
    <row r="94" spans="1:12">
      <c r="A94" t="s">
        <v>427</v>
      </c>
      <c r="B94" s="5" t="s">
        <v>428</v>
      </c>
      <c r="C94" s="10">
        <v>1.4100000000000001E-5</v>
      </c>
      <c r="D94" s="5"/>
      <c r="E94" s="5"/>
      <c r="F94" s="5"/>
      <c r="G94" s="10">
        <v>7.0199999999999997E-6</v>
      </c>
      <c r="H94" s="10">
        <v>2.8099999999999999E-5</v>
      </c>
      <c r="I94" s="5"/>
      <c r="J94" s="5"/>
      <c r="K94" s="5"/>
      <c r="L94" s="5"/>
    </row>
    <row r="95" spans="1:12">
      <c r="A95" t="s">
        <v>114</v>
      </c>
      <c r="B95" s="5" t="s">
        <v>116</v>
      </c>
      <c r="C95" s="10">
        <v>5.6899999999999995E-4</v>
      </c>
      <c r="D95" s="2">
        <v>1.14E-3</v>
      </c>
      <c r="E95" s="2">
        <v>9.2299999999999999E-4</v>
      </c>
      <c r="F95" s="2"/>
      <c r="G95" s="10">
        <v>3.4099999999999999E-4</v>
      </c>
      <c r="H95" s="10">
        <v>9.4899999999999997E-4</v>
      </c>
      <c r="I95" s="2">
        <v>6.2600000000000004E-4</v>
      </c>
      <c r="J95" s="2">
        <v>2.0899999999999998E-3</v>
      </c>
      <c r="K95" s="2">
        <v>3.8999999999999999E-4</v>
      </c>
      <c r="L95" s="2">
        <v>2.1900000000000001E-3</v>
      </c>
    </row>
    <row r="96" spans="1:12">
      <c r="A96" t="s">
        <v>187</v>
      </c>
      <c r="B96" s="5" t="s">
        <v>188</v>
      </c>
      <c r="C96" s="10">
        <v>2.33E-4</v>
      </c>
      <c r="D96" s="10">
        <v>1.4400000000000001E-3</v>
      </c>
      <c r="E96" s="10">
        <v>3.8999999999999999E-4</v>
      </c>
      <c r="F96" s="10"/>
      <c r="G96" s="10">
        <v>1.4200000000000001E-4</v>
      </c>
      <c r="H96" s="10">
        <v>3.8299999999999999E-4</v>
      </c>
      <c r="I96" s="10">
        <v>3.1500000000000001E-4</v>
      </c>
      <c r="J96" s="10">
        <v>6.6100000000000004E-3</v>
      </c>
      <c r="K96" s="10">
        <v>9.8800000000000003E-5</v>
      </c>
      <c r="L96" s="10">
        <v>1.5399999999999999E-3</v>
      </c>
    </row>
    <row r="97" spans="1:12">
      <c r="A97" t="s">
        <v>292</v>
      </c>
      <c r="B97" s="5" t="s">
        <v>293</v>
      </c>
      <c r="C97" s="10">
        <v>1.7899999999999999E-4</v>
      </c>
      <c r="D97" s="5"/>
      <c r="E97" s="5"/>
      <c r="F97" s="5"/>
      <c r="G97" s="10">
        <v>1.74E-4</v>
      </c>
      <c r="H97" s="10">
        <v>1.85E-4</v>
      </c>
      <c r="I97" s="5"/>
      <c r="J97" s="5"/>
      <c r="K97" s="5"/>
      <c r="L97" s="5"/>
    </row>
    <row r="98" spans="1:12">
      <c r="A98" t="s">
        <v>167</v>
      </c>
      <c r="B98" s="5" t="s">
        <v>168</v>
      </c>
      <c r="C98" s="10">
        <v>1.2099999999999999E-5</v>
      </c>
      <c r="D98" s="2">
        <v>2.3600000000000001E-5</v>
      </c>
      <c r="E98" s="2">
        <v>2.05E-5</v>
      </c>
      <c r="F98" s="2"/>
      <c r="G98" s="10">
        <v>1.1399999999999999E-5</v>
      </c>
      <c r="H98" s="10">
        <v>1.29E-5</v>
      </c>
      <c r="I98" s="2">
        <v>1.8700000000000001E-5</v>
      </c>
      <c r="J98" s="2">
        <v>2.9799999999999999E-5</v>
      </c>
      <c r="K98" s="2">
        <v>1.26E-5</v>
      </c>
      <c r="L98" s="2">
        <v>3.3300000000000003E-5</v>
      </c>
    </row>
    <row r="99" spans="1:12">
      <c r="A99" t="s">
        <v>177</v>
      </c>
      <c r="B99" s="5" t="s">
        <v>179</v>
      </c>
      <c r="C99" s="10">
        <v>2.8900000000000001E-5</v>
      </c>
      <c r="D99" s="10">
        <v>8.7399999999999997E-5</v>
      </c>
      <c r="E99" s="10">
        <v>5.2200000000000002E-5</v>
      </c>
      <c r="F99" s="10"/>
      <c r="G99" s="10">
        <v>1.8700000000000001E-5</v>
      </c>
      <c r="H99" s="10">
        <v>4.4700000000000002E-5</v>
      </c>
      <c r="I99" s="10">
        <v>4.8900000000000003E-5</v>
      </c>
      <c r="J99" s="10">
        <v>1.56E-4</v>
      </c>
      <c r="K99" s="10">
        <v>2.8200000000000001E-5</v>
      </c>
      <c r="L99" s="10">
        <v>9.6399999999999999E-5</v>
      </c>
    </row>
    <row r="100" spans="1:12">
      <c r="A100" t="s">
        <v>76</v>
      </c>
      <c r="B100" s="5" t="s">
        <v>77</v>
      </c>
      <c r="C100" s="10">
        <v>1.7899999999999999E-3</v>
      </c>
      <c r="D100" s="5"/>
      <c r="E100" s="5"/>
      <c r="F100" s="5"/>
      <c r="G100" s="10">
        <v>1.1800000000000001E-3</v>
      </c>
      <c r="H100" s="10">
        <v>2.7200000000000002E-3</v>
      </c>
      <c r="I100" s="5"/>
      <c r="J100" s="5"/>
      <c r="K100" s="5"/>
      <c r="L100" s="5"/>
    </row>
    <row r="101" spans="1:12">
      <c r="A101" t="s">
        <v>282</v>
      </c>
      <c r="B101" s="5" t="s">
        <v>283</v>
      </c>
      <c r="C101" s="10">
        <v>5.6599999999999999E-4</v>
      </c>
      <c r="D101" s="2">
        <v>3.7500000000000001E-4</v>
      </c>
      <c r="E101" s="2">
        <v>1.8799999999999999E-4</v>
      </c>
      <c r="F101" s="2"/>
      <c r="G101" s="10">
        <v>1.2E-4</v>
      </c>
      <c r="H101" s="10">
        <v>2.6700000000000001E-3</v>
      </c>
      <c r="I101" s="2">
        <v>7.8800000000000004E-5</v>
      </c>
      <c r="J101" s="2">
        <v>1.7899999999999999E-3</v>
      </c>
      <c r="K101" s="2">
        <v>3.93E-5</v>
      </c>
      <c r="L101" s="2">
        <v>8.9800000000000004E-4</v>
      </c>
    </row>
    <row r="102" spans="1:12">
      <c r="A102" t="s">
        <v>102</v>
      </c>
      <c r="B102" s="5" t="s">
        <v>103</v>
      </c>
      <c r="C102" s="10">
        <v>2.5000000000000001E-3</v>
      </c>
      <c r="D102" s="10">
        <v>1.1199999999999999E-3</v>
      </c>
      <c r="E102" s="10">
        <v>5.53E-4</v>
      </c>
      <c r="F102" s="10"/>
      <c r="G102" s="10">
        <v>1.23E-3</v>
      </c>
      <c r="H102" s="10">
        <v>5.11E-3</v>
      </c>
      <c r="I102" s="10">
        <v>5.3899999999999998E-4</v>
      </c>
      <c r="J102" s="10">
        <v>2.32E-3</v>
      </c>
      <c r="K102" s="10">
        <v>2.63E-4</v>
      </c>
      <c r="L102" s="10">
        <v>1.16E-3</v>
      </c>
    </row>
    <row r="103" spans="1:12">
      <c r="A103" t="s">
        <v>117</v>
      </c>
      <c r="B103" s="5" t="s">
        <v>118</v>
      </c>
      <c r="C103" s="10">
        <v>9.2399999999999999E-3</v>
      </c>
      <c r="D103" s="10">
        <v>4.1099999999999999E-3</v>
      </c>
      <c r="E103" s="10">
        <v>2.3999999999999998E-3</v>
      </c>
      <c r="F103" s="10"/>
      <c r="G103" s="10">
        <v>6.79E-3</v>
      </c>
      <c r="H103" s="10">
        <v>1.26E-2</v>
      </c>
      <c r="I103" s="10">
        <v>2.9299999999999999E-3</v>
      </c>
      <c r="J103" s="10">
        <v>5.77E-3</v>
      </c>
      <c r="K103" s="10">
        <v>1.67E-3</v>
      </c>
      <c r="L103" s="10">
        <v>3.4299999999999999E-3</v>
      </c>
    </row>
    <row r="104" spans="1:12">
      <c r="A104" t="s">
        <v>345</v>
      </c>
      <c r="B104" s="5" t="s">
        <v>346</v>
      </c>
      <c r="C104" s="10">
        <v>2.0899999999999998E-3</v>
      </c>
      <c r="D104" s="5"/>
      <c r="E104" s="5"/>
      <c r="F104" s="5"/>
      <c r="G104" s="10">
        <v>1.9599999999999999E-3</v>
      </c>
      <c r="H104" s="10">
        <v>2.2399999999999998E-3</v>
      </c>
      <c r="I104" s="5"/>
      <c r="J104" s="5"/>
      <c r="K104" s="5"/>
      <c r="L104" s="5"/>
    </row>
    <row r="105" spans="1:12">
      <c r="A105" t="s">
        <v>162</v>
      </c>
      <c r="B105" s="5" t="s">
        <v>163</v>
      </c>
      <c r="C105" s="10">
        <v>8.2900000000000005E-3</v>
      </c>
      <c r="D105" s="2">
        <v>3.9899999999999996E-3</v>
      </c>
      <c r="E105" s="2">
        <v>2.3700000000000001E-3</v>
      </c>
      <c r="F105" s="2"/>
      <c r="G105" s="10">
        <v>7.7600000000000004E-3</v>
      </c>
      <c r="H105" s="10">
        <v>8.8599999999999998E-3</v>
      </c>
      <c r="I105" s="2">
        <v>3.49E-3</v>
      </c>
      <c r="J105" s="2">
        <v>4.5599999999999998E-3</v>
      </c>
      <c r="K105" s="2">
        <v>1.8500000000000001E-3</v>
      </c>
      <c r="L105" s="2">
        <v>3.0500000000000002E-3</v>
      </c>
    </row>
    <row r="106" spans="1:12">
      <c r="A106" t="s">
        <v>289</v>
      </c>
      <c r="B106" s="5" t="s">
        <v>290</v>
      </c>
      <c r="C106" s="10">
        <v>4.0200000000000001E-3</v>
      </c>
      <c r="D106" s="10">
        <v>2.2899999999999999E-3</v>
      </c>
      <c r="E106" s="10">
        <v>1.07E-3</v>
      </c>
      <c r="F106" s="10"/>
      <c r="G106" s="10">
        <v>3.5300000000000002E-3</v>
      </c>
      <c r="H106" s="10">
        <v>4.5799999999999999E-3</v>
      </c>
      <c r="I106" s="10">
        <v>1.6999999999999999E-3</v>
      </c>
      <c r="J106" s="10">
        <v>3.0799999999999998E-3</v>
      </c>
      <c r="K106" s="10">
        <v>8.1700000000000002E-4</v>
      </c>
      <c r="L106" s="10">
        <v>1.41E-3</v>
      </c>
    </row>
    <row r="107" spans="1:12">
      <c r="A107" t="s">
        <v>97</v>
      </c>
      <c r="B107" s="5" t="s">
        <v>99</v>
      </c>
      <c r="C107" s="10">
        <v>4.4299999999999998E-4</v>
      </c>
      <c r="D107" s="10">
        <v>6.1600000000000001E-4</v>
      </c>
      <c r="E107" s="10">
        <v>4.46E-4</v>
      </c>
      <c r="F107" s="10"/>
      <c r="G107" s="10">
        <v>3.1199999999999999E-4</v>
      </c>
      <c r="H107" s="10">
        <v>6.3100000000000005E-4</v>
      </c>
      <c r="I107" s="10">
        <v>3.57E-4</v>
      </c>
      <c r="J107" s="10">
        <v>1.06E-3</v>
      </c>
      <c r="K107" s="10">
        <v>2.6499999999999999E-4</v>
      </c>
      <c r="L107" s="10">
        <v>7.5100000000000004E-4</v>
      </c>
    </row>
  </sheetData>
  <autoFilter ref="B4:L107" xr:uid="{00000000-0009-0000-0000-000002000000}">
    <sortState xmlns:xlrd2="http://schemas.microsoft.com/office/spreadsheetml/2017/richdata2" ref="B4:L107">
      <sortCondition ref="B2"/>
    </sortState>
  </autoFilter>
  <mergeCells count="7">
    <mergeCell ref="C1:E1"/>
    <mergeCell ref="G1:L1"/>
    <mergeCell ref="C2:E2"/>
    <mergeCell ref="G2:L2"/>
    <mergeCell ref="G3:H3"/>
    <mergeCell ref="I3:J3"/>
    <mergeCell ref="K3:L3"/>
  </mergeCells>
  <hyperlinks>
    <hyperlink ref="A81" r:id="rId1" tooltip="https://www.kegg.jp/dbget-bin/www_bget?cpd:C00006" xr:uid="{00000000-0004-0000-02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6"/>
  <sheetViews>
    <sheetView workbookViewId="0">
      <pane xSplit="3" ySplit="3" topLeftCell="D4" activePane="bottomRight" state="frozen"/>
      <selection pane="topRight"/>
      <selection pane="bottomLeft"/>
      <selection pane="bottomRight" activeCell="A3" sqref="A3"/>
    </sheetView>
  </sheetViews>
  <sheetFormatPr defaultColWidth="9.140625" defaultRowHeight="15"/>
  <cols>
    <col min="4" max="11" width="12.85546875"/>
    <col min="13" max="20" width="12.85546875"/>
  </cols>
  <sheetData>
    <row r="1" spans="1:20" s="1" customFormat="1">
      <c r="D1" s="68" t="s">
        <v>616</v>
      </c>
      <c r="E1" s="68"/>
      <c r="F1" s="68"/>
      <c r="G1" s="68"/>
      <c r="H1" s="68"/>
      <c r="I1" s="68"/>
      <c r="J1" s="68"/>
      <c r="K1" s="68"/>
      <c r="M1" s="68" t="s">
        <v>617</v>
      </c>
      <c r="N1" s="68"/>
      <c r="O1" s="68"/>
      <c r="P1" s="68"/>
      <c r="Q1" s="68"/>
      <c r="R1" s="68"/>
      <c r="S1" s="68"/>
      <c r="T1" s="68"/>
    </row>
    <row r="2" spans="1:20" s="1" customFormat="1">
      <c r="D2" s="68" t="s">
        <v>612</v>
      </c>
      <c r="E2" s="68"/>
      <c r="F2" s="68"/>
      <c r="G2" s="68"/>
      <c r="H2" s="68"/>
      <c r="I2" s="68"/>
      <c r="J2" s="68"/>
      <c r="K2" s="68"/>
      <c r="M2" s="68" t="s">
        <v>612</v>
      </c>
      <c r="N2" s="68"/>
      <c r="O2" s="68"/>
      <c r="P2" s="68"/>
      <c r="Q2" s="68"/>
      <c r="R2" s="68"/>
      <c r="S2" s="68"/>
      <c r="T2" s="68"/>
    </row>
    <row r="3" spans="1:20" s="1" customFormat="1">
      <c r="A3" s="3" t="s">
        <v>33</v>
      </c>
      <c r="B3" s="3" t="s">
        <v>618</v>
      </c>
      <c r="C3" s="3" t="s">
        <v>619</v>
      </c>
      <c r="D3" s="3" t="s">
        <v>38</v>
      </c>
      <c r="E3" s="3" t="s">
        <v>39</v>
      </c>
      <c r="F3" s="3" t="s">
        <v>40</v>
      </c>
      <c r="G3" s="3" t="s">
        <v>36</v>
      </c>
      <c r="H3" s="3" t="s">
        <v>37</v>
      </c>
      <c r="I3" s="3" t="s">
        <v>41</v>
      </c>
      <c r="J3" s="3" t="s">
        <v>42</v>
      </c>
      <c r="K3" s="3" t="s">
        <v>43</v>
      </c>
      <c r="M3" s="3" t="s">
        <v>38</v>
      </c>
      <c r="N3" s="3" t="s">
        <v>39</v>
      </c>
      <c r="O3" s="3" t="s">
        <v>40</v>
      </c>
      <c r="P3" s="3" t="s">
        <v>36</v>
      </c>
      <c r="Q3" s="3" t="s">
        <v>37</v>
      </c>
      <c r="R3" s="3" t="s">
        <v>41</v>
      </c>
      <c r="S3" s="3" t="s">
        <v>42</v>
      </c>
      <c r="T3" s="3" t="s">
        <v>43</v>
      </c>
    </row>
    <row r="4" spans="1:20">
      <c r="A4" s="5" t="s">
        <v>569</v>
      </c>
      <c r="B4" s="5" t="s">
        <v>620</v>
      </c>
      <c r="C4" s="5" t="s">
        <v>570</v>
      </c>
      <c r="D4" s="5">
        <v>1.31053212486182E-2</v>
      </c>
      <c r="E4" s="5">
        <v>1.9824791006808999E-2</v>
      </c>
      <c r="F4" s="5">
        <v>2.4549925460644599E-2</v>
      </c>
      <c r="G4" s="5">
        <v>2.6465176233242401E-2</v>
      </c>
      <c r="H4" s="5">
        <v>1.43215055443399E-2</v>
      </c>
      <c r="I4" s="5">
        <v>3.6055343709983298E-2</v>
      </c>
      <c r="J4" s="5">
        <v>3.1512306006490097E-2</v>
      </c>
      <c r="K4" s="5">
        <v>1.0850812158097601E-2</v>
      </c>
      <c r="M4" s="5">
        <v>1.65466827687692E-3</v>
      </c>
      <c r="N4" s="5">
        <v>1.1674895437271E-2</v>
      </c>
      <c r="O4" s="5">
        <v>9.1663602918499499E-4</v>
      </c>
      <c r="P4" s="5">
        <v>1.8891034265760001E-3</v>
      </c>
      <c r="Q4" s="5">
        <v>2.5019920213408598E-3</v>
      </c>
      <c r="R4" s="5">
        <v>3.58320987966933E-3</v>
      </c>
      <c r="S4" s="5">
        <v>8.0567241722965394E-3</v>
      </c>
      <c r="T4" s="5">
        <v>1.34340016537919E-3</v>
      </c>
    </row>
    <row r="5" spans="1:20">
      <c r="A5" s="5" t="s">
        <v>97</v>
      </c>
      <c r="B5" s="5" t="s">
        <v>621</v>
      </c>
      <c r="C5" s="5" t="s">
        <v>100</v>
      </c>
      <c r="D5" s="5">
        <v>0.57952738141328497</v>
      </c>
      <c r="E5" s="5">
        <v>1.1131308885736699</v>
      </c>
      <c r="F5" s="5">
        <v>0.19604402694762599</v>
      </c>
      <c r="G5" s="5">
        <v>1.4649817743806</v>
      </c>
      <c r="H5" s="5">
        <v>0.95169008855977699</v>
      </c>
      <c r="I5" s="5">
        <v>1.0132729493285699</v>
      </c>
      <c r="J5" s="5">
        <v>0.85431708084381897</v>
      </c>
      <c r="K5" s="5">
        <v>2.1507920935810101</v>
      </c>
      <c r="M5" s="5">
        <v>9.4647909016151596E-2</v>
      </c>
      <c r="N5" s="5">
        <v>8.0196737768296097E-2</v>
      </c>
      <c r="O5" s="5">
        <v>3.99346968766549E-2</v>
      </c>
      <c r="P5" s="5">
        <v>0.21424214604776901</v>
      </c>
      <c r="Q5" s="5">
        <v>9.8429745695061702E-2</v>
      </c>
      <c r="R5" s="5">
        <v>0.39728048878722599</v>
      </c>
      <c r="S5" s="5">
        <v>0.23635651028351501</v>
      </c>
      <c r="T5" s="5">
        <v>0.16713154356807899</v>
      </c>
    </row>
    <row r="6" spans="1:20">
      <c r="A6" s="5" t="s">
        <v>318</v>
      </c>
      <c r="B6" s="5" t="s">
        <v>622</v>
      </c>
      <c r="C6" s="5" t="s">
        <v>319</v>
      </c>
      <c r="D6" s="5">
        <v>9.6189121038818104E-2</v>
      </c>
      <c r="E6" s="5">
        <v>8.6738645878113405E-2</v>
      </c>
      <c r="F6" s="5">
        <v>0.162523914960192</v>
      </c>
      <c r="G6" s="5">
        <v>0.116826708599226</v>
      </c>
      <c r="H6" s="5">
        <v>8.1226872352104906E-2</v>
      </c>
      <c r="I6" s="5">
        <v>0.10221945581180999</v>
      </c>
      <c r="J6" s="5">
        <v>6.6175841014218306E-2</v>
      </c>
      <c r="K6" s="5">
        <v>0.158862460726652</v>
      </c>
      <c r="M6" s="5">
        <v>1.7936389052341E-2</v>
      </c>
      <c r="N6" s="5">
        <v>6.1529054598980096E-3</v>
      </c>
      <c r="O6" s="5">
        <v>5.1282036819262397E-2</v>
      </c>
      <c r="P6" s="5">
        <v>4.3711483184512004E-3</v>
      </c>
      <c r="Q6" s="5">
        <v>1.15873945176421E-2</v>
      </c>
      <c r="R6" s="5">
        <v>1.7998622516543099E-2</v>
      </c>
      <c r="S6" s="5">
        <v>5.3039918754348497E-3</v>
      </c>
      <c r="T6" s="5">
        <v>2.02060140717794E-2</v>
      </c>
    </row>
    <row r="7" spans="1:20">
      <c r="A7" s="5" t="s">
        <v>373</v>
      </c>
      <c r="B7" s="5" t="s">
        <v>374</v>
      </c>
      <c r="C7" s="5" t="s">
        <v>376</v>
      </c>
      <c r="D7" s="5">
        <v>0.25107181940982698</v>
      </c>
      <c r="E7" s="5">
        <v>0.10831628400589</v>
      </c>
      <c r="F7" s="5">
        <v>1.0540001997798201</v>
      </c>
      <c r="G7" s="5">
        <v>0.64063926271438698</v>
      </c>
      <c r="H7" s="5">
        <v>6.4434076526874495E-2</v>
      </c>
      <c r="I7" s="5">
        <v>2.1339331936996202</v>
      </c>
      <c r="J7" s="5">
        <v>0.54438293305818697</v>
      </c>
      <c r="K7" s="5">
        <v>0.231438485623119</v>
      </c>
      <c r="M7" s="5">
        <v>1.0857347978866399E-2</v>
      </c>
      <c r="N7" s="5">
        <v>1.51972840640927E-2</v>
      </c>
      <c r="O7" s="5">
        <v>5.1595504633053402E-2</v>
      </c>
      <c r="P7" s="5">
        <v>0.103999367260751</v>
      </c>
      <c r="Q7" s="5">
        <v>3.1387738670925001E-2</v>
      </c>
      <c r="R7" s="5">
        <v>0.106787159248763</v>
      </c>
      <c r="S7" s="5">
        <v>6.0993386600779298E-2</v>
      </c>
      <c r="T7" s="5">
        <v>5.6758068900112299E-2</v>
      </c>
    </row>
    <row r="8" spans="1:20">
      <c r="A8" s="5" t="s">
        <v>255</v>
      </c>
      <c r="B8" s="5" t="s">
        <v>623</v>
      </c>
      <c r="C8" s="5" t="s">
        <v>258</v>
      </c>
      <c r="D8" s="5">
        <v>1.5512441807010301E-2</v>
      </c>
      <c r="E8" s="5">
        <v>1.2944821624749799E-2</v>
      </c>
      <c r="F8" s="5">
        <v>1.2868866895730399E-2</v>
      </c>
      <c r="G8" s="5">
        <v>3.11442869062615E-2</v>
      </c>
      <c r="H8" s="5">
        <v>1.5557303462986999E-2</v>
      </c>
      <c r="I8" s="5">
        <v>3.7160836334043802E-2</v>
      </c>
      <c r="J8" s="5">
        <v>2.4822399598842301E-2</v>
      </c>
      <c r="K8" s="5">
        <v>1.8902477948873599E-2</v>
      </c>
      <c r="M8" s="5">
        <v>8.0094188258691805E-4</v>
      </c>
      <c r="N8" s="5">
        <v>1.4232710713032799E-3</v>
      </c>
      <c r="O8" s="5">
        <v>6.0200181947690995E-4</v>
      </c>
      <c r="P8" s="5">
        <v>1.1210790252806401E-2</v>
      </c>
      <c r="Q8" s="5">
        <v>9.6958746612519904E-4</v>
      </c>
      <c r="R8" s="5">
        <v>6.3166652908246699E-3</v>
      </c>
      <c r="S8" s="5">
        <v>2.9226893764837301E-3</v>
      </c>
      <c r="T8" s="5">
        <v>9.4248888413025599E-4</v>
      </c>
    </row>
    <row r="9" spans="1:20">
      <c r="A9" s="5" t="s">
        <v>66</v>
      </c>
      <c r="B9" s="5" t="s">
        <v>624</v>
      </c>
      <c r="C9" s="5" t="s">
        <v>68</v>
      </c>
      <c r="D9" s="5">
        <v>0.89049687070157801</v>
      </c>
      <c r="E9" s="5">
        <v>1.3806902073772001</v>
      </c>
      <c r="F9" s="5">
        <v>0.78699905565834705</v>
      </c>
      <c r="G9" s="5">
        <v>1.3906084576451001</v>
      </c>
      <c r="H9" s="5">
        <v>0.84557085844069901</v>
      </c>
      <c r="I9" s="5">
        <v>0.84823572417978699</v>
      </c>
      <c r="J9" s="5">
        <v>0.98758437529743404</v>
      </c>
      <c r="K9" s="5">
        <v>1.3451888154085101</v>
      </c>
      <c r="M9" s="5">
        <v>2.0677704564622399E-2</v>
      </c>
      <c r="N9" s="5">
        <v>0.12893502321290901</v>
      </c>
      <c r="O9" s="5">
        <v>1.8334384684597301E-2</v>
      </c>
      <c r="P9" s="5">
        <v>1.6965998923509699E-2</v>
      </c>
      <c r="Q9" s="5">
        <v>6.3945709901680999E-3</v>
      </c>
      <c r="R9" s="5">
        <v>3.7678728108024299E-2</v>
      </c>
      <c r="S9" s="5">
        <v>4.2924949775411399E-2</v>
      </c>
      <c r="T9" s="5">
        <v>4.2978323125147599E-2</v>
      </c>
    </row>
    <row r="10" spans="1:20">
      <c r="A10" s="5" t="s">
        <v>85</v>
      </c>
      <c r="B10" s="5" t="s">
        <v>625</v>
      </c>
      <c r="C10" s="5" t="s">
        <v>87</v>
      </c>
      <c r="D10" s="5">
        <v>0.71787191355562197</v>
      </c>
      <c r="E10" s="5">
        <v>1.1018893646791901</v>
      </c>
      <c r="F10" s="5">
        <v>0.56567585125231801</v>
      </c>
      <c r="G10" s="5">
        <v>1.10910314237498</v>
      </c>
      <c r="H10" s="5">
        <v>0.69277202098508595</v>
      </c>
      <c r="I10" s="5">
        <v>0.670255858029709</v>
      </c>
      <c r="J10" s="5">
        <v>0.77192775276205206</v>
      </c>
      <c r="K10" s="5">
        <v>1.0863866074395401</v>
      </c>
      <c r="M10" s="5">
        <v>5.57651332565956E-2</v>
      </c>
      <c r="N10" s="5">
        <v>0.101158161600703</v>
      </c>
      <c r="O10" s="5">
        <v>1.9044197933912099E-2</v>
      </c>
      <c r="P10" s="5">
        <v>5.6618515878619199E-2</v>
      </c>
      <c r="Q10" s="5">
        <v>1.2530569456679901E-2</v>
      </c>
      <c r="R10" s="5">
        <v>8.30729819163252E-3</v>
      </c>
      <c r="S10" s="5">
        <v>1.41432781041638E-2</v>
      </c>
      <c r="T10" s="5">
        <v>4.5851711738309299E-2</v>
      </c>
    </row>
    <row r="11" spans="1:20">
      <c r="A11" s="5" t="s">
        <v>49</v>
      </c>
      <c r="B11" s="5" t="s">
        <v>626</v>
      </c>
      <c r="C11" s="5" t="s">
        <v>51</v>
      </c>
      <c r="D11" s="5">
        <v>5.1628473346494799</v>
      </c>
      <c r="E11" s="5">
        <v>7.4558442380658798</v>
      </c>
      <c r="F11" s="5">
        <v>4.0886259531128504</v>
      </c>
      <c r="G11" s="5">
        <v>7.9330207912780404</v>
      </c>
      <c r="H11" s="5">
        <v>4.7673184361241701</v>
      </c>
      <c r="I11" s="5">
        <v>4.6411335218123098</v>
      </c>
      <c r="J11" s="5">
        <v>5.7760402297982898</v>
      </c>
      <c r="K11" s="5">
        <v>7.7226412208822603</v>
      </c>
      <c r="M11" s="5">
        <v>0.212456149573748</v>
      </c>
      <c r="N11" s="5">
        <v>0.62564952567819998</v>
      </c>
      <c r="O11" s="5">
        <v>7.4065048216640894E-2</v>
      </c>
      <c r="P11" s="5">
        <v>0.15545850545989601</v>
      </c>
      <c r="Q11" s="5">
        <v>0.233617728666317</v>
      </c>
      <c r="R11" s="5">
        <v>8.0460327938955897E-2</v>
      </c>
      <c r="S11" s="5">
        <v>0.17411605491603499</v>
      </c>
      <c r="T11" s="5">
        <v>0.14146381565472599</v>
      </c>
    </row>
    <row r="12" spans="1:20">
      <c r="A12" s="5" t="s">
        <v>557</v>
      </c>
      <c r="B12" s="5" t="s">
        <v>627</v>
      </c>
      <c r="C12" s="5" t="s">
        <v>558</v>
      </c>
      <c r="D12" s="5">
        <v>8.8108163592424196E-2</v>
      </c>
      <c r="E12" s="5">
        <v>0.19351798977662199</v>
      </c>
      <c r="F12" s="5">
        <v>9.4063946758006597E-2</v>
      </c>
      <c r="G12" s="5">
        <v>0.52952615603797204</v>
      </c>
      <c r="H12" s="5">
        <v>0.11857389327389301</v>
      </c>
      <c r="I12" s="5">
        <v>0.57373543368889901</v>
      </c>
      <c r="J12" s="5">
        <v>5.2197859039084797E-2</v>
      </c>
      <c r="K12" s="5">
        <v>0.181758401394956</v>
      </c>
      <c r="M12" s="5">
        <v>1.08841740494357E-2</v>
      </c>
      <c r="N12" s="5">
        <v>9.97115547577965E-2</v>
      </c>
      <c r="O12" s="5">
        <v>1.6775569975176999E-2</v>
      </c>
      <c r="P12" s="5">
        <v>0.14497675371622901</v>
      </c>
      <c r="Q12" s="5">
        <v>2.1824009865042199E-2</v>
      </c>
      <c r="R12" s="5">
        <v>3.74943807487376E-2</v>
      </c>
      <c r="S12" s="5">
        <v>4.7381714115314898E-4</v>
      </c>
      <c r="T12" s="5">
        <v>6.48186552188698E-2</v>
      </c>
    </row>
    <row r="13" spans="1:20">
      <c r="A13" s="5" t="s">
        <v>140</v>
      </c>
      <c r="B13" s="5" t="s">
        <v>628</v>
      </c>
      <c r="C13" s="5" t="s">
        <v>143</v>
      </c>
      <c r="D13" s="5">
        <v>34.857780753785903</v>
      </c>
      <c r="E13" s="5">
        <v>12.6900980042415</v>
      </c>
      <c r="F13" s="5">
        <v>2.2168868697968902</v>
      </c>
      <c r="G13" s="5">
        <v>5.9819214850135696</v>
      </c>
      <c r="H13" s="5">
        <v>5.96836918446723</v>
      </c>
      <c r="I13" s="5">
        <v>4.1525113298863099</v>
      </c>
      <c r="J13" s="5">
        <v>17.4026310392791</v>
      </c>
      <c r="K13" s="5">
        <v>8.2305810370057095</v>
      </c>
      <c r="M13" s="5">
        <v>8.3156742839309192</v>
      </c>
      <c r="N13" s="5">
        <v>1.6390086976109799</v>
      </c>
      <c r="O13" s="5">
        <v>0.38979241203424703</v>
      </c>
      <c r="P13" s="5">
        <v>1.2704242084975701</v>
      </c>
      <c r="Q13" s="5">
        <v>0.66375363337804705</v>
      </c>
      <c r="R13" s="5">
        <v>1.0857608267504499</v>
      </c>
      <c r="S13" s="5">
        <v>5.8632044706400404</v>
      </c>
      <c r="T13" s="5">
        <v>2.0347225160787699</v>
      </c>
    </row>
    <row r="14" spans="1:20">
      <c r="A14" s="5" t="s">
        <v>267</v>
      </c>
      <c r="B14" s="5" t="s">
        <v>629</v>
      </c>
      <c r="C14" s="5" t="s">
        <v>269</v>
      </c>
      <c r="D14" s="5">
        <v>0.62286340895375902</v>
      </c>
      <c r="E14" s="5">
        <v>0.944805584778595</v>
      </c>
      <c r="F14" s="5">
        <v>0.45301023174402399</v>
      </c>
      <c r="G14" s="5">
        <v>0.86233878288787502</v>
      </c>
      <c r="H14" s="5">
        <v>0.66161474178475999</v>
      </c>
      <c r="I14" s="5">
        <v>0.61632085493198896</v>
      </c>
      <c r="J14" s="5">
        <v>1.0312031440492799</v>
      </c>
      <c r="K14" s="5">
        <v>0.76824340349121301</v>
      </c>
      <c r="M14" s="5">
        <v>4.9364588644421802E-2</v>
      </c>
      <c r="N14" s="5">
        <v>9.4170649043291296E-2</v>
      </c>
      <c r="O14" s="5">
        <v>4.6592618736234E-2</v>
      </c>
      <c r="P14" s="5">
        <v>2.1707569148953498E-2</v>
      </c>
      <c r="Q14" s="5">
        <v>0.21555716393709401</v>
      </c>
      <c r="R14" s="5">
        <v>3.9301400212738299E-2</v>
      </c>
      <c r="S14" s="5">
        <v>0.162863181685416</v>
      </c>
      <c r="T14" s="5">
        <v>3.1104125369020501E-2</v>
      </c>
    </row>
    <row r="15" spans="1:20">
      <c r="A15" s="5" t="s">
        <v>126</v>
      </c>
      <c r="B15" s="5" t="s">
        <v>630</v>
      </c>
      <c r="C15" s="5" t="s">
        <v>129</v>
      </c>
      <c r="D15" s="5">
        <v>3.6013065390455901</v>
      </c>
      <c r="E15" s="5">
        <v>3.47619072408007</v>
      </c>
      <c r="F15" s="5">
        <v>1.50420435342224</v>
      </c>
      <c r="G15" s="5">
        <v>3.2152141961268499</v>
      </c>
      <c r="H15" s="5">
        <v>3.02852407682937</v>
      </c>
      <c r="I15" s="5">
        <v>2.7710786962628702</v>
      </c>
      <c r="J15" s="5">
        <v>2.6918792248564398</v>
      </c>
      <c r="K15" s="5">
        <v>5.0537454734853702</v>
      </c>
      <c r="M15" s="5">
        <v>0.120191423593257</v>
      </c>
      <c r="N15" s="5">
        <v>0.36601005383051699</v>
      </c>
      <c r="O15" s="5">
        <v>7.0855579413158204E-2</v>
      </c>
      <c r="P15" s="5">
        <v>0.135983348472064</v>
      </c>
      <c r="Q15" s="5">
        <v>1.38100007073294</v>
      </c>
      <c r="R15" s="5">
        <v>0.13879632576624201</v>
      </c>
      <c r="S15" s="5">
        <v>0.26298677369786</v>
      </c>
      <c r="T15" s="5">
        <v>0.26582627469909798</v>
      </c>
    </row>
    <row r="16" spans="1:20">
      <c r="A16" s="5" t="s">
        <v>277</v>
      </c>
      <c r="B16" s="5" t="s">
        <v>631</v>
      </c>
      <c r="C16" s="5" t="s">
        <v>279</v>
      </c>
      <c r="D16" s="5">
        <v>2.7838942514149498</v>
      </c>
      <c r="E16" s="5">
        <v>1.1143051317474399</v>
      </c>
      <c r="F16" s="5">
        <v>1.2920696285238999</v>
      </c>
      <c r="G16" s="5">
        <v>1.6165837473501301</v>
      </c>
      <c r="H16" s="5">
        <v>0.83848980008947904</v>
      </c>
      <c r="I16" s="5">
        <v>1.10502317340365</v>
      </c>
      <c r="J16" s="5">
        <v>11.167550864080701</v>
      </c>
      <c r="K16" s="5">
        <v>1.0633998942235099</v>
      </c>
      <c r="M16" s="5">
        <v>0.13307534831297901</v>
      </c>
      <c r="N16" s="5">
        <v>0.147574116582877</v>
      </c>
      <c r="O16" s="5">
        <v>6.4840510730116402E-2</v>
      </c>
      <c r="P16" s="5">
        <v>0.14886387184192601</v>
      </c>
      <c r="Q16" s="5">
        <v>5.4789284561486302E-2</v>
      </c>
      <c r="R16" s="5">
        <v>9.6911572018040806E-2</v>
      </c>
      <c r="S16" s="5">
        <v>0.84366407915989905</v>
      </c>
      <c r="T16" s="5">
        <v>0.671517683088382</v>
      </c>
    </row>
    <row r="17" spans="1:20">
      <c r="A17" s="5" t="s">
        <v>433</v>
      </c>
      <c r="B17" s="5" t="s">
        <v>434</v>
      </c>
      <c r="C17" s="5" t="s">
        <v>435</v>
      </c>
      <c r="D17" s="5">
        <v>1.0356481406071901E-2</v>
      </c>
      <c r="E17" s="5">
        <v>8.0298862228216101E-3</v>
      </c>
      <c r="F17" s="5">
        <v>7.3894089790870598E-3</v>
      </c>
      <c r="G17" s="5">
        <v>4.0010275156247199E-3</v>
      </c>
      <c r="H17" s="5">
        <v>1.1779471270964299E-2</v>
      </c>
      <c r="I17" s="5">
        <v>3.6024555395073499E-3</v>
      </c>
      <c r="J17" s="5">
        <v>8.4519376065086294E-3</v>
      </c>
      <c r="K17" s="5">
        <v>1.30831974825278E-2</v>
      </c>
      <c r="M17" s="5">
        <v>1.47449418963039E-3</v>
      </c>
      <c r="N17" s="5">
        <v>1.32739263697091E-3</v>
      </c>
      <c r="O17" s="5">
        <v>1.14311019490964E-3</v>
      </c>
      <c r="P17" s="5">
        <v>1.08418555818366E-3</v>
      </c>
      <c r="Q17" s="5">
        <v>8.1219082476003898E-4</v>
      </c>
      <c r="R17" s="5">
        <v>9.0783030375959505E-4</v>
      </c>
      <c r="S17" s="5">
        <v>2.8755029630789502E-4</v>
      </c>
      <c r="T17" s="5">
        <v>1.9511436581992499E-3</v>
      </c>
    </row>
    <row r="18" spans="1:20">
      <c r="A18" s="5" t="s">
        <v>338</v>
      </c>
      <c r="B18" s="5" t="s">
        <v>632</v>
      </c>
      <c r="C18" s="5" t="s">
        <v>339</v>
      </c>
      <c r="D18" s="5">
        <v>5.7209639845737903E-2</v>
      </c>
      <c r="E18" s="5">
        <v>3.4564664733505897E-2</v>
      </c>
      <c r="F18" s="5">
        <v>5.6030639373227401E-2</v>
      </c>
      <c r="G18" s="5">
        <v>6.1264618475777702E-2</v>
      </c>
      <c r="H18" s="5">
        <v>4.8306350239678698E-2</v>
      </c>
      <c r="I18" s="5">
        <v>4.1719854257920901E-2</v>
      </c>
      <c r="J18" s="5">
        <v>4.8717602327780898E-2</v>
      </c>
      <c r="K18" s="5">
        <v>5.4721574524162202E-2</v>
      </c>
      <c r="M18" s="5">
        <v>5.1773237671937902E-4</v>
      </c>
      <c r="N18" s="5">
        <v>1.9512998645556401E-3</v>
      </c>
      <c r="O18" s="5">
        <v>1.5438141502379099E-3</v>
      </c>
      <c r="P18" s="5">
        <v>7.1616952596129102E-4</v>
      </c>
      <c r="Q18" s="5">
        <v>1.3560735445482501E-2</v>
      </c>
      <c r="R18" s="5">
        <v>2.7098828293091902E-3</v>
      </c>
      <c r="S18" s="5">
        <v>1.55419244081997E-3</v>
      </c>
      <c r="T18" s="5">
        <v>3.10417186892169E-3</v>
      </c>
    </row>
    <row r="19" spans="1:20">
      <c r="A19" s="5" t="s">
        <v>382</v>
      </c>
      <c r="B19" s="5" t="s">
        <v>633</v>
      </c>
      <c r="C19" s="5" t="s">
        <v>385</v>
      </c>
      <c r="D19" s="5">
        <v>0.61382975814851704</v>
      </c>
      <c r="E19" s="5">
        <v>2.7063489040715698</v>
      </c>
      <c r="F19" s="5">
        <v>0.81518144140262705</v>
      </c>
      <c r="G19" s="5">
        <v>2.6702036733787802</v>
      </c>
      <c r="H19" s="5">
        <v>2.3869539306160199</v>
      </c>
      <c r="I19" s="5">
        <v>1.67220504806601</v>
      </c>
      <c r="J19" s="5">
        <v>0.31576235346876502</v>
      </c>
      <c r="K19" s="5">
        <v>0.66772739902137501</v>
      </c>
      <c r="M19" s="5">
        <v>2.5004160610961099E-2</v>
      </c>
      <c r="N19" s="5">
        <v>0.46312193220923198</v>
      </c>
      <c r="O19" s="5">
        <v>3.4664091531412797E-2</v>
      </c>
      <c r="P19" s="5">
        <v>5.2587011341676003E-2</v>
      </c>
      <c r="Q19" s="5">
        <v>0.13752053937015299</v>
      </c>
      <c r="R19" s="5">
        <v>3.4655331800547001E-2</v>
      </c>
      <c r="S19" s="5">
        <v>3.8508073194702501E-2</v>
      </c>
      <c r="T19" s="5">
        <v>5.3244671592626899E-2</v>
      </c>
    </row>
    <row r="20" spans="1:20">
      <c r="A20" s="5" t="s">
        <v>183</v>
      </c>
      <c r="B20" s="5" t="s">
        <v>634</v>
      </c>
      <c r="C20" s="5" t="s">
        <v>184</v>
      </c>
      <c r="D20" s="5">
        <v>0.471214892559641</v>
      </c>
      <c r="E20" s="5">
        <v>0.56685011604135505</v>
      </c>
      <c r="F20" s="5">
        <v>0.28677996715110199</v>
      </c>
      <c r="G20" s="5">
        <v>0.772724616292499</v>
      </c>
      <c r="H20" s="5">
        <v>0.47985548641956099</v>
      </c>
      <c r="I20" s="5">
        <v>0.57705001311319704</v>
      </c>
      <c r="J20" s="5">
        <v>0.66271116215760795</v>
      </c>
      <c r="K20" s="5">
        <v>1.3069205825830099</v>
      </c>
      <c r="M20" s="5">
        <v>4.8819387847405499E-2</v>
      </c>
      <c r="N20" s="5">
        <v>4.0682132672653103E-2</v>
      </c>
      <c r="O20" s="5">
        <v>1.9126512636586799E-2</v>
      </c>
      <c r="P20" s="5">
        <v>6.6810006883807796E-2</v>
      </c>
      <c r="Q20" s="5">
        <v>7.4581739235317898E-2</v>
      </c>
      <c r="R20" s="5">
        <v>3.4629027362528202E-2</v>
      </c>
      <c r="S20" s="5">
        <v>8.1609551169223998E-2</v>
      </c>
      <c r="T20" s="5">
        <v>7.6780628270162798E-2</v>
      </c>
    </row>
    <row r="21" spans="1:20">
      <c r="A21" s="5" t="s">
        <v>189</v>
      </c>
      <c r="B21" s="5" t="s">
        <v>635</v>
      </c>
      <c r="C21" s="5" t="s">
        <v>190</v>
      </c>
      <c r="D21" s="5">
        <v>0.894192989908418</v>
      </c>
      <c r="E21" s="5">
        <v>1.36937102404269</v>
      </c>
      <c r="F21" s="5">
        <v>7.30588799883121</v>
      </c>
      <c r="G21" s="5">
        <v>2.1830695336319699</v>
      </c>
      <c r="H21" s="5">
        <v>0.61467449280344499</v>
      </c>
      <c r="I21" s="5">
        <v>1.23743953868681</v>
      </c>
      <c r="J21" s="5">
        <v>1.2891170202398801</v>
      </c>
      <c r="K21" s="5">
        <v>3.0860867270980799</v>
      </c>
      <c r="M21" s="5">
        <v>2.4753396924743501E-2</v>
      </c>
      <c r="N21" s="5">
        <v>0.13074140800655701</v>
      </c>
      <c r="O21" s="5">
        <v>0.191361874231049</v>
      </c>
      <c r="P21" s="5">
        <v>4.1224169649862197E-2</v>
      </c>
      <c r="Q21" s="5">
        <v>8.7567166438650298E-2</v>
      </c>
      <c r="R21" s="5">
        <v>0.22378506360258801</v>
      </c>
      <c r="S21" s="5">
        <v>7.1999726843726006E-2</v>
      </c>
      <c r="T21" s="5">
        <v>6.3326246302293901E-2</v>
      </c>
    </row>
    <row r="22" spans="1:20">
      <c r="A22" s="5"/>
      <c r="B22" s="5" t="s">
        <v>636</v>
      </c>
      <c r="C22" s="5" t="s">
        <v>637</v>
      </c>
      <c r="D22" s="5">
        <v>0.993002050405704</v>
      </c>
      <c r="E22" s="5">
        <v>1.7230448633787001</v>
      </c>
      <c r="F22" s="5">
        <v>0.72667816991905498</v>
      </c>
      <c r="G22" s="5">
        <v>1.8303861179130501</v>
      </c>
      <c r="H22" s="5">
        <v>1.5289833289341399</v>
      </c>
      <c r="I22" s="5">
        <v>1.46361640833262</v>
      </c>
      <c r="J22" s="5">
        <v>0.68595177647692196</v>
      </c>
      <c r="K22" s="5">
        <v>3.03420476294525</v>
      </c>
      <c r="M22" s="5">
        <v>7.9888682226945201E-2</v>
      </c>
      <c r="N22" s="5">
        <v>0.17289153375559199</v>
      </c>
      <c r="O22" s="5">
        <v>5.3433522695743398E-2</v>
      </c>
      <c r="P22" s="5">
        <v>8.6431450537089005E-2</v>
      </c>
      <c r="Q22" s="5">
        <v>9.7707692322284004E-2</v>
      </c>
      <c r="R22" s="5">
        <v>4.7940265877486399E-2</v>
      </c>
      <c r="S22" s="5">
        <v>9.3539240512014996E-2</v>
      </c>
      <c r="T22" s="5">
        <v>0.46659283451633798</v>
      </c>
    </row>
    <row r="23" spans="1:20">
      <c r="A23" s="5" t="s">
        <v>213</v>
      </c>
      <c r="B23" s="5" t="s">
        <v>638</v>
      </c>
      <c r="C23" s="5" t="s">
        <v>216</v>
      </c>
      <c r="D23" s="5">
        <v>1.5292018314181299</v>
      </c>
      <c r="E23" s="5">
        <v>4.1021937695474797</v>
      </c>
      <c r="F23" s="5">
        <v>1.00311891266666</v>
      </c>
      <c r="G23" s="5">
        <v>3.03666439342599</v>
      </c>
      <c r="H23" s="5">
        <v>4.0539073729136899</v>
      </c>
      <c r="I23" s="5">
        <v>2.40678267801185</v>
      </c>
      <c r="J23" s="5">
        <v>1.10616968962857</v>
      </c>
      <c r="K23" s="5">
        <v>1.3410238584666301</v>
      </c>
      <c r="M23" s="5">
        <v>7.7721489355143294E-2</v>
      </c>
      <c r="N23" s="5">
        <v>1.25756496866825</v>
      </c>
      <c r="O23" s="5">
        <v>3.6669861242402901E-2</v>
      </c>
      <c r="P23" s="5">
        <v>0.19860280421208901</v>
      </c>
      <c r="Q23" s="5">
        <v>0.25344931019748002</v>
      </c>
      <c r="R23" s="5">
        <v>0.29168109865546898</v>
      </c>
      <c r="S23" s="5">
        <v>5.1522892060666597E-2</v>
      </c>
      <c r="T23" s="5">
        <v>0.30094341585546502</v>
      </c>
    </row>
    <row r="24" spans="1:20">
      <c r="A24" s="5" t="s">
        <v>303</v>
      </c>
      <c r="B24" s="5" t="s">
        <v>639</v>
      </c>
      <c r="C24" s="5" t="s">
        <v>304</v>
      </c>
      <c r="D24" s="5">
        <v>0.320496283732218</v>
      </c>
      <c r="E24" s="5">
        <v>0.53351570608174304</v>
      </c>
      <c r="F24" s="5">
        <v>0.46620799219357101</v>
      </c>
      <c r="G24" s="5">
        <v>1.5151388403388499</v>
      </c>
      <c r="H24" s="5">
        <v>0.29639042948948302</v>
      </c>
      <c r="I24" s="5">
        <v>1.64620455077838</v>
      </c>
      <c r="J24" s="5">
        <v>0.25914385650991101</v>
      </c>
      <c r="K24" s="5">
        <v>0.51949406274683296</v>
      </c>
      <c r="M24" s="5">
        <v>3.4692108947382998E-2</v>
      </c>
      <c r="N24" s="5">
        <v>0.159492352449948</v>
      </c>
      <c r="O24" s="5">
        <v>8.3585365270745296E-2</v>
      </c>
      <c r="P24" s="5">
        <v>8.5733656019168103E-2</v>
      </c>
      <c r="Q24" s="5">
        <v>3.70174304367204E-2</v>
      </c>
      <c r="R24" s="5">
        <v>0.37913402463935902</v>
      </c>
      <c r="S24" s="5">
        <v>1.9650054433047799E-2</v>
      </c>
      <c r="T24" s="5">
        <v>5.2761025774209602E-2</v>
      </c>
    </row>
    <row r="25" spans="1:20">
      <c r="A25" s="5" t="s">
        <v>315</v>
      </c>
      <c r="B25" s="5" t="s">
        <v>640</v>
      </c>
      <c r="C25" s="5" t="s">
        <v>316</v>
      </c>
      <c r="D25" s="5">
        <v>0.285627280779231</v>
      </c>
      <c r="E25" s="5">
        <v>0.48652826012935801</v>
      </c>
      <c r="F25" s="5">
        <v>0.432062158248053</v>
      </c>
      <c r="G25" s="5">
        <v>1.3676128399902201</v>
      </c>
      <c r="H25" s="5">
        <v>0.28014021373075199</v>
      </c>
      <c r="I25" s="5">
        <v>1.3562114756017101</v>
      </c>
      <c r="J25" s="5">
        <v>0.235342194760809</v>
      </c>
      <c r="K25" s="5">
        <v>0.49752078617562001</v>
      </c>
      <c r="M25" s="5">
        <v>4.2996840984795399E-2</v>
      </c>
      <c r="N25" s="5">
        <v>0.15208990104815501</v>
      </c>
      <c r="O25" s="5">
        <v>7.4084496329223606E-2</v>
      </c>
      <c r="P25" s="5">
        <v>9.9633345336758494E-2</v>
      </c>
      <c r="Q25" s="5">
        <v>3.4151852024099802E-2</v>
      </c>
      <c r="R25" s="5">
        <v>0.110096867393926</v>
      </c>
      <c r="S25" s="5">
        <v>2.86915054784199E-2</v>
      </c>
      <c r="T25" s="5">
        <v>4.9742575511321697E-2</v>
      </c>
    </row>
    <row r="26" spans="1:20">
      <c r="A26" s="5" t="s">
        <v>484</v>
      </c>
      <c r="B26" s="5" t="s">
        <v>641</v>
      </c>
      <c r="C26" s="5" t="s">
        <v>485</v>
      </c>
      <c r="D26" s="5">
        <v>4.9452471699842397E-2</v>
      </c>
      <c r="E26" s="5">
        <v>0.981008496312337</v>
      </c>
      <c r="F26" s="5">
        <v>4.8202106368448801E-2</v>
      </c>
      <c r="G26" s="5">
        <v>0.29822648749870101</v>
      </c>
      <c r="H26" s="5">
        <v>7.2681934158250097E-2</v>
      </c>
      <c r="I26" s="5">
        <v>0.164951411157432</v>
      </c>
      <c r="J26" s="5">
        <v>4.7195016743515901E-2</v>
      </c>
      <c r="K26" s="5">
        <v>5.19659414455554E-2</v>
      </c>
      <c r="M26" s="5">
        <v>8.0785829503136099E-3</v>
      </c>
      <c r="N26" s="5">
        <v>4.3333667279119699E-2</v>
      </c>
      <c r="O26" s="5">
        <v>5.9502838695944301E-3</v>
      </c>
      <c r="P26" s="5">
        <v>2.4032509964591501E-2</v>
      </c>
      <c r="Q26" s="5">
        <v>1.2318261606573001E-2</v>
      </c>
      <c r="R26" s="5">
        <v>9.2355637348347595E-3</v>
      </c>
      <c r="S26" s="5">
        <v>1.4537491357258001E-2</v>
      </c>
      <c r="T26" s="5">
        <v>1.07534827990631E-2</v>
      </c>
    </row>
    <row r="27" spans="1:20">
      <c r="A27" s="5" t="s">
        <v>226</v>
      </c>
      <c r="B27" s="5" t="s">
        <v>642</v>
      </c>
      <c r="C27" s="5" t="s">
        <v>229</v>
      </c>
      <c r="D27" s="5">
        <v>1.3889773653884101</v>
      </c>
      <c r="E27" s="5">
        <v>1.6091476121159201</v>
      </c>
      <c r="F27" s="5">
        <v>0.54854430207876803</v>
      </c>
      <c r="G27" s="5">
        <v>1.26095717181597</v>
      </c>
      <c r="H27" s="5">
        <v>0.73803932399428795</v>
      </c>
      <c r="I27" s="5">
        <v>1.1390298063827999</v>
      </c>
      <c r="J27" s="5">
        <v>1.3499363775105899</v>
      </c>
      <c r="K27" s="5">
        <v>10.3281585126972</v>
      </c>
      <c r="M27" s="5">
        <v>4.0449432666334099E-2</v>
      </c>
      <c r="N27" s="5">
        <v>0.29528881268287299</v>
      </c>
      <c r="O27" s="5">
        <v>7.9676445558506004E-2</v>
      </c>
      <c r="P27" s="5">
        <v>0.20011434310849999</v>
      </c>
      <c r="Q27" s="5">
        <v>0.14207095402599801</v>
      </c>
      <c r="R27" s="5">
        <v>0.185473708457811</v>
      </c>
      <c r="S27" s="5">
        <v>0.206181934160655</v>
      </c>
      <c r="T27" s="5">
        <v>1.2614628231715701</v>
      </c>
    </row>
    <row r="28" spans="1:20">
      <c r="A28" s="5" t="s">
        <v>549</v>
      </c>
      <c r="B28" s="5" t="s">
        <v>643</v>
      </c>
      <c r="C28" s="5" t="s">
        <v>550</v>
      </c>
      <c r="D28" s="5">
        <v>4.0945442221267399E-2</v>
      </c>
      <c r="E28" s="5">
        <v>4.5833891567587798E-2</v>
      </c>
      <c r="F28" s="5">
        <v>0.13824209984244901</v>
      </c>
      <c r="G28" s="5">
        <v>4.44126696581814E-2</v>
      </c>
      <c r="H28" s="5">
        <v>5.2006376412430798E-2</v>
      </c>
      <c r="I28" s="5">
        <v>4.5111424153741503E-2</v>
      </c>
      <c r="J28" s="5">
        <v>5.2758997949273898E-2</v>
      </c>
      <c r="K28" s="5">
        <v>8.1051988421832102E-2</v>
      </c>
      <c r="M28" s="5">
        <v>1.08515254868288E-3</v>
      </c>
      <c r="N28" s="5">
        <v>1.29558708598422E-2</v>
      </c>
      <c r="O28" s="5">
        <v>1.6041574829965301E-2</v>
      </c>
      <c r="P28" s="5">
        <v>8.6944404472290293E-3</v>
      </c>
      <c r="Q28" s="5">
        <v>1.94823981415237E-2</v>
      </c>
      <c r="R28" s="5">
        <v>4.4981518992948102E-3</v>
      </c>
      <c r="S28" s="5">
        <v>1.01532998686773E-2</v>
      </c>
      <c r="T28" s="5">
        <v>1.25947830304161E-2</v>
      </c>
    </row>
    <row r="29" spans="1:20">
      <c r="A29" s="5" t="s">
        <v>193</v>
      </c>
      <c r="B29" s="5" t="s">
        <v>644</v>
      </c>
      <c r="C29" s="5" t="s">
        <v>195</v>
      </c>
      <c r="D29" s="5">
        <v>0.52760759837609605</v>
      </c>
      <c r="E29" s="5">
        <v>0.48965318787671602</v>
      </c>
      <c r="F29" s="5">
        <v>0.57801453636855005</v>
      </c>
      <c r="G29" s="5">
        <v>0.24696005678190799</v>
      </c>
      <c r="H29" s="5">
        <v>2.7063304006184299</v>
      </c>
      <c r="I29" s="5">
        <v>0.22229120493311899</v>
      </c>
      <c r="J29" s="5">
        <v>0.46250910805254197</v>
      </c>
      <c r="K29" s="5">
        <v>0.75279753675773997</v>
      </c>
      <c r="M29" s="5">
        <v>0.15992202512609099</v>
      </c>
      <c r="N29" s="5">
        <v>6.6146882925719894E-2</v>
      </c>
      <c r="O29" s="5">
        <v>4.2971984806927099E-2</v>
      </c>
      <c r="P29" s="5">
        <v>2.3458198753306899E-2</v>
      </c>
      <c r="Q29" s="5">
        <v>9.4427748157939501E-2</v>
      </c>
      <c r="R29" s="5">
        <v>2.3606295441938801E-2</v>
      </c>
      <c r="S29" s="5">
        <v>9.38793556820674E-2</v>
      </c>
      <c r="T29" s="5">
        <v>0.16950578106252701</v>
      </c>
    </row>
    <row r="30" spans="1:20">
      <c r="A30" t="s">
        <v>104</v>
      </c>
      <c r="B30" s="5" t="s">
        <v>645</v>
      </c>
      <c r="C30" s="5" t="s">
        <v>106</v>
      </c>
      <c r="D30" s="5">
        <v>0.37891529528205597</v>
      </c>
      <c r="E30" s="5">
        <v>0.68481126662278402</v>
      </c>
      <c r="F30" s="5">
        <v>0.33857423903147599</v>
      </c>
      <c r="G30" s="5">
        <v>0.76719946315883003</v>
      </c>
      <c r="H30" s="5">
        <v>0.43327105441050001</v>
      </c>
      <c r="I30" s="5">
        <v>0.46014299747265303</v>
      </c>
      <c r="J30" s="5">
        <v>0.42581846029364001</v>
      </c>
      <c r="K30" s="5">
        <v>0.70822566670669196</v>
      </c>
      <c r="M30" s="5">
        <v>2.1310551523019999E-2</v>
      </c>
      <c r="N30" s="5">
        <v>5.9717361227189902E-2</v>
      </c>
      <c r="O30" s="5">
        <v>1.3460376650894799E-2</v>
      </c>
      <c r="P30" s="5">
        <v>7.5792515560979198E-3</v>
      </c>
      <c r="Q30" s="5">
        <v>1.30875002381449E-2</v>
      </c>
      <c r="R30" s="5">
        <v>3.3864283724559303E-2</v>
      </c>
      <c r="S30" s="5">
        <v>2.5201067619453101E-2</v>
      </c>
      <c r="T30" s="5">
        <v>1.5155102800313101E-2</v>
      </c>
    </row>
    <row r="31" spans="1:20">
      <c r="A31" s="5" t="s">
        <v>252</v>
      </c>
      <c r="B31" s="5" t="s">
        <v>646</v>
      </c>
      <c r="C31" s="5" t="s">
        <v>254</v>
      </c>
      <c r="D31" s="5">
        <v>9.8459984507603696E-2</v>
      </c>
      <c r="E31" s="5">
        <v>9.2023424125052905E-2</v>
      </c>
      <c r="F31" s="5">
        <v>0.18129403163173</v>
      </c>
      <c r="G31" s="5">
        <v>0.398232973907854</v>
      </c>
      <c r="H31" s="5">
        <v>0.151254777477831</v>
      </c>
      <c r="I31" s="5">
        <v>0.133124707200068</v>
      </c>
      <c r="J31" s="5">
        <v>5.6371142247880202E-2</v>
      </c>
      <c r="K31" s="5">
        <v>0.25900644879813001</v>
      </c>
      <c r="M31" s="5">
        <v>3.7100431515093402E-2</v>
      </c>
      <c r="N31" s="5">
        <v>2.83016876995506E-2</v>
      </c>
      <c r="O31" s="5">
        <v>2.74368632301479E-2</v>
      </c>
      <c r="P31" s="5">
        <v>0.117858404940219</v>
      </c>
      <c r="Q31" s="5">
        <v>1.1599362628686501E-2</v>
      </c>
      <c r="R31" s="5">
        <v>5.3394971272632402E-2</v>
      </c>
      <c r="S31" s="5">
        <v>1.32875692478071E-2</v>
      </c>
      <c r="T31" s="5">
        <v>7.2615672516927798E-2</v>
      </c>
    </row>
    <row r="32" spans="1:20">
      <c r="A32" s="5" t="s">
        <v>120</v>
      </c>
      <c r="B32" s="5" t="s">
        <v>647</v>
      </c>
      <c r="C32" s="5" t="s">
        <v>122</v>
      </c>
      <c r="D32" s="5">
        <v>1.70206746822125</v>
      </c>
      <c r="E32" s="5">
        <v>3.2519783727974798</v>
      </c>
      <c r="F32" s="5">
        <v>1.44811875004209</v>
      </c>
      <c r="G32" s="5">
        <v>3.1469477618004702</v>
      </c>
      <c r="H32" s="5">
        <v>2.0286387427530701</v>
      </c>
      <c r="I32" s="5">
        <v>2.1608517573018902</v>
      </c>
      <c r="J32" s="5">
        <v>1.8979991813850301</v>
      </c>
      <c r="K32" s="5">
        <v>3.2024785624851901</v>
      </c>
      <c r="M32" s="5">
        <v>0.111583618442161</v>
      </c>
      <c r="N32" s="5">
        <v>0.37314238683314699</v>
      </c>
      <c r="O32" s="5">
        <v>0.14609798914340999</v>
      </c>
      <c r="P32" s="5">
        <v>0.15851516313220701</v>
      </c>
      <c r="Q32" s="5">
        <v>1.8755255497381901E-2</v>
      </c>
      <c r="R32" s="5">
        <v>8.89430631037679E-2</v>
      </c>
      <c r="S32" s="5">
        <v>4.6594354006521801E-2</v>
      </c>
      <c r="T32" s="5">
        <v>0.12967041942951699</v>
      </c>
    </row>
    <row r="33" spans="1:20">
      <c r="A33" s="5" t="s">
        <v>351</v>
      </c>
      <c r="B33" s="5" t="s">
        <v>648</v>
      </c>
      <c r="C33" s="5" t="s">
        <v>352</v>
      </c>
      <c r="D33" s="5">
        <v>9.50455260543734E-2</v>
      </c>
      <c r="E33" s="5">
        <v>1.46931105784551E-2</v>
      </c>
      <c r="F33" s="5">
        <v>3.6949256019968998E-2</v>
      </c>
      <c r="G33" s="5">
        <v>1.87700055292211E-2</v>
      </c>
      <c r="H33" s="5">
        <v>1.87842660276729E-2</v>
      </c>
      <c r="I33" s="5">
        <v>1.7391848954802398E-2</v>
      </c>
      <c r="J33" s="5">
        <v>0.56200567871514695</v>
      </c>
      <c r="K33" s="5">
        <v>3.3456012075069902E-2</v>
      </c>
      <c r="M33" s="5">
        <v>4.53795012569712E-3</v>
      </c>
      <c r="N33" s="5">
        <v>3.1290057950923E-3</v>
      </c>
      <c r="O33" s="5">
        <v>1.51277680971394E-3</v>
      </c>
      <c r="P33" s="5">
        <v>4.5826158261638899E-3</v>
      </c>
      <c r="Q33" s="5">
        <v>3.9960774253355201E-3</v>
      </c>
      <c r="R33" s="5">
        <v>1.8558294705350699E-3</v>
      </c>
      <c r="S33" s="5">
        <v>5.4726114602887503E-2</v>
      </c>
      <c r="T33" s="5">
        <v>2.79591461459838E-3</v>
      </c>
    </row>
    <row r="34" spans="1:20">
      <c r="A34" s="5" t="s">
        <v>92</v>
      </c>
      <c r="B34" s="5" t="s">
        <v>649</v>
      </c>
      <c r="C34" s="5" t="s">
        <v>95</v>
      </c>
      <c r="D34" s="5">
        <v>50.803243087019702</v>
      </c>
      <c r="E34" s="5">
        <v>85.833326535589407</v>
      </c>
      <c r="F34" s="5">
        <v>33.112281489400999</v>
      </c>
      <c r="G34" s="5">
        <v>70.498373639219693</v>
      </c>
      <c r="H34" s="5">
        <v>61.248962072311301</v>
      </c>
      <c r="I34" s="5">
        <v>59.252726329555898</v>
      </c>
      <c r="J34" s="5">
        <v>68.357601431559701</v>
      </c>
      <c r="K34" s="5">
        <v>104.324228678126</v>
      </c>
      <c r="M34" s="5">
        <v>1.86720482421265</v>
      </c>
      <c r="N34" s="5">
        <v>5.9292393592271804</v>
      </c>
      <c r="O34" s="5">
        <v>6.8360272997890004</v>
      </c>
      <c r="P34" s="5">
        <v>1.12062235039459</v>
      </c>
      <c r="Q34" s="5">
        <v>2.1003469430226098</v>
      </c>
      <c r="R34" s="5">
        <v>1.77771660162765</v>
      </c>
      <c r="S34" s="5">
        <v>1.1910079196767001</v>
      </c>
      <c r="T34" s="5">
        <v>2.93799542750742</v>
      </c>
    </row>
    <row r="35" spans="1:20">
      <c r="A35" s="5" t="s">
        <v>146</v>
      </c>
      <c r="B35" s="5" t="s">
        <v>650</v>
      </c>
      <c r="C35" s="5" t="s">
        <v>149</v>
      </c>
      <c r="D35" s="5">
        <v>5.1278457998859901</v>
      </c>
      <c r="E35" s="5">
        <v>5.8730896461987196</v>
      </c>
      <c r="F35" s="5">
        <v>1.9797379219237701</v>
      </c>
      <c r="G35" s="5">
        <v>5.5883266680218799</v>
      </c>
      <c r="H35" s="5">
        <v>4.3365163775156299</v>
      </c>
      <c r="I35" s="5">
        <v>4.9663342879033401</v>
      </c>
      <c r="J35" s="5">
        <v>7.01535967446436</v>
      </c>
      <c r="K35" s="5">
        <v>9.5686177409157605</v>
      </c>
      <c r="M35" s="5">
        <v>0.39512269465170302</v>
      </c>
      <c r="N35" s="5">
        <v>0.46011037674411898</v>
      </c>
      <c r="O35" s="5">
        <v>8.3922781316008693E-2</v>
      </c>
      <c r="P35" s="5">
        <v>5.65871871844272E-2</v>
      </c>
      <c r="Q35" s="5">
        <v>9.9614564149514404E-2</v>
      </c>
      <c r="R35" s="5">
        <v>0.172517989489225</v>
      </c>
      <c r="S35" s="5">
        <v>0.42601773662613002</v>
      </c>
      <c r="T35" s="5">
        <v>0.82497185337125201</v>
      </c>
    </row>
    <row r="36" spans="1:20">
      <c r="A36" s="5" t="s">
        <v>262</v>
      </c>
      <c r="B36" s="5" t="s">
        <v>651</v>
      </c>
      <c r="C36" s="5" t="s">
        <v>265</v>
      </c>
      <c r="D36" s="5">
        <v>3.8640272396312501</v>
      </c>
      <c r="E36" s="5">
        <v>3.9419514898841101</v>
      </c>
      <c r="F36" s="5">
        <v>1.5883785013602001</v>
      </c>
      <c r="G36" s="5">
        <v>3.8762876249217801</v>
      </c>
      <c r="H36" s="5">
        <v>2.1171858572661102</v>
      </c>
      <c r="I36" s="5">
        <v>2.8192711107853698</v>
      </c>
      <c r="J36" s="5">
        <v>2.36248697783852</v>
      </c>
      <c r="K36" s="5">
        <v>24.890469186409302</v>
      </c>
      <c r="M36" s="5">
        <v>0.28811601976198897</v>
      </c>
      <c r="N36" s="5">
        <v>0.30753326408981002</v>
      </c>
      <c r="O36" s="5">
        <v>5.8331293352271503E-2</v>
      </c>
      <c r="P36" s="5">
        <v>0.168394761415984</v>
      </c>
      <c r="Q36" s="5">
        <v>0.16363977258132101</v>
      </c>
      <c r="R36" s="5">
        <v>9.6274705927266196E-2</v>
      </c>
      <c r="S36" s="5">
        <v>8.9280895647721098E-2</v>
      </c>
      <c r="T36" s="5">
        <v>1.23206904873464</v>
      </c>
    </row>
    <row r="37" spans="1:20">
      <c r="A37" s="5" t="s">
        <v>52</v>
      </c>
      <c r="B37" s="5" t="s">
        <v>652</v>
      </c>
      <c r="C37" s="5" t="s">
        <v>54</v>
      </c>
      <c r="D37" s="5">
        <v>7.3238681440305298</v>
      </c>
      <c r="E37" s="5">
        <v>3.8798582953909801</v>
      </c>
      <c r="F37" s="5">
        <v>5.15002232067775</v>
      </c>
      <c r="G37" s="5">
        <v>4.8594704833001101</v>
      </c>
      <c r="H37" s="5">
        <v>4.3956588102636696</v>
      </c>
      <c r="I37" s="5">
        <v>4.20873294277414</v>
      </c>
      <c r="J37" s="5">
        <v>6.7505071913377099</v>
      </c>
      <c r="K37" s="5">
        <v>7.1661864148627998</v>
      </c>
      <c r="M37" s="5">
        <v>0.16599418769767499</v>
      </c>
      <c r="N37" s="5">
        <v>0.371497112272894</v>
      </c>
      <c r="O37" s="5">
        <v>0.33062726854892099</v>
      </c>
      <c r="P37" s="5">
        <v>0.28253430431052301</v>
      </c>
      <c r="Q37" s="5">
        <v>0.263730384605809</v>
      </c>
      <c r="R37" s="5">
        <v>0.11644355081226</v>
      </c>
      <c r="S37" s="5">
        <v>0.18680055018842801</v>
      </c>
      <c r="T37" s="5">
        <v>0.46178683402979598</v>
      </c>
    </row>
    <row r="38" spans="1:20">
      <c r="A38" s="5" t="s">
        <v>62</v>
      </c>
      <c r="B38" s="5" t="s">
        <v>653</v>
      </c>
      <c r="C38" s="5" t="s">
        <v>65</v>
      </c>
      <c r="D38" s="5">
        <v>2.6330878026788601E-2</v>
      </c>
      <c r="E38" s="5">
        <v>1.9471652685599899E-2</v>
      </c>
      <c r="F38" s="5">
        <v>1.6806457895467801E-2</v>
      </c>
      <c r="G38" s="5">
        <v>2.5962856548593399E-2</v>
      </c>
      <c r="H38" s="5">
        <v>2.02799891745284E-2</v>
      </c>
      <c r="I38" s="5">
        <v>1.53062916155274E-2</v>
      </c>
      <c r="J38" s="5">
        <v>1.83515321542887E-2</v>
      </c>
      <c r="K38" s="5">
        <v>2.5583240167038598E-2</v>
      </c>
      <c r="M38" s="5">
        <v>1.53754043951068E-3</v>
      </c>
      <c r="N38" s="5">
        <v>5.4726364917156696E-4</v>
      </c>
      <c r="O38" s="5">
        <v>1.2446842619445501E-3</v>
      </c>
      <c r="P38" s="5">
        <v>7.7245010603220303E-4</v>
      </c>
      <c r="Q38" s="5">
        <v>8.7613183449737999E-4</v>
      </c>
      <c r="R38" s="5">
        <v>6.0707790500604095E-4</v>
      </c>
      <c r="S38" s="5">
        <v>6.9741585685212295E-4</v>
      </c>
      <c r="T38" s="5">
        <v>6.1520834333819805E-4</v>
      </c>
    </row>
    <row r="39" spans="1:20">
      <c r="A39" t="s">
        <v>59</v>
      </c>
      <c r="B39" s="5" t="s">
        <v>654</v>
      </c>
      <c r="C39" s="5" t="s">
        <v>61</v>
      </c>
      <c r="D39" s="5">
        <v>0.16741869726448699</v>
      </c>
      <c r="E39" s="5">
        <v>0.20126868231930201</v>
      </c>
      <c r="F39" s="5">
        <v>0.13782868074962901</v>
      </c>
      <c r="G39" s="5">
        <v>0.26195060800579101</v>
      </c>
      <c r="H39" s="5">
        <v>0.16836387163281799</v>
      </c>
      <c r="I39" s="5">
        <v>0.237227314711319</v>
      </c>
      <c r="J39" s="5">
        <v>0.133040140946588</v>
      </c>
      <c r="K39" s="5">
        <v>0.182845459066768</v>
      </c>
      <c r="M39" s="5">
        <v>5.70059637858982E-2</v>
      </c>
      <c r="N39" s="5">
        <v>2.3966155638643901E-2</v>
      </c>
      <c r="O39" s="5">
        <v>3.1165504498486301E-2</v>
      </c>
      <c r="P39" s="5">
        <v>2.11576936637294E-2</v>
      </c>
      <c r="Q39" s="5">
        <v>8.0814046647848595E-3</v>
      </c>
      <c r="R39" s="5">
        <v>4.2825602544847297E-2</v>
      </c>
      <c r="S39" s="5">
        <v>7.9573786128529708E-3</v>
      </c>
      <c r="T39" s="5">
        <v>1.9491230210270698E-2</v>
      </c>
    </row>
    <row r="40" spans="1:20">
      <c r="A40" t="s">
        <v>56</v>
      </c>
      <c r="B40" s="5" t="s">
        <v>655</v>
      </c>
      <c r="C40" s="5" t="s">
        <v>58</v>
      </c>
      <c r="D40" s="5">
        <v>5.0261536980043701E-2</v>
      </c>
      <c r="E40" s="5">
        <v>1.0497464810783801</v>
      </c>
      <c r="F40" s="5">
        <v>0.28981602665232598</v>
      </c>
      <c r="G40" s="5">
        <v>6.3054798892255196E-2</v>
      </c>
      <c r="H40" s="5">
        <v>0.16304489854127299</v>
      </c>
      <c r="I40" s="5">
        <v>6.0161266018011202E-2</v>
      </c>
      <c r="J40" s="5">
        <v>0.20182525579594501</v>
      </c>
      <c r="K40" s="5">
        <v>8.3391307282619204E-2</v>
      </c>
      <c r="M40" s="5">
        <v>3.7521743431251198E-2</v>
      </c>
      <c r="N40" s="5">
        <v>0.74267427535109298</v>
      </c>
      <c r="O40" s="5">
        <v>9.2760590003388294E-2</v>
      </c>
      <c r="P40" s="5">
        <v>3.0118451953556401E-3</v>
      </c>
      <c r="Q40" s="5">
        <v>2.7571603958992601E-2</v>
      </c>
      <c r="R40" s="5">
        <v>3.52263682898397E-3</v>
      </c>
      <c r="S40" s="5">
        <v>0.171053505811392</v>
      </c>
      <c r="T40" s="5">
        <v>1.8652373734180501E-2</v>
      </c>
    </row>
    <row r="41" spans="1:20">
      <c r="A41" t="s">
        <v>170</v>
      </c>
      <c r="B41" s="5" t="s">
        <v>656</v>
      </c>
      <c r="C41" s="5" t="s">
        <v>173</v>
      </c>
      <c r="D41" s="5">
        <v>0.14693946476445999</v>
      </c>
      <c r="E41" s="5">
        <v>0.16520072934756599</v>
      </c>
      <c r="F41" s="5">
        <v>0.103511876169789</v>
      </c>
      <c r="G41" s="5">
        <v>0.25333590168188103</v>
      </c>
      <c r="H41" s="5">
        <v>0.197545587089832</v>
      </c>
      <c r="I41" s="5">
        <v>0.160034229848801</v>
      </c>
      <c r="J41" s="5">
        <v>0.187394712909174</v>
      </c>
      <c r="K41" s="5">
        <v>0.22677189363811001</v>
      </c>
      <c r="M41" s="5">
        <v>2.80014673319154E-2</v>
      </c>
      <c r="N41" s="5">
        <v>2.87909897839091E-2</v>
      </c>
      <c r="O41" s="5">
        <v>1.9986909581283401E-2</v>
      </c>
      <c r="P41" s="5">
        <v>1.9757013716556301E-2</v>
      </c>
      <c r="Q41" s="5">
        <v>7.3325010568675896E-3</v>
      </c>
      <c r="R41" s="5">
        <v>2.2221328867791101E-2</v>
      </c>
      <c r="S41" s="5">
        <v>1.29850891249091E-2</v>
      </c>
      <c r="T41" s="5">
        <v>2.99981341489974E-2</v>
      </c>
    </row>
    <row r="42" spans="1:20">
      <c r="A42" s="5" t="s">
        <v>158</v>
      </c>
      <c r="B42" s="5" t="s">
        <v>657</v>
      </c>
      <c r="C42" s="5" t="s">
        <v>161</v>
      </c>
      <c r="D42" s="5">
        <v>0.56330697691129294</v>
      </c>
      <c r="E42" s="5">
        <v>0.96581278600367604</v>
      </c>
      <c r="F42" s="5">
        <v>0.40535397100408399</v>
      </c>
      <c r="G42" s="5">
        <v>0.81226274071154803</v>
      </c>
      <c r="H42" s="5">
        <v>0.71821708975355503</v>
      </c>
      <c r="I42" s="5">
        <v>0.69468906951091303</v>
      </c>
      <c r="J42" s="5">
        <v>0.39703196201753299</v>
      </c>
      <c r="K42" s="5">
        <v>1.9015107706690899</v>
      </c>
      <c r="M42" s="5">
        <v>6.22057809261908E-2</v>
      </c>
      <c r="N42" s="5">
        <v>0.14365546259440301</v>
      </c>
      <c r="O42" s="5">
        <v>3.5214710887851802E-2</v>
      </c>
      <c r="P42" s="5">
        <v>0.182038675969525</v>
      </c>
      <c r="Q42" s="5">
        <v>0.21878047421121</v>
      </c>
      <c r="R42" s="5">
        <v>0.12369314140311299</v>
      </c>
      <c r="S42" s="5">
        <v>3.16646636540922E-2</v>
      </c>
      <c r="T42" s="5">
        <v>0.15409477047310999</v>
      </c>
    </row>
    <row r="43" spans="1:20">
      <c r="A43" s="5" t="s">
        <v>88</v>
      </c>
      <c r="B43" s="5" t="s">
        <v>658</v>
      </c>
      <c r="C43" s="5" t="s">
        <v>42</v>
      </c>
      <c r="D43" s="5">
        <v>6.9351177043182499</v>
      </c>
      <c r="E43" s="5">
        <v>1.7188710874512401</v>
      </c>
      <c r="F43" s="5">
        <v>7.2444513733844698</v>
      </c>
      <c r="G43" s="5">
        <v>3.2318543927424601</v>
      </c>
      <c r="H43" s="5">
        <v>4.6476493105403502</v>
      </c>
      <c r="I43" s="5">
        <v>1.56500575562707</v>
      </c>
      <c r="J43" s="5"/>
      <c r="K43" s="5">
        <v>8.2533425370501092</v>
      </c>
      <c r="M43" s="5">
        <v>1.3275022513818899</v>
      </c>
      <c r="N43" s="5">
        <v>0.23044431210836899</v>
      </c>
      <c r="O43" s="5">
        <v>3.7668628030401998</v>
      </c>
      <c r="P43" s="5">
        <v>0.80022354307432897</v>
      </c>
      <c r="Q43" s="5">
        <v>2.1139907935166899</v>
      </c>
      <c r="R43" s="5">
        <v>0.56852769532605596</v>
      </c>
      <c r="S43" s="5"/>
      <c r="T43" s="5">
        <v>5.6855040760242597</v>
      </c>
    </row>
    <row r="44" spans="1:20">
      <c r="A44" s="5" t="s">
        <v>575</v>
      </c>
      <c r="B44" s="5" t="s">
        <v>659</v>
      </c>
      <c r="C44" s="5" t="s">
        <v>576</v>
      </c>
      <c r="D44" s="5">
        <v>2.4823793289756102</v>
      </c>
      <c r="E44" s="5">
        <v>1.74979158578464</v>
      </c>
      <c r="F44" s="5">
        <v>2.6589919977875498</v>
      </c>
      <c r="G44" s="5">
        <v>8.27153194312762</v>
      </c>
      <c r="H44" s="5">
        <v>3.0370747051554798</v>
      </c>
      <c r="I44" s="5">
        <v>12.971024568760299</v>
      </c>
      <c r="J44" s="5">
        <v>6.8181621015696798</v>
      </c>
      <c r="K44" s="5">
        <v>8.9779799264776496</v>
      </c>
      <c r="M44" s="5">
        <v>0.14954291763795899</v>
      </c>
      <c r="N44" s="5">
        <v>0.32197719635234401</v>
      </c>
      <c r="O44" s="5">
        <v>0.25858132534122202</v>
      </c>
      <c r="P44" s="5">
        <v>5.8994416458917801E-2</v>
      </c>
      <c r="Q44" s="5">
        <v>0.43405601455318499</v>
      </c>
      <c r="R44" s="5">
        <v>2.1579106110103199</v>
      </c>
      <c r="S44" s="5">
        <v>0.36227952032084498</v>
      </c>
      <c r="T44" s="5">
        <v>1.2286509975126401</v>
      </c>
    </row>
    <row r="45" spans="1:20">
      <c r="A45" s="5" t="s">
        <v>114</v>
      </c>
      <c r="B45" s="5" t="s">
        <v>660</v>
      </c>
      <c r="C45" s="5" t="s">
        <v>43</v>
      </c>
      <c r="D45" s="5">
        <v>2.1540921938353699</v>
      </c>
      <c r="E45" s="5">
        <v>2.0752635597759901</v>
      </c>
      <c r="F45" s="5">
        <v>2.3827926173793901</v>
      </c>
      <c r="G45" s="5">
        <v>2.7262483761139999</v>
      </c>
      <c r="H45" s="5">
        <v>1.41403508289437</v>
      </c>
      <c r="I45" s="5">
        <v>1.7914754498577099</v>
      </c>
      <c r="J45" s="5">
        <v>1.85683954132063</v>
      </c>
      <c r="K45" s="5"/>
      <c r="M45" s="5">
        <v>0.51295168517262002</v>
      </c>
      <c r="N45" s="5">
        <v>0.23721757204817501</v>
      </c>
      <c r="O45" s="5">
        <v>1.4673162362737799</v>
      </c>
      <c r="P45" s="5">
        <v>0.444979019970762</v>
      </c>
      <c r="Q45" s="5">
        <v>0.12248188170601799</v>
      </c>
      <c r="R45" s="5">
        <v>0.19173646971642999</v>
      </c>
      <c r="S45" s="5">
        <v>1.1870899606012599</v>
      </c>
      <c r="T45" s="5"/>
    </row>
    <row r="46" spans="1:20">
      <c r="A46" s="5" t="s">
        <v>177</v>
      </c>
      <c r="B46" s="5" t="s">
        <v>661</v>
      </c>
      <c r="C46" s="5" t="s">
        <v>180</v>
      </c>
      <c r="D46" s="5">
        <v>0.235799058881279</v>
      </c>
      <c r="E46" s="5">
        <v>0.128131623160327</v>
      </c>
      <c r="F46" s="5">
        <v>0.15827482863067499</v>
      </c>
      <c r="G46" s="5">
        <v>0.19241581956104001</v>
      </c>
      <c r="H46" s="5">
        <v>0.40849851833151202</v>
      </c>
      <c r="I46" s="5">
        <v>0.133043071879061</v>
      </c>
      <c r="J46" s="5">
        <v>0.37670419727496401</v>
      </c>
      <c r="K46" s="5">
        <v>0.241910508562968</v>
      </c>
      <c r="M46" s="5">
        <v>3.3135062805124398E-2</v>
      </c>
      <c r="N46" s="5">
        <v>1.8922404491335001E-2</v>
      </c>
      <c r="O46" s="5">
        <v>1.1871221630542699E-2</v>
      </c>
      <c r="P46" s="5">
        <v>7.79826918014743E-3</v>
      </c>
      <c r="Q46" s="5">
        <v>0.39480483553911999</v>
      </c>
      <c r="R46" s="5">
        <v>1.06983785065113E-2</v>
      </c>
      <c r="S46" s="5">
        <v>3.7004627907672803E-2</v>
      </c>
      <c r="T46" s="5">
        <v>2.69851045975588E-2</v>
      </c>
    </row>
  </sheetData>
  <autoFilter ref="A3:T46" xr:uid="{00000000-0009-0000-0000-000003000000}">
    <sortState xmlns:xlrd2="http://schemas.microsoft.com/office/spreadsheetml/2017/richdata2" ref="A3:T46">
      <sortCondition ref="C2"/>
    </sortState>
  </autoFilter>
  <mergeCells count="4">
    <mergeCell ref="D1:K1"/>
    <mergeCell ref="M1:T1"/>
    <mergeCell ref="D2:K2"/>
    <mergeCell ref="M2:T2"/>
  </mergeCells>
  <hyperlinks>
    <hyperlink ref="A39" r:id="rId1" tooltip="https://www.kegg.jp/dbget-bin/www_bget?cpd:C00006" xr:uid="{00000000-0004-0000-0300-000000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4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9.140625" defaultRowHeight="15"/>
  <cols>
    <col min="4" max="5" width="14"/>
    <col min="6" max="12" width="12.85546875"/>
    <col min="14" max="15" width="14"/>
    <col min="16" max="22" width="12.85546875"/>
  </cols>
  <sheetData>
    <row r="1" spans="1:22" s="1" customFormat="1">
      <c r="D1" s="68" t="s">
        <v>616</v>
      </c>
      <c r="E1" s="68"/>
      <c r="F1" s="68"/>
      <c r="G1" s="68"/>
      <c r="H1" s="68"/>
      <c r="I1" s="68"/>
      <c r="J1" s="68"/>
      <c r="K1" s="68"/>
      <c r="L1" s="68"/>
      <c r="N1" s="68" t="s">
        <v>662</v>
      </c>
      <c r="O1" s="68"/>
      <c r="P1" s="68"/>
      <c r="Q1" s="68"/>
      <c r="R1" s="68"/>
      <c r="S1" s="68"/>
      <c r="T1" s="68"/>
      <c r="U1" s="68"/>
      <c r="V1" s="68"/>
    </row>
    <row r="2" spans="1:22" s="1" customFormat="1">
      <c r="D2" s="68" t="s">
        <v>663</v>
      </c>
      <c r="E2" s="68"/>
      <c r="F2" s="68"/>
      <c r="G2" s="68"/>
      <c r="H2" s="68"/>
      <c r="I2" s="68"/>
      <c r="J2" s="68"/>
      <c r="K2" s="68"/>
      <c r="L2" s="68"/>
      <c r="N2" s="68" t="s">
        <v>663</v>
      </c>
      <c r="O2" s="68"/>
      <c r="P2" s="68"/>
      <c r="Q2" s="68"/>
      <c r="R2" s="68"/>
      <c r="S2" s="68"/>
      <c r="T2" s="68"/>
      <c r="U2" s="68"/>
      <c r="V2" s="68"/>
    </row>
    <row r="3" spans="1:22" s="1" customFormat="1">
      <c r="A3" s="3" t="s">
        <v>33</v>
      </c>
      <c r="B3" s="3" t="s">
        <v>618</v>
      </c>
      <c r="C3" s="3" t="s">
        <v>619</v>
      </c>
      <c r="D3" s="3">
        <v>-0.76666666699999997</v>
      </c>
      <c r="E3" s="3">
        <v>-0.366666667</v>
      </c>
      <c r="F3" s="3">
        <v>8.3333333000000606E-2</v>
      </c>
      <c r="G3" s="3">
        <v>0.41666666699999999</v>
      </c>
      <c r="H3" s="3">
        <v>0.75</v>
      </c>
      <c r="I3" s="3">
        <v>1.0833333329999999</v>
      </c>
      <c r="J3" s="3">
        <v>1.516666667</v>
      </c>
      <c r="K3" s="3">
        <v>1.8666666670000001</v>
      </c>
      <c r="L3" s="3">
        <v>2.2000000000000002</v>
      </c>
      <c r="N3" s="3">
        <v>-0.76666666699999997</v>
      </c>
      <c r="O3" s="3">
        <v>-0.366666667</v>
      </c>
      <c r="P3" s="3">
        <v>8.3333333000000606E-2</v>
      </c>
      <c r="Q3" s="3">
        <v>0.41666666699999999</v>
      </c>
      <c r="R3" s="3">
        <v>0.75</v>
      </c>
      <c r="S3" s="3">
        <v>1.0833333329999999</v>
      </c>
      <c r="T3" s="3">
        <v>1.516666667</v>
      </c>
      <c r="U3" s="3">
        <v>1.8666666670000001</v>
      </c>
      <c r="V3" s="3">
        <v>2.2000000000000002</v>
      </c>
    </row>
    <row r="4" spans="1:22">
      <c r="A4" s="5" t="s">
        <v>97</v>
      </c>
      <c r="B4" s="5" t="s">
        <v>621</v>
      </c>
      <c r="C4" s="5" t="s">
        <v>100</v>
      </c>
      <c r="D4" s="5">
        <v>0.67241702748168797</v>
      </c>
      <c r="E4" s="5">
        <v>0.56044786779196998</v>
      </c>
      <c r="F4" s="5">
        <v>0.64033163081564304</v>
      </c>
      <c r="G4" s="5">
        <v>0.81859697171391699</v>
      </c>
      <c r="H4" s="5">
        <v>0.94048311414427999</v>
      </c>
      <c r="I4" s="5">
        <v>0.91664100981581798</v>
      </c>
      <c r="J4" s="5">
        <v>0.44988930828472001</v>
      </c>
      <c r="K4" s="5">
        <v>0.45229146788071101</v>
      </c>
      <c r="L4" s="5">
        <v>0.52258397899074205</v>
      </c>
      <c r="N4" s="5">
        <v>1.7853955031163899E-2</v>
      </c>
      <c r="O4" s="5">
        <v>3.1915605065601697E-2</v>
      </c>
      <c r="P4" s="5">
        <v>5.1991248639873103E-2</v>
      </c>
      <c r="Q4" s="5">
        <v>7.7329596570222203E-2</v>
      </c>
      <c r="R4" s="5">
        <v>1.23130381323213E-2</v>
      </c>
      <c r="S4" s="5">
        <v>0.132462372234145</v>
      </c>
      <c r="T4" s="5">
        <v>4.8533521078410601E-2</v>
      </c>
      <c r="U4" s="5">
        <v>6.0379461666042397E-2</v>
      </c>
      <c r="V4" s="5">
        <v>1.1187132249972399E-2</v>
      </c>
    </row>
    <row r="5" spans="1:22">
      <c r="A5" s="5" t="s">
        <v>318</v>
      </c>
      <c r="B5" s="5" t="s">
        <v>622</v>
      </c>
      <c r="C5" s="5" t="s">
        <v>319</v>
      </c>
      <c r="D5" s="5">
        <v>4.6773374991842503E-2</v>
      </c>
      <c r="E5" s="5">
        <v>3.3175984382288998E-2</v>
      </c>
      <c r="F5" s="5">
        <v>1.86157689581272E-2</v>
      </c>
      <c r="G5" s="5">
        <v>9.3208593684633106E-2</v>
      </c>
      <c r="H5" s="5">
        <v>9.0991214967409098E-2</v>
      </c>
      <c r="I5" s="5">
        <v>6.3976982160334303E-2</v>
      </c>
      <c r="J5" s="5">
        <v>1.6640957833198002E-2</v>
      </c>
      <c r="K5" s="5">
        <v>2.1176115998827301E-2</v>
      </c>
      <c r="L5" s="5">
        <v>1.8540497783959199E-2</v>
      </c>
      <c r="N5" s="5">
        <v>4.0511454357603704E-3</v>
      </c>
      <c r="O5" s="5">
        <v>3.68603338194428E-2</v>
      </c>
      <c r="P5" s="5">
        <v>1.17042528763784E-2</v>
      </c>
      <c r="Q5" s="5">
        <v>1.5995688459854399E-2</v>
      </c>
      <c r="R5" s="5">
        <v>2.3347342571586702E-2</v>
      </c>
      <c r="S5" s="5">
        <v>1.8558477180968699E-2</v>
      </c>
      <c r="T5" s="5">
        <v>2.8234318172456799E-3</v>
      </c>
      <c r="U5" s="5">
        <v>4.2944375971182801E-3</v>
      </c>
      <c r="V5" s="5">
        <v>1.9568928955655599E-2</v>
      </c>
    </row>
    <row r="6" spans="1:22">
      <c r="A6" s="5" t="s">
        <v>373</v>
      </c>
      <c r="B6" s="5" t="s">
        <v>374</v>
      </c>
      <c r="C6" s="5" t="s">
        <v>376</v>
      </c>
      <c r="D6" s="5">
        <v>0.24249828376160501</v>
      </c>
      <c r="E6" s="5">
        <v>6.76018087240498E-3</v>
      </c>
      <c r="F6" s="5">
        <v>1.0271329025742799E-2</v>
      </c>
      <c r="G6" s="5">
        <v>1.48625076005077E-2</v>
      </c>
      <c r="H6" s="5">
        <v>1.04453501330383E-2</v>
      </c>
      <c r="I6" s="5">
        <v>1.37687064725261E-2</v>
      </c>
      <c r="J6" s="5">
        <v>9.3532560837328894E-3</v>
      </c>
      <c r="K6" s="5">
        <v>7.9490988957054195E-3</v>
      </c>
      <c r="L6" s="5">
        <v>1.0942622312100799E-2</v>
      </c>
      <c r="N6" s="5">
        <v>5.4249229729836999E-2</v>
      </c>
      <c r="O6" s="5">
        <v>2.8841308548094601E-3</v>
      </c>
      <c r="P6" s="5">
        <v>2.2291418036069102E-3</v>
      </c>
      <c r="Q6" s="5">
        <v>6.5192610153598299E-3</v>
      </c>
      <c r="R6" s="5">
        <v>4.9355445079427903E-3</v>
      </c>
      <c r="S6" s="5">
        <v>1.72093277265286E-3</v>
      </c>
      <c r="T6" s="5">
        <v>5.8079742573352499E-3</v>
      </c>
      <c r="U6" s="5">
        <v>5.3701620378481998E-3</v>
      </c>
      <c r="V6" s="5">
        <v>9.0033732850535201E-4</v>
      </c>
    </row>
    <row r="7" spans="1:22">
      <c r="A7" s="5" t="s">
        <v>66</v>
      </c>
      <c r="B7" s="5" t="s">
        <v>624</v>
      </c>
      <c r="C7" s="5" t="s">
        <v>68</v>
      </c>
      <c r="D7" s="5">
        <v>0.62504572715252604</v>
      </c>
      <c r="E7" s="5">
        <v>0.42960068876135599</v>
      </c>
      <c r="F7" s="5">
        <v>0.29211478030724197</v>
      </c>
      <c r="G7" s="5">
        <v>0.3861834155753</v>
      </c>
      <c r="H7" s="5">
        <v>0.35291578117418898</v>
      </c>
      <c r="I7" s="5">
        <v>0.29513918429954999</v>
      </c>
      <c r="J7" s="5">
        <v>0.18471930085548199</v>
      </c>
      <c r="K7" s="5">
        <v>0.266100533589679</v>
      </c>
      <c r="L7" s="5">
        <v>0.166112377704078</v>
      </c>
      <c r="N7" s="5">
        <v>4.5209384967518897E-2</v>
      </c>
      <c r="O7" s="5">
        <v>5.2284928485892002E-2</v>
      </c>
      <c r="P7" s="5">
        <v>2.7480241350148701E-2</v>
      </c>
      <c r="Q7" s="5">
        <v>0.204137907785606</v>
      </c>
      <c r="R7" s="5">
        <v>4.9571844048628098E-2</v>
      </c>
      <c r="S7" s="5">
        <v>0.103456243038707</v>
      </c>
      <c r="T7" s="5">
        <v>1.6471082661419799E-2</v>
      </c>
      <c r="U7" s="5">
        <v>0.107985559125995</v>
      </c>
      <c r="V7" s="5">
        <v>8.3141261634571504E-3</v>
      </c>
    </row>
    <row r="8" spans="1:22">
      <c r="A8" s="5" t="s">
        <v>85</v>
      </c>
      <c r="B8" s="5" t="s">
        <v>625</v>
      </c>
      <c r="C8" s="5" t="s">
        <v>87</v>
      </c>
      <c r="D8" s="5">
        <v>0.21800887780890699</v>
      </c>
      <c r="E8" s="5">
        <v>0.27264888039443602</v>
      </c>
      <c r="F8" s="5">
        <v>0.18565046881085401</v>
      </c>
      <c r="G8" s="5">
        <v>0.161187162001137</v>
      </c>
      <c r="H8" s="5">
        <v>0.13490899589251501</v>
      </c>
      <c r="I8" s="5">
        <v>0.14595482289582801</v>
      </c>
      <c r="J8" s="5">
        <v>0.13026211282903499</v>
      </c>
      <c r="K8" s="5">
        <v>0.11774873254009099</v>
      </c>
      <c r="L8" s="5">
        <v>9.0567388106629301E-2</v>
      </c>
      <c r="N8" s="5">
        <v>4.3503105771937499E-3</v>
      </c>
      <c r="O8" s="5">
        <v>2.5750627950730299E-3</v>
      </c>
      <c r="P8" s="5">
        <v>1.52228650845388E-2</v>
      </c>
      <c r="Q8" s="5">
        <v>3.9884612579920702E-2</v>
      </c>
      <c r="R8" s="5">
        <v>1.0017954140976301E-2</v>
      </c>
      <c r="S8" s="5">
        <v>4.5443774536171801E-2</v>
      </c>
      <c r="T8" s="5">
        <v>1.06332541252012E-2</v>
      </c>
      <c r="U8" s="5">
        <v>1.8784080464822699E-2</v>
      </c>
      <c r="V8" s="5">
        <v>1.0714852445408001E-2</v>
      </c>
    </row>
    <row r="9" spans="1:22">
      <c r="A9" s="5" t="s">
        <v>49</v>
      </c>
      <c r="B9" s="5" t="s">
        <v>626</v>
      </c>
      <c r="C9" s="5" t="s">
        <v>51</v>
      </c>
      <c r="D9" s="5">
        <v>2.5685913981081701</v>
      </c>
      <c r="E9" s="5">
        <v>2.0371538155422999</v>
      </c>
      <c r="F9" s="5">
        <v>1.7806962202327901</v>
      </c>
      <c r="G9" s="5">
        <v>1.92397829280632</v>
      </c>
      <c r="H9" s="5">
        <v>1.6134765890145399</v>
      </c>
      <c r="I9" s="5">
        <v>1.4355632577508799</v>
      </c>
      <c r="J9" s="5">
        <v>1.1680132039568001</v>
      </c>
      <c r="K9" s="5">
        <v>1.26200230809784</v>
      </c>
      <c r="L9" s="5">
        <v>1.07416773974305</v>
      </c>
      <c r="N9" s="5">
        <v>0.23894036148433201</v>
      </c>
      <c r="O9" s="5">
        <v>0.17446764812700899</v>
      </c>
      <c r="P9" s="5">
        <v>7.2581390813333493E-2</v>
      </c>
      <c r="Q9" s="5">
        <v>0.66445748603851995</v>
      </c>
      <c r="R9" s="5">
        <v>2.96899470272672E-2</v>
      </c>
      <c r="S9" s="5">
        <v>0.18719128305532901</v>
      </c>
      <c r="T9" s="5">
        <v>5.1333665921955103E-2</v>
      </c>
      <c r="U9" s="5">
        <v>9.6370204317084998E-2</v>
      </c>
      <c r="V9" s="5">
        <v>0.22099857666450201</v>
      </c>
    </row>
    <row r="10" spans="1:22">
      <c r="A10" s="5" t="s">
        <v>557</v>
      </c>
      <c r="B10" s="5" t="s">
        <v>627</v>
      </c>
      <c r="C10" s="5" t="s">
        <v>558</v>
      </c>
      <c r="D10" s="5">
        <v>0.34890650860441702</v>
      </c>
      <c r="E10" s="5">
        <v>2.36173401532534E-2</v>
      </c>
      <c r="F10" s="5">
        <v>4.2319884417453303E-2</v>
      </c>
      <c r="G10" s="5">
        <v>3.9328303137448201E-2</v>
      </c>
      <c r="H10" s="5">
        <v>5.9047828532353602E-2</v>
      </c>
      <c r="I10" s="5">
        <v>4.2316431942469597E-2</v>
      </c>
      <c r="J10" s="5">
        <v>2.2461174433784498E-2</v>
      </c>
      <c r="K10" s="5">
        <v>1.8390786220860701E-2</v>
      </c>
      <c r="L10" s="5">
        <v>2.1075066428430999E-2</v>
      </c>
      <c r="N10" s="5">
        <v>1.42810477061265E-3</v>
      </c>
      <c r="O10" s="5">
        <v>5.1438472395213802E-3</v>
      </c>
      <c r="P10" s="5">
        <v>4.2451022575497798E-3</v>
      </c>
      <c r="Q10" s="5">
        <v>3.0970222330909398E-3</v>
      </c>
      <c r="R10" s="5">
        <v>1.8120488158950801E-2</v>
      </c>
      <c r="S10" s="5">
        <v>1.55628551508387E-3</v>
      </c>
      <c r="T10" s="5">
        <v>3.8915880168651201E-3</v>
      </c>
      <c r="U10" s="5">
        <v>2.20093323978535E-3</v>
      </c>
      <c r="V10" s="5">
        <v>1.1603163200915199E-3</v>
      </c>
    </row>
    <row r="11" spans="1:22">
      <c r="A11" s="5" t="s">
        <v>277</v>
      </c>
      <c r="B11" s="29" t="s">
        <v>631</v>
      </c>
      <c r="C11" s="5" t="s">
        <v>279</v>
      </c>
      <c r="D11" s="5">
        <v>0.49378776118571199</v>
      </c>
      <c r="E11" s="5">
        <v>0.27511330364626102</v>
      </c>
      <c r="F11" s="5">
        <v>0.30603615236106801</v>
      </c>
      <c r="G11" s="5">
        <v>0.64224147071863602</v>
      </c>
      <c r="H11" s="5">
        <v>0.71834435674457897</v>
      </c>
      <c r="I11" s="5">
        <v>0.75033594157952399</v>
      </c>
      <c r="J11" s="5">
        <v>0.34722699360607601</v>
      </c>
      <c r="K11" s="5">
        <v>0.32829014105183901</v>
      </c>
      <c r="L11" s="5">
        <v>0.33520469726063301</v>
      </c>
      <c r="N11" s="5">
        <v>5.46070798677473E-3</v>
      </c>
      <c r="O11" s="5">
        <v>1.43208803847225E-2</v>
      </c>
      <c r="P11" s="5">
        <v>2.75529333660566E-2</v>
      </c>
      <c r="Q11" s="5">
        <v>3.8958174554763102E-2</v>
      </c>
      <c r="R11" s="5">
        <v>4.7737549953415698E-2</v>
      </c>
      <c r="S11" s="5">
        <v>1.4176070391866301E-2</v>
      </c>
      <c r="T11" s="5">
        <v>5.7654493649128297E-3</v>
      </c>
      <c r="U11" s="5">
        <v>6.1226839667567999E-3</v>
      </c>
      <c r="V11" s="5">
        <v>2.7903107982897801E-2</v>
      </c>
    </row>
    <row r="12" spans="1:22">
      <c r="A12" s="5" t="s">
        <v>382</v>
      </c>
      <c r="B12" s="5" t="s">
        <v>633</v>
      </c>
      <c r="C12" s="5" t="s">
        <v>385</v>
      </c>
      <c r="D12" s="5">
        <v>1.84425880082836</v>
      </c>
      <c r="E12" s="5">
        <v>1.21249476211305E-2</v>
      </c>
      <c r="F12" s="5">
        <v>2.0105684447230598E-2</v>
      </c>
      <c r="G12" s="5">
        <v>4.45720429267355E-2</v>
      </c>
      <c r="H12" s="5">
        <v>6.6534027738068699E-2</v>
      </c>
      <c r="I12" s="5">
        <v>1.61274509066675E-2</v>
      </c>
      <c r="J12" s="5">
        <v>2.0091415258748899E-2</v>
      </c>
      <c r="K12" s="5">
        <v>2.12097923927951E-2</v>
      </c>
      <c r="L12" s="5">
        <v>1.5243817942742099E-2</v>
      </c>
      <c r="N12" s="5">
        <v>0.81618443065865098</v>
      </c>
      <c r="O12" s="5">
        <v>2.7296167219769702E-3</v>
      </c>
      <c r="P12" s="5">
        <v>8.4680966441368001E-4</v>
      </c>
      <c r="Q12" s="5">
        <v>6.3034387609665204E-2</v>
      </c>
      <c r="R12" s="5">
        <v>4.3799894729340899E-2</v>
      </c>
      <c r="S12" s="5">
        <v>2.28076597987154E-2</v>
      </c>
      <c r="T12" s="5">
        <v>2.0527322501428099E-3</v>
      </c>
      <c r="U12" s="5">
        <v>7.5894021694853904E-3</v>
      </c>
      <c r="V12" s="5">
        <v>2.3945455116183901E-3</v>
      </c>
    </row>
    <row r="13" spans="1:22">
      <c r="A13" s="5" t="s">
        <v>183</v>
      </c>
      <c r="B13" s="5" t="s">
        <v>634</v>
      </c>
      <c r="C13" s="5" t="s">
        <v>184</v>
      </c>
      <c r="D13" s="5">
        <v>0.43583500788339102</v>
      </c>
      <c r="E13" s="5">
        <v>0.17488588213355699</v>
      </c>
      <c r="F13" s="5">
        <v>0.2314877809574</v>
      </c>
      <c r="G13" s="5">
        <v>0.35029744616379399</v>
      </c>
      <c r="H13" s="5">
        <v>0.41202383115262098</v>
      </c>
      <c r="I13" s="5">
        <v>0.37627840518498401</v>
      </c>
      <c r="J13" s="5">
        <v>0.21317404957202299</v>
      </c>
      <c r="K13" s="5">
        <v>0.154947306166098</v>
      </c>
      <c r="L13" s="5">
        <v>0.18339880091469599</v>
      </c>
      <c r="N13" s="5">
        <v>3.9709408029781401E-2</v>
      </c>
      <c r="O13" s="5">
        <v>6.3004321986483997E-3</v>
      </c>
      <c r="P13" s="5">
        <v>4.4738184951007301E-2</v>
      </c>
      <c r="Q13" s="5">
        <v>3.9452156093689503E-2</v>
      </c>
      <c r="R13" s="5">
        <v>1.0783456584945699E-3</v>
      </c>
      <c r="S13" s="5">
        <v>0.100401599894735</v>
      </c>
      <c r="T13" s="5">
        <v>4.3667669670222502E-2</v>
      </c>
      <c r="U13" s="5">
        <v>2.7959040933601902E-2</v>
      </c>
      <c r="V13" s="5">
        <v>7.6582871397036303E-3</v>
      </c>
    </row>
    <row r="14" spans="1:22">
      <c r="A14" s="5" t="s">
        <v>189</v>
      </c>
      <c r="B14" s="5" t="s">
        <v>635</v>
      </c>
      <c r="C14" s="5" t="s">
        <v>190</v>
      </c>
      <c r="D14" s="5">
        <v>1.16070866680128</v>
      </c>
      <c r="E14" s="5">
        <v>0.57118065387305395</v>
      </c>
      <c r="F14" s="5">
        <v>0.45878903897911799</v>
      </c>
      <c r="G14" s="5">
        <v>0.710576716422199</v>
      </c>
      <c r="H14" s="5">
        <v>0.77466504931269398</v>
      </c>
      <c r="I14" s="5">
        <v>0.70075571352726296</v>
      </c>
      <c r="J14" s="5">
        <v>0.36080419183415302</v>
      </c>
      <c r="K14" s="5">
        <v>0.34446003084166599</v>
      </c>
      <c r="L14" s="5">
        <v>0.35700076235151601</v>
      </c>
      <c r="N14" s="5">
        <v>5.0228543217226002E-2</v>
      </c>
      <c r="O14" s="5">
        <v>1.8999253724865901E-2</v>
      </c>
      <c r="P14" s="5">
        <v>3.09784748366446E-2</v>
      </c>
      <c r="Q14" s="5">
        <v>5.5106473011438699E-3</v>
      </c>
      <c r="R14" s="5">
        <v>2.50224151419196E-2</v>
      </c>
      <c r="S14" s="5">
        <v>6.9487766897373501E-2</v>
      </c>
      <c r="T14" s="5">
        <v>4.2193227210386101E-3</v>
      </c>
      <c r="U14" s="5">
        <v>1.2072358816043301E-2</v>
      </c>
      <c r="V14" s="5">
        <v>2.1452782110554298E-2</v>
      </c>
    </row>
    <row r="15" spans="1:22">
      <c r="A15" s="5"/>
      <c r="B15" s="29" t="s">
        <v>664</v>
      </c>
      <c r="C15" s="5" t="s">
        <v>637</v>
      </c>
      <c r="D15" s="5">
        <v>1.1027441500933699</v>
      </c>
      <c r="E15" s="5">
        <v>2.3574865470470701</v>
      </c>
      <c r="F15" s="5">
        <v>1.9363150843930901</v>
      </c>
      <c r="G15" s="5">
        <v>3.2466617160100899</v>
      </c>
      <c r="H15" s="5">
        <v>3.2365234157673899</v>
      </c>
      <c r="I15" s="5">
        <v>2.8252474127048202</v>
      </c>
      <c r="J15" s="5">
        <v>1.7499994746049701</v>
      </c>
      <c r="K15" s="5">
        <v>1.9149664848555601</v>
      </c>
      <c r="L15" s="5">
        <v>1.90258722239773</v>
      </c>
      <c r="N15" s="5">
        <v>7.3004919655213996E-2</v>
      </c>
      <c r="O15" s="5">
        <v>7.5882634130582396E-2</v>
      </c>
      <c r="P15" s="5">
        <v>3.9318702127089399E-2</v>
      </c>
      <c r="Q15" s="5">
        <v>8.6424453362151498E-3</v>
      </c>
      <c r="R15" s="5">
        <v>0.156385796906059</v>
      </c>
      <c r="S15" s="5">
        <v>0.134068743937961</v>
      </c>
      <c r="T15" s="5">
        <v>5.5260032650378203E-2</v>
      </c>
      <c r="U15" s="5">
        <v>6.9280127145076795E-2</v>
      </c>
      <c r="V15" s="5">
        <v>0.133839261945673</v>
      </c>
    </row>
    <row r="16" spans="1:22">
      <c r="A16" s="5" t="s">
        <v>213</v>
      </c>
      <c r="B16" s="5" t="s">
        <v>638</v>
      </c>
      <c r="C16" s="5" t="s">
        <v>216</v>
      </c>
      <c r="D16" s="5">
        <v>0.63041934965622204</v>
      </c>
      <c r="E16" s="5">
        <v>0.14587708924491499</v>
      </c>
      <c r="F16" s="5">
        <v>0.252926978169561</v>
      </c>
      <c r="G16" s="5">
        <v>0.13464149822403301</v>
      </c>
      <c r="H16" s="5">
        <v>0.145588399640322</v>
      </c>
      <c r="I16" s="5">
        <v>0.16228335933861601</v>
      </c>
      <c r="J16" s="5">
        <v>0.20527687734382999</v>
      </c>
      <c r="K16" s="5">
        <v>0.12639329765045401</v>
      </c>
      <c r="L16" s="5">
        <v>0.19061619522361301</v>
      </c>
      <c r="N16" s="5">
        <v>0.253427686140411</v>
      </c>
      <c r="O16" s="5">
        <v>5.0657849585247799E-2</v>
      </c>
      <c r="P16" s="5">
        <v>5.6708017474331802E-2</v>
      </c>
      <c r="Q16" s="5">
        <v>0.101136562903514</v>
      </c>
      <c r="R16" s="5">
        <v>3.0386735339962799E-2</v>
      </c>
      <c r="S16" s="5">
        <v>0.14882212234832901</v>
      </c>
      <c r="T16" s="5">
        <v>1.5406433755365699E-2</v>
      </c>
      <c r="U16" s="5">
        <v>0.13508986271854001</v>
      </c>
      <c r="V16" s="5">
        <v>6.6056240448566894E-2</v>
      </c>
    </row>
    <row r="17" spans="1:22">
      <c r="A17" s="5" t="s">
        <v>303</v>
      </c>
      <c r="B17" s="5" t="s">
        <v>639</v>
      </c>
      <c r="C17" s="5" t="s">
        <v>304</v>
      </c>
      <c r="D17" s="5">
        <v>0.452274198160735</v>
      </c>
      <c r="E17" s="5">
        <v>2.8386231223254399E-2</v>
      </c>
      <c r="F17" s="5">
        <v>3.5386276069385603E-2</v>
      </c>
      <c r="G17" s="5">
        <v>4.5100393068231201E-2</v>
      </c>
      <c r="H17" s="5">
        <v>6.1835274414902497E-2</v>
      </c>
      <c r="I17" s="5">
        <v>5.5171188074274798E-2</v>
      </c>
      <c r="J17" s="5">
        <v>2.7119761443599899E-2</v>
      </c>
      <c r="K17" s="5">
        <v>1.6925046839903299E-2</v>
      </c>
      <c r="L17" s="5">
        <v>2.3924559569589599E-2</v>
      </c>
      <c r="N17" s="5">
        <v>3.1882555044114899E-2</v>
      </c>
      <c r="O17" s="5">
        <v>3.45356033144278E-3</v>
      </c>
      <c r="P17" s="5">
        <v>8.36109323456961E-4</v>
      </c>
      <c r="Q17" s="5">
        <v>2.99959349230886E-3</v>
      </c>
      <c r="R17" s="5">
        <v>4.5528866500458296E-3</v>
      </c>
      <c r="S17" s="5">
        <v>9.7360118588539993E-3</v>
      </c>
      <c r="T17" s="5">
        <v>6.8539409190594503E-3</v>
      </c>
      <c r="U17" s="5">
        <v>1.7775592519628099E-3</v>
      </c>
      <c r="V17" s="5">
        <v>3.8155243194195801E-4</v>
      </c>
    </row>
    <row r="18" spans="1:22">
      <c r="A18" s="5" t="s">
        <v>484</v>
      </c>
      <c r="B18" s="5" t="s">
        <v>641</v>
      </c>
      <c r="C18" s="5" t="s">
        <v>485</v>
      </c>
      <c r="D18" s="5">
        <v>0.197299872672653</v>
      </c>
      <c r="E18" s="5">
        <v>3.9625380279029399E-2</v>
      </c>
      <c r="F18" s="5">
        <v>1.4029550795152199E-2</v>
      </c>
      <c r="G18" s="5">
        <v>1.6313018239818799E-2</v>
      </c>
      <c r="H18" s="5">
        <v>2.0316289051517701E-2</v>
      </c>
      <c r="I18" s="5">
        <v>2.36351135714555E-2</v>
      </c>
      <c r="J18" s="5">
        <v>1.4535074555099101E-2</v>
      </c>
      <c r="K18" s="5">
        <v>2.18925524296559E-2</v>
      </c>
      <c r="L18" s="5">
        <v>1.2637295013526201E-2</v>
      </c>
      <c r="N18" s="5">
        <v>5.2819177918797901E-2</v>
      </c>
      <c r="O18" s="5">
        <v>2.08204161367638E-2</v>
      </c>
      <c r="P18" s="5">
        <v>2.8579285681345199E-3</v>
      </c>
      <c r="Q18" s="5">
        <v>7.7980886467418999E-4</v>
      </c>
      <c r="R18" s="5">
        <v>3.6121005141034998E-4</v>
      </c>
      <c r="S18" s="5">
        <v>2.5699203977944899E-3</v>
      </c>
      <c r="T18" s="5">
        <v>1.3649666299573901E-3</v>
      </c>
      <c r="U18" s="5">
        <v>1.3782200930072E-2</v>
      </c>
      <c r="V18" s="5">
        <v>4.7837382023283104E-3</v>
      </c>
    </row>
    <row r="19" spans="1:22">
      <c r="A19" s="5" t="s">
        <v>202</v>
      </c>
      <c r="B19" s="5" t="s">
        <v>665</v>
      </c>
      <c r="C19" s="5" t="s">
        <v>203</v>
      </c>
      <c r="D19" s="5">
        <v>8.9446000749398305E-2</v>
      </c>
      <c r="E19" s="5">
        <v>4.3739104437095201E-2</v>
      </c>
      <c r="F19" s="5">
        <v>4.4037960859233997E-2</v>
      </c>
      <c r="G19" s="5">
        <v>8.2598595336273298E-2</v>
      </c>
      <c r="H19" s="5">
        <v>5.3515737491276798E-2</v>
      </c>
      <c r="I19" s="5">
        <v>0.16936596120349001</v>
      </c>
      <c r="J19" s="5">
        <v>3.9861086270037399E-2</v>
      </c>
      <c r="K19" s="5">
        <v>7.2830140509868899E-2</v>
      </c>
      <c r="L19" s="5">
        <v>4.8998265288680599E-2</v>
      </c>
      <c r="N19" s="5">
        <v>3.2173023804204899E-2</v>
      </c>
      <c r="O19" s="5">
        <v>7.6878614957067003E-3</v>
      </c>
      <c r="P19" s="5">
        <v>1.0456530972753101E-2</v>
      </c>
      <c r="Q19" s="5">
        <v>2.9517286762750498E-2</v>
      </c>
      <c r="R19" s="5">
        <v>1.7909862349839601E-3</v>
      </c>
      <c r="S19" s="5">
        <v>0.127354911011793</v>
      </c>
      <c r="T19" s="5">
        <v>1.4284148279541499E-2</v>
      </c>
      <c r="U19" s="5">
        <v>5.9151732208756698E-2</v>
      </c>
      <c r="V19" s="5">
        <v>1.66267369431192E-2</v>
      </c>
    </row>
    <row r="20" spans="1:22">
      <c r="A20" s="5" t="s">
        <v>193</v>
      </c>
      <c r="B20" s="5" t="s">
        <v>644</v>
      </c>
      <c r="C20" s="5" t="s">
        <v>195</v>
      </c>
      <c r="D20" s="5">
        <v>0.52878547549792398</v>
      </c>
      <c r="E20" s="5">
        <v>1.07340722740441</v>
      </c>
      <c r="F20" s="5">
        <v>0.95237118664165799</v>
      </c>
      <c r="G20" s="5">
        <v>1.00477087399456</v>
      </c>
      <c r="H20" s="5">
        <v>1.1196407149515499</v>
      </c>
      <c r="I20" s="5">
        <v>0.81199485925283998</v>
      </c>
      <c r="J20" s="5">
        <v>0.71999296770629395</v>
      </c>
      <c r="K20" s="5">
        <v>0.69986973425783305</v>
      </c>
      <c r="L20" s="5">
        <v>0.65802170787721503</v>
      </c>
      <c r="N20" s="5">
        <v>3.11419116467582E-2</v>
      </c>
      <c r="O20" s="5">
        <v>9.7420498074162198E-3</v>
      </c>
      <c r="P20" s="5">
        <v>8.1646109748728601E-2</v>
      </c>
      <c r="Q20" s="5">
        <v>3.5770979233445403E-2</v>
      </c>
      <c r="R20" s="5">
        <v>0.20984715497023201</v>
      </c>
      <c r="S20" s="5">
        <v>0.21378337096328801</v>
      </c>
      <c r="T20" s="5">
        <v>9.1668468052060997E-2</v>
      </c>
      <c r="U20" s="5">
        <v>0.25035601507063299</v>
      </c>
      <c r="V20" s="5">
        <v>0.118964378571253</v>
      </c>
    </row>
    <row r="21" spans="1:22">
      <c r="A21" s="5" t="s">
        <v>351</v>
      </c>
      <c r="B21" s="5" t="s">
        <v>648</v>
      </c>
      <c r="C21" s="5" t="s">
        <v>352</v>
      </c>
      <c r="D21" s="5">
        <v>2.8172135888616601E-2</v>
      </c>
      <c r="E21" s="5">
        <v>2.1803057300619301E-2</v>
      </c>
      <c r="F21" s="5">
        <v>3.09146364753113E-2</v>
      </c>
      <c r="G21" s="5">
        <v>4.3653427659283803E-2</v>
      </c>
      <c r="H21" s="5">
        <v>5.4582787451064901E-2</v>
      </c>
      <c r="I21" s="5">
        <v>5.3728388736971097E-2</v>
      </c>
      <c r="J21" s="5">
        <v>2.5867524625632798E-2</v>
      </c>
      <c r="K21" s="5">
        <v>2.5081074616686599E-2</v>
      </c>
      <c r="L21" s="5">
        <v>2.48681719533831E-2</v>
      </c>
      <c r="N21" s="5">
        <v>1.4748853123994199E-3</v>
      </c>
      <c r="O21" s="5">
        <v>4.8866662084169898E-3</v>
      </c>
      <c r="P21" s="5">
        <v>1.4346419760881001E-3</v>
      </c>
      <c r="Q21" s="5">
        <v>2.7225133499855699E-5</v>
      </c>
      <c r="R21" s="5">
        <v>5.79306481933641E-3</v>
      </c>
      <c r="S21" s="5">
        <v>1.23401029482867E-2</v>
      </c>
      <c r="T21" s="5">
        <v>1.4199018234073199E-4</v>
      </c>
      <c r="U21" s="5">
        <v>2.1214396324686299E-5</v>
      </c>
      <c r="V21" s="5">
        <v>2.1430589281435401E-3</v>
      </c>
    </row>
    <row r="22" spans="1:22">
      <c r="A22" s="5" t="s">
        <v>262</v>
      </c>
      <c r="B22" s="5" t="s">
        <v>651</v>
      </c>
      <c r="C22" s="5" t="s">
        <v>265</v>
      </c>
      <c r="D22" s="5">
        <v>25.141641759790598</v>
      </c>
      <c r="E22" s="5">
        <v>18.150175875890799</v>
      </c>
      <c r="F22" s="5">
        <v>17.5609687577195</v>
      </c>
      <c r="G22" s="5">
        <v>18.321532894649099</v>
      </c>
      <c r="H22" s="5">
        <v>19.7807781878921</v>
      </c>
      <c r="I22" s="5">
        <v>17.902543169539801</v>
      </c>
      <c r="J22" s="5">
        <v>13.6646216739874</v>
      </c>
      <c r="K22" s="5">
        <v>12.5928980649838</v>
      </c>
      <c r="L22" s="5">
        <v>12.6443924426321</v>
      </c>
      <c r="N22" s="5">
        <v>1.8420461254357099</v>
      </c>
      <c r="O22" s="5">
        <v>1.8984167846505899</v>
      </c>
      <c r="P22" s="5">
        <v>3.3720429000055098E-2</v>
      </c>
      <c r="Q22" s="5">
        <v>4.6246130757592298E-2</v>
      </c>
      <c r="R22" s="5">
        <v>0.62318566954298005</v>
      </c>
      <c r="S22" s="5">
        <v>6.9852723444585901E-2</v>
      </c>
      <c r="T22" s="5">
        <v>6.0955421149379502E-4</v>
      </c>
      <c r="U22" s="5">
        <v>2.4139185286765201</v>
      </c>
      <c r="V22" s="5">
        <v>0.33354708499434899</v>
      </c>
    </row>
    <row r="23" spans="1:22">
      <c r="A23" s="5" t="s">
        <v>158</v>
      </c>
      <c r="B23" s="5" t="s">
        <v>657</v>
      </c>
      <c r="C23" s="5" t="s">
        <v>161</v>
      </c>
      <c r="D23" s="5">
        <v>0.152993588090899</v>
      </c>
      <c r="E23" s="5">
        <v>1.0763015755104499</v>
      </c>
      <c r="F23" s="5">
        <v>1.01964209920654</v>
      </c>
      <c r="G23" s="5">
        <v>1.69848057701165</v>
      </c>
      <c r="H23" s="5">
        <v>1.6488080210810601</v>
      </c>
      <c r="I23" s="5">
        <v>1.54290425223419</v>
      </c>
      <c r="J23" s="5">
        <v>0.76854363359061595</v>
      </c>
      <c r="K23" s="5">
        <v>0.84451684172069197</v>
      </c>
      <c r="L23" s="5">
        <v>0.96632188156528598</v>
      </c>
      <c r="N23" s="5">
        <v>2.9122581344704499E-2</v>
      </c>
      <c r="O23" s="5">
        <v>3.8134709551804903E-2</v>
      </c>
      <c r="P23" s="5">
        <v>4.9033258217634698E-2</v>
      </c>
      <c r="Q23" s="5">
        <v>8.9957363119644806E-2</v>
      </c>
      <c r="R23" s="5">
        <v>4.9653036599024702E-2</v>
      </c>
      <c r="S23" s="5">
        <v>0.18356740338150401</v>
      </c>
      <c r="T23" s="5">
        <v>6.8598124493494894E-2</v>
      </c>
      <c r="U23" s="5">
        <v>5.09414617301783E-2</v>
      </c>
      <c r="V23" s="5">
        <v>3.4548188565609997E-2</v>
      </c>
    </row>
    <row r="24" spans="1:22">
      <c r="A24" s="5" t="s">
        <v>575</v>
      </c>
      <c r="B24" s="5" t="s">
        <v>659</v>
      </c>
      <c r="C24" s="5" t="s">
        <v>576</v>
      </c>
      <c r="D24" s="5">
        <v>0.26073108912923498</v>
      </c>
      <c r="E24" s="5">
        <v>2.2651839576460601E-2</v>
      </c>
      <c r="F24" s="5">
        <v>4.2120082565973702E-2</v>
      </c>
      <c r="G24" s="5">
        <v>7.5659380181257105E-2</v>
      </c>
      <c r="H24" s="5">
        <v>7.2949439656678203E-2</v>
      </c>
      <c r="I24" s="5">
        <v>7.7488843974946001E-2</v>
      </c>
      <c r="J24" s="5">
        <v>2.5686596718260499E-2</v>
      </c>
      <c r="K24" s="5">
        <v>2.88299152590962E-2</v>
      </c>
      <c r="L24" s="5">
        <v>3.3724104070360798E-2</v>
      </c>
      <c r="N24" s="5">
        <v>6.6042695614961199E-3</v>
      </c>
      <c r="O24" s="5">
        <v>1.36793586915326E-3</v>
      </c>
      <c r="P24" s="5">
        <v>3.2818639688549501E-4</v>
      </c>
      <c r="Q24" s="5">
        <v>3.4948433416904102E-4</v>
      </c>
      <c r="R24" s="5">
        <v>1.9483092636344199E-3</v>
      </c>
      <c r="S24" s="5">
        <v>9.1712211873092898E-3</v>
      </c>
      <c r="T24" s="5">
        <v>4.25742545677595E-3</v>
      </c>
      <c r="U24" s="5">
        <v>2.1141258935298201E-3</v>
      </c>
      <c r="V24" s="5">
        <v>3.6731609778949E-3</v>
      </c>
    </row>
  </sheetData>
  <autoFilter ref="A3:V24" xr:uid="{00000000-0009-0000-0000-000004000000}">
    <sortState xmlns:xlrd2="http://schemas.microsoft.com/office/spreadsheetml/2017/richdata2" ref="A3:V24">
      <sortCondition ref="C3"/>
    </sortState>
  </autoFilter>
  <mergeCells count="4">
    <mergeCell ref="D1:L1"/>
    <mergeCell ref="N1:V1"/>
    <mergeCell ref="D2:L2"/>
    <mergeCell ref="N2:V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3"/>
  <sheetViews>
    <sheetView workbookViewId="0">
      <pane xSplit="2" ySplit="3" topLeftCell="C4" activePane="bottomRight" state="frozen"/>
      <selection pane="topRight"/>
      <selection pane="bottomLeft"/>
      <selection pane="bottomRight" activeCell="B15" sqref="B15"/>
    </sheetView>
  </sheetViews>
  <sheetFormatPr defaultColWidth="9.140625" defaultRowHeight="15"/>
  <cols>
    <col min="2" max="2" width="40.42578125" customWidth="1"/>
    <col min="3" max="7" width="12.85546875"/>
    <col min="9" max="12" width="12.85546875"/>
  </cols>
  <sheetData>
    <row r="1" spans="1:12" s="1" customFormat="1">
      <c r="C1" s="68" t="s">
        <v>666</v>
      </c>
      <c r="D1" s="68"/>
      <c r="E1" s="68"/>
      <c r="F1" s="68"/>
      <c r="G1" s="68"/>
      <c r="I1" s="68" t="s">
        <v>666</v>
      </c>
      <c r="J1" s="68"/>
      <c r="K1" s="68"/>
      <c r="L1" s="68"/>
    </row>
    <row r="2" spans="1:12" s="1" customFormat="1">
      <c r="C2" s="68" t="s">
        <v>667</v>
      </c>
      <c r="D2" s="68"/>
      <c r="E2" s="68"/>
      <c r="F2" s="68"/>
      <c r="G2" s="68"/>
      <c r="I2" s="68" t="s">
        <v>32</v>
      </c>
      <c r="J2" s="68"/>
      <c r="K2" s="68"/>
      <c r="L2" s="68"/>
    </row>
    <row r="3" spans="1:12" s="1" customFormat="1">
      <c r="A3" s="3" t="s">
        <v>33</v>
      </c>
      <c r="B3" s="3" t="s">
        <v>23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I3" s="3">
        <v>0.1</v>
      </c>
      <c r="J3" s="3">
        <v>0.4</v>
      </c>
      <c r="K3" s="3">
        <v>0.5</v>
      </c>
      <c r="L3" s="3">
        <v>0.7</v>
      </c>
    </row>
    <row r="4" spans="1:12">
      <c r="A4" s="5" t="s">
        <v>49</v>
      </c>
      <c r="B4" s="5" t="s">
        <v>50</v>
      </c>
      <c r="C4" s="5">
        <v>1.26211187010008</v>
      </c>
      <c r="D4" s="5">
        <v>1.95201559590506</v>
      </c>
      <c r="E4" s="5">
        <v>1.30938953765911</v>
      </c>
      <c r="F4" s="5">
        <v>1.3741349145685899</v>
      </c>
      <c r="G4" s="5">
        <v>0.26312861700059298</v>
      </c>
      <c r="I4" s="5">
        <v>0.33178014191828997</v>
      </c>
      <c r="J4" s="5">
        <v>0.27788067117729598</v>
      </c>
      <c r="K4" s="5">
        <v>0.31197114885025901</v>
      </c>
      <c r="L4" s="5">
        <v>0.82833291563734501</v>
      </c>
    </row>
    <row r="5" spans="1:12">
      <c r="A5" s="5" t="s">
        <v>52</v>
      </c>
      <c r="B5" s="5" t="s">
        <v>53</v>
      </c>
      <c r="C5" s="5">
        <v>0.58489748453030799</v>
      </c>
      <c r="D5" s="5">
        <v>0.76289664198048601</v>
      </c>
      <c r="E5" s="5">
        <v>0.79267543313850397</v>
      </c>
      <c r="F5" s="5">
        <v>1.2515835863165501</v>
      </c>
      <c r="G5" s="5">
        <v>0.20882770175392301</v>
      </c>
      <c r="I5" s="5">
        <v>0.31563517748126602</v>
      </c>
      <c r="J5" s="5">
        <v>0.29609577275554</v>
      </c>
      <c r="K5" s="5">
        <v>0.40775119501803703</v>
      </c>
      <c r="L5" s="5">
        <v>1.3746322783526099</v>
      </c>
    </row>
    <row r="6" spans="1:12">
      <c r="A6" s="5" t="s">
        <v>59</v>
      </c>
      <c r="B6" s="5" t="s">
        <v>60</v>
      </c>
      <c r="C6" s="5"/>
      <c r="D6" s="5"/>
      <c r="E6" s="5">
        <v>0.16293229174072599</v>
      </c>
      <c r="F6" s="5"/>
      <c r="G6" s="5"/>
      <c r="I6" s="5"/>
      <c r="J6" s="5"/>
      <c r="K6" s="5"/>
      <c r="L6" s="5"/>
    </row>
    <row r="7" spans="1:12">
      <c r="A7" s="5" t="s">
        <v>62</v>
      </c>
      <c r="B7" s="5" t="s">
        <v>63</v>
      </c>
      <c r="C7" s="5">
        <v>9.5703312883185399E-2</v>
      </c>
      <c r="D7" s="5">
        <v>0.13463495609925699</v>
      </c>
      <c r="E7" s="5">
        <v>0.11009241483332401</v>
      </c>
      <c r="F7" s="5">
        <v>6.9917786462934103E-2</v>
      </c>
      <c r="G7" s="5">
        <v>2.63292439673651E-2</v>
      </c>
      <c r="I7" s="5">
        <v>3.8895367499766402E-2</v>
      </c>
      <c r="J7" s="5">
        <v>4.5956783138777602E-2</v>
      </c>
      <c r="K7" s="5">
        <v>6.8770365408310205E-2</v>
      </c>
      <c r="L7" s="5">
        <v>0.134007315646892</v>
      </c>
    </row>
    <row r="8" spans="1:12">
      <c r="A8" s="5" t="s">
        <v>66</v>
      </c>
      <c r="B8" s="5" t="s">
        <v>67</v>
      </c>
      <c r="C8" s="5">
        <v>0.60528393876638997</v>
      </c>
      <c r="D8" s="5">
        <v>0.88953313755983399</v>
      </c>
      <c r="E8" s="5">
        <v>0.564210102103478</v>
      </c>
      <c r="F8" s="5">
        <v>0.57950921555973001</v>
      </c>
      <c r="G8" s="5">
        <v>0.172719504379406</v>
      </c>
      <c r="I8" s="5">
        <v>0.31853932500169502</v>
      </c>
      <c r="J8" s="5">
        <v>0.233974207625541</v>
      </c>
      <c r="K8" s="5">
        <v>0.39133187450826101</v>
      </c>
      <c r="L8" s="5">
        <v>0.96530065160574297</v>
      </c>
    </row>
    <row r="9" spans="1:12">
      <c r="A9" s="5" t="s">
        <v>76</v>
      </c>
      <c r="B9" s="5" t="s">
        <v>77</v>
      </c>
      <c r="C9" s="5">
        <v>0.444406006973811</v>
      </c>
      <c r="D9" s="5">
        <v>2.48853841721446</v>
      </c>
      <c r="E9" s="5">
        <v>0.38599964778199403</v>
      </c>
      <c r="F9" s="5">
        <v>0.88670580695637802</v>
      </c>
      <c r="G9" s="5">
        <v>0.56129008254742496</v>
      </c>
      <c r="I9" s="5">
        <v>0.70760901620185002</v>
      </c>
      <c r="J9" s="5">
        <v>0.89425507356649203</v>
      </c>
      <c r="K9" s="5">
        <v>1.51257053668186</v>
      </c>
      <c r="L9" s="5">
        <v>0.514846854749204</v>
      </c>
    </row>
    <row r="10" spans="1:12">
      <c r="A10" s="5" t="s">
        <v>78</v>
      </c>
      <c r="B10" s="5" t="s">
        <v>79</v>
      </c>
      <c r="C10" s="5">
        <v>3.5771896251266998E-2</v>
      </c>
      <c r="D10" s="5">
        <v>2.7333869428907701E-2</v>
      </c>
      <c r="E10" s="5">
        <v>3.7673769641475098E-2</v>
      </c>
      <c r="F10" s="5">
        <v>2.7943453743731E-2</v>
      </c>
      <c r="G10" s="5">
        <v>4.6794476355527604E-3</v>
      </c>
      <c r="I10" s="5">
        <v>1.5141985654195601E-2</v>
      </c>
      <c r="J10" s="5">
        <v>8.0102789949268796E-3</v>
      </c>
      <c r="K10" s="5">
        <v>1.0943507563499299E-2</v>
      </c>
      <c r="L10" s="5">
        <v>3.6887777021947003E-2</v>
      </c>
    </row>
    <row r="11" spans="1:12">
      <c r="A11" s="5" t="s">
        <v>85</v>
      </c>
      <c r="B11" s="5" t="s">
        <v>86</v>
      </c>
      <c r="C11" s="5">
        <v>0.65342027474816999</v>
      </c>
      <c r="D11" s="5">
        <v>0.70389060768850298</v>
      </c>
      <c r="E11" s="5">
        <v>0.699565194466645</v>
      </c>
      <c r="F11" s="5">
        <v>0.54291772426872298</v>
      </c>
      <c r="G11" s="5">
        <v>0.253169038594942</v>
      </c>
      <c r="I11" s="5">
        <v>0.53541477449764996</v>
      </c>
      <c r="J11" s="5">
        <v>0.431783272421431</v>
      </c>
      <c r="K11" s="5">
        <v>0.65286790411650297</v>
      </c>
      <c r="L11" s="5">
        <v>1.4584690845297299</v>
      </c>
    </row>
    <row r="12" spans="1:12">
      <c r="A12" s="5" t="s">
        <v>88</v>
      </c>
      <c r="B12" s="5" t="s">
        <v>42</v>
      </c>
      <c r="C12" s="5">
        <v>0.128204905284171</v>
      </c>
      <c r="D12" s="5"/>
      <c r="E12" s="5"/>
      <c r="F12" s="5"/>
      <c r="G12" s="5"/>
      <c r="I12" s="5"/>
      <c r="J12" s="5"/>
      <c r="K12" s="5"/>
      <c r="L12" s="5">
        <v>0.26870449152984899</v>
      </c>
    </row>
    <row r="13" spans="1:12">
      <c r="A13" s="5" t="s">
        <v>92</v>
      </c>
      <c r="B13" s="5" t="s">
        <v>96</v>
      </c>
      <c r="C13" s="5">
        <v>3.6415467931897298</v>
      </c>
      <c r="D13" s="5">
        <v>3.01915562605951</v>
      </c>
      <c r="E13" s="5">
        <v>4.2691492135731597</v>
      </c>
      <c r="F13" s="5">
        <v>3.2636058202201599</v>
      </c>
      <c r="G13" s="5">
        <v>3.1750112447607002</v>
      </c>
      <c r="I13" s="5">
        <v>2.3747088438019999</v>
      </c>
      <c r="J13" s="5">
        <v>5.16573983868797</v>
      </c>
      <c r="K13" s="5">
        <v>5.1548352981474199</v>
      </c>
      <c r="L13" s="5">
        <v>2.60583819277206</v>
      </c>
    </row>
    <row r="14" spans="1:12">
      <c r="A14" s="5" t="s">
        <v>97</v>
      </c>
      <c r="B14" s="5" t="s">
        <v>100</v>
      </c>
      <c r="C14" s="5"/>
      <c r="D14" s="5">
        <v>3.0060544192126601E-2</v>
      </c>
      <c r="E14" s="5"/>
      <c r="F14" s="5"/>
      <c r="G14" s="5"/>
      <c r="I14" s="5">
        <v>7.3773917171160094E-2</v>
      </c>
      <c r="J14" s="5"/>
      <c r="K14" s="5"/>
      <c r="L14" s="5"/>
    </row>
    <row r="15" spans="1:12">
      <c r="A15" s="5" t="s">
        <v>102</v>
      </c>
      <c r="B15" s="5" t="s">
        <v>103</v>
      </c>
      <c r="C15" s="5">
        <v>1.64419005356637</v>
      </c>
      <c r="D15" s="5">
        <v>0.21154623978336401</v>
      </c>
      <c r="E15" s="5">
        <v>1.9060570412998601</v>
      </c>
      <c r="F15" s="5">
        <v>0.90045275583453799</v>
      </c>
      <c r="G15" s="5">
        <v>5.0150740862535403E-2</v>
      </c>
      <c r="I15" s="5">
        <v>0.30624160753760998</v>
      </c>
      <c r="J15" s="5">
        <v>0.18544478013802701</v>
      </c>
      <c r="K15" s="5">
        <v>0.30894707127800097</v>
      </c>
      <c r="L15" s="5">
        <v>2.5030223288341502</v>
      </c>
    </row>
    <row r="16" spans="1:12">
      <c r="A16" s="5" t="s">
        <v>104</v>
      </c>
      <c r="B16" s="5" t="s">
        <v>105</v>
      </c>
      <c r="C16" s="5">
        <v>0.22449743560184601</v>
      </c>
      <c r="D16" s="5">
        <v>0.33992153112790902</v>
      </c>
      <c r="E16" s="5">
        <v>0.180219722035696</v>
      </c>
      <c r="F16" s="5">
        <v>0.33459190231362501</v>
      </c>
      <c r="G16" s="5">
        <v>6.5226627365227399E-2</v>
      </c>
      <c r="I16" s="5">
        <v>0.119350732698456</v>
      </c>
      <c r="J16" s="5">
        <v>0.10827714351390701</v>
      </c>
      <c r="K16" s="5">
        <v>0.15553906632721201</v>
      </c>
      <c r="L16" s="5"/>
    </row>
    <row r="17" spans="1:12">
      <c r="A17" s="5" t="s">
        <v>114</v>
      </c>
      <c r="B17" s="5" t="s">
        <v>43</v>
      </c>
      <c r="C17" s="5"/>
      <c r="D17" s="5">
        <v>6.8616157441030598E-2</v>
      </c>
      <c r="E17" s="5"/>
      <c r="F17" s="5">
        <v>6.19150098288292E-2</v>
      </c>
      <c r="G17" s="5">
        <v>7.8030466453801003E-2</v>
      </c>
      <c r="I17" s="5">
        <v>9.3693754269483204E-2</v>
      </c>
      <c r="J17" s="5">
        <v>7.04544744754282E-2</v>
      </c>
      <c r="K17" s="5">
        <v>4.7525724290610499E-2</v>
      </c>
      <c r="L17" s="5">
        <v>0.20162423794665399</v>
      </c>
    </row>
    <row r="18" spans="1:12">
      <c r="A18" s="5" t="s">
        <v>120</v>
      </c>
      <c r="B18" s="5" t="s">
        <v>121</v>
      </c>
      <c r="C18" s="5">
        <v>0.676581292263986</v>
      </c>
      <c r="D18" s="5">
        <v>0.89242388551947505</v>
      </c>
      <c r="E18" s="5">
        <v>0.58876180798059996</v>
      </c>
      <c r="F18" s="5">
        <v>0.85235815212884503</v>
      </c>
      <c r="G18" s="5">
        <v>0.126021641395169</v>
      </c>
      <c r="I18" s="5">
        <v>0.145319649765797</v>
      </c>
      <c r="J18" s="5">
        <v>0.14899118930564001</v>
      </c>
      <c r="K18" s="5">
        <v>0.14706758996036401</v>
      </c>
      <c r="L18" s="5">
        <v>0.83085997637034104</v>
      </c>
    </row>
    <row r="19" spans="1:12">
      <c r="A19" s="5" t="s">
        <v>126</v>
      </c>
      <c r="B19" s="5" t="s">
        <v>127</v>
      </c>
      <c r="C19" s="5">
        <v>0.24104256745908501</v>
      </c>
      <c r="D19" s="5">
        <v>0.23104349834452501</v>
      </c>
      <c r="E19" s="5">
        <v>0.33657319082932102</v>
      </c>
      <c r="F19" s="5">
        <v>0.57886342966253002</v>
      </c>
      <c r="G19" s="5">
        <v>0.255039558029868</v>
      </c>
      <c r="I19" s="5">
        <v>0.167556899045817</v>
      </c>
      <c r="J19" s="5">
        <v>0.46564798025429199</v>
      </c>
      <c r="K19" s="5">
        <v>0.34833127508714201</v>
      </c>
      <c r="L19" s="5">
        <v>0.78235139412789101</v>
      </c>
    </row>
    <row r="20" spans="1:12">
      <c r="A20" s="5" t="s">
        <v>130</v>
      </c>
      <c r="B20" s="5" t="s">
        <v>132</v>
      </c>
      <c r="C20" s="5">
        <v>6.1053942358537903</v>
      </c>
      <c r="D20" s="5">
        <v>12.2481856348849</v>
      </c>
      <c r="E20" s="5">
        <v>5.05866064143045E-2</v>
      </c>
      <c r="F20" s="5">
        <v>8.7605014202095592</v>
      </c>
      <c r="G20" s="5">
        <v>12.377230063254199</v>
      </c>
      <c r="I20" s="5">
        <v>15.4897492759795</v>
      </c>
      <c r="J20" s="5">
        <v>10.489103963545199</v>
      </c>
      <c r="K20" s="5">
        <v>9.1975030515148006</v>
      </c>
      <c r="L20" s="5">
        <v>1.31353910744335</v>
      </c>
    </row>
    <row r="21" spans="1:12">
      <c r="A21" s="5" t="s">
        <v>135</v>
      </c>
      <c r="B21" s="5" t="s">
        <v>136</v>
      </c>
      <c r="C21" s="5"/>
      <c r="D21" s="5"/>
      <c r="E21" s="5"/>
      <c r="F21" s="5"/>
      <c r="G21" s="5">
        <v>6.4946618646295098E-2</v>
      </c>
      <c r="I21" s="5">
        <v>6.4946618646295098E-2</v>
      </c>
      <c r="J21" s="5">
        <v>6.4946618646295098E-2</v>
      </c>
      <c r="K21" s="5">
        <v>6.4946618646295098E-2</v>
      </c>
      <c r="L21" s="5">
        <v>6.4946618646295098E-2</v>
      </c>
    </row>
    <row r="22" spans="1:12">
      <c r="A22" s="5" t="s">
        <v>140</v>
      </c>
      <c r="B22" s="5" t="s">
        <v>141</v>
      </c>
      <c r="C22" s="5">
        <v>4.3381022632968898E-2</v>
      </c>
      <c r="D22" s="5">
        <v>6.2449174407016798E-2</v>
      </c>
      <c r="E22" s="5">
        <v>5.7503017588306699E-2</v>
      </c>
      <c r="F22" s="5">
        <v>8.8753578925184498E-2</v>
      </c>
      <c r="G22" s="5">
        <v>3.2145366235795399E-2</v>
      </c>
      <c r="I22" s="5">
        <v>3.7347433355863303E-2</v>
      </c>
      <c r="J22" s="5">
        <v>6.9033204585209798E-2</v>
      </c>
      <c r="K22" s="5">
        <v>6.5204783516380593E-2</v>
      </c>
      <c r="L22" s="5">
        <v>0.14687131952883101</v>
      </c>
    </row>
    <row r="23" spans="1:12">
      <c r="A23" s="5" t="s">
        <v>144</v>
      </c>
      <c r="B23" s="5" t="s">
        <v>145</v>
      </c>
      <c r="C23" s="5">
        <v>0.320166756898144</v>
      </c>
      <c r="D23" s="5">
        <v>0.370702563161322</v>
      </c>
      <c r="E23" s="5">
        <v>0.28176115715449901</v>
      </c>
      <c r="F23" s="5">
        <v>0.25956337409908498</v>
      </c>
      <c r="G23" s="5">
        <v>6.3668211680496606E-2</v>
      </c>
      <c r="I23" s="5">
        <v>0.10399542693000199</v>
      </c>
      <c r="J23" s="5">
        <v>6.8186769079443293E-2</v>
      </c>
      <c r="K23" s="5">
        <v>0.10810772883482</v>
      </c>
      <c r="L23" s="5">
        <v>0.14017355268339801</v>
      </c>
    </row>
    <row r="24" spans="1:12">
      <c r="A24" s="5" t="s">
        <v>146</v>
      </c>
      <c r="B24" s="5" t="s">
        <v>147</v>
      </c>
      <c r="C24" s="5">
        <v>0.56933947653643702</v>
      </c>
      <c r="D24" s="5">
        <v>0.44942570788803399</v>
      </c>
      <c r="E24" s="5">
        <v>0.49417293803963702</v>
      </c>
      <c r="F24" s="5">
        <v>1.3233427032969101</v>
      </c>
      <c r="G24" s="5">
        <v>0.370967010763185</v>
      </c>
      <c r="I24" s="5">
        <v>0.15683044370066801</v>
      </c>
      <c r="J24" s="5">
        <v>0.30697914523338798</v>
      </c>
      <c r="K24" s="5">
        <v>0.40348797446412099</v>
      </c>
      <c r="L24" s="5">
        <v>0.707990804694828</v>
      </c>
    </row>
    <row r="25" spans="1:12">
      <c r="A25" s="5" t="s">
        <v>158</v>
      </c>
      <c r="B25" s="5" t="s">
        <v>161</v>
      </c>
      <c r="C25" s="5">
        <v>9.1134741726211499E-2</v>
      </c>
      <c r="D25" s="5">
        <v>0.174554275305074</v>
      </c>
      <c r="E25" s="5"/>
      <c r="F25" s="5"/>
      <c r="G25" s="5">
        <v>9.4573971515383701E-2</v>
      </c>
      <c r="I25" s="5">
        <v>1.8082553317516101E-2</v>
      </c>
      <c r="J25" s="5">
        <v>6.9472301300962297E-2</v>
      </c>
      <c r="K25" s="5">
        <v>4.7689873149581397E-2</v>
      </c>
      <c r="L25" s="5">
        <v>0.14891264425095599</v>
      </c>
    </row>
    <row r="26" spans="1:12">
      <c r="A26" s="5" t="s">
        <v>162</v>
      </c>
      <c r="B26" s="5" t="s">
        <v>163</v>
      </c>
      <c r="C26" s="5">
        <v>0.84615257240317299</v>
      </c>
      <c r="D26" s="5">
        <v>0.88755525737692198</v>
      </c>
      <c r="E26" s="5">
        <v>0.66313562521743197</v>
      </c>
      <c r="F26" s="5">
        <v>0.647786517015976</v>
      </c>
      <c r="G26" s="5">
        <v>0.13398174307324101</v>
      </c>
      <c r="I26" s="5">
        <v>0.22757887979031999</v>
      </c>
      <c r="J26" s="5">
        <v>0.164883115078057</v>
      </c>
      <c r="K26" s="5">
        <v>0.20762220636699699</v>
      </c>
      <c r="L26" s="5">
        <v>0.305137362309501</v>
      </c>
    </row>
    <row r="27" spans="1:12">
      <c r="A27" s="5" t="s">
        <v>164</v>
      </c>
      <c r="B27" s="5" t="s">
        <v>166</v>
      </c>
      <c r="C27" s="5">
        <v>7.4345043072564704E-2</v>
      </c>
      <c r="D27" s="5">
        <v>9.3939846902496696E-2</v>
      </c>
      <c r="E27" s="5">
        <v>0.119644753168122</v>
      </c>
      <c r="F27" s="5">
        <v>8.9568365134628694E-2</v>
      </c>
      <c r="G27" s="5">
        <v>0.10855975207614101</v>
      </c>
      <c r="I27" s="5">
        <v>0.12817325624084999</v>
      </c>
      <c r="J27" s="5">
        <v>0.19471274070394301</v>
      </c>
      <c r="K27" s="5">
        <v>0.109772280735928</v>
      </c>
      <c r="L27" s="5">
        <v>4.8372064181378502E-2</v>
      </c>
    </row>
    <row r="28" spans="1:12">
      <c r="A28" s="5" t="s">
        <v>170</v>
      </c>
      <c r="B28" s="5" t="s">
        <v>171</v>
      </c>
      <c r="C28" s="5">
        <v>5.5717853119573002E-2</v>
      </c>
      <c r="D28" s="5">
        <v>5.1728671709292802E-2</v>
      </c>
      <c r="E28" s="5">
        <v>6.5725987529482499E-2</v>
      </c>
      <c r="F28" s="5">
        <v>5.4784149683128197E-2</v>
      </c>
      <c r="G28" s="5">
        <v>5.3512633607773301E-2</v>
      </c>
      <c r="I28" s="5">
        <v>4.4724937494397897E-2</v>
      </c>
      <c r="J28" s="5">
        <v>6.4827538361548503E-2</v>
      </c>
      <c r="K28" s="5">
        <v>4.4443090416356502E-2</v>
      </c>
      <c r="L28" s="5">
        <v>5.6380469715813203E-2</v>
      </c>
    </row>
    <row r="29" spans="1:12">
      <c r="A29" s="5" t="s">
        <v>174</v>
      </c>
      <c r="B29" s="5" t="s">
        <v>176</v>
      </c>
      <c r="C29" s="5">
        <v>0.21015723488346799</v>
      </c>
      <c r="D29" s="5">
        <v>0.31420908875004899</v>
      </c>
      <c r="E29" s="5">
        <v>0.20731778834294401</v>
      </c>
      <c r="F29" s="5">
        <v>0.214035971689916</v>
      </c>
      <c r="G29" s="5">
        <v>4.3341598477229203E-2</v>
      </c>
      <c r="I29" s="5">
        <v>5.3352483313448398E-2</v>
      </c>
      <c r="J29" s="5">
        <v>4.4810787019795302E-2</v>
      </c>
      <c r="K29" s="5">
        <v>4.9448742262072701E-2</v>
      </c>
      <c r="L29" s="5">
        <v>0.135155979616436</v>
      </c>
    </row>
    <row r="30" spans="1:12">
      <c r="A30" s="5" t="s">
        <v>177</v>
      </c>
      <c r="B30" s="5" t="s">
        <v>178</v>
      </c>
      <c r="C30" s="5"/>
      <c r="D30" s="5">
        <v>2.7052344243495601E-2</v>
      </c>
      <c r="E30" s="5">
        <v>3.7769412014161598E-2</v>
      </c>
      <c r="F30" s="5">
        <v>4.5111319526074001E-2</v>
      </c>
      <c r="G30" s="5">
        <v>2.7891743900716099E-2</v>
      </c>
      <c r="I30" s="5">
        <v>2.3265341292322699E-2</v>
      </c>
      <c r="J30" s="5">
        <v>5.5576091594646798E-2</v>
      </c>
      <c r="K30" s="5">
        <v>3.7129692228565998E-2</v>
      </c>
      <c r="L30" s="5">
        <v>9.6327831450897405E-2</v>
      </c>
    </row>
    <row r="31" spans="1:12">
      <c r="A31" s="5" t="s">
        <v>205</v>
      </c>
      <c r="B31" s="5" t="s">
        <v>207</v>
      </c>
      <c r="C31" s="5">
        <v>9.7326411157087706E-2</v>
      </c>
      <c r="D31" s="5">
        <v>0.116629725950635</v>
      </c>
      <c r="E31" s="5">
        <v>7.4736644618302303E-2</v>
      </c>
      <c r="F31" s="5">
        <v>7.7453764462407704E-2</v>
      </c>
      <c r="G31" s="5">
        <v>2.4905246886169099E-2</v>
      </c>
      <c r="I31" s="5">
        <v>4.8723062588228498E-2</v>
      </c>
      <c r="J31" s="5">
        <v>3.4839841195453303E-2</v>
      </c>
      <c r="K31" s="5">
        <v>5.6669995954752597E-2</v>
      </c>
      <c r="L31" s="5">
        <v>0.12575259866576</v>
      </c>
    </row>
    <row r="32" spans="1:12">
      <c r="A32" s="5" t="s">
        <v>210</v>
      </c>
      <c r="B32" s="5" t="s">
        <v>212</v>
      </c>
      <c r="C32" s="5"/>
      <c r="D32" s="5"/>
      <c r="E32" s="5">
        <v>5.0665763591306702E-3</v>
      </c>
      <c r="F32" s="5"/>
      <c r="G32" s="5"/>
      <c r="I32" s="5"/>
      <c r="J32" s="5"/>
      <c r="K32" s="5"/>
      <c r="L32" s="5"/>
    </row>
    <row r="33" spans="1:12">
      <c r="A33" s="5" t="s">
        <v>226</v>
      </c>
      <c r="B33" s="5" t="s">
        <v>229</v>
      </c>
      <c r="C33" s="5">
        <v>6.9610989215851196E-2</v>
      </c>
      <c r="D33" s="5">
        <v>7.0208547682858599E-2</v>
      </c>
      <c r="E33" s="5"/>
      <c r="F33" s="5"/>
      <c r="G33" s="5">
        <v>3.1523829051006903E-2</v>
      </c>
      <c r="I33" s="5">
        <v>0.128388802240605</v>
      </c>
      <c r="J33" s="5">
        <v>3.8469441981012903E-2</v>
      </c>
      <c r="K33" s="5">
        <v>5.0778937872550001E-2</v>
      </c>
      <c r="L33" s="5">
        <v>8.8811529448052498E-2</v>
      </c>
    </row>
    <row r="34" spans="1:12">
      <c r="A34" s="5" t="s">
        <v>238</v>
      </c>
      <c r="B34" s="5" t="s">
        <v>240</v>
      </c>
      <c r="C34" s="5">
        <v>0.13292410052555401</v>
      </c>
      <c r="D34" s="5">
        <v>0.115864655813948</v>
      </c>
      <c r="E34" s="5">
        <v>0.11319518786123201</v>
      </c>
      <c r="F34" s="5">
        <v>8.4713699311717405E-2</v>
      </c>
      <c r="G34" s="5">
        <v>4.7693400766666103E-2</v>
      </c>
      <c r="I34" s="5">
        <v>9.8078600602942101E-2</v>
      </c>
      <c r="J34" s="5">
        <v>7.6766148187878303E-2</v>
      </c>
      <c r="K34" s="5">
        <v>0.12090627458693901</v>
      </c>
      <c r="L34" s="5">
        <v>0.32518154857804399</v>
      </c>
    </row>
    <row r="35" spans="1:12">
      <c r="A35" s="5" t="s">
        <v>241</v>
      </c>
      <c r="B35" s="5" t="s">
        <v>242</v>
      </c>
      <c r="C35" s="5">
        <v>7.5563297652040798E-2</v>
      </c>
      <c r="D35" s="5">
        <v>2.4847391484675001E-2</v>
      </c>
      <c r="E35" s="5">
        <v>5.8813584380809497E-2</v>
      </c>
      <c r="F35" s="5">
        <v>3.9253335953302097E-2</v>
      </c>
      <c r="G35" s="5">
        <v>2.9194040455198999E-3</v>
      </c>
      <c r="I35" s="5">
        <v>9.8875744187802098E-3</v>
      </c>
      <c r="J35" s="5">
        <v>3.7342322516496101E-3</v>
      </c>
      <c r="K35" s="5">
        <v>4.98871320309369E-3</v>
      </c>
      <c r="L35" s="5">
        <v>6.2189711551084201E-2</v>
      </c>
    </row>
    <row r="36" spans="1:12">
      <c r="A36" s="5" t="s">
        <v>252</v>
      </c>
      <c r="B36" s="5" t="s">
        <v>253</v>
      </c>
      <c r="C36" s="5">
        <v>7.2202379498489094E-2</v>
      </c>
      <c r="D36" s="5">
        <v>7.9054349464713E-2</v>
      </c>
      <c r="E36" s="5">
        <v>7.0192994800721706E-2</v>
      </c>
      <c r="F36" s="5">
        <v>5.58829640138883E-2</v>
      </c>
      <c r="G36" s="5">
        <v>3.2340275894183798E-2</v>
      </c>
      <c r="I36" s="5">
        <v>5.9063474442539503E-2</v>
      </c>
      <c r="J36" s="5">
        <v>5.0790236157614202E-2</v>
      </c>
      <c r="K36" s="5">
        <v>6.1999678978073999E-2</v>
      </c>
      <c r="L36" s="5">
        <v>0.23338241261203199</v>
      </c>
    </row>
    <row r="37" spans="1:12">
      <c r="A37" s="5" t="s">
        <v>255</v>
      </c>
      <c r="B37" s="5" t="s">
        <v>258</v>
      </c>
      <c r="C37" s="5">
        <v>7.43169740455846E-2</v>
      </c>
      <c r="D37" s="5">
        <v>0.21669666800362899</v>
      </c>
      <c r="E37" s="5">
        <v>0.102386988686817</v>
      </c>
      <c r="F37" s="5">
        <v>0.19926742448954801</v>
      </c>
      <c r="G37" s="5">
        <v>0.19622895749739699</v>
      </c>
      <c r="I37" s="5">
        <v>0.10170839031102399</v>
      </c>
      <c r="J37" s="5">
        <v>0.17596226679986901</v>
      </c>
      <c r="K37" s="5">
        <v>0.20914553997172899</v>
      </c>
      <c r="L37" s="5">
        <v>0.22729413012323199</v>
      </c>
    </row>
    <row r="38" spans="1:12">
      <c r="A38" s="5" t="s">
        <v>262</v>
      </c>
      <c r="B38" s="5" t="s">
        <v>266</v>
      </c>
      <c r="C38" s="5">
        <v>4.7116423608187102E-2</v>
      </c>
      <c r="D38" s="5">
        <v>8.3462193004212898E-2</v>
      </c>
      <c r="E38" s="5">
        <v>8.8886319689971696E-2</v>
      </c>
      <c r="F38" s="5"/>
      <c r="G38" s="5">
        <v>5.51275282606273E-2</v>
      </c>
      <c r="I38" s="5">
        <v>0.34126028281196202</v>
      </c>
      <c r="J38" s="5">
        <v>6.9813689919909799E-2</v>
      </c>
      <c r="K38" s="5">
        <v>6.09325126630689E-2</v>
      </c>
      <c r="L38" s="5">
        <v>0.18249795926471399</v>
      </c>
    </row>
    <row r="39" spans="1:12">
      <c r="A39" s="5" t="s">
        <v>267</v>
      </c>
      <c r="B39" s="5" t="s">
        <v>270</v>
      </c>
      <c r="C39" s="5">
        <v>7.3819018074563703E-2</v>
      </c>
      <c r="D39" s="5">
        <v>8.33959982724575E-2</v>
      </c>
      <c r="E39" s="5">
        <v>0.102534162590613</v>
      </c>
      <c r="F39" s="5">
        <v>0.21559666530989199</v>
      </c>
      <c r="G39" s="5">
        <v>8.4304883548964704E-2</v>
      </c>
      <c r="I39" s="5">
        <v>5.88814914928424E-2</v>
      </c>
      <c r="J39" s="5">
        <v>0.16289291919524601</v>
      </c>
      <c r="K39" s="5">
        <v>0.10091031217464499</v>
      </c>
      <c r="L39" s="5">
        <v>0.226530212537353</v>
      </c>
    </row>
    <row r="40" spans="1:12">
      <c r="A40" s="5" t="s">
        <v>282</v>
      </c>
      <c r="B40" s="5" t="s">
        <v>284</v>
      </c>
      <c r="C40" s="5">
        <v>0.115027530029018</v>
      </c>
      <c r="D40" s="5">
        <v>6.6391569304660794E-2</v>
      </c>
      <c r="E40" s="5">
        <v>8.3396202068918707E-2</v>
      </c>
      <c r="F40" s="5">
        <v>7.2690048385293998E-2</v>
      </c>
      <c r="G40" s="5">
        <v>8.3927615581996604E-3</v>
      </c>
      <c r="I40" s="5">
        <v>3.7084017757643098E-2</v>
      </c>
      <c r="J40" s="5">
        <v>1.14755529737541E-2</v>
      </c>
      <c r="K40" s="5">
        <v>1.6208243954396299E-2</v>
      </c>
      <c r="L40" s="5">
        <v>8.5841746923967399E-2</v>
      </c>
    </row>
    <row r="41" spans="1:12">
      <c r="A41" s="5" t="s">
        <v>298</v>
      </c>
      <c r="B41" s="5" t="s">
        <v>300</v>
      </c>
      <c r="C41" s="5">
        <v>0.54279054963511097</v>
      </c>
      <c r="D41" s="5">
        <v>0.74631310345306701</v>
      </c>
      <c r="E41" s="5"/>
      <c r="F41" s="5">
        <v>0.29477693155989099</v>
      </c>
      <c r="G41" s="5">
        <v>0.44117204532116699</v>
      </c>
      <c r="I41" s="5">
        <v>0.21045080784272499</v>
      </c>
      <c r="J41" s="5">
        <v>0.23615219469248599</v>
      </c>
      <c r="K41" s="5">
        <v>0.172700629502272</v>
      </c>
      <c r="L41" s="5">
        <v>0.78868479431527605</v>
      </c>
    </row>
    <row r="42" spans="1:12">
      <c r="A42" s="5" t="s">
        <v>309</v>
      </c>
      <c r="B42" s="5" t="s">
        <v>311</v>
      </c>
      <c r="C42" s="5">
        <v>6.2633207498554097E-2</v>
      </c>
      <c r="D42" s="5">
        <v>6.8200248134182198E-2</v>
      </c>
      <c r="E42" s="5">
        <v>6.2160308859535197E-2</v>
      </c>
      <c r="F42" s="5">
        <v>0.139958275567834</v>
      </c>
      <c r="G42" s="5">
        <v>8.5331130605676195E-2</v>
      </c>
      <c r="I42" s="5">
        <v>0.110163493957615</v>
      </c>
      <c r="J42" s="5">
        <v>8.7871193338401904E-2</v>
      </c>
      <c r="K42" s="5">
        <v>8.8862663888235799E-2</v>
      </c>
      <c r="L42" s="5">
        <v>8.4224069465558604E-2</v>
      </c>
    </row>
    <row r="43" spans="1:12">
      <c r="A43" s="5" t="s">
        <v>323</v>
      </c>
      <c r="B43" s="5" t="s">
        <v>325</v>
      </c>
      <c r="C43" s="5">
        <v>2.9991876063275E-2</v>
      </c>
      <c r="D43" s="5">
        <v>5.5379543532565002E-2</v>
      </c>
      <c r="E43" s="5">
        <v>6.5091196858840003E-2</v>
      </c>
      <c r="F43" s="5">
        <v>7.5386551829762102E-2</v>
      </c>
      <c r="G43" s="5">
        <v>6.70807984259882E-2</v>
      </c>
      <c r="I43" s="5">
        <v>4.4097401936728398E-2</v>
      </c>
      <c r="J43" s="5">
        <v>7.9317636948348105E-2</v>
      </c>
      <c r="K43" s="5">
        <v>6.5194104463056998E-2</v>
      </c>
      <c r="L43" s="5">
        <v>0.114324829395224</v>
      </c>
    </row>
    <row r="44" spans="1:12">
      <c r="A44" s="5" t="s">
        <v>360</v>
      </c>
      <c r="B44" s="5" t="s">
        <v>362</v>
      </c>
      <c r="C44" s="5">
        <v>6.21651101477807E-2</v>
      </c>
      <c r="D44" s="5">
        <v>5.7525323488403002E-2</v>
      </c>
      <c r="E44" s="5">
        <v>3.8357745089453402E-2</v>
      </c>
      <c r="F44" s="5">
        <v>0.12619642099985501</v>
      </c>
      <c r="G44" s="5">
        <v>5.5397792901585002E-2</v>
      </c>
      <c r="I44" s="5">
        <v>3.1145689102491901E-2</v>
      </c>
      <c r="J44" s="5">
        <v>4.7173657558750103E-2</v>
      </c>
      <c r="K44" s="5">
        <v>3.3550870052268603E-2</v>
      </c>
      <c r="L44" s="5">
        <v>0.10972969447452199</v>
      </c>
    </row>
    <row r="45" spans="1:12">
      <c r="A45" s="5" t="s">
        <v>387</v>
      </c>
      <c r="B45" s="5" t="s">
        <v>388</v>
      </c>
      <c r="C45" s="5">
        <v>1.22369712796827E-2</v>
      </c>
      <c r="D45" s="5"/>
      <c r="E45" s="5">
        <v>1.44937753769408E-2</v>
      </c>
      <c r="F45" s="5">
        <v>4.740055235671E-3</v>
      </c>
      <c r="G45" s="5">
        <v>1.14675871140566E-3</v>
      </c>
      <c r="I45" s="5">
        <v>5.1458799492137804E-3</v>
      </c>
      <c r="J45" s="5">
        <v>2.8883779733531998E-3</v>
      </c>
      <c r="K45" s="5">
        <v>5.0252456838323703E-3</v>
      </c>
      <c r="L45" s="5">
        <v>3.0820742782809999E-2</v>
      </c>
    </row>
    <row r="46" spans="1:12">
      <c r="A46" s="5" t="s">
        <v>393</v>
      </c>
      <c r="B46" s="5" t="s">
        <v>395</v>
      </c>
      <c r="C46" s="5">
        <v>5.5258847856786896E-3</v>
      </c>
      <c r="D46" s="5">
        <v>4.8021887815368099E-3</v>
      </c>
      <c r="E46" s="5">
        <v>9.8235283578837398E-3</v>
      </c>
      <c r="F46" s="5"/>
      <c r="G46" s="5">
        <v>9.9413467824154694E-3</v>
      </c>
      <c r="I46" s="5">
        <v>1.0928662331627001E-2</v>
      </c>
      <c r="J46" s="5">
        <v>6.9394943553979099E-3</v>
      </c>
      <c r="K46" s="5">
        <v>7.6863414750782998E-3</v>
      </c>
      <c r="L46" s="5"/>
    </row>
    <row r="47" spans="1:12">
      <c r="A47" s="5" t="s">
        <v>398</v>
      </c>
      <c r="B47" s="5" t="s">
        <v>400</v>
      </c>
      <c r="C47" s="5">
        <v>1.8972529041080599E-2</v>
      </c>
      <c r="D47" s="5">
        <v>1.9026999281547701E-2</v>
      </c>
      <c r="E47" s="5">
        <v>2.5304881993956599E-2</v>
      </c>
      <c r="F47" s="5">
        <v>4.7757135082139503E-2</v>
      </c>
      <c r="G47" s="5">
        <v>3.5545341465931399E-2</v>
      </c>
      <c r="I47" s="5">
        <v>3.9676713458898401E-2</v>
      </c>
      <c r="J47" s="5">
        <v>4.8880603503099702E-2</v>
      </c>
      <c r="K47" s="5">
        <v>5.0748881280265903E-2</v>
      </c>
      <c r="L47" s="5">
        <v>5.6175733249634499E-2</v>
      </c>
    </row>
    <row r="48" spans="1:12">
      <c r="A48" s="5" t="s">
        <v>418</v>
      </c>
      <c r="B48" s="5" t="s">
        <v>419</v>
      </c>
      <c r="C48" s="5">
        <v>3.5907862598819E-2</v>
      </c>
      <c r="D48" s="5">
        <v>3.5414922747663898E-2</v>
      </c>
      <c r="E48" s="5">
        <v>1.70246799015733E-2</v>
      </c>
      <c r="F48" s="5">
        <v>3.0494881145959898E-2</v>
      </c>
      <c r="G48" s="5">
        <v>8.0357121425605298E-3</v>
      </c>
      <c r="I48" s="5">
        <v>9.8913168769250905E-3</v>
      </c>
      <c r="J48" s="5">
        <v>1.13235330804198E-2</v>
      </c>
      <c r="K48" s="5">
        <v>1.7430052476879E-2</v>
      </c>
      <c r="L48" s="5">
        <v>3.08677335815641E-2</v>
      </c>
    </row>
    <row r="49" spans="1:12">
      <c r="A49" s="5" t="s">
        <v>422</v>
      </c>
      <c r="B49" s="5" t="s">
        <v>424</v>
      </c>
      <c r="C49" s="5">
        <v>4.13157775789476E-3</v>
      </c>
      <c r="D49" s="5"/>
      <c r="E49" s="5">
        <v>8.35715114506848E-3</v>
      </c>
      <c r="F49" s="5"/>
      <c r="G49" s="5"/>
      <c r="I49" s="5">
        <v>1.1052462042888201E-2</v>
      </c>
      <c r="J49" s="5">
        <v>7.7525531248580802E-3</v>
      </c>
      <c r="K49" s="5">
        <v>7.0588897165741703E-3</v>
      </c>
      <c r="L49" s="5"/>
    </row>
    <row r="50" spans="1:12">
      <c r="A50" s="5" t="s">
        <v>429</v>
      </c>
      <c r="B50" s="5" t="s">
        <v>430</v>
      </c>
      <c r="C50" s="5">
        <v>1.2606629787089801E-2</v>
      </c>
      <c r="D50" s="5"/>
      <c r="E50" s="5">
        <v>7.1483562909465601E-3</v>
      </c>
      <c r="F50" s="5">
        <v>1.8305604329438199E-2</v>
      </c>
      <c r="G50" s="5"/>
      <c r="I50" s="5"/>
      <c r="J50" s="5"/>
      <c r="K50" s="5"/>
      <c r="L50" s="5"/>
    </row>
    <row r="51" spans="1:12">
      <c r="A51" s="5" t="s">
        <v>433</v>
      </c>
      <c r="B51" s="5" t="s">
        <v>434</v>
      </c>
      <c r="C51" s="5">
        <v>5.5873670947162498E-3</v>
      </c>
      <c r="D51" s="5">
        <v>7.8506628798675707E-3</v>
      </c>
      <c r="E51" s="5">
        <v>8.5046119980396601E-3</v>
      </c>
      <c r="F51" s="5">
        <v>5.5169195297035999E-3</v>
      </c>
      <c r="G51" s="5">
        <v>2.2305087024044102E-3</v>
      </c>
      <c r="I51" s="5">
        <v>1.65042404189329E-3</v>
      </c>
      <c r="J51" s="5">
        <v>4.0343740923354399E-3</v>
      </c>
      <c r="K51" s="5">
        <v>5.8127236019773496E-3</v>
      </c>
      <c r="L51" s="5">
        <v>1.9229679090138799E-2</v>
      </c>
    </row>
    <row r="52" spans="1:12">
      <c r="A52" s="5" t="s">
        <v>575</v>
      </c>
      <c r="B52" s="5" t="s">
        <v>576</v>
      </c>
      <c r="C52" s="5">
        <v>0.21635408387129601</v>
      </c>
      <c r="D52" s="5">
        <v>0.17801323406307301</v>
      </c>
      <c r="E52" s="5">
        <v>0.33356383207582202</v>
      </c>
      <c r="F52" s="5">
        <v>0.17978776391097401</v>
      </c>
      <c r="G52" s="5">
        <v>0.20021494204263501</v>
      </c>
      <c r="I52" s="5">
        <v>0.18168768760967299</v>
      </c>
      <c r="J52" s="5">
        <v>0.15385523264155901</v>
      </c>
      <c r="K52" s="5">
        <v>0.12536834063371799</v>
      </c>
      <c r="L52" s="5">
        <v>0.198076983964703</v>
      </c>
    </row>
    <row r="53" spans="1:12">
      <c r="A53" s="5" t="s">
        <v>600</v>
      </c>
      <c r="B53" s="5" t="s">
        <v>601</v>
      </c>
      <c r="C53" s="5">
        <v>6.4224251038280298E-4</v>
      </c>
      <c r="D53" s="5"/>
      <c r="E53" s="5">
        <v>1.84569258329811E-3</v>
      </c>
      <c r="F53" s="5"/>
      <c r="G53" s="5"/>
      <c r="I53" s="5">
        <v>2.7040324831650998E-3</v>
      </c>
      <c r="J53" s="5">
        <v>1.2503705532156901E-3</v>
      </c>
      <c r="K53" s="5"/>
      <c r="L53" s="5"/>
    </row>
    <row r="54" spans="1:12">
      <c r="A54" s="5" t="s">
        <v>513</v>
      </c>
      <c r="B54" s="5" t="s">
        <v>514</v>
      </c>
      <c r="C54" s="5">
        <v>9.0807149152333396E-4</v>
      </c>
      <c r="D54" s="5"/>
      <c r="E54" s="5">
        <v>2.4815690380614098E-3</v>
      </c>
      <c r="F54" s="5"/>
      <c r="G54" s="5"/>
      <c r="I54" s="5">
        <v>3.5297923868031402E-3</v>
      </c>
      <c r="J54" s="5">
        <v>1.6143295460758101E-3</v>
      </c>
      <c r="K54" s="5">
        <v>8.6568531811759904E-4</v>
      </c>
      <c r="L54" s="5"/>
    </row>
    <row r="55" spans="1:12">
      <c r="A55" s="5" t="s">
        <v>285</v>
      </c>
      <c r="B55" s="5" t="s">
        <v>286</v>
      </c>
      <c r="C55" s="5">
        <v>1.3568583465504601E-3</v>
      </c>
      <c r="D55" s="5"/>
      <c r="E55" s="5">
        <v>6.7120231641349497E-3</v>
      </c>
      <c r="F55" s="5"/>
      <c r="G55" s="5"/>
      <c r="I55" s="5"/>
      <c r="J55" s="5">
        <v>1.3468035670901001E-3</v>
      </c>
      <c r="K55" s="5"/>
      <c r="L55" s="5"/>
    </row>
    <row r="56" spans="1:12">
      <c r="A56" s="5" t="s">
        <v>578</v>
      </c>
      <c r="B56" s="5" t="s">
        <v>579</v>
      </c>
      <c r="C56" s="5">
        <v>1.88114568278809E-3</v>
      </c>
      <c r="D56" s="5"/>
      <c r="E56" s="5">
        <v>2.1946253039692898E-3</v>
      </c>
      <c r="F56" s="5"/>
      <c r="G56" s="5"/>
      <c r="I56" s="5">
        <v>2.4225922773804202E-3</v>
      </c>
      <c r="J56" s="5"/>
      <c r="K56" s="5"/>
      <c r="L56" s="5"/>
    </row>
    <row r="57" spans="1:12">
      <c r="A57" s="5" t="s">
        <v>604</v>
      </c>
      <c r="B57" s="5" t="s">
        <v>605</v>
      </c>
      <c r="C57" s="5">
        <v>2.2092971664907E-3</v>
      </c>
      <c r="D57" s="5"/>
      <c r="E57" s="5"/>
      <c r="F57" s="5"/>
      <c r="G57" s="5"/>
      <c r="I57" s="5"/>
      <c r="J57" s="5"/>
      <c r="K57" s="5"/>
      <c r="L57" s="5"/>
    </row>
    <row r="58" spans="1:12">
      <c r="A58" s="5"/>
      <c r="B58" s="5" t="s">
        <v>668</v>
      </c>
      <c r="C58" s="5">
        <v>4.0609959705918096E-3</v>
      </c>
      <c r="D58" s="5">
        <v>1.8027289198287701E-2</v>
      </c>
      <c r="E58" s="5">
        <v>2.5528914848326301E-2</v>
      </c>
      <c r="F58" s="5">
        <v>2.8617157727297001E-2</v>
      </c>
      <c r="G58" s="5">
        <v>1.8207518697370799E-2</v>
      </c>
      <c r="I58" s="5">
        <v>1.6576120708822199E-2</v>
      </c>
      <c r="J58" s="5">
        <v>2.0403562797330899E-2</v>
      </c>
      <c r="K58" s="5">
        <v>1.33030211105891E-2</v>
      </c>
      <c r="L58" s="5">
        <v>4.8849019167459602E-2</v>
      </c>
    </row>
    <row r="59" spans="1:12">
      <c r="A59" s="5" t="s">
        <v>596</v>
      </c>
      <c r="B59" s="5" t="s">
        <v>597</v>
      </c>
      <c r="C59" s="5">
        <v>5.3975269486597503E-3</v>
      </c>
      <c r="D59" s="5">
        <v>1.21101211545102E-2</v>
      </c>
      <c r="E59" s="5">
        <v>1.2605023124598101E-2</v>
      </c>
      <c r="F59" s="5">
        <v>7.1407091843057897E-3</v>
      </c>
      <c r="G59" s="5"/>
      <c r="I59" s="5">
        <v>1.61016233863264E-2</v>
      </c>
      <c r="J59" s="5">
        <v>2.8260296464758299E-2</v>
      </c>
      <c r="K59" s="5"/>
      <c r="L59" s="5"/>
    </row>
    <row r="60" spans="1:12">
      <c r="A60" s="5" t="s">
        <v>476</v>
      </c>
      <c r="B60" s="5" t="s">
        <v>477</v>
      </c>
      <c r="C60" s="5">
        <v>5.70412469825703E-3</v>
      </c>
      <c r="D60" s="5"/>
      <c r="E60" s="5">
        <v>6.1829224986627296E-3</v>
      </c>
      <c r="F60" s="5"/>
      <c r="G60" s="5"/>
      <c r="I60" s="5">
        <v>5.7754520629053098E-3</v>
      </c>
      <c r="J60" s="5"/>
      <c r="K60" s="5"/>
      <c r="L60" s="5"/>
    </row>
    <row r="61" spans="1:12">
      <c r="A61" s="5" t="s">
        <v>336</v>
      </c>
      <c r="B61" s="5" t="s">
        <v>337</v>
      </c>
      <c r="C61" s="5">
        <v>5.9936724080932296E-3</v>
      </c>
      <c r="D61" s="5">
        <v>4.8837738393602004E-3</v>
      </c>
      <c r="E61" s="5">
        <v>1.6093895744908E-2</v>
      </c>
      <c r="F61" s="5"/>
      <c r="G61" s="5">
        <v>9.7097184654607697E-3</v>
      </c>
      <c r="I61" s="5">
        <v>9.8294950641871597E-3</v>
      </c>
      <c r="J61" s="5">
        <v>1.07034982899079E-2</v>
      </c>
      <c r="K61" s="5">
        <v>9.4586957763161394E-3</v>
      </c>
      <c r="L61" s="5"/>
    </row>
    <row r="62" spans="1:12">
      <c r="A62" s="6" t="s">
        <v>321</v>
      </c>
      <c r="B62" s="5" t="s">
        <v>322</v>
      </c>
      <c r="C62" s="5">
        <v>6.9470305702365497E-3</v>
      </c>
      <c r="D62" s="5"/>
      <c r="E62" s="5"/>
      <c r="F62" s="5"/>
      <c r="G62" s="5"/>
      <c r="I62" s="5"/>
      <c r="J62" s="5"/>
      <c r="K62" s="5"/>
      <c r="L62" s="5">
        <v>1.8128005919348902E-2</v>
      </c>
    </row>
    <row r="63" spans="1:12">
      <c r="A63" s="5" t="s">
        <v>537</v>
      </c>
      <c r="B63" s="5" t="s">
        <v>538</v>
      </c>
      <c r="C63" s="5">
        <v>7.9377989576589602E-3</v>
      </c>
      <c r="D63" s="5">
        <v>3.3804963655941801E-2</v>
      </c>
      <c r="E63" s="5">
        <v>5.9367336205179803E-3</v>
      </c>
      <c r="F63" s="5">
        <v>1.4033618287289801E-2</v>
      </c>
      <c r="G63" s="5">
        <v>2.1430294883613098E-2</v>
      </c>
      <c r="I63" s="5">
        <v>1.9349709697308402E-2</v>
      </c>
      <c r="J63" s="5">
        <v>1.7627094114722401E-2</v>
      </c>
      <c r="K63" s="5">
        <v>1.6904880987638898E-2</v>
      </c>
      <c r="L63" s="5">
        <v>1.8057371712330898E-2</v>
      </c>
    </row>
    <row r="64" spans="1:12">
      <c r="A64" s="5"/>
      <c r="B64" s="5" t="s">
        <v>669</v>
      </c>
      <c r="C64" s="5">
        <v>8.2429598203418407E-3</v>
      </c>
      <c r="D64" s="5">
        <v>2.1656701255537199E-2</v>
      </c>
      <c r="E64" s="5">
        <v>8.1723100299199904E-3</v>
      </c>
      <c r="F64" s="5">
        <v>7.69371694242439E-3</v>
      </c>
      <c r="G64" s="5">
        <v>1.85245637996299E-3</v>
      </c>
      <c r="I64" s="5">
        <v>5.8906291200454403E-3</v>
      </c>
      <c r="J64" s="5">
        <v>2.9507451090801202E-3</v>
      </c>
      <c r="K64" s="5">
        <v>3.5883014414441199E-3</v>
      </c>
      <c r="L64" s="5"/>
    </row>
    <row r="65" spans="1:12">
      <c r="A65" s="5" t="s">
        <v>553</v>
      </c>
      <c r="B65" s="5" t="s">
        <v>554</v>
      </c>
      <c r="C65" s="5">
        <v>8.6905057037055602E-3</v>
      </c>
      <c r="D65" s="5">
        <v>1.8248734218706701E-2</v>
      </c>
      <c r="E65" s="5"/>
      <c r="F65" s="5">
        <v>1.11138653404697E-2</v>
      </c>
      <c r="G65" s="5">
        <v>2.88901489457703E-2</v>
      </c>
      <c r="I65" s="5">
        <v>4.4214598694585001E-2</v>
      </c>
      <c r="J65" s="5"/>
      <c r="K65" s="5"/>
      <c r="L65" s="5"/>
    </row>
    <row r="66" spans="1:12">
      <c r="A66" s="5"/>
      <c r="B66" s="5" t="s">
        <v>670</v>
      </c>
      <c r="C66" s="5">
        <v>9.2692439996655499E-3</v>
      </c>
      <c r="D66" s="5"/>
      <c r="E66" s="5"/>
      <c r="F66" s="5"/>
      <c r="G66" s="5"/>
      <c r="I66" s="5"/>
      <c r="J66" s="5"/>
      <c r="K66" s="5"/>
      <c r="L66" s="5"/>
    </row>
    <row r="67" spans="1:12">
      <c r="A67" s="5"/>
      <c r="B67" s="5" t="s">
        <v>671</v>
      </c>
      <c r="C67" s="5">
        <v>9.4071716712560999E-3</v>
      </c>
      <c r="D67" s="5">
        <v>8.8895933495731893E-3</v>
      </c>
      <c r="E67" s="5">
        <v>9.5942533353623304E-3</v>
      </c>
      <c r="F67" s="5">
        <v>6.6171486567853004E-3</v>
      </c>
      <c r="G67" s="5">
        <v>1.8944621935675901E-3</v>
      </c>
      <c r="I67" s="5">
        <v>3.1773469650054498E-3</v>
      </c>
      <c r="J67" s="5">
        <v>5.2232476171299401E-4</v>
      </c>
      <c r="K67" s="5">
        <v>2.3908479061205698E-3</v>
      </c>
      <c r="L67" s="5">
        <v>8.2651593808551992E-3</v>
      </c>
    </row>
    <row r="68" spans="1:12">
      <c r="A68" s="5" t="s">
        <v>438</v>
      </c>
      <c r="B68" s="5" t="s">
        <v>439</v>
      </c>
      <c r="C68" s="5">
        <v>1.1340880495688301E-2</v>
      </c>
      <c r="D68" s="5">
        <v>9.8347345104214407E-3</v>
      </c>
      <c r="E68" s="5"/>
      <c r="F68" s="5"/>
      <c r="G68" s="5">
        <v>8.0717656356440893E-3</v>
      </c>
      <c r="I68" s="5">
        <v>6.63482587628581E-3</v>
      </c>
      <c r="J68" s="5">
        <v>2.1608779310123501E-2</v>
      </c>
      <c r="K68" s="5">
        <v>3.9188320011300598E-2</v>
      </c>
      <c r="L68" s="5">
        <v>7.3009831038582496E-2</v>
      </c>
    </row>
    <row r="69" spans="1:12">
      <c r="A69" s="5" t="s">
        <v>515</v>
      </c>
      <c r="B69" s="5" t="s">
        <v>516</v>
      </c>
      <c r="C69" s="5">
        <v>1.2727598184871699E-2</v>
      </c>
      <c r="D69" s="5">
        <v>2.6222891053877699E-2</v>
      </c>
      <c r="E69" s="5">
        <v>3.9952098460776603E-2</v>
      </c>
      <c r="F69" s="5">
        <v>2.22559450387502E-2</v>
      </c>
      <c r="G69" s="5">
        <v>1.3929842346369599E-2</v>
      </c>
      <c r="I69" s="5">
        <v>1.08176007010306E-2</v>
      </c>
      <c r="J69" s="5">
        <v>1.0191012261786999E-2</v>
      </c>
      <c r="K69" s="5">
        <v>1.2429385759711999E-2</v>
      </c>
      <c r="L69" s="5">
        <v>3.24958930633336E-2</v>
      </c>
    </row>
    <row r="70" spans="1:12">
      <c r="A70" s="5" t="s">
        <v>202</v>
      </c>
      <c r="B70" s="5" t="s">
        <v>204</v>
      </c>
      <c r="C70" s="5">
        <v>1.5017637689188901E-2</v>
      </c>
      <c r="D70" s="5">
        <v>3.1684826162096003E-2</v>
      </c>
      <c r="E70" s="5">
        <v>3.3378747357466099E-2</v>
      </c>
      <c r="F70" s="5">
        <v>0.107071102398695</v>
      </c>
      <c r="G70" s="5">
        <v>0.13058597755620499</v>
      </c>
      <c r="I70" s="5">
        <v>7.6850058469829605E-2</v>
      </c>
      <c r="J70" s="5">
        <v>8.5777004623926095E-2</v>
      </c>
      <c r="K70" s="5">
        <v>0.13127366748080299</v>
      </c>
      <c r="L70" s="5">
        <v>0.124442081308566</v>
      </c>
    </row>
    <row r="71" spans="1:12">
      <c r="A71" s="5" t="s">
        <v>590</v>
      </c>
      <c r="B71" s="5" t="s">
        <v>591</v>
      </c>
      <c r="C71" s="5">
        <v>1.6566727129849398E-2</v>
      </c>
      <c r="D71" s="5"/>
      <c r="E71" s="5">
        <v>9.8645446057163792E-3</v>
      </c>
      <c r="F71" s="5">
        <v>3.7610633845142502E-2</v>
      </c>
      <c r="G71" s="5">
        <v>7.3815417219073197E-3</v>
      </c>
      <c r="I71" s="5">
        <v>1.38944288197337E-2</v>
      </c>
      <c r="J71" s="5">
        <v>1.08910056902404E-2</v>
      </c>
      <c r="K71" s="5">
        <v>5.1239801016792E-3</v>
      </c>
      <c r="L71" s="5">
        <v>0.1450589707395</v>
      </c>
    </row>
    <row r="72" spans="1:12">
      <c r="A72" s="5" t="s">
        <v>468</v>
      </c>
      <c r="B72" s="5" t="s">
        <v>469</v>
      </c>
      <c r="C72" s="5">
        <v>1.79514446899855E-2</v>
      </c>
      <c r="D72" s="5">
        <v>1.2284142364822399E-2</v>
      </c>
      <c r="E72" s="5">
        <v>5.8006591247927397E-2</v>
      </c>
      <c r="F72" s="5">
        <v>1.6646679608841999E-2</v>
      </c>
      <c r="G72" s="5">
        <v>1.6717951797090101E-2</v>
      </c>
      <c r="I72" s="5">
        <v>2.2091955192163601E-2</v>
      </c>
      <c r="J72" s="5">
        <v>2.40633129240569E-2</v>
      </c>
      <c r="K72" s="5">
        <v>3.92975822206287E-2</v>
      </c>
      <c r="L72" s="5">
        <v>2.8667203363076502E-2</v>
      </c>
    </row>
    <row r="73" spans="1:12">
      <c r="A73" s="5"/>
      <c r="B73" s="5" t="s">
        <v>672</v>
      </c>
      <c r="C73" s="5">
        <v>2.0065528725719602E-2</v>
      </c>
      <c r="D73" s="5">
        <v>2.6960509441625501E-2</v>
      </c>
      <c r="E73" s="5">
        <v>5.2725675927713302E-2</v>
      </c>
      <c r="F73" s="5">
        <v>2.6529621365317502E-2</v>
      </c>
      <c r="G73" s="5">
        <v>3.3439028029959302E-2</v>
      </c>
      <c r="I73" s="5">
        <v>9.4614301959183005E-3</v>
      </c>
      <c r="J73" s="5">
        <v>1.6253750666907499E-2</v>
      </c>
      <c r="K73" s="5">
        <v>2.4065655899267499E-2</v>
      </c>
      <c r="L73" s="5"/>
    </row>
    <row r="74" spans="1:12">
      <c r="A74" s="5" t="s">
        <v>137</v>
      </c>
      <c r="B74" s="5" t="s">
        <v>139</v>
      </c>
      <c r="C74" s="5">
        <v>2.1138518095979698E-2</v>
      </c>
      <c r="D74" s="5">
        <v>3.3954334304897901E-2</v>
      </c>
      <c r="E74" s="5"/>
      <c r="F74" s="5">
        <v>1.8388417274487399E-2</v>
      </c>
      <c r="G74" s="5">
        <v>6.1790551812370897E-3</v>
      </c>
      <c r="I74" s="5">
        <v>1.24062487502863E-2</v>
      </c>
      <c r="J74" s="5">
        <v>9.2654176014312396E-3</v>
      </c>
      <c r="K74" s="5">
        <v>1.33871246084646E-2</v>
      </c>
      <c r="L74" s="5">
        <v>1.56479359851062E-2</v>
      </c>
    </row>
    <row r="75" spans="1:12">
      <c r="A75" s="5" t="s">
        <v>341</v>
      </c>
      <c r="B75" s="5" t="s">
        <v>342</v>
      </c>
      <c r="C75" s="5">
        <v>2.1927280362342701E-2</v>
      </c>
      <c r="D75" s="5">
        <v>2.5584941066961801E-2</v>
      </c>
      <c r="E75" s="5">
        <v>3.1132878509853801E-2</v>
      </c>
      <c r="F75" s="5">
        <v>5.2068650322437501E-2</v>
      </c>
      <c r="G75" s="5">
        <v>4.0184379211398003E-2</v>
      </c>
      <c r="I75" s="5">
        <v>3.17955279398432E-2</v>
      </c>
      <c r="J75" s="5">
        <v>5.1880810183900603E-2</v>
      </c>
      <c r="K75" s="5">
        <v>4.0566903063279702E-2</v>
      </c>
      <c r="L75" s="5">
        <v>0.113530765209598</v>
      </c>
    </row>
    <row r="76" spans="1:12">
      <c r="A76" s="5" t="s">
        <v>349</v>
      </c>
      <c r="B76" s="5" t="s">
        <v>350</v>
      </c>
      <c r="C76" s="5">
        <v>2.2090282528843899E-2</v>
      </c>
      <c r="D76" s="5">
        <v>6.2379298076467096E-3</v>
      </c>
      <c r="E76" s="5">
        <v>2.62209436704667E-2</v>
      </c>
      <c r="F76" s="5">
        <v>1.9457098612978899E-2</v>
      </c>
      <c r="G76" s="5">
        <v>2.0414825411837001E-3</v>
      </c>
      <c r="I76" s="5">
        <v>9.1465677060934298E-3</v>
      </c>
      <c r="J76" s="5">
        <v>2.0386257490738499E-3</v>
      </c>
      <c r="K76" s="5">
        <v>3.1823849887920698E-3</v>
      </c>
      <c r="L76" s="5">
        <v>3.7331579010179902E-2</v>
      </c>
    </row>
    <row r="77" spans="1:12">
      <c r="A77" s="5" t="s">
        <v>582</v>
      </c>
      <c r="B77" s="5" t="s">
        <v>583</v>
      </c>
      <c r="C77" s="5">
        <v>2.3597869437853899E-2</v>
      </c>
      <c r="D77" s="5">
        <v>8.8333669863827305E-2</v>
      </c>
      <c r="E77" s="5"/>
      <c r="F77" s="5"/>
      <c r="G77" s="5"/>
      <c r="I77" s="5"/>
      <c r="J77" s="5"/>
      <c r="K77" s="5"/>
      <c r="L77" s="5"/>
    </row>
    <row r="78" spans="1:12">
      <c r="A78" s="5" t="s">
        <v>455</v>
      </c>
      <c r="B78" s="5" t="s">
        <v>456</v>
      </c>
      <c r="C78" s="5">
        <v>2.3942687401782101E-2</v>
      </c>
      <c r="D78" s="5">
        <v>1.7145387963434601E-2</v>
      </c>
      <c r="E78" s="5">
        <v>4.00463076438973E-2</v>
      </c>
      <c r="F78" s="5">
        <v>2.52318119616163E-2</v>
      </c>
      <c r="G78" s="5">
        <v>2.3536972879319801E-2</v>
      </c>
      <c r="I78" s="5">
        <v>1.38838016472726E-2</v>
      </c>
      <c r="J78" s="5">
        <v>2.1026285799031701E-2</v>
      </c>
      <c r="K78" s="5">
        <v>3.0858232459114999E-2</v>
      </c>
      <c r="L78" s="5">
        <v>5.2548405649215403E-2</v>
      </c>
    </row>
    <row r="79" spans="1:12">
      <c r="A79" s="5" t="s">
        <v>155</v>
      </c>
      <c r="B79" s="5" t="s">
        <v>157</v>
      </c>
      <c r="C79" s="5">
        <v>3.4320704356475502E-2</v>
      </c>
      <c r="D79" s="5">
        <v>2.5815232615029E-2</v>
      </c>
      <c r="E79" s="5">
        <v>3.0340564312056399E-2</v>
      </c>
      <c r="F79" s="5">
        <v>2.6168004928356501E-2</v>
      </c>
      <c r="G79" s="5">
        <v>4.2293635398403397E-2</v>
      </c>
      <c r="I79" s="5">
        <v>1.63951067075295E-2</v>
      </c>
      <c r="J79" s="5">
        <v>6.2872649707380601E-2</v>
      </c>
      <c r="K79" s="5">
        <v>7.1463620720727303E-2</v>
      </c>
      <c r="L79" s="5">
        <v>8.4899695748340095E-2</v>
      </c>
    </row>
    <row r="80" spans="1:12">
      <c r="A80" s="5" t="s">
        <v>561</v>
      </c>
      <c r="B80" s="5" t="s">
        <v>562</v>
      </c>
      <c r="C80" s="5">
        <v>3.4654191231046197E-2</v>
      </c>
      <c r="D80" s="5"/>
      <c r="E80" s="5"/>
      <c r="F80" s="5"/>
      <c r="G80" s="5"/>
      <c r="I80" s="5"/>
      <c r="J80" s="5"/>
      <c r="K80" s="5"/>
      <c r="L80" s="5"/>
    </row>
    <row r="81" spans="1:12">
      <c r="A81" s="5" t="s">
        <v>453</v>
      </c>
      <c r="B81" s="5" t="s">
        <v>454</v>
      </c>
      <c r="C81" s="5">
        <v>3.7335509248115302E-2</v>
      </c>
      <c r="D81" s="5">
        <v>2.9037889278801399E-2</v>
      </c>
      <c r="E81" s="5">
        <v>3.5985211966262302E-2</v>
      </c>
      <c r="F81" s="5">
        <v>2.9718016851927299E-2</v>
      </c>
      <c r="G81" s="5">
        <v>1.2870581288450301E-2</v>
      </c>
      <c r="I81" s="5">
        <v>2.81021182099245E-2</v>
      </c>
      <c r="J81" s="5">
        <v>2.6708725875055499E-2</v>
      </c>
      <c r="K81" s="5">
        <v>4.3303167168920603E-2</v>
      </c>
      <c r="L81" s="5">
        <v>8.9084112037998403E-2</v>
      </c>
    </row>
    <row r="82" spans="1:12">
      <c r="A82" s="5" t="s">
        <v>369</v>
      </c>
      <c r="B82" s="5" t="s">
        <v>370</v>
      </c>
      <c r="C82" s="5">
        <v>4.1565067010062101E-2</v>
      </c>
      <c r="D82" s="5">
        <v>3.4712332215697299E-2</v>
      </c>
      <c r="E82" s="5">
        <v>4.3635247208354398E-2</v>
      </c>
      <c r="F82" s="5">
        <v>7.4103781503442198E-2</v>
      </c>
      <c r="G82" s="5">
        <v>3.6009600533884703E-2</v>
      </c>
      <c r="I82" s="5">
        <v>3.0449948002454701E-2</v>
      </c>
      <c r="J82" s="5">
        <v>6.12808594379642E-2</v>
      </c>
      <c r="K82" s="5">
        <v>3.2994655506978499E-2</v>
      </c>
      <c r="L82" s="5">
        <v>0.13379840542725799</v>
      </c>
    </row>
    <row r="83" spans="1:12">
      <c r="A83" s="5" t="s">
        <v>307</v>
      </c>
      <c r="B83" s="5" t="s">
        <v>308</v>
      </c>
      <c r="C83" s="5">
        <v>5.0324544387695201E-2</v>
      </c>
      <c r="D83" s="5">
        <v>9.1938826084827906E-3</v>
      </c>
      <c r="E83" s="5">
        <v>5.27355495453182E-2</v>
      </c>
      <c r="F83" s="5">
        <v>2.8495540044058701E-2</v>
      </c>
      <c r="G83" s="5"/>
      <c r="I83" s="5">
        <v>1.3873292343080299E-2</v>
      </c>
      <c r="J83" s="5">
        <v>5.9248778940578402E-3</v>
      </c>
      <c r="K83" s="5">
        <v>1.02372129358847E-2</v>
      </c>
      <c r="L83" s="5">
        <v>0.120239011611949</v>
      </c>
    </row>
    <row r="84" spans="1:12">
      <c r="A84" s="5" t="s">
        <v>482</v>
      </c>
      <c r="B84" s="5" t="s">
        <v>483</v>
      </c>
      <c r="C84" s="5">
        <v>5.0702700791824297E-2</v>
      </c>
      <c r="D84" s="5">
        <v>0.31460031779721798</v>
      </c>
      <c r="E84" s="5">
        <v>2.48299121760122E-2</v>
      </c>
      <c r="F84" s="5">
        <v>7.5067962950277095E-2</v>
      </c>
      <c r="G84" s="5">
        <v>3.2159650895683997E-2</v>
      </c>
      <c r="I84" s="5">
        <v>4.12456312147527E-2</v>
      </c>
      <c r="J84" s="5">
        <v>3.6246999695292E-2</v>
      </c>
      <c r="K84" s="5">
        <v>6.3156540868132396E-2</v>
      </c>
      <c r="L84" s="5">
        <v>4.2772069265929198E-2</v>
      </c>
    </row>
    <row r="85" spans="1:12">
      <c r="A85" s="5" t="s">
        <v>486</v>
      </c>
      <c r="B85" s="5" t="s">
        <v>487</v>
      </c>
      <c r="C85" s="5">
        <v>5.3627676456250002E-2</v>
      </c>
      <c r="D85" s="5">
        <v>7.1659929861444593E-2</v>
      </c>
      <c r="E85" s="5">
        <v>6.1217906623579697E-2</v>
      </c>
      <c r="F85" s="5">
        <v>8.5772660555907904E-2</v>
      </c>
      <c r="G85" s="5">
        <v>7.8734528597672798E-2</v>
      </c>
      <c r="I85" s="5">
        <v>0.185809565893473</v>
      </c>
      <c r="J85" s="5">
        <v>5.39903035242459E-2</v>
      </c>
      <c r="K85" s="5">
        <v>9.3413020992606594E-2</v>
      </c>
      <c r="L85" s="5">
        <v>0.102284454072926</v>
      </c>
    </row>
    <row r="86" spans="1:12">
      <c r="A86" s="5" t="s">
        <v>183</v>
      </c>
      <c r="B86" s="5" t="s">
        <v>185</v>
      </c>
      <c r="C86" s="5">
        <v>5.4544883638106098E-2</v>
      </c>
      <c r="D86" s="5">
        <v>4.4968407553119497E-2</v>
      </c>
      <c r="E86" s="5">
        <v>5.5069994600335501E-2</v>
      </c>
      <c r="F86" s="5">
        <v>3.8977658020912298E-2</v>
      </c>
      <c r="G86" s="5">
        <v>2.5891930671774602E-2</v>
      </c>
      <c r="I86" s="5">
        <v>6.0462437283693403E-2</v>
      </c>
      <c r="J86" s="5">
        <v>1.5600779681092801E-2</v>
      </c>
      <c r="K86" s="5">
        <v>2.00308342948987E-2</v>
      </c>
      <c r="L86" s="5">
        <v>3.2069000039887899E-2</v>
      </c>
    </row>
    <row r="87" spans="1:12">
      <c r="A87" s="5" t="s">
        <v>480</v>
      </c>
      <c r="B87" s="5" t="s">
        <v>481</v>
      </c>
      <c r="C87" s="5">
        <v>5.5017345342684702E-2</v>
      </c>
      <c r="D87" s="5">
        <v>5.2157990722263903E-2</v>
      </c>
      <c r="E87" s="5">
        <v>5.6359398248027E-2</v>
      </c>
      <c r="F87" s="5">
        <v>4.3026284534056498E-2</v>
      </c>
      <c r="G87" s="5">
        <v>5.4413729041813602E-2</v>
      </c>
      <c r="I87" s="5">
        <v>1.4596360183363299E-2</v>
      </c>
      <c r="J87" s="5">
        <v>0.222324258702428</v>
      </c>
      <c r="K87" s="5">
        <v>1.44897216528927</v>
      </c>
      <c r="L87" s="5">
        <v>1.4716303102888</v>
      </c>
    </row>
    <row r="88" spans="1:12">
      <c r="A88" s="5" t="s">
        <v>245</v>
      </c>
      <c r="B88" s="5" t="s">
        <v>247</v>
      </c>
      <c r="C88" s="5">
        <v>5.9284046837785702E-2</v>
      </c>
      <c r="D88" s="5">
        <v>4.8775114843553902E-2</v>
      </c>
      <c r="E88" s="5">
        <v>5.2441294847622402E-2</v>
      </c>
      <c r="F88" s="5">
        <v>0.18406766424042101</v>
      </c>
      <c r="G88" s="5">
        <v>4.7980963758239299E-2</v>
      </c>
      <c r="I88" s="5">
        <v>4.6268049388172701E-2</v>
      </c>
      <c r="J88" s="5">
        <v>9.2530253316317507E-2</v>
      </c>
      <c r="K88" s="5">
        <v>3.4299543735678097E-2</v>
      </c>
      <c r="L88" s="5">
        <v>0.16785026150111501</v>
      </c>
    </row>
    <row r="89" spans="1:12">
      <c r="A89" s="5" t="s">
        <v>259</v>
      </c>
      <c r="B89" s="5" t="s">
        <v>261</v>
      </c>
      <c r="C89" s="5">
        <v>6.2522704618360195E-2</v>
      </c>
      <c r="D89" s="5">
        <v>7.1184650676745606E-2</v>
      </c>
      <c r="E89" s="5">
        <v>0.14277470258623401</v>
      </c>
      <c r="F89" s="5">
        <v>0.11642803332274899</v>
      </c>
      <c r="G89" s="5">
        <v>7.7861539005250294E-2</v>
      </c>
      <c r="I89" s="5">
        <v>6.2882751395537395E-2</v>
      </c>
      <c r="J89" s="5">
        <v>0.156053269347561</v>
      </c>
      <c r="K89" s="5">
        <v>9.8163829506358505E-2</v>
      </c>
      <c r="L89" s="5">
        <v>0.108836902384888</v>
      </c>
    </row>
    <row r="90" spans="1:12">
      <c r="A90" s="5" t="s">
        <v>448</v>
      </c>
      <c r="B90" s="5" t="s">
        <v>449</v>
      </c>
      <c r="C90" s="5">
        <v>6.72883265070542E-2</v>
      </c>
      <c r="D90" s="5">
        <v>1.8630587555157899E-2</v>
      </c>
      <c r="E90" s="5"/>
      <c r="F90" s="5">
        <v>9.5011716319316306E-2</v>
      </c>
      <c r="G90" s="5">
        <v>4.0717833339543499E-2</v>
      </c>
      <c r="I90" s="5">
        <v>2.5353474745447999E-2</v>
      </c>
      <c r="J90" s="5">
        <v>2.7986665360764398E-2</v>
      </c>
      <c r="K90" s="5">
        <v>3.8338065418910702E-2</v>
      </c>
      <c r="L90" s="5"/>
    </row>
    <row r="91" spans="1:12">
      <c r="A91" s="5" t="s">
        <v>221</v>
      </c>
      <c r="B91" s="5" t="s">
        <v>222</v>
      </c>
      <c r="C91" s="5">
        <v>6.9246328805490295E-2</v>
      </c>
      <c r="D91" s="5">
        <v>1.2713871935892501E-2</v>
      </c>
      <c r="E91" s="5"/>
      <c r="F91" s="5">
        <v>2.6765949798692599E-2</v>
      </c>
      <c r="G91" s="5"/>
      <c r="I91" s="5">
        <v>3.77623972223163E-2</v>
      </c>
      <c r="J91" s="5"/>
      <c r="K91" s="5">
        <v>1.85154447712285E-2</v>
      </c>
      <c r="L91" s="5">
        <v>7.8986669747001595E-2</v>
      </c>
    </row>
    <row r="92" spans="1:12">
      <c r="A92" s="5" t="s">
        <v>236</v>
      </c>
      <c r="B92" s="5" t="s">
        <v>237</v>
      </c>
      <c r="C92" s="5">
        <v>7.6166648319303004E-2</v>
      </c>
      <c r="D92" s="5">
        <v>1.0654471051248801E-2</v>
      </c>
      <c r="E92" s="5">
        <v>0.169435363977301</v>
      </c>
      <c r="F92" s="5"/>
      <c r="G92" s="5">
        <v>9.0026859717384902E-2</v>
      </c>
      <c r="I92" s="5">
        <v>0.13036478701884599</v>
      </c>
      <c r="J92" s="5">
        <v>2.15283556637378E-2</v>
      </c>
      <c r="K92" s="5">
        <v>0.25562994522215499</v>
      </c>
      <c r="L92" s="5"/>
    </row>
    <row r="93" spans="1:12">
      <c r="A93" s="5" t="s">
        <v>153</v>
      </c>
      <c r="B93" s="5" t="s">
        <v>154</v>
      </c>
      <c r="C93" s="5">
        <v>7.7963953476006403E-2</v>
      </c>
      <c r="D93" s="5">
        <v>1.5388777220940899</v>
      </c>
      <c r="E93" s="5">
        <v>5.4493658795253697E-2</v>
      </c>
      <c r="F93" s="5">
        <v>0.98119537725746997</v>
      </c>
      <c r="G93" s="5">
        <v>0.272768951222849</v>
      </c>
      <c r="I93" s="5">
        <v>0.433698504577882</v>
      </c>
      <c r="J93" s="5">
        <v>0.347170558969909</v>
      </c>
      <c r="K93" s="5">
        <v>0.44387775930406898</v>
      </c>
      <c r="L93" s="5">
        <v>0.118714421252372</v>
      </c>
    </row>
    <row r="94" spans="1:12">
      <c r="A94" s="5" t="s">
        <v>410</v>
      </c>
      <c r="B94" s="5" t="s">
        <v>411</v>
      </c>
      <c r="C94" s="5">
        <v>9.9374424325035293E-2</v>
      </c>
      <c r="D94" s="5">
        <v>6.8128554685975007E-2</v>
      </c>
      <c r="E94" s="5">
        <v>0.136035678873863</v>
      </c>
      <c r="F94" s="5">
        <v>9.5569970960980993E-2</v>
      </c>
      <c r="G94" s="5">
        <v>7.0186274629325904E-2</v>
      </c>
      <c r="I94" s="5">
        <v>4.8382772704358201E-2</v>
      </c>
      <c r="J94" s="5">
        <v>9.4649038171673999E-2</v>
      </c>
      <c r="K94" s="5">
        <v>9.7352108819953695E-2</v>
      </c>
      <c r="L94" s="5">
        <v>9.9497478294560501E-2</v>
      </c>
    </row>
    <row r="95" spans="1:12">
      <c r="A95" s="5" t="s">
        <v>529</v>
      </c>
      <c r="B95" s="5" t="s">
        <v>530</v>
      </c>
      <c r="C95" s="5">
        <v>0.10220477727431899</v>
      </c>
      <c r="D95" s="5">
        <v>0.16042730151680201</v>
      </c>
      <c r="E95" s="5">
        <v>0.114818889500246</v>
      </c>
      <c r="F95" s="5">
        <v>0.11889656699484601</v>
      </c>
      <c r="G95" s="5"/>
      <c r="I95" s="5"/>
      <c r="J95" s="5"/>
      <c r="K95" s="5"/>
      <c r="L95" s="5">
        <v>6.8410213326931799E-2</v>
      </c>
    </row>
    <row r="96" spans="1:12">
      <c r="A96" s="5"/>
      <c r="B96" s="5" t="s">
        <v>673</v>
      </c>
      <c r="C96" s="5">
        <v>0.112042204727082</v>
      </c>
      <c r="D96" s="5">
        <v>0.37239258399363101</v>
      </c>
      <c r="E96" s="5"/>
      <c r="F96" s="5">
        <v>0.21253847813214299</v>
      </c>
      <c r="G96" s="5">
        <v>0.21929509898100299</v>
      </c>
      <c r="I96" s="5">
        <v>0.15564153356520599</v>
      </c>
      <c r="J96" s="5">
        <v>0.16777072435968499</v>
      </c>
      <c r="K96" s="5">
        <v>0.151046144941545</v>
      </c>
      <c r="L96" s="5">
        <v>0.14659490551092599</v>
      </c>
    </row>
    <row r="97" spans="1:12">
      <c r="A97" s="5" t="s">
        <v>219</v>
      </c>
      <c r="B97" s="5" t="s">
        <v>220</v>
      </c>
      <c r="C97" s="5">
        <v>0.115193239015097</v>
      </c>
      <c r="D97" s="5">
        <v>0.34018669748210201</v>
      </c>
      <c r="E97" s="5">
        <v>0.14395243979417</v>
      </c>
      <c r="F97" s="5">
        <v>0.25017002004636602</v>
      </c>
      <c r="G97" s="5">
        <v>8.7178865554992796E-2</v>
      </c>
      <c r="I97" s="5">
        <v>0.163279706403089</v>
      </c>
      <c r="J97" s="5">
        <v>0.134369993923659</v>
      </c>
      <c r="K97" s="5">
        <v>0.210699053078099</v>
      </c>
      <c r="L97" s="5">
        <v>0.20782463928967801</v>
      </c>
    </row>
    <row r="98" spans="1:12">
      <c r="A98" s="5" t="s">
        <v>541</v>
      </c>
      <c r="B98" s="5" t="s">
        <v>542</v>
      </c>
      <c r="C98" s="5">
        <v>0.11843518661454</v>
      </c>
      <c r="D98" s="5">
        <v>0.144437417225559</v>
      </c>
      <c r="E98" s="5">
        <v>0.11689687722703</v>
      </c>
      <c r="F98" s="5">
        <v>0.13578956903918099</v>
      </c>
      <c r="G98" s="5">
        <v>1.88312062389435E-2</v>
      </c>
      <c r="I98" s="5">
        <v>3.3951580290376301E-2</v>
      </c>
      <c r="J98" s="5">
        <v>3.1355077486711298E-2</v>
      </c>
      <c r="K98" s="5">
        <v>3.5087418167243097E-2</v>
      </c>
      <c r="L98" s="5">
        <v>6.8021791796450806E-2</v>
      </c>
    </row>
    <row r="99" spans="1:12">
      <c r="A99" s="5" t="s">
        <v>208</v>
      </c>
      <c r="B99" s="5" t="s">
        <v>209</v>
      </c>
      <c r="C99" s="5">
        <v>0.124239250075668</v>
      </c>
      <c r="D99" s="5">
        <v>0.45466031668389201</v>
      </c>
      <c r="E99" s="5">
        <v>0.128647229378797</v>
      </c>
      <c r="F99" s="5">
        <v>0.152561162148422</v>
      </c>
      <c r="G99" s="5">
        <v>7.4627528449937502E-2</v>
      </c>
      <c r="I99" s="5">
        <v>0.102584520209381</v>
      </c>
      <c r="J99" s="5">
        <v>0.115086855146091</v>
      </c>
      <c r="K99" s="5">
        <v>0.227853082367175</v>
      </c>
      <c r="L99" s="5">
        <v>0.32497792178344298</v>
      </c>
    </row>
    <row r="100" spans="1:12">
      <c r="A100" s="5" t="s">
        <v>189</v>
      </c>
      <c r="B100" s="5" t="s">
        <v>191</v>
      </c>
      <c r="C100" s="5">
        <v>0.12913109403745299</v>
      </c>
      <c r="D100" s="5">
        <v>0.18522155127936199</v>
      </c>
      <c r="E100" s="5">
        <v>0.180353637876427</v>
      </c>
      <c r="F100" s="5">
        <v>0.245541407130109</v>
      </c>
      <c r="G100" s="5">
        <v>0.164616654968996</v>
      </c>
      <c r="I100" s="5">
        <v>0.28143897872152901</v>
      </c>
      <c r="J100" s="5">
        <v>0.127439328117047</v>
      </c>
      <c r="K100" s="5">
        <v>0.17395709385910399</v>
      </c>
      <c r="L100" s="5">
        <v>6.6350927907071797E-2</v>
      </c>
    </row>
    <row r="101" spans="1:12">
      <c r="A101" s="5"/>
      <c r="B101" s="5" t="s">
        <v>674</v>
      </c>
      <c r="C101" s="5">
        <v>0.131336724146458</v>
      </c>
      <c r="D101" s="5">
        <v>0.89426344163728899</v>
      </c>
      <c r="E101" s="5"/>
      <c r="F101" s="5">
        <v>0.68806879175843505</v>
      </c>
      <c r="G101" s="5">
        <v>6.1562289855180401</v>
      </c>
      <c r="I101" s="5">
        <v>0.68960292548526703</v>
      </c>
      <c r="J101" s="5">
        <v>2.10246880172043</v>
      </c>
      <c r="K101" s="5">
        <v>0.71967216233465703</v>
      </c>
      <c r="L101" s="5">
        <v>0.86472824784748303</v>
      </c>
    </row>
    <row r="102" spans="1:12">
      <c r="A102" s="5" t="s">
        <v>567</v>
      </c>
      <c r="B102" s="5" t="s">
        <v>568</v>
      </c>
      <c r="C102" s="5">
        <v>0.14064019074913101</v>
      </c>
      <c r="D102" s="5">
        <v>0.171997330103942</v>
      </c>
      <c r="E102" s="5">
        <v>0.19410298914562699</v>
      </c>
      <c r="F102" s="5">
        <v>0.17038566270186101</v>
      </c>
      <c r="G102" s="5">
        <v>5.9316409391059699E-2</v>
      </c>
      <c r="I102" s="5">
        <v>9.0687245766798694E-2</v>
      </c>
      <c r="J102" s="5">
        <v>8.6565584388971398E-2</v>
      </c>
      <c r="K102" s="5">
        <v>0.11653861355640301</v>
      </c>
      <c r="L102" s="5">
        <v>0.18666311625076101</v>
      </c>
    </row>
    <row r="103" spans="1:12">
      <c r="A103" s="5"/>
      <c r="B103" s="5" t="s">
        <v>675</v>
      </c>
      <c r="C103" s="5">
        <v>0.143668037398897</v>
      </c>
      <c r="D103" s="5">
        <v>0.139187784969001</v>
      </c>
      <c r="E103" s="5">
        <v>0.35235039822226299</v>
      </c>
      <c r="F103" s="5"/>
      <c r="G103" s="5"/>
      <c r="I103" s="5"/>
      <c r="J103" s="5"/>
      <c r="K103" s="5"/>
      <c r="L103" s="5">
        <v>1.5981505905754201E-2</v>
      </c>
    </row>
    <row r="104" spans="1:12">
      <c r="A104" s="5" t="s">
        <v>109</v>
      </c>
      <c r="B104" s="5" t="s">
        <v>110</v>
      </c>
      <c r="C104" s="5">
        <v>0.16802794724773201</v>
      </c>
      <c r="D104" s="5">
        <v>0.15673164266019801</v>
      </c>
      <c r="E104" s="5">
        <v>0.31813482767485601</v>
      </c>
      <c r="F104" s="5">
        <v>0.596535777981685</v>
      </c>
      <c r="G104" s="5">
        <v>0.208346890461272</v>
      </c>
      <c r="I104" s="5">
        <v>0.17252591557771799</v>
      </c>
      <c r="J104" s="5">
        <v>0.50578662735905799</v>
      </c>
      <c r="K104" s="5">
        <v>0.20287014491486699</v>
      </c>
      <c r="L104" s="5">
        <v>1.2364439219359</v>
      </c>
    </row>
    <row r="105" spans="1:12">
      <c r="A105" s="5" t="s">
        <v>334</v>
      </c>
      <c r="B105" s="5" t="s">
        <v>335</v>
      </c>
      <c r="C105" s="5">
        <v>0.17565324612932601</v>
      </c>
      <c r="D105" s="5">
        <v>0.30605454901181101</v>
      </c>
      <c r="E105" s="5">
        <v>0.27703098305650398</v>
      </c>
      <c r="F105" s="5">
        <v>0.336029298734002</v>
      </c>
      <c r="G105" s="5">
        <v>0.37941294234304301</v>
      </c>
      <c r="I105" s="5">
        <v>0.19202168228831901</v>
      </c>
      <c r="J105" s="5">
        <v>0.34479249520795202</v>
      </c>
      <c r="K105" s="5">
        <v>0.22670909092958899</v>
      </c>
      <c r="L105" s="5">
        <v>0.29827897919406399</v>
      </c>
    </row>
    <row r="106" spans="1:12">
      <c r="A106" s="5" t="s">
        <v>150</v>
      </c>
      <c r="B106" s="5" t="s">
        <v>152</v>
      </c>
      <c r="C106" s="5">
        <v>0.20157420139458401</v>
      </c>
      <c r="D106" s="5">
        <v>0.15623099838811599</v>
      </c>
      <c r="E106" s="5">
        <v>0.34258524050567402</v>
      </c>
      <c r="F106" s="5">
        <v>0.66120096261110495</v>
      </c>
      <c r="G106" s="5">
        <v>0.18165697004900799</v>
      </c>
      <c r="I106" s="5">
        <v>0.20373216573477201</v>
      </c>
      <c r="J106" s="5">
        <v>0.70275596385583095</v>
      </c>
      <c r="K106" s="5">
        <v>0.18981778256529799</v>
      </c>
      <c r="L106" s="5">
        <v>0.75173403533988303</v>
      </c>
    </row>
    <row r="107" spans="1:12">
      <c r="A107" s="5" t="s">
        <v>111</v>
      </c>
      <c r="B107" s="5" t="s">
        <v>113</v>
      </c>
      <c r="C107" s="5">
        <v>0.20250339555708999</v>
      </c>
      <c r="D107" s="5">
        <v>0.18224587615447499</v>
      </c>
      <c r="E107" s="5">
        <v>0.35848738968287502</v>
      </c>
      <c r="F107" s="5">
        <v>0.627898016268301</v>
      </c>
      <c r="G107" s="5">
        <v>0.23026840469766299</v>
      </c>
      <c r="I107" s="5">
        <v>0.18146217490253899</v>
      </c>
      <c r="J107" s="5">
        <v>0.47521676304052402</v>
      </c>
      <c r="K107" s="5">
        <v>0.307965915317157</v>
      </c>
      <c r="L107" s="5">
        <v>0.958604309205079</v>
      </c>
    </row>
    <row r="108" spans="1:12">
      <c r="A108" s="5"/>
      <c r="B108" s="5" t="s">
        <v>676</v>
      </c>
      <c r="C108" s="5">
        <v>0.23411705469115199</v>
      </c>
      <c r="D108" s="5">
        <v>0.93438102733369599</v>
      </c>
      <c r="E108" s="5">
        <v>1.2179253529223499E-2</v>
      </c>
      <c r="F108" s="5">
        <v>8.9307846025158899E-2</v>
      </c>
      <c r="G108" s="5">
        <v>5.5430871632634E-2</v>
      </c>
      <c r="I108" s="5">
        <v>7.2981676283358402E-2</v>
      </c>
      <c r="J108" s="5">
        <v>3.1553872731840897E-2</v>
      </c>
      <c r="K108" s="5">
        <v>1.56277834271039E-2</v>
      </c>
      <c r="L108" s="5">
        <v>6.8523026983160901E-2</v>
      </c>
    </row>
    <row r="109" spans="1:12">
      <c r="A109" s="5"/>
      <c r="B109" s="5" t="s">
        <v>677</v>
      </c>
      <c r="C109" s="5">
        <v>0.25228130893443101</v>
      </c>
      <c r="D109" s="5">
        <v>0.26297547152849898</v>
      </c>
      <c r="E109" s="5">
        <v>0.23036640741077999</v>
      </c>
      <c r="F109" s="5">
        <v>0.18247240920546501</v>
      </c>
      <c r="G109" s="5">
        <v>3.6410639232469802E-2</v>
      </c>
      <c r="I109" s="5">
        <v>0.24729414929756199</v>
      </c>
      <c r="J109" s="5">
        <v>6.4725393046598995E-2</v>
      </c>
      <c r="K109" s="5">
        <v>0.15273012447486001</v>
      </c>
      <c r="L109" s="5">
        <v>0.38408190421634297</v>
      </c>
    </row>
    <row r="110" spans="1:12">
      <c r="A110" s="5" t="s">
        <v>303</v>
      </c>
      <c r="B110" s="5" t="s">
        <v>305</v>
      </c>
      <c r="C110" s="5">
        <v>0.25488986055915502</v>
      </c>
      <c r="D110" s="5">
        <v>9.8267963777213196E-2</v>
      </c>
      <c r="E110" s="5">
        <v>7.8163958375328205E-2</v>
      </c>
      <c r="F110" s="5">
        <v>0.113804016584596</v>
      </c>
      <c r="G110" s="5">
        <v>9.3349114269903499E-2</v>
      </c>
      <c r="I110" s="5">
        <v>0.147027297808632</v>
      </c>
      <c r="J110" s="5">
        <v>6.7507483535875407E-2</v>
      </c>
      <c r="K110" s="5">
        <v>7.09626592698826E-2</v>
      </c>
      <c r="L110" s="5">
        <v>0.168007760789468</v>
      </c>
    </row>
    <row r="111" spans="1:12">
      <c r="A111" s="5"/>
      <c r="B111" s="5" t="s">
        <v>678</v>
      </c>
      <c r="C111" s="5">
        <v>0.28074595788727402</v>
      </c>
      <c r="D111" s="5"/>
      <c r="E111" s="5"/>
      <c r="F111" s="5"/>
      <c r="G111" s="5"/>
      <c r="I111" s="5"/>
      <c r="J111" s="5"/>
      <c r="K111" s="5"/>
      <c r="L111" s="5"/>
    </row>
    <row r="112" spans="1:12">
      <c r="A112" s="5" t="s">
        <v>123</v>
      </c>
      <c r="B112" s="5" t="s">
        <v>125</v>
      </c>
      <c r="C112" s="5">
        <v>0.32344210468146301</v>
      </c>
      <c r="D112" s="5">
        <v>0.388317704737703</v>
      </c>
      <c r="E112" s="5">
        <v>0.36066574896251602</v>
      </c>
      <c r="F112" s="5">
        <v>0.19894927266742901</v>
      </c>
      <c r="G112" s="5">
        <v>0.40222064112802203</v>
      </c>
      <c r="I112" s="5">
        <v>0.34963471117112699</v>
      </c>
      <c r="J112" s="5">
        <v>0.34670007278427001</v>
      </c>
      <c r="K112" s="5">
        <v>0.32012860060231402</v>
      </c>
      <c r="L112" s="5">
        <v>0.18069895420357401</v>
      </c>
    </row>
    <row r="113" spans="1:12">
      <c r="A113" s="5" t="s">
        <v>378</v>
      </c>
      <c r="B113" s="5" t="s">
        <v>380</v>
      </c>
      <c r="C113" s="5">
        <v>0.40167549827846</v>
      </c>
      <c r="D113" s="5">
        <v>0.60431436147237705</v>
      </c>
      <c r="E113" s="5">
        <v>0.33988779281891501</v>
      </c>
      <c r="F113" s="5">
        <v>0.70796049410184103</v>
      </c>
      <c r="G113" s="5">
        <v>0.49380115876087799</v>
      </c>
      <c r="I113" s="5">
        <v>0.42265365948435901</v>
      </c>
      <c r="J113" s="5">
        <v>0.48007777377213101</v>
      </c>
      <c r="K113" s="5">
        <v>0.61660087717478596</v>
      </c>
      <c r="L113" s="5">
        <v>0.90107497603392595</v>
      </c>
    </row>
    <row r="114" spans="1:12">
      <c r="A114" s="5" t="s">
        <v>117</v>
      </c>
      <c r="B114" s="5" t="s">
        <v>119</v>
      </c>
      <c r="C114" s="5">
        <v>0.57029384901354696</v>
      </c>
      <c r="D114" s="5">
        <v>0.142242187571997</v>
      </c>
      <c r="E114" s="5">
        <v>0.54197291807407399</v>
      </c>
      <c r="F114" s="5">
        <v>0.32438619270470898</v>
      </c>
      <c r="G114" s="5">
        <v>3.7847238057747201E-2</v>
      </c>
      <c r="I114" s="5">
        <v>0.15413688115514099</v>
      </c>
      <c r="J114" s="5">
        <v>8.4990814211866494E-2</v>
      </c>
      <c r="K114" s="5">
        <v>0.13225163943856399</v>
      </c>
      <c r="L114" s="5">
        <v>0.57990300502428604</v>
      </c>
    </row>
    <row r="115" spans="1:12">
      <c r="A115" s="5"/>
      <c r="B115" s="5" t="s">
        <v>679</v>
      </c>
      <c r="C115" s="5">
        <v>0.69914320806090102</v>
      </c>
      <c r="D115" s="5">
        <v>0.24325752755115701</v>
      </c>
      <c r="E115" s="5">
        <v>0.67405522244889904</v>
      </c>
      <c r="F115" s="5">
        <v>0.51142514430859898</v>
      </c>
      <c r="G115" s="5">
        <v>6.2660072153986099E-2</v>
      </c>
      <c r="I115" s="5">
        <v>0.255213190732134</v>
      </c>
      <c r="J115" s="5">
        <v>0.128928461331485</v>
      </c>
      <c r="K115" s="5">
        <v>0.19396311773525499</v>
      </c>
      <c r="L115" s="5">
        <v>0.81843352069982001</v>
      </c>
    </row>
    <row r="116" spans="1:12">
      <c r="A116" s="5"/>
      <c r="B116" s="5" t="s">
        <v>680</v>
      </c>
      <c r="C116" s="5">
        <v>1.1640971410136001</v>
      </c>
      <c r="D116" s="5">
        <v>19.676758827511801</v>
      </c>
      <c r="E116" s="5">
        <v>10.018973676313299</v>
      </c>
      <c r="F116" s="5">
        <v>33.655009621342501</v>
      </c>
      <c r="G116" s="5"/>
      <c r="I116" s="5"/>
      <c r="J116" s="5"/>
      <c r="K116" s="5"/>
      <c r="L116" s="5">
        <v>68.393701733571802</v>
      </c>
    </row>
    <row r="117" spans="1:12">
      <c r="A117" s="5" t="s">
        <v>598</v>
      </c>
      <c r="B117" s="5" t="s">
        <v>599</v>
      </c>
      <c r="C117" s="5"/>
      <c r="D117" s="5">
        <v>2.30853880044106E-3</v>
      </c>
      <c r="E117" s="5"/>
      <c r="F117" s="5"/>
      <c r="G117" s="5"/>
      <c r="I117" s="5"/>
      <c r="J117" s="5"/>
      <c r="K117" s="5"/>
      <c r="L117" s="5"/>
    </row>
    <row r="118" spans="1:12">
      <c r="A118" s="5"/>
      <c r="B118" s="5" t="s">
        <v>681</v>
      </c>
      <c r="C118" s="5"/>
      <c r="D118" s="5">
        <v>2.3171296912481102E-3</v>
      </c>
      <c r="E118" s="5"/>
      <c r="F118" s="5">
        <v>5.8086777057093997E-3</v>
      </c>
      <c r="G118" s="5"/>
      <c r="I118" s="5"/>
      <c r="J118" s="5"/>
      <c r="K118" s="5"/>
      <c r="L118" s="5"/>
    </row>
    <row r="119" spans="1:12">
      <c r="A119" s="5"/>
      <c r="B119" s="5" t="s">
        <v>682</v>
      </c>
      <c r="C119" s="5"/>
      <c r="D119" s="5">
        <v>2.3790675178513199E-3</v>
      </c>
      <c r="E119" s="5">
        <v>3.3541094323251901E-3</v>
      </c>
      <c r="F119" s="5">
        <v>1.4223947053301001E-3</v>
      </c>
      <c r="G119" s="5">
        <v>2.44981683174936E-3</v>
      </c>
      <c r="I119" s="5">
        <v>3.6499382407757198E-3</v>
      </c>
      <c r="J119" s="5">
        <v>4.7746254646256403E-3</v>
      </c>
      <c r="K119" s="5">
        <v>5.13443661745087E-3</v>
      </c>
      <c r="L119" s="5"/>
    </row>
    <row r="120" spans="1:12">
      <c r="A120" s="5" t="s">
        <v>465</v>
      </c>
      <c r="B120" s="5" t="s">
        <v>467</v>
      </c>
      <c r="C120" s="5"/>
      <c r="D120" s="5">
        <v>2.7753732453167099E-3</v>
      </c>
      <c r="E120" s="5">
        <v>1.54575818298675E-3</v>
      </c>
      <c r="F120" s="5"/>
      <c r="G120" s="5">
        <v>2.6189139841134999E-3</v>
      </c>
      <c r="I120" s="5"/>
      <c r="J120" s="5">
        <v>1.7160080976404001E-3</v>
      </c>
      <c r="K120" s="5"/>
      <c r="L120" s="5">
        <v>8.2063909698596796E-3</v>
      </c>
    </row>
    <row r="121" spans="1:12">
      <c r="A121" s="5" t="s">
        <v>459</v>
      </c>
      <c r="B121" s="5" t="s">
        <v>460</v>
      </c>
      <c r="C121" s="5"/>
      <c r="D121" s="5">
        <v>3.3404558897037299E-3</v>
      </c>
      <c r="E121" s="5"/>
      <c r="F121" s="5">
        <v>4.0334829512218796E-3</v>
      </c>
      <c r="G121" s="5">
        <v>6.3291763636086204E-3</v>
      </c>
      <c r="I121" s="5">
        <v>3.45307010829689E-3</v>
      </c>
      <c r="J121" s="5">
        <v>3.6917351373966802E-3</v>
      </c>
      <c r="K121" s="5">
        <v>4.4548308319316901E-3</v>
      </c>
      <c r="L121" s="5">
        <v>2.3578973012343902E-3</v>
      </c>
    </row>
    <row r="122" spans="1:12">
      <c r="A122" s="5"/>
      <c r="B122" s="5" t="s">
        <v>683</v>
      </c>
      <c r="C122" s="5"/>
      <c r="D122" s="5">
        <v>3.4635177550679801E-3</v>
      </c>
      <c r="E122" s="5"/>
      <c r="F122" s="5"/>
      <c r="G122" s="5"/>
      <c r="I122" s="5"/>
      <c r="J122" s="5"/>
      <c r="K122" s="5"/>
      <c r="L122" s="5"/>
    </row>
    <row r="123" spans="1:12">
      <c r="A123" s="5" t="s">
        <v>563</v>
      </c>
      <c r="B123" s="5" t="s">
        <v>565</v>
      </c>
      <c r="C123" s="5"/>
      <c r="D123" s="5">
        <v>6.2834058766449499E-3</v>
      </c>
      <c r="E123" s="5"/>
      <c r="F123" s="5"/>
      <c r="G123" s="5"/>
      <c r="I123" s="5">
        <v>4.57994983231505E-3</v>
      </c>
      <c r="J123" s="5">
        <v>5.2590210759330801E-3</v>
      </c>
      <c r="K123" s="5">
        <v>6.2039333148787698E-3</v>
      </c>
      <c r="L123" s="5"/>
    </row>
    <row r="124" spans="1:12">
      <c r="A124" s="5" t="s">
        <v>412</v>
      </c>
      <c r="B124" s="5" t="s">
        <v>414</v>
      </c>
      <c r="C124" s="5"/>
      <c r="D124" s="5">
        <v>7.0354186227142698E-3</v>
      </c>
      <c r="E124" s="5">
        <v>1.41374101783843E-2</v>
      </c>
      <c r="F124" s="5">
        <v>2.44328048835828E-2</v>
      </c>
      <c r="G124" s="5">
        <v>9.2791707722299308E-3</v>
      </c>
      <c r="I124" s="5">
        <v>1.33956107536971E-2</v>
      </c>
      <c r="J124" s="5">
        <v>2.16758223499974E-2</v>
      </c>
      <c r="K124" s="5">
        <v>5.5686547791869802E-2</v>
      </c>
      <c r="L124" s="5">
        <v>2.7559536367264201E-2</v>
      </c>
    </row>
    <row r="125" spans="1:12">
      <c r="A125" s="5" t="s">
        <v>494</v>
      </c>
      <c r="B125" s="5" t="s">
        <v>495</v>
      </c>
      <c r="C125" s="5"/>
      <c r="D125" s="5">
        <v>8.3188738380770896E-3</v>
      </c>
      <c r="E125" s="5"/>
      <c r="F125" s="5"/>
      <c r="G125" s="5"/>
      <c r="I125" s="5"/>
      <c r="J125" s="5"/>
      <c r="K125" s="5"/>
      <c r="L125" s="5"/>
    </row>
    <row r="126" spans="1:12">
      <c r="A126" s="5"/>
      <c r="B126" s="5" t="s">
        <v>684</v>
      </c>
      <c r="C126" s="5"/>
      <c r="D126" s="5">
        <v>8.4465922075544295E-3</v>
      </c>
      <c r="E126" s="5">
        <v>8.1908154810390599E-3</v>
      </c>
      <c r="F126" s="5"/>
      <c r="G126" s="5">
        <v>8.5927696673336208E-3</v>
      </c>
      <c r="I126" s="5">
        <v>6.5327933333066699E-3</v>
      </c>
      <c r="J126" s="5">
        <v>1.3192686432741E-2</v>
      </c>
      <c r="K126" s="5">
        <v>1.45439618089243E-2</v>
      </c>
      <c r="L126" s="5">
        <v>4.4092428000629201E-2</v>
      </c>
    </row>
    <row r="127" spans="1:12">
      <c r="A127" s="5" t="s">
        <v>588</v>
      </c>
      <c r="B127" s="5" t="s">
        <v>589</v>
      </c>
      <c r="C127" s="5"/>
      <c r="D127" s="5">
        <v>8.5075079347198008E-3</v>
      </c>
      <c r="E127" s="5">
        <v>1.4319902821562499E-2</v>
      </c>
      <c r="F127" s="5">
        <v>0.17830997575260499</v>
      </c>
      <c r="G127" s="5">
        <v>3.42127079077752E-3</v>
      </c>
      <c r="I127" s="5">
        <v>5.3329118840193604E-3</v>
      </c>
      <c r="J127" s="5">
        <v>1.48916893232549E-2</v>
      </c>
      <c r="K127" s="5">
        <v>5.3701838967968804E-3</v>
      </c>
      <c r="L127" s="5">
        <v>0.87259726615464295</v>
      </c>
    </row>
    <row r="128" spans="1:12">
      <c r="A128" s="5" t="s">
        <v>472</v>
      </c>
      <c r="B128" s="5" t="s">
        <v>473</v>
      </c>
      <c r="C128" s="5"/>
      <c r="D128" s="5">
        <v>1.1771953991384899E-2</v>
      </c>
      <c r="E128" s="5">
        <v>1.1528009952420201E-2</v>
      </c>
      <c r="F128" s="5">
        <v>2.00080069926288E-2</v>
      </c>
      <c r="G128" s="5">
        <v>1.2573521665746301E-2</v>
      </c>
      <c r="I128" s="5">
        <v>8.8392732499282794E-3</v>
      </c>
      <c r="J128" s="5">
        <v>1.1191418282092601E-2</v>
      </c>
      <c r="K128" s="5">
        <v>6.8171088974333296E-3</v>
      </c>
      <c r="L128" s="5"/>
    </row>
    <row r="129" spans="1:12">
      <c r="A129" t="s">
        <v>474</v>
      </c>
      <c r="B129" s="5" t="s">
        <v>475</v>
      </c>
      <c r="C129" s="5"/>
      <c r="D129" s="5">
        <v>2.3285637831532299E-2</v>
      </c>
      <c r="E129" s="5"/>
      <c r="F129" s="5"/>
      <c r="G129" s="5">
        <v>2.1590974219097898E-2</v>
      </c>
      <c r="I129" s="5">
        <v>1.19191547449042E-2</v>
      </c>
      <c r="J129" s="5">
        <v>2.6684762800208098E-2</v>
      </c>
      <c r="K129" s="5">
        <v>1.7098074282146901E-2</v>
      </c>
      <c r="L129" s="5">
        <v>7.8686339238018405E-2</v>
      </c>
    </row>
    <row r="130" spans="1:12">
      <c r="A130" s="5"/>
      <c r="B130" s="5" t="s">
        <v>685</v>
      </c>
      <c r="C130" s="5"/>
      <c r="D130" s="5">
        <v>2.6847006614652301E-2</v>
      </c>
      <c r="E130" s="5">
        <v>1.32495749846788E-2</v>
      </c>
      <c r="F130" s="5">
        <v>1.06789264377679E-2</v>
      </c>
      <c r="G130" s="5">
        <v>1.8776598681257499E-3</v>
      </c>
      <c r="I130" s="5">
        <v>6.6765453304708199E-3</v>
      </c>
      <c r="J130" s="5">
        <v>1.6737780050713399E-2</v>
      </c>
      <c r="K130" s="5">
        <v>2.20737366952184E-2</v>
      </c>
      <c r="L130" s="5">
        <v>9.8487492988674499E-2</v>
      </c>
    </row>
    <row r="131" spans="1:12">
      <c r="A131" s="5" t="s">
        <v>442</v>
      </c>
      <c r="B131" s="5" t="s">
        <v>443</v>
      </c>
      <c r="C131" s="5"/>
      <c r="D131" s="5">
        <v>2.9822788583147401E-2</v>
      </c>
      <c r="E131" s="5">
        <v>4.0321449032581398E-2</v>
      </c>
      <c r="F131" s="5">
        <v>4.5731822838333699E-2</v>
      </c>
      <c r="G131" s="5">
        <v>4.33721114445959E-2</v>
      </c>
      <c r="I131" s="5">
        <v>3.21511829564015E-2</v>
      </c>
      <c r="J131" s="5">
        <v>4.5336081142931701E-2</v>
      </c>
      <c r="K131" s="5">
        <v>4.7709463899304298E-2</v>
      </c>
      <c r="L131" s="5">
        <v>5.3102235257727302E-2</v>
      </c>
    </row>
    <row r="132" spans="1:12">
      <c r="A132" s="5" t="s">
        <v>382</v>
      </c>
      <c r="B132" s="5" t="s">
        <v>386</v>
      </c>
      <c r="C132" s="5"/>
      <c r="D132" s="5">
        <v>3.1191604410061E-2</v>
      </c>
      <c r="E132" s="5"/>
      <c r="F132" s="5"/>
      <c r="G132" s="5">
        <v>2.06671049586938E-2</v>
      </c>
      <c r="I132" s="5">
        <v>0.145527303374861</v>
      </c>
      <c r="J132" s="5"/>
      <c r="K132" s="5"/>
      <c r="L132" s="5"/>
    </row>
    <row r="133" spans="1:12">
      <c r="A133" s="5" t="s">
        <v>551</v>
      </c>
      <c r="B133" s="5" t="s">
        <v>552</v>
      </c>
      <c r="C133" s="5"/>
      <c r="D133" s="5">
        <v>3.6753815072941003E-2</v>
      </c>
      <c r="E133" s="5"/>
      <c r="F133" s="5"/>
      <c r="G133" s="5"/>
      <c r="I133" s="5"/>
      <c r="J133" s="5"/>
      <c r="K133" s="5"/>
      <c r="L133" s="5"/>
    </row>
    <row r="134" spans="1:12">
      <c r="A134" s="5" t="s">
        <v>271</v>
      </c>
      <c r="B134" s="5" t="s">
        <v>272</v>
      </c>
      <c r="C134" s="5"/>
      <c r="D134" s="5">
        <v>3.7418969245674602E-2</v>
      </c>
      <c r="E134" s="5">
        <v>4.4242670340657597E-2</v>
      </c>
      <c r="F134" s="5">
        <v>2.7176495755459499E-2</v>
      </c>
      <c r="G134" s="5">
        <v>3.4716735340875202E-2</v>
      </c>
      <c r="I134" s="5">
        <v>3.9300294791281699E-2</v>
      </c>
      <c r="J134" s="5">
        <v>2.35738259266365E-2</v>
      </c>
      <c r="K134" s="5">
        <v>2.38265921709871E-2</v>
      </c>
      <c r="L134" s="5">
        <v>1.7448113627986098E-2</v>
      </c>
    </row>
    <row r="135" spans="1:12">
      <c r="A135" s="5" t="s">
        <v>545</v>
      </c>
      <c r="B135" s="5" t="s">
        <v>546</v>
      </c>
      <c r="C135" s="5"/>
      <c r="D135" s="5">
        <v>4.4250268746238199E-2</v>
      </c>
      <c r="E135" s="5">
        <v>2.5860205512585398E-2</v>
      </c>
      <c r="F135" s="5">
        <v>6.1700162987652803E-2</v>
      </c>
      <c r="G135" s="5">
        <v>4.4035361555979598E-2</v>
      </c>
      <c r="I135" s="5">
        <v>3.1471207258468997E-2</v>
      </c>
      <c r="J135" s="5">
        <v>2.9546106008641299E-2</v>
      </c>
      <c r="K135" s="5">
        <v>4.9933540489400796E-3</v>
      </c>
      <c r="L135" s="5"/>
    </row>
    <row r="136" spans="1:12">
      <c r="A136" s="5" t="s">
        <v>287</v>
      </c>
      <c r="B136" s="5" t="s">
        <v>288</v>
      </c>
      <c r="C136" s="5"/>
      <c r="D136" s="5">
        <v>6.4395194559098201E-2</v>
      </c>
      <c r="E136" s="5"/>
      <c r="F136" s="5"/>
      <c r="G136" s="5">
        <v>3.69466444076815E-2</v>
      </c>
      <c r="I136" s="5">
        <v>1.9177035573758001E-2</v>
      </c>
      <c r="J136" s="5">
        <v>2.1163703487835198E-2</v>
      </c>
      <c r="K136" s="5">
        <v>2.6304850537253299E-2</v>
      </c>
      <c r="L136" s="5"/>
    </row>
    <row r="137" spans="1:12">
      <c r="A137" s="5" t="s">
        <v>511</v>
      </c>
      <c r="B137" s="5" t="s">
        <v>512</v>
      </c>
      <c r="C137" s="5"/>
      <c r="D137" s="5">
        <v>8.7560284441022707E-2</v>
      </c>
      <c r="E137" s="5">
        <v>0.26543593044011499</v>
      </c>
      <c r="F137" s="5">
        <v>0.45112945073114102</v>
      </c>
      <c r="G137" s="5">
        <v>8.4765032726981396E-2</v>
      </c>
      <c r="I137" s="5">
        <v>0.115180388378544</v>
      </c>
      <c r="J137" s="5">
        <v>0.32787066971995299</v>
      </c>
      <c r="K137" s="5">
        <v>0.106983673556971</v>
      </c>
      <c r="L137" s="5">
        <v>0.60984574052193297</v>
      </c>
    </row>
    <row r="138" spans="1:12">
      <c r="A138" s="5" t="s">
        <v>292</v>
      </c>
      <c r="B138" s="5" t="s">
        <v>294</v>
      </c>
      <c r="C138" s="5"/>
      <c r="D138" s="5">
        <v>8.8285003218555994E-2</v>
      </c>
      <c r="E138" s="5">
        <v>0.14715038572425701</v>
      </c>
      <c r="F138" s="5">
        <v>0.26433511744071703</v>
      </c>
      <c r="G138" s="5">
        <v>9.1457062493267793E-2</v>
      </c>
      <c r="I138" s="5">
        <v>7.0479245481093994E-2</v>
      </c>
      <c r="J138" s="5">
        <v>0.23182096361387799</v>
      </c>
      <c r="K138" s="5">
        <v>0.174637684580602</v>
      </c>
      <c r="L138" s="5">
        <v>0.40073690617924401</v>
      </c>
    </row>
    <row r="139" spans="1:12">
      <c r="A139" s="5" t="s">
        <v>243</v>
      </c>
      <c r="B139" s="5" t="s">
        <v>244</v>
      </c>
      <c r="C139" s="5"/>
      <c r="D139" s="5">
        <v>0.104407686941362</v>
      </c>
      <c r="E139" s="5">
        <v>6.9481655354932698E-2</v>
      </c>
      <c r="F139" s="5">
        <v>0.13754156125796899</v>
      </c>
      <c r="G139" s="5">
        <v>0.14288975482494901</v>
      </c>
      <c r="I139" s="5">
        <v>0.116372010882974</v>
      </c>
      <c r="J139" s="5">
        <v>0.13837694671270501</v>
      </c>
      <c r="K139" s="5">
        <v>0.14767397477101199</v>
      </c>
      <c r="L139" s="5">
        <v>0.28375960056566402</v>
      </c>
    </row>
    <row r="140" spans="1:12">
      <c r="A140" s="5" t="s">
        <v>446</v>
      </c>
      <c r="B140" s="5" t="s">
        <v>447</v>
      </c>
      <c r="C140" s="5"/>
      <c r="D140" s="5">
        <v>0.10545911683985899</v>
      </c>
      <c r="E140" s="5">
        <v>5.8067850646947701E-2</v>
      </c>
      <c r="F140" s="5"/>
      <c r="G140" s="5"/>
      <c r="I140" s="5"/>
      <c r="J140" s="5"/>
      <c r="K140" s="5"/>
      <c r="L140" s="5"/>
    </row>
    <row r="141" spans="1:12">
      <c r="A141" s="5" t="s">
        <v>230</v>
      </c>
      <c r="B141" s="5" t="s">
        <v>231</v>
      </c>
      <c r="C141" s="5"/>
      <c r="D141" s="5">
        <v>0.107227206417152</v>
      </c>
      <c r="E141" s="5">
        <v>0.120015012464989</v>
      </c>
      <c r="F141" s="5"/>
      <c r="G141" s="5"/>
      <c r="I141" s="5"/>
      <c r="J141" s="5"/>
      <c r="K141" s="5"/>
      <c r="L141" s="5"/>
    </row>
    <row r="142" spans="1:12">
      <c r="A142" s="5"/>
      <c r="B142" s="5" t="s">
        <v>686</v>
      </c>
      <c r="C142" s="5"/>
      <c r="D142" s="5">
        <v>0.10787282647922</v>
      </c>
      <c r="E142" s="5">
        <v>0.78656389073000799</v>
      </c>
      <c r="F142" s="5">
        <v>6.5728407074561804E-2</v>
      </c>
      <c r="G142" s="5"/>
      <c r="I142" s="5"/>
      <c r="J142" s="5"/>
      <c r="K142" s="5"/>
      <c r="L142" s="5">
        <v>0.34073755440650899</v>
      </c>
    </row>
    <row r="143" spans="1:12">
      <c r="A143" s="5" t="s">
        <v>233</v>
      </c>
      <c r="B143" s="5" t="s">
        <v>235</v>
      </c>
      <c r="C143" s="5"/>
      <c r="D143" s="5">
        <v>0.12566153961446999</v>
      </c>
      <c r="E143" s="5">
        <v>3.6669091319738798</v>
      </c>
      <c r="F143" s="5">
        <v>1.39525893883402</v>
      </c>
      <c r="G143" s="5">
        <v>8.3002143176146598E-2</v>
      </c>
      <c r="I143" s="5">
        <v>0.25242111283450902</v>
      </c>
      <c r="J143" s="5">
        <v>0.29082125886120203</v>
      </c>
      <c r="K143" s="5">
        <v>0.33357401797265701</v>
      </c>
      <c r="L143" s="5">
        <v>1.47210981260011</v>
      </c>
    </row>
    <row r="144" spans="1:12">
      <c r="A144" s="5"/>
      <c r="B144" s="5" t="s">
        <v>687</v>
      </c>
      <c r="C144" s="5"/>
      <c r="D144" s="5">
        <v>0.145306838372884</v>
      </c>
      <c r="E144" s="5">
        <v>0.28731491667720399</v>
      </c>
      <c r="F144" s="5">
        <v>1.0316495105745001</v>
      </c>
      <c r="G144" s="5">
        <v>0.42152335046364198</v>
      </c>
      <c r="I144" s="5">
        <v>0.35964846472616802</v>
      </c>
      <c r="J144" s="5">
        <v>0.47946017712174299</v>
      </c>
      <c r="K144" s="5">
        <v>0.347694260376196</v>
      </c>
      <c r="L144" s="5">
        <v>1.9367571943873401</v>
      </c>
    </row>
    <row r="145" spans="1:12">
      <c r="A145" s="5" t="s">
        <v>82</v>
      </c>
      <c r="B145" s="5" t="s">
        <v>84</v>
      </c>
      <c r="C145" s="5"/>
      <c r="D145" s="5">
        <v>0.16631828665331</v>
      </c>
      <c r="E145" s="5">
        <v>4.4188452441741202E-2</v>
      </c>
      <c r="F145" s="5">
        <v>0.203124693912513</v>
      </c>
      <c r="G145" s="5">
        <v>0.107560371449739</v>
      </c>
      <c r="I145" s="5">
        <v>7.8320157634303902E-2</v>
      </c>
      <c r="J145" s="5">
        <v>0.121524748651331</v>
      </c>
      <c r="K145" s="5">
        <v>0.100123849887992</v>
      </c>
      <c r="L145" s="5">
        <v>0.29308901915443902</v>
      </c>
    </row>
    <row r="146" spans="1:12">
      <c r="A146" s="5" t="s">
        <v>497</v>
      </c>
      <c r="B146" s="5" t="s">
        <v>498</v>
      </c>
      <c r="C146" s="5"/>
      <c r="D146" s="5">
        <v>0.168715841168912</v>
      </c>
      <c r="E146" s="5"/>
      <c r="F146" s="5">
        <v>1.6769469619414199</v>
      </c>
      <c r="G146" s="5"/>
      <c r="I146" s="5"/>
      <c r="J146" s="5"/>
      <c r="K146" s="5"/>
      <c r="L146" s="5">
        <v>4.93984015955101</v>
      </c>
    </row>
    <row r="147" spans="1:12">
      <c r="A147" s="5"/>
      <c r="B147" s="5" t="s">
        <v>688</v>
      </c>
      <c r="C147" s="5"/>
      <c r="D147" s="5">
        <v>0.18174328036787599</v>
      </c>
      <c r="E147" s="5">
        <v>0.23749930779623299</v>
      </c>
      <c r="F147" s="5">
        <v>0.173185528939237</v>
      </c>
      <c r="G147" s="5">
        <v>4.2677906622276503E-2</v>
      </c>
      <c r="I147" s="5">
        <v>4.9755981036216097E-2</v>
      </c>
      <c r="J147" s="5">
        <v>3.7389097868291303E-2</v>
      </c>
      <c r="K147" s="5">
        <v>4.9513688894496997E-2</v>
      </c>
      <c r="L147" s="5">
        <v>8.6363866910123793E-2</v>
      </c>
    </row>
    <row r="148" spans="1:12">
      <c r="A148" s="5"/>
      <c r="B148" s="5" t="s">
        <v>689</v>
      </c>
      <c r="C148" s="5"/>
      <c r="D148" s="5">
        <v>0.18649019280686499</v>
      </c>
      <c r="E148" s="5">
        <v>0.13834194609986999</v>
      </c>
      <c r="F148" s="5">
        <v>0.12152208164928199</v>
      </c>
      <c r="G148" s="5"/>
      <c r="I148" s="5"/>
      <c r="J148" s="5"/>
      <c r="K148" s="5"/>
      <c r="L148" s="5"/>
    </row>
    <row r="149" spans="1:12">
      <c r="A149" s="5" t="s">
        <v>289</v>
      </c>
      <c r="B149" s="5" t="s">
        <v>291</v>
      </c>
      <c r="C149" s="5"/>
      <c r="D149" s="5">
        <v>0.19869017164418701</v>
      </c>
      <c r="E149" s="5">
        <v>0.18103358263935301</v>
      </c>
      <c r="F149" s="5">
        <v>0.20086428307318899</v>
      </c>
      <c r="G149" s="5">
        <v>0.22225111364914901</v>
      </c>
      <c r="I149" s="5">
        <v>0.100319530399214</v>
      </c>
      <c r="J149" s="5">
        <v>0.258185479696319</v>
      </c>
      <c r="K149" s="5">
        <v>0.22318942081370099</v>
      </c>
      <c r="L149" s="5">
        <v>0.26714259728599499</v>
      </c>
    </row>
    <row r="150" spans="1:12">
      <c r="A150" s="5" t="s">
        <v>80</v>
      </c>
      <c r="B150" s="5" t="s">
        <v>81</v>
      </c>
      <c r="C150" s="5"/>
      <c r="D150" s="5">
        <v>0.24351749409180601</v>
      </c>
      <c r="E150" s="5"/>
      <c r="F150" s="5"/>
      <c r="G150" s="5"/>
      <c r="I150" s="5"/>
      <c r="J150" s="5"/>
      <c r="K150" s="5"/>
      <c r="L150" s="5"/>
    </row>
    <row r="151" spans="1:12">
      <c r="A151" s="5"/>
      <c r="B151" s="5" t="s">
        <v>690</v>
      </c>
      <c r="C151" s="5"/>
      <c r="D151" s="5">
        <v>0.395971767645726</v>
      </c>
      <c r="E151" s="5">
        <v>0.51169126418756194</v>
      </c>
      <c r="F151" s="5">
        <v>0.73540800950809904</v>
      </c>
      <c r="G151" s="5">
        <v>0.57616598260499996</v>
      </c>
      <c r="I151" s="5">
        <v>0.476639261940006</v>
      </c>
      <c r="J151" s="5">
        <v>0.41007242275034</v>
      </c>
      <c r="K151" s="5">
        <v>0.45624039211929401</v>
      </c>
      <c r="L151" s="5">
        <v>0.439846396394799</v>
      </c>
    </row>
    <row r="152" spans="1:12">
      <c r="A152" s="5" t="s">
        <v>415</v>
      </c>
      <c r="B152" s="5" t="s">
        <v>417</v>
      </c>
      <c r="C152" s="5"/>
      <c r="D152" s="5">
        <v>0.60878974081396597</v>
      </c>
      <c r="E152" s="5">
        <v>0.56194475113919895</v>
      </c>
      <c r="F152" s="5">
        <v>0.44132304769796799</v>
      </c>
      <c r="G152" s="5">
        <v>0.44558304994047798</v>
      </c>
      <c r="I152" s="5">
        <v>0.24244832856641599</v>
      </c>
      <c r="J152" s="5">
        <v>0.33166158919800898</v>
      </c>
      <c r="K152" s="5">
        <v>0.26346308993921902</v>
      </c>
      <c r="L152" s="5">
        <v>0.45394488574866798</v>
      </c>
    </row>
    <row r="153" spans="1:12">
      <c r="A153" s="5"/>
      <c r="B153" s="5" t="s">
        <v>691</v>
      </c>
      <c r="C153" s="5"/>
      <c r="D153" s="5">
        <v>4.54668843161613</v>
      </c>
      <c r="E153" s="5">
        <v>4.4338346052105404</v>
      </c>
      <c r="F153" s="5">
        <v>8.4237115155070406</v>
      </c>
      <c r="G153" s="5">
        <v>3.6315613907001301</v>
      </c>
      <c r="I153" s="5">
        <v>2.3855566225663898</v>
      </c>
      <c r="J153" s="5">
        <v>5.62948905417338</v>
      </c>
      <c r="K153" s="5">
        <v>5.9845187247237899</v>
      </c>
      <c r="L153" s="5">
        <v>6.6017103691391004</v>
      </c>
    </row>
    <row r="154" spans="1:12">
      <c r="A154" s="5" t="s">
        <v>571</v>
      </c>
      <c r="B154" s="5" t="s">
        <v>572</v>
      </c>
      <c r="C154" s="5"/>
      <c r="D154" s="5"/>
      <c r="E154" s="5">
        <v>7.7752769882285697E-4</v>
      </c>
      <c r="F154" s="5"/>
      <c r="G154" s="5"/>
      <c r="I154" s="5"/>
      <c r="J154" s="5"/>
      <c r="K154" s="5"/>
      <c r="L154" s="5"/>
    </row>
    <row r="155" spans="1:12">
      <c r="A155" s="5" t="s">
        <v>478</v>
      </c>
      <c r="B155" s="5" t="s">
        <v>479</v>
      </c>
      <c r="C155" s="5"/>
      <c r="D155" s="5"/>
      <c r="E155" s="5">
        <v>8.4373398935542597E-4</v>
      </c>
      <c r="F155" s="5"/>
      <c r="G155" s="5"/>
      <c r="I155" s="5">
        <v>3.8662594617949299E-3</v>
      </c>
      <c r="J155" s="5">
        <v>1.84150122848823E-3</v>
      </c>
      <c r="K155" s="5">
        <v>1.4382491115101201E-3</v>
      </c>
      <c r="L155" s="5"/>
    </row>
    <row r="156" spans="1:12">
      <c r="A156" s="5" t="s">
        <v>354</v>
      </c>
      <c r="B156" s="5" t="s">
        <v>355</v>
      </c>
      <c r="C156" s="5"/>
      <c r="D156" s="5"/>
      <c r="E156" s="5">
        <v>1.17103002638562E-3</v>
      </c>
      <c r="F156" s="5"/>
      <c r="G156" s="5"/>
      <c r="I156" s="5"/>
      <c r="J156" s="5"/>
      <c r="K156" s="5"/>
      <c r="L156" s="5"/>
    </row>
    <row r="157" spans="1:12">
      <c r="A157" s="5" t="s">
        <v>543</v>
      </c>
      <c r="B157" s="5" t="s">
        <v>544</v>
      </c>
      <c r="C157" s="5"/>
      <c r="D157" s="5"/>
      <c r="E157" s="5">
        <v>1.25650132476816E-3</v>
      </c>
      <c r="F157" s="5"/>
      <c r="G157" s="5"/>
      <c r="I157" s="5">
        <v>1.6520645380594401E-3</v>
      </c>
      <c r="J157" s="5"/>
      <c r="K157" s="5"/>
      <c r="L157" s="5"/>
    </row>
    <row r="158" spans="1:12">
      <c r="A158" s="5"/>
      <c r="B158" s="5" t="s">
        <v>692</v>
      </c>
      <c r="C158" s="5"/>
      <c r="D158" s="5"/>
      <c r="E158" s="5">
        <v>1.3948777244556199E-3</v>
      </c>
      <c r="F158" s="5"/>
      <c r="G158" s="5"/>
      <c r="I158" s="5">
        <v>3.0805724856919001E-3</v>
      </c>
      <c r="J158" s="5">
        <v>1.4370808143271E-3</v>
      </c>
      <c r="K158" s="5"/>
      <c r="L158" s="5"/>
    </row>
    <row r="159" spans="1:12">
      <c r="A159" s="5" t="s">
        <v>592</v>
      </c>
      <c r="B159" s="5" t="s">
        <v>593</v>
      </c>
      <c r="C159" s="5"/>
      <c r="D159" s="5"/>
      <c r="E159" s="5">
        <v>1.4089686717635901E-3</v>
      </c>
      <c r="F159" s="5"/>
      <c r="G159" s="5"/>
      <c r="I159" s="5">
        <v>2.5092333472917002E-3</v>
      </c>
      <c r="J159" s="5">
        <v>1.0724675738273701E-3</v>
      </c>
      <c r="K159" s="5"/>
      <c r="L159" s="5"/>
    </row>
    <row r="160" spans="1:12">
      <c r="A160" s="5" t="s">
        <v>586</v>
      </c>
      <c r="B160" s="5" t="s">
        <v>587</v>
      </c>
      <c r="C160" s="5"/>
      <c r="D160" s="5"/>
      <c r="E160" s="5">
        <v>1.47604789039664E-3</v>
      </c>
      <c r="F160" s="5"/>
      <c r="G160" s="5"/>
      <c r="I160" s="5">
        <v>3.0098043876375402E-3</v>
      </c>
      <c r="J160" s="5">
        <v>1.1192317000426799E-3</v>
      </c>
      <c r="K160" s="5">
        <v>1.0860148611733799E-3</v>
      </c>
      <c r="L160" s="5"/>
    </row>
    <row r="161" spans="1:12">
      <c r="A161" s="5" t="s">
        <v>523</v>
      </c>
      <c r="B161" s="5" t="s">
        <v>524</v>
      </c>
      <c r="C161" s="5"/>
      <c r="D161" s="5"/>
      <c r="E161" s="5">
        <v>1.5537193893214701E-3</v>
      </c>
      <c r="F161" s="5"/>
      <c r="G161" s="5"/>
      <c r="I161" s="5">
        <v>3.5508805854834102E-3</v>
      </c>
      <c r="J161" s="5"/>
      <c r="K161" s="5"/>
      <c r="L161" s="5"/>
    </row>
    <row r="162" spans="1:12">
      <c r="A162" s="5"/>
      <c r="B162" s="5" t="s">
        <v>693</v>
      </c>
      <c r="C162" s="5"/>
      <c r="D162" s="5"/>
      <c r="E162" s="5">
        <v>1.56317442698567E-3</v>
      </c>
      <c r="F162" s="5"/>
      <c r="G162" s="5"/>
      <c r="I162" s="5">
        <v>2.87244554442115E-3</v>
      </c>
      <c r="J162" s="5">
        <v>9.8331939880562705E-4</v>
      </c>
      <c r="K162" s="5"/>
      <c r="L162" s="5"/>
    </row>
    <row r="163" spans="1:12">
      <c r="A163" s="5" t="s">
        <v>503</v>
      </c>
      <c r="B163" s="5" t="s">
        <v>504</v>
      </c>
      <c r="C163" s="5"/>
      <c r="D163" s="5"/>
      <c r="E163" s="5">
        <v>1.70076296359883E-3</v>
      </c>
      <c r="F163" s="5"/>
      <c r="G163" s="5"/>
      <c r="I163" s="5">
        <v>2.4343290214608802E-3</v>
      </c>
      <c r="J163" s="5"/>
      <c r="K163" s="5"/>
      <c r="L163" s="5"/>
    </row>
    <row r="164" spans="1:12">
      <c r="A164" s="5" t="s">
        <v>509</v>
      </c>
      <c r="B164" s="5" t="s">
        <v>510</v>
      </c>
      <c r="C164" s="5"/>
      <c r="D164" s="5"/>
      <c r="E164" s="5">
        <v>1.82219705381945E-3</v>
      </c>
      <c r="F164" s="5"/>
      <c r="G164" s="5"/>
      <c r="I164" s="5"/>
      <c r="J164" s="5"/>
      <c r="K164" s="5"/>
      <c r="L164" s="5"/>
    </row>
    <row r="165" spans="1:12">
      <c r="A165" s="5" t="s">
        <v>559</v>
      </c>
      <c r="B165" s="5" t="s">
        <v>560</v>
      </c>
      <c r="C165" s="5"/>
      <c r="D165" s="5"/>
      <c r="E165" s="5">
        <v>1.8674147308213799E-3</v>
      </c>
      <c r="F165" s="5"/>
      <c r="G165" s="5"/>
      <c r="I165" s="5">
        <v>1.93111941610924E-3</v>
      </c>
      <c r="J165" s="5"/>
      <c r="K165" s="5"/>
      <c r="L165" s="5"/>
    </row>
    <row r="166" spans="1:12">
      <c r="A166" t="s">
        <v>527</v>
      </c>
      <c r="B166" s="5" t="s">
        <v>528</v>
      </c>
      <c r="C166" s="5"/>
      <c r="D166" s="5"/>
      <c r="E166" s="5">
        <v>1.9053496240860901E-3</v>
      </c>
      <c r="F166" s="5"/>
      <c r="G166" s="5"/>
      <c r="I166" s="5">
        <v>3.3629349366708101E-3</v>
      </c>
      <c r="J166" s="5">
        <v>1.6341854383406301E-3</v>
      </c>
      <c r="K166" s="5"/>
      <c r="L166" s="5"/>
    </row>
    <row r="167" spans="1:12">
      <c r="A167" s="5" t="s">
        <v>505</v>
      </c>
      <c r="B167" s="5" t="s">
        <v>506</v>
      </c>
      <c r="C167" s="5"/>
      <c r="D167" s="5"/>
      <c r="E167" s="5">
        <v>1.95000782639556E-3</v>
      </c>
      <c r="F167" s="5"/>
      <c r="G167" s="5"/>
      <c r="I167" s="5">
        <v>3.8196026019750601E-3</v>
      </c>
      <c r="J167" s="5">
        <v>2.5798832172034001E-3</v>
      </c>
      <c r="K167" s="5"/>
      <c r="L167" s="5">
        <v>9.872790172751379E-4</v>
      </c>
    </row>
    <row r="168" spans="1:12">
      <c r="A168" s="5"/>
      <c r="B168" s="5" t="s">
        <v>694</v>
      </c>
      <c r="C168" s="5"/>
      <c r="D168" s="5"/>
      <c r="E168" s="5">
        <v>2.1523934807711701E-3</v>
      </c>
      <c r="F168" s="5"/>
      <c r="G168" s="5"/>
      <c r="I168" s="5">
        <v>2.3060477391333599E-3</v>
      </c>
      <c r="J168" s="5">
        <v>1.05060753329049E-3</v>
      </c>
      <c r="K168" s="5"/>
      <c r="L168" s="5"/>
    </row>
    <row r="169" spans="1:12">
      <c r="A169" s="5"/>
      <c r="B169" s="5" t="s">
        <v>695</v>
      </c>
      <c r="C169" s="5"/>
      <c r="D169" s="5"/>
      <c r="E169" s="5">
        <v>2.23995905946702E-3</v>
      </c>
      <c r="F169" s="5"/>
      <c r="G169" s="5"/>
      <c r="I169" s="5">
        <v>4.7307653694953298E-3</v>
      </c>
      <c r="J169" s="5">
        <v>2.0706749705905799E-3</v>
      </c>
      <c r="K169" s="5"/>
      <c r="L169" s="5"/>
    </row>
    <row r="170" spans="1:12">
      <c r="A170" s="5"/>
      <c r="B170" s="5" t="s">
        <v>696</v>
      </c>
      <c r="C170" s="5"/>
      <c r="D170" s="5"/>
      <c r="E170" s="5">
        <v>2.3044134185573801E-3</v>
      </c>
      <c r="F170" s="5"/>
      <c r="G170" s="5"/>
      <c r="I170" s="5"/>
      <c r="J170" s="5">
        <v>1.9080211403674299E-3</v>
      </c>
      <c r="K170" s="5">
        <v>1.42290480405317E-3</v>
      </c>
      <c r="L170" s="5">
        <v>7.9339467320777308E-3</v>
      </c>
    </row>
    <row r="171" spans="1:12">
      <c r="A171" s="5"/>
      <c r="B171" s="5" t="s">
        <v>697</v>
      </c>
      <c r="C171" s="5"/>
      <c r="D171" s="5"/>
      <c r="E171" s="5">
        <v>2.3571878698191301E-3</v>
      </c>
      <c r="F171" s="5"/>
      <c r="G171" s="5"/>
      <c r="I171" s="5">
        <v>3.3018997959519498E-3</v>
      </c>
      <c r="J171" s="5">
        <v>1.52654045338079E-3</v>
      </c>
      <c r="K171" s="5"/>
      <c r="L171" s="5"/>
    </row>
    <row r="172" spans="1:12">
      <c r="A172" s="5"/>
      <c r="B172" s="5" t="s">
        <v>698</v>
      </c>
      <c r="C172" s="5"/>
      <c r="D172" s="5"/>
      <c r="E172" s="5">
        <v>2.3936550553226E-3</v>
      </c>
      <c r="F172" s="5"/>
      <c r="G172" s="5"/>
      <c r="I172" s="5">
        <v>2.3156349526944199E-3</v>
      </c>
      <c r="J172" s="5"/>
      <c r="K172" s="5"/>
      <c r="L172" s="5"/>
    </row>
    <row r="173" spans="1:12">
      <c r="A173" s="5"/>
      <c r="B173" s="5" t="s">
        <v>699</v>
      </c>
      <c r="C173" s="5"/>
      <c r="D173" s="5"/>
      <c r="E173" s="5">
        <v>2.57990895932715E-3</v>
      </c>
      <c r="F173" s="5"/>
      <c r="G173" s="5"/>
      <c r="I173" s="5">
        <v>3.77121409751488E-3</v>
      </c>
      <c r="J173" s="5">
        <v>2.5436747199803099E-3</v>
      </c>
      <c r="K173" s="5"/>
      <c r="L173" s="5"/>
    </row>
    <row r="174" spans="1:12">
      <c r="A174" s="5" t="s">
        <v>519</v>
      </c>
      <c r="B174" s="5" t="s">
        <v>520</v>
      </c>
      <c r="C174" s="5"/>
      <c r="D174" s="5"/>
      <c r="E174" s="5">
        <v>2.63199242104472E-3</v>
      </c>
      <c r="F174" s="5"/>
      <c r="G174" s="5"/>
      <c r="I174" s="5">
        <v>2.8843436260088898E-3</v>
      </c>
      <c r="J174" s="5"/>
      <c r="K174" s="5"/>
      <c r="L174" s="5"/>
    </row>
    <row r="175" spans="1:12">
      <c r="B175" s="5" t="s">
        <v>700</v>
      </c>
      <c r="C175" s="5"/>
      <c r="D175" s="5"/>
      <c r="E175" s="5">
        <v>3.3532728135962698E-3</v>
      </c>
      <c r="F175" s="5"/>
      <c r="G175" s="5"/>
      <c r="I175" s="5">
        <v>5.2289939149936402E-3</v>
      </c>
      <c r="J175" s="5">
        <v>6.7884721799676201E-3</v>
      </c>
      <c r="K175" s="5"/>
      <c r="L175" s="5"/>
    </row>
    <row r="176" spans="1:12">
      <c r="A176" s="5" t="s">
        <v>463</v>
      </c>
      <c r="B176" s="5" t="s">
        <v>464</v>
      </c>
      <c r="C176" s="5"/>
      <c r="D176" s="5"/>
      <c r="E176" s="5">
        <v>3.7201916059278E-3</v>
      </c>
      <c r="F176" s="5"/>
      <c r="G176" s="5"/>
      <c r="I176" s="5">
        <v>2.45642763456025E-3</v>
      </c>
      <c r="J176" s="5"/>
      <c r="K176" s="5"/>
      <c r="L176" s="5">
        <v>1.1896474953384599E-2</v>
      </c>
    </row>
    <row r="177" spans="1:12">
      <c r="A177" s="5"/>
      <c r="B177" s="5" t="s">
        <v>701</v>
      </c>
      <c r="C177" s="5"/>
      <c r="D177" s="5"/>
      <c r="E177" s="5">
        <v>3.8505430676273201E-3</v>
      </c>
      <c r="F177" s="5"/>
      <c r="G177" s="5"/>
      <c r="I177" s="5">
        <v>3.7016143974158799E-3</v>
      </c>
      <c r="J177" s="5">
        <v>2.1908088791141602E-3</v>
      </c>
      <c r="K177" s="5"/>
      <c r="L177" s="5"/>
    </row>
    <row r="178" spans="1:12">
      <c r="A178" s="5" t="s">
        <v>358</v>
      </c>
      <c r="B178" s="5" t="s">
        <v>359</v>
      </c>
      <c r="C178" s="5"/>
      <c r="D178" s="5"/>
      <c r="E178" s="5">
        <v>3.9888512697182103E-3</v>
      </c>
      <c r="F178" s="5"/>
      <c r="G178" s="5">
        <v>1.68593606687019E-3</v>
      </c>
      <c r="I178" s="5">
        <v>2.8816524048045698E-3</v>
      </c>
      <c r="J178" s="5">
        <v>3.4660786296779301E-3</v>
      </c>
      <c r="K178" s="5">
        <v>1.7355851735120699E-3</v>
      </c>
      <c r="L178" s="5">
        <v>4.6888252317899204E-3</v>
      </c>
    </row>
    <row r="179" spans="1:12">
      <c r="A179" t="s">
        <v>608</v>
      </c>
      <c r="B179" s="5" t="s">
        <v>609</v>
      </c>
      <c r="C179" s="5"/>
      <c r="D179" s="5"/>
      <c r="E179" s="5">
        <v>4.3403773843335696E-3</v>
      </c>
      <c r="F179" s="5"/>
      <c r="G179" s="5"/>
      <c r="I179" s="5">
        <v>5.5560087507823602E-3</v>
      </c>
      <c r="J179" s="5">
        <v>2.5875702369386601E-3</v>
      </c>
      <c r="K179" s="5"/>
      <c r="L179" s="5"/>
    </row>
    <row r="180" spans="1:12">
      <c r="A180" s="5" t="s">
        <v>488</v>
      </c>
      <c r="B180" s="5" t="s">
        <v>489</v>
      </c>
      <c r="C180" s="5"/>
      <c r="D180" s="5"/>
      <c r="E180" s="5">
        <v>4.9195135067425103E-3</v>
      </c>
      <c r="F180" s="5"/>
      <c r="G180" s="5"/>
      <c r="I180" s="5">
        <v>3.362981957488E-3</v>
      </c>
      <c r="J180" s="5">
        <v>1.5881381876079301E-3</v>
      </c>
      <c r="K180" s="5"/>
      <c r="L180" s="5"/>
    </row>
    <row r="181" spans="1:12">
      <c r="A181" s="5" t="s">
        <v>531</v>
      </c>
      <c r="B181" s="5" t="s">
        <v>532</v>
      </c>
      <c r="C181" s="5"/>
      <c r="D181" s="5"/>
      <c r="E181" s="5">
        <v>5.5986086088091703E-3</v>
      </c>
      <c r="F181" s="5"/>
      <c r="G181" s="5"/>
      <c r="I181" s="5">
        <v>8.9209347907610002E-3</v>
      </c>
      <c r="J181" s="5">
        <v>5.4731571942952598E-3</v>
      </c>
      <c r="K181" s="5"/>
      <c r="L181" s="5"/>
    </row>
    <row r="182" spans="1:12">
      <c r="A182" s="5" t="s">
        <v>406</v>
      </c>
      <c r="B182" s="5" t="s">
        <v>407</v>
      </c>
      <c r="C182" s="5"/>
      <c r="D182" s="5"/>
      <c r="E182" s="5">
        <v>6.0467508031489398E-3</v>
      </c>
      <c r="F182" s="5"/>
      <c r="G182" s="5"/>
      <c r="I182" s="5">
        <v>4.0805092303161797E-3</v>
      </c>
      <c r="J182" s="5"/>
      <c r="K182" s="5"/>
      <c r="L182" s="5"/>
    </row>
    <row r="183" spans="1:12">
      <c r="A183" s="5" t="s">
        <v>517</v>
      </c>
      <c r="B183" s="5" t="s">
        <v>518</v>
      </c>
      <c r="C183" s="5"/>
      <c r="D183" s="5"/>
      <c r="E183" s="5">
        <v>6.2100337749657897E-3</v>
      </c>
      <c r="F183" s="5"/>
      <c r="G183" s="5"/>
      <c r="I183" s="5">
        <v>2.5631769871788199E-3</v>
      </c>
      <c r="J183" s="5"/>
      <c r="K183" s="5"/>
      <c r="L183" s="5"/>
    </row>
    <row r="184" spans="1:12">
      <c r="A184" s="5" t="s">
        <v>492</v>
      </c>
      <c r="B184" s="5" t="s">
        <v>493</v>
      </c>
      <c r="C184" s="5"/>
      <c r="D184" s="5"/>
      <c r="E184" s="5">
        <v>6.2596008186978497E-3</v>
      </c>
      <c r="F184" s="5"/>
      <c r="G184" s="5"/>
      <c r="I184" s="5">
        <v>1.13042217176873E-2</v>
      </c>
      <c r="J184" s="5"/>
      <c r="K184" s="5"/>
      <c r="L184" s="5"/>
    </row>
    <row r="185" spans="1:12">
      <c r="A185" s="5"/>
      <c r="B185" s="5" t="s">
        <v>702</v>
      </c>
      <c r="C185" s="5"/>
      <c r="D185" s="5"/>
      <c r="E185" s="5">
        <v>6.3351976487203898E-3</v>
      </c>
      <c r="F185" s="5"/>
      <c r="G185" s="5"/>
      <c r="I185" s="5">
        <v>5.3247368088803499E-3</v>
      </c>
      <c r="J185" s="5">
        <v>4.0845235268996902E-3</v>
      </c>
      <c r="K185" s="5"/>
      <c r="L185" s="5"/>
    </row>
    <row r="186" spans="1:12">
      <c r="A186" s="5" t="s">
        <v>425</v>
      </c>
      <c r="B186" s="5" t="s">
        <v>426</v>
      </c>
      <c r="C186" s="5"/>
      <c r="D186" s="5"/>
      <c r="E186" s="5">
        <v>7.4991662558625298E-3</v>
      </c>
      <c r="F186" s="5"/>
      <c r="G186" s="5"/>
      <c r="I186" s="5">
        <v>1.4389774178930399E-2</v>
      </c>
      <c r="J186" s="5"/>
      <c r="K186" s="5"/>
      <c r="L186" s="5"/>
    </row>
    <row r="187" spans="1:12">
      <c r="A187" s="5" t="s">
        <v>347</v>
      </c>
      <c r="B187" s="5" t="s">
        <v>348</v>
      </c>
      <c r="C187" s="5"/>
      <c r="D187" s="5"/>
      <c r="E187" s="5">
        <v>8.7215207501602499E-3</v>
      </c>
      <c r="F187" s="5"/>
      <c r="G187" s="5"/>
      <c r="I187" s="5">
        <v>6.4808352355021897E-3</v>
      </c>
      <c r="J187" s="5">
        <v>3.4341302075980499E-3</v>
      </c>
      <c r="K187" s="5">
        <v>1.86628366572402E-3</v>
      </c>
      <c r="L187" s="5"/>
    </row>
    <row r="188" spans="1:12">
      <c r="A188" s="5" t="s">
        <v>167</v>
      </c>
      <c r="B188" s="5" t="s">
        <v>169</v>
      </c>
      <c r="C188" s="5"/>
      <c r="D188" s="5"/>
      <c r="E188" s="5">
        <v>9.3870052536184408E-3</v>
      </c>
      <c r="F188" s="5">
        <v>1.20769487926163E-2</v>
      </c>
      <c r="G188" s="5"/>
      <c r="I188" s="5">
        <v>9.2667309029568004E-3</v>
      </c>
      <c r="J188" s="5">
        <v>1.46808831479229E-2</v>
      </c>
      <c r="K188" s="5"/>
      <c r="L188" s="5">
        <v>1.5180448276583099E-2</v>
      </c>
    </row>
    <row r="189" spans="1:12">
      <c r="A189" s="5" t="s">
        <v>197</v>
      </c>
      <c r="B189" s="5" t="s">
        <v>198</v>
      </c>
      <c r="C189" s="5"/>
      <c r="D189" s="5"/>
      <c r="E189" s="5">
        <v>1.1470487109214399E-2</v>
      </c>
      <c r="F189" s="5"/>
      <c r="G189" s="5">
        <v>7.82238835368948E-3</v>
      </c>
      <c r="I189" s="5">
        <v>1.5229475476205401E-2</v>
      </c>
      <c r="J189" s="5">
        <v>1.17211662057251E-2</v>
      </c>
      <c r="K189" s="5">
        <v>1.02626958068976E-2</v>
      </c>
      <c r="L189" s="5"/>
    </row>
    <row r="190" spans="1:12">
      <c r="A190" s="5"/>
      <c r="B190" s="5" t="s">
        <v>703</v>
      </c>
      <c r="C190" s="5"/>
      <c r="D190" s="5"/>
      <c r="E190" s="5">
        <v>1.46001713302834E-2</v>
      </c>
      <c r="F190" s="5"/>
      <c r="G190" s="5"/>
      <c r="I190" s="5"/>
      <c r="J190" s="5">
        <v>7.2162451807480299E-3</v>
      </c>
      <c r="K190" s="5">
        <v>6.2873645434407604E-3</v>
      </c>
      <c r="L190" s="5">
        <v>6.1636550113914897E-2</v>
      </c>
    </row>
    <row r="191" spans="1:12">
      <c r="A191" s="5" t="s">
        <v>363</v>
      </c>
      <c r="B191" s="5" t="s">
        <v>364</v>
      </c>
      <c r="C191" s="5"/>
      <c r="D191" s="5"/>
      <c r="E191" s="5">
        <v>1.9224377867144701E-2</v>
      </c>
      <c r="F191" s="5">
        <v>7.9893140843320304E-2</v>
      </c>
      <c r="G191" s="5">
        <v>2.44093696904088E-2</v>
      </c>
      <c r="I191" s="5">
        <v>2.7906014645487299E-2</v>
      </c>
      <c r="J191" s="5">
        <v>2.91312219971398E-2</v>
      </c>
      <c r="K191" s="5">
        <v>3.1652066783347997E-2</v>
      </c>
      <c r="L191" s="5"/>
    </row>
    <row r="192" spans="1:12">
      <c r="A192" s="5" t="s">
        <v>403</v>
      </c>
      <c r="B192" s="5" t="s">
        <v>404</v>
      </c>
      <c r="C192" s="5"/>
      <c r="D192" s="5"/>
      <c r="E192" s="5">
        <v>3.3148308237139899E-2</v>
      </c>
      <c r="F192" s="5"/>
      <c r="G192" s="5"/>
      <c r="I192" s="5"/>
      <c r="J192" s="5"/>
      <c r="K192" s="5"/>
      <c r="L192" s="5"/>
    </row>
    <row r="193" spans="1:12">
      <c r="A193" s="5" t="s">
        <v>584</v>
      </c>
      <c r="B193" s="5" t="s">
        <v>585</v>
      </c>
      <c r="C193" s="5"/>
      <c r="D193" s="5"/>
      <c r="E193" s="5">
        <v>7.9476824094864895E-2</v>
      </c>
      <c r="F193" s="5"/>
      <c r="G193" s="5"/>
      <c r="I193" s="5"/>
      <c r="J193" s="5"/>
      <c r="K193" s="5"/>
      <c r="L193" s="5"/>
    </row>
    <row r="194" spans="1:12">
      <c r="A194" s="5" t="s">
        <v>499</v>
      </c>
      <c r="B194" s="5" t="s">
        <v>500</v>
      </c>
      <c r="C194" s="5"/>
      <c r="D194" s="5"/>
      <c r="E194" s="5">
        <v>7.9499110390192196E-2</v>
      </c>
      <c r="F194" s="5"/>
      <c r="G194" s="5"/>
      <c r="I194" s="5"/>
      <c r="J194" s="5"/>
      <c r="K194" s="5"/>
      <c r="L194" s="5"/>
    </row>
    <row r="195" spans="1:12">
      <c r="A195" s="5" t="s">
        <v>461</v>
      </c>
      <c r="B195" s="5" t="s">
        <v>462</v>
      </c>
      <c r="C195" s="5"/>
      <c r="D195" s="5"/>
      <c r="E195" s="5">
        <v>9.0012815350311595E-2</v>
      </c>
      <c r="F195" s="5">
        <v>0.131525835105336</v>
      </c>
      <c r="G195" s="5">
        <v>4.1216797593818702E-2</v>
      </c>
      <c r="I195" s="5">
        <v>4.4185113311777602E-2</v>
      </c>
      <c r="J195" s="5">
        <v>0.16511114258565901</v>
      </c>
      <c r="K195" s="5">
        <v>3.8398906511142E-2</v>
      </c>
      <c r="L195" s="5">
        <v>0.10984208440429399</v>
      </c>
    </row>
    <row r="196" spans="1:12">
      <c r="A196" s="5"/>
      <c r="B196" s="5" t="s">
        <v>704</v>
      </c>
      <c r="C196" s="5"/>
      <c r="D196" s="5"/>
      <c r="E196" s="5">
        <v>0.117786000101484</v>
      </c>
      <c r="F196" s="5"/>
      <c r="G196" s="5"/>
      <c r="I196" s="5"/>
      <c r="J196" s="5"/>
      <c r="K196" s="5"/>
      <c r="L196" s="5"/>
    </row>
    <row r="197" spans="1:12">
      <c r="A197" s="5"/>
      <c r="B197" s="5" t="s">
        <v>705</v>
      </c>
      <c r="C197" s="5"/>
      <c r="D197" s="5"/>
      <c r="E197" s="5">
        <v>0.13671907602300701</v>
      </c>
      <c r="F197" s="5">
        <v>0.151023207454652</v>
      </c>
      <c r="G197" s="5">
        <v>6.6196961659493694E-2</v>
      </c>
      <c r="I197" s="5">
        <v>0.126768284741613</v>
      </c>
      <c r="J197" s="5">
        <v>9.3519520022523395E-2</v>
      </c>
      <c r="K197" s="5">
        <v>0.168008819752683</v>
      </c>
      <c r="L197" s="5">
        <v>0.10653858317520599</v>
      </c>
    </row>
    <row r="198" spans="1:12">
      <c r="A198" s="5"/>
      <c r="B198" s="5" t="s">
        <v>706</v>
      </c>
      <c r="C198" s="5"/>
      <c r="D198" s="5"/>
      <c r="E198" s="5">
        <v>0.26742966878524399</v>
      </c>
      <c r="F198" s="5"/>
      <c r="G198" s="5"/>
      <c r="I198" s="5">
        <v>0.36219884171989702</v>
      </c>
      <c r="J198" s="5">
        <v>6.3575498981633796E-2</v>
      </c>
      <c r="K198" s="5"/>
      <c r="L198" s="5"/>
    </row>
    <row r="199" spans="1:12">
      <c r="A199" s="5"/>
      <c r="B199" s="5" t="s">
        <v>707</v>
      </c>
      <c r="C199" s="5"/>
      <c r="D199" s="5"/>
      <c r="E199" s="5"/>
      <c r="F199" s="5">
        <v>1.48629518995374E-2</v>
      </c>
      <c r="G199" s="5">
        <v>3.8561336889025499E-3</v>
      </c>
      <c r="I199" s="5">
        <v>7.8067676902254003E-3</v>
      </c>
      <c r="J199" s="5">
        <v>6.2756930325217897E-3</v>
      </c>
      <c r="K199" s="5">
        <v>6.6204973427549203E-3</v>
      </c>
      <c r="L199" s="5">
        <v>2.2278859809292E-2</v>
      </c>
    </row>
    <row r="200" spans="1:12">
      <c r="A200" s="5" t="s">
        <v>470</v>
      </c>
      <c r="B200" s="5" t="s">
        <v>471</v>
      </c>
      <c r="C200" s="5"/>
      <c r="D200" s="5"/>
      <c r="E200" s="5"/>
      <c r="F200" s="5">
        <v>2.7036454821763999E-2</v>
      </c>
      <c r="G200" s="5">
        <v>1.70123545098642E-2</v>
      </c>
      <c r="I200" s="5">
        <v>3.06694444973141E-2</v>
      </c>
      <c r="J200" s="5">
        <v>1.91233229922683E-2</v>
      </c>
      <c r="K200" s="5">
        <v>2.4598537030714199E-2</v>
      </c>
      <c r="L200" s="5"/>
    </row>
    <row r="201" spans="1:12">
      <c r="A201" s="5"/>
      <c r="B201" s="5" t="s">
        <v>708</v>
      </c>
      <c r="C201" s="5"/>
      <c r="D201" s="5"/>
      <c r="E201" s="5"/>
      <c r="F201" s="5">
        <v>4.5898416278379602E-2</v>
      </c>
      <c r="G201" s="5">
        <v>5.3404922630949501E-2</v>
      </c>
      <c r="I201" s="5">
        <v>4.45832239881453E-2</v>
      </c>
      <c r="J201" s="5">
        <v>5.1038704291316697E-2</v>
      </c>
      <c r="K201" s="5">
        <v>5.45080403539994E-2</v>
      </c>
      <c r="L201" s="5"/>
    </row>
    <row r="202" spans="1:12">
      <c r="A202" s="5"/>
      <c r="B202" s="5" t="s">
        <v>709</v>
      </c>
      <c r="C202" s="5"/>
      <c r="D202" s="5"/>
      <c r="E202" s="5"/>
      <c r="F202" s="5">
        <v>9.6406703703979593E-2</v>
      </c>
      <c r="G202" s="5"/>
      <c r="I202" s="5"/>
      <c r="J202" s="5"/>
      <c r="K202" s="5"/>
      <c r="L202" s="5">
        <v>0.17494806704246901</v>
      </c>
    </row>
    <row r="203" spans="1:12">
      <c r="A203" s="5" t="s">
        <v>343</v>
      </c>
      <c r="B203" s="5" t="s">
        <v>344</v>
      </c>
      <c r="C203" s="5"/>
      <c r="D203" s="5"/>
      <c r="E203" s="5"/>
      <c r="F203" s="5">
        <v>0.12951827051298601</v>
      </c>
      <c r="G203" s="5"/>
      <c r="I203" s="5"/>
      <c r="J203" s="5"/>
      <c r="K203" s="5"/>
      <c r="L203" s="5">
        <v>0.23592681661220399</v>
      </c>
    </row>
    <row r="204" spans="1:12">
      <c r="A204" s="5"/>
      <c r="B204" s="5" t="s">
        <v>710</v>
      </c>
      <c r="C204" s="5"/>
      <c r="D204" s="5"/>
      <c r="E204" s="5"/>
      <c r="F204" s="5">
        <v>0.14542449449792699</v>
      </c>
      <c r="G204" s="5">
        <v>0.115063457501365</v>
      </c>
      <c r="I204" s="5">
        <v>0.143083987944503</v>
      </c>
      <c r="J204" s="5">
        <v>0.19631458968583301</v>
      </c>
      <c r="K204" s="5">
        <v>0.13393609928414399</v>
      </c>
      <c r="L204" s="5">
        <v>0.17049641195922499</v>
      </c>
    </row>
    <row r="205" spans="1:12">
      <c r="A205" s="5" t="s">
        <v>594</v>
      </c>
      <c r="B205" s="5" t="s">
        <v>595</v>
      </c>
      <c r="C205" s="5"/>
      <c r="D205" s="5"/>
      <c r="E205" s="5"/>
      <c r="F205" s="5"/>
      <c r="G205" s="5">
        <v>7.6658044050169601E-3</v>
      </c>
      <c r="I205" s="5"/>
      <c r="J205" s="5"/>
      <c r="K205" s="5">
        <v>4.3562043342868602E-3</v>
      </c>
      <c r="L205" s="5"/>
    </row>
    <row r="206" spans="1:12">
      <c r="A206" s="5"/>
      <c r="B206" s="5" t="s">
        <v>711</v>
      </c>
      <c r="C206" s="5"/>
      <c r="D206" s="5"/>
      <c r="E206" s="5"/>
      <c r="F206" s="5"/>
      <c r="G206" s="5">
        <v>2.0464931405352799E-2</v>
      </c>
      <c r="I206" s="5"/>
      <c r="J206" s="5"/>
      <c r="K206" s="5"/>
      <c r="L206" s="5"/>
    </row>
    <row r="207" spans="1:12">
      <c r="A207" s="5" t="s">
        <v>213</v>
      </c>
      <c r="B207" s="5" t="s">
        <v>217</v>
      </c>
      <c r="C207" s="5"/>
      <c r="D207" s="5"/>
      <c r="E207" s="5"/>
      <c r="F207" s="5"/>
      <c r="G207" s="5">
        <v>0.12623261003545999</v>
      </c>
      <c r="I207" s="5">
        <v>0.27115248824335397</v>
      </c>
      <c r="J207" s="5">
        <v>6.9534242505436605E-2</v>
      </c>
      <c r="K207" s="5">
        <v>0.11911550373346901</v>
      </c>
      <c r="L207" s="5">
        <v>0.19160153195525201</v>
      </c>
    </row>
    <row r="208" spans="1:12">
      <c r="A208" s="5" t="s">
        <v>401</v>
      </c>
      <c r="B208" s="5" t="s">
        <v>402</v>
      </c>
      <c r="C208" s="5"/>
      <c r="D208" s="5"/>
      <c r="E208" s="5"/>
      <c r="F208" s="5"/>
      <c r="G208" s="5"/>
      <c r="I208" s="5">
        <v>1.39201409090306E-3</v>
      </c>
      <c r="J208" s="5"/>
      <c r="K208" s="5"/>
      <c r="L208" s="5"/>
    </row>
    <row r="209" spans="1:12">
      <c r="A209" s="5" t="s">
        <v>573</v>
      </c>
      <c r="B209" s="5" t="s">
        <v>574</v>
      </c>
      <c r="C209" s="5"/>
      <c r="D209" s="5"/>
      <c r="E209" s="5"/>
      <c r="F209" s="5"/>
      <c r="G209" s="5"/>
      <c r="I209" s="5">
        <v>1.8867717277363701E-3</v>
      </c>
      <c r="J209" s="5"/>
      <c r="K209" s="5"/>
      <c r="L209" s="5"/>
    </row>
    <row r="210" spans="1:12">
      <c r="A210" s="5" t="s">
        <v>525</v>
      </c>
      <c r="B210" s="5" t="s">
        <v>526</v>
      </c>
      <c r="C210" s="5"/>
      <c r="D210" s="5"/>
      <c r="E210" s="5"/>
      <c r="F210" s="5"/>
      <c r="G210" s="5"/>
      <c r="I210" s="5">
        <v>1.90204419674634E-3</v>
      </c>
      <c r="J210" s="5"/>
      <c r="K210" s="5"/>
      <c r="L210" s="5"/>
    </row>
    <row r="211" spans="1:12">
      <c r="A211" s="5" t="s">
        <v>547</v>
      </c>
      <c r="B211" s="5" t="s">
        <v>548</v>
      </c>
      <c r="C211" s="5"/>
      <c r="D211" s="5"/>
      <c r="E211" s="5"/>
      <c r="F211" s="5"/>
      <c r="G211" s="5"/>
      <c r="I211" s="5">
        <v>1.9664315339956101E-3</v>
      </c>
      <c r="J211" s="5"/>
      <c r="K211" s="5"/>
      <c r="L211" s="5"/>
    </row>
    <row r="212" spans="1:12">
      <c r="A212" s="5" t="s">
        <v>606</v>
      </c>
      <c r="B212" s="5" t="s">
        <v>607</v>
      </c>
      <c r="C212" s="5"/>
      <c r="D212" s="5"/>
      <c r="E212" s="5"/>
      <c r="F212" s="5"/>
      <c r="G212" s="5"/>
      <c r="I212" s="5">
        <v>2.0107906817284499E-3</v>
      </c>
      <c r="J212" s="5"/>
      <c r="K212" s="5"/>
      <c r="L212" s="5"/>
    </row>
    <row r="213" spans="1:12">
      <c r="A213" s="5" t="s">
        <v>602</v>
      </c>
      <c r="B213" s="5" t="s">
        <v>603</v>
      </c>
      <c r="C213" s="5"/>
      <c r="D213" s="5"/>
      <c r="E213" s="5"/>
      <c r="F213" s="5"/>
      <c r="G213" s="5"/>
      <c r="I213" s="5">
        <v>2.56437649498011E-3</v>
      </c>
      <c r="J213" s="5">
        <v>1.04366972560322E-3</v>
      </c>
      <c r="K213" s="5"/>
      <c r="L213" s="5"/>
    </row>
    <row r="214" spans="1:12">
      <c r="A214" s="5" t="s">
        <v>580</v>
      </c>
      <c r="B214" s="5" t="s">
        <v>581</v>
      </c>
      <c r="C214" s="5"/>
      <c r="D214" s="5"/>
      <c r="E214" s="5"/>
      <c r="F214" s="5"/>
      <c r="G214" s="5"/>
      <c r="I214" s="5">
        <v>2.62708906985731E-3</v>
      </c>
      <c r="J214" s="5"/>
      <c r="K214" s="5"/>
      <c r="L214" s="5"/>
    </row>
    <row r="215" spans="1:12">
      <c r="A215" s="5" t="s">
        <v>535</v>
      </c>
      <c r="B215" s="5" t="s">
        <v>536</v>
      </c>
      <c r="C215" s="5"/>
      <c r="D215" s="5"/>
      <c r="E215" s="5"/>
      <c r="F215" s="5"/>
      <c r="G215" s="5"/>
      <c r="I215" s="5">
        <v>2.7135673532527101E-3</v>
      </c>
      <c r="J215" s="5"/>
      <c r="K215" s="5"/>
      <c r="L215" s="5"/>
    </row>
    <row r="216" spans="1:12">
      <c r="A216" s="5" t="s">
        <v>521</v>
      </c>
      <c r="B216" s="5" t="s">
        <v>522</v>
      </c>
      <c r="C216" s="5"/>
      <c r="D216" s="5"/>
      <c r="E216" s="5"/>
      <c r="F216" s="5"/>
      <c r="G216" s="5"/>
      <c r="I216" s="5">
        <v>2.7816544390917301E-3</v>
      </c>
      <c r="J216" s="5"/>
      <c r="K216" s="5"/>
      <c r="L216" s="5"/>
    </row>
    <row r="217" spans="1:12">
      <c r="A217" s="5" t="s">
        <v>539</v>
      </c>
      <c r="B217" s="5" t="s">
        <v>540</v>
      </c>
      <c r="C217" s="5"/>
      <c r="D217" s="5"/>
      <c r="E217" s="5"/>
      <c r="F217" s="5"/>
      <c r="G217" s="5"/>
      <c r="I217" s="5">
        <v>2.9605109035195998E-3</v>
      </c>
      <c r="J217" s="5"/>
      <c r="K217" s="5"/>
      <c r="L217" s="5"/>
    </row>
    <row r="218" spans="1:12">
      <c r="A218" s="5"/>
      <c r="B218" s="5" t="s">
        <v>712</v>
      </c>
      <c r="C218" s="5"/>
      <c r="D218" s="5"/>
      <c r="E218" s="5"/>
      <c r="F218" s="5"/>
      <c r="G218" s="5"/>
      <c r="I218" s="5">
        <v>2.9987049598100002E-3</v>
      </c>
      <c r="J218" s="5"/>
      <c r="K218" s="5"/>
      <c r="L218" s="5"/>
    </row>
    <row r="219" spans="1:12">
      <c r="A219" s="5" t="s">
        <v>507</v>
      </c>
      <c r="B219" s="5" t="s">
        <v>508</v>
      </c>
      <c r="C219" s="5"/>
      <c r="D219" s="5"/>
      <c r="E219" s="5"/>
      <c r="F219" s="5"/>
      <c r="G219" s="5"/>
      <c r="I219" s="5">
        <v>3.0378219994303302E-3</v>
      </c>
      <c r="J219" s="5"/>
      <c r="K219" s="5"/>
      <c r="L219" s="5"/>
    </row>
    <row r="220" spans="1:12">
      <c r="A220" s="5" t="s">
        <v>490</v>
      </c>
      <c r="B220" s="5" t="s">
        <v>491</v>
      </c>
      <c r="C220" s="5"/>
      <c r="D220" s="5"/>
      <c r="E220" s="5"/>
      <c r="F220" s="5"/>
      <c r="G220" s="5"/>
      <c r="I220" s="5">
        <v>3.15646056626346E-3</v>
      </c>
      <c r="J220" s="5"/>
      <c r="K220" s="5"/>
      <c r="L220" s="5"/>
    </row>
    <row r="221" spans="1:12">
      <c r="A221" s="5" t="s">
        <v>457</v>
      </c>
      <c r="B221" s="5" t="s">
        <v>458</v>
      </c>
      <c r="C221" s="5"/>
      <c r="D221" s="5"/>
      <c r="E221" s="5"/>
      <c r="F221" s="5"/>
      <c r="G221" s="5"/>
      <c r="I221" s="5">
        <v>3.4623125448835701E-3</v>
      </c>
      <c r="J221" s="5"/>
      <c r="K221" s="5"/>
      <c r="L221" s="5">
        <v>3.2642123629340103E-2</v>
      </c>
    </row>
    <row r="222" spans="1:12">
      <c r="A222" s="5" t="s">
        <v>501</v>
      </c>
      <c r="B222" s="5" t="s">
        <v>502</v>
      </c>
      <c r="C222" s="5"/>
      <c r="D222" s="5"/>
      <c r="E222" s="5"/>
      <c r="F222" s="5"/>
      <c r="G222" s="5"/>
      <c r="I222" s="5">
        <v>3.4653931899736399E-3</v>
      </c>
      <c r="J222" s="5"/>
      <c r="K222" s="5"/>
      <c r="L222" s="5"/>
    </row>
    <row r="223" spans="1:12">
      <c r="A223" s="5"/>
      <c r="B223" s="5" t="s">
        <v>713</v>
      </c>
      <c r="C223" s="5"/>
      <c r="D223" s="5"/>
      <c r="E223" s="5"/>
      <c r="F223" s="5"/>
      <c r="G223" s="5"/>
      <c r="I223" s="5">
        <v>3.7364660775472199E-3</v>
      </c>
      <c r="J223" s="5"/>
      <c r="K223" s="5"/>
      <c r="L223" s="5"/>
    </row>
    <row r="224" spans="1:12">
      <c r="A224" s="5" t="s">
        <v>436</v>
      </c>
      <c r="B224" s="5" t="s">
        <v>437</v>
      </c>
      <c r="C224" s="5"/>
      <c r="D224" s="5"/>
      <c r="E224" s="5"/>
      <c r="F224" s="5"/>
      <c r="G224" s="5"/>
      <c r="I224" s="5">
        <v>4.04450909387764E-3</v>
      </c>
      <c r="J224" s="5"/>
      <c r="K224" s="5"/>
      <c r="L224" s="5"/>
    </row>
    <row r="225" spans="1:12">
      <c r="A225" s="5" t="s">
        <v>533</v>
      </c>
      <c r="B225" s="5" t="s">
        <v>534</v>
      </c>
      <c r="C225" s="5"/>
      <c r="D225" s="5"/>
      <c r="E225" s="5"/>
      <c r="F225" s="5"/>
      <c r="G225" s="5"/>
      <c r="I225" s="5">
        <v>4.6084275788661703E-3</v>
      </c>
      <c r="J225" s="5"/>
      <c r="K225" s="5"/>
      <c r="L225" s="5"/>
    </row>
    <row r="226" spans="1:12">
      <c r="A226" s="5"/>
      <c r="B226" s="5" t="s">
        <v>714</v>
      </c>
      <c r="C226" s="5"/>
      <c r="D226" s="5"/>
      <c r="E226" s="5"/>
      <c r="F226" s="5"/>
      <c r="G226" s="5"/>
      <c r="I226" s="5">
        <v>5.0376880840900104E-3</v>
      </c>
      <c r="J226" s="5"/>
      <c r="K226" s="5"/>
      <c r="L226" s="5"/>
    </row>
    <row r="227" spans="1:12">
      <c r="A227" s="5" t="s">
        <v>326</v>
      </c>
      <c r="B227" s="5" t="s">
        <v>327</v>
      </c>
      <c r="C227" s="5"/>
      <c r="D227" s="5"/>
      <c r="E227" s="5"/>
      <c r="F227" s="5"/>
      <c r="G227" s="5"/>
      <c r="I227" s="5">
        <v>5.6215428744407197E-3</v>
      </c>
      <c r="J227" s="5">
        <v>4.7663022067274902E-3</v>
      </c>
      <c r="K227" s="5"/>
      <c r="L227" s="5"/>
    </row>
    <row r="228" spans="1:12">
      <c r="A228" s="5" t="s">
        <v>356</v>
      </c>
      <c r="B228" s="5" t="s">
        <v>357</v>
      </c>
      <c r="C228" s="5"/>
      <c r="D228" s="5"/>
      <c r="E228" s="5"/>
      <c r="F228" s="5"/>
      <c r="G228" s="5"/>
      <c r="I228" s="5">
        <v>8.5172867059165602E-3</v>
      </c>
      <c r="J228" s="5">
        <v>4.5380265347321602E-3</v>
      </c>
      <c r="K228" s="5">
        <v>4.9767711472949597E-3</v>
      </c>
      <c r="L228" s="5"/>
    </row>
    <row r="229" spans="1:12">
      <c r="A229" s="5" t="s">
        <v>396</v>
      </c>
      <c r="B229" s="5" t="s">
        <v>397</v>
      </c>
      <c r="C229" s="5"/>
      <c r="D229" s="5"/>
      <c r="E229" s="5"/>
      <c r="F229" s="5"/>
      <c r="G229" s="5"/>
      <c r="I229" s="5">
        <v>8.8799219013148706E-3</v>
      </c>
      <c r="J229" s="5"/>
      <c r="K229" s="5"/>
      <c r="L229" s="5"/>
    </row>
    <row r="230" spans="1:12">
      <c r="A230" t="s">
        <v>373</v>
      </c>
      <c r="B230" s="5" t="s">
        <v>377</v>
      </c>
      <c r="C230" s="5"/>
      <c r="D230" s="5"/>
      <c r="E230" s="5"/>
      <c r="F230" s="5"/>
      <c r="G230" s="5"/>
      <c r="I230" s="5">
        <v>8.9759319328404103E-3</v>
      </c>
      <c r="J230" s="5"/>
      <c r="K230" s="5"/>
      <c r="L230" s="5"/>
    </row>
    <row r="231" spans="1:12">
      <c r="A231" s="5" t="s">
        <v>250</v>
      </c>
      <c r="B231" s="5" t="s">
        <v>251</v>
      </c>
      <c r="C231" s="5"/>
      <c r="D231" s="5"/>
      <c r="E231" s="5"/>
      <c r="F231" s="5"/>
      <c r="G231" s="5"/>
      <c r="I231" s="5">
        <v>5.91758150436291E-2</v>
      </c>
      <c r="J231" s="5">
        <v>8.2901909760168896E-2</v>
      </c>
      <c r="K231" s="5"/>
      <c r="L231" s="5"/>
    </row>
    <row r="232" spans="1:12">
      <c r="A232" s="5" t="s">
        <v>199</v>
      </c>
      <c r="B232" s="5" t="s">
        <v>201</v>
      </c>
      <c r="C232" s="5"/>
      <c r="D232" s="5"/>
      <c r="E232" s="5"/>
      <c r="F232" s="5"/>
      <c r="G232" s="5"/>
      <c r="I232" s="5"/>
      <c r="J232" s="5">
        <v>1.8936221585087499E-2</v>
      </c>
      <c r="K232" s="5">
        <v>2.0011681115746E-2</v>
      </c>
      <c r="L232" s="5">
        <v>8.8974466840905597E-2</v>
      </c>
    </row>
    <row r="233" spans="1:12">
      <c r="C233" t="s">
        <v>715</v>
      </c>
    </row>
  </sheetData>
  <autoFilter ref="A3:L233" xr:uid="{00000000-0009-0000-0000-000005000000}"/>
  <sortState xmlns:xlrd2="http://schemas.microsoft.com/office/spreadsheetml/2017/richdata2" ref="A3:L231">
    <sortCondition ref="A3:A231"/>
  </sortState>
  <mergeCells count="4">
    <mergeCell ref="C1:G1"/>
    <mergeCell ref="I1:L1"/>
    <mergeCell ref="C2:G2"/>
    <mergeCell ref="I2:L2"/>
  </mergeCells>
  <hyperlinks>
    <hyperlink ref="A62" r:id="rId1" tooltip="https://www.kegg.jp/dbget-bin/www_bget?cpd:C00239" xr:uid="{00000000-0004-0000-05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4"/>
  <sheetViews>
    <sheetView workbookViewId="0">
      <pane xSplit="4" ySplit="2" topLeftCell="E3" activePane="bottomRight" state="frozen"/>
      <selection pane="topRight"/>
      <selection pane="bottomLeft"/>
      <selection pane="bottomRight" activeCell="C3" sqref="C3"/>
    </sheetView>
  </sheetViews>
  <sheetFormatPr defaultColWidth="9.140625" defaultRowHeight="15"/>
  <cols>
    <col min="1" max="1" width="8.85546875" customWidth="1"/>
    <col min="2" max="2" width="37.5703125" customWidth="1"/>
    <col min="3" max="3" width="10.5703125" customWidth="1"/>
    <col min="4" max="4" width="10" customWidth="1"/>
    <col min="5" max="7" width="10.5703125" style="2"/>
  </cols>
  <sheetData>
    <row r="1" spans="1:7" s="1" customFormat="1">
      <c r="E1" s="69" t="s">
        <v>716</v>
      </c>
      <c r="F1" s="69"/>
      <c r="G1" s="69"/>
    </row>
    <row r="2" spans="1:7">
      <c r="A2" s="3" t="s">
        <v>33</v>
      </c>
      <c r="B2" s="3" t="s">
        <v>717</v>
      </c>
      <c r="C2" s="3" t="s">
        <v>718</v>
      </c>
      <c r="D2" s="3" t="s">
        <v>719</v>
      </c>
      <c r="E2" s="4" t="s">
        <v>24</v>
      </c>
      <c r="F2" s="4" t="s">
        <v>720</v>
      </c>
      <c r="G2" s="4" t="s">
        <v>721</v>
      </c>
    </row>
    <row r="3" spans="1:7">
      <c r="A3" t="s">
        <v>318</v>
      </c>
      <c r="B3" t="s">
        <v>320</v>
      </c>
      <c r="C3" t="s">
        <v>722</v>
      </c>
      <c r="D3">
        <v>18032</v>
      </c>
      <c r="E3" s="2">
        <v>1.6500000000000001E-5</v>
      </c>
      <c r="F3" s="2">
        <v>1.0699999999999999E-5</v>
      </c>
      <c r="G3" s="2">
        <v>2.97E-5</v>
      </c>
    </row>
    <row r="4" spans="1:7">
      <c r="A4" t="s">
        <v>494</v>
      </c>
      <c r="B4" t="s">
        <v>496</v>
      </c>
      <c r="C4" t="s">
        <v>723</v>
      </c>
      <c r="D4">
        <v>18034</v>
      </c>
      <c r="E4" s="2">
        <v>8.2899999999999996E-5</v>
      </c>
      <c r="F4" s="2">
        <v>6.0800000000000001E-5</v>
      </c>
      <c r="G4" s="2">
        <v>1.05E-4</v>
      </c>
    </row>
    <row r="5" spans="1:7">
      <c r="A5" t="s">
        <v>295</v>
      </c>
      <c r="B5" t="s">
        <v>297</v>
      </c>
      <c r="C5" t="s">
        <v>724</v>
      </c>
      <c r="D5">
        <v>24972</v>
      </c>
      <c r="E5" s="2">
        <v>1.3799999999999999E-4</v>
      </c>
      <c r="F5" s="2">
        <v>1.17E-4</v>
      </c>
      <c r="G5" s="2">
        <v>1.64E-4</v>
      </c>
    </row>
    <row r="6" spans="1:7">
      <c r="A6" t="s">
        <v>440</v>
      </c>
      <c r="B6" t="s">
        <v>441</v>
      </c>
      <c r="C6" t="s">
        <v>725</v>
      </c>
      <c r="D6">
        <v>17976</v>
      </c>
      <c r="E6" s="2">
        <v>9.1799999999999995E-5</v>
      </c>
      <c r="F6" s="2">
        <v>3.8099999999999998E-5</v>
      </c>
      <c r="G6" s="2">
        <v>3.2200000000000002E-4</v>
      </c>
    </row>
    <row r="7" spans="1:7">
      <c r="A7" t="s">
        <v>298</v>
      </c>
      <c r="B7" t="s">
        <v>299</v>
      </c>
      <c r="C7" t="s">
        <v>726</v>
      </c>
      <c r="D7">
        <v>17981</v>
      </c>
      <c r="E7" s="2">
        <v>1.5399999999999999E-3</v>
      </c>
      <c r="F7" s="2">
        <v>1.5100000000000001E-3</v>
      </c>
      <c r="G7" s="2">
        <v>1.58E-3</v>
      </c>
    </row>
    <row r="8" spans="1:7">
      <c r="A8" t="s">
        <v>275</v>
      </c>
      <c r="B8" t="s">
        <v>276</v>
      </c>
      <c r="C8" t="s">
        <v>727</v>
      </c>
      <c r="E8" s="2">
        <v>5.2200000000000002E-5</v>
      </c>
      <c r="F8" s="2">
        <v>4.4299999999999999E-5</v>
      </c>
      <c r="G8" s="2">
        <v>6.1500000000000004E-5</v>
      </c>
    </row>
    <row r="9" spans="1:7">
      <c r="A9" t="s">
        <v>373</v>
      </c>
      <c r="B9" t="s">
        <v>375</v>
      </c>
      <c r="C9" t="s">
        <v>374</v>
      </c>
      <c r="D9">
        <v>22563</v>
      </c>
      <c r="E9" s="2">
        <v>3.7699999999999999E-3</v>
      </c>
      <c r="F9" s="2">
        <v>3.6900000000000001E-3</v>
      </c>
      <c r="G9" s="2">
        <v>3.8500000000000001E-3</v>
      </c>
    </row>
    <row r="10" spans="1:7">
      <c r="A10" t="s">
        <v>367</v>
      </c>
      <c r="B10" t="s">
        <v>368</v>
      </c>
      <c r="C10" t="s">
        <v>728</v>
      </c>
      <c r="D10">
        <v>13538</v>
      </c>
      <c r="E10" s="2">
        <v>2.1800000000000001E-5</v>
      </c>
      <c r="F10" s="2">
        <v>1.3699999999999999E-5</v>
      </c>
      <c r="G10" s="2">
        <v>3.4700000000000003E-5</v>
      </c>
    </row>
    <row r="11" spans="1:7">
      <c r="A11" t="s">
        <v>90</v>
      </c>
      <c r="B11" t="s">
        <v>91</v>
      </c>
      <c r="C11" t="s">
        <v>729</v>
      </c>
      <c r="D11">
        <v>36329</v>
      </c>
      <c r="E11" s="2">
        <v>6.0599999999999998E-4</v>
      </c>
      <c r="F11" s="2">
        <v>5.2899999999999996E-4</v>
      </c>
      <c r="G11" s="2">
        <v>6.9399999999999996E-4</v>
      </c>
    </row>
    <row r="12" spans="1:7">
      <c r="A12" t="s">
        <v>313</v>
      </c>
      <c r="B12" t="s">
        <v>314</v>
      </c>
      <c r="C12" t="s">
        <v>730</v>
      </c>
      <c r="E12" s="2">
        <v>1.07E-3</v>
      </c>
      <c r="F12" s="2">
        <v>1.0200000000000001E-3</v>
      </c>
      <c r="G12" s="2">
        <v>1.1299999999999999E-3</v>
      </c>
    </row>
    <row r="13" spans="1:7">
      <c r="A13" t="s">
        <v>408</v>
      </c>
      <c r="B13" t="s">
        <v>409</v>
      </c>
      <c r="C13" t="s">
        <v>731</v>
      </c>
      <c r="D13">
        <v>23413</v>
      </c>
      <c r="E13" s="2">
        <v>1.6099999999999998E-5</v>
      </c>
      <c r="F13" s="2">
        <v>1.38E-5</v>
      </c>
      <c r="G13" s="2">
        <v>1.88E-5</v>
      </c>
    </row>
    <row r="14" spans="1:7">
      <c r="A14" t="s">
        <v>255</v>
      </c>
      <c r="B14" t="s">
        <v>257</v>
      </c>
      <c r="C14" t="s">
        <v>623</v>
      </c>
      <c r="D14">
        <v>20886</v>
      </c>
      <c r="E14" s="2">
        <v>1.4699999999999999E-6</v>
      </c>
      <c r="F14" s="2">
        <v>1.26E-6</v>
      </c>
      <c r="G14" s="2">
        <v>1.7099999999999999E-6</v>
      </c>
    </row>
    <row r="15" spans="1:7">
      <c r="A15" t="s">
        <v>309</v>
      </c>
      <c r="B15" t="s">
        <v>310</v>
      </c>
      <c r="C15" t="s">
        <v>732</v>
      </c>
      <c r="D15">
        <v>850</v>
      </c>
      <c r="E15" s="2">
        <v>1.31E-7</v>
      </c>
      <c r="F15" s="2">
        <v>9.4399999999999998E-8</v>
      </c>
      <c r="G15" s="2">
        <v>1.8199999999999999E-7</v>
      </c>
    </row>
    <row r="16" spans="1:7">
      <c r="A16" t="s">
        <v>312</v>
      </c>
      <c r="B16" t="s">
        <v>134</v>
      </c>
      <c r="C16" t="s">
        <v>733</v>
      </c>
      <c r="D16">
        <v>1024</v>
      </c>
      <c r="E16" s="2">
        <v>6.63E-6</v>
      </c>
      <c r="F16" s="2">
        <v>5.1000000000000003E-6</v>
      </c>
      <c r="G16" s="2">
        <v>8.6200000000000005E-6</v>
      </c>
    </row>
    <row r="17" spans="1:7">
      <c r="A17" t="s">
        <v>66</v>
      </c>
      <c r="B17" t="s">
        <v>67</v>
      </c>
      <c r="C17" t="s">
        <v>624</v>
      </c>
      <c r="D17">
        <v>1228</v>
      </c>
      <c r="E17" s="2">
        <v>5.5500000000000005E-4</v>
      </c>
      <c r="F17" s="2">
        <v>4.37E-4</v>
      </c>
      <c r="G17" s="2">
        <v>7.0399999999999998E-4</v>
      </c>
    </row>
    <row r="18" spans="1:7">
      <c r="A18" t="s">
        <v>429</v>
      </c>
      <c r="B18" t="s">
        <v>430</v>
      </c>
      <c r="C18" t="s">
        <v>734</v>
      </c>
      <c r="D18">
        <v>7320</v>
      </c>
      <c r="E18" s="2">
        <v>4.2699999999999998E-6</v>
      </c>
      <c r="F18" s="2">
        <v>2.83E-6</v>
      </c>
      <c r="G18" s="2">
        <v>6.4400000000000002E-6</v>
      </c>
    </row>
    <row r="19" spans="1:7">
      <c r="A19" t="s">
        <v>97</v>
      </c>
      <c r="B19" t="s">
        <v>101</v>
      </c>
      <c r="C19" t="s">
        <v>621</v>
      </c>
      <c r="D19">
        <v>21003</v>
      </c>
      <c r="E19" s="2">
        <v>4.4299999999999998E-4</v>
      </c>
      <c r="F19" s="2">
        <v>3.1199999999999999E-4</v>
      </c>
      <c r="G19" s="2">
        <v>6.3100000000000005E-4</v>
      </c>
    </row>
    <row r="20" spans="1:7">
      <c r="A20" t="s">
        <v>111</v>
      </c>
      <c r="B20" t="s">
        <v>112</v>
      </c>
      <c r="C20" t="s">
        <v>735</v>
      </c>
      <c r="D20">
        <v>17908</v>
      </c>
      <c r="E20" s="2">
        <v>2.5500000000000002E-3</v>
      </c>
      <c r="F20" s="2">
        <v>2.32E-3</v>
      </c>
      <c r="G20" s="2">
        <v>2.8E-3</v>
      </c>
    </row>
    <row r="21" spans="1:7">
      <c r="A21" t="s">
        <v>85</v>
      </c>
      <c r="B21" t="s">
        <v>86</v>
      </c>
      <c r="C21" t="s">
        <v>625</v>
      </c>
      <c r="D21">
        <v>147</v>
      </c>
      <c r="E21" s="2">
        <v>2.81E-4</v>
      </c>
      <c r="F21" s="2">
        <v>2.32E-4</v>
      </c>
      <c r="G21" s="2">
        <v>3.4099999999999999E-4</v>
      </c>
    </row>
    <row r="22" spans="1:7">
      <c r="A22" t="s">
        <v>210</v>
      </c>
      <c r="B22" t="s">
        <v>211</v>
      </c>
      <c r="C22" t="s">
        <v>736</v>
      </c>
      <c r="E22" s="2">
        <v>3.4800000000000001E-6</v>
      </c>
      <c r="F22" s="2">
        <v>3.3400000000000002E-6</v>
      </c>
      <c r="G22" s="2">
        <v>3.6200000000000001E-6</v>
      </c>
    </row>
    <row r="23" spans="1:7">
      <c r="A23" t="s">
        <v>140</v>
      </c>
      <c r="B23" t="s">
        <v>142</v>
      </c>
      <c r="C23" t="s">
        <v>737</v>
      </c>
      <c r="D23">
        <v>36213</v>
      </c>
      <c r="E23" s="2">
        <v>5.6899999999999995E-4</v>
      </c>
      <c r="F23" s="2">
        <v>4.7899999999999999E-4</v>
      </c>
      <c r="G23" s="2">
        <v>6.7500000000000004E-4</v>
      </c>
    </row>
    <row r="24" spans="1:7">
      <c r="A24" t="s">
        <v>267</v>
      </c>
      <c r="B24" t="s">
        <v>268</v>
      </c>
      <c r="C24" t="s">
        <v>738</v>
      </c>
      <c r="D24">
        <v>19609</v>
      </c>
      <c r="E24" s="2">
        <v>5.1099999999999995E-4</v>
      </c>
      <c r="F24" s="2">
        <v>4.4200000000000001E-4</v>
      </c>
      <c r="G24" s="2">
        <v>5.9199999999999997E-4</v>
      </c>
    </row>
    <row r="25" spans="1:7">
      <c r="A25" t="s">
        <v>126</v>
      </c>
      <c r="B25" t="s">
        <v>128</v>
      </c>
      <c r="C25" t="s">
        <v>739</v>
      </c>
      <c r="D25">
        <v>19556</v>
      </c>
      <c r="E25" s="2">
        <v>4.2300000000000003E-3</v>
      </c>
      <c r="F25" s="2">
        <v>3.5599999999999998E-3</v>
      </c>
      <c r="G25" s="2">
        <v>5.0400000000000002E-3</v>
      </c>
    </row>
    <row r="26" spans="1:7">
      <c r="A26" t="s">
        <v>49</v>
      </c>
      <c r="B26" t="s">
        <v>50</v>
      </c>
      <c r="C26" t="s">
        <v>626</v>
      </c>
      <c r="D26">
        <v>1395</v>
      </c>
      <c r="E26" s="2">
        <v>9.6299999999999997E-3</v>
      </c>
      <c r="F26" s="2">
        <v>8.1300000000000001E-3</v>
      </c>
      <c r="G26" s="2">
        <v>1.14E-2</v>
      </c>
    </row>
    <row r="27" spans="1:7">
      <c r="A27" t="s">
        <v>415</v>
      </c>
      <c r="B27" t="s">
        <v>416</v>
      </c>
      <c r="C27" t="s">
        <v>740</v>
      </c>
      <c r="D27">
        <v>21131</v>
      </c>
      <c r="E27" s="2">
        <v>5.9000000000000003E-4</v>
      </c>
      <c r="F27" s="2">
        <v>3.6400000000000001E-4</v>
      </c>
      <c r="G27" s="2">
        <v>9.5500000000000001E-4</v>
      </c>
    </row>
    <row r="28" spans="1:7">
      <c r="A28" t="s">
        <v>74</v>
      </c>
      <c r="B28" t="s">
        <v>75</v>
      </c>
      <c r="C28" t="s">
        <v>741</v>
      </c>
      <c r="D28">
        <v>28651</v>
      </c>
      <c r="E28" s="2">
        <v>7.5199999999999998E-5</v>
      </c>
      <c r="F28" s="2">
        <v>5.02E-5</v>
      </c>
      <c r="G28" s="2">
        <v>7.5400000000000003E-5</v>
      </c>
    </row>
    <row r="29" spans="1:7">
      <c r="A29" t="s">
        <v>277</v>
      </c>
      <c r="B29" t="s">
        <v>278</v>
      </c>
      <c r="C29" t="s">
        <v>631</v>
      </c>
      <c r="D29">
        <v>23703</v>
      </c>
      <c r="E29" s="2">
        <v>1.9599999999999999E-3</v>
      </c>
      <c r="F29" s="2">
        <v>1.1000000000000001E-3</v>
      </c>
      <c r="G29" s="2">
        <v>3.48E-3</v>
      </c>
    </row>
    <row r="30" spans="1:7">
      <c r="A30" t="s">
        <v>360</v>
      </c>
      <c r="B30" t="s">
        <v>361</v>
      </c>
      <c r="C30" t="s">
        <v>742</v>
      </c>
      <c r="D30">
        <v>22426</v>
      </c>
      <c r="E30" s="2">
        <v>1.3500000000000001E-3</v>
      </c>
      <c r="F30" s="2">
        <v>1.23E-3</v>
      </c>
      <c r="G30" s="2">
        <v>1.48E-3</v>
      </c>
    </row>
    <row r="31" spans="1:7">
      <c r="A31" t="s">
        <v>135</v>
      </c>
      <c r="B31" t="s">
        <v>136</v>
      </c>
      <c r="C31" t="s">
        <v>743</v>
      </c>
      <c r="D31">
        <v>36522</v>
      </c>
      <c r="E31" s="2">
        <v>3.6000000000000002E-4</v>
      </c>
      <c r="F31" s="2">
        <v>1.8699999999999999E-4</v>
      </c>
      <c r="G31" s="2">
        <v>6.9399999999999996E-4</v>
      </c>
    </row>
    <row r="32" spans="1:7">
      <c r="A32" t="s">
        <v>71</v>
      </c>
      <c r="B32" t="s">
        <v>73</v>
      </c>
      <c r="C32" t="s">
        <v>744</v>
      </c>
      <c r="D32">
        <v>11741</v>
      </c>
      <c r="E32" s="2">
        <v>1.3699999999999999E-3</v>
      </c>
      <c r="F32" s="2">
        <v>8.8300000000000005E-5</v>
      </c>
      <c r="G32" s="2">
        <v>2.12E-2</v>
      </c>
    </row>
    <row r="33" spans="1:7">
      <c r="A33" t="s">
        <v>144</v>
      </c>
      <c r="B33" t="s">
        <v>145</v>
      </c>
      <c r="C33" t="s">
        <v>745</v>
      </c>
      <c r="D33">
        <v>27764</v>
      </c>
      <c r="E33" s="2">
        <v>2.7299999999999998E-3</v>
      </c>
      <c r="F33" s="2">
        <v>2.2699999999999999E-3</v>
      </c>
      <c r="G33" s="2">
        <v>3.2699999999999999E-3</v>
      </c>
    </row>
    <row r="34" spans="1:7">
      <c r="A34" t="s">
        <v>433</v>
      </c>
      <c r="B34" t="s">
        <v>435</v>
      </c>
      <c r="C34" t="s">
        <v>746</v>
      </c>
      <c r="D34">
        <v>664</v>
      </c>
      <c r="E34" s="2">
        <v>3.5200000000000002E-5</v>
      </c>
      <c r="F34" s="2">
        <v>2.8200000000000001E-5</v>
      </c>
      <c r="G34" s="2">
        <v>4.3900000000000003E-5</v>
      </c>
    </row>
    <row r="35" spans="1:7">
      <c r="A35" t="s">
        <v>422</v>
      </c>
      <c r="B35" t="s">
        <v>423</v>
      </c>
      <c r="C35" t="s">
        <v>747</v>
      </c>
      <c r="D35">
        <v>27472</v>
      </c>
      <c r="E35" s="2">
        <v>2.5900000000000002E-6</v>
      </c>
      <c r="F35" s="2">
        <v>1.1799999999999999E-6</v>
      </c>
      <c r="G35" s="2">
        <v>5.6699999999999999E-6</v>
      </c>
    </row>
    <row r="36" spans="1:7">
      <c r="A36" t="s">
        <v>393</v>
      </c>
      <c r="B36" t="s">
        <v>394</v>
      </c>
      <c r="C36" t="s">
        <v>748</v>
      </c>
      <c r="D36">
        <v>19308</v>
      </c>
      <c r="E36" s="2">
        <v>1.4100000000000001E-5</v>
      </c>
      <c r="F36" s="2">
        <v>8.6500000000000002E-6</v>
      </c>
      <c r="G36" s="2">
        <v>2.2900000000000001E-5</v>
      </c>
    </row>
    <row r="37" spans="1:7">
      <c r="A37" t="s">
        <v>387</v>
      </c>
      <c r="B37" t="s">
        <v>388</v>
      </c>
      <c r="C37" t="s">
        <v>749</v>
      </c>
      <c r="D37">
        <v>1037</v>
      </c>
      <c r="E37" s="2">
        <v>8.8400000000000001E-6</v>
      </c>
      <c r="F37" s="2">
        <v>2.9900000000000002E-6</v>
      </c>
      <c r="G37" s="2">
        <v>2.62E-5</v>
      </c>
    </row>
    <row r="38" spans="1:7">
      <c r="A38" t="s">
        <v>241</v>
      </c>
      <c r="B38" t="s">
        <v>242</v>
      </c>
      <c r="C38" t="s">
        <v>750</v>
      </c>
      <c r="D38">
        <v>1369</v>
      </c>
      <c r="E38" s="2">
        <v>1.5500000000000001E-5</v>
      </c>
      <c r="F38" s="2">
        <v>8.1300000000000001E-6</v>
      </c>
      <c r="G38" s="2">
        <v>2.9600000000000001E-5</v>
      </c>
    </row>
    <row r="39" spans="1:7">
      <c r="A39" t="s">
        <v>418</v>
      </c>
      <c r="B39" t="s">
        <v>419</v>
      </c>
      <c r="C39" t="s">
        <v>751</v>
      </c>
      <c r="D39">
        <v>27759</v>
      </c>
      <c r="E39" s="2">
        <v>3.4499999999999998E-5</v>
      </c>
      <c r="F39" s="2">
        <v>2.5999999999999998E-5</v>
      </c>
      <c r="G39" s="2">
        <v>4.57E-5</v>
      </c>
    </row>
    <row r="40" spans="1:7">
      <c r="A40" t="s">
        <v>431</v>
      </c>
      <c r="B40" t="s">
        <v>432</v>
      </c>
      <c r="C40" t="s">
        <v>752</v>
      </c>
      <c r="D40">
        <v>836</v>
      </c>
      <c r="E40" s="2">
        <v>2.8200000000000001E-6</v>
      </c>
      <c r="F40" s="2">
        <v>1.7999999999999999E-6</v>
      </c>
      <c r="G40" s="2">
        <v>4.4100000000000001E-6</v>
      </c>
    </row>
    <row r="41" spans="1:7">
      <c r="A41" t="s">
        <v>365</v>
      </c>
      <c r="B41" t="s">
        <v>366</v>
      </c>
      <c r="C41" t="s">
        <v>753</v>
      </c>
      <c r="D41">
        <v>842</v>
      </c>
      <c r="E41" s="2">
        <v>5.2200000000000004E-7</v>
      </c>
      <c r="F41" s="2">
        <v>4.1100000000000001E-7</v>
      </c>
      <c r="G41" s="2">
        <v>6.6199999999999997E-7</v>
      </c>
    </row>
    <row r="42" spans="1:7">
      <c r="A42" t="s">
        <v>450</v>
      </c>
      <c r="B42" t="s">
        <v>452</v>
      </c>
      <c r="C42" t="s">
        <v>754</v>
      </c>
      <c r="D42">
        <v>34541</v>
      </c>
      <c r="E42" s="2">
        <v>3.0299999999999999E-4</v>
      </c>
      <c r="F42" s="2">
        <v>4.8199999999999999E-5</v>
      </c>
      <c r="G42" s="2">
        <v>1.9E-3</v>
      </c>
    </row>
    <row r="43" spans="1:7">
      <c r="A43" t="s">
        <v>389</v>
      </c>
      <c r="B43" t="s">
        <v>390</v>
      </c>
      <c r="C43" t="s">
        <v>755</v>
      </c>
      <c r="D43">
        <v>1047</v>
      </c>
      <c r="E43" s="2">
        <v>5.0699999999999999E-5</v>
      </c>
      <c r="F43" s="2">
        <v>3.9100000000000002E-5</v>
      </c>
      <c r="G43" s="2">
        <v>6.58E-5</v>
      </c>
    </row>
    <row r="44" spans="1:7">
      <c r="A44" t="s">
        <v>371</v>
      </c>
      <c r="B44" t="s">
        <v>372</v>
      </c>
      <c r="C44" t="s">
        <v>756</v>
      </c>
      <c r="D44">
        <v>20954</v>
      </c>
      <c r="E44" s="2">
        <v>1.19E-5</v>
      </c>
      <c r="F44" s="2">
        <v>1.1600000000000001E-5</v>
      </c>
      <c r="G44" s="2">
        <v>1.2300000000000001E-5</v>
      </c>
    </row>
    <row r="45" spans="1:7">
      <c r="A45" t="s">
        <v>213</v>
      </c>
      <c r="B45" t="s">
        <v>218</v>
      </c>
      <c r="C45" t="s">
        <v>638</v>
      </c>
      <c r="D45">
        <v>89172</v>
      </c>
      <c r="E45" s="2">
        <v>3.0599999999999998E-3</v>
      </c>
      <c r="F45" s="2">
        <v>2.8999999999999998E-3</v>
      </c>
      <c r="G45" s="2">
        <v>3.2200000000000002E-3</v>
      </c>
    </row>
    <row r="46" spans="1:7">
      <c r="A46" t="s">
        <v>391</v>
      </c>
      <c r="B46" t="s">
        <v>392</v>
      </c>
      <c r="C46" t="s">
        <v>757</v>
      </c>
      <c r="D46">
        <v>1308</v>
      </c>
      <c r="E46" s="2">
        <v>3.7800000000000003E-4</v>
      </c>
      <c r="F46" s="2">
        <v>3.3700000000000001E-4</v>
      </c>
      <c r="G46" s="2">
        <v>4.26E-4</v>
      </c>
    </row>
    <row r="47" spans="1:7">
      <c r="A47" t="s">
        <v>420</v>
      </c>
      <c r="B47" t="s">
        <v>421</v>
      </c>
      <c r="C47" t="s">
        <v>758</v>
      </c>
      <c r="D47">
        <v>1479</v>
      </c>
      <c r="E47" s="2">
        <v>4.62E-3</v>
      </c>
      <c r="F47" s="2">
        <v>4.2100000000000002E-3</v>
      </c>
      <c r="G47" s="2">
        <v>5.0800000000000003E-3</v>
      </c>
    </row>
    <row r="48" spans="1:7">
      <c r="A48" t="s">
        <v>338</v>
      </c>
      <c r="B48" t="s">
        <v>340</v>
      </c>
      <c r="C48" t="s">
        <v>759</v>
      </c>
      <c r="D48">
        <v>59851</v>
      </c>
      <c r="E48" s="2">
        <v>4.8999999999999998E-5</v>
      </c>
      <c r="F48" s="2">
        <v>4.1900000000000002E-5</v>
      </c>
      <c r="G48" s="2">
        <v>5.6400000000000002E-5</v>
      </c>
    </row>
    <row r="49" spans="1:7">
      <c r="A49" t="s">
        <v>78</v>
      </c>
      <c r="B49" t="s">
        <v>79</v>
      </c>
      <c r="C49" t="s">
        <v>760</v>
      </c>
      <c r="D49">
        <v>33700</v>
      </c>
      <c r="E49" s="2">
        <v>1.73E-4</v>
      </c>
      <c r="F49" s="2">
        <v>9.3300000000000005E-5</v>
      </c>
      <c r="G49" s="2">
        <v>3.19E-4</v>
      </c>
    </row>
    <row r="50" spans="1:7">
      <c r="A50" t="s">
        <v>137</v>
      </c>
      <c r="B50" t="s">
        <v>138</v>
      </c>
      <c r="C50" t="s">
        <v>761</v>
      </c>
      <c r="D50">
        <v>36301</v>
      </c>
      <c r="E50" s="2">
        <v>5.3699999999999997E-5</v>
      </c>
      <c r="F50" s="2">
        <v>3.8399999999999998E-5</v>
      </c>
      <c r="G50" s="2">
        <v>7.5099999999999996E-5</v>
      </c>
    </row>
    <row r="51" spans="1:7">
      <c r="A51" t="s">
        <v>382</v>
      </c>
      <c r="B51" t="s">
        <v>384</v>
      </c>
      <c r="C51" t="s">
        <v>633</v>
      </c>
      <c r="D51">
        <v>22767</v>
      </c>
      <c r="E51" s="2">
        <v>1.52E-2</v>
      </c>
      <c r="F51" s="2">
        <v>1.4E-2</v>
      </c>
      <c r="G51" s="2">
        <v>1.6400000000000001E-2</v>
      </c>
    </row>
    <row r="52" spans="1:7">
      <c r="A52" t="s">
        <v>183</v>
      </c>
      <c r="B52" t="s">
        <v>186</v>
      </c>
      <c r="C52" t="s">
        <v>762</v>
      </c>
      <c r="D52">
        <v>56501</v>
      </c>
      <c r="E52" s="2">
        <v>2.5200000000000001E-3</v>
      </c>
      <c r="F52" s="2">
        <v>2.16E-3</v>
      </c>
      <c r="G52" s="2">
        <v>2.8900000000000002E-3</v>
      </c>
    </row>
    <row r="53" spans="1:7">
      <c r="A53" t="s">
        <v>226</v>
      </c>
      <c r="B53" t="s">
        <v>228</v>
      </c>
      <c r="C53" t="s">
        <v>642</v>
      </c>
      <c r="D53">
        <v>19266</v>
      </c>
      <c r="E53" s="2">
        <v>1.15E-4</v>
      </c>
      <c r="F53" s="2">
        <v>3.0000000000000001E-6</v>
      </c>
      <c r="G53" s="2">
        <v>4.4200000000000003E-3</v>
      </c>
    </row>
    <row r="54" spans="1:7">
      <c r="A54" t="s">
        <v>226</v>
      </c>
      <c r="B54" t="s">
        <v>763</v>
      </c>
      <c r="C54" t="s">
        <v>764</v>
      </c>
      <c r="D54">
        <v>19266</v>
      </c>
      <c r="E54" s="2">
        <v>2.8800000000000001E-4</v>
      </c>
      <c r="F54" s="2">
        <v>2.8499999999999999E-4</v>
      </c>
      <c r="G54" s="2">
        <v>2.9300000000000002E-4</v>
      </c>
    </row>
    <row r="55" spans="1:7">
      <c r="A55" t="s">
        <v>104</v>
      </c>
      <c r="B55" t="s">
        <v>105</v>
      </c>
      <c r="C55" t="s">
        <v>645</v>
      </c>
      <c r="D55">
        <v>36200</v>
      </c>
      <c r="E55" s="2">
        <v>6.7599999999999995E-4</v>
      </c>
      <c r="F55" s="2">
        <v>4.9899999999999999E-4</v>
      </c>
      <c r="G55" s="2">
        <v>9.1600000000000004E-4</v>
      </c>
    </row>
    <row r="56" spans="1:7">
      <c r="A56" t="s">
        <v>330</v>
      </c>
      <c r="B56" t="s">
        <v>331</v>
      </c>
      <c r="C56" t="s">
        <v>765</v>
      </c>
      <c r="D56">
        <v>22387</v>
      </c>
      <c r="E56" s="2">
        <v>4.1600000000000002E-5</v>
      </c>
      <c r="F56" s="2">
        <v>5.7400000000000001E-6</v>
      </c>
      <c r="G56" s="2">
        <v>3.0200000000000002E-4</v>
      </c>
    </row>
    <row r="57" spans="1:7">
      <c r="A57" t="s">
        <v>301</v>
      </c>
      <c r="B57" t="s">
        <v>302</v>
      </c>
      <c r="E57" s="2">
        <v>1.0399999999999999E-3</v>
      </c>
      <c r="F57" s="2">
        <v>6.4700000000000001E-4</v>
      </c>
      <c r="G57" s="2">
        <v>1.6800000000000001E-3</v>
      </c>
    </row>
    <row r="58" spans="1:7">
      <c r="A58" t="s">
        <v>378</v>
      </c>
      <c r="B58" t="s">
        <v>381</v>
      </c>
      <c r="C58" t="s">
        <v>766</v>
      </c>
      <c r="D58">
        <v>22727</v>
      </c>
      <c r="E58" s="2">
        <v>1.15E-3</v>
      </c>
      <c r="F58" s="2">
        <v>9.59E-4</v>
      </c>
      <c r="G58" s="2">
        <v>1.39E-3</v>
      </c>
    </row>
    <row r="59" spans="1:7">
      <c r="A59" t="s">
        <v>189</v>
      </c>
      <c r="B59" t="s">
        <v>192</v>
      </c>
      <c r="C59" t="s">
        <v>767</v>
      </c>
      <c r="D59">
        <v>22626</v>
      </c>
      <c r="E59" s="2">
        <v>7.8799999999999999E-3</v>
      </c>
      <c r="F59" s="2">
        <v>7.5900000000000004E-3</v>
      </c>
      <c r="G59" s="2">
        <v>8.1700000000000002E-3</v>
      </c>
    </row>
    <row r="60" spans="1:7">
      <c r="A60" t="s">
        <v>92</v>
      </c>
      <c r="B60" t="s">
        <v>94</v>
      </c>
      <c r="C60" t="s">
        <v>768</v>
      </c>
      <c r="D60">
        <v>21361</v>
      </c>
      <c r="E60" s="2">
        <v>9.6000000000000002E-2</v>
      </c>
      <c r="F60" s="2">
        <v>9.2399999999999996E-2</v>
      </c>
      <c r="G60" s="2">
        <v>9.98E-2</v>
      </c>
    </row>
    <row r="61" spans="1:7">
      <c r="A61" t="s">
        <v>146</v>
      </c>
      <c r="B61" t="s">
        <v>148</v>
      </c>
      <c r="C61" t="s">
        <v>769</v>
      </c>
      <c r="D61">
        <v>20287</v>
      </c>
      <c r="E61" s="2">
        <v>3.81E-3</v>
      </c>
      <c r="F61" s="2">
        <v>3.5000000000000001E-3</v>
      </c>
      <c r="G61" s="2">
        <v>4.15E-3</v>
      </c>
    </row>
    <row r="62" spans="1:7">
      <c r="A62" t="s">
        <v>130</v>
      </c>
      <c r="B62" t="s">
        <v>131</v>
      </c>
      <c r="C62" t="s">
        <v>770</v>
      </c>
      <c r="D62">
        <v>1508</v>
      </c>
      <c r="E62" s="2">
        <v>1.66E-2</v>
      </c>
      <c r="F62" s="2">
        <v>1.5299999999999999E-2</v>
      </c>
      <c r="G62" s="2">
        <v>1.7899999999999999E-2</v>
      </c>
    </row>
    <row r="63" spans="1:7">
      <c r="A63" t="s">
        <v>233</v>
      </c>
      <c r="B63" t="s">
        <v>234</v>
      </c>
      <c r="C63" t="s">
        <v>771</v>
      </c>
      <c r="D63">
        <v>47962</v>
      </c>
      <c r="E63" s="2">
        <v>2.3700000000000001E-3</v>
      </c>
      <c r="F63" s="2">
        <v>1.9400000000000001E-3</v>
      </c>
      <c r="G63" s="2">
        <v>2.8999999999999998E-3</v>
      </c>
    </row>
    <row r="64" spans="1:7">
      <c r="A64" t="s">
        <v>444</v>
      </c>
      <c r="B64" t="s">
        <v>445</v>
      </c>
      <c r="C64" t="s">
        <v>772</v>
      </c>
      <c r="D64">
        <v>59</v>
      </c>
      <c r="E64" s="2">
        <v>2.7099999999999997E-4</v>
      </c>
      <c r="F64" s="2">
        <v>2.5599999999999999E-4</v>
      </c>
      <c r="G64" s="2">
        <v>2.8899999999999998E-4</v>
      </c>
    </row>
    <row r="65" spans="1:7">
      <c r="A65" t="s">
        <v>332</v>
      </c>
      <c r="B65" t="s">
        <v>333</v>
      </c>
      <c r="C65" t="s">
        <v>773</v>
      </c>
      <c r="D65">
        <v>28971</v>
      </c>
      <c r="E65" s="2">
        <v>1.41E-3</v>
      </c>
      <c r="F65" s="2">
        <v>6.4400000000000004E-4</v>
      </c>
      <c r="G65" s="2">
        <v>3.0799999999999998E-3</v>
      </c>
    </row>
    <row r="66" spans="1:7">
      <c r="A66" t="s">
        <v>252</v>
      </c>
      <c r="B66" t="s">
        <v>253</v>
      </c>
      <c r="C66" t="s">
        <v>646</v>
      </c>
      <c r="D66">
        <v>1070</v>
      </c>
      <c r="E66" s="2">
        <v>2.37E-5</v>
      </c>
      <c r="F66" s="2">
        <v>1.66E-5</v>
      </c>
      <c r="G66" s="2">
        <v>3.3800000000000002E-5</v>
      </c>
    </row>
    <row r="67" spans="1:7">
      <c r="A67" t="s">
        <v>120</v>
      </c>
      <c r="B67" t="s">
        <v>121</v>
      </c>
      <c r="C67" t="s">
        <v>647</v>
      </c>
      <c r="D67">
        <v>32483</v>
      </c>
      <c r="E67" s="2">
        <v>4.8700000000000002E-3</v>
      </c>
      <c r="F67" s="2">
        <v>1.57E-3</v>
      </c>
      <c r="G67" s="2">
        <v>1.5100000000000001E-2</v>
      </c>
    </row>
    <row r="68" spans="1:7">
      <c r="A68" t="s">
        <v>323</v>
      </c>
      <c r="B68" t="s">
        <v>324</v>
      </c>
      <c r="C68" t="s">
        <v>774</v>
      </c>
      <c r="D68">
        <v>20891</v>
      </c>
      <c r="E68" s="2">
        <v>1.8799999999999999E-4</v>
      </c>
      <c r="F68" s="2">
        <v>1.3200000000000001E-4</v>
      </c>
      <c r="G68" s="2">
        <v>2.6899999999999998E-4</v>
      </c>
    </row>
    <row r="69" spans="1:7">
      <c r="A69" t="s">
        <v>398</v>
      </c>
      <c r="B69" t="s">
        <v>399</v>
      </c>
      <c r="C69" t="s">
        <v>775</v>
      </c>
      <c r="D69">
        <v>85516</v>
      </c>
      <c r="E69" s="2">
        <v>1.6199999999999999E-6</v>
      </c>
      <c r="F69" s="2">
        <v>1.22E-6</v>
      </c>
      <c r="G69" s="2">
        <v>2.17E-6</v>
      </c>
    </row>
    <row r="70" spans="1:7">
      <c r="B70" t="s">
        <v>776</v>
      </c>
      <c r="E70" s="2">
        <v>8.7500000000000008E-3</v>
      </c>
      <c r="F70" s="2">
        <v>8.43E-3</v>
      </c>
      <c r="G70" s="2">
        <v>9.0799999999999995E-3</v>
      </c>
    </row>
    <row r="71" spans="1:7">
      <c r="A71" t="s">
        <v>245</v>
      </c>
      <c r="B71" t="s">
        <v>246</v>
      </c>
      <c r="C71" t="s">
        <v>777</v>
      </c>
      <c r="D71">
        <v>23731</v>
      </c>
      <c r="E71" s="2">
        <v>6.7600000000000003E-5</v>
      </c>
      <c r="F71" s="2">
        <v>4.5800000000000002E-5</v>
      </c>
      <c r="G71" s="2">
        <v>9.9699999999999998E-5</v>
      </c>
    </row>
    <row r="72" spans="1:7">
      <c r="A72" t="s">
        <v>465</v>
      </c>
      <c r="B72" t="s">
        <v>466</v>
      </c>
      <c r="C72" t="s">
        <v>778</v>
      </c>
      <c r="E72" s="2">
        <v>1.2799999999999999E-5</v>
      </c>
      <c r="F72" s="2">
        <v>1.26E-5</v>
      </c>
      <c r="G72" s="2">
        <v>1.2999999999999999E-5</v>
      </c>
    </row>
    <row r="73" spans="1:7">
      <c r="A73" t="s">
        <v>273</v>
      </c>
      <c r="B73" t="s">
        <v>274</v>
      </c>
      <c r="C73" t="s">
        <v>779</v>
      </c>
      <c r="D73">
        <v>84645</v>
      </c>
      <c r="E73" s="2">
        <v>3.6999999999999999E-4</v>
      </c>
      <c r="F73" s="2">
        <v>3.6499999999999998E-4</v>
      </c>
      <c r="G73" s="2">
        <v>3.7500000000000001E-4</v>
      </c>
    </row>
    <row r="74" spans="1:7">
      <c r="A74" t="s">
        <v>205</v>
      </c>
      <c r="B74" t="s">
        <v>207</v>
      </c>
      <c r="C74" t="s">
        <v>780</v>
      </c>
      <c r="D74">
        <v>1009</v>
      </c>
      <c r="E74" s="2">
        <v>2.3799999999999999E-5</v>
      </c>
      <c r="F74" s="2">
        <v>1.7600000000000001E-5</v>
      </c>
      <c r="G74" s="2">
        <v>3.2199999999999997E-5</v>
      </c>
    </row>
    <row r="75" spans="1:7">
      <c r="A75" t="s">
        <v>238</v>
      </c>
      <c r="B75" t="s">
        <v>240</v>
      </c>
      <c r="C75" t="s">
        <v>781</v>
      </c>
      <c r="D75">
        <v>1203</v>
      </c>
      <c r="E75" s="2">
        <v>2.72E-4</v>
      </c>
      <c r="F75" s="2">
        <v>1.73E-4</v>
      </c>
      <c r="G75" s="2">
        <v>4.26E-4</v>
      </c>
    </row>
    <row r="76" spans="1:7">
      <c r="A76" t="s">
        <v>351</v>
      </c>
      <c r="B76" t="s">
        <v>353</v>
      </c>
      <c r="C76" t="s">
        <v>782</v>
      </c>
      <c r="D76">
        <v>23698</v>
      </c>
      <c r="E76" s="2">
        <v>3.6699999999999998E-5</v>
      </c>
      <c r="F76" s="2">
        <v>4.6800000000000001E-6</v>
      </c>
      <c r="G76" s="2">
        <v>4.2899999999999999E-5</v>
      </c>
    </row>
    <row r="77" spans="1:7">
      <c r="A77" t="s">
        <v>403</v>
      </c>
      <c r="B77" t="s">
        <v>405</v>
      </c>
      <c r="C77" t="s">
        <v>783</v>
      </c>
      <c r="D77">
        <v>22459</v>
      </c>
      <c r="E77" s="2">
        <v>1.5200000000000001E-4</v>
      </c>
      <c r="F77" s="2">
        <v>1.4899999999999999E-4</v>
      </c>
      <c r="G77" s="2">
        <v>1.54E-4</v>
      </c>
    </row>
    <row r="78" spans="1:7">
      <c r="B78" t="s">
        <v>784</v>
      </c>
      <c r="E78" s="2">
        <v>3.0299999999999999E-4</v>
      </c>
      <c r="F78" s="2">
        <v>2.9799999999999998E-4</v>
      </c>
      <c r="G78" s="2">
        <v>3.0800000000000001E-4</v>
      </c>
    </row>
    <row r="79" spans="1:7">
      <c r="A79" t="s">
        <v>174</v>
      </c>
      <c r="B79" t="s">
        <v>176</v>
      </c>
      <c r="C79" t="s">
        <v>785</v>
      </c>
      <c r="D79">
        <v>1200</v>
      </c>
      <c r="E79" s="2">
        <v>2.05E-4</v>
      </c>
      <c r="F79" s="2">
        <v>1.3799999999999999E-4</v>
      </c>
      <c r="G79" s="2">
        <v>3.0299999999999999E-4</v>
      </c>
    </row>
    <row r="80" spans="1:7">
      <c r="A80" t="s">
        <v>230</v>
      </c>
      <c r="B80" t="s">
        <v>232</v>
      </c>
      <c r="C80" t="s">
        <v>786</v>
      </c>
      <c r="D80">
        <v>22465</v>
      </c>
      <c r="E80" s="2">
        <v>1.5200000000000001E-4</v>
      </c>
      <c r="F80" s="2">
        <v>1.4899999999999999E-4</v>
      </c>
      <c r="G80" s="2">
        <v>1.54E-4</v>
      </c>
    </row>
    <row r="81" spans="1:7">
      <c r="A81" t="s">
        <v>123</v>
      </c>
      <c r="B81" t="s">
        <v>124</v>
      </c>
      <c r="C81" t="s">
        <v>787</v>
      </c>
      <c r="D81">
        <v>22685</v>
      </c>
      <c r="E81" s="2">
        <v>4.0499999999999998E-4</v>
      </c>
      <c r="F81" s="2">
        <v>3.2699999999999998E-4</v>
      </c>
      <c r="G81" s="2">
        <v>5.0199999999999995E-4</v>
      </c>
    </row>
    <row r="82" spans="1:7">
      <c r="A82" t="s">
        <v>262</v>
      </c>
      <c r="B82" t="s">
        <v>264</v>
      </c>
      <c r="C82" t="s">
        <v>651</v>
      </c>
      <c r="D82">
        <v>19469</v>
      </c>
      <c r="E82" s="2">
        <v>1.6800000000000001E-3</v>
      </c>
      <c r="F82" s="2">
        <v>1.66E-3</v>
      </c>
      <c r="G82" s="2">
        <v>1.6999999999999999E-3</v>
      </c>
    </row>
    <row r="83" spans="1:7">
      <c r="A83" t="s">
        <v>181</v>
      </c>
      <c r="B83" t="s">
        <v>182</v>
      </c>
      <c r="C83" t="s">
        <v>788</v>
      </c>
      <c r="D83">
        <v>13046</v>
      </c>
      <c r="E83" s="2">
        <v>3.54E-5</v>
      </c>
      <c r="F83" s="2">
        <v>4.0499999999999999E-7</v>
      </c>
      <c r="G83" s="2">
        <v>3.0899999999999999E-3</v>
      </c>
    </row>
    <row r="84" spans="1:7">
      <c r="A84" t="s">
        <v>155</v>
      </c>
      <c r="B84" t="s">
        <v>156</v>
      </c>
      <c r="C84" t="s">
        <v>789</v>
      </c>
      <c r="D84">
        <v>20519</v>
      </c>
      <c r="E84" s="2">
        <v>1.45E-4</v>
      </c>
      <c r="F84" s="2">
        <v>1.3100000000000001E-4</v>
      </c>
      <c r="G84" s="2">
        <v>1.6100000000000001E-4</v>
      </c>
    </row>
    <row r="85" spans="1:7">
      <c r="A85" t="s">
        <v>248</v>
      </c>
      <c r="B85" t="s">
        <v>249</v>
      </c>
      <c r="C85" t="s">
        <v>790</v>
      </c>
      <c r="D85">
        <v>82786</v>
      </c>
      <c r="E85" s="2">
        <v>5.7200000000000003E-6</v>
      </c>
      <c r="F85" s="2">
        <v>4.2200000000000003E-6</v>
      </c>
      <c r="G85" s="2">
        <v>7.7500000000000003E-6</v>
      </c>
    </row>
    <row r="86" spans="1:7">
      <c r="A86" t="s">
        <v>563</v>
      </c>
      <c r="B86" t="s">
        <v>566</v>
      </c>
      <c r="C86" t="s">
        <v>791</v>
      </c>
      <c r="D86">
        <v>26142</v>
      </c>
      <c r="E86" s="2">
        <v>8.1899999999999999E-5</v>
      </c>
      <c r="F86" s="2">
        <v>7.25E-5</v>
      </c>
      <c r="G86" s="2">
        <v>9.2600000000000001E-5</v>
      </c>
    </row>
    <row r="87" spans="1:7">
      <c r="A87" t="s">
        <v>412</v>
      </c>
      <c r="B87" t="s">
        <v>413</v>
      </c>
      <c r="C87" t="s">
        <v>792</v>
      </c>
      <c r="D87">
        <v>24348</v>
      </c>
      <c r="E87" s="2">
        <v>4.3300000000000002E-5</v>
      </c>
      <c r="F87" s="2">
        <v>2.7100000000000001E-5</v>
      </c>
      <c r="G87" s="2">
        <v>6.9400000000000006E-5</v>
      </c>
    </row>
    <row r="88" spans="1:7">
      <c r="A88" t="s">
        <v>52</v>
      </c>
      <c r="B88" t="s">
        <v>55</v>
      </c>
      <c r="C88" t="s">
        <v>652</v>
      </c>
      <c r="D88">
        <v>11259</v>
      </c>
      <c r="E88" s="2">
        <v>2.5500000000000002E-3</v>
      </c>
      <c r="F88" s="2">
        <v>2.32E-3</v>
      </c>
      <c r="G88" s="2">
        <v>2.8E-3</v>
      </c>
    </row>
    <row r="89" spans="1:7">
      <c r="A89" t="s">
        <v>56</v>
      </c>
      <c r="B89" t="s">
        <v>57</v>
      </c>
      <c r="C89" t="s">
        <v>655</v>
      </c>
      <c r="D89">
        <v>11384</v>
      </c>
      <c r="E89" s="2">
        <v>8.3599999999999999E-5</v>
      </c>
      <c r="F89" s="2">
        <v>5.4500000000000003E-5</v>
      </c>
      <c r="G89" s="2">
        <v>1.27E-4</v>
      </c>
    </row>
    <row r="90" spans="1:7">
      <c r="A90" t="s">
        <v>62</v>
      </c>
      <c r="B90" t="s">
        <v>64</v>
      </c>
      <c r="C90" t="s">
        <v>653</v>
      </c>
      <c r="D90">
        <v>48210</v>
      </c>
      <c r="E90" s="2">
        <v>2.08E-6</v>
      </c>
      <c r="F90" s="2">
        <v>1.4000000000000001E-7</v>
      </c>
      <c r="G90" s="2">
        <v>3.1099999999999997E-5</v>
      </c>
    </row>
    <row r="91" spans="1:7">
      <c r="A91" t="s">
        <v>59</v>
      </c>
      <c r="B91" t="s">
        <v>60</v>
      </c>
      <c r="C91" t="s">
        <v>654</v>
      </c>
      <c r="D91">
        <v>48213</v>
      </c>
      <c r="E91" s="2">
        <v>1.21E-4</v>
      </c>
      <c r="F91" s="2">
        <v>1.1E-4</v>
      </c>
      <c r="G91" s="2">
        <v>1.34E-4</v>
      </c>
    </row>
    <row r="92" spans="1:7">
      <c r="A92" t="s">
        <v>164</v>
      </c>
      <c r="B92" t="s">
        <v>165</v>
      </c>
      <c r="C92" t="s">
        <v>793</v>
      </c>
      <c r="D92">
        <v>20623</v>
      </c>
      <c r="E92" s="2">
        <v>1.01E-5</v>
      </c>
      <c r="F92" s="2">
        <v>6.81E-6</v>
      </c>
      <c r="G92" s="2">
        <v>1.5099999999999999E-5</v>
      </c>
    </row>
    <row r="93" spans="1:7">
      <c r="A93" t="s">
        <v>107</v>
      </c>
      <c r="B93" t="s">
        <v>108</v>
      </c>
      <c r="C93" t="s">
        <v>794</v>
      </c>
      <c r="D93">
        <v>19271</v>
      </c>
      <c r="E93" s="2">
        <v>4.8699999999999995E-7</v>
      </c>
      <c r="F93" s="2">
        <v>2.8099999999999999E-7</v>
      </c>
      <c r="G93" s="2">
        <v>8.5499999999999997E-7</v>
      </c>
    </row>
    <row r="94" spans="1:7">
      <c r="B94" t="s">
        <v>795</v>
      </c>
      <c r="E94" s="2">
        <v>1.32E-3</v>
      </c>
      <c r="F94" s="2">
        <v>9.8299999999999993E-4</v>
      </c>
      <c r="G94" s="2">
        <v>1.7700000000000001E-3</v>
      </c>
    </row>
    <row r="95" spans="1:7">
      <c r="A95" t="s">
        <v>170</v>
      </c>
      <c r="B95" t="s">
        <v>172</v>
      </c>
      <c r="C95" t="s">
        <v>796</v>
      </c>
      <c r="D95">
        <v>27187</v>
      </c>
      <c r="E95" s="2">
        <v>1.8199999999999999E-5</v>
      </c>
      <c r="F95" s="2">
        <v>1.77E-5</v>
      </c>
      <c r="G95" s="2">
        <v>1.8700000000000001E-5</v>
      </c>
    </row>
    <row r="96" spans="1:7">
      <c r="A96" t="s">
        <v>280</v>
      </c>
      <c r="B96" t="s">
        <v>281</v>
      </c>
      <c r="C96" t="s">
        <v>797</v>
      </c>
      <c r="D96">
        <v>28296</v>
      </c>
      <c r="E96" s="2">
        <v>8.9800000000000001E-5</v>
      </c>
      <c r="F96" s="2">
        <v>5.0099999999999998E-5</v>
      </c>
      <c r="G96" s="2">
        <v>1.6100000000000001E-4</v>
      </c>
    </row>
    <row r="97" spans="1:7">
      <c r="A97" t="s">
        <v>69</v>
      </c>
      <c r="B97" t="s">
        <v>70</v>
      </c>
      <c r="C97" t="s">
        <v>798</v>
      </c>
      <c r="D97">
        <v>92038</v>
      </c>
      <c r="E97" s="2">
        <v>2.3900000000000001E-2</v>
      </c>
      <c r="F97" s="2">
        <v>1.6E-2</v>
      </c>
      <c r="G97" s="2">
        <v>2.4E-2</v>
      </c>
    </row>
    <row r="98" spans="1:7">
      <c r="A98" t="s">
        <v>158</v>
      </c>
      <c r="B98" t="s">
        <v>160</v>
      </c>
      <c r="C98" t="s">
        <v>657</v>
      </c>
      <c r="D98">
        <v>17779</v>
      </c>
      <c r="E98" s="2">
        <v>1.84E-4</v>
      </c>
      <c r="F98" s="2">
        <v>1.46E-4</v>
      </c>
      <c r="G98" s="2">
        <v>2.31E-4</v>
      </c>
    </row>
    <row r="99" spans="1:7">
      <c r="A99" t="s">
        <v>259</v>
      </c>
      <c r="B99" t="s">
        <v>260</v>
      </c>
      <c r="C99" t="s">
        <v>799</v>
      </c>
      <c r="D99">
        <v>21286</v>
      </c>
      <c r="E99" s="2">
        <v>3.8499999999999998E-4</v>
      </c>
      <c r="F99" s="2">
        <v>3.7199999999999999E-4</v>
      </c>
      <c r="G99" s="2">
        <v>3.9899999999999999E-4</v>
      </c>
    </row>
    <row r="100" spans="1:7">
      <c r="A100" t="s">
        <v>199</v>
      </c>
      <c r="B100" t="s">
        <v>200</v>
      </c>
      <c r="C100" t="s">
        <v>800</v>
      </c>
      <c r="D100">
        <v>36287</v>
      </c>
      <c r="E100" s="2">
        <v>5.3199999999999999E-6</v>
      </c>
      <c r="F100" s="2">
        <v>3.8800000000000001E-6</v>
      </c>
      <c r="G100" s="2">
        <v>7.2899999999999997E-6</v>
      </c>
    </row>
    <row r="101" spans="1:7">
      <c r="A101" t="s">
        <v>224</v>
      </c>
      <c r="B101" t="s">
        <v>225</v>
      </c>
      <c r="C101" t="s">
        <v>801</v>
      </c>
      <c r="D101">
        <v>20749</v>
      </c>
      <c r="E101" s="2">
        <v>2.5799999999999998E-4</v>
      </c>
      <c r="F101" s="2">
        <v>1.36E-4</v>
      </c>
      <c r="G101" s="2">
        <v>4.9200000000000003E-4</v>
      </c>
    </row>
    <row r="102" spans="1:7">
      <c r="A102" t="s">
        <v>88</v>
      </c>
      <c r="B102" t="s">
        <v>89</v>
      </c>
      <c r="C102" t="s">
        <v>658</v>
      </c>
      <c r="D102">
        <v>17694</v>
      </c>
      <c r="E102" s="2">
        <v>3.6600000000000001E-3</v>
      </c>
      <c r="F102" s="2">
        <v>3.13E-3</v>
      </c>
      <c r="G102" s="2">
        <v>4.1999999999999997E-3</v>
      </c>
    </row>
    <row r="103" spans="1:7">
      <c r="A103" t="s">
        <v>555</v>
      </c>
      <c r="B103" t="s">
        <v>556</v>
      </c>
      <c r="C103" t="s">
        <v>802</v>
      </c>
      <c r="D103">
        <v>24851</v>
      </c>
      <c r="E103" s="2">
        <v>1.15E-5</v>
      </c>
      <c r="F103" s="2">
        <v>2.4099999999999998E-6</v>
      </c>
      <c r="G103" s="2">
        <v>5.49E-5</v>
      </c>
    </row>
    <row r="104" spans="1:7">
      <c r="A104" t="s">
        <v>328</v>
      </c>
      <c r="B104" t="s">
        <v>329</v>
      </c>
      <c r="C104" t="s">
        <v>803</v>
      </c>
      <c r="D104">
        <v>7793</v>
      </c>
      <c r="E104" s="2">
        <v>1.9000000000000001E-5</v>
      </c>
      <c r="F104" s="2">
        <v>1.7200000000000001E-5</v>
      </c>
      <c r="G104" s="2">
        <v>2.1100000000000001E-5</v>
      </c>
    </row>
    <row r="105" spans="1:7">
      <c r="A105" t="s">
        <v>221</v>
      </c>
      <c r="B105" t="s">
        <v>223</v>
      </c>
      <c r="C105" t="s">
        <v>804</v>
      </c>
      <c r="D105">
        <v>34575</v>
      </c>
      <c r="E105" s="2">
        <v>7.8700000000000005E-4</v>
      </c>
      <c r="F105" s="2">
        <v>7.8600000000000002E-4</v>
      </c>
      <c r="G105" s="2">
        <v>8.3600000000000005E-4</v>
      </c>
    </row>
    <row r="106" spans="1:7">
      <c r="A106" t="s">
        <v>303</v>
      </c>
      <c r="B106" t="s">
        <v>306</v>
      </c>
      <c r="C106" t="s">
        <v>805</v>
      </c>
      <c r="D106">
        <v>20587</v>
      </c>
      <c r="E106" s="2">
        <v>1.12E-4</v>
      </c>
      <c r="F106" s="2">
        <v>1.12E-4</v>
      </c>
      <c r="G106" s="2">
        <v>1.27E-4</v>
      </c>
    </row>
    <row r="107" spans="1:7">
      <c r="A107" t="s">
        <v>82</v>
      </c>
      <c r="B107" t="s">
        <v>83</v>
      </c>
      <c r="C107" t="s">
        <v>806</v>
      </c>
      <c r="D107">
        <v>6347</v>
      </c>
      <c r="E107" s="2">
        <v>1.84E-4</v>
      </c>
      <c r="F107" s="2">
        <v>1.1900000000000001E-4</v>
      </c>
      <c r="G107" s="2">
        <v>2.8400000000000002E-4</v>
      </c>
    </row>
    <row r="108" spans="1:7">
      <c r="A108" t="s">
        <v>575</v>
      </c>
      <c r="B108" t="s">
        <v>577</v>
      </c>
      <c r="C108" t="s">
        <v>659</v>
      </c>
      <c r="D108">
        <v>24563</v>
      </c>
      <c r="E108" s="2">
        <v>8.8199999999999997E-4</v>
      </c>
      <c r="F108" s="2">
        <v>8.4000000000000003E-4</v>
      </c>
      <c r="G108" s="2">
        <v>9.2400000000000002E-4</v>
      </c>
    </row>
    <row r="109" spans="1:7">
      <c r="A109" t="s">
        <v>150</v>
      </c>
      <c r="B109" t="s">
        <v>151</v>
      </c>
      <c r="C109" t="s">
        <v>807</v>
      </c>
      <c r="D109">
        <v>17936</v>
      </c>
      <c r="E109" s="2">
        <v>1.1299999999999999E-3</v>
      </c>
      <c r="F109" s="2">
        <v>1.06E-3</v>
      </c>
      <c r="G109" s="2">
        <v>1.1999999999999999E-3</v>
      </c>
    </row>
    <row r="110" spans="1:7">
      <c r="A110" t="s">
        <v>427</v>
      </c>
      <c r="B110" t="s">
        <v>428</v>
      </c>
      <c r="C110" t="s">
        <v>808</v>
      </c>
      <c r="D110">
        <v>23975</v>
      </c>
      <c r="E110" s="2">
        <v>1.4100000000000001E-5</v>
      </c>
      <c r="F110" s="2">
        <v>7.0199999999999997E-6</v>
      </c>
      <c r="G110" s="2">
        <v>2.8099999999999999E-5</v>
      </c>
    </row>
    <row r="111" spans="1:7">
      <c r="A111" t="s">
        <v>193</v>
      </c>
      <c r="B111" t="s">
        <v>196</v>
      </c>
      <c r="C111" t="s">
        <v>644</v>
      </c>
      <c r="D111">
        <v>18111</v>
      </c>
      <c r="E111" s="2">
        <v>4.8999999999999998E-5</v>
      </c>
      <c r="F111" s="2">
        <v>1.29E-5</v>
      </c>
      <c r="G111" s="2">
        <v>1.8699999999999999E-4</v>
      </c>
    </row>
    <row r="112" spans="1:7">
      <c r="A112" t="s">
        <v>114</v>
      </c>
      <c r="B112" t="s">
        <v>116</v>
      </c>
      <c r="C112" t="s">
        <v>660</v>
      </c>
      <c r="D112">
        <v>19270</v>
      </c>
      <c r="E112" s="2">
        <v>5.6899999999999995E-4</v>
      </c>
      <c r="F112" s="2">
        <v>3.4099999999999999E-4</v>
      </c>
      <c r="G112" s="2">
        <v>9.4899999999999997E-4</v>
      </c>
    </row>
    <row r="113" spans="1:7">
      <c r="A113" t="s">
        <v>187</v>
      </c>
      <c r="B113" t="s">
        <v>188</v>
      </c>
      <c r="C113" t="s">
        <v>809</v>
      </c>
      <c r="D113">
        <v>55439</v>
      </c>
      <c r="E113" s="2">
        <v>2.33E-4</v>
      </c>
      <c r="F113" s="2">
        <v>1.4200000000000001E-4</v>
      </c>
      <c r="G113" s="2">
        <v>3.8299999999999999E-4</v>
      </c>
    </row>
    <row r="114" spans="1:7">
      <c r="A114" t="s">
        <v>292</v>
      </c>
      <c r="B114" t="s">
        <v>293</v>
      </c>
      <c r="C114" t="s">
        <v>810</v>
      </c>
      <c r="D114">
        <v>19816</v>
      </c>
      <c r="E114" s="2">
        <v>1.2600000000000001E-3</v>
      </c>
      <c r="F114" s="2">
        <v>1.2199999999999999E-3</v>
      </c>
      <c r="G114" s="2">
        <v>1.2899999999999999E-3</v>
      </c>
    </row>
    <row r="115" spans="1:7">
      <c r="A115" t="s">
        <v>167</v>
      </c>
      <c r="B115" t="s">
        <v>168</v>
      </c>
      <c r="C115" t="s">
        <v>811</v>
      </c>
      <c r="D115">
        <v>2198</v>
      </c>
      <c r="E115" s="2">
        <v>1.2099999999999999E-5</v>
      </c>
      <c r="F115" s="2">
        <v>1.1399999999999999E-5</v>
      </c>
      <c r="G115" s="2">
        <v>1.29E-5</v>
      </c>
    </row>
    <row r="116" spans="1:7">
      <c r="A116" t="s">
        <v>177</v>
      </c>
      <c r="B116" t="s">
        <v>179</v>
      </c>
      <c r="C116" t="s">
        <v>812</v>
      </c>
      <c r="D116">
        <v>27212</v>
      </c>
      <c r="E116" s="2">
        <v>2.8900000000000001E-5</v>
      </c>
      <c r="F116" s="2">
        <v>1.8700000000000001E-5</v>
      </c>
      <c r="G116" s="2">
        <v>4.4700000000000002E-5</v>
      </c>
    </row>
    <row r="117" spans="1:7">
      <c r="A117" t="s">
        <v>76</v>
      </c>
      <c r="B117" t="s">
        <v>77</v>
      </c>
      <c r="C117" t="s">
        <v>813</v>
      </c>
      <c r="D117">
        <v>27564</v>
      </c>
      <c r="E117" s="2">
        <v>1.7899999999999999E-3</v>
      </c>
      <c r="F117" s="2">
        <v>1.1800000000000001E-3</v>
      </c>
      <c r="G117" s="2">
        <v>2.7200000000000002E-3</v>
      </c>
    </row>
    <row r="118" spans="1:7">
      <c r="A118" t="s">
        <v>102</v>
      </c>
      <c r="B118" t="s">
        <v>103</v>
      </c>
      <c r="C118" t="s">
        <v>814</v>
      </c>
      <c r="D118">
        <v>6433</v>
      </c>
      <c r="E118" s="2">
        <v>2.5000000000000001E-3</v>
      </c>
      <c r="F118" s="2">
        <v>1.23E-3</v>
      </c>
      <c r="G118" s="2">
        <v>5.11E-3</v>
      </c>
    </row>
    <row r="119" spans="1:7">
      <c r="A119" t="s">
        <v>282</v>
      </c>
      <c r="B119" t="s">
        <v>284</v>
      </c>
      <c r="C119" t="s">
        <v>815</v>
      </c>
      <c r="D119">
        <v>36564</v>
      </c>
      <c r="E119" s="2">
        <v>5.6599999999999999E-4</v>
      </c>
      <c r="F119" s="2">
        <v>1.2E-4</v>
      </c>
      <c r="G119" s="2">
        <v>2.6700000000000001E-3</v>
      </c>
    </row>
    <row r="120" spans="1:7">
      <c r="A120" t="s">
        <v>117</v>
      </c>
      <c r="B120" t="s">
        <v>118</v>
      </c>
      <c r="C120" t="s">
        <v>816</v>
      </c>
      <c r="D120">
        <v>8030</v>
      </c>
      <c r="E120" s="2">
        <v>9.2399999999999999E-3</v>
      </c>
      <c r="F120" s="2">
        <v>6.79E-3</v>
      </c>
      <c r="G120" s="2">
        <v>1.26E-2</v>
      </c>
    </row>
    <row r="121" spans="1:7">
      <c r="A121" t="s">
        <v>345</v>
      </c>
      <c r="B121" t="s">
        <v>346</v>
      </c>
      <c r="C121" t="s">
        <v>817</v>
      </c>
      <c r="D121">
        <v>27316</v>
      </c>
      <c r="E121" s="2">
        <v>2.0899999999999998E-3</v>
      </c>
      <c r="F121" s="2">
        <v>1.9599999999999999E-3</v>
      </c>
      <c r="G121" s="2">
        <v>2.2399999999999998E-3</v>
      </c>
    </row>
    <row r="122" spans="1:7">
      <c r="A122" t="s">
        <v>162</v>
      </c>
      <c r="B122" t="s">
        <v>163</v>
      </c>
      <c r="C122" t="s">
        <v>818</v>
      </c>
      <c r="D122">
        <v>27658</v>
      </c>
      <c r="E122" s="2">
        <v>8.2900000000000005E-3</v>
      </c>
      <c r="F122" s="2">
        <v>7.7600000000000004E-3</v>
      </c>
      <c r="G122" s="2">
        <v>8.8599999999999998E-3</v>
      </c>
    </row>
    <row r="123" spans="1:7">
      <c r="A123" t="s">
        <v>289</v>
      </c>
      <c r="B123" t="s">
        <v>290</v>
      </c>
      <c r="C123" t="s">
        <v>819</v>
      </c>
      <c r="D123">
        <v>20495</v>
      </c>
      <c r="E123" s="2">
        <v>4.0200000000000001E-3</v>
      </c>
      <c r="F123" s="2">
        <v>3.5300000000000002E-3</v>
      </c>
      <c r="G123" s="2">
        <v>4.5799999999999999E-3</v>
      </c>
    </row>
    <row r="124" spans="1:7">
      <c r="A124" t="s">
        <v>315</v>
      </c>
      <c r="B124" t="s">
        <v>317</v>
      </c>
      <c r="C124" t="s">
        <v>820</v>
      </c>
      <c r="D124">
        <v>29847</v>
      </c>
      <c r="E124" s="2">
        <v>1.8100000000000001E-4</v>
      </c>
      <c r="F124" s="2">
        <v>1.8000000000000001E-4</v>
      </c>
      <c r="G124" s="2">
        <v>2.03E-4</v>
      </c>
    </row>
  </sheetData>
  <mergeCells count="1"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Sources</vt:lpstr>
      <vt:lpstr>Merged</vt:lpstr>
      <vt:lpstr>potential chemical rxn</vt:lpstr>
      <vt:lpstr>growth rate results</vt:lpstr>
      <vt:lpstr>Bennett et al.</vt:lpstr>
      <vt:lpstr>Gerosa et al. growth media</vt:lpstr>
      <vt:lpstr>Gerosa et al. diauxic shift</vt:lpstr>
      <vt:lpstr>Ishii et al.</vt:lpstr>
      <vt:lpstr>Park et al.</vt:lpstr>
      <vt:lpstr>Merged!Extract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</dc:creator>
  <cp:lastModifiedBy>Justin</cp:lastModifiedBy>
  <dcterms:created xsi:type="dcterms:W3CDTF">2020-09-25T15:46:00Z</dcterms:created>
  <dcterms:modified xsi:type="dcterms:W3CDTF">2021-01-09T02:58:46Z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