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8_{A4A7DDCC-9846-4A00-A54A-2DBA05F65E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ктябрь 2023" sheetId="7" r:id="rId1"/>
    <sheet name="Сентябрь 2023" sheetId="6" state="hidden" r:id="rId2"/>
    <sheet name="Август 2023г " sheetId="5" state="hidden" r:id="rId3"/>
    <sheet name="Июль 2023г" sheetId="4" state="hidden" r:id="rId4"/>
    <sheet name="Апрель" sheetId="2" state="hidden" r:id="rId5"/>
    <sheet name="Март" sheetId="1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D32" i="7" l="1"/>
  <c r="D36" i="7" s="1"/>
  <c r="D37" i="7" s="1"/>
  <c r="BN24" i="7" l="1"/>
  <c r="BM32" i="7"/>
  <c r="BL38" i="7" s="1"/>
  <c r="BL32" i="7"/>
  <c r="BL36" i="7" s="1"/>
  <c r="BL37" i="7" s="1"/>
  <c r="BK32" i="7"/>
  <c r="BJ38" i="7" s="1"/>
  <c r="BJ32" i="7"/>
  <c r="BJ36" i="7" s="1"/>
  <c r="BJ37" i="7" s="1"/>
  <c r="BI32" i="7"/>
  <c r="BH38" i="7" s="1"/>
  <c r="BH32" i="7"/>
  <c r="BH36" i="7" s="1"/>
  <c r="BH37" i="7" s="1"/>
  <c r="BG32" i="7"/>
  <c r="BF38" i="7" s="1"/>
  <c r="BF32" i="7"/>
  <c r="BF36" i="7" s="1"/>
  <c r="BF37" i="7" s="1"/>
  <c r="BE32" i="7"/>
  <c r="BD38" i="7" s="1"/>
  <c r="BD32" i="7"/>
  <c r="BD36" i="7" s="1"/>
  <c r="BD37" i="7" s="1"/>
  <c r="BC32" i="7"/>
  <c r="BB38" i="7" s="1"/>
  <c r="BB32" i="7"/>
  <c r="BB36" i="7" s="1"/>
  <c r="BB37" i="7" s="1"/>
  <c r="BA32" i="7"/>
  <c r="AZ38" i="7" s="1"/>
  <c r="AZ32" i="7"/>
  <c r="AZ36" i="7" s="1"/>
  <c r="AZ37" i="7" s="1"/>
  <c r="AY32" i="7"/>
  <c r="AX38" i="7" s="1"/>
  <c r="AX32" i="7"/>
  <c r="AX36" i="7" s="1"/>
  <c r="AX37" i="7" s="1"/>
  <c r="AW32" i="7"/>
  <c r="AV38" i="7" s="1"/>
  <c r="AV32" i="7"/>
  <c r="AV36" i="7" s="1"/>
  <c r="AV37" i="7" s="1"/>
  <c r="AU32" i="7"/>
  <c r="AT38" i="7" s="1"/>
  <c r="AT32" i="7"/>
  <c r="AT36" i="7" s="1"/>
  <c r="AT37" i="7" s="1"/>
  <c r="AS32" i="7"/>
  <c r="AR38" i="7" s="1"/>
  <c r="AR32" i="7"/>
  <c r="AR36" i="7" s="1"/>
  <c r="AR37" i="7" s="1"/>
  <c r="AQ32" i="7"/>
  <c r="AP38" i="7" s="1"/>
  <c r="AP32" i="7"/>
  <c r="AP36" i="7" s="1"/>
  <c r="AP37" i="7" s="1"/>
  <c r="AO32" i="7"/>
  <c r="AN38" i="7" s="1"/>
  <c r="AN32" i="7"/>
  <c r="AN36" i="7" s="1"/>
  <c r="AN37" i="7" s="1"/>
  <c r="AM32" i="7"/>
  <c r="AL38" i="7" s="1"/>
  <c r="AL32" i="7"/>
  <c r="AL36" i="7" s="1"/>
  <c r="AL37" i="7" s="1"/>
  <c r="AK32" i="7"/>
  <c r="AJ38" i="7" s="1"/>
  <c r="AJ32" i="7"/>
  <c r="AJ36" i="7" s="1"/>
  <c r="AJ37" i="7" s="1"/>
  <c r="AI32" i="7"/>
  <c r="AH38" i="7" s="1"/>
  <c r="AH32" i="7"/>
  <c r="AH36" i="7" s="1"/>
  <c r="AH37" i="7" s="1"/>
  <c r="AG32" i="7"/>
  <c r="AF38" i="7" s="1"/>
  <c r="AF32" i="7"/>
  <c r="AF36" i="7" s="1"/>
  <c r="AF37" i="7" s="1"/>
  <c r="AE32" i="7"/>
  <c r="AD38" i="7" s="1"/>
  <c r="AD32" i="7"/>
  <c r="AD36" i="7" s="1"/>
  <c r="AD37" i="7" s="1"/>
  <c r="AC32" i="7"/>
  <c r="AB38" i="7" s="1"/>
  <c r="AB32" i="7"/>
  <c r="AB36" i="7" s="1"/>
  <c r="AB37" i="7" s="1"/>
  <c r="AA32" i="7"/>
  <c r="Z38" i="7" s="1"/>
  <c r="Z32" i="7"/>
  <c r="Z36" i="7" s="1"/>
  <c r="Z37" i="7" s="1"/>
  <c r="Y32" i="7"/>
  <c r="X38" i="7" s="1"/>
  <c r="X32" i="7"/>
  <c r="X36" i="7" s="1"/>
  <c r="X37" i="7" s="1"/>
  <c r="W32" i="7"/>
  <c r="V38" i="7" s="1"/>
  <c r="V32" i="7"/>
  <c r="V36" i="7" s="1"/>
  <c r="V37" i="7" s="1"/>
  <c r="BN8" i="7"/>
  <c r="BO8" i="7"/>
  <c r="BN9" i="7"/>
  <c r="BO9" i="7"/>
  <c r="BN10" i="7"/>
  <c r="BO10" i="7"/>
  <c r="BN11" i="7"/>
  <c r="BO11" i="7"/>
  <c r="BN12" i="7"/>
  <c r="BO12" i="7"/>
  <c r="BN13" i="7"/>
  <c r="BO13" i="7"/>
  <c r="BN14" i="7"/>
  <c r="BO14" i="7"/>
  <c r="BN15" i="7"/>
  <c r="BO15" i="7"/>
  <c r="BN16" i="7"/>
  <c r="BO16" i="7"/>
  <c r="BN17" i="7"/>
  <c r="BO17" i="7"/>
  <c r="BN18" i="7"/>
  <c r="BN19" i="7"/>
  <c r="BO19" i="7"/>
  <c r="BN20" i="7"/>
  <c r="BO20" i="7"/>
  <c r="BN21" i="7"/>
  <c r="BO21" i="7"/>
  <c r="BN22" i="7"/>
  <c r="BO22" i="7"/>
  <c r="BN23" i="7"/>
  <c r="BO23" i="7"/>
  <c r="BO24" i="7"/>
  <c r="BN25" i="7"/>
  <c r="BO25" i="7"/>
  <c r="BN26" i="7"/>
  <c r="BO26" i="7"/>
  <c r="BN27" i="7"/>
  <c r="BO27" i="7"/>
  <c r="BN28" i="7"/>
  <c r="BO28" i="7"/>
  <c r="BN29" i="7"/>
  <c r="BO29" i="7"/>
  <c r="BN31" i="7"/>
  <c r="BO31" i="7"/>
  <c r="BO7" i="7"/>
  <c r="BN7" i="7"/>
  <c r="U32" i="7"/>
  <c r="T38" i="7" s="1"/>
  <c r="T32" i="7"/>
  <c r="T36" i="7" s="1"/>
  <c r="T37" i="7" s="1"/>
  <c r="S32" i="7"/>
  <c r="R38" i="7" s="1"/>
  <c r="R32" i="7"/>
  <c r="R36" i="7" s="1"/>
  <c r="R37" i="7" s="1"/>
  <c r="Q32" i="7"/>
  <c r="P38" i="7" s="1"/>
  <c r="P32" i="7"/>
  <c r="P36" i="7" s="1"/>
  <c r="P37" i="7" s="1"/>
  <c r="O32" i="7"/>
  <c r="N38" i="7" s="1"/>
  <c r="N32" i="7"/>
  <c r="N36" i="7" s="1"/>
  <c r="N37" i="7" s="1"/>
  <c r="M32" i="7"/>
  <c r="L38" i="7" s="1"/>
  <c r="L32" i="7"/>
  <c r="L36" i="7" s="1"/>
  <c r="L37" i="7" s="1"/>
  <c r="K32" i="7"/>
  <c r="J38" i="7" s="1"/>
  <c r="J32" i="7"/>
  <c r="J36" i="7" s="1"/>
  <c r="J37" i="7" s="1"/>
  <c r="I32" i="7"/>
  <c r="H38" i="7" s="1"/>
  <c r="H32" i="7"/>
  <c r="H36" i="7" s="1"/>
  <c r="H37" i="7" s="1"/>
  <c r="G32" i="7"/>
  <c r="F38" i="7" s="1"/>
  <c r="F32" i="7"/>
  <c r="F36" i="7" s="1"/>
  <c r="F37" i="7" s="1"/>
  <c r="E32" i="7"/>
  <c r="D38" i="7" s="1"/>
  <c r="DF31" i="6"/>
  <c r="DE31" i="6"/>
  <c r="DD31" i="6"/>
  <c r="CJ31" i="6"/>
  <c r="CH31" i="6"/>
  <c r="CE31" i="6"/>
  <c r="BP26" i="7" l="1"/>
  <c r="BP27" i="7"/>
  <c r="BP25" i="7"/>
  <c r="BO18" i="7"/>
  <c r="BP18" i="7" s="1"/>
  <c r="BP28" i="7"/>
  <c r="BP8" i="7"/>
  <c r="BP12" i="7"/>
  <c r="BP16" i="7"/>
  <c r="BP20" i="7"/>
  <c r="BP24" i="7"/>
  <c r="BN32" i="7"/>
  <c r="BP10" i="7"/>
  <c r="BP14" i="7"/>
  <c r="BP22" i="7"/>
  <c r="BP29" i="7"/>
  <c r="BP7" i="7"/>
  <c r="BP9" i="7"/>
  <c r="BP11" i="7"/>
  <c r="BP13" i="7"/>
  <c r="BP15" i="7"/>
  <c r="BP17" i="7"/>
  <c r="BP19" i="7"/>
  <c r="BP21" i="7"/>
  <c r="BP23" i="7"/>
  <c r="BP31" i="7"/>
  <c r="CB31" i="6"/>
  <c r="CA31" i="6"/>
  <c r="BZ31" i="6"/>
  <c r="BO32" i="7" l="1"/>
  <c r="BP32" i="7" s="1"/>
  <c r="BY31" i="6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 s="1"/>
  <c r="CY31" i="6"/>
  <c r="CX35" i="6"/>
  <c r="CX36" i="6" s="1"/>
  <c r="CW31" i="6"/>
  <c r="CV31" i="6"/>
  <c r="CV35" i="6" s="1"/>
  <c r="CV36" i="6" s="1"/>
  <c r="CU31" i="6"/>
  <c r="CU37" i="6" s="1"/>
  <c r="CT31" i="6"/>
  <c r="CT35" i="6" s="1"/>
  <c r="CT36" i="6" s="1"/>
  <c r="CS31" i="6"/>
  <c r="CS37" i="6" s="1"/>
  <c r="CR31" i="6"/>
  <c r="CR35" i="6" s="1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 s="1"/>
  <c r="CD35" i="6"/>
  <c r="CD36" i="6" s="1"/>
  <c r="CC31" i="6"/>
  <c r="CB35" i="6"/>
  <c r="CB36" i="6" s="1"/>
  <c r="BZ37" i="6"/>
  <c r="BZ35" i="6"/>
  <c r="BZ36" i="6" s="1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 s="1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BO38" i="7" l="1"/>
  <c r="U31" i="6"/>
  <c r="T37" i="6" s="1"/>
  <c r="DQ18" i="6" s="1"/>
  <c r="DQ31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 s="1"/>
  <c r="DR13" i="6"/>
  <c r="DR21" i="6"/>
  <c r="DR8" i="6"/>
  <c r="DR27" i="6"/>
  <c r="DR29" i="5"/>
  <c r="BT24" i="5"/>
  <c r="BT9" i="5"/>
  <c r="BT8" i="5"/>
  <c r="BT30" i="5" l="1"/>
  <c r="BT34" i="5" s="1"/>
  <c r="BT35" i="5" s="1"/>
  <c r="CH37" i="6"/>
  <c r="DP31" i="6"/>
  <c r="DR31" i="6" s="1"/>
  <c r="DR18" i="6"/>
  <c r="DR24" i="6"/>
  <c r="DQ37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DP30" i="5" l="1"/>
  <c r="F34" i="5"/>
  <c r="F35" i="5" s="1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<sst xmlns="http://schemas.openxmlformats.org/spreadsheetml/2006/main" count="950" uniqueCount="139">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</sst>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0" fontId="3" fillId="0" borderId="0" xfId="0" applyFont="1" applyAlignment="1">
      <alignment horizontal="center" vertical="center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60" xfId="2" applyFont="1" applyFill="1" applyBorder="1" applyAlignment="1">
      <alignment horizontal="left" vertical="center" wrapText="1"/>
    </xf>
    <xf numFmtId="0" fontId="10" fillId="2" borderId="42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ктябрь 2023"/>
      <sheetName val="Сентябрь 2023"/>
      <sheetName val="июль 2023 (3)"/>
      <sheetName val="РДЦ"/>
    </sheetNames>
    <sheetDataSet>
      <sheetData sheetId="0"/>
      <sheetData sheetId="1"/>
      <sheetData sheetId="2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AF3" activePane="bottomRight" state="frozen"/>
      <selection pane="topRight" activeCell="C1" sqref="C1"/>
      <selection pane="bottomLeft" activeCell="A3" sqref="A3"/>
      <selection pane="bottomRight" activeCell="AZ5" sqref="AZ5:BA5"/>
    </sheetView>
  </sheetViews>
  <sheetFormatPr defaultRowHeight="15" x14ac:dyDescent="0.25"/>
  <cols>
    <col min="1" max="2" width="10.5703125" style="1" customWidth="1"/>
    <col min="3" max="3" width="29" style="1" customWidth="1"/>
    <col min="4" max="65" width="8.85546875" style="48" customWidth="1"/>
    <col min="66" max="66" width="13.85546875" style="48" customWidth="1"/>
    <col min="67" max="67" width="13.140625" style="48" customWidth="1"/>
    <col min="68" max="68" width="9" style="1" customWidth="1"/>
    <col min="69" max="16384" width="9.140625" style="1"/>
  </cols>
  <sheetData>
    <row r="2" spans="1:68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1"/>
      <c r="BO2" s="1"/>
    </row>
    <row r="3" spans="1:68" ht="18.75" x14ac:dyDescent="0.3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1"/>
      <c r="BO3" s="1"/>
    </row>
    <row r="4" spans="1:6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5.75" thickBot="1" x14ac:dyDescent="0.3">
      <c r="A5" s="365" t="s">
        <v>1</v>
      </c>
      <c r="B5" s="366"/>
      <c r="C5" s="366"/>
      <c r="D5" s="362">
        <v>45200</v>
      </c>
      <c r="E5" s="363"/>
      <c r="F5" s="362">
        <v>45201</v>
      </c>
      <c r="G5" s="363"/>
      <c r="H5" s="362">
        <v>45202</v>
      </c>
      <c r="I5" s="363"/>
      <c r="J5" s="362">
        <v>45203</v>
      </c>
      <c r="K5" s="363"/>
      <c r="L5" s="362">
        <v>45204</v>
      </c>
      <c r="M5" s="363"/>
      <c r="N5" s="362">
        <v>45205</v>
      </c>
      <c r="O5" s="363"/>
      <c r="P5" s="362">
        <v>45206</v>
      </c>
      <c r="Q5" s="363"/>
      <c r="R5" s="362">
        <v>45207</v>
      </c>
      <c r="S5" s="363"/>
      <c r="T5" s="362">
        <v>45208</v>
      </c>
      <c r="U5" s="363"/>
      <c r="V5" s="362">
        <v>45209</v>
      </c>
      <c r="W5" s="363"/>
      <c r="X5" s="362">
        <v>45210</v>
      </c>
      <c r="Y5" s="363"/>
      <c r="Z5" s="362">
        <v>45211</v>
      </c>
      <c r="AA5" s="363"/>
      <c r="AB5" s="362">
        <v>45212</v>
      </c>
      <c r="AC5" s="363"/>
      <c r="AD5" s="362">
        <v>45213</v>
      </c>
      <c r="AE5" s="363"/>
      <c r="AF5" s="362">
        <v>45214</v>
      </c>
      <c r="AG5" s="363"/>
      <c r="AH5" s="362">
        <v>45215</v>
      </c>
      <c r="AI5" s="363"/>
      <c r="AJ5" s="362">
        <v>45216</v>
      </c>
      <c r="AK5" s="363"/>
      <c r="AL5" s="362">
        <v>45217</v>
      </c>
      <c r="AM5" s="363"/>
      <c r="AN5" s="362">
        <v>45218</v>
      </c>
      <c r="AO5" s="363"/>
      <c r="AP5" s="362">
        <v>45219</v>
      </c>
      <c r="AQ5" s="363"/>
      <c r="AR5" s="362">
        <v>45220</v>
      </c>
      <c r="AS5" s="363"/>
      <c r="AT5" s="362">
        <v>45221</v>
      </c>
      <c r="AU5" s="363"/>
      <c r="AV5" s="362">
        <v>45222</v>
      </c>
      <c r="AW5" s="363"/>
      <c r="AX5" s="362">
        <v>45223</v>
      </c>
      <c r="AY5" s="363"/>
      <c r="AZ5" s="362">
        <v>45224</v>
      </c>
      <c r="BA5" s="363"/>
      <c r="BB5" s="362">
        <v>45225</v>
      </c>
      <c r="BC5" s="363"/>
      <c r="BD5" s="362">
        <v>45226</v>
      </c>
      <c r="BE5" s="363"/>
      <c r="BF5" s="362">
        <v>45227</v>
      </c>
      <c r="BG5" s="363"/>
      <c r="BH5" s="362">
        <v>45228</v>
      </c>
      <c r="BI5" s="363"/>
      <c r="BJ5" s="362">
        <v>45229</v>
      </c>
      <c r="BK5" s="363"/>
      <c r="BL5" s="362">
        <v>45230</v>
      </c>
      <c r="BM5" s="363"/>
      <c r="BN5" s="226"/>
      <c r="BO5" s="226"/>
      <c r="BP5" s="227"/>
    </row>
    <row r="6" spans="1:68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282" t="s">
        <v>3</v>
      </c>
      <c r="W6" s="8" t="s">
        <v>4</v>
      </c>
      <c r="X6" s="282" t="s">
        <v>3</v>
      </c>
      <c r="Y6" s="8" t="s">
        <v>4</v>
      </c>
      <c r="Z6" s="282" t="s">
        <v>3</v>
      </c>
      <c r="AA6" s="8" t="s">
        <v>4</v>
      </c>
      <c r="AB6" s="282" t="s">
        <v>3</v>
      </c>
      <c r="AC6" s="8" t="s">
        <v>4</v>
      </c>
      <c r="AD6" s="282" t="s">
        <v>3</v>
      </c>
      <c r="AE6" s="8" t="s">
        <v>4</v>
      </c>
      <c r="AF6" s="282" t="s">
        <v>3</v>
      </c>
      <c r="AG6" s="8" t="s">
        <v>4</v>
      </c>
      <c r="AH6" s="282" t="s">
        <v>3</v>
      </c>
      <c r="AI6" s="8" t="s">
        <v>4</v>
      </c>
      <c r="AJ6" s="282" t="s">
        <v>3</v>
      </c>
      <c r="AK6" s="8" t="s">
        <v>4</v>
      </c>
      <c r="AL6" s="282" t="s">
        <v>3</v>
      </c>
      <c r="AM6" s="8" t="s">
        <v>4</v>
      </c>
      <c r="AN6" s="282" t="s">
        <v>3</v>
      </c>
      <c r="AO6" s="8" t="s">
        <v>4</v>
      </c>
      <c r="AP6" s="282" t="s">
        <v>3</v>
      </c>
      <c r="AQ6" s="8" t="s">
        <v>4</v>
      </c>
      <c r="AR6" s="282" t="s">
        <v>3</v>
      </c>
      <c r="AS6" s="8" t="s">
        <v>4</v>
      </c>
      <c r="AT6" s="282" t="s">
        <v>3</v>
      </c>
      <c r="AU6" s="8" t="s">
        <v>4</v>
      </c>
      <c r="AV6" s="282" t="s">
        <v>3</v>
      </c>
      <c r="AW6" s="8" t="s">
        <v>4</v>
      </c>
      <c r="AX6" s="282" t="s">
        <v>3</v>
      </c>
      <c r="AY6" s="8" t="s">
        <v>4</v>
      </c>
      <c r="AZ6" s="282" t="s">
        <v>3</v>
      </c>
      <c r="BA6" s="8" t="s">
        <v>4</v>
      </c>
      <c r="BB6" s="282" t="s">
        <v>3</v>
      </c>
      <c r="BC6" s="8" t="s">
        <v>4</v>
      </c>
      <c r="BD6" s="282" t="s">
        <v>3</v>
      </c>
      <c r="BE6" s="8" t="s">
        <v>4</v>
      </c>
      <c r="BF6" s="282" t="s">
        <v>3</v>
      </c>
      <c r="BG6" s="8" t="s">
        <v>4</v>
      </c>
      <c r="BH6" s="282" t="s">
        <v>3</v>
      </c>
      <c r="BI6" s="8" t="s">
        <v>4</v>
      </c>
      <c r="BJ6" s="282" t="s">
        <v>3</v>
      </c>
      <c r="BK6" s="8" t="s">
        <v>4</v>
      </c>
      <c r="BL6" s="282" t="s">
        <v>3</v>
      </c>
      <c r="BM6" s="8" t="s">
        <v>4</v>
      </c>
      <c r="BN6" s="13" t="s">
        <v>5</v>
      </c>
      <c r="BO6" s="14" t="s">
        <v>6</v>
      </c>
      <c r="BP6" s="223" t="s">
        <v>7</v>
      </c>
    </row>
    <row r="7" spans="1:68" s="48" customFormat="1" ht="15" customHeight="1" x14ac:dyDescent="0.25">
      <c r="A7" s="356" t="s">
        <v>66</v>
      </c>
      <c r="B7" s="357"/>
      <c r="C7" s="358"/>
      <c r="D7" s="26">
        <v>14.997</v>
      </c>
      <c r="E7" s="25">
        <v>11.479999999998199</v>
      </c>
      <c r="F7" s="219">
        <v>15.335000000000001</v>
      </c>
      <c r="G7" s="195">
        <v>11.453000000000884</v>
      </c>
      <c r="H7" s="18">
        <v>15.853999999999999</v>
      </c>
      <c r="I7" s="19">
        <v>11.497000000000753</v>
      </c>
      <c r="J7" s="18">
        <v>17.501000000000001</v>
      </c>
      <c r="K7" s="20">
        <v>11.493000000000393</v>
      </c>
      <c r="L7" s="21">
        <v>16.649999999999999</v>
      </c>
      <c r="M7" s="20">
        <v>11.094999999997981</v>
      </c>
      <c r="N7" s="27">
        <v>16.658000000000001</v>
      </c>
      <c r="O7" s="20">
        <v>11</v>
      </c>
      <c r="P7" s="46">
        <v>16.91</v>
      </c>
      <c r="Q7" s="20">
        <v>11</v>
      </c>
      <c r="R7" s="18">
        <v>15.382</v>
      </c>
      <c r="S7" s="20">
        <v>11</v>
      </c>
      <c r="T7" s="18">
        <v>15.694000000000001</v>
      </c>
      <c r="U7" s="22">
        <v>11.360000000000127</v>
      </c>
      <c r="V7" s="219">
        <v>15.946</v>
      </c>
      <c r="W7" s="195">
        <v>11.487000000000535</v>
      </c>
      <c r="X7" s="219">
        <v>15.997</v>
      </c>
      <c r="Y7" s="195">
        <v>11.479999999999563</v>
      </c>
      <c r="Z7" s="219">
        <v>15.926</v>
      </c>
      <c r="AA7" s="195">
        <v>11.529000000001361</v>
      </c>
      <c r="AB7" s="219">
        <v>14.516</v>
      </c>
      <c r="AC7" s="195">
        <v>11.532999999998538</v>
      </c>
      <c r="AD7" s="219">
        <v>15.02</v>
      </c>
      <c r="AE7" s="195">
        <v>11.483000000001539</v>
      </c>
      <c r="AF7" s="219">
        <v>14.759</v>
      </c>
      <c r="AG7" s="195">
        <v>11.49100000000044</v>
      </c>
      <c r="AH7" s="219">
        <v>14.878</v>
      </c>
      <c r="AI7" s="195">
        <v>11.512999999997646</v>
      </c>
      <c r="AJ7" s="219">
        <v>15.032</v>
      </c>
      <c r="AK7" s="195">
        <v>11.520000000000437</v>
      </c>
      <c r="AL7" s="219">
        <v>13.282999999999999</v>
      </c>
      <c r="AM7" s="195">
        <v>11.523000000000593</v>
      </c>
      <c r="AN7" s="219">
        <v>14.528</v>
      </c>
      <c r="AO7" s="195">
        <v>11.514999999998963</v>
      </c>
      <c r="AP7" s="219">
        <v>14.973000000000001</v>
      </c>
      <c r="AQ7" s="195">
        <v>11.524000000001251</v>
      </c>
      <c r="AR7" s="219">
        <v>15.778</v>
      </c>
      <c r="AS7" s="195">
        <v>11.472000000001117</v>
      </c>
      <c r="AT7" s="219">
        <v>16.393999999999998</v>
      </c>
      <c r="AU7" s="195">
        <v>11.466999999998734</v>
      </c>
      <c r="AV7" s="219">
        <v>13.993</v>
      </c>
      <c r="AW7" s="195">
        <v>11.52199999999948</v>
      </c>
      <c r="AX7" s="219">
        <v>14.054</v>
      </c>
      <c r="AY7" s="195">
        <v>11.514000000000578</v>
      </c>
      <c r="AZ7" s="219">
        <v>15.044</v>
      </c>
      <c r="BA7" s="195">
        <v>11.4950000000008</v>
      </c>
      <c r="BB7" s="219"/>
      <c r="BC7" s="195"/>
      <c r="BD7" s="219"/>
      <c r="BE7" s="195"/>
      <c r="BF7" s="219"/>
      <c r="BG7" s="195"/>
      <c r="BH7" s="219"/>
      <c r="BI7" s="195"/>
      <c r="BJ7" s="219"/>
      <c r="BK7" s="195"/>
      <c r="BL7" s="219"/>
      <c r="BM7" s="195"/>
      <c r="BN7" s="29">
        <f>SUM(L7,N7,P7,R7,T7,V7,X7,Z7,AB7,AD7,AH7,AJ7,AL7,AN7,AP7,AR7,AT7,AV7,AX7,AZ7,BB7,BD7,BF7,BH7,BJ7,BL7,)</f>
        <v>306.65599999999995</v>
      </c>
      <c r="BO7" s="30">
        <f>SUM(AE7,AC7,AA7,Y7,W7,U7,S7,Q7,O7,M7,AI7,AK7,AM7,AO7,AQ7,AS7,AU7,AW7,AY7,BA7,BC7,BE7,BG7,BI7,BK7,BM7,)</f>
        <v>228.03199999999924</v>
      </c>
      <c r="BP7" s="214">
        <f>BO7-BN7</f>
        <v>-78.624000000000706</v>
      </c>
    </row>
    <row r="8" spans="1:68" ht="15" customHeight="1" x14ac:dyDescent="0.25">
      <c r="A8" s="350" t="s">
        <v>67</v>
      </c>
      <c r="B8" s="351"/>
      <c r="C8" s="352"/>
      <c r="D8" s="42">
        <v>8.8140000000000001</v>
      </c>
      <c r="E8" s="44">
        <v>33.296199999999153</v>
      </c>
      <c r="F8" s="46">
        <v>9.4670000000000005</v>
      </c>
      <c r="G8" s="25">
        <v>33.614350000001522</v>
      </c>
      <c r="H8" s="46">
        <v>9.9220000000000006</v>
      </c>
      <c r="I8" s="43">
        <v>36.984149999998273</v>
      </c>
      <c r="J8" s="42">
        <v>10.050000000000001</v>
      </c>
      <c r="K8" s="44">
        <v>35.143500000000074</v>
      </c>
      <c r="L8" s="47">
        <v>9.8979999999999997</v>
      </c>
      <c r="M8" s="44">
        <v>35.557899999998689</v>
      </c>
      <c r="N8" s="46">
        <v>9.907</v>
      </c>
      <c r="O8" s="25">
        <v>34.070400000003296</v>
      </c>
      <c r="P8" s="26">
        <v>10.879</v>
      </c>
      <c r="Q8" s="25">
        <v>34.645449999998291</v>
      </c>
      <c r="R8" s="26">
        <v>9.9770000000000003</v>
      </c>
      <c r="S8" s="25">
        <v>32.644150000001048</v>
      </c>
      <c r="T8" s="42">
        <v>10.555999999999999</v>
      </c>
      <c r="U8" s="44">
        <v>34.096649999997773</v>
      </c>
      <c r="V8" s="46">
        <v>9.8559999999999999</v>
      </c>
      <c r="W8" s="25">
        <v>34.648949999998749</v>
      </c>
      <c r="X8" s="46">
        <v>9.6909999999999989</v>
      </c>
      <c r="Y8" s="25">
        <v>34.020000000001318</v>
      </c>
      <c r="Z8" s="46">
        <v>9.2099999999999991</v>
      </c>
      <c r="AA8" s="25">
        <v>33.325950000001214</v>
      </c>
      <c r="AB8" s="46">
        <v>8.2409999999999997</v>
      </c>
      <c r="AC8" s="25">
        <v>36.032500000001505</v>
      </c>
      <c r="AD8" s="46">
        <v>7.9629999999999992</v>
      </c>
      <c r="AE8" s="25">
        <v>39.638899999996113</v>
      </c>
      <c r="AF8" s="46">
        <v>8.2420000000000009</v>
      </c>
      <c r="AG8" s="25">
        <v>38.692150000001419</v>
      </c>
      <c r="AH8" s="46">
        <v>9.0910000000000011</v>
      </c>
      <c r="AI8" s="25">
        <v>44.903600000001425</v>
      </c>
      <c r="AJ8" s="46">
        <v>10.559999999999999</v>
      </c>
      <c r="AK8" s="25">
        <v>31.529049999998783</v>
      </c>
      <c r="AL8" s="46">
        <v>8.9870000000000001</v>
      </c>
      <c r="AM8" s="25">
        <v>21.628950000001851</v>
      </c>
      <c r="AN8" s="46">
        <v>8.7289999999999992</v>
      </c>
      <c r="AO8" s="25">
        <v>19.014449999999012</v>
      </c>
      <c r="AP8" s="46">
        <v>9.3520000000000003</v>
      </c>
      <c r="AQ8" s="25">
        <v>21.561399999999466</v>
      </c>
      <c r="AR8" s="46">
        <v>10.576000000000001</v>
      </c>
      <c r="AS8" s="25">
        <v>22.791299999998792</v>
      </c>
      <c r="AT8" s="46">
        <v>9.8280000000000012</v>
      </c>
      <c r="AU8" s="25">
        <v>25.104450000002522</v>
      </c>
      <c r="AV8" s="46">
        <v>9.6159999999999997</v>
      </c>
      <c r="AW8" s="25">
        <v>22.748949999997983</v>
      </c>
      <c r="AX8" s="46">
        <v>10.06</v>
      </c>
      <c r="AY8" s="25">
        <v>33.967500000002566</v>
      </c>
      <c r="AZ8" s="46">
        <v>9.9459999999999997</v>
      </c>
      <c r="BA8" s="25">
        <v>43.088849999997279</v>
      </c>
      <c r="BB8" s="46"/>
      <c r="BC8" s="25"/>
      <c r="BD8" s="46"/>
      <c r="BE8" s="25"/>
      <c r="BF8" s="46"/>
      <c r="BG8" s="25"/>
      <c r="BH8" s="46"/>
      <c r="BI8" s="25"/>
      <c r="BJ8" s="46"/>
      <c r="BK8" s="25"/>
      <c r="BL8" s="46"/>
      <c r="BM8" s="25"/>
      <c r="BN8" s="29">
        <f t="shared" ref="BN8:BN31" si="0">SUM(L8,N8,P8,R8,T8,V8,X8,Z8,AB8,AD8,AH8,AJ8,AL8,AN8,AP8,AR8,AT8,AV8,AX8,AZ8,BB8,BD8,BF8,BH8,BJ8,BL8,)</f>
        <v>192.92299999999997</v>
      </c>
      <c r="BO8" s="30">
        <f t="shared" ref="BO8:BO31" si="1">SUM(AE8,AC8,AA8,Y8,W8,U8,S8,Q8,O8,M8,AI8,AK8,AM8,AO8,AQ8,AS8,AU8,AW8,AY8,BA8,BC8,BE8,BG8,BI8,BK8,BM8,)</f>
        <v>635.01934999999764</v>
      </c>
      <c r="BP8" s="215">
        <f t="shared" ref="BP8:BP9" si="2">BO8-BN8</f>
        <v>442.09634999999764</v>
      </c>
    </row>
    <row r="9" spans="1:68" ht="15" customHeight="1" x14ac:dyDescent="0.25">
      <c r="A9" s="359" t="s">
        <v>124</v>
      </c>
      <c r="B9" s="360"/>
      <c r="C9" s="361"/>
      <c r="D9" s="42">
        <v>60.679999999999993</v>
      </c>
      <c r="E9" s="44">
        <v>21.138999999999999</v>
      </c>
      <c r="F9" s="46">
        <v>60.787999999999997</v>
      </c>
      <c r="G9" s="25">
        <v>21.137</v>
      </c>
      <c r="H9" s="46">
        <v>61.152000000000001</v>
      </c>
      <c r="I9" s="43">
        <v>21.137999999999998</v>
      </c>
      <c r="J9" s="42">
        <v>61.589999999999996</v>
      </c>
      <c r="K9" s="44">
        <v>21.303999999999998</v>
      </c>
      <c r="L9" s="47">
        <v>61.448999999999998</v>
      </c>
      <c r="M9" s="44">
        <v>21.027000000000001</v>
      </c>
      <c r="N9" s="46">
        <v>61.192000000000007</v>
      </c>
      <c r="O9" s="25">
        <v>21.135000000000002</v>
      </c>
      <c r="P9" s="26">
        <v>61.317000000000007</v>
      </c>
      <c r="Q9" s="25">
        <v>21.454999999999998</v>
      </c>
      <c r="R9" s="26">
        <v>61.222000000000001</v>
      </c>
      <c r="S9" s="25">
        <v>21.256999999999998</v>
      </c>
      <c r="T9" s="42">
        <v>61.26</v>
      </c>
      <c r="U9" s="44">
        <v>21.247</v>
      </c>
      <c r="V9" s="46">
        <v>61.423000000000002</v>
      </c>
      <c r="W9" s="25">
        <v>21.248999999999999</v>
      </c>
      <c r="X9" s="46">
        <v>61.295000000000002</v>
      </c>
      <c r="Y9" s="25">
        <v>22.484000000000002</v>
      </c>
      <c r="Z9" s="46">
        <v>61.367999999999995</v>
      </c>
      <c r="AA9" s="25">
        <v>20.788</v>
      </c>
      <c r="AB9" s="46">
        <v>61.016999999999996</v>
      </c>
      <c r="AC9" s="25">
        <v>21.398</v>
      </c>
      <c r="AD9" s="46">
        <v>61.037999999999997</v>
      </c>
      <c r="AE9" s="25">
        <v>21.774000000000001</v>
      </c>
      <c r="AF9" s="46">
        <v>61.15</v>
      </c>
      <c r="AG9" s="25">
        <v>21.914000000000001</v>
      </c>
      <c r="AH9" s="46">
        <v>60.884</v>
      </c>
      <c r="AI9" s="25">
        <v>28.535</v>
      </c>
      <c r="AJ9" s="46">
        <v>61.005000000000003</v>
      </c>
      <c r="AK9" s="25">
        <v>21.84</v>
      </c>
      <c r="AL9" s="46">
        <v>60.606999999999999</v>
      </c>
      <c r="AM9" s="25">
        <v>21.712</v>
      </c>
      <c r="AN9" s="46">
        <v>60.758000000000003</v>
      </c>
      <c r="AO9" s="25">
        <v>21.963000000000001</v>
      </c>
      <c r="AP9" s="46">
        <v>60.869</v>
      </c>
      <c r="AQ9" s="25">
        <v>21.326999999999998</v>
      </c>
      <c r="AR9" s="46">
        <v>60.853999999999999</v>
      </c>
      <c r="AS9" s="25">
        <v>21.544</v>
      </c>
      <c r="AT9" s="46">
        <v>61.251999999999995</v>
      </c>
      <c r="AU9" s="25">
        <v>21.384</v>
      </c>
      <c r="AV9" s="46">
        <v>60.95</v>
      </c>
      <c r="AW9" s="25">
        <v>21.893000000000001</v>
      </c>
      <c r="AX9" s="46">
        <v>60.852999999999994</v>
      </c>
      <c r="AY9" s="25">
        <v>21.679000000000002</v>
      </c>
      <c r="AZ9" s="46">
        <v>61.097000000000001</v>
      </c>
      <c r="BA9" s="25">
        <v>21.695</v>
      </c>
      <c r="BB9" s="46"/>
      <c r="BC9" s="25"/>
      <c r="BD9" s="46"/>
      <c r="BE9" s="25"/>
      <c r="BF9" s="46"/>
      <c r="BG9" s="25"/>
      <c r="BH9" s="46"/>
      <c r="BI9" s="25"/>
      <c r="BJ9" s="46"/>
      <c r="BK9" s="25"/>
      <c r="BL9" s="46"/>
      <c r="BM9" s="25"/>
      <c r="BN9" s="29">
        <f t="shared" si="0"/>
        <v>1221.7100000000003</v>
      </c>
      <c r="BO9" s="30">
        <f t="shared" si="1"/>
        <v>437.38599999999991</v>
      </c>
      <c r="BP9" s="215">
        <f t="shared" si="2"/>
        <v>-784.3240000000003</v>
      </c>
    </row>
    <row r="10" spans="1:68" ht="15" customHeight="1" x14ac:dyDescent="0.25">
      <c r="A10" s="350" t="s">
        <v>14</v>
      </c>
      <c r="B10" s="351"/>
      <c r="C10" s="352"/>
      <c r="D10" s="42">
        <v>94.438000000000002</v>
      </c>
      <c r="E10" s="44">
        <v>99.023640000006608</v>
      </c>
      <c r="F10" s="46">
        <v>94.567999999999998</v>
      </c>
      <c r="G10" s="25">
        <v>95.394480000020522</v>
      </c>
      <c r="H10" s="46">
        <v>95.137</v>
      </c>
      <c r="I10" s="43">
        <v>99.443879999985185</v>
      </c>
      <c r="J10" s="42">
        <v>95.79</v>
      </c>
      <c r="K10" s="44">
        <v>85.923780000005721</v>
      </c>
      <c r="L10" s="47">
        <v>95.572000000000003</v>
      </c>
      <c r="M10" s="44">
        <v>56.50901999998905</v>
      </c>
      <c r="N10" s="46">
        <v>95.119</v>
      </c>
      <c r="O10" s="44">
        <v>90.116999999996423</v>
      </c>
      <c r="P10" s="42">
        <v>95.372</v>
      </c>
      <c r="Q10" s="44">
        <v>100.14053999999545</v>
      </c>
      <c r="R10" s="26">
        <v>95.224999999999994</v>
      </c>
      <c r="S10" s="25">
        <v>97.117260000004364</v>
      </c>
      <c r="T10" s="42">
        <v>95.281999999999996</v>
      </c>
      <c r="U10" s="44">
        <v>100.18950000000409</v>
      </c>
      <c r="V10" s="46">
        <v>95.775000000000006</v>
      </c>
      <c r="W10" s="25">
        <v>97.010160000011311</v>
      </c>
      <c r="X10" s="46">
        <v>95.814999999999998</v>
      </c>
      <c r="Y10" s="25">
        <v>96.996899999992607</v>
      </c>
      <c r="Z10" s="46">
        <v>151.95400000000001</v>
      </c>
      <c r="AA10" s="25">
        <v>97.770060000002388</v>
      </c>
      <c r="AB10" s="46">
        <v>151.09899999999999</v>
      </c>
      <c r="AC10" s="25">
        <v>110.65775999999229</v>
      </c>
      <c r="AD10" s="46">
        <v>165.64599999999999</v>
      </c>
      <c r="AE10" s="25">
        <v>132.34704000001759</v>
      </c>
      <c r="AF10" s="46">
        <v>180.38300000000001</v>
      </c>
      <c r="AG10" s="25">
        <v>137.29301999998546</v>
      </c>
      <c r="AH10" s="46">
        <v>179.572</v>
      </c>
      <c r="AI10" s="25">
        <v>136.92990000001092</v>
      </c>
      <c r="AJ10" s="46">
        <v>179.29</v>
      </c>
      <c r="AK10" s="25">
        <v>138.48845999999793</v>
      </c>
      <c r="AL10" s="46">
        <v>177.24</v>
      </c>
      <c r="AM10" s="25">
        <v>188.5267999999956</v>
      </c>
      <c r="AN10" s="46">
        <v>179.70099999999999</v>
      </c>
      <c r="AO10" s="25">
        <v>186.82019999999838</v>
      </c>
      <c r="AP10" s="46">
        <v>180.005</v>
      </c>
      <c r="AQ10" s="25">
        <v>193.48419999999248</v>
      </c>
      <c r="AR10" s="46">
        <v>179.99700000000001</v>
      </c>
      <c r="AS10" s="25">
        <v>194.34379999999635</v>
      </c>
      <c r="AT10" s="46">
        <v>181.155</v>
      </c>
      <c r="AU10" s="25">
        <v>189.15540000001383</v>
      </c>
      <c r="AV10" s="46">
        <v>180.238</v>
      </c>
      <c r="AW10" s="25">
        <v>193.65919999998448</v>
      </c>
      <c r="AX10" s="46">
        <v>179.93799999999999</v>
      </c>
      <c r="AY10" s="25">
        <v>194.00360000000248</v>
      </c>
      <c r="AZ10" s="46">
        <v>180.65600000000001</v>
      </c>
      <c r="BA10" s="25">
        <v>195.47360000001882</v>
      </c>
      <c r="BB10" s="46"/>
      <c r="BC10" s="25"/>
      <c r="BD10" s="46"/>
      <c r="BE10" s="25"/>
      <c r="BF10" s="46"/>
      <c r="BG10" s="25"/>
      <c r="BH10" s="46"/>
      <c r="BI10" s="25"/>
      <c r="BJ10" s="46"/>
      <c r="BK10" s="25"/>
      <c r="BL10" s="46"/>
      <c r="BM10" s="25"/>
      <c r="BN10" s="29">
        <f t="shared" si="0"/>
        <v>2934.6509999999998</v>
      </c>
      <c r="BO10" s="30">
        <f t="shared" si="1"/>
        <v>2789.740400000017</v>
      </c>
      <c r="BP10" s="215">
        <f>BO10-BN10</f>
        <v>-144.91059999998288</v>
      </c>
    </row>
    <row r="11" spans="1:68" ht="15" customHeight="1" x14ac:dyDescent="0.25">
      <c r="A11" s="350" t="s">
        <v>69</v>
      </c>
      <c r="B11" s="351"/>
      <c r="C11" s="352"/>
      <c r="D11" s="42">
        <v>127.41800000000001</v>
      </c>
      <c r="E11" s="44">
        <v>149.69800000006413</v>
      </c>
      <c r="F11" s="46">
        <v>188.89599999999999</v>
      </c>
      <c r="G11" s="25">
        <v>175.87599999997389</v>
      </c>
      <c r="H11" s="46">
        <v>205.14699999999999</v>
      </c>
      <c r="I11" s="43">
        <v>186.31900000012971</v>
      </c>
      <c r="J11" s="42">
        <v>199.52</v>
      </c>
      <c r="K11" s="44">
        <v>179.71799999985248</v>
      </c>
      <c r="L11" s="47">
        <v>177.291</v>
      </c>
      <c r="M11" s="44">
        <v>178.49900000006681</v>
      </c>
      <c r="N11" s="46">
        <v>171.197</v>
      </c>
      <c r="O11" s="44">
        <v>181.83700000006374</v>
      </c>
      <c r="P11" s="42">
        <v>117.71899999999999</v>
      </c>
      <c r="Q11" s="44">
        <v>132.727999999899</v>
      </c>
      <c r="R11" s="26">
        <v>126.43899999999999</v>
      </c>
      <c r="S11" s="25">
        <v>135.04100000009316</v>
      </c>
      <c r="T11" s="42">
        <v>175.80500000000001</v>
      </c>
      <c r="U11" s="44">
        <v>178.54699999985573</v>
      </c>
      <c r="V11" s="46">
        <v>171.827</v>
      </c>
      <c r="W11" s="25">
        <v>189.76600000005621</v>
      </c>
      <c r="X11" s="46">
        <v>167.624</v>
      </c>
      <c r="Y11" s="25">
        <v>191.72000000001168</v>
      </c>
      <c r="Z11" s="46">
        <v>161.691</v>
      </c>
      <c r="AA11" s="25">
        <v>177.62799999985526</v>
      </c>
      <c r="AB11" s="46">
        <v>174.95599999999999</v>
      </c>
      <c r="AC11" s="25">
        <v>193.45600000012311</v>
      </c>
      <c r="AD11" s="46">
        <v>118.765</v>
      </c>
      <c r="AE11" s="25">
        <v>147.3430000000111</v>
      </c>
      <c r="AF11" s="46">
        <v>123.096</v>
      </c>
      <c r="AG11" s="25">
        <v>146.27399999998215</v>
      </c>
      <c r="AH11" s="46">
        <v>173.25800000000001</v>
      </c>
      <c r="AI11" s="25">
        <v>200.79900000000194</v>
      </c>
      <c r="AJ11" s="46">
        <v>185.79499999999999</v>
      </c>
      <c r="AK11" s="25">
        <v>207.60399999996372</v>
      </c>
      <c r="AL11" s="46">
        <v>168.63</v>
      </c>
      <c r="AM11" s="25">
        <v>206.33800000004129</v>
      </c>
      <c r="AN11" s="46">
        <v>173.648</v>
      </c>
      <c r="AO11" s="25">
        <v>228.006000000006</v>
      </c>
      <c r="AP11" s="46">
        <v>175.386</v>
      </c>
      <c r="AQ11" s="25">
        <v>217.35400000005856</v>
      </c>
      <c r="AR11" s="46">
        <v>123.124</v>
      </c>
      <c r="AS11" s="25">
        <v>129.18399999987409</v>
      </c>
      <c r="AT11" s="46">
        <v>124.845</v>
      </c>
      <c r="AU11" s="25">
        <v>143.85099999997325</v>
      </c>
      <c r="AV11" s="46">
        <v>181.517</v>
      </c>
      <c r="AW11" s="25">
        <v>213.26900000007296</v>
      </c>
      <c r="AX11" s="46">
        <v>179.904</v>
      </c>
      <c r="AY11" s="25">
        <v>227.85299999999663</v>
      </c>
      <c r="AZ11" s="46">
        <v>191.20400000000001</v>
      </c>
      <c r="BA11" s="25">
        <v>171.16600000005505</v>
      </c>
      <c r="BB11" s="46"/>
      <c r="BC11" s="25"/>
      <c r="BD11" s="46"/>
      <c r="BE11" s="25"/>
      <c r="BF11" s="46"/>
      <c r="BG11" s="25"/>
      <c r="BH11" s="46"/>
      <c r="BI11" s="25"/>
      <c r="BJ11" s="46"/>
      <c r="BK11" s="25"/>
      <c r="BL11" s="46"/>
      <c r="BM11" s="25"/>
      <c r="BN11" s="29">
        <f t="shared" si="0"/>
        <v>3240.625</v>
      </c>
      <c r="BO11" s="30">
        <f t="shared" si="1"/>
        <v>3651.9890000000796</v>
      </c>
      <c r="BP11" s="215">
        <f>BO11-BN11</f>
        <v>411.36400000007961</v>
      </c>
    </row>
    <row r="12" spans="1:68" ht="15" customHeight="1" x14ac:dyDescent="0.25">
      <c r="A12" s="350" t="s">
        <v>70</v>
      </c>
      <c r="B12" s="351"/>
      <c r="C12" s="352"/>
      <c r="D12" s="42">
        <v>2.7450000000000001</v>
      </c>
      <c r="E12" s="44">
        <v>2.7450000000000001</v>
      </c>
      <c r="F12" s="46">
        <v>2.7480000000000002</v>
      </c>
      <c r="G12" s="44">
        <v>2.7480000000000002</v>
      </c>
      <c r="H12" s="46">
        <v>2.7639999999999998</v>
      </c>
      <c r="I12" s="43">
        <v>2.7639999999999998</v>
      </c>
      <c r="J12" s="42">
        <v>2.78</v>
      </c>
      <c r="K12" s="44">
        <v>2.78</v>
      </c>
      <c r="L12" s="47">
        <v>2.7749999999999999</v>
      </c>
      <c r="M12" s="44">
        <v>2.7749999999999999</v>
      </c>
      <c r="N12" s="46">
        <v>2.7589999999999999</v>
      </c>
      <c r="O12" s="44">
        <v>2.7589999999999999</v>
      </c>
      <c r="P12" s="42">
        <v>2.7690000000000001</v>
      </c>
      <c r="Q12" s="44">
        <v>2.7690000000000001</v>
      </c>
      <c r="R12" s="42">
        <v>2.7650000000000001</v>
      </c>
      <c r="S12" s="44">
        <v>2.7650000000000001</v>
      </c>
      <c r="T12" s="42">
        <v>2.7679999999999998</v>
      </c>
      <c r="U12" s="44">
        <v>2.7679999999999998</v>
      </c>
      <c r="V12" s="46">
        <v>2.7730000000000001</v>
      </c>
      <c r="W12" s="44">
        <v>2.7730000000000001</v>
      </c>
      <c r="X12" s="46">
        <v>2.7679999999999998</v>
      </c>
      <c r="Y12" s="44">
        <v>2.7679999999999998</v>
      </c>
      <c r="Z12" s="46">
        <v>2.7709999999999999</v>
      </c>
      <c r="AA12" s="44">
        <v>2.7709999999999999</v>
      </c>
      <c r="AB12" s="46">
        <v>2.758</v>
      </c>
      <c r="AC12" s="44">
        <v>2.758</v>
      </c>
      <c r="AD12" s="46">
        <v>2.758</v>
      </c>
      <c r="AE12" s="44">
        <v>2.758</v>
      </c>
      <c r="AF12" s="46">
        <v>2.7629999999999999</v>
      </c>
      <c r="AG12" s="44">
        <v>2.7629999999999999</v>
      </c>
      <c r="AH12" s="46">
        <v>2.7509999999999999</v>
      </c>
      <c r="AI12" s="44">
        <v>2.7509999999999999</v>
      </c>
      <c r="AJ12" s="46">
        <v>2.7290000000000001</v>
      </c>
      <c r="AK12" s="44">
        <v>2.7290000000000001</v>
      </c>
      <c r="AL12" s="46">
        <v>2.6970000000000001</v>
      </c>
      <c r="AM12" s="44">
        <v>2.6970000000000001</v>
      </c>
      <c r="AN12" s="46">
        <v>2.7469999999999999</v>
      </c>
      <c r="AO12" s="44">
        <v>2.7469999999999999</v>
      </c>
      <c r="AP12" s="46">
        <v>2.75</v>
      </c>
      <c r="AQ12" s="44">
        <v>2.75</v>
      </c>
      <c r="AR12" s="46">
        <v>2.7519999999999998</v>
      </c>
      <c r="AS12" s="44">
        <v>2.7519999999999998</v>
      </c>
      <c r="AT12" s="46">
        <v>2.766</v>
      </c>
      <c r="AU12" s="44">
        <v>2.766</v>
      </c>
      <c r="AV12" s="46">
        <v>2.7549999999999999</v>
      </c>
      <c r="AW12" s="44">
        <v>2.7549999999999999</v>
      </c>
      <c r="AX12" s="46">
        <v>2.75</v>
      </c>
      <c r="AY12" s="44">
        <v>2.75</v>
      </c>
      <c r="AZ12" s="46">
        <v>2.76</v>
      </c>
      <c r="BA12" s="44">
        <v>2.76</v>
      </c>
      <c r="BB12" s="46"/>
      <c r="BC12" s="44"/>
      <c r="BD12" s="46"/>
      <c r="BE12" s="44"/>
      <c r="BF12" s="46"/>
      <c r="BG12" s="44"/>
      <c r="BH12" s="46"/>
      <c r="BI12" s="44"/>
      <c r="BJ12" s="46"/>
      <c r="BK12" s="44"/>
      <c r="BL12" s="46"/>
      <c r="BM12" s="44"/>
      <c r="BN12" s="29">
        <f t="shared" si="0"/>
        <v>55.121000000000009</v>
      </c>
      <c r="BO12" s="30">
        <f t="shared" si="1"/>
        <v>55.121000000000009</v>
      </c>
      <c r="BP12" s="215">
        <f>BO12-BN12</f>
        <v>0</v>
      </c>
    </row>
    <row r="13" spans="1:68" ht="15" customHeight="1" x14ac:dyDescent="0.25">
      <c r="A13" s="350" t="s">
        <v>71</v>
      </c>
      <c r="B13" s="351"/>
      <c r="C13" s="352"/>
      <c r="D13" s="42">
        <v>0.82299999999999995</v>
      </c>
      <c r="E13" s="44">
        <v>0.82299999999999995</v>
      </c>
      <c r="F13" s="46">
        <v>1.147</v>
      </c>
      <c r="G13" s="44">
        <v>1.147</v>
      </c>
      <c r="H13" s="46">
        <v>1.1539999999999999</v>
      </c>
      <c r="I13" s="43">
        <v>1.1539999999999999</v>
      </c>
      <c r="J13" s="42">
        <v>1.157</v>
      </c>
      <c r="K13" s="44">
        <v>1.157</v>
      </c>
      <c r="L13" s="47">
        <v>1.1579999999999999</v>
      </c>
      <c r="M13" s="44">
        <v>1.1579999999999999</v>
      </c>
      <c r="N13" s="46">
        <v>0.83199999999999996</v>
      </c>
      <c r="O13" s="44">
        <v>0.83199999999999996</v>
      </c>
      <c r="P13" s="42">
        <v>0.82399999999999995</v>
      </c>
      <c r="Q13" s="44">
        <v>0.82399999999999995</v>
      </c>
      <c r="R13" s="42">
        <v>0.80700000000000005</v>
      </c>
      <c r="S13" s="44">
        <v>0.80700000000000005</v>
      </c>
      <c r="T13" s="42">
        <v>0.85599999999999998</v>
      </c>
      <c r="U13" s="44">
        <v>0.85599999999999998</v>
      </c>
      <c r="V13" s="46">
        <v>0.82699999999999996</v>
      </c>
      <c r="W13" s="44">
        <v>0.82699999999999996</v>
      </c>
      <c r="X13" s="46">
        <v>0.81299999999999994</v>
      </c>
      <c r="Y13" s="44">
        <v>0.81299999999999994</v>
      </c>
      <c r="Z13" s="46">
        <v>0.72499999999999998</v>
      </c>
      <c r="AA13" s="44">
        <v>0.72499999999999998</v>
      </c>
      <c r="AB13" s="46">
        <v>0.67500000000000004</v>
      </c>
      <c r="AC13" s="44">
        <v>0.67500000000000004</v>
      </c>
      <c r="AD13" s="46">
        <v>0.59699999999999998</v>
      </c>
      <c r="AE13" s="44">
        <v>0.59699999999999998</v>
      </c>
      <c r="AF13" s="46">
        <v>0.64600000000000002</v>
      </c>
      <c r="AG13" s="44">
        <v>0.64600000000000002</v>
      </c>
      <c r="AH13" s="46">
        <v>0.71599999999999997</v>
      </c>
      <c r="AI13" s="44">
        <v>0.71599999999999997</v>
      </c>
      <c r="AJ13" s="46">
        <v>0.72099999999999997</v>
      </c>
      <c r="AK13" s="44">
        <v>0.72099999999999997</v>
      </c>
      <c r="AL13" s="46">
        <v>0.72299999999999998</v>
      </c>
      <c r="AM13" s="44">
        <v>0.72299999999999998</v>
      </c>
      <c r="AN13" s="46">
        <v>0.72699999999999998</v>
      </c>
      <c r="AO13" s="44">
        <v>0.72699999999999998</v>
      </c>
      <c r="AP13" s="46">
        <v>0.73699999999999999</v>
      </c>
      <c r="AQ13" s="44">
        <v>0.73699999999999999</v>
      </c>
      <c r="AR13" s="46">
        <v>0.76800000000000002</v>
      </c>
      <c r="AS13" s="44">
        <v>0.76800000000000002</v>
      </c>
      <c r="AT13" s="46">
        <v>0.74199999999999999</v>
      </c>
      <c r="AU13" s="44">
        <v>0.74199999999999999</v>
      </c>
      <c r="AV13" s="46">
        <v>0.76800000000000002</v>
      </c>
      <c r="AW13" s="44">
        <v>0.76800000000000002</v>
      </c>
      <c r="AX13" s="46">
        <v>0.76800000000000002</v>
      </c>
      <c r="AY13" s="44">
        <v>0.76800000000000002</v>
      </c>
      <c r="AZ13" s="46">
        <v>0.77100000000000002</v>
      </c>
      <c r="BA13" s="44">
        <v>0.77100000000000002</v>
      </c>
      <c r="BB13" s="46"/>
      <c r="BC13" s="44"/>
      <c r="BD13" s="46"/>
      <c r="BE13" s="44"/>
      <c r="BF13" s="46"/>
      <c r="BG13" s="44"/>
      <c r="BH13" s="46"/>
      <c r="BI13" s="44"/>
      <c r="BJ13" s="46"/>
      <c r="BK13" s="44"/>
      <c r="BL13" s="46"/>
      <c r="BM13" s="44"/>
      <c r="BN13" s="29">
        <f t="shared" si="0"/>
        <v>15.555000000000003</v>
      </c>
      <c r="BO13" s="30">
        <f t="shared" si="1"/>
        <v>15.555000000000003</v>
      </c>
      <c r="BP13" s="215">
        <f t="shared" ref="BP13:BP31" si="3">BO13-BN13</f>
        <v>0</v>
      </c>
    </row>
    <row r="14" spans="1:68" ht="15" customHeight="1" x14ac:dyDescent="0.25">
      <c r="A14" s="350" t="s">
        <v>72</v>
      </c>
      <c r="B14" s="351"/>
      <c r="C14" s="352"/>
      <c r="D14" s="42">
        <v>0</v>
      </c>
      <c r="E14" s="44">
        <v>150.05599999998776</v>
      </c>
      <c r="F14" s="46">
        <v>0</v>
      </c>
      <c r="G14" s="44">
        <v>176.49000000000706</v>
      </c>
      <c r="H14" s="46">
        <v>0</v>
      </c>
      <c r="I14" s="43">
        <v>200.88400000001093</v>
      </c>
      <c r="J14" s="42">
        <v>0</v>
      </c>
      <c r="K14" s="44">
        <v>199.41000000001259</v>
      </c>
      <c r="L14" s="47">
        <v>0</v>
      </c>
      <c r="M14" s="44">
        <v>189.53199999998287</v>
      </c>
      <c r="N14" s="46">
        <v>0</v>
      </c>
      <c r="O14" s="44">
        <v>166.75599999998667</v>
      </c>
      <c r="P14" s="42">
        <v>0</v>
      </c>
      <c r="Q14" s="44">
        <v>157.27599999999984</v>
      </c>
      <c r="R14" s="42">
        <v>0</v>
      </c>
      <c r="S14" s="44">
        <v>131.13200000002871</v>
      </c>
      <c r="T14" s="42">
        <v>0</v>
      </c>
      <c r="U14" s="44">
        <v>163.09200000002238</v>
      </c>
      <c r="V14" s="46">
        <v>0</v>
      </c>
      <c r="W14" s="44">
        <v>184.15399999994952</v>
      </c>
      <c r="X14" s="46">
        <v>0</v>
      </c>
      <c r="Y14" s="44">
        <v>180.22800000001916</v>
      </c>
      <c r="Z14" s="46">
        <v>0</v>
      </c>
      <c r="AA14" s="44">
        <v>191.71799999998439</v>
      </c>
      <c r="AB14" s="46">
        <v>0</v>
      </c>
      <c r="AC14" s="44">
        <v>179.44600000001628</v>
      </c>
      <c r="AD14" s="46">
        <v>0</v>
      </c>
      <c r="AE14" s="44">
        <v>172.67200000000958</v>
      </c>
      <c r="AF14" s="46">
        <v>166.75899999999999</v>
      </c>
      <c r="AG14" s="44">
        <v>148.67599999999584</v>
      </c>
      <c r="AH14" s="46">
        <v>154.12799999999999</v>
      </c>
      <c r="AI14" s="44">
        <v>180.78799999999865</v>
      </c>
      <c r="AJ14" s="46">
        <v>165.47800000000001</v>
      </c>
      <c r="AK14" s="44">
        <v>186.67799999998897</v>
      </c>
      <c r="AL14" s="46">
        <v>163.661</v>
      </c>
      <c r="AM14" s="44">
        <v>199.25200000000041</v>
      </c>
      <c r="AN14" s="46">
        <v>165.65600000000001</v>
      </c>
      <c r="AO14" s="44">
        <v>188.83599999997386</v>
      </c>
      <c r="AP14" s="46">
        <v>177.79900000000001</v>
      </c>
      <c r="AQ14" s="44">
        <v>183.59800000003088</v>
      </c>
      <c r="AR14" s="46">
        <v>177.792</v>
      </c>
      <c r="AS14" s="44">
        <v>178.52599999999256</v>
      </c>
      <c r="AT14" s="46">
        <v>131.249</v>
      </c>
      <c r="AU14" s="44">
        <v>176.44400000002497</v>
      </c>
      <c r="AV14" s="46">
        <v>154.298</v>
      </c>
      <c r="AW14" s="44">
        <v>192.66399999999703</v>
      </c>
      <c r="AX14" s="46">
        <v>165.87899999999999</v>
      </c>
      <c r="AY14" s="44">
        <v>197.87999999998101</v>
      </c>
      <c r="AZ14" s="46">
        <v>178.46299999999999</v>
      </c>
      <c r="BA14" s="44">
        <v>198.74000000001433</v>
      </c>
      <c r="BB14" s="46"/>
      <c r="BC14" s="44"/>
      <c r="BD14" s="46"/>
      <c r="BE14" s="44"/>
      <c r="BF14" s="46"/>
      <c r="BG14" s="44"/>
      <c r="BH14" s="46"/>
      <c r="BI14" s="44"/>
      <c r="BJ14" s="46"/>
      <c r="BK14" s="44"/>
      <c r="BL14" s="46"/>
      <c r="BM14" s="44"/>
      <c r="BN14" s="29">
        <f t="shared" si="0"/>
        <v>1634.4029999999998</v>
      </c>
      <c r="BO14" s="30">
        <f t="shared" si="1"/>
        <v>3599.4120000000021</v>
      </c>
      <c r="BP14" s="216">
        <f t="shared" si="3"/>
        <v>1965.0090000000023</v>
      </c>
    </row>
    <row r="15" spans="1:68" ht="15" customHeight="1" x14ac:dyDescent="0.25">
      <c r="A15" s="350" t="s">
        <v>73</v>
      </c>
      <c r="B15" s="351"/>
      <c r="C15" s="352"/>
      <c r="D15" s="42">
        <v>37.622</v>
      </c>
      <c r="E15" s="44">
        <v>34.47968000000219</v>
      </c>
      <c r="F15" s="46">
        <v>37.200000000000003</v>
      </c>
      <c r="G15" s="44">
        <v>37.551559999999448</v>
      </c>
      <c r="H15" s="46">
        <v>37.423000000000002</v>
      </c>
      <c r="I15" s="43">
        <v>37.714799999995101</v>
      </c>
      <c r="J15" s="42">
        <v>36.72</v>
      </c>
      <c r="K15" s="44">
        <v>36.947360000005538</v>
      </c>
      <c r="L15" s="47">
        <v>37.594999999999999</v>
      </c>
      <c r="M15" s="44">
        <v>36.798959999998445</v>
      </c>
      <c r="N15" s="46">
        <v>37.655000000000001</v>
      </c>
      <c r="O15" s="44">
        <v>33.292480000001341</v>
      </c>
      <c r="P15" s="42">
        <v>37.755000000000003</v>
      </c>
      <c r="Q15" s="44">
        <v>33.899859999999755</v>
      </c>
      <c r="R15" s="42">
        <v>37.22</v>
      </c>
      <c r="S15" s="44">
        <v>33.328519999999045</v>
      </c>
      <c r="T15" s="42">
        <v>37.241999999999997</v>
      </c>
      <c r="U15" s="44">
        <v>33.920000000001927</v>
      </c>
      <c r="V15" s="46">
        <v>37.341000000000001</v>
      </c>
      <c r="W15" s="44">
        <v>28.41435999999474</v>
      </c>
      <c r="X15" s="46">
        <v>37.024999999999999</v>
      </c>
      <c r="Y15" s="44">
        <v>30.562980000006355</v>
      </c>
      <c r="Z15" s="46">
        <v>35.871000000000002</v>
      </c>
      <c r="AA15" s="44">
        <v>32.357559999997903</v>
      </c>
      <c r="AB15" s="46">
        <v>34.956000000000003</v>
      </c>
      <c r="AC15" s="44">
        <v>32.067119999998503</v>
      </c>
      <c r="AD15" s="46">
        <v>34.728000000000002</v>
      </c>
      <c r="AE15" s="44">
        <v>32.022600000001006</v>
      </c>
      <c r="AF15" s="46">
        <v>33.362000000000002</v>
      </c>
      <c r="AG15" s="44">
        <v>32.530340000000322</v>
      </c>
      <c r="AH15" s="46">
        <v>33.212000000000003</v>
      </c>
      <c r="AI15" s="44">
        <v>33.307320000004367</v>
      </c>
      <c r="AJ15" s="46">
        <v>31.658000000000001</v>
      </c>
      <c r="AK15" s="44">
        <v>32.46355999999443</v>
      </c>
      <c r="AL15" s="46">
        <v>31.065999999999999</v>
      </c>
      <c r="AM15" s="44">
        <v>34.271600000000944</v>
      </c>
      <c r="AN15" s="46">
        <v>31.728000000000002</v>
      </c>
      <c r="AO15" s="44">
        <v>34.147299999996633</v>
      </c>
      <c r="AP15" s="46">
        <v>31.545000000000002</v>
      </c>
      <c r="AQ15" s="44">
        <v>33.420200000003568</v>
      </c>
      <c r="AR15" s="46">
        <v>31.780999999999999</v>
      </c>
      <c r="AS15" s="44">
        <v>34.772099999998865</v>
      </c>
      <c r="AT15" s="46">
        <v>31.744</v>
      </c>
      <c r="AU15" s="44">
        <v>34.616999999995279</v>
      </c>
      <c r="AV15" s="46">
        <v>31.347999999999999</v>
      </c>
      <c r="AW15" s="44">
        <v>34.977800000008756</v>
      </c>
      <c r="AX15" s="46">
        <v>31.533000000000001</v>
      </c>
      <c r="AY15" s="44">
        <v>34.082399999996412</v>
      </c>
      <c r="AZ15" s="46">
        <v>31.658000000000001</v>
      </c>
      <c r="BA15" s="44">
        <v>33.860199999999168</v>
      </c>
      <c r="BB15" s="46"/>
      <c r="BC15" s="44"/>
      <c r="BD15" s="46"/>
      <c r="BE15" s="44"/>
      <c r="BF15" s="46"/>
      <c r="BG15" s="44"/>
      <c r="BH15" s="46"/>
      <c r="BI15" s="44"/>
      <c r="BJ15" s="46"/>
      <c r="BK15" s="44"/>
      <c r="BL15" s="46"/>
      <c r="BM15" s="44"/>
      <c r="BN15" s="29">
        <f t="shared" si="0"/>
        <v>684.66099999999994</v>
      </c>
      <c r="BO15" s="30">
        <f t="shared" si="1"/>
        <v>666.58391999999731</v>
      </c>
      <c r="BP15" s="215">
        <f t="shared" si="3"/>
        <v>-18.077080000002638</v>
      </c>
    </row>
    <row r="16" spans="1:68" ht="15" customHeight="1" x14ac:dyDescent="0.25">
      <c r="A16" s="350" t="s">
        <v>87</v>
      </c>
      <c r="B16" s="351"/>
      <c r="C16" s="352"/>
      <c r="D16" s="42">
        <v>1.964</v>
      </c>
      <c r="E16" s="44">
        <v>160</v>
      </c>
      <c r="F16" s="46">
        <v>0</v>
      </c>
      <c r="G16" s="44">
        <v>4.12</v>
      </c>
      <c r="H16" s="46">
        <v>0</v>
      </c>
      <c r="I16" s="43">
        <v>11.64</v>
      </c>
      <c r="J16" s="42">
        <v>0</v>
      </c>
      <c r="K16" s="44">
        <v>18.190000000000001</v>
      </c>
      <c r="L16" s="47">
        <v>0</v>
      </c>
      <c r="M16" s="44">
        <v>12.99</v>
      </c>
      <c r="N16" s="46">
        <v>0</v>
      </c>
      <c r="O16" s="44">
        <v>8.7200000000000006</v>
      </c>
      <c r="P16" s="42">
        <v>0</v>
      </c>
      <c r="Q16" s="44">
        <v>17.350000000000001</v>
      </c>
      <c r="R16" s="42">
        <v>0</v>
      </c>
      <c r="S16" s="44">
        <v>18.440000000000001</v>
      </c>
      <c r="T16" s="42">
        <v>0</v>
      </c>
      <c r="U16" s="44">
        <v>36.78</v>
      </c>
      <c r="V16" s="46">
        <v>0</v>
      </c>
      <c r="W16" s="44">
        <v>40.74</v>
      </c>
      <c r="X16" s="46">
        <v>22.094999999999999</v>
      </c>
      <c r="Y16" s="44">
        <v>48.47</v>
      </c>
      <c r="Z16" s="46">
        <v>22.120999999999999</v>
      </c>
      <c r="AA16" s="44">
        <v>42.77</v>
      </c>
      <c r="AB16" s="46">
        <v>34.314999999999998</v>
      </c>
      <c r="AC16" s="44">
        <v>45.36</v>
      </c>
      <c r="AD16" s="46">
        <v>34.323999999999998</v>
      </c>
      <c r="AE16" s="44">
        <v>51.63</v>
      </c>
      <c r="AF16" s="46">
        <v>34.386000000000003</v>
      </c>
      <c r="AG16" s="44">
        <v>39.85</v>
      </c>
      <c r="AH16" s="46">
        <v>34.231999999999999</v>
      </c>
      <c r="AI16" s="44">
        <v>16.93</v>
      </c>
      <c r="AJ16" s="46">
        <v>34.091999999999999</v>
      </c>
      <c r="AK16" s="44">
        <v>48.72</v>
      </c>
      <c r="AL16" s="46">
        <v>33.703000000000003</v>
      </c>
      <c r="AM16" s="44">
        <v>45.8</v>
      </c>
      <c r="AN16" s="46">
        <v>34.165999999999997</v>
      </c>
      <c r="AO16" s="44">
        <v>44.49</v>
      </c>
      <c r="AP16" s="46">
        <v>34.225000000000001</v>
      </c>
      <c r="AQ16" s="44">
        <v>46.63</v>
      </c>
      <c r="AR16" s="46">
        <v>34.222999999999999</v>
      </c>
      <c r="AS16" s="44">
        <v>28.62</v>
      </c>
      <c r="AT16" s="46">
        <v>34.442</v>
      </c>
      <c r="AU16" s="44">
        <v>37.54</v>
      </c>
      <c r="AV16" s="46">
        <v>34.222999999999999</v>
      </c>
      <c r="AW16" s="44">
        <v>47</v>
      </c>
      <c r="AX16" s="46">
        <v>34.212000000000003</v>
      </c>
      <c r="AY16" s="44">
        <v>48.01</v>
      </c>
      <c r="AZ16" s="46">
        <v>34.347000000000001</v>
      </c>
      <c r="BA16" s="44">
        <v>52</v>
      </c>
      <c r="BB16" s="46"/>
      <c r="BC16" s="44"/>
      <c r="BD16" s="46"/>
      <c r="BE16" s="44"/>
      <c r="BF16" s="46"/>
      <c r="BG16" s="44"/>
      <c r="BH16" s="46"/>
      <c r="BI16" s="44"/>
      <c r="BJ16" s="46"/>
      <c r="BK16" s="44"/>
      <c r="BL16" s="46"/>
      <c r="BM16" s="44"/>
      <c r="BN16" s="29">
        <f t="shared" si="0"/>
        <v>454.71999999999997</v>
      </c>
      <c r="BO16" s="30">
        <f t="shared" si="1"/>
        <v>738.99000000000012</v>
      </c>
      <c r="BP16" s="215">
        <f t="shared" si="3"/>
        <v>284.27000000000015</v>
      </c>
    </row>
    <row r="17" spans="1:68" ht="15" customHeight="1" x14ac:dyDescent="0.25">
      <c r="A17" s="353" t="s">
        <v>74</v>
      </c>
      <c r="B17" s="354"/>
      <c r="C17" s="355"/>
      <c r="D17" s="42">
        <v>8.093</v>
      </c>
      <c r="E17" s="44">
        <v>6.5</v>
      </c>
      <c r="F17" s="46">
        <v>8.1039999999999992</v>
      </c>
      <c r="G17" s="44">
        <v>6.5</v>
      </c>
      <c r="H17" s="46">
        <v>8.1519999999999992</v>
      </c>
      <c r="I17" s="43">
        <v>6.5</v>
      </c>
      <c r="J17" s="42">
        <v>8.2080000000000002</v>
      </c>
      <c r="K17" s="44">
        <v>6.5</v>
      </c>
      <c r="L17" s="47">
        <v>8.19</v>
      </c>
      <c r="M17" s="44">
        <v>6.5</v>
      </c>
      <c r="N17" s="46">
        <v>8.15</v>
      </c>
      <c r="O17" s="44">
        <v>6.5</v>
      </c>
      <c r="P17" s="42">
        <v>8.1720000000000006</v>
      </c>
      <c r="Q17" s="44">
        <v>6.5</v>
      </c>
      <c r="R17" s="42">
        <v>5.8689999999999998</v>
      </c>
      <c r="S17" s="44">
        <v>6.5</v>
      </c>
      <c r="T17" s="42">
        <v>5.8739999999999997</v>
      </c>
      <c r="U17" s="44">
        <v>6.5</v>
      </c>
      <c r="V17" s="46">
        <v>5.8879999999999999</v>
      </c>
      <c r="W17" s="44">
        <v>6.5</v>
      </c>
      <c r="X17" s="46">
        <v>5.8760000000000003</v>
      </c>
      <c r="Y17" s="44">
        <v>6.5</v>
      </c>
      <c r="Z17" s="46">
        <v>5.883</v>
      </c>
      <c r="AA17" s="44">
        <v>6.5</v>
      </c>
      <c r="AB17" s="46">
        <v>5.85</v>
      </c>
      <c r="AC17" s="44">
        <v>6.5</v>
      </c>
      <c r="AD17" s="46">
        <v>5.8520000000000003</v>
      </c>
      <c r="AE17" s="44">
        <v>6.5</v>
      </c>
      <c r="AF17" s="46">
        <v>5.8620000000000001</v>
      </c>
      <c r="AG17" s="44">
        <v>6.5</v>
      </c>
      <c r="AH17" s="46">
        <v>5.8369999999999997</v>
      </c>
      <c r="AI17" s="44">
        <v>6.5</v>
      </c>
      <c r="AJ17" s="46">
        <v>5.8109999999999999</v>
      </c>
      <c r="AK17" s="44">
        <v>6.5</v>
      </c>
      <c r="AL17" s="46">
        <v>5.7460000000000004</v>
      </c>
      <c r="AM17" s="44">
        <v>6.5</v>
      </c>
      <c r="AN17" s="46">
        <v>5.8239999999999998</v>
      </c>
      <c r="AO17" s="44">
        <v>6.5</v>
      </c>
      <c r="AP17" s="46">
        <v>5.8339999999999996</v>
      </c>
      <c r="AQ17" s="44">
        <v>6.5</v>
      </c>
      <c r="AR17" s="46">
        <v>5.835</v>
      </c>
      <c r="AS17" s="44">
        <v>6.5</v>
      </c>
      <c r="AT17" s="46">
        <v>5.8710000000000004</v>
      </c>
      <c r="AU17" s="44">
        <v>6.5</v>
      </c>
      <c r="AV17" s="46">
        <v>5.8410000000000002</v>
      </c>
      <c r="AW17" s="44">
        <v>6.5</v>
      </c>
      <c r="AX17" s="46">
        <v>5.8319999999999999</v>
      </c>
      <c r="AY17" s="44">
        <v>6.5</v>
      </c>
      <c r="AZ17" s="46">
        <v>5.8559999999999999</v>
      </c>
      <c r="BA17" s="44">
        <v>6.5</v>
      </c>
      <c r="BB17" s="46"/>
      <c r="BC17" s="44"/>
      <c r="BD17" s="46"/>
      <c r="BE17" s="44"/>
      <c r="BF17" s="46"/>
      <c r="BG17" s="44"/>
      <c r="BH17" s="46"/>
      <c r="BI17" s="44"/>
      <c r="BJ17" s="46"/>
      <c r="BK17" s="44"/>
      <c r="BL17" s="46"/>
      <c r="BM17" s="44"/>
      <c r="BN17" s="29">
        <f t="shared" si="0"/>
        <v>123.89099999999998</v>
      </c>
      <c r="BO17" s="30">
        <f t="shared" si="1"/>
        <v>130</v>
      </c>
      <c r="BP17" s="215">
        <f t="shared" si="3"/>
        <v>6.1090000000000231</v>
      </c>
    </row>
    <row r="18" spans="1:68" ht="15" customHeight="1" x14ac:dyDescent="0.25">
      <c r="A18" s="341" t="s">
        <v>75</v>
      </c>
      <c r="B18" s="342"/>
      <c r="C18" s="343"/>
      <c r="D18" s="42">
        <v>30.992000000000001</v>
      </c>
      <c r="E18" s="44">
        <v>23.115000000097002</v>
      </c>
      <c r="F18" s="46">
        <v>30.640999999999998</v>
      </c>
      <c r="G18" s="44">
        <v>23.721999999979833</v>
      </c>
      <c r="H18" s="46">
        <v>31.954000000000001</v>
      </c>
      <c r="I18" s="43">
        <v>28.08099999984633</v>
      </c>
      <c r="J18" s="42">
        <v>31.8</v>
      </c>
      <c r="K18" s="44">
        <v>27.844000000101804</v>
      </c>
      <c r="L18" s="47">
        <v>0</v>
      </c>
      <c r="M18" s="44">
        <v>28.270999999880907</v>
      </c>
      <c r="N18" s="46">
        <v>26.984000000000002</v>
      </c>
      <c r="O18" s="44">
        <v>19.59500000006819</v>
      </c>
      <c r="P18" s="42">
        <v>29.463999999999999</v>
      </c>
      <c r="Q18" s="44">
        <v>27.179000000107568</v>
      </c>
      <c r="R18" s="42">
        <v>29.202000000000002</v>
      </c>
      <c r="S18" s="44">
        <v>27.16999999982616</v>
      </c>
      <c r="T18" s="42">
        <v>28.331</v>
      </c>
      <c r="U18" s="44">
        <v>25.352000000148866</v>
      </c>
      <c r="V18" s="46">
        <v>28.611000000000001</v>
      </c>
      <c r="W18" s="44">
        <v>27.5959999999126</v>
      </c>
      <c r="X18" s="46">
        <v>28.45</v>
      </c>
      <c r="Y18" s="44">
        <v>29.853000000017289</v>
      </c>
      <c r="Z18" s="46">
        <v>27.588000000000001</v>
      </c>
      <c r="AA18" s="44">
        <v>29.453000000084518</v>
      </c>
      <c r="AB18" s="46">
        <v>26.521999999999998</v>
      </c>
      <c r="AC18" s="44">
        <v>26.343999999983673</v>
      </c>
      <c r="AD18" s="46">
        <v>25.946000000000002</v>
      </c>
      <c r="AE18" s="44">
        <v>32.22299999992893</v>
      </c>
      <c r="AF18" s="46">
        <v>27.579000000000001</v>
      </c>
      <c r="AG18" s="44">
        <v>31.303000000045138</v>
      </c>
      <c r="AH18" s="46">
        <v>27.611999999999998</v>
      </c>
      <c r="AI18" s="44">
        <v>30.66999999997887</v>
      </c>
      <c r="AJ18" s="46">
        <v>27.175000000000001</v>
      </c>
      <c r="AK18" s="44">
        <v>29.430999999961585</v>
      </c>
      <c r="AL18" s="46">
        <v>27.074000000000002</v>
      </c>
      <c r="AM18" s="44">
        <v>31.545000000059545</v>
      </c>
      <c r="AN18" s="46">
        <v>27.381</v>
      </c>
      <c r="AO18" s="44">
        <v>28.047999999998076</v>
      </c>
      <c r="AP18" s="46">
        <v>27.434000000000001</v>
      </c>
      <c r="AQ18" s="44">
        <v>28.344999999939496</v>
      </c>
      <c r="AR18" s="46">
        <v>26.831</v>
      </c>
      <c r="AS18" s="44">
        <v>23.230000000085479</v>
      </c>
      <c r="AT18" s="46">
        <v>26.442</v>
      </c>
      <c r="AU18" s="44">
        <v>28.550999999954861</v>
      </c>
      <c r="AV18" s="46">
        <v>27.370999999999999</v>
      </c>
      <c r="AW18" s="44">
        <v>36.283999999972146</v>
      </c>
      <c r="AX18" s="46">
        <v>27.222000000000001</v>
      </c>
      <c r="AY18" s="44">
        <v>24.558999999968307</v>
      </c>
      <c r="AZ18" s="46">
        <v>27.943999999999999</v>
      </c>
      <c r="BA18" s="44">
        <v>29.914000000068192</v>
      </c>
      <c r="BB18" s="46"/>
      <c r="BC18" s="44"/>
      <c r="BD18" s="46"/>
      <c r="BE18" s="44"/>
      <c r="BF18" s="46"/>
      <c r="BG18" s="44"/>
      <c r="BH18" s="46"/>
      <c r="BI18" s="44"/>
      <c r="BJ18" s="46"/>
      <c r="BK18" s="44"/>
      <c r="BL18" s="46"/>
      <c r="BM18" s="44"/>
      <c r="BN18" s="29">
        <f t="shared" si="0"/>
        <v>523.58400000000006</v>
      </c>
      <c r="BO18" s="30">
        <f t="shared" si="1"/>
        <v>563.61299999994526</v>
      </c>
      <c r="BP18" s="215">
        <f t="shared" si="3"/>
        <v>40.028999999945199</v>
      </c>
    </row>
    <row r="19" spans="1:68" ht="15" customHeight="1" x14ac:dyDescent="0.25">
      <c r="A19" s="341" t="s">
        <v>76</v>
      </c>
      <c r="B19" s="342"/>
      <c r="C19" s="343"/>
      <c r="D19" s="42">
        <v>16.933</v>
      </c>
      <c r="E19" s="44">
        <v>28.629000000000001</v>
      </c>
      <c r="F19" s="46">
        <v>17.152000000000001</v>
      </c>
      <c r="G19" s="44">
        <v>29.803999999999998</v>
      </c>
      <c r="H19" s="46">
        <v>17.361000000000001</v>
      </c>
      <c r="I19" s="43">
        <v>25.379000000000001</v>
      </c>
      <c r="J19" s="42">
        <v>17.5</v>
      </c>
      <c r="K19" s="44">
        <v>26.87</v>
      </c>
      <c r="L19" s="47">
        <v>17.451000000000001</v>
      </c>
      <c r="M19" s="44">
        <v>13.573</v>
      </c>
      <c r="N19" s="46">
        <v>17.266999999999999</v>
      </c>
      <c r="O19" s="44">
        <v>22.579000000000001</v>
      </c>
      <c r="P19" s="42">
        <v>17.312999999999999</v>
      </c>
      <c r="Q19" s="44">
        <v>14.599</v>
      </c>
      <c r="R19" s="42">
        <v>17.282</v>
      </c>
      <c r="S19" s="44">
        <v>13.816000000000001</v>
      </c>
      <c r="T19" s="42">
        <v>17.294</v>
      </c>
      <c r="U19" s="44">
        <v>17.218</v>
      </c>
      <c r="V19" s="46">
        <v>17.347999999999999</v>
      </c>
      <c r="W19" s="44">
        <v>17.350000000000001</v>
      </c>
      <c r="X19" s="46">
        <v>17.306000000000001</v>
      </c>
      <c r="Y19" s="44">
        <v>5.5890000000000004</v>
      </c>
      <c r="Z19" s="46">
        <v>17.628</v>
      </c>
      <c r="AA19" s="44">
        <v>6.319</v>
      </c>
      <c r="AB19" s="46">
        <v>17.521000000000001</v>
      </c>
      <c r="AC19" s="44">
        <v>29.558</v>
      </c>
      <c r="AD19" s="46">
        <v>17.524999999999999</v>
      </c>
      <c r="AE19" s="44">
        <v>6.3209999999999997</v>
      </c>
      <c r="AF19" s="46">
        <v>17.36</v>
      </c>
      <c r="AG19" s="44">
        <v>37.865000000000002</v>
      </c>
      <c r="AH19" s="46">
        <v>20.154</v>
      </c>
      <c r="AI19" s="44">
        <v>14.012</v>
      </c>
      <c r="AJ19" s="46">
        <v>19.094999999999999</v>
      </c>
      <c r="AK19" s="44">
        <v>12.808999999999999</v>
      </c>
      <c r="AL19" s="46">
        <v>18.946000000000002</v>
      </c>
      <c r="AM19" s="44">
        <v>30.033000000000001</v>
      </c>
      <c r="AN19" s="46">
        <v>18.62</v>
      </c>
      <c r="AO19" s="44">
        <v>36.764000000000003</v>
      </c>
      <c r="AP19" s="46">
        <v>19.786000000000001</v>
      </c>
      <c r="AQ19" s="44">
        <v>33.232999999999997</v>
      </c>
      <c r="AR19" s="46">
        <v>19.928000000000001</v>
      </c>
      <c r="AS19" s="44">
        <v>29.635999999999999</v>
      </c>
      <c r="AT19" s="46">
        <v>18.710999999999999</v>
      </c>
      <c r="AU19" s="44">
        <v>26.030999999999999</v>
      </c>
      <c r="AV19" s="46">
        <v>19.64</v>
      </c>
      <c r="AW19" s="44">
        <v>4.24</v>
      </c>
      <c r="AX19" s="46">
        <v>19.681000000000001</v>
      </c>
      <c r="AY19" s="44">
        <v>13.589</v>
      </c>
      <c r="AZ19" s="46">
        <v>20.844000000000001</v>
      </c>
      <c r="BA19" s="44">
        <v>12.26</v>
      </c>
      <c r="BB19" s="46"/>
      <c r="BC19" s="44"/>
      <c r="BD19" s="46"/>
      <c r="BE19" s="44"/>
      <c r="BF19" s="46"/>
      <c r="BG19" s="44"/>
      <c r="BH19" s="46"/>
      <c r="BI19" s="44"/>
      <c r="BJ19" s="46"/>
      <c r="BK19" s="44"/>
      <c r="BL19" s="46"/>
      <c r="BM19" s="44"/>
      <c r="BN19" s="29">
        <f t="shared" si="0"/>
        <v>369.34000000000003</v>
      </c>
      <c r="BO19" s="30">
        <f t="shared" si="1"/>
        <v>359.52900000000005</v>
      </c>
      <c r="BP19" s="215">
        <f t="shared" si="3"/>
        <v>-9.8109999999999786</v>
      </c>
    </row>
    <row r="20" spans="1:68" ht="15" customHeight="1" x14ac:dyDescent="0.25">
      <c r="A20" s="341" t="s">
        <v>77</v>
      </c>
      <c r="B20" s="342"/>
      <c r="C20" s="343"/>
      <c r="D20" s="42">
        <v>7.8330000000000002</v>
      </c>
      <c r="E20" s="44">
        <v>8.5</v>
      </c>
      <c r="F20" s="46">
        <v>8.4640000000000004</v>
      </c>
      <c r="G20" s="44">
        <v>8.5</v>
      </c>
      <c r="H20" s="46">
        <v>8.4269999999999996</v>
      </c>
      <c r="I20" s="43">
        <v>8.5</v>
      </c>
      <c r="J20" s="42">
        <v>8.5760000000000005</v>
      </c>
      <c r="K20" s="44">
        <v>8.5</v>
      </c>
      <c r="L20" s="47">
        <v>8.0679999999999996</v>
      </c>
      <c r="M20" s="44">
        <v>8.5</v>
      </c>
      <c r="N20" s="46">
        <v>8.0640000000000001</v>
      </c>
      <c r="O20" s="44">
        <v>8.5</v>
      </c>
      <c r="P20" s="42">
        <v>8.1140000000000008</v>
      </c>
      <c r="Q20" s="44">
        <v>8.5</v>
      </c>
      <c r="R20" s="42">
        <v>8.0090000000000003</v>
      </c>
      <c r="S20" s="44">
        <v>8.5</v>
      </c>
      <c r="T20" s="42">
        <v>8.1069999999999993</v>
      </c>
      <c r="U20" s="44">
        <v>8.5</v>
      </c>
      <c r="V20" s="46">
        <v>8.8819999999999997</v>
      </c>
      <c r="W20" s="44">
        <v>8.5</v>
      </c>
      <c r="X20" s="46">
        <v>8.8049999999999997</v>
      </c>
      <c r="Y20" s="44">
        <v>8.5</v>
      </c>
      <c r="Z20" s="46">
        <v>8.9030000000000005</v>
      </c>
      <c r="AA20" s="44">
        <v>8.5</v>
      </c>
      <c r="AB20" s="46">
        <v>8.8819999999999997</v>
      </c>
      <c r="AC20" s="44">
        <v>8.5</v>
      </c>
      <c r="AD20" s="46">
        <v>8.2579999999999991</v>
      </c>
      <c r="AE20" s="44">
        <v>8.5</v>
      </c>
      <c r="AF20" s="46">
        <v>8.2759999999999998</v>
      </c>
      <c r="AG20" s="44">
        <v>8.5</v>
      </c>
      <c r="AH20" s="46">
        <v>8.6280000000000001</v>
      </c>
      <c r="AI20" s="44">
        <v>8.5</v>
      </c>
      <c r="AJ20" s="46">
        <v>8.8040000000000003</v>
      </c>
      <c r="AK20" s="44">
        <v>8.5</v>
      </c>
      <c r="AL20" s="46">
        <v>8.1370000000000005</v>
      </c>
      <c r="AM20" s="44">
        <v>8.5</v>
      </c>
      <c r="AN20" s="46">
        <v>8.5489999999999995</v>
      </c>
      <c r="AO20" s="44">
        <v>8.5</v>
      </c>
      <c r="AP20" s="46">
        <v>8.7850000000000001</v>
      </c>
      <c r="AQ20" s="44">
        <v>8.5</v>
      </c>
      <c r="AR20" s="46">
        <v>7.4820000000000002</v>
      </c>
      <c r="AS20" s="44">
        <v>8.5</v>
      </c>
      <c r="AT20" s="46">
        <v>7.3769999999999998</v>
      </c>
      <c r="AU20" s="44">
        <v>8.5</v>
      </c>
      <c r="AV20" s="46">
        <v>6.9349999999999996</v>
      </c>
      <c r="AW20" s="44">
        <v>8.5</v>
      </c>
      <c r="AX20" s="46">
        <v>8.2530000000000001</v>
      </c>
      <c r="AY20" s="44">
        <v>8.5</v>
      </c>
      <c r="AZ20" s="46">
        <v>8.3829999999999991</v>
      </c>
      <c r="BA20" s="44">
        <v>8.5</v>
      </c>
      <c r="BB20" s="46"/>
      <c r="BC20" s="44"/>
      <c r="BD20" s="46"/>
      <c r="BE20" s="44"/>
      <c r="BF20" s="46"/>
      <c r="BG20" s="44"/>
      <c r="BH20" s="46"/>
      <c r="BI20" s="44"/>
      <c r="BJ20" s="46"/>
      <c r="BK20" s="44"/>
      <c r="BL20" s="46"/>
      <c r="BM20" s="44"/>
      <c r="BN20" s="29">
        <f t="shared" si="0"/>
        <v>165.42500000000004</v>
      </c>
      <c r="BO20" s="30">
        <f t="shared" si="1"/>
        <v>170</v>
      </c>
      <c r="BP20" s="215">
        <f t="shared" si="3"/>
        <v>4.5749999999999602</v>
      </c>
    </row>
    <row r="21" spans="1:68" ht="15" customHeight="1" x14ac:dyDescent="0.25">
      <c r="A21" s="341" t="s">
        <v>78</v>
      </c>
      <c r="B21" s="342"/>
      <c r="C21" s="343"/>
      <c r="D21" s="42">
        <v>0.11799999999999999</v>
      </c>
      <c r="E21" s="44">
        <v>0.11799999999999999</v>
      </c>
      <c r="F21" s="92">
        <v>0.12</v>
      </c>
      <c r="G21" s="44">
        <v>0.12</v>
      </c>
      <c r="H21" s="46">
        <v>0.12</v>
      </c>
      <c r="I21" s="43">
        <v>0.12</v>
      </c>
      <c r="J21" s="42">
        <v>0.12</v>
      </c>
      <c r="K21" s="55">
        <v>0.12</v>
      </c>
      <c r="L21" s="47">
        <v>0.11799999999999999</v>
      </c>
      <c r="M21" s="44">
        <v>0.11799999999999999</v>
      </c>
      <c r="N21" s="159">
        <v>0.12</v>
      </c>
      <c r="O21" s="44">
        <v>0.12</v>
      </c>
      <c r="P21" s="42">
        <v>0.12</v>
      </c>
      <c r="Q21" s="44">
        <v>0.12</v>
      </c>
      <c r="R21" s="42">
        <v>0.12</v>
      </c>
      <c r="S21" s="44">
        <v>0.12</v>
      </c>
      <c r="T21" s="42">
        <v>0.12</v>
      </c>
      <c r="U21" s="55">
        <v>0.12</v>
      </c>
      <c r="V21" s="92">
        <v>0.12</v>
      </c>
      <c r="W21" s="44">
        <v>0.12</v>
      </c>
      <c r="X21" s="92">
        <v>0.12</v>
      </c>
      <c r="Y21" s="44">
        <v>0.12</v>
      </c>
      <c r="Z21" s="92">
        <v>0.12</v>
      </c>
      <c r="AA21" s="44">
        <v>0.12</v>
      </c>
      <c r="AB21" s="92">
        <v>0.12</v>
      </c>
      <c r="AC21" s="44">
        <v>0.12</v>
      </c>
      <c r="AD21" s="92">
        <v>0.12</v>
      </c>
      <c r="AE21" s="44">
        <v>0.12</v>
      </c>
      <c r="AF21" s="92">
        <v>0.12</v>
      </c>
      <c r="AG21" s="44">
        <v>0.12</v>
      </c>
      <c r="AH21" s="92">
        <v>0.12</v>
      </c>
      <c r="AI21" s="44">
        <v>0.12</v>
      </c>
      <c r="AJ21" s="92">
        <v>0.12</v>
      </c>
      <c r="AK21" s="44">
        <v>0.12</v>
      </c>
      <c r="AL21" s="92">
        <v>0.12</v>
      </c>
      <c r="AM21" s="44">
        <v>0.12</v>
      </c>
      <c r="AN21" s="92">
        <v>0.12</v>
      </c>
      <c r="AO21" s="44">
        <v>0.12</v>
      </c>
      <c r="AP21" s="92">
        <v>0.12</v>
      </c>
      <c r="AQ21" s="44">
        <v>0.12</v>
      </c>
      <c r="AR21" s="92">
        <v>0.12</v>
      </c>
      <c r="AS21" s="44">
        <v>0.12</v>
      </c>
      <c r="AT21" s="92">
        <v>0.12</v>
      </c>
      <c r="AU21" s="44">
        <v>0.12</v>
      </c>
      <c r="AV21" s="92">
        <v>0.12</v>
      </c>
      <c r="AW21" s="44">
        <v>0.12</v>
      </c>
      <c r="AX21" s="92">
        <v>0.12</v>
      </c>
      <c r="AY21" s="44">
        <v>0.12</v>
      </c>
      <c r="AZ21" s="92">
        <v>0.12</v>
      </c>
      <c r="BA21" s="44">
        <v>0.12</v>
      </c>
      <c r="BB21" s="92"/>
      <c r="BC21" s="44"/>
      <c r="BD21" s="92"/>
      <c r="BE21" s="44"/>
      <c r="BF21" s="92"/>
      <c r="BG21" s="44"/>
      <c r="BH21" s="92"/>
      <c r="BI21" s="44"/>
      <c r="BJ21" s="92"/>
      <c r="BK21" s="44"/>
      <c r="BL21" s="92"/>
      <c r="BM21" s="44"/>
      <c r="BN21" s="29">
        <f t="shared" si="0"/>
        <v>2.398000000000001</v>
      </c>
      <c r="BO21" s="30">
        <f t="shared" si="1"/>
        <v>2.398000000000001</v>
      </c>
      <c r="BP21" s="215">
        <f t="shared" si="3"/>
        <v>0</v>
      </c>
    </row>
    <row r="22" spans="1:68" ht="15" customHeight="1" x14ac:dyDescent="0.25">
      <c r="A22" s="341" t="s">
        <v>79</v>
      </c>
      <c r="B22" s="342"/>
      <c r="C22" s="343"/>
      <c r="D22" s="42">
        <v>382.15800000000002</v>
      </c>
      <c r="E22" s="44">
        <v>372.09743999998716</v>
      </c>
      <c r="F22" s="92">
        <v>366.28899999999999</v>
      </c>
      <c r="G22" s="44">
        <v>307.36860000001985</v>
      </c>
      <c r="H22" s="23">
        <v>0</v>
      </c>
      <c r="I22" s="43">
        <v>172.19993999997905</v>
      </c>
      <c r="J22" s="149">
        <v>408</v>
      </c>
      <c r="K22" s="57">
        <v>328.53809999993507</v>
      </c>
      <c r="L22" s="47">
        <v>350.34300000000002</v>
      </c>
      <c r="M22" s="62">
        <v>315.03450000000646</v>
      </c>
      <c r="N22" s="46">
        <v>348.63299999999998</v>
      </c>
      <c r="O22" s="44">
        <v>333.41285999997859</v>
      </c>
      <c r="P22" s="42">
        <v>349.73899999999998</v>
      </c>
      <c r="Q22" s="44">
        <v>341.26290000004178</v>
      </c>
      <c r="R22" s="42">
        <v>286.303</v>
      </c>
      <c r="S22" s="44">
        <v>305.8796400000046</v>
      </c>
      <c r="T22" s="63">
        <v>353.59199999999998</v>
      </c>
      <c r="U22" s="58">
        <v>330.78804000003356</v>
      </c>
      <c r="V22" s="92">
        <v>345.74200000000002</v>
      </c>
      <c r="W22" s="44">
        <v>328.58694000002879</v>
      </c>
      <c r="X22" s="92">
        <v>340.66500000000002</v>
      </c>
      <c r="Y22" s="44">
        <v>324.62298000000607</v>
      </c>
      <c r="Z22" s="92">
        <v>336.601</v>
      </c>
      <c r="AA22" s="44">
        <v>317.42699999989242</v>
      </c>
      <c r="AB22" s="92">
        <v>335.08800000000002</v>
      </c>
      <c r="AC22" s="44">
        <v>307.41810000003323</v>
      </c>
      <c r="AD22" s="92">
        <v>335.19</v>
      </c>
      <c r="AE22" s="44">
        <v>139.2197399999738</v>
      </c>
      <c r="AF22" s="92">
        <v>218.30099999999999</v>
      </c>
      <c r="AG22" s="44">
        <v>203.95386000006584</v>
      </c>
      <c r="AH22" s="92">
        <v>435.73099999999999</v>
      </c>
      <c r="AI22" s="44">
        <v>429.1022999999671</v>
      </c>
      <c r="AJ22" s="92">
        <v>433.13299999999998</v>
      </c>
      <c r="AK22" s="44">
        <v>433.15734000002578</v>
      </c>
      <c r="AL22" s="92">
        <v>428.27100000000002</v>
      </c>
      <c r="AM22" s="44">
        <v>393.96587999993437</v>
      </c>
      <c r="AN22" s="92">
        <v>343.45800000000003</v>
      </c>
      <c r="AO22" s="44">
        <v>288.67277999999328</v>
      </c>
      <c r="AP22" s="92">
        <v>393.04599999999999</v>
      </c>
      <c r="AQ22" s="44">
        <v>370.03032000003964</v>
      </c>
      <c r="AR22" s="92">
        <v>344.47800000000001</v>
      </c>
      <c r="AS22" s="44">
        <v>348.16452000000174</v>
      </c>
      <c r="AT22" s="92">
        <v>403.68299999999999</v>
      </c>
      <c r="AU22" s="44">
        <v>394.0893000000051</v>
      </c>
      <c r="AV22" s="92">
        <v>397.27699999999999</v>
      </c>
      <c r="AW22" s="44">
        <v>419.30526000002169</v>
      </c>
      <c r="AX22" s="92">
        <v>396.92700000000002</v>
      </c>
      <c r="AY22" s="44">
        <v>366.36731999997289</v>
      </c>
      <c r="AZ22" s="92">
        <v>347.63499999999999</v>
      </c>
      <c r="BA22" s="44">
        <v>349.20270000002</v>
      </c>
      <c r="BB22" s="92"/>
      <c r="BC22" s="44"/>
      <c r="BD22" s="92"/>
      <c r="BE22" s="44"/>
      <c r="BF22" s="92"/>
      <c r="BG22" s="44"/>
      <c r="BH22" s="92"/>
      <c r="BI22" s="44"/>
      <c r="BJ22" s="92"/>
      <c r="BK22" s="44"/>
      <c r="BL22" s="92"/>
      <c r="BM22" s="44"/>
      <c r="BN22" s="29">
        <f t="shared" si="0"/>
        <v>7305.5349999999999</v>
      </c>
      <c r="BO22" s="30">
        <f t="shared" si="1"/>
        <v>6835.7104199999822</v>
      </c>
      <c r="BP22" s="217">
        <f t="shared" si="3"/>
        <v>-469.8245800000177</v>
      </c>
    </row>
    <row r="23" spans="1:68" s="122" customFormat="1" ht="15" customHeight="1" x14ac:dyDescent="0.25">
      <c r="A23" s="341" t="s">
        <v>80</v>
      </c>
      <c r="B23" s="342"/>
      <c r="C23" s="343"/>
      <c r="D23" s="42">
        <v>54.865000000000002</v>
      </c>
      <c r="E23" s="44">
        <v>50</v>
      </c>
      <c r="F23" s="46">
        <v>54.963000000000001</v>
      </c>
      <c r="G23" s="44">
        <v>50</v>
      </c>
      <c r="H23" s="23">
        <v>55.35</v>
      </c>
      <c r="I23" s="43">
        <v>50</v>
      </c>
      <c r="J23" s="149">
        <v>55.805</v>
      </c>
      <c r="K23" s="57">
        <v>50</v>
      </c>
      <c r="L23" s="47">
        <v>55.65</v>
      </c>
      <c r="M23" s="62">
        <v>50</v>
      </c>
      <c r="N23" s="46">
        <v>45.347999999999999</v>
      </c>
      <c r="O23" s="55">
        <v>50</v>
      </c>
      <c r="P23" s="42">
        <v>45.512</v>
      </c>
      <c r="Q23" s="55">
        <v>50</v>
      </c>
      <c r="R23" s="42">
        <v>40.289000000000001</v>
      </c>
      <c r="S23" s="44">
        <v>50</v>
      </c>
      <c r="T23" s="63">
        <v>40.323999999999998</v>
      </c>
      <c r="U23" s="58">
        <v>50</v>
      </c>
      <c r="V23" s="46">
        <v>40.484999999999999</v>
      </c>
      <c r="W23" s="44">
        <v>50</v>
      </c>
      <c r="X23" s="46">
        <v>35.360999999999997</v>
      </c>
      <c r="Y23" s="44">
        <v>50</v>
      </c>
      <c r="Z23" s="46">
        <v>35.429000000000002</v>
      </c>
      <c r="AA23" s="44">
        <v>50</v>
      </c>
      <c r="AB23" s="46">
        <v>35.084000000000003</v>
      </c>
      <c r="AC23" s="44">
        <v>50</v>
      </c>
      <c r="AD23" s="46">
        <v>35.097000000000001</v>
      </c>
      <c r="AE23" s="44">
        <v>50</v>
      </c>
      <c r="AF23" s="46">
        <v>33.1</v>
      </c>
      <c r="AG23" s="44">
        <v>50</v>
      </c>
      <c r="AH23" s="46">
        <v>32.841000000000001</v>
      </c>
      <c r="AI23" s="44">
        <v>50</v>
      </c>
      <c r="AJ23" s="46">
        <v>32.746000000000002</v>
      </c>
      <c r="AK23" s="44">
        <v>50</v>
      </c>
      <c r="AL23" s="46">
        <v>32.320999999999998</v>
      </c>
      <c r="AM23" s="44">
        <v>50</v>
      </c>
      <c r="AN23" s="46">
        <v>32.725999999999999</v>
      </c>
      <c r="AO23" s="44">
        <v>50</v>
      </c>
      <c r="AP23" s="46">
        <v>32.826999999999998</v>
      </c>
      <c r="AQ23" s="44">
        <v>50</v>
      </c>
      <c r="AR23" s="46">
        <v>32.817</v>
      </c>
      <c r="AS23" s="44">
        <v>50</v>
      </c>
      <c r="AT23" s="46">
        <v>33.200000000000003</v>
      </c>
      <c r="AU23" s="44">
        <v>50</v>
      </c>
      <c r="AV23" s="46">
        <v>32.905999999999999</v>
      </c>
      <c r="AW23" s="44">
        <v>50</v>
      </c>
      <c r="AX23" s="46">
        <v>32.802</v>
      </c>
      <c r="AY23" s="44">
        <v>50</v>
      </c>
      <c r="AZ23" s="46">
        <v>33.04</v>
      </c>
      <c r="BA23" s="44">
        <v>50</v>
      </c>
      <c r="BB23" s="46"/>
      <c r="BC23" s="44"/>
      <c r="BD23" s="46"/>
      <c r="BE23" s="44"/>
      <c r="BF23" s="46"/>
      <c r="BG23" s="44"/>
      <c r="BH23" s="46"/>
      <c r="BI23" s="44"/>
      <c r="BJ23" s="46"/>
      <c r="BK23" s="44"/>
      <c r="BL23" s="46"/>
      <c r="BM23" s="44"/>
      <c r="BN23" s="29">
        <f t="shared" si="0"/>
        <v>736.80499999999995</v>
      </c>
      <c r="BO23" s="30">
        <f t="shared" si="1"/>
        <v>1000</v>
      </c>
      <c r="BP23" s="215">
        <f t="shared" si="3"/>
        <v>263.19500000000005</v>
      </c>
    </row>
    <row r="24" spans="1:68" ht="15" customHeight="1" x14ac:dyDescent="0.25">
      <c r="A24" s="344" t="s">
        <v>81</v>
      </c>
      <c r="B24" s="345"/>
      <c r="C24" s="346"/>
      <c r="D24" s="197">
        <v>0</v>
      </c>
      <c r="E24" s="55">
        <v>25.275999999849773</v>
      </c>
      <c r="F24" s="144">
        <v>21.339999999861902</v>
      </c>
      <c r="G24" s="55">
        <v>21.339999999861902</v>
      </c>
      <c r="H24" s="198">
        <v>24.608000000101129</v>
      </c>
      <c r="I24" s="54">
        <v>24.608000000101129</v>
      </c>
      <c r="J24" s="284">
        <v>17.979999999957727</v>
      </c>
      <c r="K24" s="205">
        <v>17.979999999957727</v>
      </c>
      <c r="L24" s="201">
        <v>5.6160000003046662</v>
      </c>
      <c r="M24" s="64">
        <v>5.6160000003046662</v>
      </c>
      <c r="N24" s="144">
        <v>30.067999999725544</v>
      </c>
      <c r="O24" s="200">
        <v>30.067999999725544</v>
      </c>
      <c r="P24" s="202">
        <v>10.595999999860396</v>
      </c>
      <c r="Q24" s="200">
        <v>10.595999999860396</v>
      </c>
      <c r="R24" s="197">
        <v>32.988000000083957</v>
      </c>
      <c r="S24" s="55">
        <v>32.988000000083957</v>
      </c>
      <c r="T24" s="203">
        <v>0</v>
      </c>
      <c r="U24" s="200">
        <v>10.200000000148066</v>
      </c>
      <c r="V24" s="144">
        <v>16.132000000055996</v>
      </c>
      <c r="W24" s="55">
        <v>16.132000000055996</v>
      </c>
      <c r="X24" s="144">
        <v>26.127999999735948</v>
      </c>
      <c r="Y24" s="55">
        <v>26.127999999735948</v>
      </c>
      <c r="Z24" s="144">
        <v>4.2920000002914094</v>
      </c>
      <c r="AA24" s="55">
        <v>4.2920000002914094</v>
      </c>
      <c r="AB24" s="144">
        <v>43.475999999884152</v>
      </c>
      <c r="AC24" s="55">
        <v>43.475999999884152</v>
      </c>
      <c r="AD24" s="144">
        <v>7.327999999964959</v>
      </c>
      <c r="AE24" s="55">
        <v>7.327999999964959</v>
      </c>
      <c r="AF24" s="144">
        <v>21.540000000195505</v>
      </c>
      <c r="AG24" s="55">
        <v>21.540000000195505</v>
      </c>
      <c r="AH24" s="144">
        <v>12.135999999786691</v>
      </c>
      <c r="AI24" s="55">
        <v>12.135999999786691</v>
      </c>
      <c r="AJ24" s="144">
        <v>29.191999999828113</v>
      </c>
      <c r="AK24" s="55">
        <v>29.191999999828113</v>
      </c>
      <c r="AL24" s="144">
        <v>-9.0680000000911605</v>
      </c>
      <c r="AM24" s="55">
        <v>-9.0680000000911605</v>
      </c>
      <c r="AN24" s="144">
        <v>30.372000000071239</v>
      </c>
      <c r="AO24" s="55">
        <v>30.372000000071239</v>
      </c>
      <c r="AP24" s="144">
        <v>14.340000000322107</v>
      </c>
      <c r="AQ24" s="55">
        <v>14.340000000322107</v>
      </c>
      <c r="AR24" s="144">
        <v>22.699999999839747</v>
      </c>
      <c r="AS24" s="55">
        <v>22.699999999839747</v>
      </c>
      <c r="AT24" s="144">
        <v>3.2600000002048546</v>
      </c>
      <c r="AU24" s="55">
        <v>3.2600000002048546</v>
      </c>
      <c r="AV24" s="144">
        <v>22.959999999632601</v>
      </c>
      <c r="AW24" s="55">
        <v>22.959999999632601</v>
      </c>
      <c r="AX24" s="144">
        <v>21.020000000056825</v>
      </c>
      <c r="AY24" s="55">
        <v>21.020000000056825</v>
      </c>
      <c r="AZ24" s="144">
        <v>21.635999999957676</v>
      </c>
      <c r="BA24" s="55">
        <v>21.635999999957676</v>
      </c>
      <c r="BB24" s="144"/>
      <c r="BC24" s="55"/>
      <c r="BD24" s="144"/>
      <c r="BE24" s="55"/>
      <c r="BF24" s="144"/>
      <c r="BG24" s="55"/>
      <c r="BH24" s="144"/>
      <c r="BI24" s="55"/>
      <c r="BJ24" s="144"/>
      <c r="BK24" s="55"/>
      <c r="BL24" s="144"/>
      <c r="BM24" s="55"/>
      <c r="BN24" s="29">
        <f>SUM(L24,N24,P24,R24,T24,V24,X24,Z24,AB24,AD24,AH24,AJ24,AL24,AN24,AP24,AR24,AT24,AV24,AX24,AZ24,BB24,BD24,BF24,BH24,BJ24,BL24,)</f>
        <v>345.17199999951572</v>
      </c>
      <c r="BO24" s="30">
        <f t="shared" si="1"/>
        <v>355.37199999966379</v>
      </c>
      <c r="BP24" s="215">
        <f t="shared" si="3"/>
        <v>10.200000000148066</v>
      </c>
    </row>
    <row r="25" spans="1:68" ht="15" customHeight="1" x14ac:dyDescent="0.25">
      <c r="A25" s="341" t="s">
        <v>82</v>
      </c>
      <c r="B25" s="342"/>
      <c r="C25" s="343"/>
      <c r="D25" s="194">
        <v>24.068000000000001</v>
      </c>
      <c r="E25" s="57">
        <v>1.3771799999996932</v>
      </c>
      <c r="F25" s="92">
        <v>23.16</v>
      </c>
      <c r="G25" s="44">
        <v>181.05904000004523</v>
      </c>
      <c r="H25" s="84">
        <v>22.574000000000002</v>
      </c>
      <c r="I25" s="43">
        <v>20.490099999974287</v>
      </c>
      <c r="J25" s="42">
        <v>21.341999999999999</v>
      </c>
      <c r="K25" s="44">
        <v>22.958779999985989</v>
      </c>
      <c r="L25" s="92">
        <v>24.364999999999998</v>
      </c>
      <c r="M25" s="44">
        <v>1.4023800000008162</v>
      </c>
      <c r="N25" s="156">
        <v>23.672000000000001</v>
      </c>
      <c r="O25" s="44">
        <v>32.171900000005827</v>
      </c>
      <c r="P25" s="156">
        <v>22.398</v>
      </c>
      <c r="Q25" s="44">
        <v>118.48735999992245</v>
      </c>
      <c r="R25" s="144">
        <v>21.675999999999998</v>
      </c>
      <c r="S25" s="58">
        <v>26.345039999973324</v>
      </c>
      <c r="T25" s="42">
        <v>22.879000000000001</v>
      </c>
      <c r="U25" s="44">
        <v>1.3532400000011187</v>
      </c>
      <c r="V25" s="92">
        <v>21.8</v>
      </c>
      <c r="W25" s="44">
        <v>-5.2940200000098194</v>
      </c>
      <c r="X25" s="92">
        <v>21.831</v>
      </c>
      <c r="Y25" s="44">
        <v>11.539579999935906</v>
      </c>
      <c r="Z25" s="92">
        <v>21.65</v>
      </c>
      <c r="AA25" s="44">
        <v>-23.414279999998481</v>
      </c>
      <c r="AB25" s="92">
        <v>23.664999999999999</v>
      </c>
      <c r="AC25" s="44">
        <v>1.5447600000000279</v>
      </c>
      <c r="AD25" s="92">
        <v>22.268000000000001</v>
      </c>
      <c r="AE25" s="44">
        <v>1.59</v>
      </c>
      <c r="AF25" s="92">
        <v>23.53</v>
      </c>
      <c r="AG25" s="44">
        <v>1.7438400000001795</v>
      </c>
      <c r="AH25" s="92">
        <v>23.434000000000001</v>
      </c>
      <c r="AI25" s="44">
        <v>1.8093599999995007</v>
      </c>
      <c r="AJ25" s="92">
        <v>23.001999999999999</v>
      </c>
      <c r="AK25" s="44">
        <v>1.9051200000006741</v>
      </c>
      <c r="AL25" s="92">
        <v>22.071000000000002</v>
      </c>
      <c r="AM25" s="44">
        <v>1.9000800000002183</v>
      </c>
      <c r="AN25" s="92">
        <v>22.789000000000001</v>
      </c>
      <c r="AO25" s="44">
        <v>-22.220519999960857</v>
      </c>
      <c r="AP25" s="92">
        <v>22.593</v>
      </c>
      <c r="AQ25" s="44">
        <v>1.639259999999501</v>
      </c>
      <c r="AR25" s="92">
        <v>21.372</v>
      </c>
      <c r="AS25" s="44">
        <v>1.6783200000003073</v>
      </c>
      <c r="AT25" s="92">
        <v>23.669</v>
      </c>
      <c r="AU25" s="44">
        <v>1.5888600000004174</v>
      </c>
      <c r="AV25" s="92">
        <v>24.498000000000001</v>
      </c>
      <c r="AW25" s="44">
        <v>1.7261999999991731</v>
      </c>
      <c r="AX25" s="92">
        <v>24.459</v>
      </c>
      <c r="AY25" s="44">
        <v>2.0916000000002755</v>
      </c>
      <c r="AZ25" s="92">
        <v>24.547999999999998</v>
      </c>
      <c r="BA25" s="44">
        <v>2.0033999999997936</v>
      </c>
      <c r="BB25" s="92"/>
      <c r="BC25" s="44"/>
      <c r="BD25" s="92"/>
      <c r="BE25" s="44"/>
      <c r="BF25" s="92"/>
      <c r="BG25" s="44"/>
      <c r="BH25" s="92"/>
      <c r="BI25" s="44"/>
      <c r="BJ25" s="92"/>
      <c r="BK25" s="44"/>
      <c r="BL25" s="92"/>
      <c r="BM25" s="44"/>
      <c r="BN25" s="29">
        <f t="shared" si="0"/>
        <v>458.63900000000001</v>
      </c>
      <c r="BO25" s="30">
        <f t="shared" si="1"/>
        <v>159.84763999987018</v>
      </c>
      <c r="BP25" s="215">
        <f t="shared" si="3"/>
        <v>-298.79136000012983</v>
      </c>
    </row>
    <row r="26" spans="1:68" ht="15" customHeight="1" x14ac:dyDescent="0.25">
      <c r="A26" s="347" t="s">
        <v>83</v>
      </c>
      <c r="B26" s="348"/>
      <c r="C26" s="349"/>
      <c r="D26" s="46">
        <v>10.179</v>
      </c>
      <c r="E26" s="44">
        <v>10.179</v>
      </c>
      <c r="F26" s="143">
        <v>10.196999999999999</v>
      </c>
      <c r="G26" s="44">
        <v>10.196999999999999</v>
      </c>
      <c r="H26" s="46">
        <v>10.276</v>
      </c>
      <c r="I26" s="43">
        <v>10.276</v>
      </c>
      <c r="J26" s="91">
        <v>10.18</v>
      </c>
      <c r="K26" s="44">
        <v>10.18</v>
      </c>
      <c r="L26" s="143">
        <v>10.173999999999999</v>
      </c>
      <c r="M26" s="44">
        <v>10.173999999999999</v>
      </c>
      <c r="N26" s="92">
        <v>10.196999999999999</v>
      </c>
      <c r="O26" s="44">
        <v>10.196999999999999</v>
      </c>
      <c r="P26" s="91">
        <v>0</v>
      </c>
      <c r="Q26" s="44">
        <v>0</v>
      </c>
      <c r="R26" s="91">
        <v>10.093</v>
      </c>
      <c r="S26" s="44">
        <v>10.093</v>
      </c>
      <c r="T26" s="91">
        <v>10.101000000000001</v>
      </c>
      <c r="U26" s="44">
        <v>10.101000000000001</v>
      </c>
      <c r="V26" s="143">
        <v>10.135</v>
      </c>
      <c r="W26" s="44">
        <v>10.135</v>
      </c>
      <c r="X26" s="143">
        <v>10.025</v>
      </c>
      <c r="Y26" s="44">
        <v>10.025</v>
      </c>
      <c r="Z26" s="143">
        <v>10.041</v>
      </c>
      <c r="AA26" s="44">
        <v>10.041</v>
      </c>
      <c r="AB26" s="143">
        <v>10.018000000000001</v>
      </c>
      <c r="AC26" s="44">
        <v>10.018000000000001</v>
      </c>
      <c r="AD26" s="143">
        <v>9.9160000000000004</v>
      </c>
      <c r="AE26" s="44">
        <v>9.9160000000000004</v>
      </c>
      <c r="AF26" s="143">
        <v>9.9480000000000004</v>
      </c>
      <c r="AG26" s="44">
        <v>9.9480000000000004</v>
      </c>
      <c r="AH26" s="143">
        <v>9.8930000000000007</v>
      </c>
      <c r="AI26" s="44">
        <v>9.8930000000000007</v>
      </c>
      <c r="AJ26" s="143">
        <v>9.8640000000000008</v>
      </c>
      <c r="AK26" s="44">
        <v>9.8640000000000008</v>
      </c>
      <c r="AL26" s="143">
        <v>9.6470000000000002</v>
      </c>
      <c r="AM26" s="44">
        <v>9.6470000000000002</v>
      </c>
      <c r="AN26" s="143">
        <v>9.7230000000000008</v>
      </c>
      <c r="AO26" s="44">
        <v>9.7230000000000008</v>
      </c>
      <c r="AP26" s="143">
        <v>9.7219999999999995</v>
      </c>
      <c r="AQ26" s="44">
        <v>9.7219999999999995</v>
      </c>
      <c r="AR26" s="143">
        <v>9.5210000000000008</v>
      </c>
      <c r="AS26" s="44">
        <v>9.5210000000000008</v>
      </c>
      <c r="AT26" s="143">
        <v>9.6509999999999998</v>
      </c>
      <c r="AU26" s="44">
        <v>9.6509999999999998</v>
      </c>
      <c r="AV26" s="143">
        <v>9.5869999999999997</v>
      </c>
      <c r="AW26" s="44">
        <v>9.5869999999999997</v>
      </c>
      <c r="AX26" s="143">
        <v>9.5649999999999995</v>
      </c>
      <c r="AY26" s="44">
        <v>9.5649999999999995</v>
      </c>
      <c r="AZ26" s="143">
        <v>9.5510000000000002</v>
      </c>
      <c r="BA26" s="44">
        <v>9.5510000000000002</v>
      </c>
      <c r="BB26" s="143"/>
      <c r="BC26" s="44"/>
      <c r="BD26" s="143"/>
      <c r="BE26" s="44"/>
      <c r="BF26" s="143"/>
      <c r="BG26" s="44"/>
      <c r="BH26" s="143"/>
      <c r="BI26" s="44"/>
      <c r="BJ26" s="143"/>
      <c r="BK26" s="44"/>
      <c r="BL26" s="143"/>
      <c r="BM26" s="44"/>
      <c r="BN26" s="29">
        <f t="shared" si="0"/>
        <v>187.42399999999998</v>
      </c>
      <c r="BO26" s="30">
        <f t="shared" si="1"/>
        <v>187.42399999999998</v>
      </c>
      <c r="BP26" s="208">
        <f t="shared" si="3"/>
        <v>0</v>
      </c>
    </row>
    <row r="27" spans="1:68" ht="15" customHeight="1" x14ac:dyDescent="0.25">
      <c r="A27" s="330" t="s">
        <v>84</v>
      </c>
      <c r="B27" s="300"/>
      <c r="C27" s="301"/>
      <c r="D27" s="46">
        <v>0.66300000000000003</v>
      </c>
      <c r="E27" s="196">
        <v>0.31999999999970896</v>
      </c>
      <c r="F27" s="46">
        <v>0.66300000000000003</v>
      </c>
      <c r="G27" s="196">
        <v>0.32000000000016371</v>
      </c>
      <c r="H27" s="46">
        <v>0.66700000000000004</v>
      </c>
      <c r="I27" s="238">
        <v>0.40000000000009095</v>
      </c>
      <c r="J27" s="91">
        <v>0</v>
      </c>
      <c r="K27" s="196">
        <v>0.31999999999970896</v>
      </c>
      <c r="L27" s="46">
        <v>0.67</v>
      </c>
      <c r="M27" s="196">
        <v>0.40000000000009095</v>
      </c>
      <c r="N27" s="92">
        <v>0.66800000000000004</v>
      </c>
      <c r="O27" s="196">
        <v>0.55999999999994543</v>
      </c>
      <c r="P27" s="91">
        <v>0.66900000000000004</v>
      </c>
      <c r="Q27" s="196">
        <v>0.48000000000001819</v>
      </c>
      <c r="R27" s="91">
        <v>0.66900000000000004</v>
      </c>
      <c r="S27" s="196">
        <v>0.48000000000001819</v>
      </c>
      <c r="T27" s="91">
        <v>0.66800000000000004</v>
      </c>
      <c r="U27" s="44">
        <v>0.48000000000001819</v>
      </c>
      <c r="V27" s="46">
        <v>0.67</v>
      </c>
      <c r="W27" s="196">
        <v>0.55999999999994543</v>
      </c>
      <c r="X27" s="46">
        <v>0.66900000000000004</v>
      </c>
      <c r="Y27" s="196">
        <v>0.56000000000040018</v>
      </c>
      <c r="Z27" s="46">
        <v>0.66900000000000004</v>
      </c>
      <c r="AA27" s="196">
        <v>0.55999999999994543</v>
      </c>
      <c r="AB27" s="46">
        <v>0.66500000000000004</v>
      </c>
      <c r="AC27" s="196">
        <v>0.55999999999994543</v>
      </c>
      <c r="AD27" s="46">
        <v>0.66600000000000004</v>
      </c>
      <c r="AE27" s="196">
        <v>0.48000000000001819</v>
      </c>
      <c r="AF27" s="46">
        <v>0.66700000000000004</v>
      </c>
      <c r="AG27" s="196">
        <v>0.40000000000009095</v>
      </c>
      <c r="AH27" s="46">
        <v>0.66400000000000003</v>
      </c>
      <c r="AI27" s="196">
        <v>0.63999999999987267</v>
      </c>
      <c r="AJ27" s="46">
        <v>0.66</v>
      </c>
      <c r="AK27" s="196">
        <v>0.55999999999994543</v>
      </c>
      <c r="AL27" s="46">
        <v>0.65400000000000003</v>
      </c>
      <c r="AM27" s="196">
        <v>0.63999999999987267</v>
      </c>
      <c r="AN27" s="46">
        <v>0.66300000000000003</v>
      </c>
      <c r="AO27" s="196">
        <v>0.63999999999987267</v>
      </c>
      <c r="AP27" s="46">
        <v>0.66400000000000003</v>
      </c>
      <c r="AQ27" s="196">
        <v>0.48000000000001819</v>
      </c>
      <c r="AR27" s="46">
        <v>0.66400000000000003</v>
      </c>
      <c r="AS27" s="196">
        <v>0.32000000000016371</v>
      </c>
      <c r="AT27" s="46">
        <v>0.66800000000000004</v>
      </c>
      <c r="AU27" s="196">
        <v>0.40000000000009095</v>
      </c>
      <c r="AV27" s="46">
        <v>0.66400000000000003</v>
      </c>
      <c r="AW27" s="196">
        <v>0.55999999999994543</v>
      </c>
      <c r="AX27" s="46">
        <v>0.66300000000000003</v>
      </c>
      <c r="AY27" s="196">
        <v>0.48000000000001819</v>
      </c>
      <c r="AZ27" s="46">
        <v>0.66700000000000004</v>
      </c>
      <c r="BA27" s="196">
        <v>0.40000000000009095</v>
      </c>
      <c r="BB27" s="46"/>
      <c r="BC27" s="196"/>
      <c r="BD27" s="46"/>
      <c r="BE27" s="196"/>
      <c r="BF27" s="46"/>
      <c r="BG27" s="196"/>
      <c r="BH27" s="46"/>
      <c r="BI27" s="196"/>
      <c r="BJ27" s="46"/>
      <c r="BK27" s="196"/>
      <c r="BL27" s="46"/>
      <c r="BM27" s="196"/>
      <c r="BN27" s="29">
        <f t="shared" si="0"/>
        <v>13.313999999999998</v>
      </c>
      <c r="BO27" s="30">
        <f t="shared" si="1"/>
        <v>10.240000000000236</v>
      </c>
      <c r="BP27" s="208">
        <f t="shared" si="3"/>
        <v>-3.0739999999997618</v>
      </c>
    </row>
    <row r="28" spans="1:68" s="122" customFormat="1" ht="15" customHeight="1" x14ac:dyDescent="0.2">
      <c r="A28" s="330" t="s">
        <v>86</v>
      </c>
      <c r="B28" s="300"/>
      <c r="C28" s="301"/>
      <c r="D28" s="27">
        <v>6.74</v>
      </c>
      <c r="E28" s="287">
        <v>6.5</v>
      </c>
      <c r="F28" s="27">
        <v>6.74</v>
      </c>
      <c r="G28" s="287">
        <v>6.3</v>
      </c>
      <c r="H28" s="27">
        <v>6.74</v>
      </c>
      <c r="I28" s="234">
        <v>6.3</v>
      </c>
      <c r="J28" s="288">
        <v>6.34</v>
      </c>
      <c r="K28" s="287">
        <v>6.5</v>
      </c>
      <c r="L28" s="27">
        <v>6.54</v>
      </c>
      <c r="M28" s="287">
        <v>6.5</v>
      </c>
      <c r="N28" s="289">
        <v>6.84</v>
      </c>
      <c r="O28" s="287">
        <v>6.5</v>
      </c>
      <c r="P28" s="289">
        <v>6.84</v>
      </c>
      <c r="Q28" s="287">
        <v>6.5</v>
      </c>
      <c r="R28" s="288">
        <v>6.74</v>
      </c>
      <c r="S28" s="234">
        <v>6.5</v>
      </c>
      <c r="T28" s="288">
        <v>6.74</v>
      </c>
      <c r="U28" s="287">
        <v>6.5</v>
      </c>
      <c r="V28" s="27">
        <v>6.74</v>
      </c>
      <c r="W28" s="287">
        <v>6.5</v>
      </c>
      <c r="X28" s="27">
        <v>6.74</v>
      </c>
      <c r="Y28" s="287">
        <v>6.5</v>
      </c>
      <c r="Z28" s="27">
        <v>6.74</v>
      </c>
      <c r="AA28" s="287">
        <v>6.5</v>
      </c>
      <c r="AB28" s="27">
        <v>6.74</v>
      </c>
      <c r="AC28" s="287">
        <v>6.5</v>
      </c>
      <c r="AD28" s="27">
        <v>6.74</v>
      </c>
      <c r="AE28" s="287">
        <v>6.5</v>
      </c>
      <c r="AF28" s="27">
        <v>6.74</v>
      </c>
      <c r="AG28" s="287">
        <v>6.5</v>
      </c>
      <c r="AH28" s="27">
        <v>6.74</v>
      </c>
      <c r="AI28" s="287">
        <v>6.2</v>
      </c>
      <c r="AJ28" s="27">
        <v>6.74</v>
      </c>
      <c r="AK28" s="287">
        <v>6.2</v>
      </c>
      <c r="AL28" s="27">
        <v>6.74</v>
      </c>
      <c r="AM28" s="287">
        <v>6.2</v>
      </c>
      <c r="AN28" s="27">
        <v>6.44</v>
      </c>
      <c r="AO28" s="287">
        <v>6</v>
      </c>
      <c r="AP28" s="27">
        <v>6.44</v>
      </c>
      <c r="AQ28" s="287">
        <v>5.9</v>
      </c>
      <c r="AR28" s="27">
        <v>6.14</v>
      </c>
      <c r="AS28" s="287">
        <v>5.9</v>
      </c>
      <c r="AT28" s="27">
        <v>6.38</v>
      </c>
      <c r="AU28" s="287">
        <v>5.9</v>
      </c>
      <c r="AV28" s="27">
        <v>6.38</v>
      </c>
      <c r="AW28" s="287">
        <v>5.9</v>
      </c>
      <c r="AX28" s="27">
        <v>6.38</v>
      </c>
      <c r="AY28" s="287">
        <v>5.9</v>
      </c>
      <c r="AZ28" s="27">
        <v>6.38</v>
      </c>
      <c r="BA28" s="287">
        <v>5.9</v>
      </c>
      <c r="BB28" s="27"/>
      <c r="BC28" s="287"/>
      <c r="BD28" s="27"/>
      <c r="BE28" s="287"/>
      <c r="BF28" s="27"/>
      <c r="BG28" s="287"/>
      <c r="BH28" s="27"/>
      <c r="BI28" s="287"/>
      <c r="BJ28" s="27"/>
      <c r="BK28" s="287"/>
      <c r="BL28" s="27"/>
      <c r="BM28" s="287"/>
      <c r="BN28" s="29">
        <f t="shared" si="0"/>
        <v>132.15999999999997</v>
      </c>
      <c r="BO28" s="30">
        <f t="shared" si="1"/>
        <v>125.00000000000004</v>
      </c>
      <c r="BP28" s="208">
        <f t="shared" si="3"/>
        <v>-7.1599999999999255</v>
      </c>
    </row>
    <row r="29" spans="1:68" s="298" customFormat="1" ht="15" customHeight="1" x14ac:dyDescent="0.2">
      <c r="A29" s="331" t="s">
        <v>125</v>
      </c>
      <c r="B29" s="332"/>
      <c r="C29" s="333"/>
      <c r="D29" s="27">
        <v>74.983999999999995</v>
      </c>
      <c r="E29" s="287">
        <v>82.848000000005413</v>
      </c>
      <c r="F29" s="27">
        <v>74.974000000000004</v>
      </c>
      <c r="G29" s="287">
        <v>76.763999999999214</v>
      </c>
      <c r="H29" s="27">
        <v>75.007999999999996</v>
      </c>
      <c r="I29" s="234">
        <v>83.459999999988213</v>
      </c>
      <c r="J29" s="288">
        <v>75.03</v>
      </c>
      <c r="K29" s="287">
        <v>83.52000000001135</v>
      </c>
      <c r="L29" s="27">
        <v>75.022000000000006</v>
      </c>
      <c r="M29" s="287">
        <v>75.803999999989173</v>
      </c>
      <c r="N29" s="289">
        <v>2.71</v>
      </c>
      <c r="O29" s="287">
        <v>2.5080000000089058</v>
      </c>
      <c r="P29" s="289">
        <v>75.016000000000005</v>
      </c>
      <c r="Q29" s="287">
        <v>77.556000000007771</v>
      </c>
      <c r="R29" s="288">
        <v>75.010999999999996</v>
      </c>
      <c r="S29" s="234">
        <v>78.203999999986991</v>
      </c>
      <c r="T29" s="288">
        <v>75.013000000000005</v>
      </c>
      <c r="U29" s="287">
        <v>78.684000000008382</v>
      </c>
      <c r="V29" s="27">
        <v>75.021000000000001</v>
      </c>
      <c r="W29" s="287">
        <v>80.231999999996333</v>
      </c>
      <c r="X29" s="27">
        <v>76.025000000000006</v>
      </c>
      <c r="Y29" s="287">
        <v>84.575999999997293</v>
      </c>
      <c r="Z29" s="27">
        <v>76.228999999999999</v>
      </c>
      <c r="AA29" s="287">
        <v>76.127999999989697</v>
      </c>
      <c r="AB29" s="27">
        <v>76.197999999999993</v>
      </c>
      <c r="AC29" s="287">
        <v>79.283999999999651</v>
      </c>
      <c r="AD29" s="27">
        <v>79.775000000000006</v>
      </c>
      <c r="AE29" s="287">
        <v>80.44800000001851</v>
      </c>
      <c r="AF29" s="27">
        <v>75.063000000000002</v>
      </c>
      <c r="AG29" s="287">
        <v>84.22799999999188</v>
      </c>
      <c r="AH29" s="27">
        <v>75.010999999999996</v>
      </c>
      <c r="AI29" s="287">
        <v>88.5</v>
      </c>
      <c r="AJ29" s="27">
        <v>73.167000000000002</v>
      </c>
      <c r="AK29" s="287">
        <v>81.624000000007072</v>
      </c>
      <c r="AL29" s="27">
        <v>74.638999999999996</v>
      </c>
      <c r="AM29" s="287">
        <v>82.187999999991007</v>
      </c>
      <c r="AN29" s="27">
        <v>78.152000000000001</v>
      </c>
      <c r="AO29" s="287">
        <v>81.239999999994325</v>
      </c>
      <c r="AP29" s="27">
        <v>79.021000000000001</v>
      </c>
      <c r="AQ29" s="287">
        <v>78.839999999996508</v>
      </c>
      <c r="AR29" s="27">
        <v>2.76</v>
      </c>
      <c r="AS29" s="287">
        <v>2.9400000000205182</v>
      </c>
      <c r="AT29" s="27">
        <v>79.088999999999999</v>
      </c>
      <c r="AU29" s="287">
        <v>84.072000000003754</v>
      </c>
      <c r="AV29" s="27">
        <v>79.022000000000006</v>
      </c>
      <c r="AW29" s="287">
        <v>80.01599999998507</v>
      </c>
      <c r="AX29" s="27">
        <v>79.010999999999996</v>
      </c>
      <c r="AY29" s="287">
        <v>83.004000000015367</v>
      </c>
      <c r="AZ29" s="27">
        <v>80.067999999999998</v>
      </c>
      <c r="BA29" s="287">
        <v>2.7959999999911815</v>
      </c>
      <c r="BB29" s="27"/>
      <c r="BC29" s="287"/>
      <c r="BD29" s="27"/>
      <c r="BE29" s="287"/>
      <c r="BF29" s="27"/>
      <c r="BG29" s="287"/>
      <c r="BH29" s="27"/>
      <c r="BI29" s="287"/>
      <c r="BJ29" s="27"/>
      <c r="BK29" s="287"/>
      <c r="BL29" s="27"/>
      <c r="BM29" s="287"/>
      <c r="BN29" s="29">
        <f t="shared" si="0"/>
        <v>1385.9599999999998</v>
      </c>
      <c r="BO29" s="30">
        <f t="shared" si="1"/>
        <v>1378.6440000000075</v>
      </c>
      <c r="BP29" s="286">
        <f t="shared" si="3"/>
        <v>-7.3159999999923002</v>
      </c>
    </row>
    <row r="30" spans="1:68" s="122" customFormat="1" ht="15" customHeight="1" x14ac:dyDescent="0.2">
      <c r="A30" s="300" t="s">
        <v>137</v>
      </c>
      <c r="B30" s="300"/>
      <c r="C30" s="301"/>
      <c r="D30" s="46">
        <v>0</v>
      </c>
      <c r="E30" s="196">
        <v>204.35099999999511</v>
      </c>
      <c r="F30" s="46">
        <v>0</v>
      </c>
      <c r="G30" s="196">
        <v>300.25799999997616</v>
      </c>
      <c r="H30" s="46">
        <v>0</v>
      </c>
      <c r="I30" s="238">
        <v>292.1520000000055</v>
      </c>
      <c r="J30" s="91">
        <v>0</v>
      </c>
      <c r="K30" s="196">
        <v>303.07200000001467</v>
      </c>
      <c r="L30" s="46">
        <v>0</v>
      </c>
      <c r="M30" s="196">
        <v>306.91499999995722</v>
      </c>
      <c r="N30" s="92">
        <v>0</v>
      </c>
      <c r="O30" s="196">
        <v>299.64900000000489</v>
      </c>
      <c r="P30" s="92">
        <v>0</v>
      </c>
      <c r="Q30" s="196">
        <v>301.66500000003361</v>
      </c>
      <c r="R30" s="91">
        <v>0</v>
      </c>
      <c r="S30" s="238">
        <v>301.47599999999511</v>
      </c>
      <c r="T30" s="91">
        <v>0</v>
      </c>
      <c r="U30" s="196">
        <v>301.37099999997372</v>
      </c>
      <c r="V30" s="46">
        <v>0</v>
      </c>
      <c r="W30" s="196">
        <v>301.66500000003361</v>
      </c>
      <c r="X30" s="46">
        <v>0</v>
      </c>
      <c r="Y30" s="196">
        <v>301.79099999998289</v>
      </c>
      <c r="Z30" s="46">
        <v>0</v>
      </c>
      <c r="AA30" s="196">
        <v>301.41299999998228</v>
      </c>
      <c r="AB30" s="46">
        <v>0</v>
      </c>
      <c r="AC30" s="196">
        <v>299.94300000006479</v>
      </c>
      <c r="AD30" s="46">
        <v>0</v>
      </c>
      <c r="AE30" s="196">
        <v>297.4019999999291</v>
      </c>
      <c r="AF30" s="46">
        <v>0</v>
      </c>
      <c r="AG30" s="196">
        <v>298.28400000003239</v>
      </c>
      <c r="AH30" s="46">
        <v>0</v>
      </c>
      <c r="AI30" s="196">
        <v>300.55200000003606</v>
      </c>
      <c r="AJ30" s="46">
        <v>0</v>
      </c>
      <c r="AK30" s="196">
        <v>303.28199999998105</v>
      </c>
      <c r="AL30" s="46">
        <v>0</v>
      </c>
      <c r="AM30" s="196">
        <v>306.09600000001956</v>
      </c>
      <c r="AN30" s="46">
        <v>0</v>
      </c>
      <c r="AO30" s="196">
        <v>304.91999999993277</v>
      </c>
      <c r="AP30" s="46">
        <v>0</v>
      </c>
      <c r="AQ30" s="196">
        <v>305.17200000006051</v>
      </c>
      <c r="AR30" s="46">
        <v>0</v>
      </c>
      <c r="AS30" s="196">
        <v>304.60499999994499</v>
      </c>
      <c r="AT30" s="46">
        <v>0</v>
      </c>
      <c r="AU30" s="196">
        <v>305.61299999999756</v>
      </c>
      <c r="AV30" s="46">
        <v>0</v>
      </c>
      <c r="AW30" s="196">
        <v>302.48400000004767</v>
      </c>
      <c r="AX30" s="46">
        <v>0</v>
      </c>
      <c r="AY30" s="196">
        <v>302.44199999996272</v>
      </c>
      <c r="AZ30" s="46">
        <v>0</v>
      </c>
      <c r="BA30" s="196">
        <v>306.11700000002384</v>
      </c>
      <c r="BB30" s="46"/>
      <c r="BC30" s="196"/>
      <c r="BD30" s="46"/>
      <c r="BE30" s="196"/>
      <c r="BF30" s="46"/>
      <c r="BG30" s="196"/>
      <c r="BH30" s="46"/>
      <c r="BI30" s="196"/>
      <c r="BJ30" s="46"/>
      <c r="BK30" s="196"/>
      <c r="BL30" s="46"/>
      <c r="BM30" s="196"/>
      <c r="BN30" s="65"/>
      <c r="BO30" s="207"/>
      <c r="BP30" s="208"/>
    </row>
    <row r="31" spans="1:68" s="122" customFormat="1" ht="15" customHeight="1" thickBot="1" x14ac:dyDescent="0.25">
      <c r="A31" s="334" t="s">
        <v>138</v>
      </c>
      <c r="B31" s="334"/>
      <c r="C31" s="335"/>
      <c r="D31" s="89">
        <v>2.8260000000000001</v>
      </c>
      <c r="E31" s="185">
        <v>2.8260000000000001</v>
      </c>
      <c r="F31" s="89">
        <v>2.72</v>
      </c>
      <c r="G31" s="185">
        <v>2.722</v>
      </c>
      <c r="H31" s="89">
        <v>2.863</v>
      </c>
      <c r="I31" s="188">
        <v>2.863</v>
      </c>
      <c r="J31" s="184">
        <v>2.899</v>
      </c>
      <c r="K31" s="185">
        <v>2.899</v>
      </c>
      <c r="L31" s="89">
        <v>2.859</v>
      </c>
      <c r="M31" s="185">
        <v>2.859</v>
      </c>
      <c r="N31" s="143">
        <v>2.859</v>
      </c>
      <c r="O31" s="185">
        <v>2.859</v>
      </c>
      <c r="P31" s="143">
        <v>2.8279999999999998</v>
      </c>
      <c r="Q31" s="185">
        <v>2.8279999999999998</v>
      </c>
      <c r="R31" s="181">
        <v>2.7719999999999998</v>
      </c>
      <c r="S31" s="183">
        <v>2.7719999999999998</v>
      </c>
      <c r="T31" s="184">
        <v>2.9319999999999999</v>
      </c>
      <c r="U31" s="185">
        <v>2.9319999999999999</v>
      </c>
      <c r="V31" s="179">
        <v>2.8410000000000002</v>
      </c>
      <c r="W31" s="180">
        <v>2.8410000000000002</v>
      </c>
      <c r="X31" s="179">
        <v>2.7879999999999998</v>
      </c>
      <c r="Y31" s="180">
        <v>2.7879999999999998</v>
      </c>
      <c r="Z31" s="179">
        <v>2.4849999999999999</v>
      </c>
      <c r="AA31" s="180">
        <v>2.4849999999999999</v>
      </c>
      <c r="AB31" s="179">
        <v>2.319</v>
      </c>
      <c r="AC31" s="180">
        <v>2.319</v>
      </c>
      <c r="AD31" s="179">
        <v>2.0489999999999999</v>
      </c>
      <c r="AE31" s="180">
        <v>2.0489999999999999</v>
      </c>
      <c r="AF31" s="179">
        <v>2.2250000000000001</v>
      </c>
      <c r="AG31" s="180">
        <v>2.2250000000000001</v>
      </c>
      <c r="AH31" s="179">
        <v>2.4529999999999998</v>
      </c>
      <c r="AI31" s="180">
        <v>2.4529999999999998</v>
      </c>
      <c r="AJ31" s="179">
        <v>2.4809999999999999</v>
      </c>
      <c r="AK31" s="180">
        <v>2.4809999999999999</v>
      </c>
      <c r="AL31" s="179">
        <v>2.4929999999999999</v>
      </c>
      <c r="AM31" s="180">
        <v>2.4929999999999999</v>
      </c>
      <c r="AN31" s="179">
        <v>2.4969999999999999</v>
      </c>
      <c r="AO31" s="180">
        <v>2.4969999999999999</v>
      </c>
      <c r="AP31" s="179">
        <v>2.5270000000000001</v>
      </c>
      <c r="AQ31" s="180">
        <v>2.5270000000000001</v>
      </c>
      <c r="AR31" s="179">
        <v>2.6379999999999999</v>
      </c>
      <c r="AS31" s="180">
        <v>2.6379999999999999</v>
      </c>
      <c r="AT31" s="179">
        <v>2.6379999999999999</v>
      </c>
      <c r="AU31" s="180">
        <v>2.6379999999999999</v>
      </c>
      <c r="AV31" s="179">
        <v>2.5790000000000002</v>
      </c>
      <c r="AW31" s="180">
        <v>2.5790000000000002</v>
      </c>
      <c r="AX31" s="179">
        <v>2.5139999999999998</v>
      </c>
      <c r="AY31" s="180">
        <v>2.5139999999999998</v>
      </c>
      <c r="AZ31" s="179">
        <v>2.492</v>
      </c>
      <c r="BA31" s="180">
        <v>2.492</v>
      </c>
      <c r="BB31" s="179"/>
      <c r="BC31" s="180"/>
      <c r="BD31" s="179"/>
      <c r="BE31" s="180"/>
      <c r="BF31" s="179"/>
      <c r="BG31" s="180"/>
      <c r="BH31" s="179"/>
      <c r="BI31" s="180"/>
      <c r="BJ31" s="179"/>
      <c r="BK31" s="180"/>
      <c r="BL31" s="179"/>
      <c r="BM31" s="180"/>
      <c r="BN31" s="29">
        <f t="shared" si="0"/>
        <v>52.043999999999997</v>
      </c>
      <c r="BO31" s="30">
        <f t="shared" si="1"/>
        <v>52.043999999999997</v>
      </c>
      <c r="BP31" s="286">
        <f t="shared" si="3"/>
        <v>0</v>
      </c>
    </row>
    <row r="32" spans="1:68" ht="14.25" customHeight="1" thickBot="1" x14ac:dyDescent="0.3">
      <c r="A32" s="336" t="s">
        <v>38</v>
      </c>
      <c r="B32" s="337"/>
      <c r="C32" s="337"/>
      <c r="D32" s="115">
        <f>SUM(D7:D31)</f>
        <v>969.95300000000009</v>
      </c>
      <c r="E32" s="115">
        <f t="shared" ref="E32:U32" si="4">SUM(E7:E31)</f>
        <v>1485.3771399999921</v>
      </c>
      <c r="F32" s="115">
        <f t="shared" si="4"/>
        <v>1035.6759999998617</v>
      </c>
      <c r="G32" s="115">
        <f t="shared" si="4"/>
        <v>1584.5060299998856</v>
      </c>
      <c r="H32" s="115">
        <f t="shared" si="4"/>
        <v>692.6530000001012</v>
      </c>
      <c r="I32" s="115">
        <f t="shared" si="4"/>
        <v>1340.8678700000144</v>
      </c>
      <c r="J32" s="115">
        <f t="shared" si="4"/>
        <v>1088.8879999999576</v>
      </c>
      <c r="K32" s="115">
        <f t="shared" si="4"/>
        <v>1487.8685199998831</v>
      </c>
      <c r="L32" s="115">
        <f t="shared" si="4"/>
        <v>967.45400000030463</v>
      </c>
      <c r="M32" s="115">
        <f t="shared" si="4"/>
        <v>1377.6087600001731</v>
      </c>
      <c r="N32" s="115">
        <f t="shared" si="4"/>
        <v>926.89899999972556</v>
      </c>
      <c r="O32" s="115">
        <f t="shared" si="4"/>
        <v>1375.7386399998431</v>
      </c>
      <c r="P32" s="115">
        <f t="shared" si="4"/>
        <v>920.32599999986041</v>
      </c>
      <c r="Q32" s="293">
        <f t="shared" si="4"/>
        <v>1478.3611099998659</v>
      </c>
      <c r="R32" s="115">
        <f t="shared" si="4"/>
        <v>886.06000000008407</v>
      </c>
      <c r="S32" s="115">
        <f t="shared" si="4"/>
        <v>1354.3756099999964</v>
      </c>
      <c r="T32" s="115">
        <f t="shared" si="4"/>
        <v>971.43799999999999</v>
      </c>
      <c r="U32" s="115">
        <f t="shared" si="4"/>
        <v>1432.9554300001955</v>
      </c>
      <c r="V32" s="115">
        <f t="shared" ref="V32:BM32" si="5">SUM(V7:V31)</f>
        <v>976.18300000005593</v>
      </c>
      <c r="W32" s="115">
        <f t="shared" si="5"/>
        <v>1462.4933900000285</v>
      </c>
      <c r="X32" s="115">
        <f t="shared" si="5"/>
        <v>993.91199999973583</v>
      </c>
      <c r="Y32" s="115">
        <f t="shared" si="5"/>
        <v>1488.6354399997067</v>
      </c>
      <c r="Z32" s="115">
        <f t="shared" si="5"/>
        <v>1015.8950000002915</v>
      </c>
      <c r="AA32" s="115">
        <f t="shared" si="5"/>
        <v>1407.7062900000842</v>
      </c>
      <c r="AB32" s="115">
        <f t="shared" si="5"/>
        <v>1074.6809999998841</v>
      </c>
      <c r="AC32" s="115">
        <f t="shared" si="5"/>
        <v>1505.4682400000956</v>
      </c>
      <c r="AD32" s="115">
        <f t="shared" si="5"/>
        <v>997.56899999996494</v>
      </c>
      <c r="AE32" s="115">
        <f t="shared" si="5"/>
        <v>1260.8622799998523</v>
      </c>
      <c r="AF32" s="115">
        <f t="shared" si="5"/>
        <v>1075.8570000001953</v>
      </c>
      <c r="AG32" s="115">
        <f t="shared" si="5"/>
        <v>1343.2402100002967</v>
      </c>
      <c r="AH32" s="115">
        <f t="shared" si="5"/>
        <v>1323.9759999997866</v>
      </c>
      <c r="AI32" s="115">
        <f t="shared" si="5"/>
        <v>1618.260479999783</v>
      </c>
      <c r="AJ32" s="115">
        <f t="shared" si="5"/>
        <v>1358.3499999998282</v>
      </c>
      <c r="AK32" s="115">
        <f t="shared" si="5"/>
        <v>1657.9185299997484</v>
      </c>
      <c r="AL32" s="115">
        <f t="shared" si="5"/>
        <v>1288.3879999999085</v>
      </c>
      <c r="AM32" s="115">
        <f t="shared" si="5"/>
        <v>1653.2323099999539</v>
      </c>
      <c r="AN32" s="115">
        <f t="shared" si="5"/>
        <v>1259.7020000000712</v>
      </c>
      <c r="AO32" s="115">
        <f t="shared" si="5"/>
        <v>1570.0422100000017</v>
      </c>
      <c r="AP32" s="115">
        <f t="shared" si="5"/>
        <v>1310.7800000003222</v>
      </c>
      <c r="AQ32" s="115">
        <f t="shared" si="5"/>
        <v>1647.7343800004439</v>
      </c>
      <c r="AR32" s="115">
        <f t="shared" si="5"/>
        <v>1140.9309999998397</v>
      </c>
      <c r="AS32" s="115">
        <f t="shared" si="5"/>
        <v>1441.2260399997547</v>
      </c>
      <c r="AT32" s="115">
        <f t="shared" si="5"/>
        <v>1215.176000000205</v>
      </c>
      <c r="AU32" s="115">
        <f t="shared" si="5"/>
        <v>1569.9850100001754</v>
      </c>
      <c r="AV32" s="115">
        <f t="shared" si="5"/>
        <v>1305.4859999996324</v>
      </c>
      <c r="AW32" s="115">
        <f t="shared" si="5"/>
        <v>1692.0184099997189</v>
      </c>
      <c r="AX32" s="115">
        <f t="shared" si="5"/>
        <v>1314.4000000000567</v>
      </c>
      <c r="AY32" s="115">
        <f t="shared" si="5"/>
        <v>1669.1594199999561</v>
      </c>
      <c r="AZ32" s="115">
        <f t="shared" si="5"/>
        <v>1295.1099999999576</v>
      </c>
      <c r="BA32" s="115">
        <f t="shared" si="5"/>
        <v>1538.4417500001462</v>
      </c>
      <c r="BB32" s="115">
        <f t="shared" si="5"/>
        <v>0</v>
      </c>
      <c r="BC32" s="115">
        <f t="shared" si="5"/>
        <v>0</v>
      </c>
      <c r="BD32" s="115">
        <f t="shared" si="5"/>
        <v>0</v>
      </c>
      <c r="BE32" s="115">
        <f t="shared" si="5"/>
        <v>0</v>
      </c>
      <c r="BF32" s="115">
        <f t="shared" si="5"/>
        <v>0</v>
      </c>
      <c r="BG32" s="115">
        <f t="shared" si="5"/>
        <v>0</v>
      </c>
      <c r="BH32" s="115">
        <f t="shared" si="5"/>
        <v>0</v>
      </c>
      <c r="BI32" s="115">
        <f t="shared" si="5"/>
        <v>0</v>
      </c>
      <c r="BJ32" s="115">
        <f t="shared" si="5"/>
        <v>0</v>
      </c>
      <c r="BK32" s="115">
        <f t="shared" si="5"/>
        <v>0</v>
      </c>
      <c r="BL32" s="115">
        <f t="shared" si="5"/>
        <v>0</v>
      </c>
      <c r="BM32" s="115">
        <f t="shared" si="5"/>
        <v>0</v>
      </c>
      <c r="BN32" s="263">
        <f>SUM(BN7:BN31)</f>
        <v>22542.715999999509</v>
      </c>
      <c r="BO32" s="119">
        <f>SUM(BO7:BO31)</f>
        <v>24147.650729999561</v>
      </c>
      <c r="BP32" s="120">
        <f>BO32-BN32</f>
        <v>1604.9347300000518</v>
      </c>
    </row>
    <row r="33" spans="1:122" ht="14.25" customHeight="1" thickBot="1" x14ac:dyDescent="0.3">
      <c r="A33" s="338" t="s">
        <v>39</v>
      </c>
      <c r="B33" s="339"/>
      <c r="C33" s="340"/>
      <c r="D33" s="327">
        <v>3571.5641999998261</v>
      </c>
      <c r="E33" s="311"/>
      <c r="F33" s="327">
        <v>3729.527</v>
      </c>
      <c r="G33" s="311"/>
      <c r="H33" s="327">
        <v>3630.5929999999998</v>
      </c>
      <c r="I33" s="311"/>
      <c r="J33" s="327">
        <v>3828.915</v>
      </c>
      <c r="K33" s="311"/>
      <c r="L33" s="327">
        <v>3735.9012799998536</v>
      </c>
      <c r="M33" s="311"/>
      <c r="N33" s="327">
        <v>3746.4242000002951</v>
      </c>
      <c r="O33" s="311"/>
      <c r="P33" s="327">
        <v>3656.9290000000001</v>
      </c>
      <c r="Q33" s="311"/>
      <c r="R33" s="328">
        <v>3618.74480000006</v>
      </c>
      <c r="S33" s="329"/>
      <c r="T33" s="327">
        <v>3837.3045199997096</v>
      </c>
      <c r="U33" s="311"/>
      <c r="V33" s="327">
        <v>3800.2489999999998</v>
      </c>
      <c r="W33" s="311"/>
      <c r="X33" s="327">
        <v>3775.3919999999998</v>
      </c>
      <c r="Y33" s="311"/>
      <c r="Z33" s="327">
        <v>3796.22</v>
      </c>
      <c r="AA33" s="311"/>
      <c r="AB33" s="327">
        <v>3904.9174000000467</v>
      </c>
      <c r="AC33" s="311"/>
      <c r="AD33" s="327">
        <v>4008.8249999999998</v>
      </c>
      <c r="AE33" s="311"/>
      <c r="AF33" s="327">
        <v>3783.95</v>
      </c>
      <c r="AG33" s="311"/>
      <c r="AH33" s="327">
        <v>4157.2359999999999</v>
      </c>
      <c r="AI33" s="311"/>
      <c r="AJ33" s="327">
        <v>2907.7081600000015</v>
      </c>
      <c r="AK33" s="311"/>
      <c r="AL33" s="327">
        <v>4580.7439999999997</v>
      </c>
      <c r="AM33" s="311"/>
      <c r="AN33" s="327">
        <v>4080.4140000000002</v>
      </c>
      <c r="AO33" s="311"/>
      <c r="AP33" s="327">
        <v>3673.0241199998741</v>
      </c>
      <c r="AQ33" s="311"/>
      <c r="AR33" s="327">
        <v>3886.3180000000002</v>
      </c>
      <c r="AS33" s="311"/>
      <c r="AT33" s="327">
        <v>4010.7840000000001</v>
      </c>
      <c r="AU33" s="311"/>
      <c r="AV33" s="327">
        <v>4253.1516800003856</v>
      </c>
      <c r="AW33" s="311"/>
      <c r="AX33" s="327">
        <v>4151.0929999999998</v>
      </c>
      <c r="AY33" s="311"/>
      <c r="AZ33" s="327">
        <v>3973.0729999999999</v>
      </c>
      <c r="BA33" s="311"/>
      <c r="BB33" s="327"/>
      <c r="BC33" s="311"/>
      <c r="BD33" s="327"/>
      <c r="BE33" s="311"/>
      <c r="BF33" s="327"/>
      <c r="BG33" s="311"/>
      <c r="BH33" s="327"/>
      <c r="BI33" s="311"/>
      <c r="BJ33" s="327"/>
      <c r="BK33" s="311"/>
      <c r="BL33" s="327"/>
      <c r="BM33" s="311"/>
      <c r="BN33" s="264"/>
      <c r="BO33" s="1"/>
    </row>
    <row r="34" spans="1:122" ht="14.25" customHeight="1" thickBot="1" x14ac:dyDescent="0.3">
      <c r="A34" s="324" t="s">
        <v>40</v>
      </c>
      <c r="B34" s="325"/>
      <c r="C34" s="326"/>
      <c r="D34" s="322">
        <v>2325.8850000000002</v>
      </c>
      <c r="E34" s="323"/>
      <c r="F34" s="322">
        <v>2330.38</v>
      </c>
      <c r="G34" s="323"/>
      <c r="H34" s="322">
        <v>2344.9870000000001</v>
      </c>
      <c r="I34" s="323"/>
      <c r="J34" s="322">
        <v>2208</v>
      </c>
      <c r="K34" s="323"/>
      <c r="L34" s="322">
        <v>2033.2350000000001</v>
      </c>
      <c r="M34" s="323"/>
      <c r="N34" s="322">
        <v>2044.903</v>
      </c>
      <c r="O34" s="323"/>
      <c r="P34" s="322">
        <v>2051.5279999999998</v>
      </c>
      <c r="Q34" s="323"/>
      <c r="R34" s="322">
        <v>2046.9090000000001</v>
      </c>
      <c r="S34" s="323"/>
      <c r="T34" s="322">
        <v>2097.1089999999999</v>
      </c>
      <c r="U34" s="323"/>
      <c r="V34" s="322">
        <v>2104.5300000000002</v>
      </c>
      <c r="W34" s="323"/>
      <c r="X34" s="322">
        <v>1883.7650000000001</v>
      </c>
      <c r="Y34" s="323"/>
      <c r="Z34" s="322">
        <v>1886.501</v>
      </c>
      <c r="AA34" s="323"/>
      <c r="AB34" s="322">
        <v>2154.259</v>
      </c>
      <c r="AC34" s="323"/>
      <c r="AD34" s="322">
        <v>2083.15</v>
      </c>
      <c r="AE34" s="323"/>
      <c r="AF34" s="322">
        <v>2021.231</v>
      </c>
      <c r="AG34" s="323"/>
      <c r="AH34" s="322">
        <v>2035.75</v>
      </c>
      <c r="AI34" s="323"/>
      <c r="AJ34" s="322">
        <v>2026.0940000000001</v>
      </c>
      <c r="AK34" s="323"/>
      <c r="AL34" s="322">
        <v>2094.4389999999999</v>
      </c>
      <c r="AM34" s="323"/>
      <c r="AN34" s="322">
        <v>2145.9609999999998</v>
      </c>
      <c r="AO34" s="323"/>
      <c r="AP34" s="322">
        <v>2182.4989999999998</v>
      </c>
      <c r="AQ34" s="323"/>
      <c r="AR34" s="322">
        <v>2178.1060000000002</v>
      </c>
      <c r="AS34" s="323"/>
      <c r="AT34" s="322">
        <v>2174.1660000000002</v>
      </c>
      <c r="AU34" s="323"/>
      <c r="AV34" s="322">
        <v>1987.7819999999999</v>
      </c>
      <c r="AW34" s="323"/>
      <c r="AX34" s="322">
        <v>1985.0509999999999</v>
      </c>
      <c r="AY34" s="323"/>
      <c r="AZ34" s="322">
        <v>1970.7</v>
      </c>
      <c r="BA34" s="323"/>
      <c r="BB34" s="322"/>
      <c r="BC34" s="323"/>
      <c r="BD34" s="322"/>
      <c r="BE34" s="323"/>
      <c r="BF34" s="322"/>
      <c r="BG34" s="323"/>
      <c r="BH34" s="322"/>
      <c r="BI34" s="323"/>
      <c r="BJ34" s="322"/>
      <c r="BK34" s="323"/>
      <c r="BL34" s="322"/>
      <c r="BM34" s="323"/>
      <c r="BN34" s="264"/>
      <c r="BO34" s="1"/>
    </row>
    <row r="35" spans="1:122" ht="14.25" customHeight="1" thickBot="1" x14ac:dyDescent="0.3">
      <c r="A35" s="319" t="s">
        <v>41</v>
      </c>
      <c r="B35" s="320"/>
      <c r="C35" s="321"/>
      <c r="D35" s="304">
        <v>243.13000000000002</v>
      </c>
      <c r="E35" s="305"/>
      <c r="F35" s="304">
        <v>245.84</v>
      </c>
      <c r="G35" s="305"/>
      <c r="H35" s="304">
        <v>245.84</v>
      </c>
      <c r="I35" s="305"/>
      <c r="J35" s="304">
        <v>203.85</v>
      </c>
      <c r="K35" s="305"/>
      <c r="L35" s="304">
        <v>300.25900000000001</v>
      </c>
      <c r="M35" s="305"/>
      <c r="N35" s="304">
        <v>299.46199999999999</v>
      </c>
      <c r="O35" s="305"/>
      <c r="P35" s="304">
        <v>274.95499999999998</v>
      </c>
      <c r="Q35" s="305"/>
      <c r="R35" s="304">
        <v>299.75400000000002</v>
      </c>
      <c r="S35" s="305"/>
      <c r="T35" s="304">
        <v>299.065</v>
      </c>
      <c r="U35" s="305"/>
      <c r="V35" s="304">
        <v>297.512</v>
      </c>
      <c r="W35" s="305"/>
      <c r="X35" s="304">
        <v>281.81599999999997</v>
      </c>
      <c r="Y35" s="305"/>
      <c r="Z35" s="304">
        <v>290.10599999999999</v>
      </c>
      <c r="AA35" s="305"/>
      <c r="AB35" s="304">
        <v>278.72500000000002</v>
      </c>
      <c r="AC35" s="305"/>
      <c r="AD35" s="304">
        <v>273.09300000000002</v>
      </c>
      <c r="AE35" s="305"/>
      <c r="AF35" s="304">
        <v>291.90100000000001</v>
      </c>
      <c r="AG35" s="305"/>
      <c r="AH35" s="304">
        <v>291.358</v>
      </c>
      <c r="AI35" s="305"/>
      <c r="AJ35" s="304">
        <v>291.108</v>
      </c>
      <c r="AK35" s="305"/>
      <c r="AL35" s="304">
        <v>286.24400000000003</v>
      </c>
      <c r="AM35" s="305"/>
      <c r="AN35" s="304">
        <v>389.45800000000003</v>
      </c>
      <c r="AO35" s="305"/>
      <c r="AP35" s="304">
        <v>376.86</v>
      </c>
      <c r="AQ35" s="305"/>
      <c r="AR35" s="304">
        <v>357.77600000000001</v>
      </c>
      <c r="AS35" s="305"/>
      <c r="AT35" s="304">
        <v>356.85899999999998</v>
      </c>
      <c r="AU35" s="305"/>
      <c r="AV35" s="304">
        <v>347.18899999999996</v>
      </c>
      <c r="AW35" s="305"/>
      <c r="AX35" s="304">
        <v>349.15800000000002</v>
      </c>
      <c r="AY35" s="305"/>
      <c r="AZ35" s="304">
        <v>358.88200000000001</v>
      </c>
      <c r="BA35" s="305"/>
      <c r="BB35" s="304"/>
      <c r="BC35" s="305"/>
      <c r="BD35" s="304"/>
      <c r="BE35" s="305"/>
      <c r="BF35" s="304"/>
      <c r="BG35" s="305"/>
      <c r="BH35" s="304"/>
      <c r="BI35" s="305"/>
      <c r="BJ35" s="304"/>
      <c r="BK35" s="305"/>
      <c r="BL35" s="304"/>
      <c r="BM35" s="305"/>
      <c r="BN35" s="264"/>
      <c r="BO35" s="1"/>
    </row>
    <row r="36" spans="1:122" ht="14.25" customHeight="1" thickBot="1" x14ac:dyDescent="0.3">
      <c r="A36" s="319" t="s">
        <v>43</v>
      </c>
      <c r="B36" s="320"/>
      <c r="C36" s="321"/>
      <c r="D36" s="308">
        <f>D32+D34+D35</f>
        <v>3538.9680000000003</v>
      </c>
      <c r="E36" s="309"/>
      <c r="F36" s="308">
        <f t="shared" ref="F36:T36" si="6">F32+F34+F35</f>
        <v>3611.8959999998619</v>
      </c>
      <c r="G36" s="309"/>
      <c r="H36" s="308">
        <f t="shared" si="6"/>
        <v>3283.4800000001014</v>
      </c>
      <c r="I36" s="309"/>
      <c r="J36" s="308">
        <f t="shared" si="6"/>
        <v>3500.7379999999575</v>
      </c>
      <c r="K36" s="309"/>
      <c r="L36" s="308">
        <f t="shared" si="6"/>
        <v>3300.948000000305</v>
      </c>
      <c r="M36" s="309"/>
      <c r="N36" s="308">
        <f t="shared" si="6"/>
        <v>3271.2639999997255</v>
      </c>
      <c r="O36" s="309"/>
      <c r="P36" s="308">
        <f t="shared" si="6"/>
        <v>3246.8089999998601</v>
      </c>
      <c r="Q36" s="309"/>
      <c r="R36" s="308">
        <f t="shared" si="6"/>
        <v>3232.7230000000841</v>
      </c>
      <c r="S36" s="309"/>
      <c r="T36" s="308">
        <f t="shared" si="6"/>
        <v>3367.6120000000001</v>
      </c>
      <c r="U36" s="309"/>
      <c r="V36" s="308">
        <f t="shared" ref="V36" si="7">V32+V34+V35</f>
        <v>3378.2250000000563</v>
      </c>
      <c r="W36" s="309"/>
      <c r="X36" s="308">
        <f t="shared" ref="X36" si="8">X32+X34+X35</f>
        <v>3159.4929999997357</v>
      </c>
      <c r="Y36" s="309"/>
      <c r="Z36" s="308">
        <f t="shared" ref="Z36" si="9">Z32+Z34+Z35</f>
        <v>3192.5020000002914</v>
      </c>
      <c r="AA36" s="309"/>
      <c r="AB36" s="308">
        <f t="shared" ref="AB36" si="10">AB32+AB34+AB35</f>
        <v>3507.664999999884</v>
      </c>
      <c r="AC36" s="309"/>
      <c r="AD36" s="308">
        <f t="shared" ref="AD36" si="11">AD32+AD34+AD35</f>
        <v>3353.8119999999649</v>
      </c>
      <c r="AE36" s="309"/>
      <c r="AF36" s="308">
        <f t="shared" ref="AF36" si="12">AF32+AF34+AF35</f>
        <v>3388.9890000001951</v>
      </c>
      <c r="AG36" s="309"/>
      <c r="AH36" s="308">
        <f t="shared" ref="AH36" si="13">AH32+AH34+AH35</f>
        <v>3651.083999999787</v>
      </c>
      <c r="AI36" s="309"/>
      <c r="AJ36" s="308">
        <f t="shared" ref="AJ36" si="14">AJ32+AJ34+AJ35</f>
        <v>3675.5519999998287</v>
      </c>
      <c r="AK36" s="309"/>
      <c r="AL36" s="308">
        <f t="shared" ref="AL36" si="15">AL32+AL34+AL35</f>
        <v>3669.0709999999085</v>
      </c>
      <c r="AM36" s="309"/>
      <c r="AN36" s="308">
        <f t="shared" ref="AN36" si="16">AN32+AN34+AN35</f>
        <v>3795.121000000071</v>
      </c>
      <c r="AO36" s="309"/>
      <c r="AP36" s="308">
        <f t="shared" ref="AP36" si="17">AP32+AP34+AP35</f>
        <v>3870.1390000003221</v>
      </c>
      <c r="AQ36" s="309"/>
      <c r="AR36" s="308">
        <f t="shared" ref="AR36" si="18">AR32+AR34+AR35</f>
        <v>3676.81299999984</v>
      </c>
      <c r="AS36" s="309"/>
      <c r="AT36" s="308">
        <f t="shared" ref="AT36" si="19">AT32+AT34+AT35</f>
        <v>3746.2010000002051</v>
      </c>
      <c r="AU36" s="309"/>
      <c r="AV36" s="308">
        <f t="shared" ref="AV36" si="20">AV32+AV34+AV35</f>
        <v>3640.4569999996324</v>
      </c>
      <c r="AW36" s="309"/>
      <c r="AX36" s="308">
        <f t="shared" ref="AX36" si="21">AX32+AX34+AX35</f>
        <v>3648.6090000000563</v>
      </c>
      <c r="AY36" s="309"/>
      <c r="AZ36" s="308">
        <f t="shared" ref="AZ36" si="22">AZ32+AZ34+AZ35</f>
        <v>3624.6919999999577</v>
      </c>
      <c r="BA36" s="309"/>
      <c r="BB36" s="308">
        <f t="shared" ref="BB36" si="23">BB32+BB34+BB35</f>
        <v>0</v>
      </c>
      <c r="BC36" s="309"/>
      <c r="BD36" s="308">
        <f t="shared" ref="BD36" si="24">BD32+BD34+BD35</f>
        <v>0</v>
      </c>
      <c r="BE36" s="309"/>
      <c r="BF36" s="308">
        <f t="shared" ref="BF36" si="25">BF32+BF34+BF35</f>
        <v>0</v>
      </c>
      <c r="BG36" s="309"/>
      <c r="BH36" s="308">
        <f t="shared" ref="BH36" si="26">BH32+BH34+BH35</f>
        <v>0</v>
      </c>
      <c r="BI36" s="309"/>
      <c r="BJ36" s="308">
        <f t="shared" ref="BJ36" si="27">BJ32+BJ34+BJ35</f>
        <v>0</v>
      </c>
      <c r="BK36" s="309"/>
      <c r="BL36" s="308">
        <f t="shared" ref="BL36" si="28">BL32+BL34+BL35</f>
        <v>0</v>
      </c>
      <c r="BM36" s="309"/>
      <c r="BN36" s="264"/>
      <c r="BO36" s="1"/>
    </row>
    <row r="37" spans="1:122" ht="14.25" customHeight="1" thickBot="1" x14ac:dyDescent="0.3">
      <c r="A37" s="316" t="s">
        <v>44</v>
      </c>
      <c r="B37" s="317"/>
      <c r="C37" s="318"/>
      <c r="D37" s="306">
        <f>D33-D36</f>
        <v>32.596199999825785</v>
      </c>
      <c r="E37" s="307"/>
      <c r="F37" s="306">
        <f t="shared" ref="F37" si="29">F33-F36</f>
        <v>117.6310000001381</v>
      </c>
      <c r="G37" s="307"/>
      <c r="H37" s="306">
        <f t="shared" ref="H37" si="30">H33-H36</f>
        <v>347.11299999989842</v>
      </c>
      <c r="I37" s="307"/>
      <c r="J37" s="306">
        <f t="shared" ref="J37" si="31">J33-J36</f>
        <v>328.17700000004243</v>
      </c>
      <c r="K37" s="307"/>
      <c r="L37" s="306">
        <f t="shared" ref="L37" si="32">L33-L36</f>
        <v>434.95327999954861</v>
      </c>
      <c r="M37" s="307"/>
      <c r="N37" s="306">
        <f t="shared" ref="N37" si="33">N33-N36</f>
        <v>475.1602000005696</v>
      </c>
      <c r="O37" s="307"/>
      <c r="P37" s="306">
        <f t="shared" ref="P37" si="34">P33-P36</f>
        <v>410.12000000013995</v>
      </c>
      <c r="Q37" s="307"/>
      <c r="R37" s="306">
        <f t="shared" ref="R37" si="35">R33-R36</f>
        <v>386.02179999997588</v>
      </c>
      <c r="S37" s="307"/>
      <c r="T37" s="306">
        <f t="shared" ref="T37" si="36">T33-T36</f>
        <v>469.69251999970948</v>
      </c>
      <c r="U37" s="307"/>
      <c r="V37" s="306">
        <f t="shared" ref="V37" si="37">V33-V36</f>
        <v>422.0239999999435</v>
      </c>
      <c r="W37" s="307"/>
      <c r="X37" s="306">
        <f t="shared" ref="X37" si="38">X33-X36</f>
        <v>615.8990000002641</v>
      </c>
      <c r="Y37" s="307"/>
      <c r="Z37" s="306">
        <f t="shared" ref="Z37" si="39">Z33-Z36</f>
        <v>603.71799999970835</v>
      </c>
      <c r="AA37" s="307"/>
      <c r="AB37" s="306">
        <f t="shared" ref="AB37" si="40">AB33-AB36</f>
        <v>397.25240000016265</v>
      </c>
      <c r="AC37" s="307"/>
      <c r="AD37" s="306">
        <f t="shared" ref="AD37" si="41">AD33-AD36</f>
        <v>655.01300000003494</v>
      </c>
      <c r="AE37" s="307"/>
      <c r="AF37" s="306">
        <f t="shared" ref="AF37" si="42">AF33-AF36</f>
        <v>394.9609999998047</v>
      </c>
      <c r="AG37" s="307"/>
      <c r="AH37" s="306">
        <f t="shared" ref="AH37" si="43">AH33-AH36</f>
        <v>506.15200000021287</v>
      </c>
      <c r="AI37" s="307"/>
      <c r="AJ37" s="306">
        <f t="shared" ref="AJ37" si="44">AJ33-AJ36</f>
        <v>-767.8438399998272</v>
      </c>
      <c r="AK37" s="307"/>
      <c r="AL37" s="306">
        <f t="shared" ref="AL37" si="45">AL33-AL36</f>
        <v>911.67300000009118</v>
      </c>
      <c r="AM37" s="307"/>
      <c r="AN37" s="306">
        <f t="shared" ref="AN37" si="46">AN33-AN36</f>
        <v>285.29299999992918</v>
      </c>
      <c r="AO37" s="307"/>
      <c r="AP37" s="306">
        <f t="shared" ref="AP37" si="47">AP33-AP36</f>
        <v>-197.11488000044801</v>
      </c>
      <c r="AQ37" s="307"/>
      <c r="AR37" s="306">
        <f t="shared" ref="AR37" si="48">AR33-AR36</f>
        <v>209.50500000016018</v>
      </c>
      <c r="AS37" s="307"/>
      <c r="AT37" s="306">
        <f t="shared" ref="AT37" si="49">AT33-AT36</f>
        <v>264.58299999979499</v>
      </c>
      <c r="AU37" s="307"/>
      <c r="AV37" s="306">
        <f t="shared" ref="AV37" si="50">AV33-AV36</f>
        <v>612.69468000075312</v>
      </c>
      <c r="AW37" s="307"/>
      <c r="AX37" s="306">
        <f t="shared" ref="AX37" si="51">AX33-AX36</f>
        <v>502.48399999994353</v>
      </c>
      <c r="AY37" s="307"/>
      <c r="AZ37" s="306">
        <f t="shared" ref="AZ37" si="52">AZ33-AZ36</f>
        <v>348.38100000004215</v>
      </c>
      <c r="BA37" s="307"/>
      <c r="BB37" s="306">
        <f t="shared" ref="BB37" si="53">BB33-BB36</f>
        <v>0</v>
      </c>
      <c r="BC37" s="307"/>
      <c r="BD37" s="306">
        <f t="shared" ref="BD37" si="54">BD33-BD36</f>
        <v>0</v>
      </c>
      <c r="BE37" s="307"/>
      <c r="BF37" s="306">
        <f t="shared" ref="BF37" si="55">BF33-BF36</f>
        <v>0</v>
      </c>
      <c r="BG37" s="307"/>
      <c r="BH37" s="306">
        <f t="shared" ref="BH37" si="56">BH33-BH36</f>
        <v>0</v>
      </c>
      <c r="BI37" s="307"/>
      <c r="BJ37" s="306">
        <f t="shared" ref="BJ37" si="57">BJ33-BJ36</f>
        <v>0</v>
      </c>
      <c r="BK37" s="307"/>
      <c r="BL37" s="306">
        <f t="shared" ref="BL37" si="58">BL33-BL36</f>
        <v>0</v>
      </c>
      <c r="BM37" s="307"/>
      <c r="BN37" s="264"/>
      <c r="BO37" s="1"/>
    </row>
    <row r="38" spans="1:122" ht="15" hidden="1" customHeight="1" x14ac:dyDescent="0.25">
      <c r="A38" s="313" t="s">
        <v>45</v>
      </c>
      <c r="B38" s="314"/>
      <c r="C38" s="315"/>
      <c r="D38" s="310">
        <f t="shared" ref="D38" si="59">D33-E32-D34-D35</f>
        <v>-482.82794000016645</v>
      </c>
      <c r="E38" s="311"/>
      <c r="F38" s="310">
        <f t="shared" ref="F38" si="60">F33-G32-F34-F35</f>
        <v>-431.19902999988597</v>
      </c>
      <c r="G38" s="311"/>
      <c r="H38" s="310">
        <f t="shared" ref="H38" si="61">H33-I32-H34-H35</f>
        <v>-301.10187000001486</v>
      </c>
      <c r="I38" s="311"/>
      <c r="J38" s="310">
        <f t="shared" ref="J38" si="62">J33-K32-J34-J35</f>
        <v>-70.80351999988315</v>
      </c>
      <c r="K38" s="311"/>
      <c r="L38" s="310">
        <f t="shared" ref="L38" si="63">L33-M32-L34-L35</f>
        <v>24.798519999680593</v>
      </c>
      <c r="M38" s="311"/>
      <c r="N38" s="310">
        <f t="shared" ref="N38" si="64">N33-O32-N34-N35</f>
        <v>26.320560000451906</v>
      </c>
      <c r="O38" s="311"/>
      <c r="P38" s="310">
        <f t="shared" ref="P38" si="65">P33-Q32-P34-P35</f>
        <v>-147.91510999986582</v>
      </c>
      <c r="Q38" s="311"/>
      <c r="R38" s="310">
        <f t="shared" ref="R38" si="66">R33-S32-R34-R35</f>
        <v>-82.29380999993657</v>
      </c>
      <c r="S38" s="311"/>
      <c r="T38" s="310">
        <f t="shared" ref="T38" si="67">T33-U32-T34-T35</f>
        <v>8.175089999514114</v>
      </c>
      <c r="U38" s="311"/>
      <c r="V38" s="310">
        <f t="shared" ref="V38" si="68">V33-W32-V34-V35</f>
        <v>-64.286390000029144</v>
      </c>
      <c r="W38" s="311"/>
      <c r="X38" s="310">
        <f t="shared" ref="X38" si="69">X33-Y32-X34-X35</f>
        <v>121.17556000029305</v>
      </c>
      <c r="Y38" s="311"/>
      <c r="Z38" s="310">
        <f t="shared" ref="Z38" si="70">Z33-AA32-Z34-Z35</f>
        <v>211.90670999991562</v>
      </c>
      <c r="AA38" s="311"/>
      <c r="AB38" s="310">
        <f t="shared" ref="AB38" si="71">AB33-AC32-AB34-AB35</f>
        <v>-33.53484000004903</v>
      </c>
      <c r="AC38" s="311"/>
      <c r="AD38" s="310">
        <f t="shared" ref="AD38" si="72">AD33-AE32-AD34-AD35</f>
        <v>391.71972000014767</v>
      </c>
      <c r="AE38" s="311"/>
      <c r="AF38" s="310">
        <f t="shared" ref="AF38" si="73">AF33-AG32-AF34-AF35</f>
        <v>127.57778999970338</v>
      </c>
      <c r="AG38" s="311"/>
      <c r="AH38" s="310">
        <f t="shared" ref="AH38" si="74">AH33-AI32-AH34-AH35</f>
        <v>211.86752000021687</v>
      </c>
      <c r="AI38" s="311"/>
      <c r="AJ38" s="310">
        <f t="shared" ref="AJ38" si="75">AJ33-AK32-AJ34-AJ35</f>
        <v>-1067.4123699997469</v>
      </c>
      <c r="AK38" s="311"/>
      <c r="AL38" s="310">
        <f t="shared" ref="AL38" si="76">AL33-AM32-AL34-AL35</f>
        <v>546.82869000004587</v>
      </c>
      <c r="AM38" s="311"/>
      <c r="AN38" s="310">
        <f t="shared" ref="AN38" si="77">AN33-AO32-AN34-AN35</f>
        <v>-25.047210000001485</v>
      </c>
      <c r="AO38" s="311"/>
      <c r="AP38" s="310">
        <f t="shared" ref="AP38" si="78">AP33-AQ32-AP34-AP35</f>
        <v>-534.06926000056967</v>
      </c>
      <c r="AQ38" s="311"/>
      <c r="AR38" s="310">
        <f t="shared" ref="AR38" si="79">AR33-AS32-AR34-AR35</f>
        <v>-90.790039999754924</v>
      </c>
      <c r="AS38" s="311"/>
      <c r="AT38" s="310">
        <f t="shared" ref="AT38" si="80">AT33-AU32-AT34-AT35</f>
        <v>-90.226010000175449</v>
      </c>
      <c r="AU38" s="311"/>
      <c r="AV38" s="310">
        <f t="shared" ref="AV38" si="81">AV33-AW32-AV34-AV35</f>
        <v>226.16227000066704</v>
      </c>
      <c r="AW38" s="311"/>
      <c r="AX38" s="310">
        <f t="shared" ref="AX38" si="82">AX33-AY32-AX34-AX35</f>
        <v>147.7245800000436</v>
      </c>
      <c r="AY38" s="311"/>
      <c r="AZ38" s="310">
        <f t="shared" ref="AZ38" si="83">AZ33-BA32-AZ34-AZ35</f>
        <v>105.04924999985388</v>
      </c>
      <c r="BA38" s="311"/>
      <c r="BB38" s="310">
        <f t="shared" ref="BB38" si="84">BB33-BC32-BB34-BB35</f>
        <v>0</v>
      </c>
      <c r="BC38" s="311"/>
      <c r="BD38" s="310">
        <f t="shared" ref="BD38" si="85">BD33-BE32-BD34-BD35</f>
        <v>0</v>
      </c>
      <c r="BE38" s="311"/>
      <c r="BF38" s="310">
        <f t="shared" ref="BF38" si="86">BF33-BG32-BF34-BF35</f>
        <v>0</v>
      </c>
      <c r="BG38" s="311"/>
      <c r="BH38" s="310">
        <f t="shared" ref="BH38" si="87">BH33-BI32-BH34-BH35</f>
        <v>0</v>
      </c>
      <c r="BI38" s="311"/>
      <c r="BJ38" s="310">
        <f t="shared" ref="BJ38" si="88">BJ33-BK32-BJ34-BJ35</f>
        <v>0</v>
      </c>
      <c r="BK38" s="311"/>
      <c r="BL38" s="310">
        <f t="shared" ref="BL38" si="89">BL33-BM32-BL34-BL35</f>
        <v>0</v>
      </c>
      <c r="BM38" s="311"/>
      <c r="BN38" s="1"/>
      <c r="BO38" s="212">
        <f>BN33-BO32-BN35-BN34</f>
        <v>-24147.650729999561</v>
      </c>
    </row>
    <row r="39" spans="1:122" ht="15" customHeight="1" x14ac:dyDescent="0.25">
      <c r="A39" s="312"/>
      <c r="B39" s="312"/>
      <c r="C39" s="312"/>
      <c r="BO39" s="138"/>
    </row>
    <row r="40" spans="1:122" x14ac:dyDescent="0.25">
      <c r="D40" s="302">
        <v>45200</v>
      </c>
      <c r="E40" s="303"/>
      <c r="F40" s="302">
        <v>45201</v>
      </c>
      <c r="G40" s="303"/>
      <c r="H40" s="302">
        <v>45202</v>
      </c>
      <c r="I40" s="303"/>
      <c r="J40" s="302">
        <v>45203</v>
      </c>
      <c r="K40" s="303"/>
      <c r="L40" s="302">
        <v>45204</v>
      </c>
      <c r="M40" s="303"/>
      <c r="N40" s="302">
        <v>45205</v>
      </c>
      <c r="O40" s="303"/>
      <c r="P40" s="302">
        <v>45206</v>
      </c>
      <c r="Q40" s="303"/>
      <c r="R40" s="302">
        <v>45207</v>
      </c>
      <c r="S40" s="303"/>
      <c r="T40" s="302">
        <v>45208</v>
      </c>
      <c r="U40" s="303"/>
      <c r="V40" s="302">
        <v>45209</v>
      </c>
      <c r="W40" s="303"/>
      <c r="X40" s="302">
        <v>45210</v>
      </c>
      <c r="Y40" s="303"/>
      <c r="Z40" s="302">
        <v>45211</v>
      </c>
      <c r="AA40" s="303"/>
      <c r="AB40" s="302">
        <v>45212</v>
      </c>
      <c r="AC40" s="303"/>
      <c r="AD40" s="302">
        <v>45213</v>
      </c>
      <c r="AE40" s="303"/>
      <c r="AF40" s="302">
        <v>45214</v>
      </c>
      <c r="AG40" s="303"/>
      <c r="AH40" s="302">
        <v>45215</v>
      </c>
      <c r="AI40" s="303"/>
      <c r="AJ40" s="302">
        <v>45216</v>
      </c>
      <c r="AK40" s="303"/>
      <c r="AL40" s="302">
        <v>45217</v>
      </c>
      <c r="AM40" s="303"/>
      <c r="AN40" s="302">
        <v>45218</v>
      </c>
      <c r="AO40" s="303"/>
      <c r="AP40" s="302">
        <v>45219</v>
      </c>
      <c r="AQ40" s="303"/>
      <c r="AR40" s="302">
        <v>45220</v>
      </c>
      <c r="AS40" s="303"/>
      <c r="AT40" s="302">
        <v>45221</v>
      </c>
      <c r="AU40" s="303"/>
      <c r="AV40" s="302">
        <v>45222</v>
      </c>
      <c r="AW40" s="303"/>
      <c r="AX40" s="302">
        <v>45223</v>
      </c>
      <c r="AY40" s="303"/>
      <c r="AZ40" s="302">
        <v>45224</v>
      </c>
      <c r="BA40" s="303"/>
      <c r="BB40" s="302"/>
      <c r="BC40" s="303"/>
      <c r="BD40" s="302"/>
      <c r="BE40" s="303"/>
      <c r="BF40" s="302"/>
      <c r="BG40" s="303"/>
      <c r="BH40" s="302"/>
      <c r="BI40" s="303"/>
      <c r="BJ40" s="302"/>
      <c r="BK40" s="303"/>
      <c r="BL40" s="302"/>
      <c r="BM40" s="303"/>
    </row>
    <row r="41" spans="1:122" x14ac:dyDescent="0.25">
      <c r="C41" s="163" t="s">
        <v>48</v>
      </c>
      <c r="D41" s="299">
        <v>15782.813</v>
      </c>
      <c r="E41" s="299"/>
      <c r="F41" s="299">
        <v>15782.897999999999</v>
      </c>
      <c r="G41" s="299"/>
      <c r="H41" s="299">
        <v>15783.025</v>
      </c>
      <c r="I41" s="299"/>
      <c r="J41" s="299">
        <v>15783.078</v>
      </c>
      <c r="K41" s="299"/>
      <c r="L41" s="299">
        <v>15783.132</v>
      </c>
      <c r="M41" s="299"/>
      <c r="N41" s="299">
        <v>15783.189</v>
      </c>
      <c r="O41" s="299"/>
      <c r="P41" s="299">
        <v>15783.278</v>
      </c>
      <c r="Q41" s="299"/>
      <c r="R41" s="299">
        <v>15783.4</v>
      </c>
      <c r="S41" s="299"/>
      <c r="T41" s="299">
        <v>15783.454</v>
      </c>
      <c r="U41" s="299"/>
      <c r="V41" s="299">
        <v>15783.607</v>
      </c>
      <c r="W41" s="299"/>
      <c r="X41" s="299">
        <v>15783.623</v>
      </c>
      <c r="Y41" s="299"/>
      <c r="Z41" s="299">
        <v>15783.745999999999</v>
      </c>
      <c r="AA41" s="299"/>
      <c r="AB41" s="299">
        <v>15784.016</v>
      </c>
      <c r="AC41" s="299"/>
      <c r="AD41" s="299">
        <v>15784.07</v>
      </c>
      <c r="AE41" s="299"/>
      <c r="AF41" s="299">
        <v>15784.099</v>
      </c>
      <c r="AG41" s="299"/>
      <c r="AH41" s="299">
        <v>15784.164000000001</v>
      </c>
      <c r="AI41" s="299"/>
      <c r="AJ41" s="299">
        <v>15784.246999999999</v>
      </c>
      <c r="AK41" s="299"/>
      <c r="AL41" s="299">
        <v>15784.262000000001</v>
      </c>
      <c r="AM41" s="299"/>
      <c r="AN41" s="299">
        <v>15784.263000000001</v>
      </c>
      <c r="AO41" s="299"/>
      <c r="AP41" s="299">
        <v>15784.263000000001</v>
      </c>
      <c r="AQ41" s="299"/>
      <c r="AR41" s="299">
        <v>15784.294</v>
      </c>
      <c r="AS41" s="299"/>
      <c r="AT41" s="299">
        <v>15784.307000000001</v>
      </c>
      <c r="AU41" s="299"/>
      <c r="AV41" s="299">
        <v>15784.388999999999</v>
      </c>
      <c r="AW41" s="299"/>
      <c r="AX41" s="299">
        <v>15784.437</v>
      </c>
      <c r="AY41" s="299"/>
      <c r="AZ41" s="299">
        <v>15784.442999999999</v>
      </c>
      <c r="BA41" s="299"/>
      <c r="BB41" s="299"/>
      <c r="BC41" s="299"/>
      <c r="BD41" s="299"/>
      <c r="BE41" s="299"/>
      <c r="BF41" s="299"/>
      <c r="BG41" s="299"/>
      <c r="BH41" s="299"/>
      <c r="BI41" s="299"/>
      <c r="BJ41" s="299"/>
      <c r="BK41" s="299"/>
      <c r="BL41" s="299"/>
      <c r="BM41" s="299"/>
    </row>
    <row r="42" spans="1:122" x14ac:dyDescent="0.25">
      <c r="C42" s="163" t="s">
        <v>49</v>
      </c>
      <c r="D42" s="299">
        <v>784.149</v>
      </c>
      <c r="E42" s="299"/>
      <c r="F42" s="299">
        <v>784.95899999999995</v>
      </c>
      <c r="G42" s="299"/>
      <c r="H42" s="299">
        <v>785.50400000000002</v>
      </c>
      <c r="I42" s="299"/>
      <c r="J42" s="299">
        <v>786.11500000000001</v>
      </c>
      <c r="K42" s="299"/>
      <c r="L42" s="299">
        <v>786.59500000000003</v>
      </c>
      <c r="M42" s="299"/>
      <c r="N42" s="299">
        <v>787.077</v>
      </c>
      <c r="O42" s="299"/>
      <c r="P42" s="299">
        <v>787.44299999999998</v>
      </c>
      <c r="Q42" s="299"/>
      <c r="R42" s="299">
        <v>787.83199999999999</v>
      </c>
      <c r="S42" s="299"/>
      <c r="T42" s="299">
        <v>788.50199999999995</v>
      </c>
      <c r="U42" s="299"/>
      <c r="V42" s="299">
        <v>788.95</v>
      </c>
      <c r="W42" s="299"/>
      <c r="X42" s="299">
        <v>789.79899999999998</v>
      </c>
      <c r="Y42" s="299"/>
      <c r="Z42" s="299">
        <v>790.55100000000004</v>
      </c>
      <c r="AA42" s="299"/>
      <c r="AB42" s="299">
        <v>791.30899999999997</v>
      </c>
      <c r="AC42" s="299"/>
      <c r="AD42" s="299">
        <v>791.68799999999999</v>
      </c>
      <c r="AE42" s="299"/>
      <c r="AF42" s="299">
        <v>792.43100000000004</v>
      </c>
      <c r="AG42" s="299"/>
      <c r="AH42" s="299">
        <v>793.31</v>
      </c>
      <c r="AI42" s="299"/>
      <c r="AJ42" s="299">
        <v>794.16800000000001</v>
      </c>
      <c r="AK42" s="299"/>
      <c r="AL42" s="299">
        <v>795.18499999999995</v>
      </c>
      <c r="AM42" s="299"/>
      <c r="AN42" s="299">
        <v>796.24699999999996</v>
      </c>
      <c r="AO42" s="299"/>
      <c r="AP42" s="299">
        <v>797.34</v>
      </c>
      <c r="AQ42" s="299"/>
      <c r="AR42" s="299">
        <v>798.17</v>
      </c>
      <c r="AS42" s="299"/>
      <c r="AT42" s="299">
        <v>799.05600000000004</v>
      </c>
      <c r="AU42" s="299"/>
      <c r="AV42" s="299">
        <v>799.75800000000004</v>
      </c>
      <c r="AW42" s="299"/>
      <c r="AX42" s="299">
        <v>800.596</v>
      </c>
      <c r="AY42" s="299"/>
      <c r="AZ42" s="299">
        <v>801.41</v>
      </c>
      <c r="BA42" s="299"/>
      <c r="BB42" s="299"/>
      <c r="BC42" s="299"/>
      <c r="BD42" s="299"/>
      <c r="BE42" s="299"/>
      <c r="BF42" s="299"/>
      <c r="BG42" s="299"/>
      <c r="BH42" s="299"/>
      <c r="BI42" s="299"/>
      <c r="BJ42" s="299"/>
      <c r="BK42" s="299"/>
      <c r="BL42" s="299"/>
      <c r="BM42" s="299"/>
    </row>
    <row r="43" spans="1:122" x14ac:dyDescent="0.25">
      <c r="C43" s="163" t="s">
        <v>50</v>
      </c>
      <c r="D43" s="299">
        <v>15.720000000000255</v>
      </c>
      <c r="E43" s="299"/>
      <c r="F43" s="299">
        <v>16</v>
      </c>
      <c r="G43" s="299"/>
      <c r="H43" s="299">
        <v>13.720000000000255</v>
      </c>
      <c r="I43" s="299"/>
      <c r="J43" s="299">
        <v>15.159999999999854</v>
      </c>
      <c r="K43" s="299"/>
      <c r="L43" s="299">
        <v>15.720000000000255</v>
      </c>
      <c r="M43" s="299"/>
      <c r="N43" s="299">
        <v>15.880000000000109</v>
      </c>
      <c r="O43" s="299"/>
      <c r="P43" s="299">
        <v>16.159999999999854</v>
      </c>
      <c r="Q43" s="299"/>
      <c r="R43" s="299">
        <v>16.039999999999964</v>
      </c>
      <c r="S43" s="299"/>
      <c r="T43" s="299">
        <v>12</v>
      </c>
      <c r="U43" s="299"/>
      <c r="V43" s="299">
        <v>15.079999999999927</v>
      </c>
      <c r="W43" s="299"/>
      <c r="X43" s="299">
        <v>9.1999999999998181</v>
      </c>
      <c r="Y43" s="299"/>
      <c r="Z43" s="299">
        <v>14.359999999999673</v>
      </c>
      <c r="AA43" s="299"/>
      <c r="AB43" s="299">
        <v>13.800000000000182</v>
      </c>
      <c r="AC43" s="299"/>
      <c r="AD43" s="299">
        <v>16.960000000000036</v>
      </c>
      <c r="AE43" s="299"/>
      <c r="AF43" s="299">
        <v>16.480000000000473</v>
      </c>
      <c r="AG43" s="299"/>
      <c r="AH43" s="299">
        <v>17.319999999999709</v>
      </c>
      <c r="AI43" s="299"/>
      <c r="AJ43" s="299">
        <v>16.640000000000327</v>
      </c>
      <c r="AK43" s="299"/>
      <c r="AL43" s="299">
        <v>16.960000000000036</v>
      </c>
      <c r="AM43" s="299"/>
      <c r="AN43" s="299">
        <v>16.960000000000036</v>
      </c>
      <c r="AO43" s="299"/>
      <c r="AP43" s="299">
        <v>18.960000000000036</v>
      </c>
      <c r="AQ43" s="299"/>
      <c r="AR43" s="299">
        <v>18.8799999999992</v>
      </c>
      <c r="AS43" s="299"/>
      <c r="AT43" s="299">
        <v>17.079999999999927</v>
      </c>
      <c r="AU43" s="299"/>
      <c r="AV43" s="299">
        <v>17.920000000000073</v>
      </c>
      <c r="AW43" s="299"/>
      <c r="AX43" s="299">
        <v>17.320000000000618</v>
      </c>
      <c r="AY43" s="299"/>
      <c r="AZ43" s="299">
        <v>17.559999999999491</v>
      </c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</row>
    <row r="44" spans="1:122" x14ac:dyDescent="0.25">
      <c r="C44" s="163" t="s">
        <v>51</v>
      </c>
      <c r="D44" s="299">
        <v>154.4199999999837</v>
      </c>
      <c r="E44" s="299"/>
      <c r="F44" s="299">
        <v>160.71999999999389</v>
      </c>
      <c r="G44" s="299"/>
      <c r="H44" s="299">
        <v>143.78000000000611</v>
      </c>
      <c r="I44" s="299"/>
      <c r="J44" s="299">
        <v>154.56000000001222</v>
      </c>
      <c r="K44" s="299"/>
      <c r="L44" s="299">
        <v>163.52000000000407</v>
      </c>
      <c r="M44" s="299"/>
      <c r="N44" s="299">
        <v>165.19999999998981</v>
      </c>
      <c r="O44" s="299"/>
      <c r="P44" s="299">
        <v>163.6600000000326</v>
      </c>
      <c r="Q44" s="299"/>
      <c r="R44" s="299">
        <v>158.76000000000204</v>
      </c>
      <c r="S44" s="299"/>
      <c r="T44" s="299">
        <v>169.53999999995722</v>
      </c>
      <c r="U44" s="299"/>
      <c r="V44" s="299">
        <v>161.56000000001222</v>
      </c>
      <c r="W44" s="299"/>
      <c r="X44" s="299">
        <v>153.16000000000594</v>
      </c>
      <c r="Y44" s="299"/>
      <c r="Z44" s="299">
        <v>169.67999999998574</v>
      </c>
      <c r="AA44" s="299"/>
      <c r="AB44" s="299">
        <v>156.38000000001853</v>
      </c>
      <c r="AC44" s="299"/>
      <c r="AD44" s="299">
        <v>165.06000000001222</v>
      </c>
      <c r="AE44" s="299"/>
      <c r="AF44" s="299">
        <v>170.09999999996944</v>
      </c>
      <c r="AG44" s="299"/>
      <c r="AH44" s="299">
        <v>178.78000000000611</v>
      </c>
      <c r="AI44" s="299"/>
      <c r="AJ44" s="299">
        <v>172.19999999998981</v>
      </c>
      <c r="AK44" s="299"/>
      <c r="AL44" s="299">
        <v>171.64000000002852</v>
      </c>
      <c r="AM44" s="299"/>
      <c r="AN44" s="299">
        <v>175.4199999999837</v>
      </c>
      <c r="AO44" s="299"/>
      <c r="AP44" s="299">
        <v>182.4199999999837</v>
      </c>
      <c r="AQ44" s="299"/>
      <c r="AR44" s="299">
        <v>177.23999999999796</v>
      </c>
      <c r="AS44" s="299"/>
      <c r="AT44" s="299">
        <v>170.94000000003871</v>
      </c>
      <c r="AU44" s="299"/>
      <c r="AV44" s="299">
        <v>182</v>
      </c>
      <c r="AW44" s="299"/>
      <c r="AX44" s="299">
        <v>181.43999999998778</v>
      </c>
      <c r="AY44" s="299"/>
      <c r="AZ44" s="299">
        <v>175</v>
      </c>
      <c r="BA44" s="299"/>
      <c r="BB44" s="299"/>
      <c r="BC44" s="299"/>
      <c r="BD44" s="299"/>
      <c r="BE44" s="299"/>
      <c r="BF44" s="299"/>
      <c r="BG44" s="299"/>
      <c r="BH44" s="299"/>
      <c r="BI44" s="299"/>
      <c r="BJ44" s="299"/>
      <c r="BK44" s="299"/>
      <c r="BL44" s="299"/>
      <c r="BM44" s="299"/>
    </row>
    <row r="45" spans="1:122" x14ac:dyDescent="0.25">
      <c r="C45" s="163" t="s">
        <v>52</v>
      </c>
      <c r="D45" s="299">
        <v>36.924999999997453</v>
      </c>
      <c r="E45" s="299"/>
      <c r="F45" s="299">
        <v>37.590000000005602</v>
      </c>
      <c r="G45" s="299"/>
      <c r="H45" s="299">
        <v>35.804999999998472</v>
      </c>
      <c r="I45" s="299"/>
      <c r="J45" s="299">
        <v>34.474999999994907</v>
      </c>
      <c r="K45" s="299"/>
      <c r="L45" s="299">
        <v>33.530000000006112</v>
      </c>
      <c r="M45" s="299"/>
      <c r="N45" s="299">
        <v>34.825000000002547</v>
      </c>
      <c r="O45" s="299"/>
      <c r="P45" s="299">
        <v>34.544999999996435</v>
      </c>
      <c r="Q45" s="299"/>
      <c r="R45" s="299">
        <v>32.970000000006621</v>
      </c>
      <c r="S45" s="299"/>
      <c r="T45" s="299">
        <v>34.789999999995416</v>
      </c>
      <c r="U45" s="299"/>
      <c r="V45" s="299">
        <v>32.094999999993888</v>
      </c>
      <c r="W45" s="299"/>
      <c r="X45" s="299">
        <v>33.740000000010696</v>
      </c>
      <c r="Y45" s="299"/>
      <c r="Z45" s="299">
        <v>32.89999999999236</v>
      </c>
      <c r="AA45" s="299"/>
      <c r="AB45" s="299">
        <v>32.479999999995925</v>
      </c>
      <c r="AC45" s="299"/>
      <c r="AD45" s="299">
        <v>34.790000000008149</v>
      </c>
      <c r="AE45" s="299"/>
      <c r="AF45" s="299">
        <v>34.510000000002037</v>
      </c>
      <c r="AG45" s="299"/>
      <c r="AH45" s="299">
        <v>31.674999999997453</v>
      </c>
      <c r="AI45" s="299"/>
      <c r="AJ45" s="299">
        <v>32.200000000002547</v>
      </c>
      <c r="AK45" s="299"/>
      <c r="AL45" s="299">
        <v>32.619999999998981</v>
      </c>
      <c r="AM45" s="299"/>
      <c r="AN45" s="299">
        <v>32.375</v>
      </c>
      <c r="AO45" s="299"/>
      <c r="AP45" s="299">
        <v>30.974999999994907</v>
      </c>
      <c r="AQ45" s="299"/>
      <c r="AR45" s="299">
        <v>30.799999999997453</v>
      </c>
      <c r="AS45" s="299"/>
      <c r="AT45" s="299">
        <v>33.215000000005602</v>
      </c>
      <c r="AU45" s="299"/>
      <c r="AV45" s="299">
        <v>31.255000000001019</v>
      </c>
      <c r="AW45" s="299"/>
      <c r="AX45" s="299">
        <v>31.779999999993379</v>
      </c>
      <c r="AY45" s="299"/>
      <c r="AZ45" s="299">
        <v>28.700000000002547</v>
      </c>
      <c r="BA45" s="299"/>
      <c r="BB45" s="299"/>
      <c r="BC45" s="299"/>
      <c r="BD45" s="299"/>
      <c r="BE45" s="299"/>
      <c r="BF45" s="299"/>
      <c r="BG45" s="299"/>
      <c r="BH45" s="299"/>
      <c r="BI45" s="299"/>
      <c r="BJ45" s="299"/>
      <c r="BK45" s="299"/>
      <c r="BL45" s="299"/>
      <c r="BM45" s="299"/>
    </row>
    <row r="46" spans="1:122" x14ac:dyDescent="0.25">
      <c r="C46" s="163" t="s">
        <v>53</v>
      </c>
      <c r="D46" s="299">
        <v>17099.531999999999</v>
      </c>
      <c r="E46" s="299"/>
      <c r="F46" s="299">
        <v>17103.768</v>
      </c>
      <c r="G46" s="299"/>
      <c r="H46" s="299">
        <v>17108.054</v>
      </c>
      <c r="I46" s="299"/>
      <c r="J46" s="299">
        <v>17112.308000000001</v>
      </c>
      <c r="K46" s="299"/>
      <c r="L46" s="299">
        <v>17116.511999999999</v>
      </c>
      <c r="M46" s="299"/>
      <c r="N46" s="299">
        <v>17120.723999999998</v>
      </c>
      <c r="O46" s="299"/>
      <c r="P46" s="299">
        <v>17124.875</v>
      </c>
      <c r="Q46" s="299"/>
      <c r="R46" s="299">
        <v>17129.078000000001</v>
      </c>
      <c r="S46" s="299"/>
      <c r="T46" s="299">
        <v>17133.633999999998</v>
      </c>
      <c r="U46" s="299"/>
      <c r="V46" s="299">
        <v>17137.919999999998</v>
      </c>
      <c r="W46" s="299"/>
      <c r="X46" s="299">
        <v>17142.52</v>
      </c>
      <c r="Y46" s="299"/>
      <c r="Z46" s="299">
        <v>17146.705000000002</v>
      </c>
      <c r="AA46" s="299"/>
      <c r="AB46" s="299">
        <v>17151.25</v>
      </c>
      <c r="AC46" s="299"/>
      <c r="AD46" s="299">
        <v>17155.597000000002</v>
      </c>
      <c r="AE46" s="299"/>
      <c r="AF46" s="299">
        <v>17160.008000000002</v>
      </c>
      <c r="AG46" s="299"/>
      <c r="AH46" s="299">
        <v>17164.651999999998</v>
      </c>
      <c r="AI46" s="299"/>
      <c r="AJ46" s="299">
        <v>17169.170999999998</v>
      </c>
      <c r="AK46" s="299"/>
      <c r="AL46" s="299">
        <v>17173.606</v>
      </c>
      <c r="AM46" s="299"/>
      <c r="AN46" s="299">
        <v>17177.934000000001</v>
      </c>
      <c r="AO46" s="299"/>
      <c r="AP46" s="299">
        <v>17182.077000000001</v>
      </c>
      <c r="AQ46" s="299"/>
      <c r="AR46" s="299">
        <v>17186.375</v>
      </c>
      <c r="AS46" s="299"/>
      <c r="AT46" s="299">
        <v>17190.579000000002</v>
      </c>
      <c r="AU46" s="299"/>
      <c r="AV46" s="299">
        <v>17195.133999999998</v>
      </c>
      <c r="AW46" s="299"/>
      <c r="AX46" s="299">
        <v>17199.589</v>
      </c>
      <c r="AY46" s="299"/>
      <c r="AZ46" s="299">
        <v>17203.955999999998</v>
      </c>
      <c r="BA46" s="299"/>
      <c r="BB46" s="299"/>
      <c r="BC46" s="299"/>
      <c r="BD46" s="299"/>
      <c r="BE46" s="299"/>
      <c r="BF46" s="299"/>
      <c r="BG46" s="299"/>
      <c r="BH46" s="299"/>
      <c r="BI46" s="299"/>
      <c r="BJ46" s="299"/>
      <c r="BK46" s="299"/>
      <c r="BL46" s="299"/>
      <c r="BM46" s="299"/>
    </row>
    <row r="47" spans="1:122" x14ac:dyDescent="0.25">
      <c r="C47" s="163" t="s">
        <v>54</v>
      </c>
      <c r="D47" s="299">
        <v>9.42</v>
      </c>
      <c r="E47" s="299"/>
      <c r="F47" s="299">
        <v>9.5399999999999991</v>
      </c>
      <c r="G47" s="299"/>
      <c r="H47" s="299">
        <v>9.64</v>
      </c>
      <c r="I47" s="299"/>
      <c r="J47" s="299">
        <v>9.75</v>
      </c>
      <c r="K47" s="299"/>
      <c r="L47" s="299">
        <v>9.85</v>
      </c>
      <c r="M47" s="299"/>
      <c r="N47" s="299">
        <v>9.9600000000000009</v>
      </c>
      <c r="O47" s="299"/>
      <c r="P47" s="299">
        <v>10.06</v>
      </c>
      <c r="Q47" s="299"/>
      <c r="R47" s="299">
        <v>10.16</v>
      </c>
      <c r="S47" s="299"/>
      <c r="T47" s="299">
        <v>10.26</v>
      </c>
      <c r="U47" s="299"/>
      <c r="V47" s="299">
        <v>10.36</v>
      </c>
      <c r="W47" s="299"/>
      <c r="X47" s="299">
        <v>10.46</v>
      </c>
      <c r="Y47" s="299"/>
      <c r="Z47" s="299">
        <v>10.57</v>
      </c>
      <c r="AA47" s="299"/>
      <c r="AB47" s="299">
        <v>10.67</v>
      </c>
      <c r="AC47" s="299"/>
      <c r="AD47" s="299">
        <v>10.97</v>
      </c>
      <c r="AE47" s="299"/>
      <c r="AF47" s="299">
        <v>11.08</v>
      </c>
      <c r="AG47" s="299"/>
      <c r="AH47" s="299">
        <v>11.18</v>
      </c>
      <c r="AI47" s="299"/>
      <c r="AJ47" s="299">
        <v>11.28</v>
      </c>
      <c r="AK47" s="299"/>
      <c r="AL47" s="299">
        <v>11.38</v>
      </c>
      <c r="AM47" s="299"/>
      <c r="AN47" s="299">
        <v>11.48</v>
      </c>
      <c r="AO47" s="299"/>
      <c r="AP47" s="299">
        <v>11.59</v>
      </c>
      <c r="AQ47" s="299"/>
      <c r="AR47" s="299">
        <v>11.69</v>
      </c>
      <c r="AS47" s="299"/>
      <c r="AT47" s="299">
        <v>11.79</v>
      </c>
      <c r="AU47" s="299"/>
      <c r="AV47" s="299">
        <v>11.89</v>
      </c>
      <c r="AW47" s="299"/>
      <c r="AX47" s="299">
        <v>11.99</v>
      </c>
      <c r="AY47" s="299"/>
      <c r="AZ47" s="299">
        <v>12.08</v>
      </c>
      <c r="BA47" s="299"/>
      <c r="BB47" s="299"/>
      <c r="BC47" s="299"/>
      <c r="BD47" s="299"/>
      <c r="BE47" s="299"/>
      <c r="BF47" s="299"/>
      <c r="BG47" s="299"/>
      <c r="BH47" s="299"/>
      <c r="BI47" s="299"/>
      <c r="BJ47" s="299"/>
      <c r="BK47" s="299"/>
      <c r="BL47" s="299"/>
      <c r="BM47" s="299"/>
    </row>
    <row r="48" spans="1:122" s="48" customFormat="1" x14ac:dyDescent="0.25">
      <c r="A48" s="1"/>
      <c r="B48" s="1"/>
      <c r="C48" s="163" t="s">
        <v>55</v>
      </c>
      <c r="D48" s="299">
        <v>68.94</v>
      </c>
      <c r="E48" s="299"/>
      <c r="F48" s="299">
        <v>68.94</v>
      </c>
      <c r="G48" s="299"/>
      <c r="H48" s="299">
        <v>68.94</v>
      </c>
      <c r="I48" s="299"/>
      <c r="J48" s="299">
        <v>68.94</v>
      </c>
      <c r="K48" s="299"/>
      <c r="L48" s="299">
        <v>68.94</v>
      </c>
      <c r="M48" s="299"/>
      <c r="N48" s="299">
        <v>68.94</v>
      </c>
      <c r="O48" s="299"/>
      <c r="P48" s="299">
        <v>68.94</v>
      </c>
      <c r="Q48" s="299"/>
      <c r="R48" s="299">
        <v>68.94</v>
      </c>
      <c r="S48" s="299"/>
      <c r="T48" s="299">
        <v>68.94</v>
      </c>
      <c r="U48" s="299"/>
      <c r="V48" s="299">
        <v>68.94</v>
      </c>
      <c r="W48" s="299"/>
      <c r="X48" s="299">
        <v>68.94</v>
      </c>
      <c r="Y48" s="299"/>
      <c r="Z48" s="299">
        <v>68.94</v>
      </c>
      <c r="AA48" s="299"/>
      <c r="AB48" s="299">
        <v>68.94</v>
      </c>
      <c r="AC48" s="299"/>
      <c r="AD48" s="299">
        <v>68.98</v>
      </c>
      <c r="AE48" s="299"/>
      <c r="AF48" s="299">
        <v>68.98</v>
      </c>
      <c r="AG48" s="299"/>
      <c r="AH48" s="299">
        <v>68.98</v>
      </c>
      <c r="AI48" s="299"/>
      <c r="AJ48" s="299">
        <v>68.98</v>
      </c>
      <c r="AK48" s="299"/>
      <c r="AL48" s="299">
        <v>68.98</v>
      </c>
      <c r="AM48" s="299"/>
      <c r="AN48" s="299">
        <v>68.98</v>
      </c>
      <c r="AO48" s="299"/>
      <c r="AP48" s="299">
        <v>68.98</v>
      </c>
      <c r="AQ48" s="299"/>
      <c r="AR48" s="299">
        <v>68.98</v>
      </c>
      <c r="AS48" s="299"/>
      <c r="AT48" s="299">
        <v>68.98</v>
      </c>
      <c r="AU48" s="299"/>
      <c r="AV48" s="299">
        <v>68.98</v>
      </c>
      <c r="AW48" s="299"/>
      <c r="AX48" s="299">
        <v>68.98</v>
      </c>
      <c r="AY48" s="299"/>
      <c r="AZ48" s="299">
        <v>68.98</v>
      </c>
      <c r="BA48" s="299"/>
      <c r="BB48" s="299"/>
      <c r="BC48" s="299"/>
      <c r="BD48" s="299"/>
      <c r="BE48" s="299"/>
      <c r="BF48" s="299"/>
      <c r="BG48" s="299"/>
      <c r="BH48" s="299"/>
      <c r="BI48" s="299"/>
      <c r="BJ48" s="299"/>
      <c r="BK48" s="299"/>
      <c r="BL48" s="299"/>
      <c r="BM48" s="29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48" customFormat="1" x14ac:dyDescent="0.25">
      <c r="A49" s="1"/>
      <c r="B49" s="1"/>
      <c r="C49" s="163" t="s">
        <v>56</v>
      </c>
      <c r="D49" s="299">
        <v>576.67499999999995</v>
      </c>
      <c r="E49" s="299"/>
      <c r="F49" s="299">
        <v>575.95399999999995</v>
      </c>
      <c r="G49" s="299"/>
      <c r="H49" s="299">
        <v>576.21699999999998</v>
      </c>
      <c r="I49" s="299"/>
      <c r="J49" s="299">
        <v>576.29700000000003</v>
      </c>
      <c r="K49" s="299"/>
      <c r="L49" s="299">
        <v>576.49199999999996</v>
      </c>
      <c r="M49" s="299"/>
      <c r="N49" s="299">
        <v>576.54</v>
      </c>
      <c r="O49" s="299"/>
      <c r="P49" s="299">
        <v>576.43700000000001</v>
      </c>
      <c r="Q49" s="299"/>
      <c r="R49" s="299">
        <v>576.67700000000002</v>
      </c>
      <c r="S49" s="299"/>
      <c r="T49" s="299">
        <v>576.34799999999996</v>
      </c>
      <c r="U49" s="299"/>
      <c r="V49" s="299">
        <v>576.54899999999998</v>
      </c>
      <c r="W49" s="299"/>
      <c r="X49" s="299">
        <v>576.54899999999998</v>
      </c>
      <c r="Y49" s="299"/>
      <c r="Z49" s="299">
        <v>576.49699999999996</v>
      </c>
      <c r="AA49" s="299"/>
      <c r="AB49" s="299">
        <v>575.72500000000002</v>
      </c>
      <c r="AC49" s="299"/>
      <c r="AD49" s="299">
        <v>576.20500000000004</v>
      </c>
      <c r="AE49" s="299"/>
      <c r="AF49" s="299">
        <v>576.346</v>
      </c>
      <c r="AG49" s="299"/>
      <c r="AH49" s="299">
        <v>576.69899999999996</v>
      </c>
      <c r="AI49" s="299"/>
      <c r="AJ49" s="299">
        <v>576.61900000000003</v>
      </c>
      <c r="AK49" s="299"/>
      <c r="AL49" s="299">
        <v>576.673</v>
      </c>
      <c r="AM49" s="299"/>
      <c r="AN49" s="299">
        <v>576.44000000000005</v>
      </c>
      <c r="AO49" s="299"/>
      <c r="AP49" s="299">
        <v>576.75800000000004</v>
      </c>
      <c r="AQ49" s="299"/>
      <c r="AR49" s="299">
        <v>576.04600000000005</v>
      </c>
      <c r="AS49" s="299"/>
      <c r="AT49" s="299">
        <v>575.78099999999995</v>
      </c>
      <c r="AU49" s="299"/>
      <c r="AV49" s="299">
        <v>576.58799999999997</v>
      </c>
      <c r="AW49" s="299"/>
      <c r="AX49" s="299">
        <v>576.89</v>
      </c>
      <c r="AY49" s="299"/>
      <c r="AZ49" s="299">
        <v>576.31700000000001</v>
      </c>
      <c r="BA49" s="299"/>
      <c r="BB49" s="299"/>
      <c r="BC49" s="299"/>
      <c r="BD49" s="299"/>
      <c r="BE49" s="299"/>
      <c r="BF49" s="299"/>
      <c r="BG49" s="299"/>
      <c r="BH49" s="299"/>
      <c r="BI49" s="299"/>
      <c r="BJ49" s="299"/>
      <c r="BK49" s="299"/>
      <c r="BL49" s="299"/>
      <c r="BM49" s="29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48" customFormat="1" x14ac:dyDescent="0.25">
      <c r="A50" s="1"/>
      <c r="B50" s="1"/>
      <c r="C50" s="163" t="s">
        <v>57</v>
      </c>
      <c r="D50" s="299">
        <v>56.956000000000003</v>
      </c>
      <c r="E50" s="299"/>
      <c r="F50" s="299">
        <v>62.975000000000001</v>
      </c>
      <c r="G50" s="299"/>
      <c r="H50" s="299">
        <v>68.799000000000007</v>
      </c>
      <c r="I50" s="299"/>
      <c r="J50" s="299">
        <v>65.432000000000002</v>
      </c>
      <c r="K50" s="299"/>
      <c r="L50" s="299">
        <v>62.384999999999998</v>
      </c>
      <c r="M50" s="299"/>
      <c r="N50" s="299">
        <v>62.308999999999997</v>
      </c>
      <c r="O50" s="299"/>
      <c r="P50" s="299">
        <v>63.293999999999997</v>
      </c>
      <c r="Q50" s="299"/>
      <c r="R50" s="299">
        <v>64.150000000000006</v>
      </c>
      <c r="S50" s="299"/>
      <c r="T50" s="299">
        <v>64.462999999999994</v>
      </c>
      <c r="U50" s="299"/>
      <c r="V50" s="299">
        <v>75.77</v>
      </c>
      <c r="W50" s="299"/>
      <c r="X50" s="299">
        <v>75.77</v>
      </c>
      <c r="Y50" s="299"/>
      <c r="Z50" s="299">
        <v>92.478999999999999</v>
      </c>
      <c r="AA50" s="299"/>
      <c r="AB50" s="299">
        <v>95.954999999999998</v>
      </c>
      <c r="AC50" s="299"/>
      <c r="AD50" s="299">
        <v>97.372</v>
      </c>
      <c r="AE50" s="299"/>
      <c r="AF50" s="299">
        <v>94.194000000000003</v>
      </c>
      <c r="AG50" s="299"/>
      <c r="AH50" s="299">
        <v>96.159000000000006</v>
      </c>
      <c r="AI50" s="299"/>
      <c r="AJ50" s="299">
        <v>94.245000000000005</v>
      </c>
      <c r="AK50" s="299"/>
      <c r="AL50" s="299">
        <v>91.236999999999995</v>
      </c>
      <c r="AM50" s="299"/>
      <c r="AN50" s="299">
        <v>89.644000000000005</v>
      </c>
      <c r="AO50" s="299"/>
      <c r="AP50" s="299">
        <v>89.798000000000002</v>
      </c>
      <c r="AQ50" s="299"/>
      <c r="AR50" s="299">
        <v>89.06</v>
      </c>
      <c r="AS50" s="299"/>
      <c r="AT50" s="299">
        <v>87.760999999999996</v>
      </c>
      <c r="AU50" s="299"/>
      <c r="AV50" s="299">
        <v>88.21</v>
      </c>
      <c r="AW50" s="299"/>
      <c r="AX50" s="299">
        <v>87.971000000000004</v>
      </c>
      <c r="AY50" s="299"/>
      <c r="AZ50" s="299">
        <v>87.209000000000003</v>
      </c>
      <c r="BA50" s="299"/>
      <c r="BB50" s="299"/>
      <c r="BC50" s="299"/>
      <c r="BD50" s="299"/>
      <c r="BE50" s="299"/>
      <c r="BF50" s="299"/>
      <c r="BG50" s="299"/>
      <c r="BH50" s="299"/>
      <c r="BI50" s="299"/>
      <c r="BJ50" s="299"/>
      <c r="BK50" s="299"/>
      <c r="BL50" s="299"/>
      <c r="BM50" s="29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48" customFormat="1" x14ac:dyDescent="0.25">
      <c r="A51" s="1"/>
      <c r="B51" s="1"/>
      <c r="C51" s="163" t="s">
        <v>58</v>
      </c>
      <c r="D51" s="299">
        <v>394.87800000001153</v>
      </c>
      <c r="E51" s="299"/>
      <c r="F51" s="299">
        <v>406.62600000000384</v>
      </c>
      <c r="G51" s="299"/>
      <c r="H51" s="299">
        <v>402.73199999993085</v>
      </c>
      <c r="I51" s="299"/>
      <c r="J51" s="299">
        <v>390.78600000001825</v>
      </c>
      <c r="K51" s="299"/>
      <c r="L51" s="299">
        <v>275.61599999996542</v>
      </c>
      <c r="M51" s="299"/>
      <c r="N51" s="299">
        <v>282.87600000000384</v>
      </c>
      <c r="O51" s="299"/>
      <c r="P51" s="299">
        <v>282.01800000006915</v>
      </c>
      <c r="Q51" s="299"/>
      <c r="R51" s="299">
        <v>295.94399999990492</v>
      </c>
      <c r="S51" s="299"/>
      <c r="T51" s="299">
        <v>310.99200000008932</v>
      </c>
      <c r="U51" s="299"/>
      <c r="V51" s="299">
        <v>313.30199999995966</v>
      </c>
      <c r="W51" s="299"/>
      <c r="X51" s="299">
        <v>36.431999999978871</v>
      </c>
      <c r="Y51" s="299"/>
      <c r="Z51" s="299">
        <v>35.772000000084518</v>
      </c>
      <c r="AA51" s="299"/>
      <c r="AB51" s="299">
        <v>338.71199999997407</v>
      </c>
      <c r="AC51" s="299"/>
      <c r="AD51" s="299">
        <v>38.543999999928928</v>
      </c>
      <c r="AE51" s="299"/>
      <c r="AF51" s="299">
        <v>485.43000000009124</v>
      </c>
      <c r="AG51" s="299"/>
      <c r="AH51" s="299">
        <v>217.73399999993853</v>
      </c>
      <c r="AI51" s="299"/>
      <c r="AJ51" s="299">
        <v>187.37399999999616</v>
      </c>
      <c r="AK51" s="299"/>
      <c r="AL51" s="299">
        <v>376.06800000002113</v>
      </c>
      <c r="AM51" s="299"/>
      <c r="AN51" s="299">
        <v>433.81800000002113</v>
      </c>
      <c r="AO51" s="299"/>
      <c r="AP51" s="299">
        <v>407.9459999999126</v>
      </c>
      <c r="AQ51" s="299"/>
      <c r="AR51" s="299">
        <v>318.71400000010181</v>
      </c>
      <c r="AS51" s="299"/>
      <c r="AT51" s="299">
        <v>466.15800000000672</v>
      </c>
      <c r="AU51" s="299"/>
      <c r="AV51" s="299">
        <v>40.523999999972148</v>
      </c>
      <c r="AW51" s="299"/>
      <c r="AX51" s="299">
        <v>38.147999999968306</v>
      </c>
      <c r="AY51" s="299"/>
      <c r="AZ51" s="299">
        <v>171.33599999997023</v>
      </c>
      <c r="BA51" s="299"/>
      <c r="BB51" s="299"/>
      <c r="BC51" s="299"/>
      <c r="BD51" s="299"/>
      <c r="BE51" s="299"/>
      <c r="BF51" s="299"/>
      <c r="BG51" s="299"/>
      <c r="BH51" s="299"/>
      <c r="BI51" s="299"/>
      <c r="BJ51" s="299"/>
      <c r="BK51" s="299"/>
      <c r="BL51" s="299"/>
      <c r="BM51" s="29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s="48" customFormat="1" x14ac:dyDescent="0.25">
      <c r="A52" s="1"/>
      <c r="B52" s="1"/>
      <c r="C52" s="163" t="s">
        <v>63</v>
      </c>
      <c r="D52" s="299">
        <v>569.33399999999995</v>
      </c>
      <c r="E52" s="299"/>
      <c r="F52" s="299">
        <v>579.94799999999998</v>
      </c>
      <c r="G52" s="299"/>
      <c r="H52" s="299">
        <v>574.72400000000005</v>
      </c>
      <c r="I52" s="299"/>
      <c r="J52" s="299">
        <v>571.47199999998281</v>
      </c>
      <c r="K52" s="299"/>
      <c r="L52" s="299">
        <v>558.89800000001651</v>
      </c>
      <c r="M52" s="299"/>
      <c r="N52" s="299">
        <v>544.88400000000001</v>
      </c>
      <c r="O52" s="299"/>
      <c r="P52" s="299">
        <v>545.07000000000005</v>
      </c>
      <c r="Q52" s="299"/>
      <c r="R52" s="299">
        <v>545.07000000000005</v>
      </c>
      <c r="S52" s="299"/>
      <c r="T52" s="299">
        <v>578.96899999996913</v>
      </c>
      <c r="U52" s="299"/>
      <c r="V52" s="299">
        <v>512.13</v>
      </c>
      <c r="W52" s="299"/>
      <c r="X52" s="299">
        <v>512.13</v>
      </c>
      <c r="Y52" s="299"/>
      <c r="Z52" s="299">
        <v>490.91700000000196</v>
      </c>
      <c r="AA52" s="299"/>
      <c r="AB52" s="299">
        <v>468.75700000000001</v>
      </c>
      <c r="AC52" s="299"/>
      <c r="AD52" s="299">
        <v>468.75700000000001</v>
      </c>
      <c r="AE52" s="299"/>
      <c r="AF52" s="299">
        <v>520.00599999999997</v>
      </c>
      <c r="AG52" s="299"/>
      <c r="AH52" s="299">
        <v>501.32799999998684</v>
      </c>
      <c r="AI52" s="299"/>
      <c r="AJ52" s="299">
        <v>501.32799999998684</v>
      </c>
      <c r="AK52" s="299"/>
      <c r="AL52" s="299">
        <v>868.70500000000004</v>
      </c>
      <c r="AM52" s="299"/>
      <c r="AN52" s="299">
        <v>875.21399999997834</v>
      </c>
      <c r="AO52" s="299"/>
      <c r="AP52" s="299">
        <v>875.21399999997834</v>
      </c>
      <c r="AQ52" s="299"/>
      <c r="AR52" s="299">
        <v>672.04600000000005</v>
      </c>
      <c r="AS52" s="299"/>
      <c r="AT52" s="299">
        <v>790.79800000002501</v>
      </c>
      <c r="AU52" s="299"/>
      <c r="AV52" s="299">
        <v>712.67100000000005</v>
      </c>
      <c r="AW52" s="299"/>
      <c r="AX52" s="299">
        <v>529.88199999999995</v>
      </c>
      <c r="AY52" s="299"/>
      <c r="AZ52" s="299">
        <v>529.88199999999995</v>
      </c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99"/>
      <c r="BL52" s="299"/>
      <c r="BM52" s="299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s="48" customFormat="1" x14ac:dyDescent="0.25">
      <c r="A53" s="1"/>
      <c r="B53" s="1"/>
      <c r="C53" s="163" t="s">
        <v>59</v>
      </c>
      <c r="D53" s="299">
        <v>34.127999999999474</v>
      </c>
      <c r="E53" s="299"/>
      <c r="F53" s="299">
        <v>28.328000000001566</v>
      </c>
      <c r="G53" s="299"/>
      <c r="H53" s="299">
        <v>31.01200000000231</v>
      </c>
      <c r="I53" s="299"/>
      <c r="J53" s="299">
        <v>30.48099999999722</v>
      </c>
      <c r="K53" s="299"/>
      <c r="L53" s="299">
        <v>30.108000000001539</v>
      </c>
      <c r="M53" s="299"/>
      <c r="N53" s="299">
        <v>28.526999999998999</v>
      </c>
      <c r="O53" s="299"/>
      <c r="P53" s="299">
        <v>20.418000000000667</v>
      </c>
      <c r="Q53" s="299"/>
      <c r="R53" s="299">
        <v>27.430000000000792</v>
      </c>
      <c r="S53" s="299"/>
      <c r="T53" s="299">
        <v>26.288000000000238</v>
      </c>
      <c r="U53" s="299"/>
      <c r="V53" s="299">
        <v>26.116999999998008</v>
      </c>
      <c r="W53" s="299"/>
      <c r="X53" s="299">
        <v>25.365000000000283</v>
      </c>
      <c r="Y53" s="299"/>
      <c r="Z53" s="299">
        <v>23.389000000000486</v>
      </c>
      <c r="AA53" s="299"/>
      <c r="AB53" s="299">
        <v>24.5720000000018</v>
      </c>
      <c r="AC53" s="299"/>
      <c r="AD53" s="299">
        <v>23.581999999997926</v>
      </c>
      <c r="AE53" s="299"/>
      <c r="AF53" s="299">
        <v>22.210000000000765</v>
      </c>
      <c r="AG53" s="299"/>
      <c r="AH53" s="299">
        <v>22.829000000000995</v>
      </c>
      <c r="AI53" s="299"/>
      <c r="AJ53" s="299">
        <v>22.832999999996218</v>
      </c>
      <c r="AK53" s="299"/>
      <c r="AL53" s="299">
        <v>22.0749999999985</v>
      </c>
      <c r="AM53" s="299"/>
      <c r="AN53" s="299">
        <v>21.101000000002433</v>
      </c>
      <c r="AO53" s="299"/>
      <c r="AP53" s="299">
        <v>21.988000000002557</v>
      </c>
      <c r="AQ53" s="299"/>
      <c r="AR53" s="299">
        <v>21.586000000000496</v>
      </c>
      <c r="AS53" s="299"/>
      <c r="AT53" s="299">
        <v>21.270000000000028</v>
      </c>
      <c r="AU53" s="299"/>
      <c r="AV53" s="299">
        <v>21.124999999996181</v>
      </c>
      <c r="AW53" s="299"/>
      <c r="AX53" s="299">
        <v>23.282999999998992</v>
      </c>
      <c r="AY53" s="299"/>
      <c r="AZ53" s="299">
        <v>22.103999999999267</v>
      </c>
      <c r="BA53" s="299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99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</sheetData>
  <mergeCells count="687">
    <mergeCell ref="A2:BM2"/>
    <mergeCell ref="A3:BM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10:C10"/>
    <mergeCell ref="A11:C11"/>
    <mergeCell ref="A12:C12"/>
    <mergeCell ref="A13:C13"/>
    <mergeCell ref="A14:C14"/>
    <mergeCell ref="A15:C15"/>
    <mergeCell ref="A7:C7"/>
    <mergeCell ref="A8:C8"/>
    <mergeCell ref="A9:C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L33:M33"/>
    <mergeCell ref="N33:O33"/>
    <mergeCell ref="P33:Q33"/>
    <mergeCell ref="A28:C28"/>
    <mergeCell ref="A29:C29"/>
    <mergeCell ref="A31:C31"/>
    <mergeCell ref="A32:C32"/>
    <mergeCell ref="A33:C33"/>
    <mergeCell ref="D33: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34:C34"/>
    <mergeCell ref="D34:E34"/>
    <mergeCell ref="F34:G34"/>
    <mergeCell ref="H34:I34"/>
    <mergeCell ref="J34:K34"/>
    <mergeCell ref="L34:M34"/>
    <mergeCell ref="N34:O34"/>
    <mergeCell ref="BB33:BC33"/>
    <mergeCell ref="BD33:BE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F33:G33"/>
    <mergeCell ref="H33:I33"/>
    <mergeCell ref="J33:K33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L34:BM34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N35:O35"/>
    <mergeCell ref="P35:Q35"/>
    <mergeCell ref="R35:S35"/>
    <mergeCell ref="T35:U35"/>
    <mergeCell ref="A35:C35"/>
    <mergeCell ref="D35:E35"/>
    <mergeCell ref="F35:G35"/>
    <mergeCell ref="H35:I35"/>
    <mergeCell ref="J35:K35"/>
    <mergeCell ref="L35:M35"/>
    <mergeCell ref="N36:O36"/>
    <mergeCell ref="P36:Q36"/>
    <mergeCell ref="R36:S36"/>
    <mergeCell ref="T36:U36"/>
    <mergeCell ref="A36:C36"/>
    <mergeCell ref="D36:E36"/>
    <mergeCell ref="F36:G36"/>
    <mergeCell ref="H36:I36"/>
    <mergeCell ref="J36:K36"/>
    <mergeCell ref="L36:M36"/>
    <mergeCell ref="X38:Y38"/>
    <mergeCell ref="A38:C38"/>
    <mergeCell ref="D38:E38"/>
    <mergeCell ref="F38:G38"/>
    <mergeCell ref="H38:I38"/>
    <mergeCell ref="J38:K38"/>
    <mergeCell ref="L38:M38"/>
    <mergeCell ref="N37:O37"/>
    <mergeCell ref="P37:Q37"/>
    <mergeCell ref="R37:S37"/>
    <mergeCell ref="T37:U37"/>
    <mergeCell ref="A37:C37"/>
    <mergeCell ref="D37:E37"/>
    <mergeCell ref="F37:G37"/>
    <mergeCell ref="H37:I37"/>
    <mergeCell ref="J37:K37"/>
    <mergeCell ref="L37:M37"/>
    <mergeCell ref="X37:Y37"/>
    <mergeCell ref="A39:C39"/>
    <mergeCell ref="BJ38:BK38"/>
    <mergeCell ref="BL38:BM38"/>
    <mergeCell ref="AX38:AY38"/>
    <mergeCell ref="AZ38:BA38"/>
    <mergeCell ref="BB38:BC38"/>
    <mergeCell ref="BD38:BE38"/>
    <mergeCell ref="BF38:BG38"/>
    <mergeCell ref="BH38:BI38"/>
    <mergeCell ref="AL38:AM38"/>
    <mergeCell ref="AN38:AO38"/>
    <mergeCell ref="AP38:AQ38"/>
    <mergeCell ref="AR38:AS38"/>
    <mergeCell ref="AT38:AU38"/>
    <mergeCell ref="AV38:AW38"/>
    <mergeCell ref="Z38:AA38"/>
    <mergeCell ref="AB38:AC38"/>
    <mergeCell ref="AD38:AE38"/>
    <mergeCell ref="AF38:AG38"/>
    <mergeCell ref="AH38:AI38"/>
    <mergeCell ref="AJ38:AK38"/>
    <mergeCell ref="N38:O38"/>
    <mergeCell ref="P38:Q38"/>
    <mergeCell ref="R38:S38"/>
    <mergeCell ref="D41:E41"/>
    <mergeCell ref="F41:G41"/>
    <mergeCell ref="H41:I41"/>
    <mergeCell ref="J41:K41"/>
    <mergeCell ref="L41:M41"/>
    <mergeCell ref="N41:O41"/>
    <mergeCell ref="P41:Q41"/>
    <mergeCell ref="P40:Q40"/>
    <mergeCell ref="R40:S40"/>
    <mergeCell ref="D40:E40"/>
    <mergeCell ref="F40:G40"/>
    <mergeCell ref="H40:I40"/>
    <mergeCell ref="J40:K40"/>
    <mergeCell ref="L40:M40"/>
    <mergeCell ref="N40:O40"/>
    <mergeCell ref="R41:S41"/>
    <mergeCell ref="D43:E43"/>
    <mergeCell ref="F43:G43"/>
    <mergeCell ref="H43:I43"/>
    <mergeCell ref="J43:K43"/>
    <mergeCell ref="L43:M43"/>
    <mergeCell ref="N43:O43"/>
    <mergeCell ref="P43:Q43"/>
    <mergeCell ref="R42:S42"/>
    <mergeCell ref="T42:U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D45:E45"/>
    <mergeCell ref="F45:G45"/>
    <mergeCell ref="H45:I45"/>
    <mergeCell ref="J45:K45"/>
    <mergeCell ref="L45:M45"/>
    <mergeCell ref="N45:O45"/>
    <mergeCell ref="P45:Q45"/>
    <mergeCell ref="R44:S44"/>
    <mergeCell ref="T44:U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D47:E47"/>
    <mergeCell ref="F47:G47"/>
    <mergeCell ref="H47:I47"/>
    <mergeCell ref="J47:K47"/>
    <mergeCell ref="L47:M47"/>
    <mergeCell ref="N47:O47"/>
    <mergeCell ref="P47:Q47"/>
    <mergeCell ref="R46:S46"/>
    <mergeCell ref="T46:U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D49:E49"/>
    <mergeCell ref="F49:G49"/>
    <mergeCell ref="H49:I49"/>
    <mergeCell ref="J49:K49"/>
    <mergeCell ref="L49:M49"/>
    <mergeCell ref="N49:O49"/>
    <mergeCell ref="P49:Q49"/>
    <mergeCell ref="R48:S48"/>
    <mergeCell ref="T48:U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F51:G51"/>
    <mergeCell ref="H51:I51"/>
    <mergeCell ref="J51:K51"/>
    <mergeCell ref="L51:M51"/>
    <mergeCell ref="N51:O51"/>
    <mergeCell ref="P51:Q51"/>
    <mergeCell ref="R50:S50"/>
    <mergeCell ref="T50:U50"/>
    <mergeCell ref="D50:E50"/>
    <mergeCell ref="F50:G50"/>
    <mergeCell ref="H50:I50"/>
    <mergeCell ref="J50:K50"/>
    <mergeCell ref="L50:M50"/>
    <mergeCell ref="N50:O50"/>
    <mergeCell ref="P50:Q50"/>
    <mergeCell ref="T51:U51"/>
    <mergeCell ref="T41:U41"/>
    <mergeCell ref="T40:U40"/>
    <mergeCell ref="T38:U38"/>
    <mergeCell ref="V38:W38"/>
    <mergeCell ref="D53:E53"/>
    <mergeCell ref="F53:G53"/>
    <mergeCell ref="H53:I53"/>
    <mergeCell ref="J53:K53"/>
    <mergeCell ref="L53:M53"/>
    <mergeCell ref="N53:O53"/>
    <mergeCell ref="P53:Q53"/>
    <mergeCell ref="R52:S52"/>
    <mergeCell ref="T52:U52"/>
    <mergeCell ref="D52:E52"/>
    <mergeCell ref="F52:G52"/>
    <mergeCell ref="H52:I52"/>
    <mergeCell ref="J52:K52"/>
    <mergeCell ref="L52:M52"/>
    <mergeCell ref="N52:O52"/>
    <mergeCell ref="P52:Q52"/>
    <mergeCell ref="D51:E51"/>
    <mergeCell ref="R53:S53"/>
    <mergeCell ref="T53:U53"/>
    <mergeCell ref="R51:S51"/>
    <mergeCell ref="AL36:AM36"/>
    <mergeCell ref="AN36:AO36"/>
    <mergeCell ref="AP36:AQ36"/>
    <mergeCell ref="AR36:AS36"/>
    <mergeCell ref="AT36:AU36"/>
    <mergeCell ref="V36:W36"/>
    <mergeCell ref="X36:Y36"/>
    <mergeCell ref="Z36:AA36"/>
    <mergeCell ref="AB36:AC36"/>
    <mergeCell ref="AD36:AE36"/>
    <mergeCell ref="AF36:AG36"/>
    <mergeCell ref="AH36:AI36"/>
    <mergeCell ref="AZ36:BA36"/>
    <mergeCell ref="BL37:BM37"/>
    <mergeCell ref="AZ37:BA37"/>
    <mergeCell ref="BB37:BC37"/>
    <mergeCell ref="BD37:BE37"/>
    <mergeCell ref="BF37:BG37"/>
    <mergeCell ref="BH36:BI36"/>
    <mergeCell ref="BJ36:BK36"/>
    <mergeCell ref="BL36:BM36"/>
    <mergeCell ref="BB36:BC36"/>
    <mergeCell ref="BD36:BE36"/>
    <mergeCell ref="BF36:BG36"/>
    <mergeCell ref="V35:W35"/>
    <mergeCell ref="X35:Y35"/>
    <mergeCell ref="Z35:AA35"/>
    <mergeCell ref="AB35:AC35"/>
    <mergeCell ref="AD35:AE35"/>
    <mergeCell ref="AF35:AG35"/>
    <mergeCell ref="AH35:AI35"/>
    <mergeCell ref="AV37:AW37"/>
    <mergeCell ref="AX37:AY37"/>
    <mergeCell ref="AJ37:AK37"/>
    <mergeCell ref="AL37:AM37"/>
    <mergeCell ref="AN37:AO37"/>
    <mergeCell ref="AP37:AQ37"/>
    <mergeCell ref="AR37:AS37"/>
    <mergeCell ref="AT37:AU37"/>
    <mergeCell ref="V37:W37"/>
    <mergeCell ref="Z37:AA37"/>
    <mergeCell ref="AB37:AC37"/>
    <mergeCell ref="AD37:AE37"/>
    <mergeCell ref="AF37:AG37"/>
    <mergeCell ref="AH37:AI37"/>
    <mergeCell ref="AV36:AW36"/>
    <mergeCell ref="AX36:AY36"/>
    <mergeCell ref="AJ36:AK36"/>
    <mergeCell ref="BH35:BI35"/>
    <mergeCell ref="BJ35:BK35"/>
    <mergeCell ref="BL35:BM35"/>
    <mergeCell ref="V40:W40"/>
    <mergeCell ref="V41:W41"/>
    <mergeCell ref="V42:W42"/>
    <mergeCell ref="AF40:AG40"/>
    <mergeCell ref="AH40:AI40"/>
    <mergeCell ref="AJ40:AK40"/>
    <mergeCell ref="AL40:AM40"/>
    <mergeCell ref="AV35:AW35"/>
    <mergeCell ref="AX35:AY35"/>
    <mergeCell ref="AZ35:BA35"/>
    <mergeCell ref="BB35:BC35"/>
    <mergeCell ref="BD35:BE35"/>
    <mergeCell ref="BF35:BG35"/>
    <mergeCell ref="AJ35:AK35"/>
    <mergeCell ref="AL35:AM35"/>
    <mergeCell ref="AN35:AO35"/>
    <mergeCell ref="AP35:AQ35"/>
    <mergeCell ref="AR35:AS35"/>
    <mergeCell ref="AT35:AU35"/>
    <mergeCell ref="BH37:BI37"/>
    <mergeCell ref="BJ37:BK37"/>
    <mergeCell ref="V49:W49"/>
    <mergeCell ref="V50:W50"/>
    <mergeCell ref="V51:W51"/>
    <mergeCell ref="V52:W52"/>
    <mergeCell ref="V53:W53"/>
    <mergeCell ref="X40:Y40"/>
    <mergeCell ref="X41:Y41"/>
    <mergeCell ref="X42:Y42"/>
    <mergeCell ref="X43:Y43"/>
    <mergeCell ref="X44:Y44"/>
    <mergeCell ref="V43:W43"/>
    <mergeCell ref="V44:W44"/>
    <mergeCell ref="V45:W45"/>
    <mergeCell ref="V46:W46"/>
    <mergeCell ref="V47:W47"/>
    <mergeCell ref="V48:W48"/>
    <mergeCell ref="X51:Y51"/>
    <mergeCell ref="X52:Y52"/>
    <mergeCell ref="X53:Y53"/>
    <mergeCell ref="Z40:AA40"/>
    <mergeCell ref="AB40:AC40"/>
    <mergeCell ref="AD40:AE40"/>
    <mergeCell ref="X45:Y45"/>
    <mergeCell ref="X46:Y46"/>
    <mergeCell ref="X47:Y47"/>
    <mergeCell ref="X48:Y48"/>
    <mergeCell ref="X49:Y49"/>
    <mergeCell ref="X50:Y50"/>
    <mergeCell ref="Z43:AA43"/>
    <mergeCell ref="AB43:AC43"/>
    <mergeCell ref="AD43:AE43"/>
    <mergeCell ref="Z46:AA46"/>
    <mergeCell ref="AB46:AC46"/>
    <mergeCell ref="AD46:AE46"/>
    <mergeCell ref="Z49:AA49"/>
    <mergeCell ref="AB49:AC49"/>
    <mergeCell ref="AD49:AE49"/>
    <mergeCell ref="BL40:BM40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BD41:BE41"/>
    <mergeCell ref="BF41:BG41"/>
    <mergeCell ref="BH41:BI41"/>
    <mergeCell ref="BJ41:BK41"/>
    <mergeCell ref="BL41:BM41"/>
    <mergeCell ref="Z42:AA42"/>
    <mergeCell ref="AB42:AC42"/>
    <mergeCell ref="AD42:AE42"/>
    <mergeCell ref="AF42:AG42"/>
    <mergeCell ref="AH42:AI42"/>
    <mergeCell ref="AR41:AS41"/>
    <mergeCell ref="AT41:AU41"/>
    <mergeCell ref="AV41:AW41"/>
    <mergeCell ref="AX41:AY41"/>
    <mergeCell ref="AZ41:BA41"/>
    <mergeCell ref="BB41:BC41"/>
    <mergeCell ref="BH42:BI42"/>
    <mergeCell ref="BJ42:BK42"/>
    <mergeCell ref="BL42:BM42"/>
    <mergeCell ref="BF42:BG42"/>
    <mergeCell ref="AF43:AG43"/>
    <mergeCell ref="AH43:AI43"/>
    <mergeCell ref="AJ43:AK43"/>
    <mergeCell ref="AL43:AM43"/>
    <mergeCell ref="AV42:AW42"/>
    <mergeCell ref="AX42:AY42"/>
    <mergeCell ref="AZ42:BA42"/>
    <mergeCell ref="BB42:BC42"/>
    <mergeCell ref="BD42:BE42"/>
    <mergeCell ref="AJ42:AK42"/>
    <mergeCell ref="AL42:AM42"/>
    <mergeCell ref="AN42:AO42"/>
    <mergeCell ref="AP42:AQ42"/>
    <mergeCell ref="AR42:AS42"/>
    <mergeCell ref="AT42:AU42"/>
    <mergeCell ref="BL43:BM43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BD44:BE44"/>
    <mergeCell ref="BF44:BG44"/>
    <mergeCell ref="BH44:BI44"/>
    <mergeCell ref="BJ44:BK44"/>
    <mergeCell ref="BL44:BM44"/>
    <mergeCell ref="Z45:AA45"/>
    <mergeCell ref="AB45:AC45"/>
    <mergeCell ref="AD45:AE45"/>
    <mergeCell ref="AF45:AG45"/>
    <mergeCell ref="AH45:AI45"/>
    <mergeCell ref="AR44:AS44"/>
    <mergeCell ref="AT44:AU44"/>
    <mergeCell ref="AV44:AW44"/>
    <mergeCell ref="AX44:AY44"/>
    <mergeCell ref="AZ44:BA44"/>
    <mergeCell ref="BB44:BC44"/>
    <mergeCell ref="BH45:BI45"/>
    <mergeCell ref="BJ45:BK45"/>
    <mergeCell ref="BL45:BM45"/>
    <mergeCell ref="BF45:BG45"/>
    <mergeCell ref="AF46:AG46"/>
    <mergeCell ref="AH46:AI46"/>
    <mergeCell ref="AJ46:AK46"/>
    <mergeCell ref="AL46:AM46"/>
    <mergeCell ref="AV45:AW45"/>
    <mergeCell ref="AX45:AY45"/>
    <mergeCell ref="AZ45:BA45"/>
    <mergeCell ref="BB45:BC45"/>
    <mergeCell ref="BD45:BE45"/>
    <mergeCell ref="AJ45:AK45"/>
    <mergeCell ref="AL45:AM45"/>
    <mergeCell ref="AN45:AO45"/>
    <mergeCell ref="AP45:AQ45"/>
    <mergeCell ref="AR45:AS45"/>
    <mergeCell ref="AT45:AU45"/>
    <mergeCell ref="BL46:BM46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BD47:BE47"/>
    <mergeCell ref="BF47:BG47"/>
    <mergeCell ref="BH47:BI47"/>
    <mergeCell ref="BJ47:BK47"/>
    <mergeCell ref="BL47:BM47"/>
    <mergeCell ref="Z48:AA48"/>
    <mergeCell ref="AB48:AC48"/>
    <mergeCell ref="AD48:AE48"/>
    <mergeCell ref="AF48:AG48"/>
    <mergeCell ref="AH48:AI48"/>
    <mergeCell ref="AR47:AS47"/>
    <mergeCell ref="AT47:AU47"/>
    <mergeCell ref="AV47:AW47"/>
    <mergeCell ref="AX47:AY47"/>
    <mergeCell ref="AZ47:BA47"/>
    <mergeCell ref="BB47:BC47"/>
    <mergeCell ref="BH48:BI48"/>
    <mergeCell ref="BJ48:BK48"/>
    <mergeCell ref="BL48:BM48"/>
    <mergeCell ref="BF48:BG48"/>
    <mergeCell ref="AF49:AG49"/>
    <mergeCell ref="AH49:AI49"/>
    <mergeCell ref="AJ49:AK49"/>
    <mergeCell ref="AL49:AM49"/>
    <mergeCell ref="AV48:AW48"/>
    <mergeCell ref="AX48:AY48"/>
    <mergeCell ref="AZ48:BA48"/>
    <mergeCell ref="BB48:BC48"/>
    <mergeCell ref="BD48:BE48"/>
    <mergeCell ref="AJ48:AK48"/>
    <mergeCell ref="AL48:AM48"/>
    <mergeCell ref="AN48:AO48"/>
    <mergeCell ref="AP48:AQ48"/>
    <mergeCell ref="AR48:AS48"/>
    <mergeCell ref="AT48:AU48"/>
    <mergeCell ref="BL49:BM49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BD50:BE50"/>
    <mergeCell ref="BF50:BG50"/>
    <mergeCell ref="BH50:BI50"/>
    <mergeCell ref="BJ50:BK50"/>
    <mergeCell ref="BL50:BM50"/>
    <mergeCell ref="Z51:AA51"/>
    <mergeCell ref="AB51:AC51"/>
    <mergeCell ref="AD51:AE51"/>
    <mergeCell ref="AF51:AG51"/>
    <mergeCell ref="AH51:AI51"/>
    <mergeCell ref="AR50:AS50"/>
    <mergeCell ref="AT50:AU50"/>
    <mergeCell ref="AV50:AW50"/>
    <mergeCell ref="AX50:AY50"/>
    <mergeCell ref="AZ50:BA50"/>
    <mergeCell ref="BB50:BC50"/>
    <mergeCell ref="BH51:BI51"/>
    <mergeCell ref="BJ51:BK51"/>
    <mergeCell ref="BL51:BM51"/>
    <mergeCell ref="AZ51:BA51"/>
    <mergeCell ref="BB51:BC51"/>
    <mergeCell ref="BD51:BE51"/>
    <mergeCell ref="BF51:BG51"/>
    <mergeCell ref="Z52:AA52"/>
    <mergeCell ref="AB52:AC52"/>
    <mergeCell ref="AD52:AE52"/>
    <mergeCell ref="AF52:AG52"/>
    <mergeCell ref="AH52:AI52"/>
    <mergeCell ref="AJ52:AK52"/>
    <mergeCell ref="AL52:AM52"/>
    <mergeCell ref="AV51:AW51"/>
    <mergeCell ref="AX51:AY51"/>
    <mergeCell ref="AJ51:AK51"/>
    <mergeCell ref="AL51:AM51"/>
    <mergeCell ref="AN51:AO51"/>
    <mergeCell ref="AP51:AQ51"/>
    <mergeCell ref="AR51:AS51"/>
    <mergeCell ref="AT51:AU51"/>
    <mergeCell ref="BD52:BE52"/>
    <mergeCell ref="BF52:BG52"/>
    <mergeCell ref="BH52:BI52"/>
    <mergeCell ref="BJ52:BK52"/>
    <mergeCell ref="AN52:AO52"/>
    <mergeCell ref="AP52:AQ52"/>
    <mergeCell ref="AR52:AS52"/>
    <mergeCell ref="AT52:AU52"/>
    <mergeCell ref="AV52:AW52"/>
    <mergeCell ref="AX52:AY52"/>
    <mergeCell ref="BD53:BE53"/>
    <mergeCell ref="BF53:BG53"/>
    <mergeCell ref="BH53:BI53"/>
    <mergeCell ref="BJ53:BK53"/>
    <mergeCell ref="BL53:BM53"/>
    <mergeCell ref="A30:C30"/>
    <mergeCell ref="AR53:AS53"/>
    <mergeCell ref="AT53:AU53"/>
    <mergeCell ref="AV53:AW53"/>
    <mergeCell ref="AX53:AY53"/>
    <mergeCell ref="AZ53:BA53"/>
    <mergeCell ref="BB53:BC53"/>
    <mergeCell ref="BL52:BM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Z52:BA52"/>
    <mergeCell ref="BB52:BC5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65" t="s">
        <v>1</v>
      </c>
      <c r="B5" s="366"/>
      <c r="C5" s="366"/>
      <c r="D5" s="362">
        <v>45170</v>
      </c>
      <c r="E5" s="363"/>
      <c r="F5" s="362">
        <v>45171</v>
      </c>
      <c r="G5" s="363"/>
      <c r="H5" s="362">
        <v>45172</v>
      </c>
      <c r="I5" s="363"/>
      <c r="J5" s="362">
        <v>45173</v>
      </c>
      <c r="K5" s="363"/>
      <c r="L5" s="362">
        <v>45174</v>
      </c>
      <c r="M5" s="363"/>
      <c r="N5" s="362">
        <v>45175</v>
      </c>
      <c r="O5" s="363"/>
      <c r="P5" s="362">
        <v>45176</v>
      </c>
      <c r="Q5" s="363"/>
      <c r="R5" s="362">
        <v>45177</v>
      </c>
      <c r="S5" s="363"/>
      <c r="T5" s="362">
        <v>45178</v>
      </c>
      <c r="U5" s="363"/>
      <c r="V5" s="362">
        <v>45179</v>
      </c>
      <c r="W5" s="363"/>
      <c r="X5" s="362">
        <v>45180</v>
      </c>
      <c r="Y5" s="363"/>
      <c r="Z5" s="362">
        <v>45181</v>
      </c>
      <c r="AA5" s="363"/>
      <c r="AB5" s="362">
        <v>45182</v>
      </c>
      <c r="AC5" s="363"/>
      <c r="AD5" s="362">
        <v>45183</v>
      </c>
      <c r="AE5" s="363"/>
      <c r="AF5" s="362">
        <v>45184</v>
      </c>
      <c r="AG5" s="363"/>
      <c r="AH5" s="362">
        <v>45185</v>
      </c>
      <c r="AI5" s="363"/>
      <c r="AJ5" s="362">
        <v>45186</v>
      </c>
      <c r="AK5" s="363"/>
      <c r="AL5" s="362">
        <v>45187</v>
      </c>
      <c r="AM5" s="363"/>
      <c r="AN5" s="362">
        <v>45188</v>
      </c>
      <c r="AO5" s="363"/>
      <c r="AP5" s="362">
        <v>45189</v>
      </c>
      <c r="AQ5" s="363"/>
      <c r="AR5" s="362">
        <v>45190</v>
      </c>
      <c r="AS5" s="363"/>
      <c r="AT5" s="362">
        <v>45191</v>
      </c>
      <c r="AU5" s="363"/>
      <c r="AV5" s="362">
        <v>45192</v>
      </c>
      <c r="AW5" s="363"/>
      <c r="AX5" s="362">
        <v>45193</v>
      </c>
      <c r="AY5" s="363"/>
      <c r="AZ5" s="362">
        <v>45194</v>
      </c>
      <c r="BA5" s="363"/>
      <c r="BB5" s="362">
        <v>45195</v>
      </c>
      <c r="BC5" s="363"/>
      <c r="BD5" s="362">
        <v>45196</v>
      </c>
      <c r="BE5" s="363"/>
      <c r="BF5" s="362">
        <v>45197</v>
      </c>
      <c r="BG5" s="363"/>
      <c r="BH5" s="362">
        <v>45198</v>
      </c>
      <c r="BI5" s="363"/>
      <c r="BJ5" s="362">
        <v>45199</v>
      </c>
      <c r="BK5" s="363"/>
      <c r="BL5" s="362">
        <v>45200</v>
      </c>
      <c r="BM5" s="363"/>
      <c r="BN5" s="362">
        <v>45201</v>
      </c>
      <c r="BO5" s="363"/>
      <c r="BP5" s="362">
        <v>45202</v>
      </c>
      <c r="BQ5" s="363"/>
      <c r="BR5" s="362">
        <v>45203</v>
      </c>
      <c r="BS5" s="363"/>
      <c r="BT5" s="362">
        <v>45179</v>
      </c>
      <c r="BU5" s="363"/>
      <c r="BV5" s="362">
        <v>45180</v>
      </c>
      <c r="BW5" s="363"/>
      <c r="BX5" s="362">
        <v>45181</v>
      </c>
      <c r="BY5" s="363"/>
      <c r="BZ5" s="362">
        <v>45182</v>
      </c>
      <c r="CA5" s="363"/>
      <c r="CB5" s="362">
        <v>45183</v>
      </c>
      <c r="CC5" s="363"/>
      <c r="CD5" s="362">
        <v>45184</v>
      </c>
      <c r="CE5" s="363"/>
      <c r="CF5" s="362">
        <v>45185</v>
      </c>
      <c r="CG5" s="363"/>
      <c r="CH5" s="362">
        <v>45186</v>
      </c>
      <c r="CI5" s="363"/>
      <c r="CJ5" s="362">
        <v>45187</v>
      </c>
      <c r="CK5" s="363"/>
      <c r="CL5" s="369">
        <v>45188</v>
      </c>
      <c r="CM5" s="370"/>
      <c r="CN5" s="362">
        <v>45189</v>
      </c>
      <c r="CO5" s="363"/>
      <c r="CP5" s="362">
        <v>45190</v>
      </c>
      <c r="CQ5" s="363"/>
      <c r="CR5" s="362">
        <v>45191</v>
      </c>
      <c r="CS5" s="363"/>
      <c r="CT5" s="362">
        <v>45192</v>
      </c>
      <c r="CU5" s="363"/>
      <c r="CV5" s="362">
        <v>45193</v>
      </c>
      <c r="CW5" s="363"/>
      <c r="CX5" s="362">
        <v>45194</v>
      </c>
      <c r="CY5" s="363"/>
      <c r="CZ5" s="362">
        <v>45195</v>
      </c>
      <c r="DA5" s="363"/>
      <c r="DB5" s="362">
        <v>45196</v>
      </c>
      <c r="DC5" s="363"/>
      <c r="DD5" s="362">
        <v>45197</v>
      </c>
      <c r="DE5" s="363"/>
      <c r="DF5" s="362">
        <v>45198</v>
      </c>
      <c r="DG5" s="363"/>
      <c r="DH5" s="362">
        <v>45199</v>
      </c>
      <c r="DI5" s="363"/>
      <c r="DJ5" s="362">
        <v>45200</v>
      </c>
      <c r="DK5" s="363"/>
      <c r="DL5" s="362">
        <v>45201</v>
      </c>
      <c r="DM5" s="363"/>
      <c r="DN5" s="362">
        <v>45202</v>
      </c>
      <c r="DO5" s="363"/>
      <c r="DP5" s="226"/>
      <c r="DQ5" s="226"/>
      <c r="DR5" s="227"/>
    </row>
    <row r="6" spans="1:122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56" t="s">
        <v>66</v>
      </c>
      <c r="B7" s="357"/>
      <c r="C7" s="358"/>
      <c r="D7" s="26">
        <v>12.39</v>
      </c>
      <c r="E7" s="25">
        <v>11.458000000000538</v>
      </c>
      <c r="F7" s="219">
        <v>12.16</v>
      </c>
      <c r="G7" s="195">
        <v>11.462000000000899</v>
      </c>
      <c r="H7" s="18">
        <v>11.4</v>
      </c>
      <c r="I7" s="19">
        <v>11.45200000000068</v>
      </c>
      <c r="J7" s="18">
        <v>12.38</v>
      </c>
      <c r="K7" s="20">
        <v>11.498999999998887</v>
      </c>
      <c r="L7" s="21">
        <v>11.52</v>
      </c>
      <c r="M7" s="20">
        <v>11.524000000000342</v>
      </c>
      <c r="N7" s="27">
        <v>11.7</v>
      </c>
      <c r="O7" s="20">
        <v>11.494999999998527</v>
      </c>
      <c r="P7" s="46">
        <v>13.37</v>
      </c>
      <c r="Q7" s="20">
        <v>11.468000000001666</v>
      </c>
      <c r="R7" s="18">
        <v>13.54</v>
      </c>
      <c r="S7" s="20">
        <v>11.447000000000116</v>
      </c>
      <c r="T7" s="18">
        <v>13.59</v>
      </c>
      <c r="U7" s="22">
        <v>11.44399999999905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13.75</v>
      </c>
      <c r="BU7" s="22">
        <v>11.462000000001353</v>
      </c>
      <c r="BV7" s="18">
        <v>14.02</v>
      </c>
      <c r="BW7" s="209">
        <v>11.443000000000211</v>
      </c>
      <c r="BX7" s="18">
        <v>14.11</v>
      </c>
      <c r="BY7" s="22">
        <v>12.065999999999349</v>
      </c>
      <c r="BZ7" s="18">
        <v>14.12</v>
      </c>
      <c r="CA7" s="22">
        <v>11.645999999999731</v>
      </c>
      <c r="CB7" s="18">
        <v>14.12</v>
      </c>
      <c r="CC7" s="22">
        <v>11.460999999999331</v>
      </c>
      <c r="CD7" s="18">
        <v>14.4</v>
      </c>
      <c r="CE7" s="22">
        <v>11.288000000001375</v>
      </c>
      <c r="CF7" s="219">
        <v>14.4</v>
      </c>
      <c r="CG7" s="22">
        <v>11</v>
      </c>
      <c r="CH7" s="219">
        <v>14.6</v>
      </c>
      <c r="CI7" s="22">
        <v>11</v>
      </c>
      <c r="CJ7" s="219">
        <v>14.45</v>
      </c>
      <c r="CK7" s="22">
        <v>11</v>
      </c>
      <c r="CL7" s="219">
        <v>14.8</v>
      </c>
      <c r="CM7" s="22">
        <v>11</v>
      </c>
      <c r="CN7" s="219">
        <v>15</v>
      </c>
      <c r="CO7" s="22">
        <v>11</v>
      </c>
      <c r="CP7" s="219">
        <v>15.5</v>
      </c>
      <c r="CQ7" s="22">
        <v>11</v>
      </c>
      <c r="CR7" s="219">
        <v>15.69</v>
      </c>
      <c r="CS7" s="22">
        <v>11</v>
      </c>
      <c r="CT7" s="219">
        <v>15.82</v>
      </c>
      <c r="CU7" s="22">
        <v>11</v>
      </c>
      <c r="CV7" s="219">
        <v>16.21</v>
      </c>
      <c r="CW7" s="233">
        <v>11</v>
      </c>
      <c r="CX7" s="219">
        <v>21.358000000000001</v>
      </c>
      <c r="CY7" s="233">
        <v>11.402999999999338</v>
      </c>
      <c r="CZ7" s="219">
        <v>21.542000000000002</v>
      </c>
      <c r="DA7" s="233">
        <v>11.524999999999181</v>
      </c>
      <c r="DB7" s="219">
        <v>21.655000000000001</v>
      </c>
      <c r="DC7" s="256">
        <v>11.483000000000175</v>
      </c>
      <c r="DD7" s="250">
        <v>22.219000000000001</v>
      </c>
      <c r="DE7" s="256">
        <v>11.481000000000222</v>
      </c>
      <c r="DF7" s="265">
        <v>19.933</v>
      </c>
      <c r="DG7" s="266">
        <v>11.463000000001102</v>
      </c>
      <c r="DH7" s="275">
        <v>21.567</v>
      </c>
      <c r="DI7" s="266">
        <v>11.468000000000302</v>
      </c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77.47</v>
      </c>
      <c r="DQ7" s="30">
        <f t="shared" ref="DQ7:DQ9" si="0">SUM(AE7,AC7,AA7,Y7,W7,U7,S7,Q7,O7,M7,AI7,AK7,AM7,AO7,AQ7,AS7,AU7,AW7,AY7,BA7,BC7,BE7,BG7,BI7,BK7,BM7,BO7,BQ7,BS7,BU7)</f>
        <v>68.840000000001055</v>
      </c>
      <c r="DR7" s="214">
        <f>DQ7-DP7</f>
        <v>-8.6299999999989438</v>
      </c>
    </row>
    <row r="8" spans="1:122" ht="15" customHeight="1" x14ac:dyDescent="0.25">
      <c r="A8" s="350" t="s">
        <v>67</v>
      </c>
      <c r="B8" s="351"/>
      <c r="C8" s="352"/>
      <c r="D8" s="42">
        <v>7.6899999999999995</v>
      </c>
      <c r="E8" s="44">
        <v>32.633300000001434</v>
      </c>
      <c r="F8" s="46">
        <v>7.7</v>
      </c>
      <c r="G8" s="25">
        <v>29.973650000000401</v>
      </c>
      <c r="H8" s="46">
        <v>8.0500000000000007</v>
      </c>
      <c r="I8" s="43">
        <v>28.980349999999525</v>
      </c>
      <c r="J8" s="42">
        <v>8.06</v>
      </c>
      <c r="K8" s="44">
        <v>31.367349999998197</v>
      </c>
      <c r="L8" s="47">
        <v>7.71</v>
      </c>
      <c r="M8" s="44">
        <v>32.98435000000034</v>
      </c>
      <c r="N8" s="46">
        <v>7.4399999999999995</v>
      </c>
      <c r="O8" s="25">
        <v>32.163250000001895</v>
      </c>
      <c r="P8" s="26">
        <v>7.33</v>
      </c>
      <c r="Q8" s="25">
        <v>33.595449999999509</v>
      </c>
      <c r="R8" s="26">
        <v>7.29</v>
      </c>
      <c r="S8" s="25">
        <v>29.738449999998579</v>
      </c>
      <c r="T8" s="42">
        <v>7.39</v>
      </c>
      <c r="U8" s="44">
        <v>28.145949999998248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v>7.85</v>
      </c>
      <c r="BU8" s="44">
        <v>31.594150000001417</v>
      </c>
      <c r="BV8" s="42">
        <v>7.17</v>
      </c>
      <c r="BW8" s="43">
        <v>34.178549999999611</v>
      </c>
      <c r="BX8" s="42">
        <v>7.57</v>
      </c>
      <c r="BY8" s="44">
        <v>32.511850000000621</v>
      </c>
      <c r="BZ8" s="42">
        <v>8.42</v>
      </c>
      <c r="CA8" s="44">
        <v>31.630200000000848</v>
      </c>
      <c r="CB8" s="42">
        <v>9.379999999999999</v>
      </c>
      <c r="CC8" s="44">
        <v>33.028099999998986</v>
      </c>
      <c r="CD8" s="42">
        <v>9.69</v>
      </c>
      <c r="CE8" s="44">
        <v>33.649349999999345</v>
      </c>
      <c r="CF8" s="46">
        <v>8.9599999999999991</v>
      </c>
      <c r="CG8" s="44">
        <v>30.667000000000936</v>
      </c>
      <c r="CH8" s="46">
        <v>10.29</v>
      </c>
      <c r="CI8" s="44">
        <v>29.888599999999336</v>
      </c>
      <c r="CJ8" s="46">
        <v>10.48</v>
      </c>
      <c r="CK8" s="44">
        <v>19.785500000003346</v>
      </c>
      <c r="CL8" s="46">
        <v>10.01</v>
      </c>
      <c r="CM8" s="44">
        <v>32.185649999998141</v>
      </c>
      <c r="CN8" s="46">
        <v>8.120000000000001</v>
      </c>
      <c r="CO8" s="44">
        <v>33.00184999999879</v>
      </c>
      <c r="CP8" s="46">
        <v>9.44</v>
      </c>
      <c r="CQ8" s="44">
        <v>31.517150000000871</v>
      </c>
      <c r="CR8" s="46">
        <v>9.44</v>
      </c>
      <c r="CS8" s="44">
        <v>31.982999999997958</v>
      </c>
      <c r="CT8" s="46">
        <v>9.82</v>
      </c>
      <c r="CU8" s="44">
        <v>33.342400000004233</v>
      </c>
      <c r="CV8" s="46">
        <v>10.5</v>
      </c>
      <c r="CW8" s="234">
        <v>33.848499999996569</v>
      </c>
      <c r="CX8" s="46">
        <v>11.442</v>
      </c>
      <c r="CY8" s="234">
        <v>36.457400000000696</v>
      </c>
      <c r="CZ8" s="46">
        <v>9.8469999999999995</v>
      </c>
      <c r="DA8" s="234">
        <v>36.240750000001299</v>
      </c>
      <c r="DB8" s="46">
        <v>10.545</v>
      </c>
      <c r="DC8" s="28">
        <v>35.858550000000378</v>
      </c>
      <c r="DD8" s="250">
        <v>7.9420000000000002</v>
      </c>
      <c r="DE8" s="28">
        <v>35.406349999998795</v>
      </c>
      <c r="DF8" s="265">
        <v>8.7639999999999993</v>
      </c>
      <c r="DG8" s="25">
        <v>34.812399999998064</v>
      </c>
      <c r="DH8" s="276">
        <v>9.4029999999999987</v>
      </c>
      <c r="DI8" s="25">
        <v>35.737800000002643</v>
      </c>
      <c r="DJ8" s="276"/>
      <c r="DK8" s="25"/>
      <c r="DL8" s="265"/>
      <c r="DM8" s="25"/>
      <c r="DN8" s="265"/>
      <c r="DO8" s="25"/>
      <c r="DP8" s="29">
        <f t="shared" ref="DP8:DP30" si="1">SUM(L8,N8,P8,R8,T8,V8,X8,Z8,AB8,AD8,AH8,AJ8,AL8,AN8,AP8,AR8,AT8,AV8,AX8,AZ8,BB8,BD8,BF8,BH8,BJ8,BL8,BN8,BP8,BR8,,BR8,BT8)</f>
        <v>45.01</v>
      </c>
      <c r="DQ8" s="30">
        <f t="shared" si="0"/>
        <v>188.22159999999997</v>
      </c>
      <c r="DR8" s="215">
        <f t="shared" ref="DR8:DR9" si="2">DQ8-DP8</f>
        <v>143.21159999999998</v>
      </c>
    </row>
    <row r="9" spans="1:122" ht="15" customHeight="1" x14ac:dyDescent="0.25">
      <c r="A9" s="359" t="s">
        <v>124</v>
      </c>
      <c r="B9" s="360"/>
      <c r="C9" s="361"/>
      <c r="D9" s="42">
        <v>45.51</v>
      </c>
      <c r="E9" s="44">
        <v>19.919499999999999</v>
      </c>
      <c r="F9" s="46">
        <v>45.51</v>
      </c>
      <c r="G9" s="25">
        <v>20.588000000000001</v>
      </c>
      <c r="H9" s="46">
        <v>45.51</v>
      </c>
      <c r="I9" s="43">
        <v>20.692</v>
      </c>
      <c r="J9" s="42">
        <v>45.51</v>
      </c>
      <c r="K9" s="44">
        <v>20.686999999999998</v>
      </c>
      <c r="L9" s="47">
        <v>45.51</v>
      </c>
      <c r="M9" s="44">
        <v>20.05</v>
      </c>
      <c r="N9" s="46">
        <v>45.51</v>
      </c>
      <c r="O9" s="25">
        <v>20.352</v>
      </c>
      <c r="P9" s="26">
        <v>44.25</v>
      </c>
      <c r="Q9" s="25">
        <v>20.21</v>
      </c>
      <c r="R9" s="26">
        <v>44.6</v>
      </c>
      <c r="S9" s="25">
        <v>20.210999999999999</v>
      </c>
      <c r="T9" s="42">
        <v>44.81</v>
      </c>
      <c r="U9" s="44">
        <v>20.387999999999998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v>45.010000000000005</v>
      </c>
      <c r="BU9" s="44">
        <v>20.326000000000001</v>
      </c>
      <c r="BV9" s="42">
        <v>45.29</v>
      </c>
      <c r="BW9" s="43">
        <v>20.189</v>
      </c>
      <c r="BX9" s="42">
        <v>45.29</v>
      </c>
      <c r="BY9" s="44">
        <v>20.186999999999998</v>
      </c>
      <c r="BZ9" s="42">
        <v>45.21</v>
      </c>
      <c r="CA9" s="44">
        <v>20.218</v>
      </c>
      <c r="CB9" s="42">
        <v>45.32</v>
      </c>
      <c r="CC9" s="44">
        <v>20.489000000000001</v>
      </c>
      <c r="CD9" s="42">
        <v>45.51</v>
      </c>
      <c r="CE9" s="44">
        <v>20.405000000000001</v>
      </c>
      <c r="CF9" s="46">
        <v>45.51</v>
      </c>
      <c r="CG9" s="44">
        <v>20.407</v>
      </c>
      <c r="CH9" s="46">
        <v>45.51</v>
      </c>
      <c r="CI9" s="44">
        <v>20.734000000000002</v>
      </c>
      <c r="CJ9" s="46">
        <v>45.379999999999995</v>
      </c>
      <c r="CK9" s="44">
        <v>20.472999999999999</v>
      </c>
      <c r="CL9" s="46">
        <v>45.51</v>
      </c>
      <c r="CM9" s="44">
        <v>20.440000000000001</v>
      </c>
      <c r="CN9" s="46">
        <v>0</v>
      </c>
      <c r="CO9" s="44">
        <v>20.437000000000001</v>
      </c>
      <c r="CP9" s="46">
        <v>45.51</v>
      </c>
      <c r="CQ9" s="44">
        <v>20.86</v>
      </c>
      <c r="CR9" s="46">
        <v>45.269999999999996</v>
      </c>
      <c r="CS9" s="44">
        <v>21.207999999999998</v>
      </c>
      <c r="CT9" s="46">
        <v>44.67</v>
      </c>
      <c r="CU9" s="44">
        <v>20.745000000000001</v>
      </c>
      <c r="CV9" s="46">
        <v>45.089999999999996</v>
      </c>
      <c r="CW9" s="234">
        <v>20.741</v>
      </c>
      <c r="CX9" s="46">
        <v>45.140999999999998</v>
      </c>
      <c r="CY9" s="234">
        <v>20.942</v>
      </c>
      <c r="CZ9" s="46">
        <v>45.108999999999995</v>
      </c>
      <c r="DA9" s="234">
        <v>21.17</v>
      </c>
      <c r="DB9" s="46">
        <v>44.978000000000002</v>
      </c>
      <c r="DC9" s="28">
        <v>21.122</v>
      </c>
      <c r="DD9" s="250">
        <v>44.759</v>
      </c>
      <c r="DE9" s="28">
        <v>21.120999999999999</v>
      </c>
      <c r="DF9" s="265">
        <v>44.580999999999996</v>
      </c>
      <c r="DG9" s="25">
        <v>21.056000000000001</v>
      </c>
      <c r="DH9" s="276">
        <v>44.59</v>
      </c>
      <c r="DI9" s="25">
        <v>21.311</v>
      </c>
      <c r="DJ9" s="276"/>
      <c r="DK9" s="25"/>
      <c r="DL9" s="265"/>
      <c r="DM9" s="25"/>
      <c r="DN9" s="265"/>
      <c r="DO9" s="25"/>
      <c r="DP9" s="29">
        <f t="shared" si="1"/>
        <v>269.69</v>
      </c>
      <c r="DQ9" s="30">
        <f t="shared" si="0"/>
        <v>121.53700000000001</v>
      </c>
      <c r="DR9" s="215">
        <f t="shared" si="2"/>
        <v>-148.15299999999999</v>
      </c>
    </row>
    <row r="10" spans="1:122" ht="15" customHeight="1" x14ac:dyDescent="0.25">
      <c r="A10" s="350" t="s">
        <v>14</v>
      </c>
      <c r="B10" s="351"/>
      <c r="C10" s="352"/>
      <c r="D10" s="42">
        <v>95.27</v>
      </c>
      <c r="E10" s="44">
        <v>92.335500000004231</v>
      </c>
      <c r="F10" s="46">
        <v>95.27</v>
      </c>
      <c r="G10" s="25">
        <v>92.075399999989315</v>
      </c>
      <c r="H10" s="46">
        <v>95.27</v>
      </c>
      <c r="I10" s="43">
        <v>91.691880000017974</v>
      </c>
      <c r="J10" s="42">
        <v>95.27</v>
      </c>
      <c r="K10" s="44">
        <v>93.773699999999366</v>
      </c>
      <c r="L10" s="47">
        <v>95.27</v>
      </c>
      <c r="M10" s="44">
        <v>68.602139999991721</v>
      </c>
      <c r="N10" s="46">
        <v>95.27</v>
      </c>
      <c r="O10" s="44">
        <v>15.31632000001353</v>
      </c>
      <c r="P10" s="42">
        <v>18.329999999999998</v>
      </c>
      <c r="Q10" s="44">
        <v>15.160259999993679</v>
      </c>
      <c r="R10" s="26">
        <v>13.35</v>
      </c>
      <c r="S10" s="25">
        <v>15.829379999983152</v>
      </c>
      <c r="T10" s="42">
        <v>13.82</v>
      </c>
      <c r="U10" s="44">
        <v>14.59722000002891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13.98</v>
      </c>
      <c r="BU10" s="44">
        <v>7.0716599999816712</v>
      </c>
      <c r="BV10" s="42">
        <v>14.14</v>
      </c>
      <c r="BW10" s="43">
        <v>8.8576800000056508</v>
      </c>
      <c r="BX10" s="42">
        <v>14.14</v>
      </c>
      <c r="BY10" s="44">
        <v>9.1494000000025792</v>
      </c>
      <c r="BZ10" s="42">
        <v>14.12</v>
      </c>
      <c r="CA10" s="44">
        <v>9.1473600000035553</v>
      </c>
      <c r="CB10" s="42">
        <v>11.95</v>
      </c>
      <c r="CC10" s="44">
        <v>8.4904799999952001</v>
      </c>
      <c r="CD10" s="42">
        <v>12</v>
      </c>
      <c r="CE10" s="44">
        <v>8.3578800000108195</v>
      </c>
      <c r="CF10" s="46">
        <v>9.5</v>
      </c>
      <c r="CG10" s="44">
        <v>7.69283999998542</v>
      </c>
      <c r="CH10" s="46">
        <v>9.5</v>
      </c>
      <c r="CI10" s="44">
        <v>6.2219999999928337</v>
      </c>
      <c r="CJ10" s="46">
        <v>9.4700000000000006</v>
      </c>
      <c r="CK10" s="44">
        <v>9.7971000000073243</v>
      </c>
      <c r="CL10" s="46">
        <v>9.5</v>
      </c>
      <c r="CM10" s="44">
        <v>20.324519999999929</v>
      </c>
      <c r="CN10" s="46">
        <v>9.5</v>
      </c>
      <c r="CO10" s="44">
        <v>37.58496000001329</v>
      </c>
      <c r="CP10" s="46">
        <v>90.47</v>
      </c>
      <c r="CQ10" s="44">
        <v>49.463879999976257</v>
      </c>
      <c r="CR10" s="46">
        <v>92.16</v>
      </c>
      <c r="CS10" s="44">
        <v>49.001820000023095</v>
      </c>
      <c r="CT10" s="46">
        <v>90.89</v>
      </c>
      <c r="CU10" s="44">
        <v>52.176059999984481</v>
      </c>
      <c r="CV10" s="46">
        <v>91.81</v>
      </c>
      <c r="CW10" s="234">
        <v>79.80174000002107</v>
      </c>
      <c r="CX10" s="46">
        <v>91.888999999999996</v>
      </c>
      <c r="CY10" s="234">
        <v>93.51359999999589</v>
      </c>
      <c r="CZ10" s="46">
        <v>91.831000000000003</v>
      </c>
      <c r="DA10" s="234">
        <v>97.159079999994688</v>
      </c>
      <c r="DB10" s="46">
        <v>92.207999999999998</v>
      </c>
      <c r="DC10" s="28">
        <v>95.146619999997398</v>
      </c>
      <c r="DD10" s="250">
        <v>91.727999999999994</v>
      </c>
      <c r="DE10" s="28">
        <v>97.37021999998656</v>
      </c>
      <c r="DF10" s="265">
        <v>93.778000000000006</v>
      </c>
      <c r="DG10" s="25">
        <v>97.229459999995527</v>
      </c>
      <c r="DH10" s="276">
        <v>93.787999999999997</v>
      </c>
      <c r="DI10" s="25">
        <v>96.813300000000197</v>
      </c>
      <c r="DJ10" s="276"/>
      <c r="DK10" s="25"/>
      <c r="DL10" s="265"/>
      <c r="DM10" s="25"/>
      <c r="DN10" s="265"/>
      <c r="DO10" s="25"/>
      <c r="DP10" s="29">
        <f t="shared" si="1"/>
        <v>250.01999999999998</v>
      </c>
      <c r="DQ10" s="30">
        <f>SUM(AE10,AC10,AA10,Y10,W10,U10,S10,Q10,O10,M10,AI10,AK10,AM10,AO10,AQ10,AS10,AU10,AW10,AY10,BA10,BC10,BE10,BG10,BI10,BK10,BM10,BO10,BQ10,BS10,BU10)</f>
        <v>136.57697999999269</v>
      </c>
      <c r="DR10" s="215">
        <f>DQ10-DP10</f>
        <v>-113.44302000000729</v>
      </c>
    </row>
    <row r="11" spans="1:122" ht="15" customHeight="1" x14ac:dyDescent="0.25">
      <c r="A11" s="350" t="s">
        <v>69</v>
      </c>
      <c r="B11" s="351"/>
      <c r="C11" s="352"/>
      <c r="D11" s="42">
        <v>168.24</v>
      </c>
      <c r="E11" s="44">
        <v>170.9189999999594</v>
      </c>
      <c r="F11" s="46">
        <v>116.14</v>
      </c>
      <c r="G11" s="25">
        <v>137.96300000014821</v>
      </c>
      <c r="H11" s="46">
        <v>116.14</v>
      </c>
      <c r="I11" s="43">
        <v>125.39999999985594</v>
      </c>
      <c r="J11" s="42">
        <v>168.81</v>
      </c>
      <c r="K11" s="44">
        <v>176.37000000011403</v>
      </c>
      <c r="L11" s="47">
        <v>176.7</v>
      </c>
      <c r="M11" s="44">
        <v>162.49599999998225</v>
      </c>
      <c r="N11" s="46">
        <v>167.63</v>
      </c>
      <c r="O11" s="44">
        <v>173.13799999990442</v>
      </c>
      <c r="P11" s="42">
        <v>154.99</v>
      </c>
      <c r="Q11" s="44">
        <v>144.92100000012226</v>
      </c>
      <c r="R11" s="26">
        <v>158.51</v>
      </c>
      <c r="S11" s="25">
        <v>156.37199999999078</v>
      </c>
      <c r="T11" s="42">
        <v>158.76</v>
      </c>
      <c r="U11" s="44">
        <v>109.69399999991478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116.66</v>
      </c>
      <c r="BU11" s="44">
        <v>117.02500000003701</v>
      </c>
      <c r="BV11" s="42">
        <v>163.71</v>
      </c>
      <c r="BW11" s="43">
        <v>159.73600000004217</v>
      </c>
      <c r="BX11" s="42">
        <v>161.99</v>
      </c>
      <c r="BY11" s="44">
        <v>219.75500000006681</v>
      </c>
      <c r="BZ11" s="42">
        <v>157.69999999999999</v>
      </c>
      <c r="CA11" s="44">
        <v>175.39199999997294</v>
      </c>
      <c r="CB11" s="42">
        <v>167.69</v>
      </c>
      <c r="CC11" s="44">
        <v>167.09099999992466</v>
      </c>
      <c r="CD11" s="42">
        <v>164.44</v>
      </c>
      <c r="CE11" s="44">
        <v>171.82899999997088</v>
      </c>
      <c r="CF11" s="46">
        <v>110.6</v>
      </c>
      <c r="CG11" s="44">
        <v>111.77800000008705</v>
      </c>
      <c r="CH11" s="46">
        <v>117.73</v>
      </c>
      <c r="CI11" s="44">
        <v>147.94200000003559</v>
      </c>
      <c r="CJ11" s="46">
        <v>163.99</v>
      </c>
      <c r="CK11" s="44">
        <v>160.24099999998111</v>
      </c>
      <c r="CL11" s="46">
        <v>164.44</v>
      </c>
      <c r="CM11" s="44">
        <v>181.63399999998839</v>
      </c>
      <c r="CN11" s="46">
        <v>172.73</v>
      </c>
      <c r="CO11" s="44">
        <v>188.85699999996888</v>
      </c>
      <c r="CP11" s="46">
        <v>160.19</v>
      </c>
      <c r="CQ11" s="44">
        <v>182.82200000000961</v>
      </c>
      <c r="CR11" s="46">
        <v>170.46</v>
      </c>
      <c r="CS11" s="44">
        <v>185.20399999994541</v>
      </c>
      <c r="CT11" s="46">
        <v>117.32</v>
      </c>
      <c r="CU11" s="44">
        <v>120.46300000011487</v>
      </c>
      <c r="CV11" s="46">
        <v>126.19</v>
      </c>
      <c r="CW11" s="234">
        <v>138.78599999988012</v>
      </c>
      <c r="CX11" s="46">
        <v>169.81100000000001</v>
      </c>
      <c r="CY11" s="234">
        <v>49.153000000087786</v>
      </c>
      <c r="CZ11" s="46">
        <v>160.19</v>
      </c>
      <c r="DA11" s="234">
        <v>314.11800000001421</v>
      </c>
      <c r="DB11" s="46">
        <v>182.571</v>
      </c>
      <c r="DC11" s="28">
        <v>193.36200000005104</v>
      </c>
      <c r="DD11" s="250">
        <v>179.12</v>
      </c>
      <c r="DE11" s="28">
        <v>196.29399999981433</v>
      </c>
      <c r="DF11" s="265">
        <v>193.49199999999999</v>
      </c>
      <c r="DG11" s="25">
        <v>181.56700000019333</v>
      </c>
      <c r="DH11" s="276">
        <v>119.108</v>
      </c>
      <c r="DI11" s="25">
        <v>127.42599999980416</v>
      </c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933.24999999999989</v>
      </c>
      <c r="DQ11" s="30">
        <f>SUM(AE11,AC11,AA11,Y11,W11,U11,S11,Q11,O11,M11,AI11,AK11,AM11,AO11,AQ11,AS11,AU11,AW11,AY11,BA11,BC11,BE11,BG11,BI11,BK11,BM11,BO11,BQ11,BS11,BU11)</f>
        <v>863.64599999995153</v>
      </c>
      <c r="DR11" s="215">
        <f>DQ11-DP11</f>
        <v>-69.604000000048359</v>
      </c>
    </row>
    <row r="12" spans="1:122" ht="15" customHeight="1" thickBot="1" x14ac:dyDescent="0.3">
      <c r="A12" s="350" t="s">
        <v>70</v>
      </c>
      <c r="B12" s="351"/>
      <c r="C12" s="352"/>
      <c r="D12" s="42">
        <v>2.78</v>
      </c>
      <c r="E12" s="44">
        <v>2.78</v>
      </c>
      <c r="F12" s="46">
        <v>2.78</v>
      </c>
      <c r="G12" s="44">
        <v>2.78</v>
      </c>
      <c r="H12" s="46">
        <v>2.78</v>
      </c>
      <c r="I12" s="43">
        <v>2.78</v>
      </c>
      <c r="J12" s="42">
        <v>2.78</v>
      </c>
      <c r="K12" s="44">
        <v>2.78</v>
      </c>
      <c r="L12" s="47">
        <v>2.78</v>
      </c>
      <c r="M12" s="44">
        <v>2.78</v>
      </c>
      <c r="N12" s="46">
        <v>2.78</v>
      </c>
      <c r="O12" s="44">
        <v>2.78</v>
      </c>
      <c r="P12" s="42">
        <v>2.64</v>
      </c>
      <c r="Q12" s="44">
        <v>2.64</v>
      </c>
      <c r="R12" s="42">
        <v>2.68</v>
      </c>
      <c r="S12" s="44">
        <v>2.68</v>
      </c>
      <c r="T12" s="42">
        <v>2.68</v>
      </c>
      <c r="U12" s="44">
        <v>2.68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2.72</v>
      </c>
      <c r="BU12" s="44">
        <v>2.72</v>
      </c>
      <c r="BV12" s="42">
        <v>2.77</v>
      </c>
      <c r="BW12" s="43">
        <v>2.77</v>
      </c>
      <c r="BX12" s="42">
        <v>2.77</v>
      </c>
      <c r="BY12" s="44">
        <v>2.77</v>
      </c>
      <c r="BZ12" s="42">
        <v>2.76</v>
      </c>
      <c r="CA12" s="44">
        <v>2.76</v>
      </c>
      <c r="CB12" s="42">
        <v>2.77</v>
      </c>
      <c r="CC12" s="44">
        <v>2.77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2.77</v>
      </c>
      <c r="CK12" s="44">
        <v>2.77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2.77</v>
      </c>
      <c r="CS12" s="44">
        <v>2.77</v>
      </c>
      <c r="CT12" s="46">
        <v>2.73</v>
      </c>
      <c r="CU12" s="44">
        <v>2.73</v>
      </c>
      <c r="CV12" s="46">
        <v>2.76</v>
      </c>
      <c r="CW12" s="234">
        <v>2.76</v>
      </c>
      <c r="CX12" s="46">
        <v>2.7589999999999999</v>
      </c>
      <c r="CY12" s="234">
        <v>2.7589999999999999</v>
      </c>
      <c r="CZ12" s="46">
        <v>2.7570000000000001</v>
      </c>
      <c r="DA12" s="234">
        <v>2.7570000000000001</v>
      </c>
      <c r="DB12" s="46">
        <v>2.75</v>
      </c>
      <c r="DC12" s="28">
        <v>2.75</v>
      </c>
      <c r="DD12" s="250">
        <v>2.7360000000000002</v>
      </c>
      <c r="DE12" s="28">
        <v>2.7360000000000002</v>
      </c>
      <c r="DF12" s="265">
        <v>2.7280000000000002</v>
      </c>
      <c r="DG12" s="25">
        <v>2.7280000000000002</v>
      </c>
      <c r="DH12" s="276">
        <v>2.7290000000000001</v>
      </c>
      <c r="DI12" s="25">
        <v>2.7290000000000001</v>
      </c>
      <c r="DJ12" s="276"/>
      <c r="DK12" s="25"/>
      <c r="DL12" s="265"/>
      <c r="DM12" s="25"/>
      <c r="DN12" s="265"/>
      <c r="DO12" s="25"/>
      <c r="DP12" s="29">
        <f t="shared" si="1"/>
        <v>16.279999999999998</v>
      </c>
      <c r="DQ12" s="110">
        <f>SUM(AE12,AC12,AA12,Y12,W12,U12,S12,Q12,O12,M12,AI12,AK12,AM12,AO12,AQ12,AS12,AU12,AW12,AY12,BA12,BC12,BE12,BG12,BI12,BK12,BM12,BO12,BQ12,BS12,BU12)</f>
        <v>16.279999999999998</v>
      </c>
      <c r="DR12" s="215">
        <f>DQ12-DP12</f>
        <v>0</v>
      </c>
    </row>
    <row r="13" spans="1:122" ht="15" customHeight="1" thickBot="1" x14ac:dyDescent="0.3">
      <c r="A13" s="350" t="s">
        <v>71</v>
      </c>
      <c r="B13" s="351"/>
      <c r="C13" s="352"/>
      <c r="D13" s="42">
        <v>0.63</v>
      </c>
      <c r="E13" s="44">
        <v>0.63</v>
      </c>
      <c r="F13" s="46">
        <v>6.22</v>
      </c>
      <c r="G13" s="44">
        <v>6.22</v>
      </c>
      <c r="H13" s="46">
        <v>6.22</v>
      </c>
      <c r="I13" s="43">
        <v>6.22</v>
      </c>
      <c r="J13" s="42">
        <v>0.65</v>
      </c>
      <c r="K13" s="44">
        <v>0.65</v>
      </c>
      <c r="L13" s="47">
        <v>0.63</v>
      </c>
      <c r="M13" s="44">
        <v>0.63</v>
      </c>
      <c r="N13" s="46">
        <v>0.63</v>
      </c>
      <c r="O13" s="44">
        <v>0.63</v>
      </c>
      <c r="P13" s="42">
        <v>0.63</v>
      </c>
      <c r="Q13" s="44">
        <v>0.63</v>
      </c>
      <c r="R13" s="42">
        <v>2.44</v>
      </c>
      <c r="S13" s="44">
        <v>2.44</v>
      </c>
      <c r="T13" s="42">
        <v>0.6</v>
      </c>
      <c r="U13" s="44">
        <v>0.6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0.61</v>
      </c>
      <c r="BU13" s="44">
        <v>0.61</v>
      </c>
      <c r="BV13" s="42">
        <v>0.66</v>
      </c>
      <c r="BW13" s="43">
        <v>0.66</v>
      </c>
      <c r="BX13" s="42">
        <v>0.68</v>
      </c>
      <c r="BY13" s="44">
        <v>0.68</v>
      </c>
      <c r="BZ13" s="42">
        <v>0.7</v>
      </c>
      <c r="CA13" s="44">
        <v>0.7</v>
      </c>
      <c r="CB13" s="42">
        <v>0.69</v>
      </c>
      <c r="CC13" s="44">
        <v>0.69</v>
      </c>
      <c r="CD13" s="42">
        <v>0.71</v>
      </c>
      <c r="CE13" s="44">
        <v>0.71</v>
      </c>
      <c r="CF13" s="46">
        <v>0.66</v>
      </c>
      <c r="CG13" s="44">
        <v>0.66</v>
      </c>
      <c r="CH13" s="46">
        <v>0.7</v>
      </c>
      <c r="CI13" s="44">
        <v>0.7</v>
      </c>
      <c r="CJ13" s="46">
        <v>0.72</v>
      </c>
      <c r="CK13" s="44">
        <v>0.72</v>
      </c>
      <c r="CL13" s="46">
        <v>0.73</v>
      </c>
      <c r="CM13" s="44">
        <v>0.73</v>
      </c>
      <c r="CN13" s="46">
        <v>0.7</v>
      </c>
      <c r="CO13" s="44">
        <v>0.7</v>
      </c>
      <c r="CP13" s="46">
        <v>0.73</v>
      </c>
      <c r="CQ13" s="44">
        <v>0.73</v>
      </c>
      <c r="CR13" s="46">
        <v>0.74</v>
      </c>
      <c r="CS13" s="44">
        <v>0.74</v>
      </c>
      <c r="CT13" s="46">
        <v>0.7</v>
      </c>
      <c r="CU13" s="44">
        <v>0.7</v>
      </c>
      <c r="CV13" s="46">
        <v>0.72</v>
      </c>
      <c r="CW13" s="234">
        <v>0.72</v>
      </c>
      <c r="CX13" s="46">
        <v>0.69</v>
      </c>
      <c r="CY13" s="234">
        <v>0.69</v>
      </c>
      <c r="CZ13" s="46">
        <v>0.67100000000000004</v>
      </c>
      <c r="DA13" s="234">
        <v>0.67100000000000004</v>
      </c>
      <c r="DB13" s="46">
        <v>0.72499999999999998</v>
      </c>
      <c r="DC13" s="28">
        <v>0.72499999999999998</v>
      </c>
      <c r="DD13" s="250">
        <v>0.68300000000000005</v>
      </c>
      <c r="DE13" s="28">
        <v>0.68300000000000005</v>
      </c>
      <c r="DF13" s="265">
        <v>0.64100000000000001</v>
      </c>
      <c r="DG13" s="25">
        <v>0.64100000000000001</v>
      </c>
      <c r="DH13" s="276">
        <v>0.66100000000000003</v>
      </c>
      <c r="DI13" s="25">
        <v>0.66100000000000003</v>
      </c>
      <c r="DJ13" s="276"/>
      <c r="DK13" s="25"/>
      <c r="DL13" s="265"/>
      <c r="DM13" s="25"/>
      <c r="DN13" s="265"/>
      <c r="DO13" s="25"/>
      <c r="DP13" s="262">
        <f t="shared" si="1"/>
        <v>5.54</v>
      </c>
      <c r="DQ13" s="225">
        <f t="shared" ref="DQ13:DQ30" si="3">SUM(AE13,AC13,AA13,Y13,W13,U13,S13,Q13,O13,M13,AI13,AK13,AM13,AO13,AQ13,AS13,AU13,AW13,AY13,BA13,BC13,BE13,BG13,BI13,BK13,BM13,BO13,BQ13,BS13,BU13)</f>
        <v>5.54</v>
      </c>
      <c r="DR13" s="215">
        <f t="shared" ref="DR13:DR30" si="4">DQ13-DP13</f>
        <v>0</v>
      </c>
    </row>
    <row r="14" spans="1:122" ht="15" customHeight="1" x14ac:dyDescent="0.25">
      <c r="A14" s="350" t="s">
        <v>72</v>
      </c>
      <c r="B14" s="351"/>
      <c r="C14" s="352"/>
      <c r="D14" s="42">
        <v>55.2</v>
      </c>
      <c r="E14" s="44">
        <v>43.110000000018772</v>
      </c>
      <c r="F14" s="46">
        <v>55.2</v>
      </c>
      <c r="G14" s="44">
        <v>45.404000000004089</v>
      </c>
      <c r="H14" s="46">
        <v>55.2</v>
      </c>
      <c r="I14" s="43">
        <v>37.451999999997497</v>
      </c>
      <c r="J14" s="42">
        <v>60</v>
      </c>
      <c r="K14" s="44">
        <v>47.385999999969499</v>
      </c>
      <c r="L14" s="47">
        <v>60</v>
      </c>
      <c r="M14" s="44">
        <v>46.292000000024927</v>
      </c>
      <c r="N14" s="46">
        <v>53.2</v>
      </c>
      <c r="O14" s="44">
        <v>43.28199999998651</v>
      </c>
      <c r="P14" s="42">
        <v>52.82</v>
      </c>
      <c r="Q14" s="44">
        <v>35.548000000004322</v>
      </c>
      <c r="R14" s="42">
        <v>53.47</v>
      </c>
      <c r="S14" s="44">
        <v>33.230000000025029</v>
      </c>
      <c r="T14" s="42">
        <v>53.69</v>
      </c>
      <c r="U14" s="44">
        <v>30.901999999983673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42.49</v>
      </c>
      <c r="BU14" s="44">
        <v>23.846000000001368</v>
      </c>
      <c r="BV14" s="42">
        <v>42.98</v>
      </c>
      <c r="BW14" s="43">
        <v>30.799999999988358</v>
      </c>
      <c r="BX14" s="42">
        <v>42.98</v>
      </c>
      <c r="BY14" s="44">
        <v>35.981999999998152</v>
      </c>
      <c r="BZ14" s="42">
        <v>42.91</v>
      </c>
      <c r="CA14" s="44">
        <v>31.36799999998766</v>
      </c>
      <c r="CB14" s="42">
        <v>35.840000000000003</v>
      </c>
      <c r="CC14" s="44">
        <v>40.214000000019951</v>
      </c>
      <c r="CD14" s="42">
        <v>36</v>
      </c>
      <c r="CE14" s="44">
        <v>44.831999999976688</v>
      </c>
      <c r="CF14" s="46">
        <v>35.840000000000003</v>
      </c>
      <c r="CG14" s="44">
        <v>29.732000000005428</v>
      </c>
      <c r="CH14" s="46">
        <v>28.8</v>
      </c>
      <c r="CI14" s="44">
        <v>27.170000000036453</v>
      </c>
      <c r="CJ14" s="46">
        <v>83.74</v>
      </c>
      <c r="CK14" s="44">
        <v>41.939999999982319</v>
      </c>
      <c r="CL14" s="46">
        <v>120</v>
      </c>
      <c r="CM14" s="44">
        <v>85.564000000022133</v>
      </c>
      <c r="CN14" s="46">
        <v>187.2</v>
      </c>
      <c r="CO14" s="44">
        <v>159.73199999999815</v>
      </c>
      <c r="CP14" s="46">
        <v>204</v>
      </c>
      <c r="CQ14" s="44">
        <v>182.72199999996883</v>
      </c>
      <c r="CR14" s="46">
        <v>202.84</v>
      </c>
      <c r="CS14" s="44">
        <v>189.666000000032</v>
      </c>
      <c r="CT14" s="46">
        <v>192.9</v>
      </c>
      <c r="CU14" s="44">
        <v>197.79999999995744</v>
      </c>
      <c r="CV14" s="46">
        <v>185.4</v>
      </c>
      <c r="CW14" s="234">
        <v>156.1100000000115</v>
      </c>
      <c r="CX14" s="46">
        <v>190.33199999999999</v>
      </c>
      <c r="CY14" s="234">
        <v>184.61599999999271</v>
      </c>
      <c r="CZ14" s="46">
        <v>194.964</v>
      </c>
      <c r="DA14" s="234">
        <v>208.20999999998094</v>
      </c>
      <c r="DB14" s="46">
        <v>184.87899999999999</v>
      </c>
      <c r="DC14" s="28">
        <v>212.04800000002433</v>
      </c>
      <c r="DD14" s="250">
        <v>183.88800000000001</v>
      </c>
      <c r="DE14" s="28">
        <v>208.27000000001499</v>
      </c>
      <c r="DF14" s="265">
        <v>183.119</v>
      </c>
      <c r="DG14" s="25">
        <v>194.58199999999124</v>
      </c>
      <c r="DH14" s="276">
        <v>183.14599999999999</v>
      </c>
      <c r="DI14" s="25">
        <v>203.5939999999955</v>
      </c>
      <c r="DJ14" s="276"/>
      <c r="DK14" s="25"/>
      <c r="DL14" s="265"/>
      <c r="DM14" s="25"/>
      <c r="DN14" s="265"/>
      <c r="DO14" s="25"/>
      <c r="DP14" s="29">
        <f t="shared" si="1"/>
        <v>315.67</v>
      </c>
      <c r="DQ14" s="30">
        <f t="shared" si="3"/>
        <v>213.10000000002583</v>
      </c>
      <c r="DR14" s="216">
        <f t="shared" si="4"/>
        <v>-102.56999999997419</v>
      </c>
    </row>
    <row r="15" spans="1:122" ht="15" customHeight="1" x14ac:dyDescent="0.25">
      <c r="A15" s="350" t="s">
        <v>73</v>
      </c>
      <c r="B15" s="351"/>
      <c r="C15" s="352"/>
      <c r="D15" s="42">
        <v>36.96</v>
      </c>
      <c r="E15" s="44">
        <v>34.528440000002483</v>
      </c>
      <c r="F15" s="46">
        <v>36</v>
      </c>
      <c r="G15" s="44">
        <v>35.583139999999474</v>
      </c>
      <c r="H15" s="46">
        <v>36</v>
      </c>
      <c r="I15" s="43">
        <v>36.567879999999569</v>
      </c>
      <c r="J15" s="42">
        <v>35.04</v>
      </c>
      <c r="K15" s="44">
        <v>36.122679999999491</v>
      </c>
      <c r="L15" s="47">
        <v>35.04</v>
      </c>
      <c r="M15" s="44">
        <v>36.256240000001632</v>
      </c>
      <c r="N15" s="46">
        <v>34.799999999999997</v>
      </c>
      <c r="O15" s="44">
        <v>36.584840000004952</v>
      </c>
      <c r="P15" s="42">
        <v>33.29</v>
      </c>
      <c r="Q15" s="44">
        <v>38.169539999994228</v>
      </c>
      <c r="R15" s="42">
        <v>33.950000000000003</v>
      </c>
      <c r="S15" s="44">
        <v>40.678560000000218</v>
      </c>
      <c r="T15" s="42">
        <v>35.01</v>
      </c>
      <c r="U15" s="44">
        <v>41.499000000001544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35.43</v>
      </c>
      <c r="BU15" s="44">
        <v>38.583999999997687</v>
      </c>
      <c r="BV15" s="42">
        <v>35.82</v>
      </c>
      <c r="BW15" s="43">
        <v>39.639759999998752</v>
      </c>
      <c r="BX15" s="42">
        <v>37.020000000000003</v>
      </c>
      <c r="BY15" s="44">
        <v>37.357579999997526</v>
      </c>
      <c r="BZ15" s="42">
        <v>36.72</v>
      </c>
      <c r="CA15" s="44">
        <v>38.047640000007959</v>
      </c>
      <c r="CB15" s="42">
        <v>36.32</v>
      </c>
      <c r="CC15" s="44">
        <v>38.486479999997101</v>
      </c>
      <c r="CD15" s="42">
        <v>36</v>
      </c>
      <c r="CE15" s="44">
        <v>37.102120000000433</v>
      </c>
      <c r="CF15" s="46">
        <v>36</v>
      </c>
      <c r="CG15" s="44">
        <v>37.99251999999673</v>
      </c>
      <c r="CH15" s="46">
        <v>37.92</v>
      </c>
      <c r="CI15" s="44">
        <v>35.799380000001108</v>
      </c>
      <c r="CJ15" s="46">
        <v>37.81</v>
      </c>
      <c r="CK15" s="44">
        <v>37.581240000003561</v>
      </c>
      <c r="CL15" s="46">
        <v>37.92</v>
      </c>
      <c r="CM15" s="44">
        <v>39.404439999997088</v>
      </c>
      <c r="CN15" s="46">
        <v>37.200000000000003</v>
      </c>
      <c r="CO15" s="44">
        <v>39.257099999997919</v>
      </c>
      <c r="CP15" s="46">
        <v>37.44</v>
      </c>
      <c r="CQ15" s="44">
        <v>37.424360000000526</v>
      </c>
      <c r="CR15" s="46">
        <v>37.229999999999997</v>
      </c>
      <c r="CS15" s="44">
        <v>37.731760000001451</v>
      </c>
      <c r="CT15" s="46">
        <v>37.200000000000003</v>
      </c>
      <c r="CU15" s="44">
        <v>37.871679999999103</v>
      </c>
      <c r="CV15" s="46">
        <v>37.57</v>
      </c>
      <c r="CW15" s="234">
        <v>35.45169999999969</v>
      </c>
      <c r="CX15" s="46">
        <v>37.603000000000002</v>
      </c>
      <c r="CY15" s="234">
        <v>37.494320000003206</v>
      </c>
      <c r="CZ15" s="46">
        <v>37.578000000000003</v>
      </c>
      <c r="DA15" s="234">
        <v>38.007359999997824</v>
      </c>
      <c r="DB15" s="46">
        <v>36.755000000000003</v>
      </c>
      <c r="DC15" s="28">
        <v>37.29928000000011</v>
      </c>
      <c r="DD15" s="250">
        <v>36.567</v>
      </c>
      <c r="DE15" s="28">
        <v>37.521880000003037</v>
      </c>
      <c r="DF15" s="265">
        <v>37.357999999999997</v>
      </c>
      <c r="DG15" s="25">
        <v>36.417359999999753</v>
      </c>
      <c r="DH15" s="276">
        <v>37.365000000000002</v>
      </c>
      <c r="DI15" s="25">
        <v>35.408239999996624</v>
      </c>
      <c r="DJ15" s="276"/>
      <c r="DK15" s="25"/>
      <c r="DL15" s="265"/>
      <c r="DM15" s="25"/>
      <c r="DN15" s="265"/>
      <c r="DO15" s="25"/>
      <c r="DP15" s="29">
        <f t="shared" si="1"/>
        <v>207.51999999999998</v>
      </c>
      <c r="DQ15" s="30">
        <f t="shared" si="3"/>
        <v>231.77218000000028</v>
      </c>
      <c r="DR15" s="215">
        <f t="shared" si="4"/>
        <v>24.252180000000294</v>
      </c>
    </row>
    <row r="16" spans="1:122" ht="15" customHeight="1" x14ac:dyDescent="0.25">
      <c r="A16" s="350" t="s">
        <v>87</v>
      </c>
      <c r="B16" s="351"/>
      <c r="C16" s="352"/>
      <c r="D16" s="42">
        <v>0</v>
      </c>
      <c r="E16" s="44">
        <v>0.84</v>
      </c>
      <c r="F16" s="46">
        <v>0.1</v>
      </c>
      <c r="G16" s="44">
        <v>0.4</v>
      </c>
      <c r="H16" s="46">
        <v>0</v>
      </c>
      <c r="I16" s="43">
        <v>0</v>
      </c>
      <c r="J16" s="42">
        <v>0</v>
      </c>
      <c r="K16" s="44">
        <v>2.3199999999999998</v>
      </c>
      <c r="L16" s="47">
        <v>0</v>
      </c>
      <c r="M16" s="44">
        <v>0.92</v>
      </c>
      <c r="N16" s="46">
        <v>0</v>
      </c>
      <c r="O16" s="44">
        <v>7.16</v>
      </c>
      <c r="P16" s="42">
        <v>0</v>
      </c>
      <c r="Q16" s="44">
        <v>0.28000000000000003</v>
      </c>
      <c r="R16" s="42">
        <v>1.93</v>
      </c>
      <c r="S16" s="44">
        <v>0.4</v>
      </c>
      <c r="T16" s="42">
        <v>1.94</v>
      </c>
      <c r="U16" s="44">
        <v>0.28000000000000003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1.96</v>
      </c>
      <c r="BU16" s="44">
        <v>0.4</v>
      </c>
      <c r="BV16" s="42">
        <v>1.98</v>
      </c>
      <c r="BW16" s="43">
        <v>2</v>
      </c>
      <c r="BX16" s="42">
        <v>1.98</v>
      </c>
      <c r="BY16" s="44">
        <v>10.68</v>
      </c>
      <c r="BZ16" s="42">
        <v>1.98</v>
      </c>
      <c r="CA16" s="44">
        <v>8.32</v>
      </c>
      <c r="CB16" s="42">
        <v>1.98</v>
      </c>
      <c r="CC16" s="44">
        <v>5.8</v>
      </c>
      <c r="CD16" s="42">
        <v>1.99</v>
      </c>
      <c r="CE16" s="44">
        <v>1.64</v>
      </c>
      <c r="CF16" s="46">
        <v>1.99</v>
      </c>
      <c r="CG16" s="44">
        <v>8</v>
      </c>
      <c r="CH16" s="46">
        <v>1.99</v>
      </c>
      <c r="CI16" s="44">
        <v>0.16</v>
      </c>
      <c r="CJ16" s="46">
        <v>1.99</v>
      </c>
      <c r="CK16" s="44">
        <v>0.16</v>
      </c>
      <c r="CL16" s="46">
        <v>1.99</v>
      </c>
      <c r="CM16" s="44">
        <v>4.5199999999999996</v>
      </c>
      <c r="CN16" s="46">
        <v>1.99</v>
      </c>
      <c r="CO16" s="44">
        <v>0.4</v>
      </c>
      <c r="CP16" s="46">
        <v>1.99</v>
      </c>
      <c r="CQ16" s="44">
        <v>0.4</v>
      </c>
      <c r="CR16" s="46">
        <v>1.98</v>
      </c>
      <c r="CS16" s="44">
        <v>0.4</v>
      </c>
      <c r="CT16" s="46">
        <v>1.95</v>
      </c>
      <c r="CU16" s="44">
        <v>0</v>
      </c>
      <c r="CV16" s="46">
        <v>1.97</v>
      </c>
      <c r="CW16" s="234">
        <v>0</v>
      </c>
      <c r="CX16" s="46">
        <v>1.9750000000000001</v>
      </c>
      <c r="CY16" s="234">
        <v>1.28</v>
      </c>
      <c r="CZ16" s="46">
        <v>1.974</v>
      </c>
      <c r="DA16" s="234">
        <v>3.4</v>
      </c>
      <c r="DB16" s="46">
        <v>1.9690000000000001</v>
      </c>
      <c r="DC16" s="28">
        <v>3.88</v>
      </c>
      <c r="DD16" s="250">
        <v>1.958</v>
      </c>
      <c r="DE16" s="28">
        <v>3.56</v>
      </c>
      <c r="DF16" s="265">
        <v>0</v>
      </c>
      <c r="DG16" s="25">
        <v>0.45600000000000002</v>
      </c>
      <c r="DH16" s="276">
        <v>1.95</v>
      </c>
      <c r="DI16" s="25">
        <v>1.08</v>
      </c>
      <c r="DJ16" s="276"/>
      <c r="DK16" s="25"/>
      <c r="DL16" s="265"/>
      <c r="DM16" s="25"/>
      <c r="DN16" s="265"/>
      <c r="DO16" s="25"/>
      <c r="DP16" s="29">
        <f t="shared" si="1"/>
        <v>5.83</v>
      </c>
      <c r="DQ16" s="30">
        <f t="shared" si="3"/>
        <v>9.4400000000000013</v>
      </c>
      <c r="DR16" s="215">
        <f t="shared" si="4"/>
        <v>3.6100000000000012</v>
      </c>
    </row>
    <row r="17" spans="1:122" ht="15" customHeight="1" x14ac:dyDescent="0.25">
      <c r="A17" s="353" t="s">
        <v>74</v>
      </c>
      <c r="B17" s="354"/>
      <c r="C17" s="355"/>
      <c r="D17" s="42">
        <v>5.0599999999999996</v>
      </c>
      <c r="E17" s="44">
        <v>6.5</v>
      </c>
      <c r="F17" s="46">
        <v>5.0599999999999996</v>
      </c>
      <c r="G17" s="44">
        <v>6.5</v>
      </c>
      <c r="H17" s="46">
        <v>5.0599999999999996</v>
      </c>
      <c r="I17" s="43">
        <v>6.5</v>
      </c>
      <c r="J17" s="42">
        <v>5.0599999999999996</v>
      </c>
      <c r="K17" s="44">
        <v>6.5</v>
      </c>
      <c r="L17" s="47">
        <v>5.0599999999999996</v>
      </c>
      <c r="M17" s="44">
        <v>6.5</v>
      </c>
      <c r="N17" s="46">
        <v>5.0599999999999996</v>
      </c>
      <c r="O17" s="44">
        <v>6.5</v>
      </c>
      <c r="P17" s="42">
        <v>4.8499999999999996</v>
      </c>
      <c r="Q17" s="44">
        <v>6.5</v>
      </c>
      <c r="R17" s="42">
        <v>4.91</v>
      </c>
      <c r="S17" s="44">
        <v>6.5</v>
      </c>
      <c r="T17" s="42">
        <v>4.93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4.99</v>
      </c>
      <c r="BU17" s="44">
        <v>6.5</v>
      </c>
      <c r="BV17" s="42">
        <v>5.04</v>
      </c>
      <c r="BW17" s="43">
        <v>6.5</v>
      </c>
      <c r="BX17" s="42">
        <v>5.04</v>
      </c>
      <c r="BY17" s="44">
        <v>6.5</v>
      </c>
      <c r="BZ17" s="42">
        <v>6.15</v>
      </c>
      <c r="CA17" s="44">
        <v>6.5</v>
      </c>
      <c r="CB17" s="42">
        <v>6.17</v>
      </c>
      <c r="CC17" s="44">
        <v>6.5</v>
      </c>
      <c r="CD17" s="42">
        <v>6.19</v>
      </c>
      <c r="CE17" s="44">
        <v>6.5</v>
      </c>
      <c r="CF17" s="46">
        <v>6.19</v>
      </c>
      <c r="CG17" s="44">
        <v>6.5</v>
      </c>
      <c r="CH17" s="46">
        <v>6.19</v>
      </c>
      <c r="CI17" s="44">
        <v>6.5</v>
      </c>
      <c r="CJ17" s="46">
        <v>6.17</v>
      </c>
      <c r="CK17" s="44">
        <v>6.5</v>
      </c>
      <c r="CL17" s="46">
        <v>6.19</v>
      </c>
      <c r="CM17" s="44">
        <v>6.5</v>
      </c>
      <c r="CN17" s="46">
        <v>6.19</v>
      </c>
      <c r="CO17" s="44">
        <v>6.5</v>
      </c>
      <c r="CP17" s="46">
        <v>8.2100000000000009</v>
      </c>
      <c r="CQ17" s="44">
        <v>6.5</v>
      </c>
      <c r="CR17" s="46">
        <v>8.16</v>
      </c>
      <c r="CS17" s="44">
        <v>6.5</v>
      </c>
      <c r="CT17" s="46">
        <v>8.0500000000000007</v>
      </c>
      <c r="CU17" s="44">
        <v>6.5</v>
      </c>
      <c r="CV17" s="46">
        <v>8.1300000000000008</v>
      </c>
      <c r="CW17" s="234">
        <v>6.5</v>
      </c>
      <c r="CX17" s="46">
        <v>8.1389999999999993</v>
      </c>
      <c r="CY17" s="234">
        <v>6.5</v>
      </c>
      <c r="CZ17" s="46">
        <v>8.1340000000000003</v>
      </c>
      <c r="DA17" s="234">
        <v>6.5</v>
      </c>
      <c r="DB17" s="46">
        <v>8.109</v>
      </c>
      <c r="DC17" s="28">
        <v>6.5</v>
      </c>
      <c r="DD17" s="250">
        <v>8.0690000000000008</v>
      </c>
      <c r="DE17" s="28">
        <v>6.5</v>
      </c>
      <c r="DF17" s="265">
        <v>8.0350000000000001</v>
      </c>
      <c r="DG17" s="25">
        <v>6.5</v>
      </c>
      <c r="DH17" s="276">
        <v>8.0370000000000008</v>
      </c>
      <c r="DI17" s="25">
        <v>6.5</v>
      </c>
      <c r="DJ17" s="276"/>
      <c r="DK17" s="25"/>
      <c r="DL17" s="265"/>
      <c r="DM17" s="25"/>
      <c r="DN17" s="265"/>
      <c r="DO17" s="25"/>
      <c r="DP17" s="29">
        <f t="shared" si="1"/>
        <v>29.799999999999997</v>
      </c>
      <c r="DQ17" s="30">
        <f t="shared" si="3"/>
        <v>39</v>
      </c>
      <c r="DR17" s="215">
        <f t="shared" si="4"/>
        <v>9.2000000000000028</v>
      </c>
    </row>
    <row r="18" spans="1:122" ht="15" customHeight="1" x14ac:dyDescent="0.25">
      <c r="A18" s="341" t="s">
        <v>75</v>
      </c>
      <c r="B18" s="342"/>
      <c r="C18" s="343"/>
      <c r="D18" s="42">
        <v>39.5</v>
      </c>
      <c r="E18" s="44">
        <v>34.923000000012486</v>
      </c>
      <c r="F18" s="46">
        <v>34.9</v>
      </c>
      <c r="G18" s="44">
        <v>33.759999999918364</v>
      </c>
      <c r="H18" s="46">
        <v>35</v>
      </c>
      <c r="I18" s="43">
        <v>34.086000000076837</v>
      </c>
      <c r="J18" s="42">
        <v>37.200000000000003</v>
      </c>
      <c r="K18" s="44">
        <v>32.73899999998271</v>
      </c>
      <c r="L18" s="47">
        <v>37.1</v>
      </c>
      <c r="M18" s="44">
        <v>32.231999999927964</v>
      </c>
      <c r="N18" s="46">
        <v>35</v>
      </c>
      <c r="O18" s="44">
        <v>32.382000000102764</v>
      </c>
      <c r="P18" s="42">
        <v>31.94</v>
      </c>
      <c r="Q18" s="44">
        <v>34.432999999796394</v>
      </c>
      <c r="R18" s="42">
        <v>31.55</v>
      </c>
      <c r="S18" s="44">
        <v>34.548000000150786</v>
      </c>
      <c r="T18" s="42">
        <v>30.52</v>
      </c>
      <c r="U18" s="44">
        <v>29.45499999997503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31.87</v>
      </c>
      <c r="BU18" s="44">
        <v>30.648999999892432</v>
      </c>
      <c r="BV18" s="42">
        <v>32.520000000000003</v>
      </c>
      <c r="BW18" s="43">
        <v>30.606000000105645</v>
      </c>
      <c r="BX18" s="42">
        <v>32.619999999999997</v>
      </c>
      <c r="BY18" s="44">
        <v>31.779999999949098</v>
      </c>
      <c r="BZ18" s="42">
        <v>32.159999999999997</v>
      </c>
      <c r="CA18" s="44">
        <v>31.011000000080678</v>
      </c>
      <c r="CB18" s="42">
        <v>32.35</v>
      </c>
      <c r="CC18" s="44">
        <v>29.513000000006723</v>
      </c>
      <c r="CD18" s="42">
        <v>32.5</v>
      </c>
      <c r="CE18" s="44">
        <v>29.426999999959662</v>
      </c>
      <c r="CF18" s="46">
        <v>31.6</v>
      </c>
      <c r="CG18" s="44">
        <v>56.760999999896271</v>
      </c>
      <c r="CH18" s="46">
        <v>32.700000000000003</v>
      </c>
      <c r="CI18" s="44">
        <v>2.8670000001114104</v>
      </c>
      <c r="CJ18" s="46">
        <v>32.89</v>
      </c>
      <c r="CK18" s="44">
        <v>17.78299999990876</v>
      </c>
      <c r="CL18" s="46">
        <v>32.9</v>
      </c>
      <c r="CM18" s="44">
        <v>32.030000000016329</v>
      </c>
      <c r="CN18" s="46">
        <v>32.5</v>
      </c>
      <c r="CO18" s="44">
        <v>32.192000000070109</v>
      </c>
      <c r="CP18" s="46">
        <v>32.9</v>
      </c>
      <c r="CQ18" s="44">
        <v>27.98099999988667</v>
      </c>
      <c r="CR18" s="46">
        <v>32.4</v>
      </c>
      <c r="CS18" s="44">
        <v>30.333000000100846</v>
      </c>
      <c r="CT18" s="46">
        <v>31.21</v>
      </c>
      <c r="CU18" s="44">
        <v>24.733999999923167</v>
      </c>
      <c r="CV18" s="46">
        <v>31.97</v>
      </c>
      <c r="CW18" s="234">
        <v>27.47300000010949</v>
      </c>
      <c r="CX18" s="46">
        <v>32.097000000000001</v>
      </c>
      <c r="CY18" s="234">
        <v>26.908999999914521</v>
      </c>
      <c r="CZ18" s="46">
        <v>31.774999999999999</v>
      </c>
      <c r="DA18" s="228">
        <v>30.754000000019207</v>
      </c>
      <c r="DB18" s="46">
        <v>31.47</v>
      </c>
      <c r="DC18" s="62">
        <v>30.595999999979831</v>
      </c>
      <c r="DD18" s="254">
        <v>32.287999999999997</v>
      </c>
      <c r="DE18" s="43">
        <v>28.939000000113332</v>
      </c>
      <c r="DF18" s="267">
        <v>31.744</v>
      </c>
      <c r="DG18" s="44">
        <v>25.292999999913562</v>
      </c>
      <c r="DH18" s="277">
        <v>30.748999999999999</v>
      </c>
      <c r="DI18" s="44">
        <v>27.693000000010564</v>
      </c>
      <c r="DJ18" s="277"/>
      <c r="DK18" s="44"/>
      <c r="DL18" s="267"/>
      <c r="DM18" s="44"/>
      <c r="DN18" s="267"/>
      <c r="DO18" s="44"/>
      <c r="DP18" s="29">
        <f t="shared" si="1"/>
        <v>197.98000000000002</v>
      </c>
      <c r="DQ18" s="30">
        <f t="shared" si="3"/>
        <v>193.69899999984537</v>
      </c>
      <c r="DR18" s="215">
        <f t="shared" si="4"/>
        <v>-4.2810000001546484</v>
      </c>
    </row>
    <row r="19" spans="1:122" ht="15" customHeight="1" x14ac:dyDescent="0.25">
      <c r="A19" s="341" t="s">
        <v>76</v>
      </c>
      <c r="B19" s="342"/>
      <c r="C19" s="343"/>
      <c r="D19" s="42">
        <v>26.4</v>
      </c>
      <c r="E19" s="44">
        <v>5.7990000000000004</v>
      </c>
      <c r="F19" s="46">
        <v>26.4</v>
      </c>
      <c r="G19" s="44">
        <v>6.5</v>
      </c>
      <c r="H19" s="46">
        <v>26.4</v>
      </c>
      <c r="I19" s="43">
        <v>5.1840000000000002</v>
      </c>
      <c r="J19" s="42">
        <v>26.4</v>
      </c>
      <c r="K19" s="44">
        <v>6.069</v>
      </c>
      <c r="L19" s="47">
        <v>26.4</v>
      </c>
      <c r="M19" s="44">
        <v>5.718</v>
      </c>
      <c r="N19" s="46">
        <v>26.4</v>
      </c>
      <c r="O19" s="44">
        <v>6.36</v>
      </c>
      <c r="P19" s="42">
        <v>25.26</v>
      </c>
      <c r="Q19" s="44">
        <v>21.138999999999999</v>
      </c>
      <c r="R19" s="42">
        <v>25.58</v>
      </c>
      <c r="S19" s="44">
        <v>9.2100000000000009</v>
      </c>
      <c r="T19" s="42">
        <v>23.34</v>
      </c>
      <c r="U19" s="44">
        <v>12.851000000000001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21.26</v>
      </c>
      <c r="BU19" s="44">
        <v>1.823</v>
      </c>
      <c r="BV19" s="42">
        <v>21.49</v>
      </c>
      <c r="BW19" s="43">
        <v>34.734000000000002</v>
      </c>
      <c r="BX19" s="42">
        <v>21.49</v>
      </c>
      <c r="BY19" s="44">
        <v>27.488</v>
      </c>
      <c r="BZ19" s="42">
        <v>21.46</v>
      </c>
      <c r="CA19" s="44">
        <v>10.635</v>
      </c>
      <c r="CB19" s="42">
        <v>19.12</v>
      </c>
      <c r="CC19" s="44">
        <v>24.145</v>
      </c>
      <c r="CD19" s="42">
        <v>16.8</v>
      </c>
      <c r="CE19" s="44">
        <v>28.125</v>
      </c>
      <c r="CF19" s="46">
        <v>16.8</v>
      </c>
      <c r="CG19" s="44">
        <v>11.087</v>
      </c>
      <c r="CH19" s="46">
        <v>16.8</v>
      </c>
      <c r="CI19" s="44">
        <v>49.536999999999999</v>
      </c>
      <c r="CJ19" s="46">
        <v>16.75</v>
      </c>
      <c r="CK19" s="44">
        <v>49.536999999999999</v>
      </c>
      <c r="CL19" s="46">
        <v>16.8</v>
      </c>
      <c r="CM19" s="44">
        <v>27.568000000000001</v>
      </c>
      <c r="CN19" s="46">
        <v>16.8</v>
      </c>
      <c r="CO19" s="228">
        <v>19.420000000000002</v>
      </c>
      <c r="CP19" s="46">
        <v>16.8</v>
      </c>
      <c r="CQ19" s="228">
        <v>25.677</v>
      </c>
      <c r="CR19" s="46">
        <v>16.71</v>
      </c>
      <c r="CS19" s="228">
        <v>23.786999999999999</v>
      </c>
      <c r="CT19" s="46">
        <v>16.48</v>
      </c>
      <c r="CU19" s="228">
        <v>26.745999999999999</v>
      </c>
      <c r="CV19" s="46">
        <v>16.64</v>
      </c>
      <c r="CW19" s="195">
        <v>23.742999999999999</v>
      </c>
      <c r="CX19" s="46">
        <v>16.940000000000001</v>
      </c>
      <c r="CY19" s="195">
        <v>27.475000000000001</v>
      </c>
      <c r="CZ19" s="46">
        <v>17.114999999999998</v>
      </c>
      <c r="DA19" s="195">
        <v>5.8760000000000003</v>
      </c>
      <c r="DB19" s="46">
        <v>17.055</v>
      </c>
      <c r="DC19" s="257">
        <v>6.43</v>
      </c>
      <c r="DD19" s="250">
        <v>17.161000000000001</v>
      </c>
      <c r="DE19" s="28">
        <v>8.1530000000000005</v>
      </c>
      <c r="DF19" s="265">
        <v>17.081</v>
      </c>
      <c r="DG19" s="25">
        <v>11.997</v>
      </c>
      <c r="DH19" s="276">
        <v>17.084</v>
      </c>
      <c r="DI19" s="25">
        <v>11.840999999999999</v>
      </c>
      <c r="DJ19" s="276"/>
      <c r="DK19" s="25"/>
      <c r="DL19" s="265"/>
      <c r="DM19" s="25"/>
      <c r="DN19" s="265"/>
      <c r="DO19" s="25"/>
      <c r="DP19" s="29">
        <f t="shared" si="1"/>
        <v>148.24</v>
      </c>
      <c r="DQ19" s="30">
        <f t="shared" si="3"/>
        <v>57.101000000000006</v>
      </c>
      <c r="DR19" s="215">
        <f t="shared" si="4"/>
        <v>-91.13900000000001</v>
      </c>
    </row>
    <row r="20" spans="1:122" ht="15" customHeight="1" x14ac:dyDescent="0.25">
      <c r="A20" s="341" t="s">
        <v>77</v>
      </c>
      <c r="B20" s="342"/>
      <c r="C20" s="343"/>
      <c r="D20" s="42">
        <v>8.16</v>
      </c>
      <c r="E20" s="44">
        <v>8.5</v>
      </c>
      <c r="F20" s="46">
        <v>8.16</v>
      </c>
      <c r="G20" s="44">
        <v>8.5</v>
      </c>
      <c r="H20" s="46">
        <v>7.44</v>
      </c>
      <c r="I20" s="43">
        <v>8.5</v>
      </c>
      <c r="J20" s="42">
        <v>8.3800000000000008</v>
      </c>
      <c r="K20" s="44">
        <v>8.5</v>
      </c>
      <c r="L20" s="47">
        <v>8.06</v>
      </c>
      <c r="M20" s="44">
        <v>8.5</v>
      </c>
      <c r="N20" s="46">
        <v>7.99</v>
      </c>
      <c r="O20" s="44">
        <v>8.5</v>
      </c>
      <c r="P20" s="42">
        <v>7.94</v>
      </c>
      <c r="Q20" s="44">
        <v>8.5</v>
      </c>
      <c r="R20" s="42">
        <v>7.79</v>
      </c>
      <c r="S20" s="44">
        <v>8.5</v>
      </c>
      <c r="T20" s="42">
        <v>7.65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8.18</v>
      </c>
      <c r="BU20" s="44">
        <v>8.5</v>
      </c>
      <c r="BV20" s="42">
        <v>7.83</v>
      </c>
      <c r="BW20" s="43">
        <v>8.5</v>
      </c>
      <c r="BX20" s="42">
        <v>8.32</v>
      </c>
      <c r="BY20" s="44">
        <v>8.5</v>
      </c>
      <c r="BZ20" s="42">
        <v>8.41</v>
      </c>
      <c r="CA20" s="44">
        <v>8.5</v>
      </c>
      <c r="CB20" s="42">
        <v>8.43</v>
      </c>
      <c r="CC20" s="44">
        <v>8.5</v>
      </c>
      <c r="CD20" s="42">
        <v>8.76</v>
      </c>
      <c r="CE20" s="44">
        <v>8.5</v>
      </c>
      <c r="CF20" s="46">
        <v>8.69</v>
      </c>
      <c r="CG20" s="44">
        <v>8.5</v>
      </c>
      <c r="CH20" s="46">
        <v>8.68</v>
      </c>
      <c r="CI20" s="44">
        <v>8.5</v>
      </c>
      <c r="CJ20" s="46">
        <v>8.68</v>
      </c>
      <c r="CK20" s="44">
        <v>8.5</v>
      </c>
      <c r="CL20" s="46">
        <v>8.6</v>
      </c>
      <c r="CM20" s="44">
        <v>8.5</v>
      </c>
      <c r="CN20" s="46">
        <v>8.81</v>
      </c>
      <c r="CO20" s="44">
        <v>8.5</v>
      </c>
      <c r="CP20" s="46">
        <v>8.67</v>
      </c>
      <c r="CQ20" s="44">
        <v>8.5</v>
      </c>
      <c r="CR20" s="46">
        <v>8.69</v>
      </c>
      <c r="CS20" s="44">
        <v>8.5</v>
      </c>
      <c r="CT20" s="46">
        <v>8.5299999999999994</v>
      </c>
      <c r="CU20" s="44">
        <v>8.5</v>
      </c>
      <c r="CV20" s="46">
        <v>7.98</v>
      </c>
      <c r="CW20" s="234">
        <v>8.5</v>
      </c>
      <c r="CX20" s="46">
        <v>8.2590000000000003</v>
      </c>
      <c r="CY20" s="234">
        <v>8.5</v>
      </c>
      <c r="CZ20" s="46">
        <v>8.5649999999999995</v>
      </c>
      <c r="DA20" s="234">
        <v>8.5</v>
      </c>
      <c r="DB20" s="46">
        <v>8.5559999999999992</v>
      </c>
      <c r="DC20" s="28">
        <v>8.5</v>
      </c>
      <c r="DD20" s="250">
        <v>8.9710000000000001</v>
      </c>
      <c r="DE20" s="28">
        <v>8.5</v>
      </c>
      <c r="DF20" s="265">
        <v>9.4309999999999992</v>
      </c>
      <c r="DG20" s="25">
        <v>8.5</v>
      </c>
      <c r="DH20" s="276">
        <v>8.5090000000000003</v>
      </c>
      <c r="DI20" s="25">
        <v>8.5</v>
      </c>
      <c r="DJ20" s="276"/>
      <c r="DK20" s="25"/>
      <c r="DL20" s="265"/>
      <c r="DM20" s="25"/>
      <c r="DN20" s="265"/>
      <c r="DO20" s="25"/>
      <c r="DP20" s="29">
        <f t="shared" si="1"/>
        <v>47.61</v>
      </c>
      <c r="DQ20" s="30">
        <f t="shared" si="3"/>
        <v>51</v>
      </c>
      <c r="DR20" s="215">
        <f t="shared" si="4"/>
        <v>3.3900000000000006</v>
      </c>
    </row>
    <row r="21" spans="1:122" ht="15" customHeight="1" x14ac:dyDescent="0.25">
      <c r="A21" s="341" t="s">
        <v>78</v>
      </c>
      <c r="B21" s="342"/>
      <c r="C21" s="343"/>
      <c r="D21" s="42">
        <v>0</v>
      </c>
      <c r="E21" s="44">
        <v>0</v>
      </c>
      <c r="F21" s="92">
        <v>0.1</v>
      </c>
      <c r="G21" s="44">
        <v>0.1</v>
      </c>
      <c r="H21" s="46">
        <v>0.1</v>
      </c>
      <c r="I21" s="43">
        <v>0.1</v>
      </c>
      <c r="J21" s="42">
        <v>0.1</v>
      </c>
      <c r="K21" s="55">
        <v>0.1</v>
      </c>
      <c r="L21" s="47">
        <v>0.1</v>
      </c>
      <c r="M21" s="44">
        <v>0.1</v>
      </c>
      <c r="N21" s="159">
        <v>0.1</v>
      </c>
      <c r="O21" s="44">
        <v>0.1</v>
      </c>
      <c r="P21" s="42">
        <v>0.1</v>
      </c>
      <c r="Q21" s="44">
        <v>0.1</v>
      </c>
      <c r="R21" s="42">
        <v>0.1</v>
      </c>
      <c r="S21" s="44">
        <v>0.1</v>
      </c>
      <c r="T21" s="42">
        <v>0.1</v>
      </c>
      <c r="U21" s="55">
        <v>0.1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0.1</v>
      </c>
      <c r="BU21" s="55">
        <v>0.1</v>
      </c>
      <c r="BV21" s="42">
        <v>0.1</v>
      </c>
      <c r="BW21" s="54">
        <v>0.1</v>
      </c>
      <c r="BX21" s="42">
        <v>0.1</v>
      </c>
      <c r="BY21" s="55">
        <v>0.1</v>
      </c>
      <c r="BZ21" s="42">
        <v>0.1</v>
      </c>
      <c r="CA21" s="55">
        <v>0.1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0.1</v>
      </c>
      <c r="CI21" s="55">
        <v>0.1</v>
      </c>
      <c r="CJ21" s="92">
        <v>0.1</v>
      </c>
      <c r="CK21" s="55">
        <v>0.1</v>
      </c>
      <c r="CL21" s="92">
        <v>0</v>
      </c>
      <c r="CM21" s="55">
        <v>0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0.12</v>
      </c>
      <c r="CU21" s="55">
        <v>0.12</v>
      </c>
      <c r="CV21" s="92">
        <v>0.12</v>
      </c>
      <c r="CW21" s="235">
        <v>0.12</v>
      </c>
      <c r="CX21" s="92">
        <v>0.12</v>
      </c>
      <c r="CY21" s="235">
        <v>0.12</v>
      </c>
      <c r="CZ21" s="92">
        <v>0.12</v>
      </c>
      <c r="DA21" s="235">
        <v>0.12</v>
      </c>
      <c r="DB21" s="92">
        <v>0.12</v>
      </c>
      <c r="DC21" s="258">
        <v>0.12</v>
      </c>
      <c r="DD21" s="251">
        <v>0.11600000000000001</v>
      </c>
      <c r="DE21" s="258">
        <v>0.11600000000000001</v>
      </c>
      <c r="DF21" s="268">
        <v>0.11799999999999999</v>
      </c>
      <c r="DG21" s="269">
        <v>0.11799999999999999</v>
      </c>
      <c r="DH21" s="278">
        <v>0.11700000000000001</v>
      </c>
      <c r="DI21" s="269">
        <v>0.11700000000000001</v>
      </c>
      <c r="DJ21" s="278"/>
      <c r="DK21" s="269"/>
      <c r="DL21" s="268"/>
      <c r="DM21" s="269"/>
      <c r="DN21" s="268"/>
      <c r="DO21" s="269"/>
      <c r="DP21" s="29">
        <f t="shared" si="1"/>
        <v>0.6</v>
      </c>
      <c r="DQ21" s="30">
        <f t="shared" si="3"/>
        <v>0.6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397.5</v>
      </c>
      <c r="E22" s="44">
        <v>312.90534000002799</v>
      </c>
      <c r="F22" s="92">
        <v>374</v>
      </c>
      <c r="G22" s="44">
        <v>347.64179999999914</v>
      </c>
      <c r="H22" s="23">
        <v>403.5</v>
      </c>
      <c r="I22" s="43">
        <v>437.06255999989156</v>
      </c>
      <c r="J22" s="149">
        <v>0</v>
      </c>
      <c r="K22" s="57">
        <v>416.19732000005996</v>
      </c>
      <c r="L22" s="47">
        <v>403.5</v>
      </c>
      <c r="M22" s="62">
        <v>452.02541999999323</v>
      </c>
      <c r="N22" s="46">
        <v>415.5</v>
      </c>
      <c r="O22" s="44">
        <v>328.84500000000298</v>
      </c>
      <c r="P22" s="42">
        <v>374.88</v>
      </c>
      <c r="Q22" s="44">
        <v>406.17588000004599</v>
      </c>
      <c r="R22" s="42">
        <v>382.5</v>
      </c>
      <c r="S22" s="44">
        <v>373.88868000001531</v>
      </c>
      <c r="T22" s="63">
        <v>383.51</v>
      </c>
      <c r="U22" s="58">
        <v>396.85667999997764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336.74</v>
      </c>
      <c r="BU22" s="58">
        <v>375.44033999999232</v>
      </c>
      <c r="BV22" s="63">
        <v>379.73</v>
      </c>
      <c r="BW22" s="56">
        <v>373.31579999995984</v>
      </c>
      <c r="BX22" s="42">
        <v>379.68</v>
      </c>
      <c r="BY22" s="57">
        <v>342.61128000003976</v>
      </c>
      <c r="BZ22" s="42">
        <v>379.24</v>
      </c>
      <c r="CA22" s="57">
        <v>361.49783999990944</v>
      </c>
      <c r="CB22" s="42">
        <v>379.91</v>
      </c>
      <c r="CC22" s="57">
        <v>384.97866000003086</v>
      </c>
      <c r="CD22" s="42">
        <v>381</v>
      </c>
      <c r="CE22" s="57">
        <v>384.91200000002209</v>
      </c>
      <c r="CF22" s="92">
        <v>382</v>
      </c>
      <c r="CG22" s="57">
        <v>350.49498000002575</v>
      </c>
      <c r="CH22" s="92">
        <v>382</v>
      </c>
      <c r="CI22" s="57">
        <v>347.54543999998128</v>
      </c>
      <c r="CJ22" s="92">
        <v>376.75</v>
      </c>
      <c r="CK22" s="57">
        <v>364.31405999994956</v>
      </c>
      <c r="CL22" s="92">
        <v>369.5</v>
      </c>
      <c r="CM22" s="57">
        <v>350.1735600000689</v>
      </c>
      <c r="CN22" s="92">
        <v>374</v>
      </c>
      <c r="CO22" s="57">
        <v>393.81209999996304</v>
      </c>
      <c r="CP22" s="92">
        <v>374</v>
      </c>
      <c r="CQ22" s="57">
        <v>362.8811999999773</v>
      </c>
      <c r="CR22" s="92">
        <v>376.41</v>
      </c>
      <c r="CS22" s="57">
        <v>391.6274999999946</v>
      </c>
      <c r="CT22" s="92">
        <v>364.69</v>
      </c>
      <c r="CU22" s="57">
        <v>370.34316000005418</v>
      </c>
      <c r="CV22" s="92">
        <v>371.16</v>
      </c>
      <c r="CW22" s="236">
        <v>393.59562000001318</v>
      </c>
      <c r="CX22" s="92">
        <v>375.83699999999999</v>
      </c>
      <c r="CY22" s="236">
        <v>393.67548000002466</v>
      </c>
      <c r="CZ22" s="92">
        <v>399.61700000000002</v>
      </c>
      <c r="DA22" s="236">
        <v>421.69247999990478</v>
      </c>
      <c r="DB22" s="92">
        <v>398.858</v>
      </c>
      <c r="DC22" s="259">
        <v>394.86347999998037</v>
      </c>
      <c r="DD22" s="251">
        <v>441.04599999999999</v>
      </c>
      <c r="DE22" s="259">
        <v>448.4482200000952</v>
      </c>
      <c r="DF22" s="268">
        <v>387.62099999999998</v>
      </c>
      <c r="DG22" s="270">
        <v>452.94545999991925</v>
      </c>
      <c r="DH22" s="279">
        <v>400.291</v>
      </c>
      <c r="DI22" s="270">
        <v>343.49106000008453</v>
      </c>
      <c r="DJ22" s="279"/>
      <c r="DK22" s="270"/>
      <c r="DL22" s="268"/>
      <c r="DM22" s="270"/>
      <c r="DN22" s="268"/>
      <c r="DO22" s="270"/>
      <c r="DP22" s="29">
        <f t="shared" si="1"/>
        <v>2296.63</v>
      </c>
      <c r="DQ22" s="30">
        <f t="shared" si="3"/>
        <v>2333.2320000000277</v>
      </c>
      <c r="DR22" s="217">
        <f t="shared" si="4"/>
        <v>36.602000000027601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44.57</v>
      </c>
      <c r="E23" s="44">
        <v>50</v>
      </c>
      <c r="F23" s="46">
        <v>44.57</v>
      </c>
      <c r="G23" s="44">
        <v>50</v>
      </c>
      <c r="H23" s="23">
        <v>44.57</v>
      </c>
      <c r="I23" s="43">
        <v>50</v>
      </c>
      <c r="J23" s="149">
        <v>44.57</v>
      </c>
      <c r="K23" s="57">
        <v>50</v>
      </c>
      <c r="L23" s="47">
        <v>44.57</v>
      </c>
      <c r="M23" s="62">
        <v>50</v>
      </c>
      <c r="N23" s="46">
        <v>44.57</v>
      </c>
      <c r="O23" s="55">
        <v>50</v>
      </c>
      <c r="P23" s="42">
        <v>42.48</v>
      </c>
      <c r="Q23" s="55">
        <v>50</v>
      </c>
      <c r="R23" s="42">
        <v>43.06</v>
      </c>
      <c r="S23" s="44">
        <v>50</v>
      </c>
      <c r="T23" s="63">
        <v>43.2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43.77</v>
      </c>
      <c r="BU23" s="58">
        <v>50</v>
      </c>
      <c r="BV23" s="63">
        <v>44.31</v>
      </c>
      <c r="BW23" s="56">
        <v>50</v>
      </c>
      <c r="BX23" s="42">
        <v>44.31</v>
      </c>
      <c r="BY23" s="57">
        <v>50</v>
      </c>
      <c r="BZ23" s="42">
        <v>44.22</v>
      </c>
      <c r="CA23" s="57">
        <v>50</v>
      </c>
      <c r="CB23" s="42">
        <v>44.34</v>
      </c>
      <c r="CC23" s="57">
        <v>50</v>
      </c>
      <c r="CD23" s="42">
        <v>44.57</v>
      </c>
      <c r="CE23" s="57">
        <v>50</v>
      </c>
      <c r="CF23" s="46">
        <v>44.57</v>
      </c>
      <c r="CG23" s="57">
        <v>50</v>
      </c>
      <c r="CH23" s="46">
        <v>44.57</v>
      </c>
      <c r="CI23" s="57">
        <v>50</v>
      </c>
      <c r="CJ23" s="46">
        <v>44.41</v>
      </c>
      <c r="CK23" s="57">
        <v>50</v>
      </c>
      <c r="CL23" s="46">
        <v>44.57</v>
      </c>
      <c r="CM23" s="57">
        <v>50</v>
      </c>
      <c r="CN23" s="46">
        <v>44.57</v>
      </c>
      <c r="CO23" s="57">
        <v>50</v>
      </c>
      <c r="CP23" s="46">
        <v>44.57</v>
      </c>
      <c r="CQ23" s="57">
        <v>50</v>
      </c>
      <c r="CR23" s="46">
        <v>44.27</v>
      </c>
      <c r="CS23" s="57">
        <v>50</v>
      </c>
      <c r="CT23" s="46">
        <v>43.56</v>
      </c>
      <c r="CU23" s="57">
        <v>50</v>
      </c>
      <c r="CV23" s="46">
        <v>44.08</v>
      </c>
      <c r="CW23" s="236">
        <v>50</v>
      </c>
      <c r="CX23" s="46">
        <v>44.121000000000002</v>
      </c>
      <c r="CY23" s="236">
        <v>50</v>
      </c>
      <c r="CZ23" s="46">
        <v>44.09</v>
      </c>
      <c r="DA23" s="236">
        <v>50</v>
      </c>
      <c r="DB23" s="46">
        <v>43.932000000000002</v>
      </c>
      <c r="DC23" s="259">
        <v>50</v>
      </c>
      <c r="DD23" s="250">
        <v>43.674999999999997</v>
      </c>
      <c r="DE23" s="259">
        <v>50</v>
      </c>
      <c r="DF23" s="265">
        <v>43.465000000000003</v>
      </c>
      <c r="DG23" s="270">
        <v>50</v>
      </c>
      <c r="DH23" s="279">
        <v>28.356999999999999</v>
      </c>
      <c r="DI23" s="270">
        <v>50</v>
      </c>
      <c r="DJ23" s="279"/>
      <c r="DK23" s="270"/>
      <c r="DL23" s="265"/>
      <c r="DM23" s="270"/>
      <c r="DN23" s="265"/>
      <c r="DO23" s="270"/>
      <c r="DP23" s="29">
        <f t="shared" si="1"/>
        <v>261.64999999999998</v>
      </c>
      <c r="DQ23" s="30">
        <f t="shared" si="3"/>
        <v>300</v>
      </c>
      <c r="DR23" s="215">
        <f t="shared" si="4"/>
        <v>38.350000000000023</v>
      </c>
    </row>
    <row r="24" spans="1:122" ht="15" customHeight="1" x14ac:dyDescent="0.25">
      <c r="A24" s="344" t="s">
        <v>81</v>
      </c>
      <c r="B24" s="345"/>
      <c r="C24" s="346"/>
      <c r="D24" s="197">
        <v>15.88</v>
      </c>
      <c r="E24" s="55">
        <v>15.875999999790793</v>
      </c>
      <c r="F24" s="144">
        <v>-0.89199999989295975</v>
      </c>
      <c r="G24" s="55">
        <v>-0.89199999989295975</v>
      </c>
      <c r="H24" s="198">
        <v>16.903999999775806</v>
      </c>
      <c r="I24" s="54">
        <v>16.903999999775806</v>
      </c>
      <c r="J24" s="284">
        <v>6.9640000000495093</v>
      </c>
      <c r="K24" s="205">
        <v>6.9640000000495093</v>
      </c>
      <c r="L24" s="201">
        <v>10.032000000129756</v>
      </c>
      <c r="M24" s="64">
        <v>10.032000000129756</v>
      </c>
      <c r="N24" s="144">
        <v>12.307999999951335</v>
      </c>
      <c r="O24" s="200">
        <v>12.307999999951335</v>
      </c>
      <c r="P24" s="202">
        <v>12.968000000105349</v>
      </c>
      <c r="Q24" s="200">
        <v>12.968000000105349</v>
      </c>
      <c r="R24" s="197">
        <v>6.1839999998583153</v>
      </c>
      <c r="S24" s="55">
        <v>6.1839999998583153</v>
      </c>
      <c r="T24" s="203">
        <v>5.0280000000930158</v>
      </c>
      <c r="U24" s="200">
        <v>5.0280000000930158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v>17.296000000228105</v>
      </c>
      <c r="BU24" s="200">
        <v>17.296000000228105</v>
      </c>
      <c r="BV24" s="203">
        <v>10.583999999885236</v>
      </c>
      <c r="BW24" s="210">
        <v>10.583999999885236</v>
      </c>
      <c r="BX24" s="197">
        <v>-1.4759999999073443</v>
      </c>
      <c r="BY24" s="205">
        <v>-1.4759999999073443</v>
      </c>
      <c r="BZ24" s="197">
        <v>0</v>
      </c>
      <c r="CA24" s="205">
        <v>19.187999999650401</v>
      </c>
      <c r="CB24" s="197">
        <v>10.643999999984317</v>
      </c>
      <c r="CC24" s="205">
        <v>10.643999999984317</v>
      </c>
      <c r="CD24" s="197">
        <v>8.2280000002406268</v>
      </c>
      <c r="CE24" s="205">
        <v>8.2280000002406268</v>
      </c>
      <c r="CF24" s="197">
        <v>15.92799999996987</v>
      </c>
      <c r="CG24" s="205">
        <v>15.92799999996987</v>
      </c>
      <c r="CH24" s="197">
        <v>3.1319999997285777</v>
      </c>
      <c r="CI24" s="205">
        <v>3.1319999997285777</v>
      </c>
      <c r="CJ24" s="197">
        <v>22.776000000545082</v>
      </c>
      <c r="CK24" s="205">
        <v>22.776000000545082</v>
      </c>
      <c r="CL24" s="197">
        <v>11.231999999780783</v>
      </c>
      <c r="CM24" s="205">
        <v>11.231999999780783</v>
      </c>
      <c r="CN24" s="197">
        <v>27.243999999848711</v>
      </c>
      <c r="CO24" s="205">
        <v>27.243999999848711</v>
      </c>
      <c r="CP24" s="197">
        <v>-2.8799999998091153</v>
      </c>
      <c r="CQ24" s="205">
        <v>-2.8799999998091153</v>
      </c>
      <c r="CR24" s="197">
        <v>20.80000000022028</v>
      </c>
      <c r="CS24" s="205">
        <v>20.80000000022028</v>
      </c>
      <c r="CT24" s="197">
        <v>5.1159999995788894</v>
      </c>
      <c r="CU24" s="205">
        <v>5.1159999995788894</v>
      </c>
      <c r="CV24" s="197">
        <v>20.755999999939377</v>
      </c>
      <c r="CW24" s="237">
        <v>20.755999999939377</v>
      </c>
      <c r="CX24" s="197">
        <v>10.692000000323787</v>
      </c>
      <c r="CY24" s="237">
        <v>10.692000000323787</v>
      </c>
      <c r="CZ24" s="197">
        <v>16.739999999825159</v>
      </c>
      <c r="DA24" s="237">
        <v>16.739999999825159</v>
      </c>
      <c r="DB24" s="197">
        <v>3.403999999926782</v>
      </c>
      <c r="DC24" s="210">
        <v>3.403999999926782</v>
      </c>
      <c r="DD24" s="252">
        <v>21.120000000313667</v>
      </c>
      <c r="DE24" s="210">
        <v>21.120000000313667</v>
      </c>
      <c r="DF24" s="271">
        <v>16.649999999999999</v>
      </c>
      <c r="DG24" s="205">
        <v>16.651999999871805</v>
      </c>
      <c r="DH24" s="280">
        <v>2.4760000000978835</v>
      </c>
      <c r="DI24" s="205">
        <v>2.4760000000978835</v>
      </c>
      <c r="DJ24" s="280"/>
      <c r="DK24" s="205"/>
      <c r="DL24" s="271"/>
      <c r="DM24" s="205"/>
      <c r="DN24" s="271"/>
      <c r="DO24" s="205"/>
      <c r="DP24" s="65">
        <f t="shared" si="1"/>
        <v>63.816000000365875</v>
      </c>
      <c r="DQ24" s="30">
        <f t="shared" si="3"/>
        <v>63.816000000365875</v>
      </c>
      <c r="DR24" s="215">
        <f t="shared" si="4"/>
        <v>0</v>
      </c>
    </row>
    <row r="25" spans="1:122" ht="15" customHeight="1" x14ac:dyDescent="0.25">
      <c r="A25" s="341" t="s">
        <v>82</v>
      </c>
      <c r="B25" s="342"/>
      <c r="C25" s="343"/>
      <c r="D25" s="194">
        <v>27.2</v>
      </c>
      <c r="E25" s="57">
        <v>314.51388000006864</v>
      </c>
      <c r="F25" s="92">
        <v>25.38</v>
      </c>
      <c r="G25" s="44">
        <v>537.39771999996822</v>
      </c>
      <c r="H25" s="84">
        <v>26.6</v>
      </c>
      <c r="I25" s="43">
        <v>339.3188599999703</v>
      </c>
      <c r="J25" s="42">
        <v>27.01</v>
      </c>
      <c r="K25" s="44">
        <v>335.40406000006476</v>
      </c>
      <c r="L25" s="92">
        <v>25.73</v>
      </c>
      <c r="M25" s="44">
        <v>142.12817999996412</v>
      </c>
      <c r="N25" s="156">
        <v>23.6</v>
      </c>
      <c r="O25" s="44">
        <v>146.80940000007425</v>
      </c>
      <c r="P25" s="156">
        <v>24.98</v>
      </c>
      <c r="Q25" s="44">
        <v>147.19805999998763</v>
      </c>
      <c r="R25" s="144">
        <v>25.13</v>
      </c>
      <c r="S25" s="58">
        <v>142.27747999994946</v>
      </c>
      <c r="T25" s="42">
        <v>27.42</v>
      </c>
      <c r="U25" s="44">
        <v>145.30746000004092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0</v>
      </c>
      <c r="BU25" s="44">
        <v>144.50215999995839</v>
      </c>
      <c r="BV25" s="92">
        <v>0</v>
      </c>
      <c r="BW25" s="43">
        <v>152.49690000003991</v>
      </c>
      <c r="BX25" s="92">
        <v>0</v>
      </c>
      <c r="BY25" s="44">
        <v>143.55461999998047</v>
      </c>
      <c r="BZ25" s="92">
        <v>23.88</v>
      </c>
      <c r="CA25" s="44">
        <v>1.105019999999826</v>
      </c>
      <c r="CB25" s="92">
        <v>23.89</v>
      </c>
      <c r="CC25" s="44">
        <v>147.89180000006505</v>
      </c>
      <c r="CD25" s="92">
        <v>25.63</v>
      </c>
      <c r="CE25" s="44">
        <v>139.9014199999383</v>
      </c>
      <c r="CF25" s="92">
        <v>21.98</v>
      </c>
      <c r="CG25" s="44">
        <v>138.07552000003443</v>
      </c>
      <c r="CH25" s="92">
        <v>25.35</v>
      </c>
      <c r="CI25" s="44">
        <v>133.05201999998533</v>
      </c>
      <c r="CJ25" s="92">
        <v>23.91</v>
      </c>
      <c r="CK25" s="44">
        <v>1.0256399999994001</v>
      </c>
      <c r="CL25" s="92">
        <v>23.93</v>
      </c>
      <c r="CM25" s="44">
        <v>75.34691999991314</v>
      </c>
      <c r="CN25" s="92">
        <v>22.68</v>
      </c>
      <c r="CO25" s="44">
        <v>-19.725819999981624</v>
      </c>
      <c r="CP25" s="92">
        <v>22.98</v>
      </c>
      <c r="CQ25" s="44">
        <v>-41.189219999977709</v>
      </c>
      <c r="CR25" s="92">
        <v>23.92</v>
      </c>
      <c r="CS25" s="44">
        <v>140.98843999994926</v>
      </c>
      <c r="CT25" s="92">
        <v>23.55</v>
      </c>
      <c r="CU25" s="44">
        <v>202.51202000004034</v>
      </c>
      <c r="CV25" s="92">
        <v>24.15</v>
      </c>
      <c r="CW25" s="234">
        <v>204.08105999994518</v>
      </c>
      <c r="CX25" s="92">
        <v>24.649000000000001</v>
      </c>
      <c r="CY25" s="234">
        <v>181.44778000005985</v>
      </c>
      <c r="CZ25" s="92">
        <v>24.709</v>
      </c>
      <c r="DA25" s="234">
        <v>186.39605999988723</v>
      </c>
      <c r="DB25" s="92">
        <v>23.603999999999999</v>
      </c>
      <c r="DC25" s="28">
        <v>189.43822000008149</v>
      </c>
      <c r="DD25" s="251">
        <v>23.212</v>
      </c>
      <c r="DE25" s="28">
        <v>1.5208199999992063</v>
      </c>
      <c r="DF25" s="268">
        <v>26.254999999999999</v>
      </c>
      <c r="DG25" s="25">
        <v>190.62104000003998</v>
      </c>
      <c r="DH25" s="276">
        <v>26.559000000000001</v>
      </c>
      <c r="DI25" s="25">
        <v>183.21225999993044</v>
      </c>
      <c r="DJ25" s="276"/>
      <c r="DK25" s="25"/>
      <c r="DL25" s="268"/>
      <c r="DM25" s="25"/>
      <c r="DN25" s="268"/>
      <c r="DO25" s="25"/>
      <c r="DP25" s="29">
        <f t="shared" si="1"/>
        <v>126.86</v>
      </c>
      <c r="DQ25" s="30">
        <f t="shared" si="3"/>
        <v>868.22273999997481</v>
      </c>
      <c r="DR25" s="215">
        <f t="shared" si="4"/>
        <v>741.36273999997479</v>
      </c>
    </row>
    <row r="26" spans="1:122" ht="15" customHeight="1" thickBot="1" x14ac:dyDescent="0.3">
      <c r="A26" s="347" t="s">
        <v>83</v>
      </c>
      <c r="B26" s="348"/>
      <c r="C26" s="349"/>
      <c r="D26" s="46">
        <v>13.41</v>
      </c>
      <c r="E26" s="44">
        <v>13.41</v>
      </c>
      <c r="F26" s="143">
        <v>12.79</v>
      </c>
      <c r="G26" s="44">
        <v>12.79</v>
      </c>
      <c r="H26" s="46">
        <v>12.35</v>
      </c>
      <c r="I26" s="43">
        <v>12.35</v>
      </c>
      <c r="J26" s="91">
        <v>13.38</v>
      </c>
      <c r="K26" s="44">
        <v>13.38</v>
      </c>
      <c r="L26" s="143">
        <v>0</v>
      </c>
      <c r="M26" s="44">
        <v>0</v>
      </c>
      <c r="N26" s="92">
        <v>12.65</v>
      </c>
      <c r="O26" s="44">
        <v>12.65</v>
      </c>
      <c r="P26" s="91">
        <v>11.99</v>
      </c>
      <c r="Q26" s="44">
        <v>11.99</v>
      </c>
      <c r="R26" s="91">
        <v>10.7</v>
      </c>
      <c r="S26" s="44">
        <v>10.7</v>
      </c>
      <c r="T26" s="91">
        <v>9.6199999999999992</v>
      </c>
      <c r="U26" s="44">
        <v>9.6199999999999992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10.43</v>
      </c>
      <c r="BU26" s="44">
        <v>10.43</v>
      </c>
      <c r="BV26" s="143">
        <v>10.89</v>
      </c>
      <c r="BW26" s="43">
        <v>10.89</v>
      </c>
      <c r="BX26" s="91">
        <v>10.85</v>
      </c>
      <c r="BY26" s="44">
        <v>10.85</v>
      </c>
      <c r="BZ26" s="91">
        <v>10.73</v>
      </c>
      <c r="CA26" s="44">
        <v>10.73</v>
      </c>
      <c r="CB26" s="91">
        <v>10.97</v>
      </c>
      <c r="CC26" s="44">
        <v>10.97</v>
      </c>
      <c r="CD26" s="91">
        <v>11.56</v>
      </c>
      <c r="CE26" s="44">
        <v>11.56</v>
      </c>
      <c r="CF26" s="143">
        <v>11.09</v>
      </c>
      <c r="CG26" s="44">
        <v>11.09</v>
      </c>
      <c r="CH26" s="143">
        <v>10.25</v>
      </c>
      <c r="CI26" s="44">
        <v>10.25</v>
      </c>
      <c r="CJ26" s="143">
        <v>10.74</v>
      </c>
      <c r="CK26" s="44">
        <v>10.74</v>
      </c>
      <c r="CL26" s="143">
        <v>10.35</v>
      </c>
      <c r="CM26" s="44">
        <v>10.35</v>
      </c>
      <c r="CN26" s="143">
        <v>10.25</v>
      </c>
      <c r="CO26" s="44">
        <v>10.25</v>
      </c>
      <c r="CP26" s="143">
        <v>10.74</v>
      </c>
      <c r="CQ26" s="44">
        <v>10.74</v>
      </c>
      <c r="CR26" s="143">
        <v>10.27</v>
      </c>
      <c r="CS26" s="44">
        <v>10.27</v>
      </c>
      <c r="CT26" s="143">
        <v>9.99</v>
      </c>
      <c r="CU26" s="44">
        <v>9.99</v>
      </c>
      <c r="CV26" s="143">
        <v>10.6</v>
      </c>
      <c r="CW26" s="238">
        <v>10.6</v>
      </c>
      <c r="CX26" s="143">
        <v>10.614000000000001</v>
      </c>
      <c r="CY26" s="238">
        <v>10.614000000000001</v>
      </c>
      <c r="CZ26" s="143">
        <v>10.608000000000001</v>
      </c>
      <c r="DA26" s="238">
        <v>10.608000000000001</v>
      </c>
      <c r="DB26" s="143">
        <v>10.427</v>
      </c>
      <c r="DC26" s="43">
        <v>10.427</v>
      </c>
      <c r="DD26" s="253">
        <v>10.369</v>
      </c>
      <c r="DE26" s="43">
        <v>10.369</v>
      </c>
      <c r="DF26" s="272">
        <v>10.314</v>
      </c>
      <c r="DG26" s="44">
        <v>10.314</v>
      </c>
      <c r="DH26" s="281">
        <v>10.135</v>
      </c>
      <c r="DI26" s="274">
        <v>10.135</v>
      </c>
      <c r="DJ26" s="281"/>
      <c r="DK26" s="274"/>
      <c r="DL26" s="272"/>
      <c r="DM26" s="44"/>
      <c r="DN26" s="272"/>
      <c r="DO26" s="44"/>
      <c r="DP26" s="65">
        <f t="shared" si="1"/>
        <v>55.39</v>
      </c>
      <c r="DQ26" s="207">
        <f t="shared" si="3"/>
        <v>55.39</v>
      </c>
      <c r="DR26" s="208">
        <f t="shared" si="4"/>
        <v>0</v>
      </c>
    </row>
    <row r="27" spans="1:122" ht="15" customHeight="1" thickBot="1" x14ac:dyDescent="0.3">
      <c r="A27" s="330" t="s">
        <v>84</v>
      </c>
      <c r="B27" s="300"/>
      <c r="C27" s="301"/>
      <c r="D27" s="46">
        <v>0.67</v>
      </c>
      <c r="E27" s="196">
        <v>0.31999999999970896</v>
      </c>
      <c r="F27" s="46">
        <v>0.67</v>
      </c>
      <c r="G27" s="196">
        <v>0.24000000000023647</v>
      </c>
      <c r="H27" s="46">
        <v>0.67</v>
      </c>
      <c r="I27" s="238">
        <v>0.31999999999970896</v>
      </c>
      <c r="J27" s="91">
        <v>0.67</v>
      </c>
      <c r="K27" s="196">
        <v>0.32000000000016371</v>
      </c>
      <c r="L27" s="46">
        <v>0.67</v>
      </c>
      <c r="M27" s="196">
        <v>0.32000000000016371</v>
      </c>
      <c r="N27" s="92">
        <v>0.67</v>
      </c>
      <c r="O27" s="196">
        <v>0.31999999999970896</v>
      </c>
      <c r="P27" s="91">
        <v>0.64</v>
      </c>
      <c r="Q27" s="196">
        <v>0.24000000000023647</v>
      </c>
      <c r="R27" s="91">
        <v>0.65</v>
      </c>
      <c r="S27" s="196">
        <v>0.31999999999970896</v>
      </c>
      <c r="T27" s="91">
        <v>0.65</v>
      </c>
      <c r="U27" s="44">
        <v>0.32000000000016371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0.66</v>
      </c>
      <c r="BU27" s="44">
        <v>0.23999999999978172</v>
      </c>
      <c r="BV27" s="46">
        <v>0.67</v>
      </c>
      <c r="BW27" s="43">
        <v>0.40000000000009095</v>
      </c>
      <c r="BX27" s="91">
        <v>0.67</v>
      </c>
      <c r="BY27" s="44">
        <v>0.24000000000023647</v>
      </c>
      <c r="BZ27" s="91">
        <v>0.67</v>
      </c>
      <c r="CA27" s="44">
        <v>0.31999999999970896</v>
      </c>
      <c r="CB27" s="91">
        <v>0.67</v>
      </c>
      <c r="CC27" s="44">
        <v>0.24000000000023647</v>
      </c>
      <c r="CD27" s="91">
        <v>0.67</v>
      </c>
      <c r="CE27" s="44">
        <v>0.31999999999970896</v>
      </c>
      <c r="CF27" s="46">
        <v>0.67</v>
      </c>
      <c r="CG27" s="44">
        <v>0.32000000000016371</v>
      </c>
      <c r="CH27" s="46">
        <v>0.67</v>
      </c>
      <c r="CI27" s="44">
        <v>0.24000000000023647</v>
      </c>
      <c r="CJ27" s="46">
        <v>0.67</v>
      </c>
      <c r="CK27" s="44">
        <v>0.31999999999970896</v>
      </c>
      <c r="CL27" s="46">
        <v>0.67</v>
      </c>
      <c r="CM27" s="44">
        <v>0.32000000000016371</v>
      </c>
      <c r="CN27" s="46">
        <v>0.67</v>
      </c>
      <c r="CO27" s="44">
        <v>0.32000000000016371</v>
      </c>
      <c r="CP27" s="46">
        <v>0.67</v>
      </c>
      <c r="CQ27" s="44">
        <v>0</v>
      </c>
      <c r="CR27" s="46">
        <v>0.67</v>
      </c>
      <c r="CS27" s="44">
        <v>0.24000000000023647</v>
      </c>
      <c r="CT27" s="46">
        <v>0.66</v>
      </c>
      <c r="CU27" s="44">
        <v>0.31999999999970896</v>
      </c>
      <c r="CV27" s="46">
        <v>0.67</v>
      </c>
      <c r="CW27" s="238">
        <v>0.32000000000016371</v>
      </c>
      <c r="CX27" s="46">
        <v>0.66700000000000004</v>
      </c>
      <c r="CY27" s="238">
        <v>0.40000000000009095</v>
      </c>
      <c r="CZ27" s="46">
        <v>0.66600000000000004</v>
      </c>
      <c r="DA27" s="238">
        <v>0.23999999999978172</v>
      </c>
      <c r="DB27" s="46">
        <v>0.66300000000000003</v>
      </c>
      <c r="DC27" s="43">
        <v>0.32000000000016371</v>
      </c>
      <c r="DD27" s="254">
        <v>0.66</v>
      </c>
      <c r="DE27" s="43">
        <v>0.15999999999985448</v>
      </c>
      <c r="DF27" s="267">
        <v>0.65700000000000003</v>
      </c>
      <c r="DG27" s="44">
        <v>0.88000000000010914</v>
      </c>
      <c r="DH27" s="277">
        <v>0.65800000000000003</v>
      </c>
      <c r="DI27" s="44">
        <v>0.32000000000016371</v>
      </c>
      <c r="DJ27" s="277"/>
      <c r="DK27" s="44"/>
      <c r="DL27" s="267"/>
      <c r="DM27" s="44"/>
      <c r="DN27" s="267"/>
      <c r="DO27" s="44"/>
      <c r="DP27" s="65">
        <f t="shared" si="1"/>
        <v>3.94</v>
      </c>
      <c r="DQ27" s="207">
        <f t="shared" si="3"/>
        <v>1.7599999999997635</v>
      </c>
      <c r="DR27" s="208">
        <f t="shared" si="4"/>
        <v>-2.1800000000002364</v>
      </c>
    </row>
    <row r="28" spans="1:122" s="122" customFormat="1" ht="15" customHeight="1" x14ac:dyDescent="0.2">
      <c r="A28" s="330" t="s">
        <v>86</v>
      </c>
      <c r="B28" s="300"/>
      <c r="C28" s="301"/>
      <c r="D28" s="27">
        <v>18.64</v>
      </c>
      <c r="E28" s="287">
        <v>19</v>
      </c>
      <c r="F28" s="27">
        <v>19.440000000000001</v>
      </c>
      <c r="G28" s="287">
        <v>19</v>
      </c>
      <c r="H28" s="27">
        <v>19.440000000000001</v>
      </c>
      <c r="I28" s="234">
        <v>19</v>
      </c>
      <c r="J28" s="288">
        <v>19.440000000000001</v>
      </c>
      <c r="K28" s="287">
        <v>18</v>
      </c>
      <c r="L28" s="27">
        <v>19.440000000000001</v>
      </c>
      <c r="M28" s="287">
        <v>17</v>
      </c>
      <c r="N28" s="289">
        <v>17.64</v>
      </c>
      <c r="O28" s="287">
        <v>16</v>
      </c>
      <c r="P28" s="289">
        <v>17.739999999999998</v>
      </c>
      <c r="Q28" s="287">
        <v>15</v>
      </c>
      <c r="R28" s="288">
        <v>15.94</v>
      </c>
      <c r="S28" s="234">
        <v>14</v>
      </c>
      <c r="T28" s="288">
        <v>15.04</v>
      </c>
      <c r="U28" s="287">
        <v>13.5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14.24</v>
      </c>
      <c r="BU28" s="287">
        <v>13</v>
      </c>
      <c r="BV28" s="27">
        <v>14.24</v>
      </c>
      <c r="BW28" s="234">
        <v>11.5</v>
      </c>
      <c r="BX28" s="288">
        <v>14.24</v>
      </c>
      <c r="BY28" s="287">
        <v>10.5</v>
      </c>
      <c r="BZ28" s="288">
        <v>11.84</v>
      </c>
      <c r="CA28" s="287">
        <v>11</v>
      </c>
      <c r="CB28" s="288">
        <v>11.24</v>
      </c>
      <c r="CC28" s="287">
        <v>11</v>
      </c>
      <c r="CD28" s="288">
        <v>11.24</v>
      </c>
      <c r="CE28" s="287">
        <v>11</v>
      </c>
      <c r="CF28" s="27">
        <v>11.24</v>
      </c>
      <c r="CG28" s="287">
        <v>11</v>
      </c>
      <c r="CH28" s="27">
        <v>11.04</v>
      </c>
      <c r="CI28" s="287">
        <v>11</v>
      </c>
      <c r="CJ28" s="46">
        <v>11.04</v>
      </c>
      <c r="CK28" s="287">
        <v>11</v>
      </c>
      <c r="CL28" s="27">
        <v>11.04</v>
      </c>
      <c r="CM28" s="287">
        <v>11</v>
      </c>
      <c r="CN28" s="27">
        <v>11.04</v>
      </c>
      <c r="CO28" s="287">
        <v>11</v>
      </c>
      <c r="CP28" s="27">
        <v>11.04</v>
      </c>
      <c r="CQ28" s="287">
        <v>11</v>
      </c>
      <c r="CR28" s="27">
        <v>11.04</v>
      </c>
      <c r="CS28" s="287">
        <v>11</v>
      </c>
      <c r="CT28" s="27">
        <v>11.04</v>
      </c>
      <c r="CU28" s="287">
        <v>11</v>
      </c>
      <c r="CV28" s="27">
        <v>11.04</v>
      </c>
      <c r="CW28" s="234">
        <v>11</v>
      </c>
      <c r="CX28" s="27">
        <v>11.04</v>
      </c>
      <c r="CY28" s="234">
        <v>9</v>
      </c>
      <c r="CZ28" s="27">
        <v>5.42</v>
      </c>
      <c r="DA28" s="234">
        <v>8</v>
      </c>
      <c r="DB28" s="27">
        <v>8.64</v>
      </c>
      <c r="DC28" s="28">
        <v>8</v>
      </c>
      <c r="DD28" s="250">
        <v>7.84</v>
      </c>
      <c r="DE28" s="28">
        <v>7</v>
      </c>
      <c r="DF28" s="265">
        <v>7.84</v>
      </c>
      <c r="DG28" s="25">
        <v>6.5</v>
      </c>
      <c r="DH28" s="276">
        <v>7.24</v>
      </c>
      <c r="DI28" s="25">
        <v>6.5</v>
      </c>
      <c r="DJ28" s="276"/>
      <c r="DK28" s="25"/>
      <c r="DL28" s="265"/>
      <c r="DM28" s="25"/>
      <c r="DN28" s="265"/>
      <c r="DO28" s="25"/>
      <c r="DP28" s="65">
        <f t="shared" si="1"/>
        <v>100.03999999999998</v>
      </c>
      <c r="DQ28" s="207">
        <f t="shared" si="3"/>
        <v>88.5</v>
      </c>
      <c r="DR28" s="208">
        <f t="shared" si="4"/>
        <v>-11.539999999999978</v>
      </c>
    </row>
    <row r="29" spans="1:122" s="298" customFormat="1" ht="15" customHeight="1" x14ac:dyDescent="0.2">
      <c r="A29" s="331" t="s">
        <v>125</v>
      </c>
      <c r="B29" s="332"/>
      <c r="C29" s="333"/>
      <c r="D29" s="27">
        <v>82.79</v>
      </c>
      <c r="E29" s="287">
        <v>69.623999999996158</v>
      </c>
      <c r="F29" s="27">
        <v>81</v>
      </c>
      <c r="G29" s="287">
        <v>88.007999999987078</v>
      </c>
      <c r="H29" s="27">
        <v>79.53</v>
      </c>
      <c r="I29" s="234">
        <v>86.268000000014581</v>
      </c>
      <c r="J29" s="288">
        <v>79.53</v>
      </c>
      <c r="K29" s="287">
        <v>90.779999999995198</v>
      </c>
      <c r="L29" s="27">
        <v>79.53</v>
      </c>
      <c r="M29" s="287">
        <v>81.839999999996508</v>
      </c>
      <c r="N29" s="289">
        <v>2.71</v>
      </c>
      <c r="O29" s="287">
        <v>2.4959999999955471</v>
      </c>
      <c r="P29" s="289">
        <v>77.98</v>
      </c>
      <c r="Q29" s="287">
        <v>84.948000000007596</v>
      </c>
      <c r="R29" s="288">
        <v>79.7</v>
      </c>
      <c r="S29" s="234">
        <v>63.155999999988126</v>
      </c>
      <c r="T29" s="288">
        <v>79.62</v>
      </c>
      <c r="U29" s="287">
        <v>83.988000000008469</v>
      </c>
      <c r="V29" s="290"/>
      <c r="W29" s="287"/>
      <c r="X29" s="291"/>
      <c r="Y29" s="287"/>
      <c r="Z29" s="290"/>
      <c r="AA29" s="234"/>
      <c r="AB29" s="292"/>
      <c r="AC29" s="287"/>
      <c r="AD29" s="291"/>
      <c r="AE29" s="287"/>
      <c r="AF29" s="291"/>
      <c r="AG29" s="287"/>
      <c r="AH29" s="291"/>
      <c r="AI29" s="234"/>
      <c r="AJ29" s="288"/>
      <c r="AK29" s="287"/>
      <c r="AL29" s="288"/>
      <c r="AM29" s="287"/>
      <c r="AN29" s="151"/>
      <c r="AO29" s="234"/>
      <c r="AP29" s="26"/>
      <c r="AQ29" s="287"/>
      <c r="AR29" s="24"/>
      <c r="AS29" s="234"/>
      <c r="AT29" s="27"/>
      <c r="AU29" s="287"/>
      <c r="AV29" s="27"/>
      <c r="AW29" s="287"/>
      <c r="AX29" s="27"/>
      <c r="AY29" s="287"/>
      <c r="AZ29" s="26"/>
      <c r="BA29" s="287"/>
      <c r="BB29" s="26"/>
      <c r="BC29" s="287"/>
      <c r="BD29" s="24"/>
      <c r="BE29" s="234"/>
      <c r="BF29" s="27"/>
      <c r="BG29" s="287"/>
      <c r="BH29" s="24"/>
      <c r="BI29" s="234"/>
      <c r="BJ29" s="26"/>
      <c r="BK29" s="287"/>
      <c r="BL29" s="288"/>
      <c r="BM29" s="234"/>
      <c r="BN29" s="26"/>
      <c r="BO29" s="287"/>
      <c r="BP29" s="27"/>
      <c r="BQ29" s="287"/>
      <c r="BR29" s="27"/>
      <c r="BS29" s="287"/>
      <c r="BT29" s="27">
        <v>78.739999999999995</v>
      </c>
      <c r="BU29" s="287">
        <v>84.731999999985419</v>
      </c>
      <c r="BV29" s="27">
        <v>80.63</v>
      </c>
      <c r="BW29" s="234">
        <v>83.748000000025058</v>
      </c>
      <c r="BX29" s="288">
        <v>80.63</v>
      </c>
      <c r="BY29" s="287">
        <v>82.367999999984022</v>
      </c>
      <c r="BZ29" s="288">
        <v>82.78</v>
      </c>
      <c r="CA29" s="287">
        <v>84.588000000010652</v>
      </c>
      <c r="CB29" s="288">
        <v>82.92</v>
      </c>
      <c r="CC29" s="287">
        <v>83.759999999994761</v>
      </c>
      <c r="CD29" s="288">
        <v>82</v>
      </c>
      <c r="CE29" s="287">
        <v>84.971999999990658</v>
      </c>
      <c r="CF29" s="27">
        <v>81.680000000000007</v>
      </c>
      <c r="CG29" s="287">
        <v>84.744000000009692</v>
      </c>
      <c r="CH29" s="27">
        <v>81.680000000000007</v>
      </c>
      <c r="CI29" s="287">
        <v>90.359999999996944</v>
      </c>
      <c r="CJ29" s="46">
        <v>81.67</v>
      </c>
      <c r="CK29" s="287">
        <v>81.540000000011787</v>
      </c>
      <c r="CL29" s="27">
        <v>81.680000000000007</v>
      </c>
      <c r="CM29" s="287">
        <v>89.472000000001572</v>
      </c>
      <c r="CN29" s="27">
        <v>82.03</v>
      </c>
      <c r="CO29" s="287">
        <v>84.935999999994237</v>
      </c>
      <c r="CP29" s="27">
        <v>2.73</v>
      </c>
      <c r="CQ29" s="287">
        <v>2.6759999999994761</v>
      </c>
      <c r="CR29" s="27">
        <v>83.21</v>
      </c>
      <c r="CS29" s="287">
        <v>86.423999999980879</v>
      </c>
      <c r="CT29" s="27">
        <v>83</v>
      </c>
      <c r="CU29" s="287">
        <v>90.108000000000175</v>
      </c>
      <c r="CV29" s="27">
        <v>83.16</v>
      </c>
      <c r="CW29" s="234">
        <v>86.460000000020955</v>
      </c>
      <c r="CX29" s="27">
        <v>83.161000000000001</v>
      </c>
      <c r="CY29" s="234">
        <v>87.132000000005064</v>
      </c>
      <c r="CZ29" s="27">
        <v>74.308999999999997</v>
      </c>
      <c r="DA29" s="234">
        <v>82.271999999986292</v>
      </c>
      <c r="DB29" s="27">
        <v>75.822000000000003</v>
      </c>
      <c r="DC29" s="28">
        <v>77.340000000018335</v>
      </c>
      <c r="DD29" s="250">
        <v>84.311000000000007</v>
      </c>
      <c r="DE29" s="28">
        <v>82.331999999987602</v>
      </c>
      <c r="DF29" s="265">
        <v>79.605999999999995</v>
      </c>
      <c r="DG29" s="25">
        <v>83.640000000003056</v>
      </c>
      <c r="DH29" s="276">
        <v>74.933000000000007</v>
      </c>
      <c r="DI29" s="25">
        <v>80.219999999993888</v>
      </c>
      <c r="DJ29" s="276"/>
      <c r="DK29" s="25"/>
      <c r="DL29" s="265"/>
      <c r="DM29" s="25"/>
      <c r="DN29" s="265"/>
      <c r="DO29" s="25"/>
      <c r="DP29" s="29">
        <f t="shared" ref="DP29" si="5">SUM(L29,N29,P29,R29,T29,V29,X29,Z29,AB29,AD29,AH29,AJ29,AL29,AN29,AP29,AR29,AT29,AV29,AX29,AZ29,BB29,BD29,BF29,BH29,BJ29,BL29,BN29,BP29,BR29,,BR29,BT29)</f>
        <v>398.28000000000003</v>
      </c>
      <c r="DQ29" s="30">
        <f t="shared" ref="DQ29" si="6">SUM(AE29,AC29,AA29,Y29,W29,U29,S29,Q29,O29,M29,AI29,AK29,AM29,AO29,AQ29,AS29,AU29,AW29,AY29,BA29,BC29,BE29,BG29,BI29,BK29,BM29,BO29,BQ29,BS29,BU29)</f>
        <v>401.15999999998166</v>
      </c>
      <c r="DR29" s="286">
        <f t="shared" ref="DR29" si="7">DQ29-DP29</f>
        <v>2.879999999981635</v>
      </c>
    </row>
    <row r="30" spans="1:122" s="122" customFormat="1" ht="15" customHeight="1" thickBot="1" x14ac:dyDescent="0.25">
      <c r="A30" s="300" t="s">
        <v>137</v>
      </c>
      <c r="B30" s="300"/>
      <c r="C30" s="374"/>
      <c r="D30" s="179">
        <v>82.79</v>
      </c>
      <c r="E30" s="180">
        <v>69.623999999996158</v>
      </c>
      <c r="F30" s="179"/>
      <c r="G30" s="180"/>
      <c r="H30" s="179"/>
      <c r="I30" s="183"/>
      <c r="J30" s="181"/>
      <c r="K30" s="180"/>
      <c r="L30" s="179">
        <v>0</v>
      </c>
      <c r="M30" s="180">
        <v>197.75700000002689</v>
      </c>
      <c r="N30" s="182">
        <v>0</v>
      </c>
      <c r="O30" s="180">
        <v>235.4729999999945</v>
      </c>
      <c r="P30" s="182">
        <v>0</v>
      </c>
      <c r="Q30" s="180">
        <v>237.25799999997616</v>
      </c>
      <c r="R30" s="181">
        <v>0</v>
      </c>
      <c r="S30" s="183">
        <v>236.16600000005928</v>
      </c>
      <c r="T30" s="184">
        <v>0</v>
      </c>
      <c r="U30" s="185">
        <v>234.52799999995477</v>
      </c>
      <c r="V30" s="186"/>
      <c r="W30" s="185"/>
      <c r="X30" s="187"/>
      <c r="Y30" s="185"/>
      <c r="Z30" s="186"/>
      <c r="AA30" s="188"/>
      <c r="AB30" s="189"/>
      <c r="AC30" s="180"/>
      <c r="AD30" s="187"/>
      <c r="AE30" s="185"/>
      <c r="AF30" s="187"/>
      <c r="AG30" s="185"/>
      <c r="AH30" s="187"/>
      <c r="AI30" s="183"/>
      <c r="AJ30" s="181"/>
      <c r="AK30" s="180"/>
      <c r="AL30" s="181"/>
      <c r="AM30" s="180"/>
      <c r="AN30" s="190"/>
      <c r="AO30" s="188"/>
      <c r="AP30" s="191"/>
      <c r="AQ30" s="180"/>
      <c r="AR30" s="192"/>
      <c r="AS30" s="188"/>
      <c r="AT30" s="179"/>
      <c r="AU30" s="180"/>
      <c r="AV30" s="179"/>
      <c r="AW30" s="180"/>
      <c r="AX30" s="179"/>
      <c r="AY30" s="180"/>
      <c r="AZ30" s="191"/>
      <c r="BA30" s="180"/>
      <c r="BB30" s="191"/>
      <c r="BC30" s="180"/>
      <c r="BD30" s="192"/>
      <c r="BE30" s="188"/>
      <c r="BF30" s="179"/>
      <c r="BG30" s="180"/>
      <c r="BH30" s="192"/>
      <c r="BI30" s="188"/>
      <c r="BJ30" s="193"/>
      <c r="BK30" s="185"/>
      <c r="BL30" s="184"/>
      <c r="BM30" s="188"/>
      <c r="BN30" s="26"/>
      <c r="BO30" s="185"/>
      <c r="BP30" s="179"/>
      <c r="BQ30" s="180"/>
      <c r="BR30" s="179"/>
      <c r="BS30" s="180"/>
      <c r="BT30" s="179">
        <v>0</v>
      </c>
      <c r="BU30" s="185">
        <v>234.73799999999756</v>
      </c>
      <c r="BV30" s="179">
        <v>0</v>
      </c>
      <c r="BW30" s="188">
        <v>231.25199999997494</v>
      </c>
      <c r="BX30" s="181">
        <v>0</v>
      </c>
      <c r="BY30" s="180">
        <v>233.52000000005501</v>
      </c>
      <c r="BZ30" s="181">
        <v>0</v>
      </c>
      <c r="CA30" s="180">
        <v>0</v>
      </c>
      <c r="CB30" s="181">
        <v>0</v>
      </c>
      <c r="CC30" s="180">
        <v>235.89300000000367</v>
      </c>
      <c r="CD30" s="181">
        <v>0</v>
      </c>
      <c r="CE30" s="180">
        <v>235.51500000000306</v>
      </c>
      <c r="CF30" s="179">
        <v>0</v>
      </c>
      <c r="CG30" s="180">
        <v>235.20000000001528</v>
      </c>
      <c r="CH30" s="179">
        <v>0</v>
      </c>
      <c r="CI30" s="180">
        <v>225.58199999996577</v>
      </c>
      <c r="CJ30" s="179">
        <v>0</v>
      </c>
      <c r="CK30" s="180">
        <v>0</v>
      </c>
      <c r="CL30" s="179">
        <v>0</v>
      </c>
      <c r="CM30" s="180">
        <v>0</v>
      </c>
      <c r="CN30" s="179">
        <v>0</v>
      </c>
      <c r="CO30" s="180">
        <v>0</v>
      </c>
      <c r="CP30" s="179">
        <v>0</v>
      </c>
      <c r="CQ30" s="180">
        <v>0</v>
      </c>
      <c r="CR30" s="179">
        <v>0</v>
      </c>
      <c r="CS30" s="180">
        <v>16.758000000052562</v>
      </c>
      <c r="CT30" s="179">
        <v>0</v>
      </c>
      <c r="CU30" s="180">
        <v>108.65399999998044</v>
      </c>
      <c r="CV30" s="179">
        <v>0</v>
      </c>
      <c r="CW30" s="188">
        <v>107.60399999999572</v>
      </c>
      <c r="CX30" s="179">
        <v>0</v>
      </c>
      <c r="CY30" s="188">
        <v>148.38599999997678</v>
      </c>
      <c r="CZ30" s="179">
        <v>0</v>
      </c>
      <c r="DA30" s="188">
        <v>245.36400000002322</v>
      </c>
      <c r="DB30" s="179">
        <v>0</v>
      </c>
      <c r="DC30" s="260">
        <v>285.01200000000244</v>
      </c>
      <c r="DD30" s="255">
        <v>0</v>
      </c>
      <c r="DE30" s="260">
        <v>292.99200000002384</v>
      </c>
      <c r="DF30" s="273">
        <v>0</v>
      </c>
      <c r="DG30" s="274">
        <v>303.11399999994683</v>
      </c>
      <c r="DH30" s="281">
        <v>0</v>
      </c>
      <c r="DI30" s="274">
        <v>299.08200000004217</v>
      </c>
      <c r="DJ30" s="281"/>
      <c r="DK30" s="274"/>
      <c r="DL30" s="273"/>
      <c r="DM30" s="274"/>
      <c r="DN30" s="273"/>
      <c r="DO30" s="274"/>
      <c r="DP30" s="29">
        <f t="shared" si="1"/>
        <v>0</v>
      </c>
      <c r="DQ30" s="30">
        <f t="shared" si="3"/>
        <v>1375.9200000000092</v>
      </c>
      <c r="DR30" s="286">
        <f t="shared" si="4"/>
        <v>1375.9200000000092</v>
      </c>
    </row>
    <row r="31" spans="1:122" ht="14.25" customHeight="1" thickBot="1" x14ac:dyDescent="0.3">
      <c r="A31" s="375" t="s">
        <v>38</v>
      </c>
      <c r="B31" s="376"/>
      <c r="C31" s="376"/>
      <c r="D31" s="115">
        <f t="shared" ref="D31:U31" si="8">SUM(D7:D30)</f>
        <v>1187.24</v>
      </c>
      <c r="E31" s="115">
        <f t="shared" si="8"/>
        <v>1330.1489599998788</v>
      </c>
      <c r="F31" s="115">
        <f t="shared" si="8"/>
        <v>1008.6580000001071</v>
      </c>
      <c r="G31" s="115">
        <f t="shared" si="8"/>
        <v>1491.9947100001223</v>
      </c>
      <c r="H31" s="115">
        <f t="shared" si="8"/>
        <v>1054.1339999997758</v>
      </c>
      <c r="I31" s="115">
        <f t="shared" si="8"/>
        <v>1376.8295299995998</v>
      </c>
      <c r="J31" s="115">
        <f t="shared" si="8"/>
        <v>697.2040000000494</v>
      </c>
      <c r="K31" s="115">
        <f t="shared" si="8"/>
        <v>1407.909110000232</v>
      </c>
      <c r="L31" s="115">
        <f t="shared" si="8"/>
        <v>1095.3520000001299</v>
      </c>
      <c r="M31" s="115">
        <f t="shared" si="8"/>
        <v>1386.6873300000398</v>
      </c>
      <c r="N31" s="115">
        <f t="shared" si="8"/>
        <v>1023.1579999999514</v>
      </c>
      <c r="O31" s="115">
        <f t="shared" si="8"/>
        <v>1201.6448100000309</v>
      </c>
      <c r="P31" s="115">
        <f t="shared" si="8"/>
        <v>961.39800000010553</v>
      </c>
      <c r="Q31" s="115">
        <f t="shared" si="8"/>
        <v>1339.0721900000351</v>
      </c>
      <c r="R31" s="115">
        <f t="shared" si="8"/>
        <v>965.55399999985843</v>
      </c>
      <c r="S31" s="115">
        <f t="shared" si="8"/>
        <v>1268.5765500000189</v>
      </c>
      <c r="T31" s="115">
        <f t="shared" si="8"/>
        <v>962.91800000009289</v>
      </c>
      <c r="U31" s="115">
        <f t="shared" si="8"/>
        <v>1256.7843099999764</v>
      </c>
      <c r="V31" s="115">
        <v>1216.79</v>
      </c>
      <c r="W31" s="116">
        <v>2513.4879999999998</v>
      </c>
      <c r="X31" s="115">
        <v>1216.79</v>
      </c>
      <c r="Y31" s="116">
        <v>2513.4879999999998</v>
      </c>
      <c r="Z31" s="115">
        <v>1216.79</v>
      </c>
      <c r="AA31" s="116">
        <v>2513.4879999999998</v>
      </c>
      <c r="AB31" s="115">
        <v>1216.79</v>
      </c>
      <c r="AC31" s="116">
        <v>2513.4879999999998</v>
      </c>
      <c r="AD31" s="115">
        <v>1216.79</v>
      </c>
      <c r="AE31" s="116">
        <v>2513.4879999999998</v>
      </c>
      <c r="AF31" s="115">
        <v>1216.79</v>
      </c>
      <c r="AG31" s="116">
        <v>2513.4879999999998</v>
      </c>
      <c r="AH31" s="115">
        <v>1216.79</v>
      </c>
      <c r="AI31" s="116">
        <v>2513.4879999999998</v>
      </c>
      <c r="AJ31" s="115">
        <v>1216.79</v>
      </c>
      <c r="AK31" s="116">
        <v>2513.4879999999998</v>
      </c>
      <c r="AL31" s="115">
        <v>1216.79</v>
      </c>
      <c r="AM31" s="116">
        <v>2513.4879999999998</v>
      </c>
      <c r="AN31" s="115">
        <v>1216.79</v>
      </c>
      <c r="AO31" s="116">
        <v>2513.4879999999998</v>
      </c>
      <c r="AP31" s="115">
        <v>1216.79</v>
      </c>
      <c r="AQ31" s="116">
        <v>2513.4879999999998</v>
      </c>
      <c r="AR31" s="115">
        <v>1216.79</v>
      </c>
      <c r="AS31" s="116">
        <v>2513.4879999999998</v>
      </c>
      <c r="AT31" s="115">
        <v>1216.79</v>
      </c>
      <c r="AU31" s="116">
        <v>2513.4879999999998</v>
      </c>
      <c r="AV31" s="115">
        <v>1216.79</v>
      </c>
      <c r="AW31" s="116">
        <v>2513.4879999999998</v>
      </c>
      <c r="AX31" s="115">
        <v>1216.79</v>
      </c>
      <c r="AY31" s="116">
        <v>2513.4879999999998</v>
      </c>
      <c r="AZ31" s="115">
        <v>1216.79</v>
      </c>
      <c r="BA31" s="116">
        <v>2513.4879999999998</v>
      </c>
      <c r="BB31" s="115">
        <v>1216.79</v>
      </c>
      <c r="BC31" s="116">
        <v>2513.4879999999998</v>
      </c>
      <c r="BD31" s="115">
        <v>1216.79</v>
      </c>
      <c r="BE31" s="116">
        <v>2513.4879999999998</v>
      </c>
      <c r="BF31" s="115">
        <v>1216.79</v>
      </c>
      <c r="BG31" s="116">
        <v>2513.4879999999998</v>
      </c>
      <c r="BH31" s="115">
        <v>1216.79</v>
      </c>
      <c r="BI31" s="116">
        <v>2513.4879999999998</v>
      </c>
      <c r="BJ31" s="115">
        <v>1216.79</v>
      </c>
      <c r="BK31" s="116">
        <v>2513.4879999999998</v>
      </c>
      <c r="BL31" s="115">
        <v>1216.79</v>
      </c>
      <c r="BM31" s="116">
        <v>2513.4879999999998</v>
      </c>
      <c r="BN31" s="115">
        <v>1216.79</v>
      </c>
      <c r="BO31" s="116">
        <v>2513.4879999999998</v>
      </c>
      <c r="BP31" s="115">
        <v>1216.79</v>
      </c>
      <c r="BQ31" s="116">
        <v>2513.4879999999998</v>
      </c>
      <c r="BR31" s="115">
        <v>1216.79</v>
      </c>
      <c r="BS31" s="116">
        <v>2513.4879999999998</v>
      </c>
      <c r="BT31" s="115">
        <f t="shared" ref="BT31:CY31" si="9">SUM(BT7:BT30)</f>
        <v>848.73600000022805</v>
      </c>
      <c r="BU31" s="115">
        <f t="shared" si="9"/>
        <v>1231.5893100000744</v>
      </c>
      <c r="BV31" s="115">
        <f t="shared" si="9"/>
        <v>936.57399999988513</v>
      </c>
      <c r="BW31" s="115">
        <f t="shared" si="9"/>
        <v>1314.9006900000254</v>
      </c>
      <c r="BX31" s="115">
        <f t="shared" si="9"/>
        <v>925.00400000009279</v>
      </c>
      <c r="BY31" s="115">
        <f t="shared" si="9"/>
        <v>1327.6747300001664</v>
      </c>
      <c r="BZ31" s="115">
        <f t="shared" si="9"/>
        <v>946.28</v>
      </c>
      <c r="CA31" s="115">
        <f t="shared" si="9"/>
        <v>924.40405999962343</v>
      </c>
      <c r="CB31" s="115">
        <f t="shared" si="9"/>
        <v>956.81399999998439</v>
      </c>
      <c r="CC31" s="115">
        <f t="shared" si="9"/>
        <v>1332.6555200000207</v>
      </c>
      <c r="CD31" s="115">
        <v>0.15</v>
      </c>
      <c r="CE31" s="115">
        <f t="shared" si="9"/>
        <v>1331.6537700001136</v>
      </c>
      <c r="CF31" s="115">
        <v>0.12</v>
      </c>
      <c r="CG31" s="115">
        <v>0.12</v>
      </c>
      <c r="CH31" s="115">
        <f t="shared" si="9"/>
        <v>892.98199999972849</v>
      </c>
      <c r="CI31" s="115">
        <f t="shared" si="9"/>
        <v>1221.0614399998349</v>
      </c>
      <c r="CJ31" s="115">
        <f t="shared" si="9"/>
        <v>1007.356000000545</v>
      </c>
      <c r="CK31" s="115">
        <f t="shared" si="9"/>
        <v>928.60354000039206</v>
      </c>
      <c r="CL31" s="115">
        <f t="shared" si="9"/>
        <v>1025.1419999997809</v>
      </c>
      <c r="CM31" s="115">
        <v>0.12</v>
      </c>
      <c r="CN31" s="115">
        <v>0.12</v>
      </c>
      <c r="CO31" s="115">
        <v>0.12</v>
      </c>
      <c r="CP31" s="115">
        <v>0.12</v>
      </c>
      <c r="CQ31" s="115">
        <v>0.12</v>
      </c>
      <c r="CR31" s="115">
        <f t="shared" si="9"/>
        <v>1215.2300000002206</v>
      </c>
      <c r="CS31" s="115">
        <f t="shared" si="9"/>
        <v>1327.0325200002985</v>
      </c>
      <c r="CT31" s="115">
        <f t="shared" si="9"/>
        <v>1119.995999999579</v>
      </c>
      <c r="CU31" s="115">
        <f t="shared" si="9"/>
        <v>1391.4713199996372</v>
      </c>
      <c r="CV31" s="115">
        <f t="shared" si="9"/>
        <v>1148.6759999999397</v>
      </c>
      <c r="CW31" s="115">
        <f t="shared" si="9"/>
        <v>1429.971619999933</v>
      </c>
      <c r="CX31" s="115">
        <v>1199.3399999999999</v>
      </c>
      <c r="CY31" s="115">
        <f t="shared" si="9"/>
        <v>1399.1595800003843</v>
      </c>
      <c r="CZ31" s="115">
        <v>0.12</v>
      </c>
      <c r="DA31" s="115">
        <v>0.12</v>
      </c>
      <c r="DB31" s="115">
        <f t="shared" ref="DB31:DQ31" si="10">SUM(DB7:DB30)</f>
        <v>1209.6949999999269</v>
      </c>
      <c r="DC31" s="115">
        <f t="shared" si="10"/>
        <v>1684.6251500000626</v>
      </c>
      <c r="DD31" s="115">
        <f t="shared" si="10"/>
        <v>1270.4380000003134</v>
      </c>
      <c r="DE31" s="115">
        <f t="shared" si="10"/>
        <v>1580.5934900003506</v>
      </c>
      <c r="DF31" s="115">
        <f t="shared" si="10"/>
        <v>1223.211</v>
      </c>
      <c r="DG31" s="115">
        <f t="shared" si="10"/>
        <v>1748.0267199998739</v>
      </c>
      <c r="DH31" s="115">
        <f t="shared" si="10"/>
        <v>1129.4520000000978</v>
      </c>
      <c r="DI31" s="115">
        <f t="shared" si="10"/>
        <v>1566.3156599999591</v>
      </c>
      <c r="DJ31" s="115">
        <f t="shared" si="10"/>
        <v>0</v>
      </c>
      <c r="DK31" s="115">
        <f t="shared" si="10"/>
        <v>0</v>
      </c>
      <c r="DL31" s="115">
        <f t="shared" si="10"/>
        <v>0</v>
      </c>
      <c r="DM31" s="115">
        <f t="shared" si="10"/>
        <v>0</v>
      </c>
      <c r="DN31" s="115">
        <f t="shared" si="10"/>
        <v>0</v>
      </c>
      <c r="DO31" s="293">
        <f t="shared" si="10"/>
        <v>0</v>
      </c>
      <c r="DP31" s="263">
        <f t="shared" si="10"/>
        <v>5857.1160000003647</v>
      </c>
      <c r="DQ31" s="119">
        <f t="shared" si="10"/>
        <v>7684.3545000001759</v>
      </c>
      <c r="DR31" s="120">
        <f>DQ31-DP31</f>
        <v>1827.2384999998112</v>
      </c>
    </row>
    <row r="32" spans="1:122" ht="14.25" customHeight="1" thickBot="1" x14ac:dyDescent="0.3">
      <c r="A32" s="338" t="s">
        <v>39</v>
      </c>
      <c r="B32" s="339"/>
      <c r="C32" s="340"/>
      <c r="D32" s="327">
        <v>3342.163</v>
      </c>
      <c r="E32" s="311"/>
      <c r="F32" s="327">
        <v>3298.9929999999999</v>
      </c>
      <c r="G32" s="311"/>
      <c r="H32" s="371">
        <v>3420.2706800002597</v>
      </c>
      <c r="I32" s="370"/>
      <c r="J32" s="372">
        <v>3493.529</v>
      </c>
      <c r="K32" s="373"/>
      <c r="L32" s="371">
        <v>3410.18</v>
      </c>
      <c r="M32" s="370"/>
      <c r="N32" s="371">
        <v>3200.9720000000002</v>
      </c>
      <c r="O32" s="370"/>
      <c r="P32" s="371">
        <v>3430.326</v>
      </c>
      <c r="Q32" s="370"/>
      <c r="R32" s="371">
        <v>3355.1089999999999</v>
      </c>
      <c r="S32" s="370"/>
      <c r="T32" s="371">
        <v>3354.2559999999999</v>
      </c>
      <c r="U32" s="370"/>
      <c r="V32" s="371"/>
      <c r="W32" s="370"/>
      <c r="X32" s="377"/>
      <c r="Y32" s="378"/>
      <c r="Z32" s="371"/>
      <c r="AA32" s="370"/>
      <c r="AB32" s="371"/>
      <c r="AC32" s="370"/>
      <c r="AD32" s="327"/>
      <c r="AE32" s="311"/>
      <c r="AF32" s="372"/>
      <c r="AG32" s="373"/>
      <c r="AH32" s="371"/>
      <c r="AI32" s="370"/>
      <c r="AJ32" s="371"/>
      <c r="AK32" s="370"/>
      <c r="AL32" s="371"/>
      <c r="AM32" s="370"/>
      <c r="AN32" s="371"/>
      <c r="AO32" s="370"/>
      <c r="AP32" s="371"/>
      <c r="AQ32" s="370"/>
      <c r="AR32" s="371"/>
      <c r="AS32" s="370"/>
      <c r="AT32" s="327"/>
      <c r="AU32" s="311"/>
      <c r="AV32" s="327"/>
      <c r="AW32" s="311"/>
      <c r="AX32" s="371"/>
      <c r="AY32" s="370"/>
      <c r="AZ32" s="327"/>
      <c r="BA32" s="311"/>
      <c r="BB32" s="327"/>
      <c r="BC32" s="311"/>
      <c r="BD32" s="327"/>
      <c r="BE32" s="311"/>
      <c r="BF32" s="327"/>
      <c r="BG32" s="311"/>
      <c r="BH32" s="327"/>
      <c r="BI32" s="311"/>
      <c r="BJ32" s="327"/>
      <c r="BK32" s="311"/>
      <c r="BL32" s="327"/>
      <c r="BM32" s="311"/>
      <c r="BN32" s="327"/>
      <c r="BO32" s="311"/>
      <c r="BP32" s="327"/>
      <c r="BQ32" s="311"/>
      <c r="BR32" s="327"/>
      <c r="BS32" s="311"/>
      <c r="BT32" s="371">
        <v>3314.73</v>
      </c>
      <c r="BU32" s="370"/>
      <c r="BV32" s="371">
        <v>3489.4823200001001</v>
      </c>
      <c r="BW32" s="370"/>
      <c r="BX32" s="371">
        <v>3414.8270000000002</v>
      </c>
      <c r="BY32" s="370"/>
      <c r="BZ32" s="371">
        <v>3405.8583200000539</v>
      </c>
      <c r="CA32" s="370"/>
      <c r="CB32" s="371">
        <v>3427.7669999999998</v>
      </c>
      <c r="CC32" s="370"/>
      <c r="CD32" s="327">
        <v>3410.5659999999998</v>
      </c>
      <c r="CE32" s="311"/>
      <c r="CF32" s="327">
        <v>3265.0421199998959</v>
      </c>
      <c r="CG32" s="311"/>
      <c r="CH32" s="327">
        <v>3292.0569999999998</v>
      </c>
      <c r="CI32" s="311"/>
      <c r="CJ32" s="327">
        <v>2948.3809199995494</v>
      </c>
      <c r="CK32" s="311"/>
      <c r="CL32" s="327">
        <v>3326.9389999999999</v>
      </c>
      <c r="CM32" s="311"/>
      <c r="CN32" s="327">
        <v>3242.3879999999999</v>
      </c>
      <c r="CO32" s="311"/>
      <c r="CP32" s="327">
        <v>3135.2152799997125</v>
      </c>
      <c r="CQ32" s="311"/>
      <c r="CR32" s="371">
        <v>3351.4029999999998</v>
      </c>
      <c r="CS32" s="370"/>
      <c r="CT32" s="371">
        <v>3441.3229999999999</v>
      </c>
      <c r="CU32" s="379"/>
      <c r="CV32" s="371">
        <v>3425.1869999999999</v>
      </c>
      <c r="CW32" s="379"/>
      <c r="CX32" s="371">
        <v>3557.7530000000002</v>
      </c>
      <c r="CY32" s="379"/>
      <c r="CZ32" s="371">
        <v>3941.3438399999777</v>
      </c>
      <c r="DA32" s="379"/>
      <c r="DB32" s="371">
        <v>3865.0549999999998</v>
      </c>
      <c r="DC32" s="379"/>
      <c r="DD32" s="371">
        <v>3915.6917599998756</v>
      </c>
      <c r="DE32" s="379"/>
      <c r="DF32" s="371">
        <v>3854.922</v>
      </c>
      <c r="DG32" s="379"/>
      <c r="DH32" s="371">
        <v>3768.9229999999998</v>
      </c>
      <c r="DI32" s="379"/>
      <c r="DJ32" s="371"/>
      <c r="DK32" s="379"/>
      <c r="DL32" s="371"/>
      <c r="DM32" s="379"/>
      <c r="DN32" s="371"/>
      <c r="DO32" s="370"/>
      <c r="DP32" s="264"/>
      <c r="DQ32" s="1"/>
    </row>
    <row r="33" spans="1:121" ht="14.25" customHeight="1" thickBot="1" x14ac:dyDescent="0.3">
      <c r="A33" s="324" t="s">
        <v>40</v>
      </c>
      <c r="B33" s="325"/>
      <c r="C33" s="326"/>
      <c r="D33" s="322">
        <v>1752</v>
      </c>
      <c r="E33" s="323"/>
      <c r="F33" s="322">
        <v>1704</v>
      </c>
      <c r="G33" s="323"/>
      <c r="H33" s="322">
        <v>1680</v>
      </c>
      <c r="I33" s="323"/>
      <c r="J33" s="380">
        <v>1680</v>
      </c>
      <c r="K33" s="381"/>
      <c r="L33" s="380">
        <v>1680</v>
      </c>
      <c r="M33" s="381"/>
      <c r="N33" s="380">
        <v>1680</v>
      </c>
      <c r="O33" s="381"/>
      <c r="P33" s="380">
        <v>1849.34</v>
      </c>
      <c r="Q33" s="381"/>
      <c r="R33" s="380">
        <v>1736.15</v>
      </c>
      <c r="S33" s="381"/>
      <c r="T33" s="380">
        <v>1793.92</v>
      </c>
      <c r="U33" s="381"/>
      <c r="V33" s="322"/>
      <c r="W33" s="323"/>
      <c r="X33" s="382"/>
      <c r="Y33" s="383"/>
      <c r="Z33" s="322"/>
      <c r="AA33" s="323"/>
      <c r="AB33" s="322"/>
      <c r="AC33" s="323"/>
      <c r="AD33" s="304"/>
      <c r="AE33" s="305"/>
      <c r="AF33" s="322"/>
      <c r="AG33" s="323"/>
      <c r="AH33" s="322"/>
      <c r="AI33" s="323"/>
      <c r="AJ33" s="322"/>
      <c r="AK33" s="323"/>
      <c r="AL33" s="322"/>
      <c r="AM33" s="323"/>
      <c r="AN33" s="322"/>
      <c r="AO33" s="323"/>
      <c r="AP33" s="322"/>
      <c r="AQ33" s="323"/>
      <c r="AR33" s="322"/>
      <c r="AS33" s="323"/>
      <c r="AT33" s="322"/>
      <c r="AU33" s="323"/>
      <c r="AV33" s="322"/>
      <c r="AW33" s="323"/>
      <c r="AX33" s="322"/>
      <c r="AY33" s="323"/>
      <c r="AZ33" s="322"/>
      <c r="BA33" s="323"/>
      <c r="BB33" s="322"/>
      <c r="BC33" s="323"/>
      <c r="BD33" s="322"/>
      <c r="BE33" s="323"/>
      <c r="BF33" s="322"/>
      <c r="BG33" s="323"/>
      <c r="BH33" s="304"/>
      <c r="BI33" s="305"/>
      <c r="BJ33" s="304"/>
      <c r="BK33" s="305"/>
      <c r="BL33" s="304"/>
      <c r="BM33" s="305"/>
      <c r="BN33" s="322"/>
      <c r="BO33" s="323"/>
      <c r="BP33" s="322"/>
      <c r="BQ33" s="323"/>
      <c r="BR33" s="322"/>
      <c r="BS33" s="323"/>
      <c r="BT33" s="380">
        <v>1861.03</v>
      </c>
      <c r="BU33" s="381"/>
      <c r="BV33" s="380">
        <v>2172.5500000000002</v>
      </c>
      <c r="BW33" s="381"/>
      <c r="BX33" s="380">
        <v>2172.1</v>
      </c>
      <c r="BY33" s="381"/>
      <c r="BZ33" s="380">
        <v>2144.02</v>
      </c>
      <c r="CA33" s="381"/>
      <c r="CB33" s="380">
        <v>2172.6</v>
      </c>
      <c r="CC33" s="381"/>
      <c r="CD33" s="304">
        <v>2136</v>
      </c>
      <c r="CE33" s="305"/>
      <c r="CF33" s="304">
        <v>2160</v>
      </c>
      <c r="CG33" s="305"/>
      <c r="CH33" s="304">
        <v>2136</v>
      </c>
      <c r="CI33" s="305"/>
      <c r="CJ33" s="304">
        <v>2176.37</v>
      </c>
      <c r="CK33" s="305"/>
      <c r="CL33" s="304">
        <v>2184</v>
      </c>
      <c r="CM33" s="305"/>
      <c r="CN33" s="304">
        <v>2112</v>
      </c>
      <c r="CO33" s="305"/>
      <c r="CP33" s="304">
        <v>2256</v>
      </c>
      <c r="CQ33" s="305"/>
      <c r="CR33" s="380">
        <v>2097.88</v>
      </c>
      <c r="CS33" s="381"/>
      <c r="CT33" s="380">
        <v>2130.75</v>
      </c>
      <c r="CU33" s="384"/>
      <c r="CV33" s="380">
        <v>2136.69</v>
      </c>
      <c r="CW33" s="384"/>
      <c r="CX33" s="380">
        <v>2138.4229999999998</v>
      </c>
      <c r="CY33" s="384"/>
      <c r="CZ33" s="380">
        <v>2136.4969999999998</v>
      </c>
      <c r="DA33" s="384"/>
      <c r="DB33" s="380">
        <v>1964.319</v>
      </c>
      <c r="DC33" s="384"/>
      <c r="DD33" s="380">
        <v>1996.9190000000001</v>
      </c>
      <c r="DE33" s="384"/>
      <c r="DF33" s="380">
        <v>1985.749</v>
      </c>
      <c r="DG33" s="384"/>
      <c r="DH33" s="380">
        <v>2057.6590000000001</v>
      </c>
      <c r="DI33" s="384"/>
      <c r="DJ33" s="380"/>
      <c r="DK33" s="384"/>
      <c r="DL33" s="380"/>
      <c r="DM33" s="384"/>
      <c r="DN33" s="380"/>
      <c r="DO33" s="381"/>
      <c r="DP33" s="264"/>
      <c r="DQ33" s="1"/>
    </row>
    <row r="34" spans="1:121" ht="14.25" customHeight="1" thickBot="1" x14ac:dyDescent="0.3">
      <c r="A34" s="319" t="s">
        <v>41</v>
      </c>
      <c r="B34" s="320"/>
      <c r="C34" s="321"/>
      <c r="D34" s="304">
        <v>320.44</v>
      </c>
      <c r="E34" s="305"/>
      <c r="F34" s="304">
        <v>302.39999999999998</v>
      </c>
      <c r="G34" s="305"/>
      <c r="H34" s="385">
        <v>302.39999999999998</v>
      </c>
      <c r="I34" s="386"/>
      <c r="J34" s="385">
        <v>310.39999999999998</v>
      </c>
      <c r="K34" s="386"/>
      <c r="L34" s="385">
        <v>310.39999999999998</v>
      </c>
      <c r="M34" s="386"/>
      <c r="N34" s="304">
        <v>303.73</v>
      </c>
      <c r="O34" s="305"/>
      <c r="P34" s="304">
        <v>303.322</v>
      </c>
      <c r="Q34" s="305"/>
      <c r="R34" s="387">
        <v>298.7</v>
      </c>
      <c r="S34" s="388"/>
      <c r="T34" s="304">
        <v>318.3</v>
      </c>
      <c r="U34" s="305"/>
      <c r="V34" s="6"/>
      <c r="W34" s="285"/>
      <c r="X34" s="6"/>
      <c r="Y34" s="285"/>
      <c r="Z34" s="6"/>
      <c r="AA34" s="285"/>
      <c r="AB34" s="6"/>
      <c r="AC34" s="285"/>
      <c r="AD34" s="6"/>
      <c r="AE34" s="285"/>
      <c r="AF34" s="6"/>
      <c r="AG34" s="285"/>
      <c r="AH34" s="6"/>
      <c r="AI34" s="285"/>
      <c r="AJ34" s="6"/>
      <c r="AK34" s="285"/>
      <c r="AL34" s="6"/>
      <c r="AM34" s="285"/>
      <c r="AN34" s="6"/>
      <c r="AO34" s="285"/>
      <c r="AP34" s="6"/>
      <c r="AQ34" s="285"/>
      <c r="AR34" s="6"/>
      <c r="AS34" s="285"/>
      <c r="AT34" s="6"/>
      <c r="AU34" s="285"/>
      <c r="AV34" s="6"/>
      <c r="AW34" s="285"/>
      <c r="AX34" s="6"/>
      <c r="AY34" s="285"/>
      <c r="AZ34" s="6"/>
      <c r="BA34" s="285"/>
      <c r="BB34" s="6"/>
      <c r="BC34" s="285"/>
      <c r="BD34" s="6"/>
      <c r="BE34" s="285"/>
      <c r="BF34" s="6"/>
      <c r="BG34" s="285"/>
      <c r="BH34" s="6"/>
      <c r="BI34" s="285"/>
      <c r="BJ34" s="6"/>
      <c r="BK34" s="285"/>
      <c r="BL34" s="6"/>
      <c r="BM34" s="285"/>
      <c r="BN34" s="6"/>
      <c r="BO34" s="285"/>
      <c r="BP34" s="6"/>
      <c r="BQ34" s="285"/>
      <c r="BR34" s="6"/>
      <c r="BS34" s="285"/>
      <c r="BT34" s="304">
        <v>318.14999999999998</v>
      </c>
      <c r="BU34" s="305"/>
      <c r="BV34" s="304">
        <v>348.47500000000002</v>
      </c>
      <c r="BW34" s="305"/>
      <c r="BX34" s="304">
        <v>348.6</v>
      </c>
      <c r="BY34" s="305"/>
      <c r="BZ34" s="385">
        <v>348.78000000000003</v>
      </c>
      <c r="CA34" s="386"/>
      <c r="CB34" s="385">
        <v>331.39</v>
      </c>
      <c r="CC34" s="386"/>
      <c r="CD34" s="304">
        <v>330.4</v>
      </c>
      <c r="CE34" s="305"/>
      <c r="CF34" s="304">
        <v>334.8</v>
      </c>
      <c r="CG34" s="305"/>
      <c r="CH34" s="304">
        <v>315.60000000000002</v>
      </c>
      <c r="CI34" s="305"/>
      <c r="CJ34" s="304">
        <v>337.51</v>
      </c>
      <c r="CK34" s="305"/>
      <c r="CL34" s="304">
        <v>337.8</v>
      </c>
      <c r="CM34" s="305"/>
      <c r="CN34" s="304">
        <v>299.52999999999997</v>
      </c>
      <c r="CO34" s="305"/>
      <c r="CP34" s="304">
        <v>300.33</v>
      </c>
      <c r="CQ34" s="305"/>
      <c r="CR34" s="385">
        <v>296.3</v>
      </c>
      <c r="CS34" s="386"/>
      <c r="CT34" s="385">
        <v>280.5</v>
      </c>
      <c r="CU34" s="389"/>
      <c r="CV34" s="385">
        <v>249.36</v>
      </c>
      <c r="CW34" s="389"/>
      <c r="CX34" s="385">
        <v>248.83</v>
      </c>
      <c r="CY34" s="389"/>
      <c r="CZ34" s="385">
        <v>249.089</v>
      </c>
      <c r="DA34" s="389"/>
      <c r="DB34" s="385">
        <v>243.4</v>
      </c>
      <c r="DC34" s="389"/>
      <c r="DD34" s="385">
        <v>241.57</v>
      </c>
      <c r="DE34" s="389"/>
      <c r="DF34" s="385">
        <v>247.93</v>
      </c>
      <c r="DG34" s="389"/>
      <c r="DH34" s="385">
        <v>242.3</v>
      </c>
      <c r="DI34" s="389"/>
      <c r="DJ34" s="385"/>
      <c r="DK34" s="389"/>
      <c r="DL34" s="385"/>
      <c r="DM34" s="389"/>
      <c r="DN34" s="385"/>
      <c r="DO34" s="386"/>
      <c r="DP34" s="264"/>
      <c r="DQ34" s="1"/>
    </row>
    <row r="35" spans="1:121" ht="14.25" customHeight="1" thickBot="1" x14ac:dyDescent="0.3">
      <c r="A35" s="319" t="s">
        <v>43</v>
      </c>
      <c r="B35" s="320"/>
      <c r="C35" s="321"/>
      <c r="D35" s="308">
        <f t="shared" ref="D35" si="11">D31+D33+D34</f>
        <v>3259.68</v>
      </c>
      <c r="E35" s="309"/>
      <c r="F35" s="308">
        <f>F31+F33+F34</f>
        <v>3015.0580000001073</v>
      </c>
      <c r="G35" s="309"/>
      <c r="H35" s="308">
        <f t="shared" ref="H35:L35" si="12">H31+H33+H34</f>
        <v>3036.5339999997759</v>
      </c>
      <c r="I35" s="309"/>
      <c r="J35" s="308">
        <f t="shared" si="12"/>
        <v>2687.6040000000494</v>
      </c>
      <c r="K35" s="309"/>
      <c r="L35" s="308">
        <f t="shared" si="12"/>
        <v>3085.75200000013</v>
      </c>
      <c r="M35" s="309"/>
      <c r="N35" s="308">
        <f t="shared" ref="N35:P35" si="13">N31+N33+N34</f>
        <v>3006.8879999999513</v>
      </c>
      <c r="O35" s="309"/>
      <c r="P35" s="308">
        <f t="shared" si="13"/>
        <v>3114.0600000001054</v>
      </c>
      <c r="Q35" s="309"/>
      <c r="R35" s="308">
        <f t="shared" ref="R35:T35" si="14">R31+R33+R34</f>
        <v>3000.4039999998586</v>
      </c>
      <c r="S35" s="309"/>
      <c r="T35" s="308">
        <f t="shared" si="14"/>
        <v>3075.1380000000931</v>
      </c>
      <c r="U35" s="309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8">
        <f t="shared" ref="BT35:BV35" si="15">BT31+BT33+BT34</f>
        <v>3027.916000000228</v>
      </c>
      <c r="BU35" s="309"/>
      <c r="BV35" s="308">
        <f t="shared" si="15"/>
        <v>3457.5989999998851</v>
      </c>
      <c r="BW35" s="309"/>
      <c r="BX35" s="308">
        <f t="shared" ref="BX35" si="16">BX31+BX33+BX34</f>
        <v>3445.7040000000925</v>
      </c>
      <c r="BY35" s="309"/>
      <c r="BZ35" s="308">
        <f t="shared" ref="BZ35" si="17">BZ31+BZ33+BZ34</f>
        <v>3439.0800000000004</v>
      </c>
      <c r="CA35" s="309"/>
      <c r="CB35" s="308">
        <f t="shared" ref="CB35" si="18">CB31+CB33+CB34</f>
        <v>3460.8039999999842</v>
      </c>
      <c r="CC35" s="309"/>
      <c r="CD35" s="308">
        <f t="shared" ref="CD35:CR35" si="19">CD31+CD33+CD34</f>
        <v>2466.5500000000002</v>
      </c>
      <c r="CE35" s="309"/>
      <c r="CF35" s="308">
        <f t="shared" si="19"/>
        <v>2494.92</v>
      </c>
      <c r="CG35" s="309"/>
      <c r="CH35" s="308">
        <f t="shared" si="19"/>
        <v>3344.5819999997284</v>
      </c>
      <c r="CI35" s="309"/>
      <c r="CJ35" s="308">
        <f t="shared" si="19"/>
        <v>3521.2360000005447</v>
      </c>
      <c r="CK35" s="309"/>
      <c r="CL35" s="308">
        <f t="shared" si="19"/>
        <v>3546.9419999997808</v>
      </c>
      <c r="CM35" s="309"/>
      <c r="CN35" s="308">
        <f t="shared" si="19"/>
        <v>2411.6499999999996</v>
      </c>
      <c r="CO35" s="309"/>
      <c r="CP35" s="308">
        <f t="shared" si="19"/>
        <v>2556.4499999999998</v>
      </c>
      <c r="CQ35" s="309"/>
      <c r="CR35" s="308">
        <f t="shared" si="19"/>
        <v>3609.4100000002209</v>
      </c>
      <c r="CS35" s="309"/>
      <c r="CT35" s="308">
        <f>CT31+CT33+CT34</f>
        <v>3531.245999999579</v>
      </c>
      <c r="CU35" s="390"/>
      <c r="CV35" s="308">
        <f t="shared" ref="CV35" si="20">CV31+CV33+CV34</f>
        <v>3534.7259999999401</v>
      </c>
      <c r="CW35" s="390"/>
      <c r="CX35" s="308">
        <f t="shared" ref="CX35" si="21">CX31+CX33+CX34</f>
        <v>3586.5929999999998</v>
      </c>
      <c r="CY35" s="390"/>
      <c r="CZ35" s="308">
        <f t="shared" ref="CZ35" si="22">CZ31+CZ33+CZ34</f>
        <v>2385.7059999999997</v>
      </c>
      <c r="DA35" s="390"/>
      <c r="DB35" s="308">
        <f>DB31+DB33+DB34</f>
        <v>3417.413999999927</v>
      </c>
      <c r="DC35" s="390"/>
      <c r="DD35" s="308">
        <f t="shared" ref="DD35" si="23">DD31+DD33+DD34</f>
        <v>3508.9270000003139</v>
      </c>
      <c r="DE35" s="390"/>
      <c r="DF35" s="308">
        <f>DF31+DF33+DF34</f>
        <v>3456.89</v>
      </c>
      <c r="DG35" s="390"/>
      <c r="DH35" s="308">
        <f t="shared" ref="DH35" si="24">DH31+DH33+DH34</f>
        <v>3429.4110000000983</v>
      </c>
      <c r="DI35" s="390"/>
      <c r="DJ35" s="308">
        <f t="shared" ref="DJ35" si="25">DJ31+DJ33+DJ34</f>
        <v>0</v>
      </c>
      <c r="DK35" s="390"/>
      <c r="DL35" s="308">
        <f t="shared" ref="DL35" si="26">DL31+DL33+DL34</f>
        <v>0</v>
      </c>
      <c r="DM35" s="390"/>
      <c r="DN35" s="308">
        <f t="shared" ref="DN35" si="27">DN31+DN33+DN34</f>
        <v>0</v>
      </c>
      <c r="DO35" s="309"/>
      <c r="DP35" s="264"/>
      <c r="DQ35" s="1"/>
    </row>
    <row r="36" spans="1:121" ht="14.25" customHeight="1" thickBot="1" x14ac:dyDescent="0.3">
      <c r="A36" s="316" t="s">
        <v>44</v>
      </c>
      <c r="B36" s="317"/>
      <c r="C36" s="318"/>
      <c r="D36" s="306">
        <f>D32-D35</f>
        <v>82.483000000000175</v>
      </c>
      <c r="E36" s="307"/>
      <c r="F36" s="306">
        <f>F32-F35</f>
        <v>283.93499999989263</v>
      </c>
      <c r="G36" s="307"/>
      <c r="H36" s="306">
        <f t="shared" ref="H36" si="28">H32-H35</f>
        <v>383.73668000048383</v>
      </c>
      <c r="I36" s="307"/>
      <c r="J36" s="306">
        <f t="shared" ref="J36" si="29">J32-J35</f>
        <v>805.92499999995061</v>
      </c>
      <c r="K36" s="307"/>
      <c r="L36" s="306">
        <f t="shared" ref="L36:N36" si="30">L32-L35</f>
        <v>324.42799999986983</v>
      </c>
      <c r="M36" s="307"/>
      <c r="N36" s="306">
        <f t="shared" si="30"/>
        <v>194.08400000004895</v>
      </c>
      <c r="O36" s="307"/>
      <c r="P36" s="306">
        <f t="shared" ref="P36:T36" si="31">P32-P35</f>
        <v>316.26599999989458</v>
      </c>
      <c r="Q36" s="307"/>
      <c r="R36" s="306">
        <f t="shared" si="31"/>
        <v>354.70500000014135</v>
      </c>
      <c r="S36" s="307"/>
      <c r="T36" s="306">
        <f t="shared" si="31"/>
        <v>279.11799999990671</v>
      </c>
      <c r="U36" s="307"/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306">
        <f t="shared" ref="BT36:BV36" si="32">BT32-BT35</f>
        <v>286.81399999977202</v>
      </c>
      <c r="BU36" s="307"/>
      <c r="BV36" s="306">
        <f t="shared" si="32"/>
        <v>31.883320000215008</v>
      </c>
      <c r="BW36" s="307"/>
      <c r="BX36" s="306">
        <f t="shared" ref="BX36" si="33">BX32-BX35</f>
        <v>-30.877000000092266</v>
      </c>
      <c r="BY36" s="307"/>
      <c r="BZ36" s="306">
        <f t="shared" ref="BZ36" si="34">BZ32-BZ35</f>
        <v>-33.221679999946446</v>
      </c>
      <c r="CA36" s="307"/>
      <c r="CB36" s="306">
        <f>CB32-CB35</f>
        <v>-33.036999999984346</v>
      </c>
      <c r="CC36" s="307"/>
      <c r="CD36" s="308">
        <f t="shared" ref="CD36" si="35">CD32-CD35</f>
        <v>944.01599999999962</v>
      </c>
      <c r="CE36" s="309"/>
      <c r="CF36" s="308">
        <f t="shared" ref="CF36" si="36">CF32-CF35</f>
        <v>770.12211999989586</v>
      </c>
      <c r="CG36" s="309"/>
      <c r="CH36" s="308">
        <f t="shared" ref="CH36" si="37">CH32-CH35</f>
        <v>-52.524999999728607</v>
      </c>
      <c r="CI36" s="309"/>
      <c r="CJ36" s="308">
        <f t="shared" ref="CJ36" si="38">CJ32-CJ35</f>
        <v>-572.85508000099526</v>
      </c>
      <c r="CK36" s="309"/>
      <c r="CL36" s="308">
        <f t="shared" ref="CL36" si="39">CL32-CL35</f>
        <v>-220.00299999978097</v>
      </c>
      <c r="CM36" s="309"/>
      <c r="CN36" s="308">
        <f t="shared" ref="CN36" si="40">CN32-CN35</f>
        <v>830.73800000000028</v>
      </c>
      <c r="CO36" s="309"/>
      <c r="CP36" s="306">
        <f t="shared" ref="CP36" si="41">CP32-CP35</f>
        <v>578.76527999971267</v>
      </c>
      <c r="CQ36" s="307"/>
      <c r="CR36" s="306">
        <f t="shared" ref="CR36" si="42">CR32-CR35</f>
        <v>-258.00700000022107</v>
      </c>
      <c r="CS36" s="307"/>
      <c r="CT36" s="306">
        <f t="shared" ref="CT36:CZ36" si="43">CT32-CT35</f>
        <v>-89.922999999579133</v>
      </c>
      <c r="CU36" s="391"/>
      <c r="CV36" s="306">
        <f t="shared" si="43"/>
        <v>-109.53899999994019</v>
      </c>
      <c r="CW36" s="391"/>
      <c r="CX36" s="306">
        <f t="shared" si="43"/>
        <v>-28.839999999999691</v>
      </c>
      <c r="CY36" s="391"/>
      <c r="CZ36" s="306">
        <f t="shared" si="43"/>
        <v>1555.637839999978</v>
      </c>
      <c r="DA36" s="391"/>
      <c r="DB36" s="306">
        <f t="shared" ref="DB36" si="44">DB32-DB35</f>
        <v>447.64100000007284</v>
      </c>
      <c r="DC36" s="391"/>
      <c r="DD36" s="306">
        <f t="shared" ref="DD36" si="45">DD32-DD35</f>
        <v>406.76475999956165</v>
      </c>
      <c r="DE36" s="391"/>
      <c r="DF36" s="306">
        <f t="shared" ref="DF36" si="46">DF32-DF35</f>
        <v>398.03200000000015</v>
      </c>
      <c r="DG36" s="391"/>
      <c r="DH36" s="306">
        <f t="shared" ref="DH36" si="47">DH32-DH35</f>
        <v>339.51199999990149</v>
      </c>
      <c r="DI36" s="391"/>
      <c r="DJ36" s="306">
        <f t="shared" ref="DJ36" si="48">DJ32-DJ35</f>
        <v>0</v>
      </c>
      <c r="DK36" s="391"/>
      <c r="DL36" s="306">
        <f t="shared" ref="DL36" si="49">DL32-DL35</f>
        <v>0</v>
      </c>
      <c r="DM36" s="391"/>
      <c r="DN36" s="306">
        <f t="shared" ref="DN36" si="50">DN32-DN35</f>
        <v>0</v>
      </c>
      <c r="DO36" s="307"/>
      <c r="DP36" s="264"/>
      <c r="DQ36" s="1"/>
    </row>
    <row r="37" spans="1:121" ht="15" hidden="1" customHeight="1" x14ac:dyDescent="0.25">
      <c r="A37" s="313" t="s">
        <v>45</v>
      </c>
      <c r="B37" s="314"/>
      <c r="C37" s="315"/>
      <c r="D37" s="310">
        <f t="shared" ref="D37" si="51">D32-E31-D33-D34</f>
        <v>-60.425959999878785</v>
      </c>
      <c r="E37" s="311"/>
      <c r="F37" s="310">
        <f t="shared" ref="F37" si="52">F32-G31-F33-F34</f>
        <v>-199.40171000012231</v>
      </c>
      <c r="G37" s="311"/>
      <c r="H37" s="310">
        <f t="shared" ref="H37" si="53">H32-I31-H33-H34</f>
        <v>61.041150000659968</v>
      </c>
      <c r="I37" s="311"/>
      <c r="J37" s="310">
        <f t="shared" ref="J37" si="54">J32-K31-J33-J34</f>
        <v>95.219889999768043</v>
      </c>
      <c r="K37" s="311"/>
      <c r="L37" s="310">
        <f t="shared" ref="L37" si="55">L32-M31-L33-L34</f>
        <v>33.092669999960094</v>
      </c>
      <c r="M37" s="311"/>
      <c r="N37" s="310">
        <f t="shared" ref="N37" si="56">N32-O31-N33-N34</f>
        <v>15.59718999996926</v>
      </c>
      <c r="O37" s="311"/>
      <c r="P37" s="310">
        <f t="shared" ref="P37" si="57">P32-Q31-P33-P34</f>
        <v>-61.408190000035233</v>
      </c>
      <c r="Q37" s="311"/>
      <c r="R37" s="310">
        <f t="shared" ref="R37" si="58">R32-S31-R33-R34</f>
        <v>51.682449999980975</v>
      </c>
      <c r="S37" s="311"/>
      <c r="T37" s="310">
        <f t="shared" ref="T37" si="59">T32-U31-T33-T34</f>
        <v>-14.748309999976584</v>
      </c>
      <c r="U37" s="311"/>
      <c r="V37" s="310">
        <f>V32-W31-V33-V34</f>
        <v>-2513.4879999999998</v>
      </c>
      <c r="W37" s="311"/>
      <c r="X37" s="310">
        <f>X32-Y31-X33-X34</f>
        <v>-2513.4879999999998</v>
      </c>
      <c r="Y37" s="311"/>
      <c r="Z37" s="310">
        <f>Z32-AA31-Z33-Z34</f>
        <v>-2513.4879999999998</v>
      </c>
      <c r="AA37" s="311"/>
      <c r="AB37" s="310">
        <f>AB32-AC31-AB33-AB34</f>
        <v>-2513.4879999999998</v>
      </c>
      <c r="AC37" s="311"/>
      <c r="AD37" s="310">
        <f t="shared" ref="AD37" si="60">AD32-AE31-AD33-AD34</f>
        <v>-2513.4879999999998</v>
      </c>
      <c r="AE37" s="393"/>
      <c r="AF37" s="310">
        <f>AF32-AG31-AF33-AF34</f>
        <v>-2513.4879999999998</v>
      </c>
      <c r="AG37" s="311"/>
      <c r="AH37" s="310">
        <f t="shared" ref="AH37" si="61">AH32-AI31-AH33-AH34</f>
        <v>-2513.4879999999998</v>
      </c>
      <c r="AI37" s="311"/>
      <c r="AJ37" s="310">
        <f t="shared" ref="AJ37" si="62">AJ32-AK31-AJ33-AJ34</f>
        <v>-2513.4879999999998</v>
      </c>
      <c r="AK37" s="311"/>
      <c r="AL37" s="310">
        <f t="shared" ref="AL37" si="63">AL32-AM31-AL33-AL34</f>
        <v>-2513.4879999999998</v>
      </c>
      <c r="AM37" s="311"/>
      <c r="AN37" s="310">
        <f t="shared" ref="AN37" si="64">AN32-AO31-AN33-AN34</f>
        <v>-2513.4879999999998</v>
      </c>
      <c r="AO37" s="311"/>
      <c r="AP37" s="310">
        <f t="shared" ref="AP37" si="65">AP32-AQ31-AP33-AP34</f>
        <v>-2513.4879999999998</v>
      </c>
      <c r="AQ37" s="311"/>
      <c r="AR37" s="310">
        <f t="shared" ref="AR37" si="66">AR32-AS31-AR33-AR34</f>
        <v>-2513.4879999999998</v>
      </c>
      <c r="AS37" s="311"/>
      <c r="AT37" s="310">
        <f t="shared" ref="AT37" si="67">AT32-AU31-AT33-AT34</f>
        <v>-2513.4879999999998</v>
      </c>
      <c r="AU37" s="311"/>
      <c r="AV37" s="310">
        <f t="shared" ref="AV37" si="68">AV32-AW31-AV33-AV34</f>
        <v>-2513.4879999999998</v>
      </c>
      <c r="AW37" s="311"/>
      <c r="AX37" s="310">
        <f t="shared" ref="AX37" si="69">AX32-AY31-AX33-AX34</f>
        <v>-2513.4879999999998</v>
      </c>
      <c r="AY37" s="311"/>
      <c r="AZ37" s="310">
        <f t="shared" ref="AZ37" si="70">AZ32-BA31-AZ33-AZ34</f>
        <v>-2513.4879999999998</v>
      </c>
      <c r="BA37" s="311"/>
      <c r="BB37" s="310">
        <f t="shared" ref="BB37" si="71">BB32-BC31-BB33-BB34</f>
        <v>-2513.4879999999998</v>
      </c>
      <c r="BC37" s="311"/>
      <c r="BD37" s="310">
        <f t="shared" ref="BD37" si="72">BD32-BE31-BD33-BD34</f>
        <v>-2513.4879999999998</v>
      </c>
      <c r="BE37" s="311"/>
      <c r="BF37" s="310">
        <f t="shared" ref="BF37" si="73">BF32-BG31-BF33-BF34</f>
        <v>-2513.4879999999998</v>
      </c>
      <c r="BG37" s="311"/>
      <c r="BH37" s="310">
        <f t="shared" ref="BH37" si="74">BH32-BI31-BH33-BH34</f>
        <v>-2513.4879999999998</v>
      </c>
      <c r="BI37" s="393"/>
      <c r="BJ37" s="310">
        <f t="shared" ref="BJ37" si="75">BJ32-BK31-BJ33-BJ34</f>
        <v>-2513.4879999999998</v>
      </c>
      <c r="BK37" s="393"/>
      <c r="BL37" s="310">
        <f t="shared" ref="BL37" si="76">BL32-BM31-BL33-BL34</f>
        <v>-2513.4879999999998</v>
      </c>
      <c r="BM37" s="393"/>
      <c r="BN37" s="310">
        <f t="shared" ref="BN37" si="77">BN32-BO31-BN33-BN34</f>
        <v>-2513.4879999999998</v>
      </c>
      <c r="BO37" s="311"/>
      <c r="BP37" s="310">
        <f t="shared" ref="BP37" si="78">BP32-BQ31-BP33-BP34</f>
        <v>-2513.4879999999998</v>
      </c>
      <c r="BQ37" s="311"/>
      <c r="BR37" s="310">
        <f t="shared" ref="BR37" si="79">BR32-BS31-BR33-BR34</f>
        <v>-2513.4879999999998</v>
      </c>
      <c r="BS37" s="311"/>
      <c r="BT37" s="310">
        <f t="shared" ref="BT37" si="80">BT32-BU31-BT33-BT34</f>
        <v>-96.039310000074352</v>
      </c>
      <c r="BU37" s="311"/>
      <c r="BV37" s="310">
        <f t="shared" ref="BV37" si="81">BV32-BW31-BV33-BV34</f>
        <v>-346.44336999992549</v>
      </c>
      <c r="BW37" s="311"/>
      <c r="BX37" s="310">
        <f t="shared" ref="BX37" si="82">BX32-BY31-BX33-BX34</f>
        <v>-433.54773000016587</v>
      </c>
      <c r="BY37" s="311"/>
      <c r="BZ37" s="310">
        <f t="shared" ref="BZ37" si="83">BZ32-CA31-BZ33-BZ34</f>
        <v>-11.345739999569389</v>
      </c>
      <c r="CA37" s="311"/>
      <c r="CB37" s="211"/>
      <c r="CC37" s="211"/>
      <c r="CD37" s="211"/>
      <c r="CE37" s="211"/>
      <c r="CF37" s="211"/>
      <c r="CG37" s="211"/>
      <c r="CH37" s="394">
        <f>SUM(D37:BM37)</f>
        <v>-55376.086819999662</v>
      </c>
      <c r="CI37" s="395"/>
      <c r="CJ37" s="396"/>
      <c r="CK37" s="396"/>
      <c r="CL37" s="396"/>
      <c r="CM37" s="396"/>
      <c r="CN37" s="396"/>
      <c r="CO37" s="396"/>
      <c r="CP37" s="396"/>
      <c r="CQ37" s="396"/>
      <c r="CR37" s="397"/>
      <c r="CS37" s="212">
        <f>CR32-CS31-CR34-CR33</f>
        <v>-369.80952000029879</v>
      </c>
      <c r="CT37" s="230"/>
      <c r="CU37" s="212">
        <f>CT32-CU31-CT34-CT33</f>
        <v>-361.39831999963735</v>
      </c>
      <c r="CV37" s="230"/>
      <c r="CW37" s="230"/>
      <c r="CX37" s="230"/>
      <c r="CY37" s="230"/>
      <c r="CZ37" s="230"/>
      <c r="DA37" s="230"/>
      <c r="DB37" s="230"/>
      <c r="DC37" s="230"/>
      <c r="DD37" s="230"/>
      <c r="DE37" s="230"/>
      <c r="DF37" s="230"/>
      <c r="DG37" s="230"/>
      <c r="DH37" s="230"/>
      <c r="DI37" s="230"/>
      <c r="DJ37" s="230"/>
      <c r="DK37" s="230"/>
      <c r="DL37" s="230"/>
      <c r="DM37" s="230"/>
      <c r="DN37" s="230"/>
      <c r="DO37" s="230"/>
      <c r="DP37" s="1"/>
      <c r="DQ37" s="212">
        <f>DP32-DQ31-DP34-DP33</f>
        <v>-7684.3545000001759</v>
      </c>
    </row>
    <row r="38" spans="1:121" ht="15" customHeight="1" x14ac:dyDescent="0.25">
      <c r="A38" s="312" t="s">
        <v>46</v>
      </c>
      <c r="B38" s="312"/>
      <c r="C38" s="312"/>
      <c r="V38" s="48">
        <v>220.08</v>
      </c>
      <c r="Z38" s="48">
        <v>178.75</v>
      </c>
      <c r="AB38" s="48">
        <v>178.29</v>
      </c>
      <c r="AD38" s="48">
        <v>186.5</v>
      </c>
      <c r="AF38" s="48">
        <v>177.11</v>
      </c>
      <c r="AH38" s="48">
        <v>91.66</v>
      </c>
      <c r="AJ38" s="48">
        <v>116.03</v>
      </c>
      <c r="AL38" s="48">
        <v>55.78</v>
      </c>
      <c r="AN38" s="48">
        <v>126.27</v>
      </c>
      <c r="AP38" s="137" t="e">
        <f>#REF!</f>
        <v>#REF!</v>
      </c>
      <c r="BB38" s="137" t="e">
        <f>#REF!</f>
        <v>#REF!</v>
      </c>
      <c r="BD38" s="137" t="e">
        <f>#REF!</f>
        <v>#REF!</v>
      </c>
      <c r="DQ38" s="138"/>
    </row>
    <row r="39" spans="1:121" ht="15" customHeight="1" x14ac:dyDescent="0.25">
      <c r="A39" s="76"/>
      <c r="B39" s="76"/>
      <c r="C39" s="76"/>
      <c r="AP39" s="137"/>
      <c r="BB39" s="137"/>
      <c r="BD39" s="137"/>
      <c r="DQ39" s="138"/>
    </row>
    <row r="40" spans="1:121" ht="20.25" customHeight="1" x14ac:dyDescent="0.25">
      <c r="A40" s="76"/>
      <c r="B40" s="76"/>
      <c r="C40" s="76"/>
      <c r="AF40" s="170">
        <v>45094</v>
      </c>
      <c r="AG40" s="170">
        <v>45095</v>
      </c>
      <c r="AH40" s="170"/>
      <c r="AI40" s="170"/>
      <c r="AJ40" s="170"/>
      <c r="AK40" s="170"/>
      <c r="AL40" s="170">
        <v>45095</v>
      </c>
      <c r="AN40" s="170">
        <v>45096</v>
      </c>
      <c r="AP40" s="170">
        <v>45097</v>
      </c>
      <c r="AR40" s="170">
        <v>45098</v>
      </c>
      <c r="AT40" s="170">
        <v>45099</v>
      </c>
      <c r="AX40" s="176"/>
      <c r="AZ40" s="176">
        <v>45102</v>
      </c>
      <c r="BB40" s="176">
        <v>45103</v>
      </c>
      <c r="BD40" s="176" t="s">
        <v>64</v>
      </c>
      <c r="BP40" s="392">
        <v>45107</v>
      </c>
      <c r="BQ40" s="392"/>
      <c r="DQ40" s="138"/>
    </row>
    <row r="41" spans="1:121" x14ac:dyDescent="0.25">
      <c r="D41" s="302">
        <v>45170</v>
      </c>
      <c r="E41" s="303"/>
      <c r="F41" s="302">
        <v>45171</v>
      </c>
      <c r="G41" s="303"/>
      <c r="H41" s="302">
        <v>45172</v>
      </c>
      <c r="I41" s="303"/>
      <c r="J41" s="302">
        <v>45173</v>
      </c>
      <c r="K41" s="303"/>
      <c r="L41" s="302">
        <v>45174</v>
      </c>
      <c r="M41" s="303"/>
      <c r="N41" s="302">
        <v>45175</v>
      </c>
      <c r="O41" s="303"/>
      <c r="P41" s="302">
        <v>45176</v>
      </c>
      <c r="Q41" s="303"/>
      <c r="R41" s="302">
        <v>45177</v>
      </c>
      <c r="S41" s="303"/>
      <c r="T41" s="302">
        <v>45178</v>
      </c>
      <c r="U41" s="303"/>
      <c r="AH41" s="170"/>
      <c r="AI41" s="169"/>
      <c r="AJ41" s="170"/>
      <c r="AL41" s="170"/>
      <c r="AN41" s="169"/>
      <c r="AP41" s="170"/>
      <c r="AR41" s="170"/>
      <c r="AX41" s="177"/>
      <c r="BB41" s="177"/>
      <c r="BT41" s="302">
        <v>45179</v>
      </c>
      <c r="BU41" s="303"/>
      <c r="BV41" s="302">
        <v>45180</v>
      </c>
      <c r="BW41" s="303"/>
      <c r="BX41" s="302">
        <v>45181</v>
      </c>
      <c r="BY41" s="303"/>
      <c r="BZ41" s="302">
        <v>45182</v>
      </c>
      <c r="CA41" s="303"/>
      <c r="CB41" s="302">
        <v>45183</v>
      </c>
      <c r="CC41" s="303"/>
      <c r="CD41" s="302">
        <v>45184</v>
      </c>
      <c r="CE41" s="303"/>
      <c r="CF41" s="302">
        <v>45185</v>
      </c>
      <c r="CG41" s="303"/>
      <c r="CH41" s="302">
        <v>45186</v>
      </c>
      <c r="CI41" s="303"/>
      <c r="CJ41" s="302">
        <v>45187</v>
      </c>
      <c r="CK41" s="303"/>
      <c r="CL41" s="302">
        <v>45188</v>
      </c>
      <c r="CM41" s="303"/>
      <c r="CN41" s="302">
        <v>45189</v>
      </c>
      <c r="CO41" s="302"/>
      <c r="CP41" s="302">
        <v>45190</v>
      </c>
      <c r="CQ41" s="302"/>
      <c r="CR41" s="302">
        <v>45191</v>
      </c>
      <c r="CS41" s="302"/>
      <c r="CT41" s="302">
        <v>45192</v>
      </c>
      <c r="CU41" s="302"/>
      <c r="CV41" s="302">
        <v>45193</v>
      </c>
      <c r="CW41" s="302"/>
      <c r="CX41" s="302">
        <v>45194</v>
      </c>
      <c r="CY41" s="302"/>
      <c r="CZ41" s="302">
        <v>45195</v>
      </c>
      <c r="DA41" s="302"/>
      <c r="DB41" s="302">
        <v>45196</v>
      </c>
      <c r="DC41" s="302"/>
      <c r="DD41" s="302">
        <v>45197</v>
      </c>
      <c r="DE41" s="302"/>
      <c r="DF41" s="302">
        <v>45198</v>
      </c>
      <c r="DG41" s="302"/>
      <c r="DH41" s="302">
        <v>45199</v>
      </c>
      <c r="DI41" s="302"/>
      <c r="DJ41" s="302"/>
      <c r="DK41" s="302"/>
      <c r="DL41" s="302"/>
      <c r="DM41" s="302"/>
      <c r="DN41" s="302"/>
      <c r="DO41" s="302"/>
    </row>
    <row r="42" spans="1:121" x14ac:dyDescent="0.25">
      <c r="C42" s="163" t="s">
        <v>48</v>
      </c>
      <c r="D42" s="299">
        <v>15762.824000000001</v>
      </c>
      <c r="E42" s="299"/>
      <c r="F42" s="299">
        <v>15764.209000000001</v>
      </c>
      <c r="G42" s="299"/>
      <c r="H42" s="299">
        <v>15765.376</v>
      </c>
      <c r="I42" s="299"/>
      <c r="J42" s="299">
        <v>15766.534</v>
      </c>
      <c r="K42" s="299"/>
      <c r="L42" s="299">
        <v>15767.491</v>
      </c>
      <c r="M42" s="299"/>
      <c r="N42" s="299">
        <v>15767.888999999999</v>
      </c>
      <c r="O42" s="299"/>
      <c r="P42" s="299">
        <v>15768.108</v>
      </c>
      <c r="Q42" s="299"/>
      <c r="R42" s="299">
        <v>15768.824000000001</v>
      </c>
      <c r="S42" s="299"/>
      <c r="T42" s="299">
        <v>15769.671</v>
      </c>
      <c r="U42" s="299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17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399"/>
      <c r="BQ42" s="399"/>
      <c r="BR42" s="17"/>
      <c r="BS42" s="17"/>
      <c r="BT42" s="299">
        <v>15770.429</v>
      </c>
      <c r="BU42" s="299"/>
      <c r="BV42" s="299">
        <v>15771.304</v>
      </c>
      <c r="BW42" s="299"/>
      <c r="BX42" s="299">
        <v>15773.620999999999</v>
      </c>
      <c r="BY42" s="299"/>
      <c r="BZ42" s="299">
        <v>15775.128000000001</v>
      </c>
      <c r="CA42" s="299"/>
      <c r="CB42" s="398">
        <v>15776.579</v>
      </c>
      <c r="CC42" s="398"/>
      <c r="CD42" s="299">
        <v>15777.806</v>
      </c>
      <c r="CE42" s="299"/>
      <c r="CF42" s="299">
        <v>15778.965</v>
      </c>
      <c r="CG42" s="299"/>
      <c r="CH42" s="299">
        <v>15780.089</v>
      </c>
      <c r="CI42" s="299"/>
      <c r="CJ42" s="299">
        <v>15780.148999999999</v>
      </c>
      <c r="CK42" s="299"/>
      <c r="CL42" s="299">
        <v>15780.2</v>
      </c>
      <c r="CM42" s="299"/>
      <c r="CN42" s="299">
        <v>15780.325000000001</v>
      </c>
      <c r="CO42" s="299"/>
      <c r="CP42" s="299">
        <v>15780.483</v>
      </c>
      <c r="CQ42" s="299"/>
      <c r="CR42" s="400">
        <v>15780.620999999999</v>
      </c>
      <c r="CS42" s="400"/>
      <c r="CT42" s="400">
        <v>15780.684999999999</v>
      </c>
      <c r="CU42" s="400"/>
      <c r="CV42" s="400">
        <v>15780.807000000001</v>
      </c>
      <c r="CW42" s="400"/>
      <c r="CX42" s="400">
        <v>15780.852999999999</v>
      </c>
      <c r="CY42" s="400"/>
      <c r="CZ42" s="400">
        <v>15781.003000000001</v>
      </c>
      <c r="DA42" s="400"/>
      <c r="DB42" s="401">
        <v>15781.242</v>
      </c>
      <c r="DC42" s="401"/>
      <c r="DD42" s="401">
        <v>15781.418</v>
      </c>
      <c r="DE42" s="401"/>
      <c r="DF42" s="400">
        <v>15781.609</v>
      </c>
      <c r="DG42" s="400"/>
      <c r="DH42" s="400">
        <v>15781.841</v>
      </c>
      <c r="DI42" s="400"/>
      <c r="DJ42" s="302"/>
      <c r="DK42" s="302"/>
      <c r="DL42" s="400"/>
      <c r="DM42" s="400"/>
      <c r="DN42" s="400"/>
      <c r="DO42" s="400"/>
    </row>
    <row r="43" spans="1:121" x14ac:dyDescent="0.25">
      <c r="C43" s="163" t="s">
        <v>49</v>
      </c>
      <c r="D43" s="299">
        <v>773.64</v>
      </c>
      <c r="E43" s="299"/>
      <c r="F43" s="299">
        <v>773.64</v>
      </c>
      <c r="G43" s="299"/>
      <c r="H43" s="299">
        <v>773.64</v>
      </c>
      <c r="I43" s="299"/>
      <c r="J43" s="299">
        <v>773.64</v>
      </c>
      <c r="K43" s="299"/>
      <c r="L43" s="299">
        <v>773.64</v>
      </c>
      <c r="M43" s="299"/>
      <c r="N43" s="299">
        <v>773.67</v>
      </c>
      <c r="O43" s="299"/>
      <c r="P43" s="299">
        <v>773.84199999999998</v>
      </c>
      <c r="Q43" s="299"/>
      <c r="R43" s="299">
        <v>773.85400000000004</v>
      </c>
      <c r="S43" s="299"/>
      <c r="T43" s="299">
        <v>773.85400000000004</v>
      </c>
      <c r="U43" s="299"/>
      <c r="AB43" s="164"/>
      <c r="AC43" s="17"/>
      <c r="AD43" s="17"/>
      <c r="AE43" s="17"/>
      <c r="AF43" s="17"/>
      <c r="AG43" s="17"/>
      <c r="AH43" s="17"/>
      <c r="AI43" s="168"/>
      <c r="AJ43" s="167"/>
      <c r="AK43" s="167"/>
      <c r="AL43" s="41"/>
      <c r="AM43" s="17"/>
      <c r="AN43" s="172"/>
      <c r="AO43" s="17"/>
      <c r="AP43" s="137"/>
      <c r="AQ43" s="17"/>
      <c r="AR43" s="137"/>
      <c r="AS43" s="17"/>
      <c r="AT43" s="175"/>
      <c r="AU43" s="17"/>
      <c r="AV43" s="17"/>
      <c r="AW43" s="17"/>
      <c r="AX43" s="177"/>
      <c r="AY43" s="17"/>
      <c r="AZ43" s="17"/>
      <c r="BA43" s="17"/>
      <c r="BB43" s="177"/>
      <c r="BC43" s="17"/>
      <c r="BD43" s="175"/>
      <c r="BE43" s="17"/>
      <c r="BF43" s="175"/>
      <c r="BG43" s="17"/>
      <c r="BH43" s="17"/>
      <c r="BI43" s="17"/>
      <c r="BJ43" s="17"/>
      <c r="BK43" s="17"/>
      <c r="BL43" s="17"/>
      <c r="BM43" s="17"/>
      <c r="BN43" s="17"/>
      <c r="BO43" s="17"/>
      <c r="BP43" s="399"/>
      <c r="BQ43" s="399"/>
      <c r="BR43" s="17"/>
      <c r="BS43" s="17"/>
      <c r="BT43" s="299">
        <v>773.85900000000004</v>
      </c>
      <c r="BU43" s="299"/>
      <c r="BV43" s="299">
        <v>773.87800000000004</v>
      </c>
      <c r="BW43" s="299"/>
      <c r="BX43" s="299">
        <v>773.87800000000004</v>
      </c>
      <c r="BY43" s="299"/>
      <c r="BZ43" s="299">
        <v>773.87800000000004</v>
      </c>
      <c r="CA43" s="299"/>
      <c r="CB43" s="398">
        <v>773.87800000000004</v>
      </c>
      <c r="CC43" s="398"/>
      <c r="CD43" s="299">
        <v>773.87800000000004</v>
      </c>
      <c r="CE43" s="299"/>
      <c r="CF43" s="299">
        <v>773.87800000000004</v>
      </c>
      <c r="CG43" s="299"/>
      <c r="CH43" s="299">
        <v>773.88</v>
      </c>
      <c r="CI43" s="299"/>
      <c r="CJ43" s="299">
        <v>775.702</v>
      </c>
      <c r="CK43" s="299"/>
      <c r="CL43" s="299">
        <v>779.51300000000003</v>
      </c>
      <c r="CM43" s="299"/>
      <c r="CN43" s="299">
        <v>777.96100000000001</v>
      </c>
      <c r="CO43" s="299"/>
      <c r="CP43" s="299">
        <v>778.49199999999996</v>
      </c>
      <c r="CQ43" s="299"/>
      <c r="CR43" s="400">
        <v>779.12</v>
      </c>
      <c r="CS43" s="400"/>
      <c r="CT43" s="400">
        <v>779.63</v>
      </c>
      <c r="CU43" s="400"/>
      <c r="CV43" s="400">
        <v>780.06200000000001</v>
      </c>
      <c r="CW43" s="400"/>
      <c r="CX43" s="400">
        <v>780.71699999999998</v>
      </c>
      <c r="CY43" s="400"/>
      <c r="CZ43" s="400">
        <v>782.45500000000004</v>
      </c>
      <c r="DA43" s="400"/>
      <c r="DB43" s="401">
        <v>782.82100000000003</v>
      </c>
      <c r="DC43" s="401"/>
      <c r="DD43" s="401">
        <v>783.255</v>
      </c>
      <c r="DE43" s="401"/>
      <c r="DF43" s="400">
        <v>783.654</v>
      </c>
      <c r="DG43" s="400"/>
      <c r="DH43" s="400">
        <v>783.85299999999995</v>
      </c>
      <c r="DI43" s="400"/>
      <c r="DJ43" s="302"/>
      <c r="DK43" s="302"/>
      <c r="DL43" s="400"/>
      <c r="DM43" s="400"/>
      <c r="DN43" s="400"/>
      <c r="DO43" s="400"/>
    </row>
    <row r="44" spans="1:121" x14ac:dyDescent="0.25">
      <c r="C44" s="163" t="s">
        <v>50</v>
      </c>
      <c r="D44" s="299">
        <v>21.760000000000218</v>
      </c>
      <c r="E44" s="299"/>
      <c r="F44" s="299">
        <v>19.920000000000073</v>
      </c>
      <c r="G44" s="299"/>
      <c r="H44" s="299">
        <v>20.840000000000146</v>
      </c>
      <c r="I44" s="299"/>
      <c r="J44" s="299">
        <v>21.880000000000109</v>
      </c>
      <c r="K44" s="299"/>
      <c r="L44" s="299">
        <v>21.919999999999163</v>
      </c>
      <c r="M44" s="299"/>
      <c r="N44" s="299">
        <v>22</v>
      </c>
      <c r="O44" s="299"/>
      <c r="P44" s="299">
        <v>21.600000000000364</v>
      </c>
      <c r="Q44" s="299"/>
      <c r="R44" s="299">
        <v>21.680000000000291</v>
      </c>
      <c r="S44" s="299"/>
      <c r="T44" s="299">
        <v>17.679999999999382</v>
      </c>
      <c r="U44" s="299"/>
      <c r="AB44" s="165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9"/>
      <c r="BQ44" s="399"/>
      <c r="BR44" s="17"/>
      <c r="BS44" s="17"/>
      <c r="BT44" s="299">
        <v>15.079999999999927</v>
      </c>
      <c r="BU44" s="299"/>
      <c r="BV44" s="299">
        <v>15</v>
      </c>
      <c r="BW44" s="299"/>
      <c r="BX44" s="299">
        <v>13.040000000000873</v>
      </c>
      <c r="BY44" s="299"/>
      <c r="BZ44" s="299">
        <v>14.359999999999673</v>
      </c>
      <c r="CA44" s="299"/>
      <c r="CB44" s="299">
        <v>14.039999999999964</v>
      </c>
      <c r="CC44" s="299"/>
      <c r="CD44" s="299">
        <v>14.519999999999527</v>
      </c>
      <c r="CE44" s="299"/>
      <c r="CF44" s="299">
        <v>14.640000000000327</v>
      </c>
      <c r="CG44" s="299"/>
      <c r="CH44" s="299">
        <v>14.840000000000146</v>
      </c>
      <c r="CI44" s="299"/>
      <c r="CJ44" s="299">
        <v>9.9600000000000364</v>
      </c>
      <c r="CK44" s="299"/>
      <c r="CL44" s="299">
        <v>6.319999999999709</v>
      </c>
      <c r="CM44" s="299"/>
      <c r="CN44" s="299">
        <v>15.400000000000546</v>
      </c>
      <c r="CO44" s="299"/>
      <c r="CP44" s="299">
        <v>15.319999999999709</v>
      </c>
      <c r="CQ44" s="299"/>
      <c r="CR44" s="400">
        <v>15.119999999999891</v>
      </c>
      <c r="CS44" s="400"/>
      <c r="CT44" s="400">
        <v>15.5600000000004</v>
      </c>
      <c r="CU44" s="400"/>
      <c r="CV44" s="400">
        <v>16.159999999999854</v>
      </c>
      <c r="CW44" s="400"/>
      <c r="CX44" s="400">
        <v>16.119999999999891</v>
      </c>
      <c r="CY44" s="400"/>
      <c r="CZ44" s="400">
        <v>15.800000000000182</v>
      </c>
      <c r="DA44" s="400"/>
      <c r="DB44" s="401">
        <v>15.199999999999818</v>
      </c>
      <c r="DC44" s="401"/>
      <c r="DD44" s="401">
        <v>15.680000000000291</v>
      </c>
      <c r="DE44" s="401"/>
      <c r="DF44" s="400">
        <v>15.960000000000036</v>
      </c>
      <c r="DG44" s="400"/>
      <c r="DH44" s="400">
        <v>15.8799999999992</v>
      </c>
      <c r="DI44" s="400"/>
      <c r="DJ44" s="302"/>
      <c r="DK44" s="302"/>
      <c r="DL44" s="400"/>
      <c r="DM44" s="400"/>
      <c r="DN44" s="400"/>
      <c r="DO44" s="400"/>
    </row>
    <row r="45" spans="1:121" x14ac:dyDescent="0.25">
      <c r="C45" s="163" t="s">
        <v>51</v>
      </c>
      <c r="D45" s="299">
        <v>158.3399999999674</v>
      </c>
      <c r="E45" s="299"/>
      <c r="F45" s="299">
        <v>140.42000000003463</v>
      </c>
      <c r="G45" s="299"/>
      <c r="H45" s="299">
        <v>139.85999999997148</v>
      </c>
      <c r="I45" s="299"/>
      <c r="J45" s="299">
        <v>151.19999999998981</v>
      </c>
      <c r="K45" s="299"/>
      <c r="L45" s="299">
        <v>159.60000000002037</v>
      </c>
      <c r="M45" s="299"/>
      <c r="N45" s="299">
        <v>149.10000000002037</v>
      </c>
      <c r="O45" s="299"/>
      <c r="P45" s="299">
        <v>151.47999999999593</v>
      </c>
      <c r="Q45" s="299"/>
      <c r="R45" s="299">
        <v>156.79999999995925</v>
      </c>
      <c r="S45" s="299"/>
      <c r="T45" s="299">
        <v>147.70000000004075</v>
      </c>
      <c r="U45" s="299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9"/>
      <c r="BQ45" s="399"/>
      <c r="BR45" s="17"/>
      <c r="BS45" s="17"/>
      <c r="BT45" s="299">
        <v>142.79999999995925</v>
      </c>
      <c r="BU45" s="299"/>
      <c r="BV45" s="299">
        <v>152.60000000002037</v>
      </c>
      <c r="BW45" s="299"/>
      <c r="BX45" s="299">
        <v>148.12000000002445</v>
      </c>
      <c r="BY45" s="299"/>
      <c r="BZ45" s="299">
        <v>152.87999999997555</v>
      </c>
      <c r="CA45" s="299"/>
      <c r="CB45" s="299">
        <v>138.73999999999796</v>
      </c>
      <c r="CC45" s="299"/>
      <c r="CD45" s="299">
        <v>143.36000000002241</v>
      </c>
      <c r="CE45" s="299"/>
      <c r="CF45" s="299">
        <v>144.61999999997352</v>
      </c>
      <c r="CG45" s="299"/>
      <c r="CH45" s="299">
        <v>141.67999999998574</v>
      </c>
      <c r="CI45" s="299"/>
      <c r="CJ45" s="299">
        <v>126.56000000001222</v>
      </c>
      <c r="CK45" s="299"/>
      <c r="CL45" s="299">
        <v>106.40000000003056</v>
      </c>
      <c r="CM45" s="299"/>
      <c r="CN45" s="299">
        <v>151.61999999997352</v>
      </c>
      <c r="CO45" s="299"/>
      <c r="CP45" s="299">
        <v>148.12000000002445</v>
      </c>
      <c r="CQ45" s="299"/>
      <c r="CR45" s="400">
        <v>149.79999999995925</v>
      </c>
      <c r="CS45" s="400"/>
      <c r="CT45" s="400">
        <v>148.12000000002445</v>
      </c>
      <c r="CU45" s="400"/>
      <c r="CV45" s="400">
        <v>153.5800000000163</v>
      </c>
      <c r="CW45" s="400"/>
      <c r="CX45" s="400">
        <v>157.9199999999837</v>
      </c>
      <c r="CY45" s="400"/>
      <c r="CZ45" s="400">
        <v>158.89999999997963</v>
      </c>
      <c r="DA45" s="400"/>
      <c r="DB45" s="401">
        <v>153.5800000000163</v>
      </c>
      <c r="DC45" s="401"/>
      <c r="DD45" s="401">
        <v>155.39999999997963</v>
      </c>
      <c r="DE45" s="401"/>
      <c r="DF45" s="400">
        <v>164.78000000000611</v>
      </c>
      <c r="DG45" s="400"/>
      <c r="DH45" s="400">
        <v>161.84000000001834</v>
      </c>
      <c r="DI45" s="400"/>
      <c r="DJ45" s="302"/>
      <c r="DK45" s="302"/>
      <c r="DL45" s="400"/>
      <c r="DM45" s="400"/>
      <c r="DN45" s="400"/>
      <c r="DO45" s="400"/>
    </row>
    <row r="46" spans="1:121" x14ac:dyDescent="0.25">
      <c r="C46" s="163" t="s">
        <v>52</v>
      </c>
      <c r="D46" s="299">
        <v>38.885000000002037</v>
      </c>
      <c r="E46" s="299"/>
      <c r="F46" s="299">
        <v>38.605000000008658</v>
      </c>
      <c r="G46" s="299"/>
      <c r="H46" s="299">
        <v>38.255000000001019</v>
      </c>
      <c r="I46" s="299"/>
      <c r="J46" s="299">
        <v>39.514999999990323</v>
      </c>
      <c r="K46" s="299"/>
      <c r="L46" s="299">
        <v>38.920000000009168</v>
      </c>
      <c r="M46" s="299"/>
      <c r="N46" s="299">
        <v>25.584999999991851</v>
      </c>
      <c r="O46" s="299"/>
      <c r="P46" s="299">
        <v>40.669999999996435</v>
      </c>
      <c r="Q46" s="299"/>
      <c r="R46" s="299">
        <v>40.495000000011714</v>
      </c>
      <c r="S46" s="299"/>
      <c r="T46" s="299">
        <v>40.109999999996944</v>
      </c>
      <c r="U46" s="299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9"/>
      <c r="BQ46" s="399"/>
      <c r="BR46" s="17"/>
      <c r="BS46" s="17"/>
      <c r="BT46" s="299">
        <v>39.969999999993888</v>
      </c>
      <c r="BU46" s="299"/>
      <c r="BV46" s="299">
        <v>39.864999999997963</v>
      </c>
      <c r="BW46" s="299"/>
      <c r="BX46" s="299">
        <v>40.180000000011205</v>
      </c>
      <c r="BY46" s="299"/>
      <c r="BZ46" s="299">
        <v>39.269999999991342</v>
      </c>
      <c r="CA46" s="299"/>
      <c r="CB46" s="299">
        <v>38.920000000009168</v>
      </c>
      <c r="CC46" s="299"/>
      <c r="CD46" s="299">
        <v>36.469999999993888</v>
      </c>
      <c r="CE46" s="299"/>
      <c r="CF46" s="299">
        <v>39.445000000001528</v>
      </c>
      <c r="CG46" s="299"/>
      <c r="CH46" s="299">
        <v>41.369999999998981</v>
      </c>
      <c r="CI46" s="299"/>
      <c r="CJ46" s="299">
        <v>41.369999999998981</v>
      </c>
      <c r="CK46" s="299"/>
      <c r="CL46" s="299">
        <v>40.914999999995416</v>
      </c>
      <c r="CM46" s="299"/>
      <c r="CN46" s="299">
        <v>40.950000000002547</v>
      </c>
      <c r="CO46" s="299"/>
      <c r="CP46" s="299">
        <v>40.530000000006112</v>
      </c>
      <c r="CQ46" s="299"/>
      <c r="CR46" s="400">
        <v>40.284999999994398</v>
      </c>
      <c r="CS46" s="400"/>
      <c r="CT46" s="400">
        <v>40.354999999995925</v>
      </c>
      <c r="CU46" s="400"/>
      <c r="CV46" s="400">
        <v>40.845000000006621</v>
      </c>
      <c r="CW46" s="400"/>
      <c r="CX46" s="400">
        <v>40.109999999996944</v>
      </c>
      <c r="CY46" s="400"/>
      <c r="CZ46" s="400">
        <v>39.72500000000764</v>
      </c>
      <c r="DA46" s="400"/>
      <c r="DB46" s="401">
        <v>40.389999999990323</v>
      </c>
      <c r="DC46" s="401"/>
      <c r="DD46" s="401">
        <v>39.200000000002547</v>
      </c>
      <c r="DE46" s="401"/>
      <c r="DF46" s="400">
        <v>38.640000000003056</v>
      </c>
      <c r="DG46" s="400"/>
      <c r="DH46" s="400">
        <v>37.484999999996944</v>
      </c>
      <c r="DI46" s="400"/>
      <c r="DJ46" s="302"/>
      <c r="DK46" s="302"/>
      <c r="DL46" s="400"/>
      <c r="DM46" s="400"/>
      <c r="DN46" s="400"/>
      <c r="DO46" s="400"/>
    </row>
    <row r="47" spans="1:121" x14ac:dyDescent="0.25">
      <c r="C47" s="163" t="s">
        <v>53</v>
      </c>
      <c r="D47" s="299">
        <v>16983.371999999999</v>
      </c>
      <c r="E47" s="299"/>
      <c r="F47" s="299">
        <v>16986.57</v>
      </c>
      <c r="G47" s="299"/>
      <c r="H47" s="299">
        <v>16989.848000000002</v>
      </c>
      <c r="I47" s="299"/>
      <c r="J47" s="299">
        <v>16993.202000000001</v>
      </c>
      <c r="K47" s="299"/>
      <c r="L47" s="299">
        <v>16996.558000000001</v>
      </c>
      <c r="M47" s="299"/>
      <c r="N47" s="299">
        <v>16999.907999999999</v>
      </c>
      <c r="O47" s="299"/>
      <c r="P47" s="299">
        <v>17003.259999999998</v>
      </c>
      <c r="Q47" s="299"/>
      <c r="R47" s="299">
        <v>17006.636999999999</v>
      </c>
      <c r="S47" s="299"/>
      <c r="T47" s="299">
        <v>17010.373</v>
      </c>
      <c r="U47" s="299"/>
      <c r="AB47" s="166"/>
      <c r="AC47" s="17"/>
      <c r="AD47" s="17"/>
      <c r="AE47" s="17"/>
      <c r="AF47" s="17"/>
      <c r="AG47" s="17"/>
      <c r="AH47" s="17"/>
      <c r="AI47" s="168"/>
      <c r="AJ47" s="167"/>
      <c r="AK47" s="167"/>
      <c r="AL47" s="171"/>
      <c r="AM47" s="17"/>
      <c r="AN47" s="172"/>
      <c r="AO47" s="17"/>
      <c r="AP47" s="137"/>
      <c r="AQ47" s="17"/>
      <c r="AR47" s="137"/>
      <c r="AS47" s="17"/>
      <c r="AT47" s="175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9"/>
      <c r="BQ47" s="399"/>
      <c r="BR47" s="17"/>
      <c r="BS47" s="17"/>
      <c r="BT47" s="299">
        <v>17014.111000000001</v>
      </c>
      <c r="BU47" s="299"/>
      <c r="BV47" s="299">
        <v>17017.981</v>
      </c>
      <c r="BW47" s="299"/>
      <c r="BX47" s="299">
        <v>17021.697</v>
      </c>
      <c r="BY47" s="299"/>
      <c r="BZ47" s="299">
        <v>17025.453000000001</v>
      </c>
      <c r="CA47" s="299"/>
      <c r="CB47" s="299">
        <v>17029.286</v>
      </c>
      <c r="CC47" s="299"/>
      <c r="CD47" s="299">
        <v>17033.113000000001</v>
      </c>
      <c r="CE47" s="299"/>
      <c r="CF47" s="299">
        <v>17036.832999999999</v>
      </c>
      <c r="CG47" s="299"/>
      <c r="CH47" s="299">
        <v>17040.644</v>
      </c>
      <c r="CI47" s="299"/>
      <c r="CJ47" s="299">
        <v>17045.081999999999</v>
      </c>
      <c r="CK47" s="299"/>
      <c r="CL47" s="299">
        <v>17049.334999999999</v>
      </c>
      <c r="CM47" s="299"/>
      <c r="CN47" s="299">
        <v>17053.474999999999</v>
      </c>
      <c r="CO47" s="299"/>
      <c r="CP47" s="299">
        <v>17057.544999999998</v>
      </c>
      <c r="CQ47" s="299"/>
      <c r="CR47" s="400">
        <v>17061.66</v>
      </c>
      <c r="CS47" s="400"/>
      <c r="CT47" s="400">
        <v>17065.605</v>
      </c>
      <c r="CU47" s="400"/>
      <c r="CV47" s="400">
        <v>17069.643</v>
      </c>
      <c r="CW47" s="400"/>
      <c r="CX47" s="400">
        <v>17073.936000000002</v>
      </c>
      <c r="CY47" s="400"/>
      <c r="CZ47" s="400">
        <v>17078.241000000002</v>
      </c>
      <c r="DA47" s="400"/>
      <c r="DB47" s="401">
        <v>17082.602999999999</v>
      </c>
      <c r="DC47" s="401"/>
      <c r="DD47" s="401">
        <v>17086.895</v>
      </c>
      <c r="DE47" s="401"/>
      <c r="DF47" s="400">
        <v>17091.188999999998</v>
      </c>
      <c r="DG47" s="400"/>
      <c r="DH47" s="400">
        <v>17095.396000000001</v>
      </c>
      <c r="DI47" s="400"/>
      <c r="DJ47" s="302"/>
      <c r="DK47" s="302"/>
      <c r="DL47" s="400"/>
      <c r="DM47" s="400"/>
      <c r="DN47" s="400"/>
      <c r="DO47" s="400"/>
    </row>
    <row r="48" spans="1:121" x14ac:dyDescent="0.25">
      <c r="C48" s="163" t="s">
        <v>54</v>
      </c>
      <c r="D48" s="299">
        <v>6.31</v>
      </c>
      <c r="E48" s="299"/>
      <c r="F48" s="299">
        <v>6.41</v>
      </c>
      <c r="G48" s="299"/>
      <c r="H48" s="299">
        <v>6.54</v>
      </c>
      <c r="I48" s="299"/>
      <c r="J48" s="299">
        <v>6.64</v>
      </c>
      <c r="K48" s="299"/>
      <c r="L48" s="299">
        <v>6.75</v>
      </c>
      <c r="M48" s="299"/>
      <c r="N48" s="299">
        <v>6.85</v>
      </c>
      <c r="O48" s="299"/>
      <c r="P48" s="299">
        <v>6.85</v>
      </c>
      <c r="Q48" s="299"/>
      <c r="R48" s="299">
        <v>7.07</v>
      </c>
      <c r="S48" s="299"/>
      <c r="T48" s="299">
        <v>7.17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9"/>
      <c r="BQ48" s="399"/>
      <c r="BR48" s="17"/>
      <c r="BS48" s="17"/>
      <c r="BT48" s="299">
        <v>7.27</v>
      </c>
      <c r="BU48" s="299"/>
      <c r="BV48" s="299">
        <v>7.38</v>
      </c>
      <c r="BW48" s="299"/>
      <c r="BX48" s="299">
        <v>7.49</v>
      </c>
      <c r="BY48" s="299"/>
      <c r="BZ48" s="299">
        <v>7.59</v>
      </c>
      <c r="CA48" s="299"/>
      <c r="CB48" s="398">
        <v>7.69</v>
      </c>
      <c r="CC48" s="398"/>
      <c r="CD48" s="299">
        <v>7.69</v>
      </c>
      <c r="CE48" s="299"/>
      <c r="CF48" s="299">
        <v>7.9</v>
      </c>
      <c r="CG48" s="299"/>
      <c r="CH48" s="299">
        <v>8</v>
      </c>
      <c r="CI48" s="299"/>
      <c r="CJ48" s="299">
        <v>8.11</v>
      </c>
      <c r="CK48" s="299"/>
      <c r="CL48" s="299">
        <v>8.2100000000000009</v>
      </c>
      <c r="CM48" s="299"/>
      <c r="CN48" s="299">
        <v>8.3000000000000007</v>
      </c>
      <c r="CO48" s="299"/>
      <c r="CP48" s="299">
        <v>8.3000000000000007</v>
      </c>
      <c r="CQ48" s="299"/>
      <c r="CR48" s="400">
        <v>8.5399999999999991</v>
      </c>
      <c r="CS48" s="400"/>
      <c r="CT48" s="400">
        <v>8.64</v>
      </c>
      <c r="CU48" s="400"/>
      <c r="CV48" s="400">
        <v>8.74</v>
      </c>
      <c r="CW48" s="400"/>
      <c r="CX48" s="400">
        <v>8.84</v>
      </c>
      <c r="CY48" s="400"/>
      <c r="CZ48" s="400">
        <v>8.91</v>
      </c>
      <c r="DA48" s="400"/>
      <c r="DB48" s="401">
        <v>9.01</v>
      </c>
      <c r="DC48" s="401"/>
      <c r="DD48" s="401">
        <v>9.07</v>
      </c>
      <c r="DE48" s="401"/>
      <c r="DF48" s="400">
        <v>9.23</v>
      </c>
      <c r="DG48" s="400"/>
      <c r="DH48" s="400">
        <v>9.32</v>
      </c>
      <c r="DI48" s="400"/>
      <c r="DJ48" s="302"/>
      <c r="DK48" s="302"/>
      <c r="DL48" s="400"/>
      <c r="DM48" s="400"/>
      <c r="DN48" s="400"/>
      <c r="DO48" s="400"/>
    </row>
    <row r="49" spans="3:119" x14ac:dyDescent="0.25">
      <c r="C49" s="163" t="s">
        <v>55</v>
      </c>
      <c r="D49" s="299">
        <v>68.94</v>
      </c>
      <c r="E49" s="299"/>
      <c r="F49" s="299">
        <v>68.94</v>
      </c>
      <c r="G49" s="299"/>
      <c r="H49" s="299">
        <v>68.94</v>
      </c>
      <c r="I49" s="299"/>
      <c r="J49" s="299">
        <v>68.94</v>
      </c>
      <c r="K49" s="299"/>
      <c r="L49" s="299">
        <v>68.94</v>
      </c>
      <c r="M49" s="299"/>
      <c r="N49" s="299">
        <v>68.94</v>
      </c>
      <c r="O49" s="299"/>
      <c r="P49" s="299">
        <v>68.94</v>
      </c>
      <c r="Q49" s="299"/>
      <c r="R49" s="299">
        <v>68.94</v>
      </c>
      <c r="S49" s="299"/>
      <c r="T49" s="299">
        <v>68.94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9"/>
      <c r="BQ49" s="399"/>
      <c r="BR49" s="17"/>
      <c r="BS49" s="17"/>
      <c r="BT49" s="299">
        <v>68.94</v>
      </c>
      <c r="BU49" s="299"/>
      <c r="BV49" s="299">
        <v>68.94</v>
      </c>
      <c r="BW49" s="299"/>
      <c r="BX49" s="299">
        <v>68.94</v>
      </c>
      <c r="BY49" s="299"/>
      <c r="BZ49" s="299">
        <v>68.94</v>
      </c>
      <c r="CA49" s="299"/>
      <c r="CB49" s="398">
        <v>68.94</v>
      </c>
      <c r="CC49" s="398"/>
      <c r="CD49" s="299">
        <v>68.94</v>
      </c>
      <c r="CE49" s="299"/>
      <c r="CF49" s="299">
        <v>68.94</v>
      </c>
      <c r="CG49" s="299"/>
      <c r="CH49" s="299">
        <v>68.94</v>
      </c>
      <c r="CI49" s="299"/>
      <c r="CJ49" s="299">
        <v>68.94</v>
      </c>
      <c r="CK49" s="299"/>
      <c r="CL49" s="299">
        <v>68.94</v>
      </c>
      <c r="CM49" s="299"/>
      <c r="CN49" s="299">
        <v>68.94</v>
      </c>
      <c r="CO49" s="299"/>
      <c r="CP49" s="299">
        <v>68.94</v>
      </c>
      <c r="CQ49" s="299"/>
      <c r="CR49" s="400">
        <v>68.94</v>
      </c>
      <c r="CS49" s="400"/>
      <c r="CT49" s="400">
        <v>68.94</v>
      </c>
      <c r="CU49" s="400"/>
      <c r="CV49" s="400">
        <v>68.94</v>
      </c>
      <c r="CW49" s="400"/>
      <c r="CX49" s="400">
        <v>68.94</v>
      </c>
      <c r="CY49" s="400"/>
      <c r="CZ49" s="400">
        <v>68.94</v>
      </c>
      <c r="DA49" s="400"/>
      <c r="DB49" s="401">
        <v>68.94</v>
      </c>
      <c r="DC49" s="401"/>
      <c r="DD49" s="401">
        <v>68.94</v>
      </c>
      <c r="DE49" s="401"/>
      <c r="DF49" s="400">
        <v>68.94</v>
      </c>
      <c r="DG49" s="400"/>
      <c r="DH49" s="400">
        <v>68.94</v>
      </c>
      <c r="DI49" s="400"/>
      <c r="DJ49" s="302"/>
      <c r="DK49" s="302"/>
      <c r="DL49" s="400"/>
      <c r="DM49" s="400"/>
      <c r="DN49" s="400"/>
      <c r="DO49" s="400"/>
    </row>
    <row r="50" spans="3:119" x14ac:dyDescent="0.25">
      <c r="C50" s="163" t="s">
        <v>56</v>
      </c>
      <c r="D50" s="299">
        <v>563.66499999999996</v>
      </c>
      <c r="E50" s="299"/>
      <c r="F50" s="299">
        <v>564.91399999999999</v>
      </c>
      <c r="G50" s="299"/>
      <c r="H50" s="299">
        <v>564.46100000000001</v>
      </c>
      <c r="I50" s="299"/>
      <c r="J50" s="299">
        <v>565.45899999999995</v>
      </c>
      <c r="K50" s="299"/>
      <c r="L50" s="299">
        <v>565.11699999999996</v>
      </c>
      <c r="M50" s="299"/>
      <c r="N50" s="299">
        <v>564.92899999999997</v>
      </c>
      <c r="O50" s="299"/>
      <c r="P50" s="299">
        <v>564.49900000000002</v>
      </c>
      <c r="Q50" s="299"/>
      <c r="R50" s="299">
        <v>564.86199999999997</v>
      </c>
      <c r="S50" s="299"/>
      <c r="T50" s="299">
        <v>564.47799999999995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5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9"/>
      <c r="BQ50" s="399"/>
      <c r="BR50" s="17"/>
      <c r="BS50" s="17"/>
      <c r="BT50" s="299">
        <v>564.70600000000002</v>
      </c>
      <c r="BU50" s="299"/>
      <c r="BV50" s="299">
        <v>563.95299999999997</v>
      </c>
      <c r="BW50" s="299"/>
      <c r="BX50" s="299">
        <v>565.51099999999997</v>
      </c>
      <c r="BY50" s="299"/>
      <c r="BZ50" s="299">
        <v>554.84699999999998</v>
      </c>
      <c r="CA50" s="299"/>
      <c r="CB50" s="299">
        <v>564.70299999999997</v>
      </c>
      <c r="CC50" s="299"/>
      <c r="CD50" s="299">
        <v>564.90800000000002</v>
      </c>
      <c r="CE50" s="299"/>
      <c r="CF50" s="299">
        <v>565.22</v>
      </c>
      <c r="CG50" s="299"/>
      <c r="CH50" s="299">
        <v>551.44500000000005</v>
      </c>
      <c r="CI50" s="299"/>
      <c r="CJ50" s="299">
        <v>0</v>
      </c>
      <c r="CK50" s="299"/>
      <c r="CL50" s="299">
        <v>0</v>
      </c>
      <c r="CM50" s="299"/>
      <c r="CN50" s="299">
        <v>0</v>
      </c>
      <c r="CO50" s="299"/>
      <c r="CP50" s="299">
        <v>0</v>
      </c>
      <c r="CQ50" s="299"/>
      <c r="CR50" s="400">
        <v>49.298999999999999</v>
      </c>
      <c r="CS50" s="400"/>
      <c r="CT50" s="400">
        <v>288.14400000000001</v>
      </c>
      <c r="CU50" s="400"/>
      <c r="CV50" s="400">
        <v>288.79000000000002</v>
      </c>
      <c r="CW50" s="400"/>
      <c r="CX50" s="400">
        <v>288.79000000000002</v>
      </c>
      <c r="CY50" s="400"/>
      <c r="CZ50" s="400">
        <v>501.49400000000003</v>
      </c>
      <c r="DA50" s="400"/>
      <c r="DB50" s="401">
        <v>576.22400000000005</v>
      </c>
      <c r="DC50" s="401"/>
      <c r="DD50" s="401">
        <v>576.16899999999998</v>
      </c>
      <c r="DE50" s="401"/>
      <c r="DF50" s="400">
        <v>576.16899999999998</v>
      </c>
      <c r="DG50" s="400"/>
      <c r="DH50" s="400">
        <v>576.67399999999998</v>
      </c>
      <c r="DI50" s="400"/>
      <c r="DJ50" s="302"/>
      <c r="DK50" s="302"/>
      <c r="DL50" s="400"/>
      <c r="DM50" s="400"/>
      <c r="DN50" s="400"/>
      <c r="DO50" s="400"/>
    </row>
    <row r="51" spans="3:119" x14ac:dyDescent="0.25">
      <c r="C51" s="163" t="s">
        <v>57</v>
      </c>
      <c r="D51" s="299">
        <v>51.655999999999999</v>
      </c>
      <c r="E51" s="299"/>
      <c r="F51" s="299">
        <v>52.326000000000001</v>
      </c>
      <c r="G51" s="299"/>
      <c r="H51" s="299">
        <v>51.252000000000002</v>
      </c>
      <c r="I51" s="299"/>
      <c r="J51" s="299">
        <v>51.84</v>
      </c>
      <c r="K51" s="299"/>
      <c r="L51" s="299">
        <v>50.962000000000003</v>
      </c>
      <c r="M51" s="299"/>
      <c r="N51" s="299">
        <v>50.832000000000001</v>
      </c>
      <c r="O51" s="299"/>
      <c r="P51" s="299">
        <v>50.901000000000003</v>
      </c>
      <c r="Q51" s="299"/>
      <c r="R51" s="299">
        <v>50.817999999999998</v>
      </c>
      <c r="S51" s="299"/>
      <c r="T51" s="299">
        <v>49.771999999999998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9"/>
      <c r="BQ51" s="399"/>
      <c r="BR51" s="17"/>
      <c r="BS51" s="17"/>
      <c r="BT51" s="299">
        <v>50.183</v>
      </c>
      <c r="BU51" s="299"/>
      <c r="BV51" s="299">
        <v>50.558</v>
      </c>
      <c r="BW51" s="299"/>
      <c r="BX51" s="299">
        <v>51.036999999999999</v>
      </c>
      <c r="BY51" s="299"/>
      <c r="BZ51" s="299">
        <v>49.853000000000002</v>
      </c>
      <c r="CA51" s="299"/>
      <c r="CB51" s="299">
        <v>50.625999999999998</v>
      </c>
      <c r="CC51" s="299"/>
      <c r="CD51" s="299">
        <v>51.021000000000001</v>
      </c>
      <c r="CE51" s="299"/>
      <c r="CF51" s="299">
        <v>51.008000000000003</v>
      </c>
      <c r="CG51" s="299"/>
      <c r="CH51" s="299">
        <v>50.027000000000001</v>
      </c>
      <c r="CI51" s="299"/>
      <c r="CJ51" s="299">
        <v>36.94</v>
      </c>
      <c r="CK51" s="299"/>
      <c r="CL51" s="299">
        <v>39.83</v>
      </c>
      <c r="CM51" s="299"/>
      <c r="CN51" s="299">
        <v>63.38</v>
      </c>
      <c r="CO51" s="299"/>
      <c r="CP51" s="299">
        <v>39.03</v>
      </c>
      <c r="CQ51" s="299"/>
      <c r="CR51" s="400">
        <v>20.225999999999999</v>
      </c>
      <c r="CS51" s="400"/>
      <c r="CT51" s="400">
        <v>41.134999999999998</v>
      </c>
      <c r="CU51" s="400"/>
      <c r="CV51" s="400">
        <v>38.915999999999997</v>
      </c>
      <c r="CW51" s="400"/>
      <c r="CX51" s="400">
        <v>41.259</v>
      </c>
      <c r="CY51" s="400"/>
      <c r="CZ51" s="400">
        <v>52.264000000000003</v>
      </c>
      <c r="DA51" s="400"/>
      <c r="DB51" s="401">
        <v>58.805999999999997</v>
      </c>
      <c r="DC51" s="401"/>
      <c r="DD51" s="401">
        <v>59.393999999999998</v>
      </c>
      <c r="DE51" s="401"/>
      <c r="DF51" s="400">
        <v>56.122</v>
      </c>
      <c r="DG51" s="400"/>
      <c r="DH51" s="400">
        <v>58.006</v>
      </c>
      <c r="DI51" s="400"/>
      <c r="DJ51" s="302"/>
      <c r="DK51" s="302"/>
      <c r="DL51" s="400"/>
      <c r="DM51" s="400"/>
      <c r="DN51" s="400"/>
      <c r="DO51" s="400"/>
    </row>
    <row r="52" spans="3:119" x14ac:dyDescent="0.25">
      <c r="C52" s="163" t="s">
        <v>58</v>
      </c>
      <c r="D52" s="299">
        <v>40.722000000012486</v>
      </c>
      <c r="E52" s="299"/>
      <c r="F52" s="299">
        <v>40.259999999918364</v>
      </c>
      <c r="G52" s="299"/>
      <c r="H52" s="299">
        <v>39.270000000076834</v>
      </c>
      <c r="I52" s="299"/>
      <c r="J52" s="299">
        <v>38.807999999982712</v>
      </c>
      <c r="K52" s="299"/>
      <c r="L52" s="299">
        <v>37.949999999927968</v>
      </c>
      <c r="M52" s="299"/>
      <c r="N52" s="299">
        <v>38.808000000102766</v>
      </c>
      <c r="O52" s="299"/>
      <c r="P52" s="299">
        <v>386.69399999990492</v>
      </c>
      <c r="Q52" s="299"/>
      <c r="R52" s="299">
        <v>309.60600000004706</v>
      </c>
      <c r="S52" s="299"/>
      <c r="T52" s="299">
        <v>88.440000000009604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9"/>
      <c r="BQ52" s="399"/>
      <c r="BR52" s="17"/>
      <c r="BS52" s="17"/>
      <c r="BT52" s="299">
        <v>51.611999999950058</v>
      </c>
      <c r="BU52" s="299"/>
      <c r="BV52" s="299">
        <v>383.85600000004706</v>
      </c>
      <c r="BW52" s="299"/>
      <c r="BX52" s="299">
        <v>439.49399999997695</v>
      </c>
      <c r="BY52" s="299"/>
      <c r="BZ52" s="299">
        <v>208.75800000003073</v>
      </c>
      <c r="CA52" s="299"/>
      <c r="CB52" s="299">
        <v>359.50200000000768</v>
      </c>
      <c r="CC52" s="299"/>
      <c r="CD52" s="299">
        <v>405.57000000002881</v>
      </c>
      <c r="CE52" s="299"/>
      <c r="CF52" s="299">
        <v>567.005999999903</v>
      </c>
      <c r="CG52" s="299"/>
      <c r="CH52" s="299">
        <v>392.3040000000874</v>
      </c>
      <c r="CI52" s="299"/>
      <c r="CJ52" s="299">
        <v>488.79599999993661</v>
      </c>
      <c r="CK52" s="299"/>
      <c r="CL52" s="299">
        <v>377.58599999997023</v>
      </c>
      <c r="CM52" s="299"/>
      <c r="CN52" s="299">
        <v>323.40000000009604</v>
      </c>
      <c r="CO52" s="299"/>
      <c r="CP52" s="299">
        <v>367.88399999991452</v>
      </c>
      <c r="CQ52" s="299"/>
      <c r="CR52" s="400">
        <v>360.6900000000096</v>
      </c>
      <c r="CS52" s="400"/>
      <c r="CT52" s="400">
        <v>355.34400000000096</v>
      </c>
      <c r="CU52" s="400"/>
      <c r="CV52" s="400">
        <v>310.20000000004802</v>
      </c>
      <c r="CW52" s="400"/>
      <c r="CX52" s="400">
        <v>330.92399999994814</v>
      </c>
      <c r="CY52" s="400"/>
      <c r="CZ52" s="400">
        <v>36.630000000019209</v>
      </c>
      <c r="DA52" s="400"/>
      <c r="DB52" s="401">
        <v>37.025999999979831</v>
      </c>
      <c r="DC52" s="401"/>
      <c r="DD52" s="401">
        <v>62.238000000073953</v>
      </c>
      <c r="DE52" s="401"/>
      <c r="DF52" s="400">
        <v>206.57999999994718</v>
      </c>
      <c r="DG52" s="400"/>
      <c r="DH52" s="400">
        <v>208.23000000004322</v>
      </c>
      <c r="DI52" s="400"/>
      <c r="DJ52" s="302"/>
      <c r="DK52" s="302"/>
      <c r="DL52" s="400"/>
      <c r="DM52" s="400"/>
      <c r="DN52" s="400"/>
      <c r="DO52" s="400"/>
    </row>
    <row r="53" spans="3:119" x14ac:dyDescent="0.25">
      <c r="C53" s="163" t="s">
        <v>63</v>
      </c>
      <c r="D53" s="299">
        <v>1062.3680000000097</v>
      </c>
      <c r="E53" s="299"/>
      <c r="F53" s="299">
        <v>1009.511</v>
      </c>
      <c r="G53" s="299"/>
      <c r="H53" s="299">
        <v>977.54899999999998</v>
      </c>
      <c r="I53" s="299"/>
      <c r="J53" s="299">
        <v>977.54899999999998</v>
      </c>
      <c r="K53" s="299"/>
      <c r="L53" s="299">
        <v>825.7969999999641</v>
      </c>
      <c r="M53" s="299"/>
      <c r="N53" s="299">
        <v>795.26199999999994</v>
      </c>
      <c r="O53" s="299"/>
      <c r="P53" s="299">
        <v>736.15499999999997</v>
      </c>
      <c r="Q53" s="299"/>
      <c r="R53" s="299">
        <v>717.16800000000001</v>
      </c>
      <c r="S53" s="299"/>
      <c r="T53" s="299">
        <v>694.70200000000955</v>
      </c>
      <c r="U53" s="299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3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9"/>
      <c r="BQ53" s="399"/>
      <c r="BR53" s="17"/>
      <c r="BS53" s="17"/>
      <c r="BT53" s="299">
        <v>694.17200000000003</v>
      </c>
      <c r="BU53" s="299"/>
      <c r="BV53" s="299">
        <v>694.17200000000003</v>
      </c>
      <c r="BW53" s="299"/>
      <c r="BX53" s="299">
        <v>758.73500000000001</v>
      </c>
      <c r="BY53" s="299"/>
      <c r="BZ53" s="299">
        <v>1267.942</v>
      </c>
      <c r="CA53" s="299"/>
      <c r="CB53" s="299">
        <v>861.92500000001633</v>
      </c>
      <c r="CC53" s="299"/>
      <c r="CD53" s="299">
        <v>775.995</v>
      </c>
      <c r="CE53" s="299"/>
      <c r="CF53" s="299">
        <v>757.04499999999996</v>
      </c>
      <c r="CG53" s="299"/>
      <c r="CH53" s="299">
        <v>757.04499999999996</v>
      </c>
      <c r="CI53" s="299"/>
      <c r="CJ53" s="299">
        <v>504.72699999999998</v>
      </c>
      <c r="CK53" s="299"/>
      <c r="CL53" s="299">
        <v>645.07299999998895</v>
      </c>
      <c r="CM53" s="299"/>
      <c r="CN53" s="299">
        <v>698.24300000000005</v>
      </c>
      <c r="CO53" s="299"/>
      <c r="CP53" s="299">
        <v>698.24300000000005</v>
      </c>
      <c r="CQ53" s="299"/>
      <c r="CR53" s="400">
        <v>689.221</v>
      </c>
      <c r="CS53" s="400"/>
      <c r="CT53" s="400">
        <v>690.63599999999997</v>
      </c>
      <c r="CU53" s="400"/>
      <c r="CV53" s="400">
        <v>690.63599999999997</v>
      </c>
      <c r="CW53" s="400"/>
      <c r="CX53" s="400">
        <v>728.39700000000005</v>
      </c>
      <c r="CY53" s="400"/>
      <c r="CZ53" s="400">
        <v>597.15099999999995</v>
      </c>
      <c r="DA53" s="400"/>
      <c r="DB53" s="401">
        <v>622.02300000000002</v>
      </c>
      <c r="DC53" s="401"/>
      <c r="DD53" s="401">
        <v>615.69399999999996</v>
      </c>
      <c r="DE53" s="401"/>
      <c r="DF53" s="400">
        <v>580.97399999998368</v>
      </c>
      <c r="DG53" s="400"/>
      <c r="DH53" s="400">
        <v>580.97399999998368</v>
      </c>
      <c r="DI53" s="400"/>
      <c r="DJ53" s="302"/>
      <c r="DK53" s="302"/>
      <c r="DL53" s="400"/>
      <c r="DM53" s="400"/>
      <c r="DN53" s="400"/>
      <c r="DO53" s="400"/>
    </row>
    <row r="54" spans="3:119" x14ac:dyDescent="0.25">
      <c r="C54" s="163" t="s">
        <v>59</v>
      </c>
      <c r="D54" s="299">
        <v>8.0420000000007796</v>
      </c>
      <c r="E54" s="299"/>
      <c r="F54" s="299">
        <v>32.025000000000588</v>
      </c>
      <c r="G54" s="299"/>
      <c r="H54" s="299">
        <v>32.650000000000681</v>
      </c>
      <c r="I54" s="299"/>
      <c r="J54" s="299">
        <v>31.359999999998809</v>
      </c>
      <c r="K54" s="299"/>
      <c r="L54" s="299">
        <v>33.996999999998664</v>
      </c>
      <c r="M54" s="299"/>
      <c r="N54" s="299">
        <v>34.358000000000722</v>
      </c>
      <c r="O54" s="299"/>
      <c r="P54" s="299">
        <v>34.79699999999648</v>
      </c>
      <c r="Q54" s="299"/>
      <c r="R54" s="299">
        <v>34.150000000001043</v>
      </c>
      <c r="S54" s="299"/>
      <c r="T54" s="299">
        <v>30.45600000000427</v>
      </c>
      <c r="U54" s="299"/>
      <c r="AB54" s="166"/>
      <c r="AC54" s="17"/>
      <c r="AD54" s="17"/>
      <c r="AE54" s="17"/>
      <c r="AF54" s="17"/>
      <c r="AG54" s="17"/>
      <c r="AH54" s="17"/>
      <c r="AI54" s="167"/>
      <c r="AJ54" s="167"/>
      <c r="AK54" s="167"/>
      <c r="AL54" s="41"/>
      <c r="AM54" s="17"/>
      <c r="AN54" s="174"/>
      <c r="AO54" s="17"/>
      <c r="AP54" s="137"/>
      <c r="AQ54" s="17"/>
      <c r="AR54" s="137"/>
      <c r="AS54" s="17"/>
      <c r="AT54" s="17"/>
      <c r="AU54" s="17"/>
      <c r="AV54" s="17"/>
      <c r="AW54" s="17"/>
      <c r="AX54" s="177"/>
      <c r="AY54" s="17"/>
      <c r="AZ54" s="17"/>
      <c r="BA54" s="17"/>
      <c r="BB54" s="17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399"/>
      <c r="BQ54" s="399"/>
      <c r="BR54" s="17"/>
      <c r="BS54" s="17"/>
      <c r="BT54" s="299">
        <v>32.848999999998249</v>
      </c>
      <c r="BU54" s="299"/>
      <c r="BV54" s="299">
        <v>32.556999999998517</v>
      </c>
      <c r="BW54" s="299"/>
      <c r="BX54" s="299">
        <v>32.240999999999424</v>
      </c>
      <c r="BY54" s="299"/>
      <c r="BZ54" s="299">
        <v>34.544999999998296</v>
      </c>
      <c r="CA54" s="299"/>
      <c r="CB54" s="299">
        <v>34.346999999999937</v>
      </c>
      <c r="CC54" s="299"/>
      <c r="CD54" s="299">
        <v>34.644999999999797</v>
      </c>
      <c r="CE54" s="299"/>
      <c r="CF54" s="299">
        <v>34.581000000004494</v>
      </c>
      <c r="CG54" s="299"/>
      <c r="CH54" s="299">
        <v>31.501000000001067</v>
      </c>
      <c r="CI54" s="299"/>
      <c r="CJ54" s="299">
        <v>32.38799999999469</v>
      </c>
      <c r="CK54" s="299"/>
      <c r="CL54" s="299">
        <v>31.548000000001686</v>
      </c>
      <c r="CM54" s="299"/>
      <c r="CN54" s="299">
        <v>29.564000000003624</v>
      </c>
      <c r="CO54" s="299"/>
      <c r="CP54" s="299">
        <v>29.704999999999519</v>
      </c>
      <c r="CQ54" s="299"/>
      <c r="CR54" s="400">
        <v>30.631999999994559</v>
      </c>
      <c r="CS54" s="400"/>
      <c r="CT54" s="400">
        <v>32.132000000001291</v>
      </c>
      <c r="CU54" s="400"/>
      <c r="CV54" s="400">
        <v>33.439000000004079</v>
      </c>
      <c r="CW54" s="400"/>
      <c r="CX54" s="400">
        <v>34.139000000000259</v>
      </c>
      <c r="CY54" s="400"/>
      <c r="CZ54" s="400">
        <v>28.49099999999903</v>
      </c>
      <c r="DA54" s="400"/>
      <c r="DB54" s="401">
        <v>34.779999999995695</v>
      </c>
      <c r="DC54" s="401"/>
      <c r="DD54" s="401">
        <v>34.226000000002571</v>
      </c>
      <c r="DE54" s="401"/>
      <c r="DF54" s="400">
        <v>33.858000000001176</v>
      </c>
      <c r="DG54" s="400"/>
      <c r="DH54" s="400">
        <v>33.187999999998738</v>
      </c>
      <c r="DI54" s="400"/>
      <c r="DJ54" s="302"/>
      <c r="DK54" s="302"/>
      <c r="DL54" s="400"/>
      <c r="DM54" s="400"/>
      <c r="DN54" s="400"/>
      <c r="DO54" s="400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64" t="s">
        <v>113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65" t="s">
        <v>1</v>
      </c>
      <c r="B5" s="366"/>
      <c r="C5" s="366"/>
      <c r="D5" s="362">
        <v>45139</v>
      </c>
      <c r="E5" s="363"/>
      <c r="F5" s="362">
        <v>45140</v>
      </c>
      <c r="G5" s="363"/>
      <c r="H5" s="362">
        <v>45141</v>
      </c>
      <c r="I5" s="405"/>
      <c r="J5" s="362">
        <v>45142</v>
      </c>
      <c r="K5" s="363"/>
      <c r="L5" s="406">
        <v>45143</v>
      </c>
      <c r="M5" s="363"/>
      <c r="N5" s="362">
        <v>45144</v>
      </c>
      <c r="O5" s="363"/>
      <c r="P5" s="362">
        <v>45145</v>
      </c>
      <c r="Q5" s="363"/>
      <c r="R5" s="362">
        <v>45146</v>
      </c>
      <c r="S5" s="363"/>
      <c r="T5" s="362">
        <v>45147</v>
      </c>
      <c r="U5" s="363"/>
      <c r="V5" s="362">
        <v>45148</v>
      </c>
      <c r="W5" s="363"/>
      <c r="X5" s="362">
        <v>45149</v>
      </c>
      <c r="Y5" s="363"/>
      <c r="Z5" s="362">
        <v>45150</v>
      </c>
      <c r="AA5" s="363"/>
      <c r="AB5" s="362">
        <v>45151</v>
      </c>
      <c r="AC5" s="363"/>
      <c r="AD5" s="362">
        <v>45152</v>
      </c>
      <c r="AE5" s="363"/>
      <c r="AF5" s="362">
        <v>45153</v>
      </c>
      <c r="AG5" s="363"/>
      <c r="AH5" s="362">
        <v>45154</v>
      </c>
      <c r="AI5" s="363"/>
      <c r="AJ5" s="362">
        <v>45155</v>
      </c>
      <c r="AK5" s="363"/>
      <c r="AL5" s="362">
        <v>45156</v>
      </c>
      <c r="AM5" s="363"/>
      <c r="AN5" s="362">
        <v>45157</v>
      </c>
      <c r="AO5" s="363"/>
      <c r="AP5" s="362">
        <v>45158</v>
      </c>
      <c r="AQ5" s="363"/>
      <c r="AR5" s="362">
        <v>45159</v>
      </c>
      <c r="AS5" s="363"/>
      <c r="AT5" s="362">
        <v>45160</v>
      </c>
      <c r="AU5" s="363"/>
      <c r="AV5" s="362">
        <v>45161</v>
      </c>
      <c r="AW5" s="363"/>
      <c r="AX5" s="362">
        <v>45162</v>
      </c>
      <c r="AY5" s="363"/>
      <c r="AZ5" s="362">
        <v>45163</v>
      </c>
      <c r="BA5" s="363"/>
      <c r="BB5" s="362">
        <v>45164</v>
      </c>
      <c r="BC5" s="363"/>
      <c r="BD5" s="362">
        <v>45165</v>
      </c>
      <c r="BE5" s="363"/>
      <c r="BF5" s="362">
        <v>45166</v>
      </c>
      <c r="BG5" s="363"/>
      <c r="BH5" s="362">
        <v>45167</v>
      </c>
      <c r="BI5" s="363"/>
      <c r="BJ5" s="362">
        <v>45168</v>
      </c>
      <c r="BK5" s="363"/>
      <c r="BL5" s="362">
        <v>45169</v>
      </c>
      <c r="BM5" s="363"/>
      <c r="BN5" s="362">
        <v>45170</v>
      </c>
      <c r="BO5" s="363"/>
      <c r="BP5" s="362">
        <v>45171</v>
      </c>
      <c r="BQ5" s="363"/>
      <c r="BR5" s="362">
        <v>45172</v>
      </c>
      <c r="BS5" s="363"/>
      <c r="BT5" s="362">
        <v>45148</v>
      </c>
      <c r="BU5" s="363"/>
      <c r="BV5" s="362">
        <v>45149</v>
      </c>
      <c r="BW5" s="363"/>
      <c r="BX5" s="362">
        <v>45150</v>
      </c>
      <c r="BY5" s="363"/>
      <c r="BZ5" s="362">
        <v>45151</v>
      </c>
      <c r="CA5" s="363"/>
      <c r="CB5" s="362">
        <v>45152</v>
      </c>
      <c r="CC5" s="363"/>
      <c r="CD5" s="362">
        <v>45153</v>
      </c>
      <c r="CE5" s="363"/>
      <c r="CF5" s="362">
        <v>45154</v>
      </c>
      <c r="CG5" s="363"/>
      <c r="CH5" s="362">
        <v>45155</v>
      </c>
      <c r="CI5" s="363"/>
      <c r="CJ5" s="362">
        <v>45156</v>
      </c>
      <c r="CK5" s="363"/>
      <c r="CL5" s="369">
        <v>45157</v>
      </c>
      <c r="CM5" s="370"/>
      <c r="CN5" s="362">
        <v>45158</v>
      </c>
      <c r="CO5" s="363"/>
      <c r="CP5" s="362">
        <v>45159</v>
      </c>
      <c r="CQ5" s="363"/>
      <c r="CR5" s="362">
        <v>45160</v>
      </c>
      <c r="CS5" s="363"/>
      <c r="CT5" s="362">
        <v>45161</v>
      </c>
      <c r="CU5" s="363"/>
      <c r="CV5" s="362">
        <v>45162</v>
      </c>
      <c r="CW5" s="363"/>
      <c r="CX5" s="362">
        <v>45163</v>
      </c>
      <c r="CY5" s="363"/>
      <c r="CZ5" s="362">
        <v>45164</v>
      </c>
      <c r="DA5" s="363"/>
      <c r="DB5" s="362">
        <v>45165</v>
      </c>
      <c r="DC5" s="363"/>
      <c r="DD5" s="362">
        <v>45166</v>
      </c>
      <c r="DE5" s="363"/>
      <c r="DF5" s="362">
        <v>45167</v>
      </c>
      <c r="DG5" s="363"/>
      <c r="DH5" s="362">
        <v>45168</v>
      </c>
      <c r="DI5" s="363"/>
      <c r="DJ5" s="362">
        <v>45169</v>
      </c>
      <c r="DK5" s="363"/>
      <c r="DL5" s="362">
        <v>45168</v>
      </c>
      <c r="DM5" s="363"/>
      <c r="DN5" s="362">
        <v>45169</v>
      </c>
      <c r="DO5" s="363"/>
      <c r="DP5" s="226"/>
      <c r="DQ5" s="226"/>
      <c r="DR5" s="227"/>
    </row>
    <row r="6" spans="1:122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56" t="s">
        <v>66</v>
      </c>
      <c r="B7" s="357"/>
      <c r="C7" s="358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>
        <v>13.92</v>
      </c>
      <c r="CS7" s="22">
        <v>11.477000000000771</v>
      </c>
      <c r="CT7" s="219">
        <v>13.72</v>
      </c>
      <c r="CU7" s="22">
        <v>11.484999999999673</v>
      </c>
      <c r="CV7" s="219">
        <v>12.95</v>
      </c>
      <c r="CW7" s="233">
        <v>11.457000000000335</v>
      </c>
      <c r="CX7" s="219">
        <v>13.22</v>
      </c>
      <c r="CY7" s="233">
        <v>11.448999999999614</v>
      </c>
      <c r="CZ7" s="219">
        <v>13.15</v>
      </c>
      <c r="DA7" s="233">
        <v>11.466999999999189</v>
      </c>
      <c r="DB7" s="219">
        <v>13.57</v>
      </c>
      <c r="DC7" s="256">
        <v>11.457000000001699</v>
      </c>
      <c r="DD7" s="250">
        <v>13.01</v>
      </c>
      <c r="DE7" s="256">
        <v>11.444999999999254</v>
      </c>
      <c r="DF7" s="265">
        <v>13.41</v>
      </c>
      <c r="DG7" s="266">
        <v>11.443999999999505</v>
      </c>
      <c r="DH7" s="275">
        <v>12.37</v>
      </c>
      <c r="DI7" s="266">
        <v>11.450999999999567</v>
      </c>
      <c r="DJ7" s="275">
        <v>12.16</v>
      </c>
      <c r="DK7" s="266">
        <v>11.468999999999141</v>
      </c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50" t="s">
        <v>67</v>
      </c>
      <c r="B8" s="351"/>
      <c r="C8" s="352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>
        <v>7.25</v>
      </c>
      <c r="CS8" s="44">
        <v>31.85629999999782</v>
      </c>
      <c r="CT8" s="46">
        <v>7.5600000000000005</v>
      </c>
      <c r="CU8" s="44">
        <v>33.119799999999834</v>
      </c>
      <c r="CV8" s="46">
        <v>7.6099999999999994</v>
      </c>
      <c r="CW8" s="234">
        <v>33.245100000002374</v>
      </c>
      <c r="CX8" s="46">
        <v>7.3999999999999995</v>
      </c>
      <c r="CY8" s="234">
        <v>35.642599999999561</v>
      </c>
      <c r="CZ8" s="46">
        <v>7.8999999999999995</v>
      </c>
      <c r="DA8" s="234">
        <v>37.923199999998921</v>
      </c>
      <c r="DB8" s="46">
        <v>9.49</v>
      </c>
      <c r="DC8" s="28">
        <v>33.195749999999627</v>
      </c>
      <c r="DD8" s="250">
        <v>9.52</v>
      </c>
      <c r="DE8" s="28">
        <v>29.489249999999895</v>
      </c>
      <c r="DF8" s="265">
        <v>10.459999999999999</v>
      </c>
      <c r="DG8" s="25">
        <v>31.327799999999474</v>
      </c>
      <c r="DH8" s="276">
        <v>0.26</v>
      </c>
      <c r="DI8" s="25">
        <v>32.353650000001707</v>
      </c>
      <c r="DJ8" s="276">
        <v>9.93</v>
      </c>
      <c r="DK8" s="25">
        <v>31.771249999999085</v>
      </c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59" t="s">
        <v>124</v>
      </c>
      <c r="B9" s="360"/>
      <c r="C9" s="361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>
        <v>45.06</v>
      </c>
      <c r="CS9" s="44">
        <v>20.306999999999999</v>
      </c>
      <c r="CT9" s="46">
        <v>44.86</v>
      </c>
      <c r="CU9" s="44">
        <v>20.305</v>
      </c>
      <c r="CV9" s="46">
        <v>44.5</v>
      </c>
      <c r="CW9" s="234">
        <v>20.36</v>
      </c>
      <c r="CX9" s="46">
        <v>44.379999999999995</v>
      </c>
      <c r="CY9" s="234">
        <v>20.36</v>
      </c>
      <c r="CZ9" s="46">
        <v>44.45</v>
      </c>
      <c r="DA9" s="234">
        <v>20.126999999999999</v>
      </c>
      <c r="DB9" s="46">
        <v>44.34</v>
      </c>
      <c r="DC9" s="28">
        <v>20.210999999999999</v>
      </c>
      <c r="DD9" s="250">
        <v>45.06</v>
      </c>
      <c r="DE9" s="28">
        <v>20.442</v>
      </c>
      <c r="DF9" s="265">
        <v>45</v>
      </c>
      <c r="DG9" s="25">
        <v>20.437000000000001</v>
      </c>
      <c r="DH9" s="276">
        <v>44.97</v>
      </c>
      <c r="DI9" s="25">
        <v>20.433999999999997</v>
      </c>
      <c r="DJ9" s="276">
        <v>45.06</v>
      </c>
      <c r="DK9" s="25">
        <v>20.433</v>
      </c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50" t="s">
        <v>14</v>
      </c>
      <c r="B10" s="351"/>
      <c r="C10" s="352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>
        <v>92.89</v>
      </c>
      <c r="CS10" s="44">
        <v>95.99423999997596</v>
      </c>
      <c r="CT10" s="46">
        <v>92.49</v>
      </c>
      <c r="CU10" s="44">
        <v>94.702920000014956</v>
      </c>
      <c r="CV10" s="46">
        <v>89.28</v>
      </c>
      <c r="CW10" s="234">
        <v>94.669259999991993</v>
      </c>
      <c r="CX10" s="46">
        <v>89.04</v>
      </c>
      <c r="CY10" s="234">
        <v>93.758400000009772</v>
      </c>
      <c r="CZ10" s="46">
        <v>89.25</v>
      </c>
      <c r="DA10" s="234">
        <v>93.312660000004939</v>
      </c>
      <c r="DB10" s="46">
        <v>89.03</v>
      </c>
      <c r="DC10" s="28">
        <v>91.52255999998313</v>
      </c>
      <c r="DD10" s="250">
        <v>90.47</v>
      </c>
      <c r="DE10" s="28">
        <v>93.070919999999518</v>
      </c>
      <c r="DF10" s="265">
        <v>90.37</v>
      </c>
      <c r="DG10" s="25">
        <v>93.138240000011379</v>
      </c>
      <c r="DH10" s="276">
        <v>90.47</v>
      </c>
      <c r="DI10" s="25">
        <v>92.286539999998809</v>
      </c>
      <c r="DJ10" s="276">
        <v>95.27</v>
      </c>
      <c r="DK10" s="25">
        <v>93.984839999988225</v>
      </c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50" t="s">
        <v>69</v>
      </c>
      <c r="B11" s="351"/>
      <c r="C11" s="352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>
        <v>0</v>
      </c>
      <c r="CS11" s="44">
        <v>223.94699999990257</v>
      </c>
      <c r="CT11" s="46">
        <v>197.87</v>
      </c>
      <c r="CU11" s="44">
        <v>82.127000000195039</v>
      </c>
      <c r="CV11" s="46">
        <v>172.69</v>
      </c>
      <c r="CW11" s="234">
        <v>175.77999999997837</v>
      </c>
      <c r="CX11" s="46">
        <v>169.53</v>
      </c>
      <c r="CY11" s="234">
        <v>167.95999999992523</v>
      </c>
      <c r="CZ11" s="46">
        <v>105.05</v>
      </c>
      <c r="DA11" s="234">
        <v>136.65199999995184</v>
      </c>
      <c r="DB11" s="46">
        <v>104.79</v>
      </c>
      <c r="DC11" s="28">
        <v>133.51799999995433</v>
      </c>
      <c r="DD11" s="250">
        <v>168.4</v>
      </c>
      <c r="DE11" s="28">
        <v>196.3800000001263</v>
      </c>
      <c r="DF11" s="265">
        <v>169.63</v>
      </c>
      <c r="DG11" s="25">
        <v>173.38999999991574</v>
      </c>
      <c r="DH11" s="276">
        <v>155.12</v>
      </c>
      <c r="DI11" s="25">
        <v>163.77370000002338</v>
      </c>
      <c r="DJ11" s="276">
        <v>168.24</v>
      </c>
      <c r="DK11" s="25">
        <v>196.8059999999434</v>
      </c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50" t="s">
        <v>70</v>
      </c>
      <c r="B12" s="351"/>
      <c r="C12" s="352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2.78</v>
      </c>
      <c r="CS12" s="44">
        <v>2.78</v>
      </c>
      <c r="CT12" s="46">
        <v>2.77</v>
      </c>
      <c r="CU12" s="44">
        <v>2.77</v>
      </c>
      <c r="CV12" s="46">
        <v>2.75</v>
      </c>
      <c r="CW12" s="234">
        <v>2.75</v>
      </c>
      <c r="CX12" s="46">
        <v>2.74</v>
      </c>
      <c r="CY12" s="234">
        <v>2.74</v>
      </c>
      <c r="CZ12" s="46">
        <v>2.75</v>
      </c>
      <c r="DA12" s="234">
        <v>2.75</v>
      </c>
      <c r="DB12" s="46">
        <v>2.74</v>
      </c>
      <c r="DC12" s="28">
        <v>2.74</v>
      </c>
      <c r="DD12" s="250">
        <v>2.78</v>
      </c>
      <c r="DE12" s="28">
        <v>2.78</v>
      </c>
      <c r="DF12" s="265">
        <v>2.78</v>
      </c>
      <c r="DG12" s="25">
        <v>2.78</v>
      </c>
      <c r="DH12" s="276">
        <v>2.78</v>
      </c>
      <c r="DI12" s="25">
        <v>2.78</v>
      </c>
      <c r="DJ12" s="276">
        <v>2.78</v>
      </c>
      <c r="DK12" s="25">
        <v>2.78</v>
      </c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50" t="s">
        <v>71</v>
      </c>
      <c r="B13" s="351"/>
      <c r="C13" s="352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1.1499999999999999</v>
      </c>
      <c r="CW13" s="234">
        <v>1.1499999999999999</v>
      </c>
      <c r="CX13" s="46">
        <v>1.1399999999999999</v>
      </c>
      <c r="CY13" s="234">
        <v>1.1399999999999999</v>
      </c>
      <c r="CZ13" s="46">
        <v>1.1599999999999999</v>
      </c>
      <c r="DA13" s="234">
        <v>1.1599999999999999</v>
      </c>
      <c r="DB13" s="46">
        <v>1.1499999999999999</v>
      </c>
      <c r="DC13" s="28">
        <v>1.1499999999999999</v>
      </c>
      <c r="DD13" s="250">
        <v>1.1599999999999999</v>
      </c>
      <c r="DE13" s="28">
        <v>1.1599999999999999</v>
      </c>
      <c r="DF13" s="265">
        <v>1.1599999999999999</v>
      </c>
      <c r="DG13" s="25">
        <v>1.1599999999999999</v>
      </c>
      <c r="DH13" s="276">
        <v>1.1599999999999999</v>
      </c>
      <c r="DI13" s="25">
        <v>1.1599999999999999</v>
      </c>
      <c r="DJ13" s="276">
        <v>0.7</v>
      </c>
      <c r="DK13" s="25">
        <v>0.7</v>
      </c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50" t="s">
        <v>72</v>
      </c>
      <c r="B14" s="351"/>
      <c r="C14" s="352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>
        <v>187.2</v>
      </c>
      <c r="CS14" s="44">
        <v>212.22200000000157</v>
      </c>
      <c r="CT14" s="46">
        <v>186.37</v>
      </c>
      <c r="CU14" s="44">
        <v>208.49199999999655</v>
      </c>
      <c r="CV14" s="46">
        <v>184.72</v>
      </c>
      <c r="CW14" s="234">
        <v>201.48599999996986</v>
      </c>
      <c r="CX14" s="46">
        <v>184.1</v>
      </c>
      <c r="CY14" s="234">
        <v>155.38600000002043</v>
      </c>
      <c r="CZ14" s="46">
        <v>64.099999999999994</v>
      </c>
      <c r="DA14" s="234">
        <v>61.452000000021144</v>
      </c>
      <c r="DB14" s="46">
        <v>58.99</v>
      </c>
      <c r="DC14" s="28">
        <v>47.44199999999546</v>
      </c>
      <c r="DD14" s="250">
        <v>60</v>
      </c>
      <c r="DE14" s="28">
        <v>46.613999999974112</v>
      </c>
      <c r="DF14" s="265">
        <v>74.91</v>
      </c>
      <c r="DG14" s="25">
        <v>41.460000000026412</v>
      </c>
      <c r="DH14" s="276">
        <v>44.9</v>
      </c>
      <c r="DI14" s="25">
        <v>39.060000000012224</v>
      </c>
      <c r="DJ14" s="276">
        <v>55.2</v>
      </c>
      <c r="DK14" s="25">
        <v>34.035999999970954</v>
      </c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50" t="s">
        <v>73</v>
      </c>
      <c r="B15" s="351"/>
      <c r="C15" s="352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>
        <v>38.880000000000003</v>
      </c>
      <c r="CS15" s="44">
        <v>41.450240000005103</v>
      </c>
      <c r="CT15" s="46">
        <v>36.81</v>
      </c>
      <c r="CU15" s="44">
        <v>41.272159999991963</v>
      </c>
      <c r="CV15" s="46">
        <v>38.39</v>
      </c>
      <c r="CW15" s="234">
        <v>41.554120000005057</v>
      </c>
      <c r="CX15" s="46">
        <v>38.270000000000003</v>
      </c>
      <c r="CY15" s="234">
        <v>43.627480000001341</v>
      </c>
      <c r="CZ15" s="46">
        <v>38.35</v>
      </c>
      <c r="DA15" s="234">
        <v>39.897339999994344</v>
      </c>
      <c r="DB15" s="46">
        <v>38.26</v>
      </c>
      <c r="DC15" s="28">
        <v>38.923200000001231</v>
      </c>
      <c r="DD15" s="250">
        <v>39.119999999999997</v>
      </c>
      <c r="DE15" s="28">
        <v>36.676000000002311</v>
      </c>
      <c r="DF15" s="265">
        <v>39.08</v>
      </c>
      <c r="DG15" s="25">
        <v>38.059299999998764</v>
      </c>
      <c r="DH15" s="276">
        <v>37.200000000000003</v>
      </c>
      <c r="DI15" s="25">
        <v>37.680879999998794</v>
      </c>
      <c r="DJ15" s="276">
        <v>36.479999999999997</v>
      </c>
      <c r="DK15" s="25">
        <v>35.088119999998888</v>
      </c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50" t="s">
        <v>87</v>
      </c>
      <c r="B16" s="351"/>
      <c r="C16" s="352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>
        <v>34.630000000000003</v>
      </c>
      <c r="CS16" s="44">
        <v>14.88</v>
      </c>
      <c r="CT16" s="46">
        <v>33.85</v>
      </c>
      <c r="CU16" s="44">
        <v>23.6</v>
      </c>
      <c r="CV16" s="46">
        <v>33.53</v>
      </c>
      <c r="CW16" s="234">
        <v>2.6</v>
      </c>
      <c r="CX16" s="46">
        <v>33.409999999999997</v>
      </c>
      <c r="CY16" s="234">
        <v>12.4</v>
      </c>
      <c r="CZ16" s="46">
        <v>33.5</v>
      </c>
      <c r="DA16" s="234">
        <v>10.8</v>
      </c>
      <c r="DB16" s="46">
        <v>33.409999999999997</v>
      </c>
      <c r="DC16" s="28">
        <v>0.56000000000000005</v>
      </c>
      <c r="DD16" s="250">
        <v>34.020000000000003</v>
      </c>
      <c r="DE16" s="28">
        <v>2.84</v>
      </c>
      <c r="DF16" s="265">
        <v>33.97</v>
      </c>
      <c r="DG16" s="25">
        <v>6.44</v>
      </c>
      <c r="DH16" s="276">
        <v>0</v>
      </c>
      <c r="DI16" s="25">
        <v>5.56</v>
      </c>
      <c r="DJ16" s="276">
        <v>0</v>
      </c>
      <c r="DK16" s="25">
        <v>28.4</v>
      </c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53" t="s">
        <v>74</v>
      </c>
      <c r="B17" s="354"/>
      <c r="C17" s="355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>
        <v>5.0599999999999996</v>
      </c>
      <c r="CS17" s="44">
        <v>6.5</v>
      </c>
      <c r="CT17" s="46">
        <v>5.04</v>
      </c>
      <c r="CU17" s="44">
        <v>6.5</v>
      </c>
      <c r="CV17" s="46">
        <v>5</v>
      </c>
      <c r="CW17" s="234">
        <v>6.5</v>
      </c>
      <c r="CX17" s="46">
        <v>4.9800000000000004</v>
      </c>
      <c r="CY17" s="234">
        <v>6.5</v>
      </c>
      <c r="CZ17" s="46">
        <v>5</v>
      </c>
      <c r="DA17" s="234">
        <v>6.5</v>
      </c>
      <c r="DB17" s="46">
        <v>4.9800000000000004</v>
      </c>
      <c r="DC17" s="28">
        <v>6.5</v>
      </c>
      <c r="DD17" s="250">
        <v>5.0599999999999996</v>
      </c>
      <c r="DE17" s="28">
        <v>6.5</v>
      </c>
      <c r="DF17" s="265">
        <v>5.0599999999999996</v>
      </c>
      <c r="DG17" s="25">
        <v>6.5</v>
      </c>
      <c r="DH17" s="276">
        <v>5.0599999999999996</v>
      </c>
      <c r="DI17" s="25">
        <v>6.5</v>
      </c>
      <c r="DJ17" s="276">
        <v>5.0599999999999996</v>
      </c>
      <c r="DK17" s="25">
        <v>6.5</v>
      </c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1" t="s">
        <v>75</v>
      </c>
      <c r="B18" s="342"/>
      <c r="C18" s="34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>
        <v>38.9</v>
      </c>
      <c r="CS18" s="44">
        <v>39.618000000047061</v>
      </c>
      <c r="CT18" s="46">
        <v>38.229999999999997</v>
      </c>
      <c r="CU18" s="44">
        <v>43.218999999956779</v>
      </c>
      <c r="CV18" s="46">
        <v>42.62</v>
      </c>
      <c r="CW18" s="234">
        <v>51.988000000001918</v>
      </c>
      <c r="CX18" s="46">
        <v>40.479999999999997</v>
      </c>
      <c r="CY18" s="234">
        <v>41.543000000069149</v>
      </c>
      <c r="CZ18" s="46">
        <v>41.58</v>
      </c>
      <c r="DA18" s="228">
        <v>36.397999999922206</v>
      </c>
      <c r="DB18" s="46">
        <v>40.270000000000003</v>
      </c>
      <c r="DC18" s="62">
        <v>34.565000000075869</v>
      </c>
      <c r="DD18" s="254">
        <v>42.8</v>
      </c>
      <c r="DE18" s="43">
        <v>30.137999999907798</v>
      </c>
      <c r="DF18" s="267">
        <v>42.95</v>
      </c>
      <c r="DG18" s="44">
        <v>31.64000000007011</v>
      </c>
      <c r="DH18" s="277">
        <v>40.6</v>
      </c>
      <c r="DI18" s="44">
        <v>29.130999999906841</v>
      </c>
      <c r="DJ18" s="277">
        <v>39.6</v>
      </c>
      <c r="DK18" s="44">
        <v>31.509000000179597</v>
      </c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1" t="s">
        <v>76</v>
      </c>
      <c r="B19" s="342"/>
      <c r="C19" s="34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8">
        <v>15.355</v>
      </c>
      <c r="CR19" s="46">
        <v>26.4</v>
      </c>
      <c r="CS19" s="228">
        <v>14.238</v>
      </c>
      <c r="CT19" s="46">
        <v>0</v>
      </c>
      <c r="CU19" s="228">
        <v>20.800999999999998</v>
      </c>
      <c r="CV19" s="46">
        <v>26.07</v>
      </c>
      <c r="CW19" s="195">
        <v>15.2</v>
      </c>
      <c r="CX19" s="46">
        <v>25.98</v>
      </c>
      <c r="CY19" s="195">
        <v>25.975000000000001</v>
      </c>
      <c r="CZ19" s="46">
        <v>18.14</v>
      </c>
      <c r="DA19" s="195">
        <v>14.488</v>
      </c>
      <c r="DB19" s="46">
        <v>18.100000000000001</v>
      </c>
      <c r="DC19" s="257">
        <v>12.361000000000001</v>
      </c>
      <c r="DD19" s="250">
        <v>24</v>
      </c>
      <c r="DE19" s="28">
        <v>11.837999999999999</v>
      </c>
      <c r="DF19" s="265">
        <v>26.37</v>
      </c>
      <c r="DG19" s="25">
        <v>11.722</v>
      </c>
      <c r="DH19" s="276">
        <v>26.4</v>
      </c>
      <c r="DI19" s="25">
        <v>12.250999999999999</v>
      </c>
      <c r="DJ19" s="276">
        <v>26.4</v>
      </c>
      <c r="DK19" s="25">
        <v>13.569000000000001</v>
      </c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1" t="s">
        <v>77</v>
      </c>
      <c r="B20" s="342"/>
      <c r="C20" s="34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>
        <v>8.1199999999999992</v>
      </c>
      <c r="CS20" s="44">
        <v>8.5</v>
      </c>
      <c r="CT20" s="46">
        <v>8.4499999999999993</v>
      </c>
      <c r="CU20" s="44">
        <v>8.5</v>
      </c>
      <c r="CV20" s="46">
        <v>8.39</v>
      </c>
      <c r="CW20" s="234">
        <v>8.5</v>
      </c>
      <c r="CX20" s="46">
        <v>8.3699999999999992</v>
      </c>
      <c r="CY20" s="234">
        <v>8.5</v>
      </c>
      <c r="CZ20" s="46">
        <v>8.56</v>
      </c>
      <c r="DA20" s="234">
        <v>8.5</v>
      </c>
      <c r="DB20" s="46">
        <v>8.24</v>
      </c>
      <c r="DC20" s="28">
        <v>8.5</v>
      </c>
      <c r="DD20" s="250">
        <v>8.58</v>
      </c>
      <c r="DE20" s="28">
        <v>8.5</v>
      </c>
      <c r="DF20" s="265">
        <v>8.44</v>
      </c>
      <c r="DG20" s="25">
        <v>8.5</v>
      </c>
      <c r="DH20" s="276">
        <v>8.5299999999999994</v>
      </c>
      <c r="DI20" s="25">
        <v>8.5</v>
      </c>
      <c r="DJ20" s="276">
        <v>8.34</v>
      </c>
      <c r="DK20" s="25">
        <v>8.5</v>
      </c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1" t="s">
        <v>78</v>
      </c>
      <c r="B21" s="342"/>
      <c r="C21" s="34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</v>
      </c>
      <c r="CU21" s="55">
        <v>0.1</v>
      </c>
      <c r="CV21" s="92">
        <v>0.1</v>
      </c>
      <c r="CW21" s="235">
        <v>0.1</v>
      </c>
      <c r="CX21" s="92">
        <v>0.1</v>
      </c>
      <c r="CY21" s="235">
        <v>0.1</v>
      </c>
      <c r="CZ21" s="92">
        <v>0.1</v>
      </c>
      <c r="DA21" s="235">
        <v>0.1</v>
      </c>
      <c r="DB21" s="92">
        <v>0.1</v>
      </c>
      <c r="DC21" s="258">
        <v>0.1</v>
      </c>
      <c r="DD21" s="251">
        <v>0.1</v>
      </c>
      <c r="DE21" s="258">
        <v>0.1</v>
      </c>
      <c r="DF21" s="268">
        <v>0.1</v>
      </c>
      <c r="DG21" s="269">
        <v>0.1</v>
      </c>
      <c r="DH21" s="278">
        <v>0.1</v>
      </c>
      <c r="DI21" s="269">
        <v>0.1</v>
      </c>
      <c r="DJ21" s="278">
        <v>0.1</v>
      </c>
      <c r="DK21" s="269">
        <v>0.1</v>
      </c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>
        <v>383</v>
      </c>
      <c r="CS22" s="57">
        <v>389.91347999996896</v>
      </c>
      <c r="CT22" s="92">
        <v>405.04</v>
      </c>
      <c r="CU22" s="57">
        <v>283.57428000004677</v>
      </c>
      <c r="CV22" s="92">
        <v>383.96</v>
      </c>
      <c r="CW22" s="236">
        <v>206.45921999991177</v>
      </c>
      <c r="CX22" s="92">
        <v>342.52</v>
      </c>
      <c r="CY22" s="236">
        <v>98.314260000102507</v>
      </c>
      <c r="CZ22" s="92">
        <v>0</v>
      </c>
      <c r="DA22" s="236">
        <v>61.009079999889622</v>
      </c>
      <c r="DB22" s="92">
        <v>342.44</v>
      </c>
      <c r="DC22" s="259">
        <v>260.22414000005432</v>
      </c>
      <c r="DD22" s="251">
        <v>344.5</v>
      </c>
      <c r="DE22" s="259">
        <v>325.68888000000618</v>
      </c>
      <c r="DF22" s="268">
        <v>381.6</v>
      </c>
      <c r="DG22" s="270">
        <v>374.98890000000449</v>
      </c>
      <c r="DH22" s="279">
        <v>329.2</v>
      </c>
      <c r="DI22" s="270">
        <v>433.92096000001089</v>
      </c>
      <c r="DJ22" s="279">
        <v>378.7</v>
      </c>
      <c r="DK22" s="270">
        <v>373.02540000002017</v>
      </c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>
        <v>43.13</v>
      </c>
      <c r="CS23" s="57">
        <v>50</v>
      </c>
      <c r="CT23" s="46">
        <v>42.92</v>
      </c>
      <c r="CU23" s="57">
        <v>50</v>
      </c>
      <c r="CV23" s="46">
        <v>42.51</v>
      </c>
      <c r="CW23" s="236">
        <v>50</v>
      </c>
      <c r="CX23" s="46">
        <v>42.36</v>
      </c>
      <c r="CY23" s="236">
        <v>50</v>
      </c>
      <c r="CZ23" s="46">
        <v>41.47</v>
      </c>
      <c r="DA23" s="236">
        <v>50</v>
      </c>
      <c r="DB23" s="46">
        <v>42.35</v>
      </c>
      <c r="DC23" s="259">
        <v>50</v>
      </c>
      <c r="DD23" s="250">
        <v>43.13</v>
      </c>
      <c r="DE23" s="259">
        <v>50</v>
      </c>
      <c r="DF23" s="265">
        <v>43.08</v>
      </c>
      <c r="DG23" s="270">
        <v>50</v>
      </c>
      <c r="DH23" s="279">
        <v>43.13</v>
      </c>
      <c r="DI23" s="270">
        <v>50</v>
      </c>
      <c r="DJ23" s="279">
        <v>43.13</v>
      </c>
      <c r="DK23" s="270">
        <v>50</v>
      </c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44" t="s">
        <v>81</v>
      </c>
      <c r="B24" s="345"/>
      <c r="C24" s="346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>
        <v>4.6760000002145716</v>
      </c>
      <c r="CS24" s="205">
        <v>4.6760000002145716</v>
      </c>
      <c r="CT24" s="197">
        <v>14.571999999452601</v>
      </c>
      <c r="CU24" s="205">
        <v>14.571999999452601</v>
      </c>
      <c r="CV24" s="197">
        <v>16.928000000074917</v>
      </c>
      <c r="CW24" s="237">
        <v>16.928000000074917</v>
      </c>
      <c r="CX24" s="197">
        <v>6.9599999998313251</v>
      </c>
      <c r="CY24" s="237">
        <v>6.9599999998313251</v>
      </c>
      <c r="CZ24" s="197">
        <v>2.8560000005688835</v>
      </c>
      <c r="DA24" s="237">
        <v>2.8560000005688835</v>
      </c>
      <c r="DB24" s="197">
        <v>11.244000000084725</v>
      </c>
      <c r="DC24" s="210">
        <v>11.244000000084725</v>
      </c>
      <c r="DD24" s="252">
        <v>6.5319999997300329</v>
      </c>
      <c r="DE24" s="210">
        <v>6.5319999997300329</v>
      </c>
      <c r="DF24" s="271">
        <v>20.95599999968772</v>
      </c>
      <c r="DG24" s="205">
        <v>20.95599999968772</v>
      </c>
      <c r="DH24" s="280">
        <v>12.392000000238113</v>
      </c>
      <c r="DI24" s="205">
        <v>12.392000000238113</v>
      </c>
      <c r="DJ24" s="280">
        <v>3.8880000000563086</v>
      </c>
      <c r="DK24" s="205">
        <v>3.8880000000563086</v>
      </c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1" t="s">
        <v>82</v>
      </c>
      <c r="B25" s="342"/>
      <c r="C25" s="34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>
        <v>24.13</v>
      </c>
      <c r="CS25" s="44">
        <v>30.601859999981414</v>
      </c>
      <c r="CT25" s="92">
        <v>22.49</v>
      </c>
      <c r="CU25" s="44">
        <v>32.202940000089079</v>
      </c>
      <c r="CV25" s="92">
        <v>23.54</v>
      </c>
      <c r="CW25" s="234">
        <v>32.558799999937172</v>
      </c>
      <c r="CX25" s="92">
        <v>22.61</v>
      </c>
      <c r="CY25" s="234">
        <v>32.597959999970705</v>
      </c>
      <c r="CZ25" s="92">
        <v>24.06</v>
      </c>
      <c r="DA25" s="234">
        <v>23.902839999971444</v>
      </c>
      <c r="DB25" s="92">
        <v>26.59</v>
      </c>
      <c r="DC25" s="28">
        <v>26.93260000005538</v>
      </c>
      <c r="DD25" s="251">
        <v>27.06</v>
      </c>
      <c r="DE25" s="28">
        <v>22.758839999995438</v>
      </c>
      <c r="DF25" s="268">
        <v>27.03</v>
      </c>
      <c r="DG25" s="25">
        <v>29.052219999982498</v>
      </c>
      <c r="DH25" s="276">
        <v>25.35</v>
      </c>
      <c r="DI25" s="25">
        <v>21.699520000011361</v>
      </c>
      <c r="DJ25" s="276">
        <v>26.05</v>
      </c>
      <c r="DK25" s="25">
        <v>23.924799999942934</v>
      </c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7" t="s">
        <v>83</v>
      </c>
      <c r="B26" s="348"/>
      <c r="C26" s="349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>
        <v>13.84</v>
      </c>
      <c r="CS26" s="44">
        <v>13.84</v>
      </c>
      <c r="CT26" s="143">
        <v>13.82</v>
      </c>
      <c r="CU26" s="44">
        <v>13.82</v>
      </c>
      <c r="CV26" s="143">
        <v>13.15</v>
      </c>
      <c r="CW26" s="238">
        <v>13.15</v>
      </c>
      <c r="CX26" s="143">
        <v>13.29</v>
      </c>
      <c r="CY26" s="238">
        <v>13.29</v>
      </c>
      <c r="CZ26" s="143">
        <v>13.27</v>
      </c>
      <c r="DA26" s="238">
        <v>13.27</v>
      </c>
      <c r="DB26" s="143">
        <v>13.71</v>
      </c>
      <c r="DC26" s="43">
        <v>13.71</v>
      </c>
      <c r="DD26" s="253">
        <v>13.11</v>
      </c>
      <c r="DE26" s="43">
        <v>13.11</v>
      </c>
      <c r="DF26" s="272">
        <v>13.55</v>
      </c>
      <c r="DG26" s="44">
        <v>13.55</v>
      </c>
      <c r="DH26" s="281">
        <v>12.49</v>
      </c>
      <c r="DI26" s="274">
        <v>12.49</v>
      </c>
      <c r="DJ26" s="281">
        <v>12.29</v>
      </c>
      <c r="DK26" s="274">
        <v>12.29</v>
      </c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30" t="s">
        <v>84</v>
      </c>
      <c r="B27" s="300"/>
      <c r="C27" s="301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>
        <v>0.67</v>
      </c>
      <c r="CS27" s="44">
        <v>0.32000000000016371</v>
      </c>
      <c r="CT27" s="46">
        <v>0.67</v>
      </c>
      <c r="CU27" s="44">
        <v>0.31999999999970896</v>
      </c>
      <c r="CV27" s="46">
        <v>0.66</v>
      </c>
      <c r="CW27" s="238">
        <v>0.40000000000009095</v>
      </c>
      <c r="CX27" s="46">
        <v>0.66</v>
      </c>
      <c r="CY27" s="238">
        <v>0.32000000000016371</v>
      </c>
      <c r="CZ27" s="46">
        <v>0.66</v>
      </c>
      <c r="DA27" s="238">
        <v>0.23999999999978172</v>
      </c>
      <c r="DB27" s="46">
        <v>0.66</v>
      </c>
      <c r="DC27" s="43">
        <v>0.32000000000016371</v>
      </c>
      <c r="DD27" s="254">
        <v>0.67</v>
      </c>
      <c r="DE27" s="43">
        <v>0.32000000000016371</v>
      </c>
      <c r="DF27" s="267">
        <v>0.67</v>
      </c>
      <c r="DG27" s="44">
        <v>0.31999999999970896</v>
      </c>
      <c r="DH27" s="277">
        <v>0.67</v>
      </c>
      <c r="DI27" s="44">
        <v>0.32000000000016371</v>
      </c>
      <c r="DJ27" s="277">
        <v>0.67</v>
      </c>
      <c r="DK27" s="44">
        <v>0.32000000000016371</v>
      </c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30" t="s">
        <v>86</v>
      </c>
      <c r="B28" s="300"/>
      <c r="C28" s="301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>
        <v>22.34</v>
      </c>
      <c r="CS28" s="287">
        <v>20</v>
      </c>
      <c r="CT28" s="27">
        <v>21.84</v>
      </c>
      <c r="CU28" s="287">
        <v>20</v>
      </c>
      <c r="CV28" s="27">
        <v>19.54</v>
      </c>
      <c r="CW28" s="234">
        <v>19</v>
      </c>
      <c r="CX28" s="27">
        <v>19.54</v>
      </c>
      <c r="CY28" s="234">
        <v>19</v>
      </c>
      <c r="CZ28" s="27">
        <v>19.440000000000001</v>
      </c>
      <c r="DA28" s="234">
        <v>18</v>
      </c>
      <c r="DB28" s="27">
        <v>18.64</v>
      </c>
      <c r="DC28" s="28">
        <v>18</v>
      </c>
      <c r="DD28" s="250">
        <v>18.64</v>
      </c>
      <c r="DE28" s="28">
        <v>19</v>
      </c>
      <c r="DF28" s="265">
        <v>18.64</v>
      </c>
      <c r="DG28" s="25">
        <v>18</v>
      </c>
      <c r="DH28" s="276">
        <v>18.64</v>
      </c>
      <c r="DI28" s="25">
        <v>18</v>
      </c>
      <c r="DJ28" s="276">
        <v>18.64</v>
      </c>
      <c r="DK28" s="25">
        <v>19</v>
      </c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402" t="s">
        <v>125</v>
      </c>
      <c r="B29" s="403"/>
      <c r="C29" s="404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>
        <v>72.8</v>
      </c>
      <c r="CS29" s="180">
        <v>85.27200000000812</v>
      </c>
      <c r="CT29" s="179">
        <v>2.71</v>
      </c>
      <c r="CU29" s="180">
        <v>1.9439999999922293</v>
      </c>
      <c r="CV29" s="179">
        <v>83.7</v>
      </c>
      <c r="CW29" s="188">
        <v>85.536000000007334</v>
      </c>
      <c r="CX29" s="179">
        <v>83.64</v>
      </c>
      <c r="CY29" s="188">
        <v>83.399999999997817</v>
      </c>
      <c r="CZ29" s="179">
        <v>83.88</v>
      </c>
      <c r="DA29" s="188">
        <v>87.16799999999057</v>
      </c>
      <c r="DB29" s="179">
        <v>81</v>
      </c>
      <c r="DC29" s="260">
        <v>86.90400000000227</v>
      </c>
      <c r="DD29" s="255">
        <v>81.849999999999994</v>
      </c>
      <c r="DE29" s="260">
        <v>83.904000000013184</v>
      </c>
      <c r="DF29" s="273">
        <v>81.849999999999994</v>
      </c>
      <c r="DG29" s="274">
        <v>77.351999999988038</v>
      </c>
      <c r="DH29" s="281">
        <v>83.06</v>
      </c>
      <c r="DI29" s="274">
        <v>82.547999999998865</v>
      </c>
      <c r="DJ29" s="281">
        <v>82.79</v>
      </c>
      <c r="DK29" s="274">
        <v>79.980000000010477</v>
      </c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75" t="s">
        <v>38</v>
      </c>
      <c r="B30" s="376"/>
      <c r="C30" s="376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1066.9360000002146</v>
      </c>
      <c r="CS30" s="115">
        <f t="shared" si="9"/>
        <v>1319.6531200001041</v>
      </c>
      <c r="CT30" s="115">
        <f t="shared" si="9"/>
        <v>1193.3419999994526</v>
      </c>
      <c r="CU30" s="115">
        <f t="shared" si="9"/>
        <v>1014.5870999997352</v>
      </c>
      <c r="CV30" s="115">
        <f t="shared" si="9"/>
        <v>1253.7380000000751</v>
      </c>
      <c r="CW30" s="115">
        <f t="shared" si="9"/>
        <v>1091.3714999998811</v>
      </c>
      <c r="CX30" s="115">
        <f t="shared" si="9"/>
        <v>1194.7199999998313</v>
      </c>
      <c r="CY30" s="115">
        <f t="shared" si="9"/>
        <v>930.9636999999276</v>
      </c>
      <c r="CZ30" s="115">
        <f t="shared" si="9"/>
        <v>658.67600000056893</v>
      </c>
      <c r="DA30" s="115">
        <f t="shared" si="9"/>
        <v>737.97312000031297</v>
      </c>
      <c r="DB30" s="115">
        <f t="shared" si="9"/>
        <v>1004.0940000000849</v>
      </c>
      <c r="DC30" s="115">
        <f t="shared" si="9"/>
        <v>910.08025000020825</v>
      </c>
      <c r="DD30" s="115">
        <f t="shared" si="9"/>
        <v>1079.57199999973</v>
      </c>
      <c r="DE30" s="115">
        <f t="shared" si="9"/>
        <v>1019.2868899997542</v>
      </c>
      <c r="DF30" s="115">
        <f t="shared" si="9"/>
        <v>1151.0659999996878</v>
      </c>
      <c r="DG30" s="115">
        <f t="shared" si="9"/>
        <v>1062.3174599996837</v>
      </c>
      <c r="DH30" s="115">
        <f t="shared" si="9"/>
        <v>994.85200000023792</v>
      </c>
      <c r="DI30" s="115">
        <f t="shared" si="9"/>
        <v>1094.3922500002009</v>
      </c>
      <c r="DJ30" s="115">
        <f t="shared" si="9"/>
        <v>1071.4780000000562</v>
      </c>
      <c r="DK30" s="115">
        <f t="shared" si="9"/>
        <v>1078.0744100001093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38" t="s">
        <v>39</v>
      </c>
      <c r="B31" s="339"/>
      <c r="C31" s="340"/>
      <c r="D31" s="327">
        <v>4033.1011999996367</v>
      </c>
      <c r="E31" s="311"/>
      <c r="F31" s="327">
        <v>3665.4093200000825</v>
      </c>
      <c r="G31" s="311"/>
      <c r="H31" s="371">
        <v>3749.4255599999656</v>
      </c>
      <c r="I31" s="370"/>
      <c r="J31" s="372">
        <v>3777.6003200001655</v>
      </c>
      <c r="K31" s="373">
        <v>3777.6003200001655</v>
      </c>
      <c r="L31" s="371">
        <v>3649.6449999999554</v>
      </c>
      <c r="M31" s="370"/>
      <c r="N31" s="371">
        <v>3630.6870399999884</v>
      </c>
      <c r="O31" s="370"/>
      <c r="P31" s="371">
        <v>3646.3496799999166</v>
      </c>
      <c r="Q31" s="370"/>
      <c r="R31" s="371">
        <v>3621.6179999999999</v>
      </c>
      <c r="S31" s="370"/>
      <c r="T31" s="371">
        <v>3729.306</v>
      </c>
      <c r="U31" s="370"/>
      <c r="V31" s="371"/>
      <c r="W31" s="370"/>
      <c r="X31" s="377"/>
      <c r="Y31" s="378"/>
      <c r="Z31" s="371"/>
      <c r="AA31" s="370"/>
      <c r="AB31" s="371"/>
      <c r="AC31" s="370"/>
      <c r="AD31" s="327"/>
      <c r="AE31" s="311"/>
      <c r="AF31" s="372"/>
      <c r="AG31" s="373"/>
      <c r="AH31" s="371"/>
      <c r="AI31" s="370"/>
      <c r="AJ31" s="371"/>
      <c r="AK31" s="370"/>
      <c r="AL31" s="371"/>
      <c r="AM31" s="370"/>
      <c r="AN31" s="371"/>
      <c r="AO31" s="370"/>
      <c r="AP31" s="371"/>
      <c r="AQ31" s="370"/>
      <c r="AR31" s="371"/>
      <c r="AS31" s="370"/>
      <c r="AT31" s="327"/>
      <c r="AU31" s="311"/>
      <c r="AV31" s="327"/>
      <c r="AW31" s="311"/>
      <c r="AX31" s="371"/>
      <c r="AY31" s="370"/>
      <c r="AZ31" s="327"/>
      <c r="BA31" s="311"/>
      <c r="BB31" s="327"/>
      <c r="BC31" s="311"/>
      <c r="BD31" s="327"/>
      <c r="BE31" s="311"/>
      <c r="BF31" s="327"/>
      <c r="BG31" s="311"/>
      <c r="BH31" s="327"/>
      <c r="BI31" s="311"/>
      <c r="BJ31" s="327"/>
      <c r="BK31" s="311"/>
      <c r="BL31" s="327"/>
      <c r="BM31" s="311"/>
      <c r="BN31" s="327"/>
      <c r="BO31" s="311"/>
      <c r="BP31" s="327"/>
      <c r="BQ31" s="311"/>
      <c r="BR31" s="327"/>
      <c r="BS31" s="311"/>
      <c r="BT31" s="371">
        <v>3727.049</v>
      </c>
      <c r="BU31" s="370"/>
      <c r="BV31" s="371">
        <v>3611.9029999999998</v>
      </c>
      <c r="BW31" s="370"/>
      <c r="BX31" s="371">
        <v>3145.2979999999998</v>
      </c>
      <c r="BY31" s="370"/>
      <c r="BZ31" s="371">
        <v>3099.538</v>
      </c>
      <c r="CA31" s="370"/>
      <c r="CB31" s="371">
        <v>3095.9914400000307</v>
      </c>
      <c r="CC31" s="370"/>
      <c r="CD31" s="327">
        <v>3189.538</v>
      </c>
      <c r="CE31" s="311"/>
      <c r="CF31" s="327">
        <v>3315.8580000000002</v>
      </c>
      <c r="CG31" s="311"/>
      <c r="CH31" s="327">
        <v>3315.5529999999999</v>
      </c>
      <c r="CI31" s="311"/>
      <c r="CJ31" s="327">
        <v>3319.3461200000211</v>
      </c>
      <c r="CK31" s="311"/>
      <c r="CL31" s="327">
        <v>3285.3240000000001</v>
      </c>
      <c r="CM31" s="311"/>
      <c r="CN31" s="327">
        <v>3249.8110000000001</v>
      </c>
      <c r="CO31" s="311"/>
      <c r="CP31" s="327">
        <v>3505.0459999999998</v>
      </c>
      <c r="CQ31" s="311"/>
      <c r="CR31" s="371">
        <v>3496.297</v>
      </c>
      <c r="CS31" s="370"/>
      <c r="CT31" s="371">
        <v>3374.5623200001723</v>
      </c>
      <c r="CU31" s="379"/>
      <c r="CV31" s="371">
        <v>3404.4830000000002</v>
      </c>
      <c r="CW31" s="379"/>
      <c r="CX31" s="371">
        <v>3304.8925600001398</v>
      </c>
      <c r="CY31" s="379"/>
      <c r="CZ31" s="371">
        <v>3008.0236799997656</v>
      </c>
      <c r="DA31" s="379"/>
      <c r="DB31" s="371">
        <v>3080.299</v>
      </c>
      <c r="DC31" s="379"/>
      <c r="DD31" s="371">
        <v>3095.13</v>
      </c>
      <c r="DE31" s="379"/>
      <c r="DF31" s="371">
        <v>3136.982</v>
      </c>
      <c r="DG31" s="379"/>
      <c r="DH31" s="371">
        <v>3217.6941199998168</v>
      </c>
      <c r="DI31" s="379"/>
      <c r="DJ31" s="371">
        <v>3131.8339999999998</v>
      </c>
      <c r="DK31" s="379"/>
      <c r="DL31" s="371"/>
      <c r="DM31" s="379"/>
      <c r="DN31" s="371"/>
      <c r="DO31" s="370"/>
      <c r="DP31" s="264"/>
      <c r="DQ31" s="1"/>
    </row>
    <row r="32" spans="1:122" ht="14.25" customHeight="1" thickBot="1" x14ac:dyDescent="0.3">
      <c r="A32" s="324" t="s">
        <v>40</v>
      </c>
      <c r="B32" s="325"/>
      <c r="C32" s="326"/>
      <c r="D32" s="322">
        <v>2108.6</v>
      </c>
      <c r="E32" s="323"/>
      <c r="F32" s="322">
        <v>2160</v>
      </c>
      <c r="G32" s="323"/>
      <c r="H32" s="322">
        <v>2012.23</v>
      </c>
      <c r="I32" s="323"/>
      <c r="J32" s="380">
        <v>2032.81</v>
      </c>
      <c r="K32" s="381"/>
      <c r="L32" s="380">
        <v>1992</v>
      </c>
      <c r="M32" s="381"/>
      <c r="N32" s="380">
        <v>1992</v>
      </c>
      <c r="O32" s="381"/>
      <c r="P32" s="380">
        <v>1984.11</v>
      </c>
      <c r="Q32" s="381"/>
      <c r="R32" s="380">
        <v>1992</v>
      </c>
      <c r="S32" s="381"/>
      <c r="T32" s="380">
        <v>2168.6</v>
      </c>
      <c r="U32" s="381"/>
      <c r="V32" s="322"/>
      <c r="W32" s="323"/>
      <c r="X32" s="382"/>
      <c r="Y32" s="383"/>
      <c r="Z32" s="322"/>
      <c r="AA32" s="323"/>
      <c r="AB32" s="322"/>
      <c r="AC32" s="323"/>
      <c r="AD32" s="304"/>
      <c r="AE32" s="305"/>
      <c r="AF32" s="322"/>
      <c r="AG32" s="323"/>
      <c r="AH32" s="322"/>
      <c r="AI32" s="323"/>
      <c r="AJ32" s="322"/>
      <c r="AK32" s="323"/>
      <c r="AL32" s="322"/>
      <c r="AM32" s="323"/>
      <c r="AN32" s="322"/>
      <c r="AO32" s="323"/>
      <c r="AP32" s="322"/>
      <c r="AQ32" s="323"/>
      <c r="AR32" s="322"/>
      <c r="AS32" s="323"/>
      <c r="AT32" s="322"/>
      <c r="AU32" s="323"/>
      <c r="AV32" s="322"/>
      <c r="AW32" s="323"/>
      <c r="AX32" s="322"/>
      <c r="AY32" s="323"/>
      <c r="AZ32" s="322"/>
      <c r="BA32" s="323"/>
      <c r="BB32" s="322"/>
      <c r="BC32" s="323"/>
      <c r="BD32" s="322"/>
      <c r="BE32" s="323"/>
      <c r="BF32" s="322"/>
      <c r="BG32" s="323"/>
      <c r="BH32" s="304"/>
      <c r="BI32" s="305"/>
      <c r="BJ32" s="304"/>
      <c r="BK32" s="305"/>
      <c r="BL32" s="304"/>
      <c r="BM32" s="305"/>
      <c r="BN32" s="322"/>
      <c r="BO32" s="323"/>
      <c r="BP32" s="322"/>
      <c r="BQ32" s="323"/>
      <c r="BR32" s="322"/>
      <c r="BS32" s="323"/>
      <c r="BT32" s="380">
        <v>2009.32</v>
      </c>
      <c r="BU32" s="381"/>
      <c r="BV32" s="380">
        <v>2178.41</v>
      </c>
      <c r="BW32" s="381"/>
      <c r="BX32" s="380">
        <v>2133</v>
      </c>
      <c r="BY32" s="381"/>
      <c r="BZ32" s="380">
        <v>2133</v>
      </c>
      <c r="CA32" s="381"/>
      <c r="CB32" s="380">
        <v>1827</v>
      </c>
      <c r="CC32" s="381"/>
      <c r="CD32" s="304">
        <v>1827</v>
      </c>
      <c r="CE32" s="305"/>
      <c r="CF32" s="304">
        <v>1755</v>
      </c>
      <c r="CG32" s="305"/>
      <c r="CH32" s="304">
        <v>1872</v>
      </c>
      <c r="CI32" s="305"/>
      <c r="CJ32" s="304">
        <v>1800</v>
      </c>
      <c r="CK32" s="305"/>
      <c r="CL32" s="304">
        <v>1896</v>
      </c>
      <c r="CM32" s="305"/>
      <c r="CN32" s="304">
        <v>1896</v>
      </c>
      <c r="CO32" s="305"/>
      <c r="CP32" s="304">
        <v>1917.59</v>
      </c>
      <c r="CQ32" s="305"/>
      <c r="CR32" s="380">
        <v>1920</v>
      </c>
      <c r="CS32" s="381"/>
      <c r="CT32" s="380">
        <v>1981.66</v>
      </c>
      <c r="CU32" s="384"/>
      <c r="CV32" s="380">
        <v>1961.18</v>
      </c>
      <c r="CW32" s="384"/>
      <c r="CX32" s="380">
        <v>1953.98</v>
      </c>
      <c r="CY32" s="384"/>
      <c r="CZ32" s="380">
        <v>1888.17</v>
      </c>
      <c r="DA32" s="384"/>
      <c r="DB32" s="380">
        <v>1906.58</v>
      </c>
      <c r="DC32" s="384"/>
      <c r="DD32" s="380">
        <v>1944</v>
      </c>
      <c r="DE32" s="384"/>
      <c r="DF32" s="380">
        <v>1989.2429999999999</v>
      </c>
      <c r="DG32" s="384"/>
      <c r="DH32" s="380">
        <v>2040</v>
      </c>
      <c r="DI32" s="384"/>
      <c r="DJ32" s="380">
        <v>1872</v>
      </c>
      <c r="DK32" s="384"/>
      <c r="DL32" s="380"/>
      <c r="DM32" s="384"/>
      <c r="DN32" s="380"/>
      <c r="DO32" s="381"/>
      <c r="DP32" s="264"/>
      <c r="DQ32" s="1"/>
    </row>
    <row r="33" spans="1:121" ht="14.25" customHeight="1" thickBot="1" x14ac:dyDescent="0.3">
      <c r="A33" s="319" t="s">
        <v>41</v>
      </c>
      <c r="B33" s="320"/>
      <c r="C33" s="321"/>
      <c r="D33" s="304">
        <v>322.76</v>
      </c>
      <c r="E33" s="305"/>
      <c r="F33" s="304">
        <v>326.5</v>
      </c>
      <c r="G33" s="305"/>
      <c r="H33" s="385">
        <v>336.43</v>
      </c>
      <c r="I33" s="386"/>
      <c r="J33" s="385">
        <v>324.26</v>
      </c>
      <c r="K33" s="386"/>
      <c r="L33" s="385">
        <v>310.23</v>
      </c>
      <c r="M33" s="386"/>
      <c r="N33" s="304">
        <v>12.54</v>
      </c>
      <c r="O33" s="305"/>
      <c r="P33" s="304">
        <v>319.66699999999997</v>
      </c>
      <c r="Q33" s="305"/>
      <c r="R33" s="387">
        <v>310.23</v>
      </c>
      <c r="S33" s="388"/>
      <c r="T33" s="304">
        <v>319.47000000000003</v>
      </c>
      <c r="U33" s="305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04">
        <v>332.89</v>
      </c>
      <c r="BU33" s="305"/>
      <c r="BV33" s="304">
        <v>340.7</v>
      </c>
      <c r="BW33" s="305"/>
      <c r="BX33" s="304">
        <v>341.5</v>
      </c>
      <c r="BY33" s="305"/>
      <c r="BZ33" s="385">
        <v>315.7</v>
      </c>
      <c r="CA33" s="386"/>
      <c r="CB33" s="385">
        <v>315.10000000000002</v>
      </c>
      <c r="CC33" s="386"/>
      <c r="CD33" s="304">
        <v>315.10000000000002</v>
      </c>
      <c r="CE33" s="305"/>
      <c r="CF33" s="304">
        <v>285</v>
      </c>
      <c r="CG33" s="305"/>
      <c r="CH33" s="304">
        <v>283.60000000000002</v>
      </c>
      <c r="CI33" s="305"/>
      <c r="CJ33" s="304">
        <v>290.2</v>
      </c>
      <c r="CK33" s="305"/>
      <c r="CL33" s="304">
        <v>305.7</v>
      </c>
      <c r="CM33" s="305"/>
      <c r="CN33" s="304">
        <v>280.5</v>
      </c>
      <c r="CO33" s="305"/>
      <c r="CP33" s="304">
        <v>295.33999999999997</v>
      </c>
      <c r="CQ33" s="305"/>
      <c r="CR33" s="385">
        <v>295.5</v>
      </c>
      <c r="CS33" s="386"/>
      <c r="CT33" s="385">
        <v>311.245</v>
      </c>
      <c r="CU33" s="389"/>
      <c r="CV33" s="385">
        <v>308.85000000000002</v>
      </c>
      <c r="CW33" s="389"/>
      <c r="CX33" s="385">
        <v>307.7</v>
      </c>
      <c r="CY33" s="389"/>
      <c r="CZ33" s="385">
        <v>270.17</v>
      </c>
      <c r="DA33" s="389"/>
      <c r="DB33" s="385">
        <v>314.97000000000003</v>
      </c>
      <c r="DC33" s="389"/>
      <c r="DD33" s="385">
        <v>314.05</v>
      </c>
      <c r="DE33" s="389"/>
      <c r="DF33" s="385">
        <v>315.37</v>
      </c>
      <c r="DG33" s="389"/>
      <c r="DH33" s="385">
        <v>320.16000000000003</v>
      </c>
      <c r="DI33" s="389"/>
      <c r="DJ33" s="385">
        <v>320.16000000000003</v>
      </c>
      <c r="DK33" s="389"/>
      <c r="DL33" s="385"/>
      <c r="DM33" s="389"/>
      <c r="DN33" s="385"/>
      <c r="DO33" s="386"/>
      <c r="DP33" s="264"/>
      <c r="DQ33" s="1"/>
    </row>
    <row r="34" spans="1:121" ht="14.25" customHeight="1" thickBot="1" x14ac:dyDescent="0.3">
      <c r="A34" s="319" t="s">
        <v>43</v>
      </c>
      <c r="B34" s="320"/>
      <c r="C34" s="321"/>
      <c r="D34" s="308">
        <f t="shared" ref="D34" si="10">D30+D32+D33</f>
        <v>3676.5520000003653</v>
      </c>
      <c r="E34" s="309"/>
      <c r="F34" s="308">
        <f>F30+F32+F33</f>
        <v>3764.3960000002235</v>
      </c>
      <c r="G34" s="309"/>
      <c r="H34" s="308">
        <f t="shared" ref="H34:L34" si="11">H30+H32+H33</f>
        <v>3601.5960000002237</v>
      </c>
      <c r="I34" s="309"/>
      <c r="J34" s="308">
        <f t="shared" si="11"/>
        <v>3603.9400000000005</v>
      </c>
      <c r="K34" s="309"/>
      <c r="L34" s="308">
        <f t="shared" si="11"/>
        <v>3487.7679999998968</v>
      </c>
      <c r="M34" s="309"/>
      <c r="N34" s="308">
        <f t="shared" ref="N34:P34" si="12">N30+N32+N33</f>
        <v>3128.21</v>
      </c>
      <c r="O34" s="309"/>
      <c r="P34" s="308">
        <f t="shared" si="12"/>
        <v>3514.0090000001896</v>
      </c>
      <c r="Q34" s="309"/>
      <c r="R34" s="308">
        <f t="shared" ref="R34:T34" si="13">R30+R32+R33</f>
        <v>3538.7959999999807</v>
      </c>
      <c r="S34" s="309"/>
      <c r="T34" s="308">
        <f t="shared" si="13"/>
        <v>3721.190000000086</v>
      </c>
      <c r="U34" s="309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8">
        <f t="shared" ref="BT34:BV34" si="14">BT30+BT32+BT33</f>
        <v>3599.0280000002986</v>
      </c>
      <c r="BU34" s="309"/>
      <c r="BV34" s="308">
        <f t="shared" si="14"/>
        <v>3784.1180000002987</v>
      </c>
      <c r="BW34" s="309"/>
      <c r="BX34" s="308">
        <f t="shared" ref="BX34" si="15">BX30+BX32+BX33</f>
        <v>3721.1159999995048</v>
      </c>
      <c r="BY34" s="309"/>
      <c r="BZ34" s="308">
        <f t="shared" ref="BZ34" si="16">BZ30+BZ32+BZ33</f>
        <v>3671.9540000001143</v>
      </c>
      <c r="CA34" s="309"/>
      <c r="CB34" s="308">
        <f t="shared" ref="CB34" si="17">CB30+CB32+CB33</f>
        <v>3402.9379999998628</v>
      </c>
      <c r="CC34" s="309"/>
      <c r="CD34" s="308">
        <f t="shared" ref="CD34:CR34" si="18">CD30+CD32+CD33</f>
        <v>3388.4660000002636</v>
      </c>
      <c r="CE34" s="309"/>
      <c r="CF34" s="308">
        <f t="shared" si="18"/>
        <v>3313.8899999999703</v>
      </c>
      <c r="CG34" s="309"/>
      <c r="CH34" s="308">
        <f t="shared" si="18"/>
        <v>3363.4199999999996</v>
      </c>
      <c r="CI34" s="309"/>
      <c r="CJ34" s="308">
        <f t="shared" si="18"/>
        <v>3250.231999999749</v>
      </c>
      <c r="CK34" s="309"/>
      <c r="CL34" s="308">
        <f t="shared" si="18"/>
        <v>3401.4500000000771</v>
      </c>
      <c r="CM34" s="309"/>
      <c r="CN34" s="308">
        <f t="shared" si="18"/>
        <v>3263.646000000113</v>
      </c>
      <c r="CO34" s="309"/>
      <c r="CP34" s="308">
        <f t="shared" si="18"/>
        <v>3314.3119999999644</v>
      </c>
      <c r="CQ34" s="309"/>
      <c r="CR34" s="308">
        <f t="shared" si="18"/>
        <v>3282.4360000002143</v>
      </c>
      <c r="CS34" s="309"/>
      <c r="CT34" s="308">
        <f>CT30+CT32+CT33</f>
        <v>3486.2469999994528</v>
      </c>
      <c r="CU34" s="390"/>
      <c r="CV34" s="308">
        <f t="shared" ref="CV34" si="19">CV30+CV32+CV33</f>
        <v>3523.7680000000751</v>
      </c>
      <c r="CW34" s="390"/>
      <c r="CX34" s="308">
        <f t="shared" ref="CX34" si="20">CX30+CX32+CX33</f>
        <v>3456.3999999998314</v>
      </c>
      <c r="CY34" s="390"/>
      <c r="CZ34" s="308">
        <f t="shared" ref="CZ34" si="21">CZ30+CZ32+CZ33</f>
        <v>2817.016000000569</v>
      </c>
      <c r="DA34" s="390"/>
      <c r="DB34" s="308">
        <f>DB30+DB32+DB33</f>
        <v>3225.6440000000848</v>
      </c>
      <c r="DC34" s="390"/>
      <c r="DD34" s="308">
        <f t="shared" ref="DD34" si="22">DD30+DD32+DD33</f>
        <v>3337.6219999997302</v>
      </c>
      <c r="DE34" s="390"/>
      <c r="DF34" s="308">
        <f>DF30+DF32+DF33</f>
        <v>3455.6789999996877</v>
      </c>
      <c r="DG34" s="390"/>
      <c r="DH34" s="308">
        <f t="shared" ref="DH34" si="23">DH30+DH32+DH33</f>
        <v>3355.012000000238</v>
      </c>
      <c r="DI34" s="390"/>
      <c r="DJ34" s="308">
        <f t="shared" ref="DJ34" si="24">DJ30+DJ32+DJ33</f>
        <v>3263.6380000000563</v>
      </c>
      <c r="DK34" s="390"/>
      <c r="DL34" s="308">
        <f t="shared" ref="DL34" si="25">DL30+DL32+DL33</f>
        <v>0</v>
      </c>
      <c r="DM34" s="390"/>
      <c r="DN34" s="308">
        <f t="shared" ref="DN34" si="26">DN30+DN32+DN33</f>
        <v>0</v>
      </c>
      <c r="DO34" s="309"/>
      <c r="DP34" s="264"/>
      <c r="DQ34" s="1"/>
    </row>
    <row r="35" spans="1:121" ht="14.25" customHeight="1" thickBot="1" x14ac:dyDescent="0.3">
      <c r="A35" s="316" t="s">
        <v>44</v>
      </c>
      <c r="B35" s="317"/>
      <c r="C35" s="318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08">
        <f t="shared" ref="CD35" si="34">CD31-CD34</f>
        <v>-198.92800000026364</v>
      </c>
      <c r="CE35" s="309"/>
      <c r="CF35" s="308">
        <f t="shared" ref="CF35" si="35">CF31-CF34</f>
        <v>1.9680000000298605</v>
      </c>
      <c r="CG35" s="309"/>
      <c r="CH35" s="308">
        <f t="shared" ref="CH35" si="36">CH31-CH34</f>
        <v>-47.866999999999734</v>
      </c>
      <c r="CI35" s="309"/>
      <c r="CJ35" s="308">
        <f t="shared" ref="CJ35" si="37">CJ31-CJ34</f>
        <v>69.114120000272123</v>
      </c>
      <c r="CK35" s="309"/>
      <c r="CL35" s="308">
        <f t="shared" ref="CL35" si="38">CL31-CL34</f>
        <v>-116.12600000007706</v>
      </c>
      <c r="CM35" s="309"/>
      <c r="CN35" s="308">
        <f t="shared" ref="CN35" si="39">CN31-CN34</f>
        <v>-13.835000000112814</v>
      </c>
      <c r="CO35" s="309"/>
      <c r="CP35" s="306">
        <f t="shared" ref="CP35" si="40">CP31-CP34</f>
        <v>190.73400000003539</v>
      </c>
      <c r="CQ35" s="307"/>
      <c r="CR35" s="306">
        <f t="shared" ref="CR35" si="41">CR31-CR34</f>
        <v>213.86099999978569</v>
      </c>
      <c r="CS35" s="307"/>
      <c r="CT35" s="306">
        <f t="shared" ref="CT35:CZ35" si="42">CT31-CT34</f>
        <v>-111.68467999928043</v>
      </c>
      <c r="CU35" s="391"/>
      <c r="CV35" s="306">
        <f t="shared" si="42"/>
        <v>-119.28500000007489</v>
      </c>
      <c r="CW35" s="391"/>
      <c r="CX35" s="306">
        <f t="shared" si="42"/>
        <v>-151.50743999969154</v>
      </c>
      <c r="CY35" s="391"/>
      <c r="CZ35" s="306">
        <f t="shared" si="42"/>
        <v>191.00767999919663</v>
      </c>
      <c r="DA35" s="391"/>
      <c r="DB35" s="306">
        <f t="shared" ref="DB35" si="43">DB31-DB34</f>
        <v>-145.34500000008484</v>
      </c>
      <c r="DC35" s="391"/>
      <c r="DD35" s="306">
        <f t="shared" ref="DD35" si="44">DD31-DD34</f>
        <v>-242.49199999973007</v>
      </c>
      <c r="DE35" s="391"/>
      <c r="DF35" s="306">
        <f t="shared" ref="DF35" si="45">DF31-DF34</f>
        <v>-318.6969999996877</v>
      </c>
      <c r="DG35" s="391"/>
      <c r="DH35" s="306">
        <f t="shared" ref="DH35" si="46">DH31-DH34</f>
        <v>-137.31788000042116</v>
      </c>
      <c r="DI35" s="391"/>
      <c r="DJ35" s="306">
        <f t="shared" ref="DJ35" si="47">DJ31-DJ34</f>
        <v>-131.80400000005648</v>
      </c>
      <c r="DK35" s="391"/>
      <c r="DL35" s="306">
        <f t="shared" ref="DL35" si="48">DL31-DL34</f>
        <v>0</v>
      </c>
      <c r="DM35" s="391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13" t="s">
        <v>45</v>
      </c>
      <c r="B36" s="314"/>
      <c r="C36" s="315"/>
      <c r="D36" s="310">
        <f t="shared" ref="D36" si="50">D31-E30-D32-D33</f>
        <v>109.24033999939797</v>
      </c>
      <c r="E36" s="311"/>
      <c r="F36" s="310">
        <f t="shared" ref="F36" si="51">F31-G30-F32-F33</f>
        <v>-39.726859999794215</v>
      </c>
      <c r="G36" s="311"/>
      <c r="H36" s="310">
        <f t="shared" ref="H36" si="52">H31-I30-H32-H33</f>
        <v>216.5840499996919</v>
      </c>
      <c r="I36" s="311"/>
      <c r="J36" s="310">
        <f t="shared" ref="J36" si="53">J31-K30-J32-J33</f>
        <v>202.39147000047683</v>
      </c>
      <c r="K36" s="311"/>
      <c r="L36" s="310">
        <f t="shared" ref="L36" si="54">L31-M30-L32-L33</f>
        <v>207.44585000001553</v>
      </c>
      <c r="M36" s="311"/>
      <c r="N36" s="310">
        <f t="shared" ref="N36" si="55">N31-O30-N32-N33</f>
        <v>486.16053000005735</v>
      </c>
      <c r="O36" s="311"/>
      <c r="P36" s="310">
        <f t="shared" ref="P36" si="56">P31-Q30-P32-P33</f>
        <v>87.756669999803023</v>
      </c>
      <c r="Q36" s="311"/>
      <c r="R36" s="310">
        <f t="shared" ref="R36" si="57">R31-S30-R32-R33</f>
        <v>49.669639999992341</v>
      </c>
      <c r="S36" s="311"/>
      <c r="T36" s="310">
        <f t="shared" ref="T36" si="58">T31-U30-T32-T33</f>
        <v>-83.618400000232441</v>
      </c>
      <c r="U36" s="311"/>
      <c r="V36" s="310">
        <f>V31-W30-V32-V33</f>
        <v>-2513.4879999999998</v>
      </c>
      <c r="W36" s="311"/>
      <c r="X36" s="310">
        <f>X31-Y30-X32-X33</f>
        <v>-2513.4879999999998</v>
      </c>
      <c r="Y36" s="311"/>
      <c r="Z36" s="310">
        <f>Z31-AA30-Z32-Z33</f>
        <v>-2513.4879999999998</v>
      </c>
      <c r="AA36" s="311"/>
      <c r="AB36" s="310">
        <f>AB31-AC30-AB32-AB33</f>
        <v>-2513.4879999999998</v>
      </c>
      <c r="AC36" s="311"/>
      <c r="AD36" s="310">
        <f t="shared" ref="AD36" si="59">AD31-AE30-AD32-AD33</f>
        <v>-2513.4879999999998</v>
      </c>
      <c r="AE36" s="393"/>
      <c r="AF36" s="310">
        <f>AF31-AG30-AF32-AF33</f>
        <v>-2513.4879999999998</v>
      </c>
      <c r="AG36" s="311"/>
      <c r="AH36" s="310">
        <f t="shared" ref="AH36" si="60">AH31-AI30-AH32-AH33</f>
        <v>-2513.4879999999998</v>
      </c>
      <c r="AI36" s="311"/>
      <c r="AJ36" s="310">
        <f t="shared" ref="AJ36" si="61">AJ31-AK30-AJ32-AJ33</f>
        <v>-2513.4879999999998</v>
      </c>
      <c r="AK36" s="311"/>
      <c r="AL36" s="310">
        <f t="shared" ref="AL36" si="62">AL31-AM30-AL32-AL33</f>
        <v>-2513.4879999999998</v>
      </c>
      <c r="AM36" s="311"/>
      <c r="AN36" s="310">
        <f t="shared" ref="AN36" si="63">AN31-AO30-AN32-AN33</f>
        <v>-2513.4879999999998</v>
      </c>
      <c r="AO36" s="311"/>
      <c r="AP36" s="310">
        <f t="shared" ref="AP36" si="64">AP31-AQ30-AP32-AP33</f>
        <v>-2513.4879999999998</v>
      </c>
      <c r="AQ36" s="311"/>
      <c r="AR36" s="310">
        <f t="shared" ref="AR36" si="65">AR31-AS30-AR32-AR33</f>
        <v>-2513.4879999999998</v>
      </c>
      <c r="AS36" s="311"/>
      <c r="AT36" s="310">
        <f t="shared" ref="AT36" si="66">AT31-AU30-AT32-AT33</f>
        <v>-2513.4879999999998</v>
      </c>
      <c r="AU36" s="311"/>
      <c r="AV36" s="310">
        <f t="shared" ref="AV36" si="67">AV31-AW30-AV32-AV33</f>
        <v>-2513.4879999999998</v>
      </c>
      <c r="AW36" s="311"/>
      <c r="AX36" s="310">
        <f t="shared" ref="AX36" si="68">AX31-AY30-AX32-AX33</f>
        <v>-2513.4879999999998</v>
      </c>
      <c r="AY36" s="311"/>
      <c r="AZ36" s="310">
        <f t="shared" ref="AZ36" si="69">AZ31-BA30-AZ32-AZ33</f>
        <v>-2513.4879999999998</v>
      </c>
      <c r="BA36" s="311"/>
      <c r="BB36" s="310">
        <f t="shared" ref="BB36" si="70">BB31-BC30-BB32-BB33</f>
        <v>-2513.4879999999998</v>
      </c>
      <c r="BC36" s="311"/>
      <c r="BD36" s="310">
        <f t="shared" ref="BD36" si="71">BD31-BE30-BD32-BD33</f>
        <v>-2513.4879999999998</v>
      </c>
      <c r="BE36" s="311"/>
      <c r="BF36" s="310">
        <f t="shared" ref="BF36" si="72">BF31-BG30-BF32-BF33</f>
        <v>-2513.4879999999998</v>
      </c>
      <c r="BG36" s="311"/>
      <c r="BH36" s="310">
        <f t="shared" ref="BH36" si="73">BH31-BI30-BH32-BH33</f>
        <v>-2513.4879999999998</v>
      </c>
      <c r="BI36" s="393"/>
      <c r="BJ36" s="310">
        <f t="shared" ref="BJ36" si="74">BJ31-BK30-BJ32-BJ33</f>
        <v>-2513.4879999999998</v>
      </c>
      <c r="BK36" s="393"/>
      <c r="BL36" s="310">
        <f t="shared" ref="BL36" si="75">BL31-BM30-BL32-BL33</f>
        <v>-2513.4879999999998</v>
      </c>
      <c r="BM36" s="393"/>
      <c r="BN36" s="310">
        <f t="shared" ref="BN36" si="76">BN31-BO30-BN32-BN33</f>
        <v>-2513.4879999999998</v>
      </c>
      <c r="BO36" s="311"/>
      <c r="BP36" s="310">
        <f t="shared" ref="BP36" si="77">BP31-BQ30-BP32-BP33</f>
        <v>-2513.4879999999998</v>
      </c>
      <c r="BQ36" s="311"/>
      <c r="BR36" s="310">
        <f t="shared" ref="BR36" si="78">BR31-BS30-BR32-BR33</f>
        <v>-2513.4879999999998</v>
      </c>
      <c r="BS36" s="311"/>
      <c r="BT36" s="310">
        <f t="shared" ref="BT36" si="79">BT31-BU30-BT32-BT33</f>
        <v>96.563410000259978</v>
      </c>
      <c r="BU36" s="311"/>
      <c r="BV36" s="310">
        <f t="shared" ref="BV36" si="80">BV31-BW30-BV32-BV33</f>
        <v>-148.33522000047441</v>
      </c>
      <c r="BW36" s="311"/>
      <c r="BX36" s="310">
        <f t="shared" ref="BX36" si="81">BX31-BY30-BX32-BX33</f>
        <v>-511.85252999936256</v>
      </c>
      <c r="BY36" s="311"/>
      <c r="BZ36" s="310">
        <f t="shared" ref="BZ36" si="82">BZ31-CA30-BZ32-BZ33</f>
        <v>-397.35183000025262</v>
      </c>
      <c r="CA36" s="311"/>
      <c r="CB36" s="211"/>
      <c r="CC36" s="211"/>
      <c r="CD36" s="211"/>
      <c r="CE36" s="211"/>
      <c r="CF36" s="211"/>
      <c r="CG36" s="211"/>
      <c r="CH36" s="394">
        <f>SUM(D36:BM36)</f>
        <v>-54060.832710000577</v>
      </c>
      <c r="CI36" s="395"/>
      <c r="CJ36" s="396"/>
      <c r="CK36" s="396"/>
      <c r="CL36" s="396"/>
      <c r="CM36" s="396"/>
      <c r="CN36" s="396"/>
      <c r="CO36" s="396"/>
      <c r="CP36" s="396"/>
      <c r="CQ36" s="396"/>
      <c r="CR36" s="397"/>
      <c r="CS36" s="212">
        <f>CR31-CS30-CR33-CR32</f>
        <v>-38.856120000104056</v>
      </c>
      <c r="CT36" s="230"/>
      <c r="CU36" s="212">
        <f>CT31-CU30-CT33-CT32</f>
        <v>67.070220000437303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12" t="s">
        <v>46</v>
      </c>
      <c r="B37" s="312"/>
      <c r="C37" s="312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2">
        <v>45107</v>
      </c>
      <c r="BQ39" s="392"/>
      <c r="DQ39" s="138"/>
    </row>
    <row r="40" spans="1:121" x14ac:dyDescent="0.25">
      <c r="D40" s="303" t="s">
        <v>115</v>
      </c>
      <c r="E40" s="303"/>
      <c r="F40" s="303" t="s">
        <v>116</v>
      </c>
      <c r="G40" s="303"/>
      <c r="H40" s="303" t="s">
        <v>114</v>
      </c>
      <c r="I40" s="303"/>
      <c r="J40" s="303" t="s">
        <v>117</v>
      </c>
      <c r="K40" s="303"/>
      <c r="L40" s="303" t="s">
        <v>118</v>
      </c>
      <c r="M40" s="303"/>
      <c r="N40" s="303" t="s">
        <v>119</v>
      </c>
      <c r="O40" s="303"/>
      <c r="P40" s="303" t="s">
        <v>120</v>
      </c>
      <c r="Q40" s="303"/>
      <c r="R40" s="303" t="s">
        <v>121</v>
      </c>
      <c r="S40" s="303"/>
      <c r="T40" s="303" t="s">
        <v>122</v>
      </c>
      <c r="U40" s="303"/>
      <c r="AH40" s="170"/>
      <c r="AI40" s="169"/>
      <c r="AJ40" s="170"/>
      <c r="AL40" s="170"/>
      <c r="AN40" s="169"/>
      <c r="AP40" s="170"/>
      <c r="AR40" s="170"/>
      <c r="AX40" s="177"/>
      <c r="BB40" s="177"/>
      <c r="BT40" s="303" t="s">
        <v>123</v>
      </c>
      <c r="BU40" s="303"/>
      <c r="BV40" s="303" t="s">
        <v>126</v>
      </c>
      <c r="BW40" s="303"/>
      <c r="BX40" s="303" t="s">
        <v>127</v>
      </c>
      <c r="BY40" s="303"/>
      <c r="BZ40" s="303" t="s">
        <v>128</v>
      </c>
      <c r="CA40" s="303"/>
      <c r="CB40" s="303" t="s">
        <v>129</v>
      </c>
      <c r="CC40" s="303"/>
      <c r="CD40" s="303" t="s">
        <v>130</v>
      </c>
      <c r="CE40" s="303"/>
      <c r="CF40" s="303" t="s">
        <v>131</v>
      </c>
      <c r="CG40" s="303"/>
      <c r="CH40" s="303" t="s">
        <v>132</v>
      </c>
      <c r="CI40" s="303"/>
      <c r="CJ40" s="303" t="s">
        <v>132</v>
      </c>
      <c r="CK40" s="303"/>
      <c r="CL40" s="303">
        <v>15715.576999999999</v>
      </c>
      <c r="CM40" s="303"/>
      <c r="CN40" s="302">
        <v>15719.266</v>
      </c>
      <c r="CO40" s="302"/>
      <c r="CP40" s="302" t="s">
        <v>133</v>
      </c>
      <c r="CQ40" s="302"/>
      <c r="CR40" s="302" t="s">
        <v>134</v>
      </c>
      <c r="CS40" s="302"/>
      <c r="CT40" s="302" t="s">
        <v>135</v>
      </c>
      <c r="CU40" s="302"/>
      <c r="CV40" s="302" t="s">
        <v>136</v>
      </c>
      <c r="CW40" s="302"/>
      <c r="CX40" s="302">
        <v>45163</v>
      </c>
      <c r="CY40" s="302"/>
      <c r="CZ40" s="302">
        <v>45164</v>
      </c>
      <c r="DA40" s="302"/>
      <c r="DB40" s="302">
        <v>45165</v>
      </c>
      <c r="DC40" s="302"/>
      <c r="DD40" s="302">
        <v>45166</v>
      </c>
      <c r="DE40" s="302"/>
      <c r="DF40" s="302">
        <v>45167</v>
      </c>
      <c r="DG40" s="302"/>
      <c r="DH40" s="302">
        <v>45168</v>
      </c>
      <c r="DI40" s="302"/>
      <c r="DJ40" s="302">
        <v>45169</v>
      </c>
      <c r="DK40" s="302"/>
      <c r="DL40" s="302"/>
      <c r="DM40" s="302"/>
      <c r="DN40" s="302"/>
      <c r="DO40" s="302"/>
    </row>
    <row r="41" spans="1:121" x14ac:dyDescent="0.25">
      <c r="C41" s="163" t="s">
        <v>48</v>
      </c>
      <c r="D41" s="299">
        <v>15642.611999999999</v>
      </c>
      <c r="E41" s="299"/>
      <c r="F41" s="299">
        <v>15647.148999999999</v>
      </c>
      <c r="G41" s="299"/>
      <c r="H41" s="299">
        <v>15651.105</v>
      </c>
      <c r="I41" s="299"/>
      <c r="J41" s="299">
        <v>15654.773999999999</v>
      </c>
      <c r="K41" s="299"/>
      <c r="L41" s="299">
        <v>15658.712</v>
      </c>
      <c r="M41" s="299"/>
      <c r="N41" s="299">
        <v>15662.493</v>
      </c>
      <c r="O41" s="299"/>
      <c r="P41" s="299">
        <v>15666.384</v>
      </c>
      <c r="Q41" s="299"/>
      <c r="R41" s="299">
        <v>15670.371999999999</v>
      </c>
      <c r="S41" s="299"/>
      <c r="T41" s="299">
        <v>15674.883</v>
      </c>
      <c r="U41" s="299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9"/>
      <c r="BQ41" s="399"/>
      <c r="BR41" s="17"/>
      <c r="BS41" s="17"/>
      <c r="BT41" s="299">
        <v>15679.178</v>
      </c>
      <c r="BU41" s="299"/>
      <c r="BV41" s="299">
        <v>15683.91</v>
      </c>
      <c r="BW41" s="299"/>
      <c r="BX41" s="299">
        <v>15688.98</v>
      </c>
      <c r="BY41" s="299"/>
      <c r="BZ41" s="299">
        <v>15693.849</v>
      </c>
      <c r="CA41" s="299"/>
      <c r="CB41" s="398">
        <v>15697.99</v>
      </c>
      <c r="CC41" s="398"/>
      <c r="CD41" s="299">
        <v>15701.493</v>
      </c>
      <c r="CE41" s="299"/>
      <c r="CF41" s="299">
        <v>15705.103999999999</v>
      </c>
      <c r="CG41" s="299"/>
      <c r="CH41" s="299">
        <v>15708.431</v>
      </c>
      <c r="CI41" s="299"/>
      <c r="CJ41" s="299">
        <v>15711.866</v>
      </c>
      <c r="CK41" s="299"/>
      <c r="CL41" s="299">
        <v>773.64</v>
      </c>
      <c r="CM41" s="299"/>
      <c r="CN41" s="299">
        <v>773.64</v>
      </c>
      <c r="CO41" s="299"/>
      <c r="CP41" s="299">
        <v>15723.18</v>
      </c>
      <c r="CQ41" s="299"/>
      <c r="CR41" s="400">
        <v>15727.358</v>
      </c>
      <c r="CS41" s="400"/>
      <c r="CT41" s="400">
        <v>15731.334999999999</v>
      </c>
      <c r="CU41" s="400"/>
      <c r="CV41" s="400">
        <v>15735.152</v>
      </c>
      <c r="CW41" s="400"/>
      <c r="CX41" s="400">
        <v>15738.781000000001</v>
      </c>
      <c r="CY41" s="400"/>
      <c r="CZ41" s="400">
        <v>15742.718000000001</v>
      </c>
      <c r="DA41" s="400"/>
      <c r="DB41" s="401">
        <v>15746.489</v>
      </c>
      <c r="DC41" s="401"/>
      <c r="DD41" s="401">
        <v>15750.592000000001</v>
      </c>
      <c r="DE41" s="401"/>
      <c r="DF41" s="400">
        <v>15753.919</v>
      </c>
      <c r="DG41" s="400"/>
      <c r="DH41" s="400">
        <v>15757.589</v>
      </c>
      <c r="DI41" s="400"/>
      <c r="DJ41" s="302">
        <v>15761.272000000001</v>
      </c>
      <c r="DK41" s="302"/>
      <c r="DL41" s="400"/>
      <c r="DM41" s="400"/>
      <c r="DN41" s="400"/>
      <c r="DO41" s="400"/>
    </row>
    <row r="42" spans="1:121" x14ac:dyDescent="0.25">
      <c r="C42" s="163" t="s">
        <v>49</v>
      </c>
      <c r="D42" s="299">
        <v>773.63900000000001</v>
      </c>
      <c r="E42" s="299"/>
      <c r="F42" s="299">
        <v>773.63900000000001</v>
      </c>
      <c r="G42" s="299"/>
      <c r="H42" s="299">
        <v>773.63900000000001</v>
      </c>
      <c r="I42" s="299"/>
      <c r="J42" s="299">
        <v>773.63900000000001</v>
      </c>
      <c r="K42" s="299"/>
      <c r="L42" s="299">
        <v>773.63900000000001</v>
      </c>
      <c r="M42" s="299"/>
      <c r="N42" s="299">
        <v>773.63900000000001</v>
      </c>
      <c r="O42" s="299"/>
      <c r="P42" s="299">
        <v>773.63900000000001</v>
      </c>
      <c r="Q42" s="299"/>
      <c r="R42" s="299">
        <v>773.63900000000001</v>
      </c>
      <c r="S42" s="299"/>
      <c r="T42" s="299">
        <v>773.63900000000001</v>
      </c>
      <c r="U42" s="299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9"/>
      <c r="BQ42" s="399"/>
      <c r="BR42" s="17"/>
      <c r="BS42" s="17"/>
      <c r="BT42" s="299">
        <v>773.63900000000001</v>
      </c>
      <c r="BU42" s="299"/>
      <c r="BV42" s="299">
        <v>773.64</v>
      </c>
      <c r="BW42" s="299"/>
      <c r="BX42" s="299">
        <v>773.64</v>
      </c>
      <c r="BY42" s="299"/>
      <c r="BZ42" s="299">
        <v>773.64</v>
      </c>
      <c r="CA42" s="299"/>
      <c r="CB42" s="398">
        <v>773.64</v>
      </c>
      <c r="CC42" s="398"/>
      <c r="CD42" s="299">
        <v>773.64</v>
      </c>
      <c r="CE42" s="299"/>
      <c r="CF42" s="299">
        <v>773.64</v>
      </c>
      <c r="CG42" s="299"/>
      <c r="CH42" s="299">
        <v>773.64</v>
      </c>
      <c r="CI42" s="299"/>
      <c r="CJ42" s="299">
        <v>773.64</v>
      </c>
      <c r="CK42" s="299"/>
      <c r="CL42" s="299">
        <v>13.2800000000002</v>
      </c>
      <c r="CM42" s="299"/>
      <c r="CN42" s="299">
        <v>14.679999999999836</v>
      </c>
      <c r="CO42" s="299"/>
      <c r="CP42" s="299">
        <v>773.64</v>
      </c>
      <c r="CQ42" s="299"/>
      <c r="CR42" s="400">
        <v>773.64</v>
      </c>
      <c r="CS42" s="400"/>
      <c r="CT42" s="400">
        <v>773.64</v>
      </c>
      <c r="CU42" s="400"/>
      <c r="CV42" s="400">
        <v>773.64</v>
      </c>
      <c r="CW42" s="400"/>
      <c r="CX42" s="400">
        <v>773.64</v>
      </c>
      <c r="CY42" s="400"/>
      <c r="CZ42" s="400">
        <v>773.64</v>
      </c>
      <c r="DA42" s="400"/>
      <c r="DB42" s="401">
        <v>773.64</v>
      </c>
      <c r="DC42" s="401"/>
      <c r="DD42" s="401">
        <v>773.64</v>
      </c>
      <c r="DE42" s="401"/>
      <c r="DF42" s="400">
        <v>773.64</v>
      </c>
      <c r="DG42" s="400"/>
      <c r="DH42" s="400">
        <v>773.64</v>
      </c>
      <c r="DI42" s="400"/>
      <c r="DJ42" s="302">
        <v>773.64</v>
      </c>
      <c r="DK42" s="302"/>
      <c r="DL42" s="400"/>
      <c r="DM42" s="400"/>
      <c r="DN42" s="400"/>
      <c r="DO42" s="400"/>
    </row>
    <row r="43" spans="1:121" x14ac:dyDescent="0.25">
      <c r="C43" s="163" t="s">
        <v>50</v>
      </c>
      <c r="D43" s="299">
        <v>14.679999999999836</v>
      </c>
      <c r="E43" s="299"/>
      <c r="F43" s="299">
        <v>14.960000000000036</v>
      </c>
      <c r="G43" s="299"/>
      <c r="H43" s="299">
        <v>15.480000000000018</v>
      </c>
      <c r="I43" s="299"/>
      <c r="J43" s="299">
        <v>15.239999999999782</v>
      </c>
      <c r="K43" s="299"/>
      <c r="L43" s="299">
        <v>15.680000000000291</v>
      </c>
      <c r="M43" s="299"/>
      <c r="N43" s="299">
        <v>15.319999999999709</v>
      </c>
      <c r="O43" s="299"/>
      <c r="P43" s="299">
        <v>14.880000000000109</v>
      </c>
      <c r="Q43" s="299"/>
      <c r="R43" s="299">
        <v>15.160000000000309</v>
      </c>
      <c r="S43" s="299"/>
      <c r="T43" s="299">
        <v>15.199999999999818</v>
      </c>
      <c r="U43" s="299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9"/>
      <c r="BQ43" s="399"/>
      <c r="BR43" s="17"/>
      <c r="BS43" s="17"/>
      <c r="BT43" s="299">
        <v>15.159999999999854</v>
      </c>
      <c r="BU43" s="299"/>
      <c r="BV43" s="299">
        <v>12.160000000000309</v>
      </c>
      <c r="BW43" s="299"/>
      <c r="BX43" s="299">
        <v>6.7999999999997272</v>
      </c>
      <c r="BY43" s="299"/>
      <c r="BZ43" s="299">
        <v>17.920000000000073</v>
      </c>
      <c r="CA43" s="299"/>
      <c r="CB43" s="299">
        <v>15.400000000000091</v>
      </c>
      <c r="CC43" s="299"/>
      <c r="CD43" s="299">
        <v>14.679999999999836</v>
      </c>
      <c r="CE43" s="299"/>
      <c r="CF43" s="299">
        <v>13.599999999999909</v>
      </c>
      <c r="CG43" s="299"/>
      <c r="CH43" s="299">
        <v>14</v>
      </c>
      <c r="CI43" s="299"/>
      <c r="CJ43" s="299">
        <v>13.800000000000182</v>
      </c>
      <c r="CK43" s="299"/>
      <c r="CL43" s="299">
        <v>141.81999999996333</v>
      </c>
      <c r="CM43" s="299"/>
      <c r="CN43" s="299">
        <v>143.92000000003463</v>
      </c>
      <c r="CO43" s="299"/>
      <c r="CP43" s="299">
        <v>13.7199999999998</v>
      </c>
      <c r="CQ43" s="299"/>
      <c r="CR43" s="400">
        <v>13.640000000000327</v>
      </c>
      <c r="CS43" s="400"/>
      <c r="CT43" s="400">
        <v>18.759999999999764</v>
      </c>
      <c r="CU43" s="400"/>
      <c r="CV43" s="400">
        <v>22.119999999999891</v>
      </c>
      <c r="CW43" s="400"/>
      <c r="CX43" s="400">
        <v>17.320000000000618</v>
      </c>
      <c r="CY43" s="400"/>
      <c r="CZ43" s="400">
        <v>14.679999999999382</v>
      </c>
      <c r="DA43" s="400"/>
      <c r="DB43" s="401">
        <v>15.320000000000618</v>
      </c>
      <c r="DC43" s="401"/>
      <c r="DD43" s="401">
        <v>18.599999999999454</v>
      </c>
      <c r="DE43" s="401"/>
      <c r="DF43" s="400">
        <v>21.440000000000509</v>
      </c>
      <c r="DG43" s="400"/>
      <c r="DH43" s="400">
        <v>22.279999999999745</v>
      </c>
      <c r="DI43" s="400"/>
      <c r="DJ43" s="302">
        <v>22.279999999999745</v>
      </c>
      <c r="DK43" s="302"/>
      <c r="DL43" s="400"/>
      <c r="DM43" s="400"/>
      <c r="DN43" s="400"/>
      <c r="DO43" s="400"/>
    </row>
    <row r="44" spans="1:121" x14ac:dyDescent="0.25">
      <c r="C44" s="163" t="s">
        <v>51</v>
      </c>
      <c r="D44" s="299">
        <v>147</v>
      </c>
      <c r="E44" s="299"/>
      <c r="F44" s="299">
        <v>152.04000000000815</v>
      </c>
      <c r="G44" s="299"/>
      <c r="H44" s="299">
        <v>161.8399999999674</v>
      </c>
      <c r="I44" s="299"/>
      <c r="J44" s="299">
        <v>161.42000000003463</v>
      </c>
      <c r="K44" s="299"/>
      <c r="L44" s="299">
        <v>169.67999999998574</v>
      </c>
      <c r="M44" s="299"/>
      <c r="N44" s="299">
        <v>159.45999999999185</v>
      </c>
      <c r="O44" s="299"/>
      <c r="P44" s="299">
        <v>162.40000000003056</v>
      </c>
      <c r="Q44" s="299"/>
      <c r="R44" s="299">
        <v>163.79999999995925</v>
      </c>
      <c r="S44" s="299"/>
      <c r="T44" s="299">
        <v>164.21999999999389</v>
      </c>
      <c r="U44" s="299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9"/>
      <c r="BQ44" s="399"/>
      <c r="BR44" s="17"/>
      <c r="BS44" s="17"/>
      <c r="BT44" s="299">
        <v>155.96000000004278</v>
      </c>
      <c r="BU44" s="299"/>
      <c r="BV44" s="299">
        <v>154.13999999997759</v>
      </c>
      <c r="BW44" s="299"/>
      <c r="BX44" s="299">
        <v>151.06000000001222</v>
      </c>
      <c r="BY44" s="299"/>
      <c r="BZ44" s="299">
        <v>134.82000000001426</v>
      </c>
      <c r="CA44" s="299"/>
      <c r="CB44" s="299">
        <v>137.89999999997963</v>
      </c>
      <c r="CC44" s="299"/>
      <c r="CD44" s="299">
        <v>138.87999999997555</v>
      </c>
      <c r="CE44" s="299"/>
      <c r="CF44" s="299">
        <v>147</v>
      </c>
      <c r="CG44" s="299"/>
      <c r="CH44" s="299">
        <v>152.73999999999796</v>
      </c>
      <c r="CI44" s="299"/>
      <c r="CJ44" s="299">
        <v>148.96000000004278</v>
      </c>
      <c r="CK44" s="299"/>
      <c r="CL44" s="299">
        <v>38.53500000000713</v>
      </c>
      <c r="CM44" s="299"/>
      <c r="CN44" s="299">
        <v>39.129999999988286</v>
      </c>
      <c r="CO44" s="299"/>
      <c r="CP44" s="299">
        <v>144.61999999997352</v>
      </c>
      <c r="CQ44" s="299"/>
      <c r="CR44" s="400">
        <v>153.86000000002241</v>
      </c>
      <c r="CS44" s="400"/>
      <c r="CT44" s="400">
        <v>153.85999999997148</v>
      </c>
      <c r="CU44" s="400"/>
      <c r="CV44" s="400">
        <v>159.04000000000815</v>
      </c>
      <c r="CW44" s="400"/>
      <c r="CX44" s="400">
        <v>160.30000000001019</v>
      </c>
      <c r="CY44" s="400"/>
      <c r="CZ44" s="400">
        <v>160.30000000001019</v>
      </c>
      <c r="DA44" s="400"/>
      <c r="DB44" s="401">
        <v>149.93999999998778</v>
      </c>
      <c r="DC44" s="401"/>
      <c r="DD44" s="401">
        <v>147.4199999999837</v>
      </c>
      <c r="DE44" s="401"/>
      <c r="DF44" s="400">
        <v>148.95999999999185</v>
      </c>
      <c r="DG44" s="400"/>
      <c r="DH44" s="400">
        <v>147.42000000003463</v>
      </c>
      <c r="DI44" s="400"/>
      <c r="DJ44" s="302">
        <v>154.28000000000611</v>
      </c>
      <c r="DK44" s="302"/>
      <c r="DL44" s="400"/>
      <c r="DM44" s="400"/>
      <c r="DN44" s="400"/>
      <c r="DO44" s="400"/>
    </row>
    <row r="45" spans="1:121" x14ac:dyDescent="0.25">
      <c r="C45" s="163" t="s">
        <v>52</v>
      </c>
      <c r="D45" s="299">
        <v>37.169999999996435</v>
      </c>
      <c r="E45" s="299"/>
      <c r="F45" s="299">
        <v>37.065000000000509</v>
      </c>
      <c r="G45" s="299"/>
      <c r="H45" s="299">
        <v>37.275000000005093</v>
      </c>
      <c r="I45" s="299"/>
      <c r="J45" s="299">
        <v>37.205000000003565</v>
      </c>
      <c r="K45" s="299"/>
      <c r="L45" s="299">
        <v>37.134999999989304</v>
      </c>
      <c r="M45" s="299"/>
      <c r="N45" s="299">
        <v>37.625</v>
      </c>
      <c r="O45" s="299"/>
      <c r="P45" s="299">
        <v>38.570000000001528</v>
      </c>
      <c r="Q45" s="299"/>
      <c r="R45" s="299">
        <v>38.150000000005093</v>
      </c>
      <c r="S45" s="299"/>
      <c r="T45" s="299">
        <v>37.484999999996944</v>
      </c>
      <c r="U45" s="299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9"/>
      <c r="BQ45" s="399"/>
      <c r="BR45" s="17"/>
      <c r="BS45" s="17"/>
      <c r="BT45" s="299">
        <v>37.729999999995925</v>
      </c>
      <c r="BU45" s="299"/>
      <c r="BV45" s="299">
        <v>40.320000000001528</v>
      </c>
      <c r="BW45" s="299"/>
      <c r="BX45" s="299">
        <v>40.565000000000509</v>
      </c>
      <c r="BY45" s="299"/>
      <c r="BZ45" s="299">
        <v>39.130000000001019</v>
      </c>
      <c r="CA45" s="299"/>
      <c r="CB45" s="299">
        <v>39.970000000006621</v>
      </c>
      <c r="CC45" s="299"/>
      <c r="CD45" s="299">
        <v>40.109999999996944</v>
      </c>
      <c r="CE45" s="299"/>
      <c r="CF45" s="299">
        <v>40.075000000002547</v>
      </c>
      <c r="CG45" s="299"/>
      <c r="CH45" s="299">
        <v>39.619999999998981</v>
      </c>
      <c r="CI45" s="299"/>
      <c r="CJ45" s="299">
        <v>38.919999999996435</v>
      </c>
      <c r="CK45" s="299"/>
      <c r="CL45" s="299">
        <v>16938.381000000001</v>
      </c>
      <c r="CM45" s="299"/>
      <c r="CN45" s="299">
        <v>16942.083999999999</v>
      </c>
      <c r="CO45" s="299"/>
      <c r="CP45" s="299">
        <v>38.290000000008149</v>
      </c>
      <c r="CQ45" s="299"/>
      <c r="CR45" s="400">
        <v>39.269999999991342</v>
      </c>
      <c r="CS45" s="400"/>
      <c r="CT45" s="400">
        <v>39.445000000001528</v>
      </c>
      <c r="CU45" s="400"/>
      <c r="CV45" s="400">
        <v>39.270000000004075</v>
      </c>
      <c r="CW45" s="400"/>
      <c r="CX45" s="400">
        <v>38.010000000002037</v>
      </c>
      <c r="CY45" s="400"/>
      <c r="CZ45" s="400">
        <v>38.5</v>
      </c>
      <c r="DA45" s="400"/>
      <c r="DB45" s="401">
        <v>38.849999999994907</v>
      </c>
      <c r="DC45" s="401"/>
      <c r="DD45" s="401">
        <v>38.53500000000713</v>
      </c>
      <c r="DE45" s="401"/>
      <c r="DF45" s="400">
        <v>38.14999999999236</v>
      </c>
      <c r="DG45" s="400"/>
      <c r="DH45" s="400">
        <v>38.640000000003056</v>
      </c>
      <c r="DI45" s="400"/>
      <c r="DJ45" s="302">
        <v>39.164999999995416</v>
      </c>
      <c r="DK45" s="302"/>
      <c r="DL45" s="400"/>
      <c r="DM45" s="400"/>
      <c r="DN45" s="400"/>
      <c r="DO45" s="400"/>
    </row>
    <row r="46" spans="1:121" x14ac:dyDescent="0.25">
      <c r="C46" s="163" t="s">
        <v>53</v>
      </c>
      <c r="D46" s="299">
        <v>16869.003000000001</v>
      </c>
      <c r="E46" s="299"/>
      <c r="F46" s="299">
        <v>16872.983</v>
      </c>
      <c r="G46" s="299"/>
      <c r="H46" s="299">
        <v>16877.101999999999</v>
      </c>
      <c r="I46" s="299"/>
      <c r="J46" s="299">
        <v>16881.205000000002</v>
      </c>
      <c r="K46" s="299"/>
      <c r="L46" s="299">
        <v>16885.257000000001</v>
      </c>
      <c r="M46" s="299"/>
      <c r="N46" s="299">
        <v>16889.207999999999</v>
      </c>
      <c r="O46" s="299"/>
      <c r="P46" s="299">
        <v>16893.096000000001</v>
      </c>
      <c r="Q46" s="299"/>
      <c r="R46" s="299">
        <v>16897.019</v>
      </c>
      <c r="S46" s="299"/>
      <c r="T46" s="299">
        <v>16901.223999999998</v>
      </c>
      <c r="U46" s="299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9"/>
      <c r="BQ46" s="399"/>
      <c r="BR46" s="17"/>
      <c r="BS46" s="17"/>
      <c r="BT46" s="299">
        <v>16905.329000000002</v>
      </c>
      <c r="BU46" s="299"/>
      <c r="BV46" s="299">
        <v>16909.415000000001</v>
      </c>
      <c r="BW46" s="299"/>
      <c r="BX46" s="299">
        <v>16913.028999999999</v>
      </c>
      <c r="BY46" s="299"/>
      <c r="BZ46" s="299">
        <v>16916.251</v>
      </c>
      <c r="CA46" s="299"/>
      <c r="CB46" s="299">
        <v>16919.827000000001</v>
      </c>
      <c r="CC46" s="299"/>
      <c r="CD46" s="299">
        <v>16923.411</v>
      </c>
      <c r="CE46" s="299"/>
      <c r="CF46" s="299">
        <v>16927.093000000001</v>
      </c>
      <c r="CG46" s="299"/>
      <c r="CH46" s="299">
        <v>16930.825000000001</v>
      </c>
      <c r="CI46" s="299"/>
      <c r="CJ46" s="299">
        <v>16934.628000000001</v>
      </c>
      <c r="CK46" s="299"/>
      <c r="CL46" s="299">
        <v>4.9800000000000004</v>
      </c>
      <c r="CM46" s="299"/>
      <c r="CN46" s="299">
        <v>5.08</v>
      </c>
      <c r="CO46" s="299"/>
      <c r="CP46" s="299">
        <v>16945.909</v>
      </c>
      <c r="CQ46" s="299"/>
      <c r="CR46" s="400">
        <v>16949.864000000001</v>
      </c>
      <c r="CS46" s="400"/>
      <c r="CT46" s="400">
        <v>16953.367999999999</v>
      </c>
      <c r="CU46" s="400"/>
      <c r="CV46" s="400">
        <v>16956.870999999999</v>
      </c>
      <c r="CW46" s="400"/>
      <c r="CX46" s="400">
        <v>16960.402999999998</v>
      </c>
      <c r="CY46" s="400"/>
      <c r="CZ46" s="400">
        <v>16963.883000000002</v>
      </c>
      <c r="DA46" s="400"/>
      <c r="DB46" s="401">
        <v>16967.239000000001</v>
      </c>
      <c r="DC46" s="401"/>
      <c r="DD46" s="401">
        <v>16970.441999999999</v>
      </c>
      <c r="DE46" s="401"/>
      <c r="DF46" s="400">
        <v>16973.666000000001</v>
      </c>
      <c r="DG46" s="400"/>
      <c r="DH46" s="400">
        <v>16976.891</v>
      </c>
      <c r="DI46" s="400"/>
      <c r="DJ46" s="302">
        <v>16980.185000000001</v>
      </c>
      <c r="DK46" s="302"/>
      <c r="DL46" s="400"/>
      <c r="DM46" s="400"/>
      <c r="DN46" s="400"/>
      <c r="DO46" s="400"/>
    </row>
    <row r="47" spans="1:121" x14ac:dyDescent="0.25">
      <c r="C47" s="163" t="s">
        <v>54</v>
      </c>
      <c r="D47" s="299">
        <v>4.3</v>
      </c>
      <c r="E47" s="299"/>
      <c r="F47" s="299">
        <v>4.3</v>
      </c>
      <c r="G47" s="299"/>
      <c r="H47" s="299">
        <v>4.34</v>
      </c>
      <c r="I47" s="299"/>
      <c r="J47" s="299">
        <v>4.3600000000000003</v>
      </c>
      <c r="K47" s="299"/>
      <c r="L47" s="299">
        <v>4.3600000000000003</v>
      </c>
      <c r="M47" s="299"/>
      <c r="N47" s="299">
        <v>4.3600000000000003</v>
      </c>
      <c r="O47" s="299"/>
      <c r="P47" s="299">
        <v>4.3600000000000003</v>
      </c>
      <c r="Q47" s="299"/>
      <c r="R47" s="299">
        <v>4.3600000000000003</v>
      </c>
      <c r="S47" s="299"/>
      <c r="T47" s="299">
        <v>4.3600000000000003</v>
      </c>
      <c r="U47" s="299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9"/>
      <c r="BQ47" s="399"/>
      <c r="BR47" s="17"/>
      <c r="BS47" s="17"/>
      <c r="BT47" s="299">
        <v>4.3600000000000003</v>
      </c>
      <c r="BU47" s="299"/>
      <c r="BV47" s="299">
        <v>4.46</v>
      </c>
      <c r="BW47" s="299"/>
      <c r="BX47" s="299">
        <v>4.5599999999999996</v>
      </c>
      <c r="BY47" s="299"/>
      <c r="BZ47" s="299">
        <v>4.5599999999999996</v>
      </c>
      <c r="CA47" s="299"/>
      <c r="CB47" s="398">
        <v>4.78</v>
      </c>
      <c r="CC47" s="398"/>
      <c r="CD47" s="299">
        <v>4.79</v>
      </c>
      <c r="CE47" s="299"/>
      <c r="CF47" s="299">
        <v>4.88</v>
      </c>
      <c r="CG47" s="299"/>
      <c r="CH47" s="299">
        <v>4.9000000000000004</v>
      </c>
      <c r="CI47" s="299"/>
      <c r="CJ47" s="299">
        <v>4.9000000000000004</v>
      </c>
      <c r="CK47" s="299"/>
      <c r="CL47" s="299">
        <v>68.94</v>
      </c>
      <c r="CM47" s="299"/>
      <c r="CN47" s="299">
        <v>68.94</v>
      </c>
      <c r="CO47" s="299"/>
      <c r="CP47" s="299">
        <v>5.18</v>
      </c>
      <c r="CQ47" s="299"/>
      <c r="CR47" s="400">
        <v>5.27</v>
      </c>
      <c r="CS47" s="400"/>
      <c r="CT47" s="400">
        <v>5.39</v>
      </c>
      <c r="CU47" s="400"/>
      <c r="CV47" s="400">
        <v>5.48</v>
      </c>
      <c r="CW47" s="400"/>
      <c r="CX47" s="400">
        <v>5.59</v>
      </c>
      <c r="CY47" s="400"/>
      <c r="CZ47" s="400">
        <v>5.7</v>
      </c>
      <c r="DA47" s="400"/>
      <c r="DB47" s="401">
        <v>5.8</v>
      </c>
      <c r="DC47" s="401"/>
      <c r="DD47" s="401">
        <v>5.91</v>
      </c>
      <c r="DE47" s="401"/>
      <c r="DF47" s="400">
        <v>6.01</v>
      </c>
      <c r="DG47" s="400"/>
      <c r="DH47" s="400">
        <v>6.11</v>
      </c>
      <c r="DI47" s="400"/>
      <c r="DJ47" s="302">
        <v>6.21</v>
      </c>
      <c r="DK47" s="302"/>
      <c r="DL47" s="400"/>
      <c r="DM47" s="400"/>
      <c r="DN47" s="400"/>
      <c r="DO47" s="400"/>
    </row>
    <row r="48" spans="1:121" x14ac:dyDescent="0.25">
      <c r="C48" s="163" t="s">
        <v>55</v>
      </c>
      <c r="D48" s="299">
        <v>64.36</v>
      </c>
      <c r="E48" s="299"/>
      <c r="F48" s="299">
        <v>64.459999999999994</v>
      </c>
      <c r="G48" s="299"/>
      <c r="H48" s="299">
        <v>65.19</v>
      </c>
      <c r="I48" s="299"/>
      <c r="J48" s="299">
        <v>65.959999999999994</v>
      </c>
      <c r="K48" s="299"/>
      <c r="L48" s="299">
        <v>66.069999999999993</v>
      </c>
      <c r="M48" s="299"/>
      <c r="N48" s="299">
        <v>66.17</v>
      </c>
      <c r="O48" s="299"/>
      <c r="P48" s="299">
        <v>66.28</v>
      </c>
      <c r="Q48" s="299"/>
      <c r="R48" s="299">
        <v>66.38</v>
      </c>
      <c r="S48" s="299"/>
      <c r="T48" s="299">
        <v>66.45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9"/>
      <c r="BQ48" s="399"/>
      <c r="BR48" s="17"/>
      <c r="BS48" s="17"/>
      <c r="BT48" s="299">
        <v>66.59</v>
      </c>
      <c r="BU48" s="299"/>
      <c r="BV48" s="299">
        <v>66.599999999999994</v>
      </c>
      <c r="BW48" s="299"/>
      <c r="BX48" s="299">
        <v>66.599999999999994</v>
      </c>
      <c r="BY48" s="299"/>
      <c r="BZ48" s="299">
        <v>66.599999999999994</v>
      </c>
      <c r="CA48" s="299"/>
      <c r="CB48" s="398">
        <v>66.599999999999994</v>
      </c>
      <c r="CC48" s="398"/>
      <c r="CD48" s="299">
        <v>66.709999999999994</v>
      </c>
      <c r="CE48" s="299"/>
      <c r="CF48" s="299">
        <v>67.06</v>
      </c>
      <c r="CG48" s="299"/>
      <c r="CH48" s="299">
        <v>67.510000000000005</v>
      </c>
      <c r="CI48" s="299"/>
      <c r="CJ48" s="299">
        <v>68.55</v>
      </c>
      <c r="CK48" s="299"/>
      <c r="CL48" s="299">
        <v>576.346</v>
      </c>
      <c r="CM48" s="299"/>
      <c r="CN48" s="299">
        <v>552.54700000000003</v>
      </c>
      <c r="CO48" s="299"/>
      <c r="CP48" s="299">
        <v>68.94</v>
      </c>
      <c r="CQ48" s="299"/>
      <c r="CR48" s="400">
        <v>68.94</v>
      </c>
      <c r="CS48" s="400"/>
      <c r="CT48" s="400">
        <v>68.94</v>
      </c>
      <c r="CU48" s="400"/>
      <c r="CV48" s="400">
        <v>68.94</v>
      </c>
      <c r="CW48" s="400"/>
      <c r="CX48" s="400">
        <v>68.94</v>
      </c>
      <c r="CY48" s="400"/>
      <c r="CZ48" s="400">
        <v>68.94</v>
      </c>
      <c r="DA48" s="400"/>
      <c r="DB48" s="401">
        <v>68.94</v>
      </c>
      <c r="DC48" s="401"/>
      <c r="DD48" s="401">
        <v>68.94</v>
      </c>
      <c r="DE48" s="401"/>
      <c r="DF48" s="400">
        <v>68.94</v>
      </c>
      <c r="DG48" s="400"/>
      <c r="DH48" s="400">
        <v>68.94</v>
      </c>
      <c r="DI48" s="400"/>
      <c r="DJ48" s="302">
        <v>68.94</v>
      </c>
      <c r="DK48" s="302"/>
      <c r="DL48" s="400"/>
      <c r="DM48" s="400"/>
      <c r="DN48" s="400"/>
      <c r="DO48" s="400"/>
    </row>
    <row r="49" spans="3:119" x14ac:dyDescent="0.25">
      <c r="C49" s="163" t="s">
        <v>56</v>
      </c>
      <c r="D49" s="299">
        <v>548.04200000000003</v>
      </c>
      <c r="E49" s="299"/>
      <c r="F49" s="299">
        <v>550.54399999999998</v>
      </c>
      <c r="G49" s="299"/>
      <c r="H49" s="299">
        <v>529.43499999999995</v>
      </c>
      <c r="I49" s="299"/>
      <c r="J49" s="299">
        <v>550.15499999999997</v>
      </c>
      <c r="K49" s="299"/>
      <c r="L49" s="299">
        <v>548.60400000000004</v>
      </c>
      <c r="M49" s="299"/>
      <c r="N49" s="299">
        <v>549.82500000000005</v>
      </c>
      <c r="O49" s="299"/>
      <c r="P49" s="299">
        <v>513.43200000000002</v>
      </c>
      <c r="Q49" s="299"/>
      <c r="R49" s="299">
        <v>494.02600000000001</v>
      </c>
      <c r="S49" s="299"/>
      <c r="T49" s="299">
        <v>494.02600000000001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9"/>
      <c r="BQ49" s="399"/>
      <c r="BR49" s="17"/>
      <c r="BS49" s="17"/>
      <c r="BT49" s="299">
        <v>549.65</v>
      </c>
      <c r="BU49" s="299"/>
      <c r="BV49" s="299">
        <v>552.149</v>
      </c>
      <c r="BW49" s="299"/>
      <c r="BX49" s="299">
        <v>544.60400000000004</v>
      </c>
      <c r="BY49" s="299"/>
      <c r="BZ49" s="299">
        <v>517.73500000000001</v>
      </c>
      <c r="CA49" s="299"/>
      <c r="CB49" s="299">
        <v>493.721</v>
      </c>
      <c r="CC49" s="299"/>
      <c r="CD49" s="299">
        <v>494.28800000000001</v>
      </c>
      <c r="CE49" s="299"/>
      <c r="CF49" s="299">
        <v>576.32600000000002</v>
      </c>
      <c r="CG49" s="299"/>
      <c r="CH49" s="299">
        <v>571.30600000000004</v>
      </c>
      <c r="CI49" s="299"/>
      <c r="CJ49" s="299">
        <v>575.95600000000002</v>
      </c>
      <c r="CK49" s="299"/>
      <c r="CL49" s="299">
        <v>68.289000000000001</v>
      </c>
      <c r="CM49" s="299"/>
      <c r="CN49" s="299">
        <v>67.486999999999995</v>
      </c>
      <c r="CO49" s="299"/>
      <c r="CP49" s="299">
        <v>575.19100000000003</v>
      </c>
      <c r="CQ49" s="299"/>
      <c r="CR49" s="400">
        <v>575.77599999999995</v>
      </c>
      <c r="CS49" s="400"/>
      <c r="CT49" s="400">
        <v>573.85799999999995</v>
      </c>
      <c r="CU49" s="400"/>
      <c r="CV49" s="400">
        <v>564.12</v>
      </c>
      <c r="CW49" s="400"/>
      <c r="CX49" s="400">
        <v>563.18899999999996</v>
      </c>
      <c r="CY49" s="400"/>
      <c r="CZ49" s="400">
        <v>563.274</v>
      </c>
      <c r="DA49" s="400"/>
      <c r="DB49" s="401">
        <v>548.58399999999995</v>
      </c>
      <c r="DC49" s="401"/>
      <c r="DD49" s="401">
        <v>487.096</v>
      </c>
      <c r="DE49" s="401"/>
      <c r="DF49" s="400">
        <v>479.24299999999999</v>
      </c>
      <c r="DG49" s="400"/>
      <c r="DH49" s="400">
        <v>564.28899999999999</v>
      </c>
      <c r="DI49" s="400"/>
      <c r="DJ49" s="302">
        <v>549.45799999999997</v>
      </c>
      <c r="DK49" s="302"/>
      <c r="DL49" s="400"/>
      <c r="DM49" s="400"/>
      <c r="DN49" s="400"/>
      <c r="DO49" s="400"/>
    </row>
    <row r="50" spans="3:119" x14ac:dyDescent="0.25">
      <c r="C50" s="163" t="s">
        <v>57</v>
      </c>
      <c r="D50" s="299">
        <v>76.706000000000003</v>
      </c>
      <c r="E50" s="299"/>
      <c r="F50" s="299">
        <v>71.141999999999996</v>
      </c>
      <c r="G50" s="299"/>
      <c r="H50" s="299">
        <v>68.632000000000005</v>
      </c>
      <c r="I50" s="299"/>
      <c r="J50" s="299">
        <v>68.819999999999993</v>
      </c>
      <c r="K50" s="299"/>
      <c r="L50" s="299">
        <v>69.153000000000006</v>
      </c>
      <c r="M50" s="299"/>
      <c r="N50" s="299">
        <v>68.578000000000003</v>
      </c>
      <c r="O50" s="299"/>
      <c r="P50" s="299">
        <v>68.099000000000004</v>
      </c>
      <c r="Q50" s="299"/>
      <c r="R50" s="299">
        <v>62.536999999999999</v>
      </c>
      <c r="S50" s="299"/>
      <c r="T50" s="299">
        <v>62.536999999999999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9"/>
      <c r="BQ50" s="399"/>
      <c r="BR50" s="17"/>
      <c r="BS50" s="17"/>
      <c r="BT50" s="299">
        <v>68.858000000000004</v>
      </c>
      <c r="BU50" s="299"/>
      <c r="BV50" s="299">
        <v>68.227000000000004</v>
      </c>
      <c r="BW50" s="299"/>
      <c r="BX50" s="299">
        <v>68.001999999999995</v>
      </c>
      <c r="BY50" s="299"/>
      <c r="BZ50" s="299">
        <v>66.591999999999999</v>
      </c>
      <c r="CA50" s="299"/>
      <c r="CB50" s="299">
        <v>65.992000000000004</v>
      </c>
      <c r="CC50" s="299"/>
      <c r="CD50" s="299">
        <v>65.789000000000001</v>
      </c>
      <c r="CE50" s="299"/>
      <c r="CF50" s="299">
        <v>68.113</v>
      </c>
      <c r="CG50" s="299"/>
      <c r="CH50" s="299">
        <v>68.466999999999999</v>
      </c>
      <c r="CI50" s="299"/>
      <c r="CJ50" s="299">
        <v>64.296000000000006</v>
      </c>
      <c r="CK50" s="299"/>
      <c r="CL50" s="299">
        <v>287.76000000003842</v>
      </c>
      <c r="CM50" s="299"/>
      <c r="CN50" s="299">
        <v>287.42999999997119</v>
      </c>
      <c r="CO50" s="299"/>
      <c r="CP50" s="299">
        <v>68.031000000000006</v>
      </c>
      <c r="CQ50" s="299"/>
      <c r="CR50" s="400">
        <v>66.302999999999997</v>
      </c>
      <c r="CS50" s="400"/>
      <c r="CT50" s="400">
        <v>68.406999999999996</v>
      </c>
      <c r="CU50" s="400"/>
      <c r="CV50" s="400">
        <v>62.238</v>
      </c>
      <c r="CW50" s="400"/>
      <c r="CX50" s="400">
        <v>69.14</v>
      </c>
      <c r="CY50" s="400"/>
      <c r="CZ50" s="400">
        <v>69.224999999999994</v>
      </c>
      <c r="DA50" s="400"/>
      <c r="DB50" s="401">
        <v>68.712000000000003</v>
      </c>
      <c r="DC50" s="401"/>
      <c r="DD50" s="401">
        <v>60.744</v>
      </c>
      <c r="DE50" s="401"/>
      <c r="DF50" s="400">
        <v>57.7</v>
      </c>
      <c r="DG50" s="400"/>
      <c r="DH50" s="400">
        <v>68.38</v>
      </c>
      <c r="DI50" s="400"/>
      <c r="DJ50" s="302">
        <v>59.145000000000003</v>
      </c>
      <c r="DK50" s="302"/>
      <c r="DL50" s="400"/>
      <c r="DM50" s="400"/>
      <c r="DN50" s="400"/>
      <c r="DO50" s="400"/>
    </row>
    <row r="51" spans="3:119" x14ac:dyDescent="0.25">
      <c r="C51" s="163" t="s">
        <v>58</v>
      </c>
      <c r="D51" s="299">
        <v>335.47800000003554</v>
      </c>
      <c r="E51" s="299"/>
      <c r="F51" s="299">
        <v>341.41799999992509</v>
      </c>
      <c r="G51" s="299"/>
      <c r="H51" s="299">
        <v>349.73400000005859</v>
      </c>
      <c r="I51" s="299"/>
      <c r="J51" s="299">
        <v>342.14399999995294</v>
      </c>
      <c r="K51" s="299"/>
      <c r="L51" s="299">
        <v>316.93199999997887</v>
      </c>
      <c r="M51" s="299"/>
      <c r="N51" s="299">
        <v>310.26600000006147</v>
      </c>
      <c r="O51" s="299"/>
      <c r="P51" s="299">
        <v>328.01999999995678</v>
      </c>
      <c r="Q51" s="299"/>
      <c r="R51" s="299">
        <v>310.72800000003554</v>
      </c>
      <c r="S51" s="299"/>
      <c r="T51" s="299">
        <v>412.5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9"/>
      <c r="BQ51" s="399"/>
      <c r="BR51" s="17"/>
      <c r="BS51" s="17"/>
      <c r="BT51" s="299">
        <v>331.71599999998944</v>
      </c>
      <c r="BU51" s="299"/>
      <c r="BV51" s="299">
        <v>339.50400000001537</v>
      </c>
      <c r="BW51" s="299"/>
      <c r="BX51" s="299">
        <v>372.43800000000192</v>
      </c>
      <c r="BY51" s="299"/>
      <c r="BZ51" s="299">
        <v>349.07400000004418</v>
      </c>
      <c r="CA51" s="299"/>
      <c r="CB51" s="299">
        <v>9.9659999999894353</v>
      </c>
      <c r="CC51" s="299"/>
      <c r="CD51" s="299">
        <v>181.63199999990684</v>
      </c>
      <c r="CE51" s="299"/>
      <c r="CF51" s="299">
        <v>286.63800000004994</v>
      </c>
      <c r="CG51" s="299"/>
      <c r="CH51" s="299">
        <v>298.98000000004322</v>
      </c>
      <c r="CI51" s="299"/>
      <c r="CJ51" s="299">
        <v>301.55399999996735</v>
      </c>
      <c r="CK51" s="299"/>
      <c r="CL51" s="299">
        <v>988.79200000000003</v>
      </c>
      <c r="CM51" s="299"/>
      <c r="CN51" s="299">
        <v>1045.2670000000001</v>
      </c>
      <c r="CO51" s="299"/>
      <c r="CP51" s="299">
        <v>309.14399999995294</v>
      </c>
      <c r="CQ51" s="299"/>
      <c r="CR51" s="400">
        <v>283.80000000007203</v>
      </c>
      <c r="CS51" s="400"/>
      <c r="CT51" s="400">
        <v>380.35799999993469</v>
      </c>
      <c r="CU51" s="400"/>
      <c r="CV51" s="400">
        <v>434.14799999996831</v>
      </c>
      <c r="CW51" s="400"/>
      <c r="CX51" s="400">
        <v>441.60600000004706</v>
      </c>
      <c r="CY51" s="400"/>
      <c r="CZ51" s="400">
        <v>282.87600000000384</v>
      </c>
      <c r="DA51" s="400"/>
      <c r="DB51" s="401">
        <v>256.5420000000413</v>
      </c>
      <c r="DC51" s="401"/>
      <c r="DD51" s="401">
        <v>253.63799999992989</v>
      </c>
      <c r="DE51" s="401"/>
      <c r="DF51" s="400">
        <v>261.09600000000864</v>
      </c>
      <c r="DG51" s="400"/>
      <c r="DH51" s="400">
        <v>262.15199999998367</v>
      </c>
      <c r="DI51" s="400"/>
      <c r="DJ51" s="302">
        <v>261.42600000007587</v>
      </c>
      <c r="DK51" s="302"/>
      <c r="DL51" s="400"/>
      <c r="DM51" s="400"/>
      <c r="DN51" s="400"/>
      <c r="DO51" s="400"/>
    </row>
    <row r="52" spans="3:119" x14ac:dyDescent="0.25">
      <c r="C52" s="163" t="s">
        <v>63</v>
      </c>
      <c r="D52" s="299">
        <v>1413.895</v>
      </c>
      <c r="E52" s="299"/>
      <c r="F52" s="299">
        <v>1375.691</v>
      </c>
      <c r="G52" s="299"/>
      <c r="H52" s="299">
        <v>1418.3140000000001</v>
      </c>
      <c r="I52" s="299"/>
      <c r="J52" s="299">
        <v>1399.8640000000032</v>
      </c>
      <c r="K52" s="299"/>
      <c r="L52" s="299">
        <v>1378.8330000000001</v>
      </c>
      <c r="M52" s="299"/>
      <c r="N52" s="299">
        <v>1300.1199999999999</v>
      </c>
      <c r="O52" s="299"/>
      <c r="P52" s="299">
        <v>1345.431</v>
      </c>
      <c r="Q52" s="299"/>
      <c r="R52" s="299">
        <v>1357.6769999999901</v>
      </c>
      <c r="S52" s="299"/>
      <c r="T52" s="299">
        <v>1548.521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9"/>
      <c r="BQ52" s="399"/>
      <c r="BR52" s="17"/>
      <c r="BS52" s="17"/>
      <c r="BT52" s="299">
        <v>1381.0540000000001</v>
      </c>
      <c r="BU52" s="299"/>
      <c r="BV52" s="299">
        <v>1552.646</v>
      </c>
      <c r="BW52" s="299"/>
      <c r="BX52" s="299">
        <v>1758.6120000000033</v>
      </c>
      <c r="BY52" s="299"/>
      <c r="BZ52" s="299">
        <v>1677.5829999999723</v>
      </c>
      <c r="CA52" s="299"/>
      <c r="CB52" s="299">
        <v>1326.44</v>
      </c>
      <c r="CC52" s="299"/>
      <c r="CD52" s="299">
        <v>1180.2909999999999</v>
      </c>
      <c r="CE52" s="299"/>
      <c r="CF52" s="299">
        <v>1180.2909999999999</v>
      </c>
      <c r="CG52" s="299"/>
      <c r="CH52" s="299">
        <v>1005.501</v>
      </c>
      <c r="CI52" s="299"/>
      <c r="CJ52" s="299">
        <v>961.67200000000003</v>
      </c>
      <c r="CK52" s="299"/>
      <c r="CL52" s="299">
        <v>34.727000000001183</v>
      </c>
      <c r="CM52" s="299"/>
      <c r="CN52" s="299">
        <v>34.698000000000548</v>
      </c>
      <c r="CO52" s="299"/>
      <c r="CP52" s="299">
        <v>1083.0930000000001</v>
      </c>
      <c r="CQ52" s="299"/>
      <c r="CR52" s="400">
        <v>1109.1510000000001</v>
      </c>
      <c r="CS52" s="400"/>
      <c r="CT52" s="400">
        <v>1082.81</v>
      </c>
      <c r="CU52" s="400"/>
      <c r="CV52" s="400">
        <v>1067.5099999999891</v>
      </c>
      <c r="CW52" s="400"/>
      <c r="CX52" s="400">
        <v>1052.1559999999999</v>
      </c>
      <c r="CY52" s="400"/>
      <c r="CZ52" s="400">
        <v>1059.692</v>
      </c>
      <c r="DA52" s="400"/>
      <c r="DB52" s="401">
        <v>1081.07</v>
      </c>
      <c r="DC52" s="401"/>
      <c r="DD52" s="401">
        <v>1264.5420000000015</v>
      </c>
      <c r="DE52" s="401"/>
      <c r="DF52" s="400">
        <v>1073.635</v>
      </c>
      <c r="DG52" s="400"/>
      <c r="DH52" s="400">
        <v>963.25199999999995</v>
      </c>
      <c r="DI52" s="400"/>
      <c r="DJ52" s="302">
        <v>944.27200000000005</v>
      </c>
      <c r="DK52" s="302"/>
      <c r="DL52" s="400"/>
      <c r="DM52" s="400"/>
      <c r="DN52" s="400"/>
      <c r="DO52" s="400"/>
    </row>
    <row r="53" spans="3:119" x14ac:dyDescent="0.25">
      <c r="C53" s="163" t="s">
        <v>59</v>
      </c>
      <c r="D53" s="299">
        <v>28.357000000002198</v>
      </c>
      <c r="E53" s="299"/>
      <c r="F53" s="299">
        <v>32.114000000001305</v>
      </c>
      <c r="G53" s="299"/>
      <c r="H53" s="299">
        <v>18.01399999999574</v>
      </c>
      <c r="I53" s="299"/>
      <c r="J53" s="299">
        <v>34.505000000002973</v>
      </c>
      <c r="K53" s="299"/>
      <c r="L53" s="299">
        <v>33.308999999996239</v>
      </c>
      <c r="M53" s="299"/>
      <c r="N53" s="299">
        <v>31.799000000000795</v>
      </c>
      <c r="O53" s="299"/>
      <c r="P53" s="299">
        <v>30.434000000002698</v>
      </c>
      <c r="Q53" s="299"/>
      <c r="R53" s="299">
        <v>31.570999999996229</v>
      </c>
      <c r="S53" s="299"/>
      <c r="T53" s="299">
        <v>33.059000000002833</v>
      </c>
      <c r="U53" s="299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9"/>
      <c r="BQ53" s="399"/>
      <c r="BR53" s="17"/>
      <c r="BS53" s="17"/>
      <c r="BT53" s="299">
        <v>33.636000000002966</v>
      </c>
      <c r="BU53" s="299"/>
      <c r="BV53" s="299">
        <v>34.457999999995991</v>
      </c>
      <c r="BW53" s="299"/>
      <c r="BX53" s="299">
        <v>32.32300000000032</v>
      </c>
      <c r="BY53" s="299"/>
      <c r="BZ53" s="299">
        <v>35.10600000000322</v>
      </c>
      <c r="CA53" s="299"/>
      <c r="CB53" s="299">
        <v>35.449999999998269</v>
      </c>
      <c r="CC53" s="299"/>
      <c r="CD53" s="299">
        <v>35.346000000001553</v>
      </c>
      <c r="CE53" s="299"/>
      <c r="CF53" s="299">
        <v>35.175999999998382</v>
      </c>
      <c r="CG53" s="299"/>
      <c r="CH53" s="299">
        <v>34.645999999999006</v>
      </c>
      <c r="CI53" s="299"/>
      <c r="CJ53" s="299">
        <v>35.252000000000045</v>
      </c>
      <c r="CK53" s="299"/>
      <c r="CL53" s="299"/>
      <c r="CM53" s="299"/>
      <c r="CN53" s="299"/>
      <c r="CO53" s="299"/>
      <c r="CP53" s="299">
        <v>32.841999999999054</v>
      </c>
      <c r="CQ53" s="299"/>
      <c r="CR53" s="400">
        <v>32.229999999997879</v>
      </c>
      <c r="CS53" s="400"/>
      <c r="CT53" s="400">
        <v>31.138999999999804</v>
      </c>
      <c r="CU53" s="400"/>
      <c r="CV53" s="400">
        <v>29.82100000000246</v>
      </c>
      <c r="CW53" s="400"/>
      <c r="CX53" s="400">
        <v>28.385999999996738</v>
      </c>
      <c r="CY53" s="400"/>
      <c r="CZ53" s="400">
        <v>28.322000000001573</v>
      </c>
      <c r="DA53" s="400"/>
      <c r="DB53" s="401">
        <v>26.630000000002973</v>
      </c>
      <c r="DC53" s="401"/>
      <c r="DD53" s="401">
        <v>27.365000000000055</v>
      </c>
      <c r="DE53" s="401"/>
      <c r="DF53" s="400">
        <v>33.430999999999173</v>
      </c>
      <c r="DG53" s="400"/>
      <c r="DH53" s="400">
        <v>33.658999999997512</v>
      </c>
      <c r="DI53" s="400"/>
      <c r="DJ53" s="302">
        <v>14.344000000003007</v>
      </c>
      <c r="DK53" s="302"/>
      <c r="DL53" s="400"/>
      <c r="DM53" s="400"/>
      <c r="DN53" s="400"/>
      <c r="DO53" s="400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64" t="s">
        <v>90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65" t="s">
        <v>1</v>
      </c>
      <c r="B5" s="366"/>
      <c r="C5" s="366"/>
      <c r="D5" s="362">
        <v>45108</v>
      </c>
      <c r="E5" s="363"/>
      <c r="F5" s="362">
        <v>45109</v>
      </c>
      <c r="G5" s="363"/>
      <c r="H5" s="362">
        <v>45110</v>
      </c>
      <c r="I5" s="363"/>
      <c r="J5" s="362">
        <v>45111</v>
      </c>
      <c r="K5" s="363"/>
      <c r="L5" s="362">
        <v>45112</v>
      </c>
      <c r="M5" s="363"/>
      <c r="N5" s="362">
        <v>45083</v>
      </c>
      <c r="O5" s="363"/>
      <c r="P5" s="362">
        <v>45084</v>
      </c>
      <c r="Q5" s="363"/>
      <c r="R5" s="362">
        <v>45085</v>
      </c>
      <c r="S5" s="363"/>
      <c r="T5" s="362">
        <v>45086</v>
      </c>
      <c r="U5" s="363"/>
      <c r="V5" s="362">
        <v>45087</v>
      </c>
      <c r="W5" s="363"/>
      <c r="X5" s="362">
        <v>45088</v>
      </c>
      <c r="Y5" s="363"/>
      <c r="Z5" s="362">
        <v>45089</v>
      </c>
      <c r="AA5" s="363"/>
      <c r="AB5" s="362">
        <v>45090</v>
      </c>
      <c r="AC5" s="363"/>
      <c r="AD5" s="362">
        <v>45091</v>
      </c>
      <c r="AE5" s="363"/>
      <c r="AF5" s="362">
        <v>45092</v>
      </c>
      <c r="AG5" s="363"/>
      <c r="AH5" s="362">
        <v>45093</v>
      </c>
      <c r="AI5" s="363"/>
      <c r="AJ5" s="362">
        <v>45094</v>
      </c>
      <c r="AK5" s="363"/>
      <c r="AL5" s="362">
        <v>45095</v>
      </c>
      <c r="AM5" s="363"/>
      <c r="AN5" s="362">
        <v>45096</v>
      </c>
      <c r="AO5" s="363"/>
      <c r="AP5" s="362">
        <v>45097</v>
      </c>
      <c r="AQ5" s="363"/>
      <c r="AR5" s="362">
        <v>45098</v>
      </c>
      <c r="AS5" s="363"/>
      <c r="AT5" s="362">
        <v>45099</v>
      </c>
      <c r="AU5" s="363"/>
      <c r="AV5" s="362">
        <v>45100</v>
      </c>
      <c r="AW5" s="363"/>
      <c r="AX5" s="362">
        <v>45101</v>
      </c>
      <c r="AY5" s="363"/>
      <c r="AZ5" s="362">
        <v>45102</v>
      </c>
      <c r="BA5" s="363"/>
      <c r="BB5" s="362">
        <v>45103</v>
      </c>
      <c r="BC5" s="363"/>
      <c r="BD5" s="362">
        <v>45104</v>
      </c>
      <c r="BE5" s="363"/>
      <c r="BF5" s="362">
        <v>45105</v>
      </c>
      <c r="BG5" s="363"/>
      <c r="BH5" s="362">
        <v>45106</v>
      </c>
      <c r="BI5" s="363"/>
      <c r="BJ5" s="362">
        <v>45107</v>
      </c>
      <c r="BK5" s="363"/>
      <c r="BL5" s="362">
        <v>45108</v>
      </c>
      <c r="BM5" s="363"/>
      <c r="BN5" s="362">
        <v>45106</v>
      </c>
      <c r="BO5" s="363"/>
      <c r="BP5" s="362">
        <v>45107</v>
      </c>
      <c r="BQ5" s="363"/>
      <c r="BR5" s="362" t="s">
        <v>65</v>
      </c>
      <c r="BS5" s="363"/>
      <c r="BT5" s="362">
        <v>45117</v>
      </c>
      <c r="BU5" s="363"/>
      <c r="BV5" s="362">
        <v>45118</v>
      </c>
      <c r="BW5" s="363"/>
      <c r="BX5" s="362">
        <v>45119</v>
      </c>
      <c r="BY5" s="363"/>
      <c r="BZ5" s="362">
        <v>45120</v>
      </c>
      <c r="CA5" s="363"/>
      <c r="CB5" s="418">
        <v>45121</v>
      </c>
      <c r="CC5" s="410"/>
      <c r="CD5" s="418">
        <v>45122</v>
      </c>
      <c r="CE5" s="410"/>
      <c r="CF5" s="418">
        <v>45123</v>
      </c>
      <c r="CG5" s="410"/>
      <c r="CH5" s="418">
        <v>45124</v>
      </c>
      <c r="CI5" s="410"/>
      <c r="CJ5" s="418">
        <v>45125</v>
      </c>
      <c r="CK5" s="410"/>
      <c r="CL5" s="420">
        <v>45126</v>
      </c>
      <c r="CM5" s="421"/>
      <c r="CN5" s="418">
        <v>45127</v>
      </c>
      <c r="CO5" s="419"/>
      <c r="CP5" s="418">
        <v>45128</v>
      </c>
      <c r="CQ5" s="419"/>
      <c r="CR5" s="418">
        <v>45129</v>
      </c>
      <c r="CS5" s="410"/>
      <c r="CT5" s="418">
        <v>45130</v>
      </c>
      <c r="CU5" s="410"/>
      <c r="CV5" s="410">
        <v>45131</v>
      </c>
      <c r="CW5" s="419"/>
      <c r="CX5" s="410">
        <v>45132</v>
      </c>
      <c r="CY5" s="419"/>
      <c r="CZ5" s="410">
        <v>45133</v>
      </c>
      <c r="DA5" s="419"/>
      <c r="DB5" s="243" t="s">
        <v>107</v>
      </c>
      <c r="DC5" s="243"/>
      <c r="DD5" s="409" t="s">
        <v>109</v>
      </c>
      <c r="DE5" s="410"/>
      <c r="DF5" s="409" t="s">
        <v>110</v>
      </c>
      <c r="DG5" s="410"/>
      <c r="DH5" s="409" t="s">
        <v>111</v>
      </c>
      <c r="DI5" s="410"/>
      <c r="DJ5" s="409" t="s">
        <v>112</v>
      </c>
      <c r="DK5" s="410"/>
      <c r="DL5" s="226"/>
      <c r="DM5" s="226"/>
      <c r="DN5" s="227"/>
    </row>
    <row r="6" spans="1:118" ht="15" customHeight="1" thickBot="1" x14ac:dyDescent="0.3">
      <c r="A6" s="367"/>
      <c r="B6" s="368"/>
      <c r="C6" s="368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56" t="s">
        <v>66</v>
      </c>
      <c r="B7" s="357"/>
      <c r="C7" s="358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50" t="s">
        <v>67</v>
      </c>
      <c r="B8" s="351"/>
      <c r="C8" s="352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59" t="s">
        <v>68</v>
      </c>
      <c r="B9" s="360"/>
      <c r="C9" s="361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50" t="s">
        <v>14</v>
      </c>
      <c r="B10" s="351"/>
      <c r="C10" s="352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50" t="s">
        <v>69</v>
      </c>
      <c r="B11" s="351"/>
      <c r="C11" s="352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50" t="s">
        <v>70</v>
      </c>
      <c r="B12" s="351"/>
      <c r="C12" s="352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50" t="s">
        <v>71</v>
      </c>
      <c r="B13" s="351"/>
      <c r="C13" s="352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50" t="s">
        <v>72</v>
      </c>
      <c r="B14" s="351"/>
      <c r="C14" s="352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50" t="s">
        <v>73</v>
      </c>
      <c r="B15" s="351"/>
      <c r="C15" s="352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50" t="s">
        <v>87</v>
      </c>
      <c r="B16" s="351"/>
      <c r="C16" s="352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53" t="s">
        <v>74</v>
      </c>
      <c r="B17" s="354"/>
      <c r="C17" s="355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1" t="s">
        <v>75</v>
      </c>
      <c r="B18" s="342"/>
      <c r="C18" s="34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1" t="s">
        <v>76</v>
      </c>
      <c r="B19" s="342"/>
      <c r="C19" s="34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1" t="s">
        <v>77</v>
      </c>
      <c r="B20" s="342"/>
      <c r="C20" s="34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1" t="s">
        <v>78</v>
      </c>
      <c r="B21" s="342"/>
      <c r="C21" s="34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1" t="s">
        <v>79</v>
      </c>
      <c r="B22" s="342"/>
      <c r="C22" s="34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1" t="s">
        <v>80</v>
      </c>
      <c r="B23" s="342"/>
      <c r="C23" s="34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44" t="s">
        <v>81</v>
      </c>
      <c r="B24" s="345"/>
      <c r="C24" s="345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1" t="s">
        <v>82</v>
      </c>
      <c r="B25" s="342"/>
      <c r="C25" s="34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7" t="s">
        <v>83</v>
      </c>
      <c r="B26" s="348"/>
      <c r="C26" s="349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30" t="s">
        <v>84</v>
      </c>
      <c r="B27" s="300"/>
      <c r="C27" s="300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30" t="s">
        <v>86</v>
      </c>
      <c r="B28" s="300"/>
      <c r="C28" s="300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75" t="s">
        <v>38</v>
      </c>
      <c r="B29" s="376"/>
      <c r="C29" s="376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38" t="s">
        <v>39</v>
      </c>
      <c r="B30" s="339"/>
      <c r="C30" s="340"/>
      <c r="D30" s="327">
        <v>3452.3240000000001</v>
      </c>
      <c r="E30" s="311"/>
      <c r="F30" s="327">
        <v>3369.6660000000002</v>
      </c>
      <c r="G30" s="311"/>
      <c r="H30" s="371">
        <v>3649.3780000000002</v>
      </c>
      <c r="I30" s="370"/>
      <c r="J30" s="371">
        <v>3593.9490000000001</v>
      </c>
      <c r="K30" s="370"/>
      <c r="L30" s="371">
        <v>3506.7130000000002</v>
      </c>
      <c r="M30" s="370"/>
      <c r="N30" s="371">
        <v>3385.0250000000001</v>
      </c>
      <c r="O30" s="370"/>
      <c r="P30" s="371">
        <v>3558.4769999999999</v>
      </c>
      <c r="Q30" s="370"/>
      <c r="R30" s="371">
        <v>3442.6909999999998</v>
      </c>
      <c r="S30" s="370"/>
      <c r="T30" s="371">
        <v>3342.1370000000002</v>
      </c>
      <c r="U30" s="370"/>
      <c r="V30" s="371"/>
      <c r="W30" s="370"/>
      <c r="X30" s="377"/>
      <c r="Y30" s="378"/>
      <c r="Z30" s="371"/>
      <c r="AA30" s="370"/>
      <c r="AB30" s="371"/>
      <c r="AC30" s="370"/>
      <c r="AD30" s="327"/>
      <c r="AE30" s="311"/>
      <c r="AF30" s="372"/>
      <c r="AG30" s="373"/>
      <c r="AH30" s="371"/>
      <c r="AI30" s="370"/>
      <c r="AJ30" s="371"/>
      <c r="AK30" s="370"/>
      <c r="AL30" s="371"/>
      <c r="AM30" s="370"/>
      <c r="AN30" s="371"/>
      <c r="AO30" s="370"/>
      <c r="AP30" s="371"/>
      <c r="AQ30" s="370"/>
      <c r="AR30" s="371"/>
      <c r="AS30" s="370"/>
      <c r="AT30" s="327"/>
      <c r="AU30" s="311"/>
      <c r="AV30" s="327"/>
      <c r="AW30" s="311"/>
      <c r="AX30" s="371"/>
      <c r="AY30" s="370"/>
      <c r="AZ30" s="327"/>
      <c r="BA30" s="311"/>
      <c r="BB30" s="327"/>
      <c r="BC30" s="311"/>
      <c r="BD30" s="327"/>
      <c r="BE30" s="311"/>
      <c r="BF30" s="327"/>
      <c r="BG30" s="311"/>
      <c r="BH30" s="327"/>
      <c r="BI30" s="311"/>
      <c r="BJ30" s="327"/>
      <c r="BK30" s="311"/>
      <c r="BL30" s="327"/>
      <c r="BM30" s="311"/>
      <c r="BN30" s="327"/>
      <c r="BO30" s="311"/>
      <c r="BP30" s="327"/>
      <c r="BQ30" s="311"/>
      <c r="BR30" s="327"/>
      <c r="BS30" s="311"/>
      <c r="BT30" s="371">
        <v>3590.577840000265</v>
      </c>
      <c r="BU30" s="370"/>
      <c r="BV30" s="371">
        <v>3674.0526399996843</v>
      </c>
      <c r="BW30" s="370"/>
      <c r="BX30" s="371">
        <v>3415.1239999999998</v>
      </c>
      <c r="BY30" s="370"/>
      <c r="BZ30" s="371"/>
      <c r="CA30" s="370"/>
      <c r="CB30" s="371">
        <v>3731.8325600001135</v>
      </c>
      <c r="CC30" s="370"/>
      <c r="CD30" s="371">
        <v>3817.9780000000001</v>
      </c>
      <c r="CE30" s="370"/>
      <c r="CF30" s="371">
        <v>3533.5658800000342</v>
      </c>
      <c r="CG30" s="370"/>
      <c r="CH30" s="371"/>
      <c r="CI30" s="370"/>
      <c r="CJ30" s="371">
        <v>3936.0329999999999</v>
      </c>
      <c r="CK30" s="370"/>
      <c r="CL30" s="371">
        <v>3969.1669999999999</v>
      </c>
      <c r="CM30" s="370"/>
      <c r="CN30" s="371">
        <v>3802.636</v>
      </c>
      <c r="CO30" s="370"/>
      <c r="CP30" s="327">
        <v>3912.9054799999058</v>
      </c>
      <c r="CQ30" s="311"/>
      <c r="CR30" s="371">
        <v>3855.7469999999998</v>
      </c>
      <c r="CS30" s="370"/>
      <c r="CT30" s="371">
        <v>3724.058</v>
      </c>
      <c r="CU30" s="379"/>
      <c r="CV30" s="424">
        <v>3918.8820000000001</v>
      </c>
      <c r="CW30" s="425"/>
      <c r="CX30" s="424">
        <v>3905.8370800002131</v>
      </c>
      <c r="CY30" s="425"/>
      <c r="CZ30" s="424">
        <v>3951.0219999999999</v>
      </c>
      <c r="DA30" s="425"/>
      <c r="DB30" s="244">
        <v>3989.6689999998484</v>
      </c>
      <c r="DC30" s="247"/>
      <c r="DD30" s="411">
        <v>3807.1379999999999</v>
      </c>
      <c r="DE30" s="412"/>
      <c r="DF30" s="411">
        <v>3568.0189999999998</v>
      </c>
      <c r="DG30" s="412"/>
      <c r="DH30" s="411">
        <v>3625.3940000000362</v>
      </c>
      <c r="DI30" s="412"/>
      <c r="DJ30" s="411">
        <v>4080.6950000000002</v>
      </c>
      <c r="DK30" s="412"/>
      <c r="DL30" s="241"/>
      <c r="DM30" s="1"/>
    </row>
    <row r="31" spans="1:118" ht="14.25" customHeight="1" thickBot="1" x14ac:dyDescent="0.3">
      <c r="A31" s="324" t="s">
        <v>40</v>
      </c>
      <c r="B31" s="325"/>
      <c r="C31" s="326"/>
      <c r="D31" s="322">
        <v>2076</v>
      </c>
      <c r="E31" s="323"/>
      <c r="F31" s="322">
        <v>2063</v>
      </c>
      <c r="G31" s="323"/>
      <c r="H31" s="322">
        <v>1972.36</v>
      </c>
      <c r="I31" s="323"/>
      <c r="J31" s="380">
        <v>1996.72</v>
      </c>
      <c r="K31" s="381"/>
      <c r="L31" s="380">
        <v>2016</v>
      </c>
      <c r="M31" s="381"/>
      <c r="N31" s="380">
        <v>1970.29</v>
      </c>
      <c r="O31" s="381"/>
      <c r="P31" s="380">
        <v>1886.89</v>
      </c>
      <c r="Q31" s="381"/>
      <c r="R31" s="380">
        <v>1938.07</v>
      </c>
      <c r="S31" s="381"/>
      <c r="T31" s="380">
        <v>2018</v>
      </c>
      <c r="U31" s="381"/>
      <c r="V31" s="322"/>
      <c r="W31" s="323"/>
      <c r="X31" s="382"/>
      <c r="Y31" s="383"/>
      <c r="Z31" s="322"/>
      <c r="AA31" s="323"/>
      <c r="AB31" s="322"/>
      <c r="AC31" s="323"/>
      <c r="AD31" s="304"/>
      <c r="AE31" s="305"/>
      <c r="AF31" s="322"/>
      <c r="AG31" s="323"/>
      <c r="AH31" s="322"/>
      <c r="AI31" s="323"/>
      <c r="AJ31" s="322"/>
      <c r="AK31" s="323"/>
      <c r="AL31" s="322"/>
      <c r="AM31" s="323"/>
      <c r="AN31" s="322"/>
      <c r="AO31" s="323"/>
      <c r="AP31" s="322"/>
      <c r="AQ31" s="323"/>
      <c r="AR31" s="322"/>
      <c r="AS31" s="323"/>
      <c r="AT31" s="322"/>
      <c r="AU31" s="323"/>
      <c r="AV31" s="322"/>
      <c r="AW31" s="323"/>
      <c r="AX31" s="322"/>
      <c r="AY31" s="323"/>
      <c r="AZ31" s="322"/>
      <c r="BA31" s="323"/>
      <c r="BB31" s="322"/>
      <c r="BC31" s="323"/>
      <c r="BD31" s="322"/>
      <c r="BE31" s="323"/>
      <c r="BF31" s="322"/>
      <c r="BG31" s="323"/>
      <c r="BH31" s="304"/>
      <c r="BI31" s="305"/>
      <c r="BJ31" s="304"/>
      <c r="BK31" s="305"/>
      <c r="BL31" s="304"/>
      <c r="BM31" s="305"/>
      <c r="BN31" s="322"/>
      <c r="BO31" s="323"/>
      <c r="BP31" s="322"/>
      <c r="BQ31" s="323"/>
      <c r="BR31" s="322"/>
      <c r="BS31" s="323"/>
      <c r="BT31" s="380">
        <v>1931.53</v>
      </c>
      <c r="BU31" s="381"/>
      <c r="BV31" s="380">
        <v>1809.12</v>
      </c>
      <c r="BW31" s="381"/>
      <c r="BX31" s="380">
        <v>1956.54</v>
      </c>
      <c r="BY31" s="381"/>
      <c r="BZ31" s="380">
        <v>1884.31</v>
      </c>
      <c r="CA31" s="381"/>
      <c r="CB31" s="380">
        <v>2033.2</v>
      </c>
      <c r="CC31" s="381"/>
      <c r="CD31" s="380">
        <v>1945.71</v>
      </c>
      <c r="CE31" s="381"/>
      <c r="CF31" s="380">
        <v>1992</v>
      </c>
      <c r="CG31" s="381"/>
      <c r="CH31" s="380">
        <v>2040</v>
      </c>
      <c r="CI31" s="381"/>
      <c r="CJ31" s="380">
        <v>2088</v>
      </c>
      <c r="CK31" s="381"/>
      <c r="CL31" s="380">
        <v>2136</v>
      </c>
      <c r="CM31" s="381"/>
      <c r="CN31" s="380">
        <v>2088</v>
      </c>
      <c r="CO31" s="381"/>
      <c r="CP31" s="304">
        <v>2113</v>
      </c>
      <c r="CQ31" s="305"/>
      <c r="CR31" s="380">
        <v>2162</v>
      </c>
      <c r="CS31" s="381"/>
      <c r="CT31" s="380">
        <v>2160</v>
      </c>
      <c r="CU31" s="384"/>
      <c r="CV31" s="426">
        <v>2112</v>
      </c>
      <c r="CW31" s="427"/>
      <c r="CX31" s="426">
        <v>2160</v>
      </c>
      <c r="CY31" s="427"/>
      <c r="CZ31" s="426">
        <v>2109.73</v>
      </c>
      <c r="DA31" s="427"/>
      <c r="DB31" s="246">
        <v>2112</v>
      </c>
      <c r="DC31" s="248"/>
      <c r="DD31" s="413">
        <v>2064</v>
      </c>
      <c r="DE31" s="414"/>
      <c r="DF31" s="413">
        <v>2016</v>
      </c>
      <c r="DG31" s="414"/>
      <c r="DH31" s="413">
        <v>2016</v>
      </c>
      <c r="DI31" s="414"/>
      <c r="DJ31" s="413">
        <v>2109.4299999999998</v>
      </c>
      <c r="DK31" s="414"/>
      <c r="DL31" s="241"/>
      <c r="DM31" s="1"/>
    </row>
    <row r="32" spans="1:118" ht="14.25" customHeight="1" thickBot="1" x14ac:dyDescent="0.3">
      <c r="A32" s="319" t="s">
        <v>41</v>
      </c>
      <c r="B32" s="320"/>
      <c r="C32" s="321"/>
      <c r="D32" s="304">
        <v>318.3</v>
      </c>
      <c r="E32" s="305"/>
      <c r="F32" s="304">
        <v>265.7</v>
      </c>
      <c r="G32" s="305"/>
      <c r="H32" s="385">
        <v>277.07</v>
      </c>
      <c r="I32" s="386"/>
      <c r="J32" s="385">
        <v>276.58</v>
      </c>
      <c r="K32" s="386"/>
      <c r="L32" s="385">
        <v>255.2</v>
      </c>
      <c r="M32" s="386"/>
      <c r="N32" s="385">
        <v>300.62</v>
      </c>
      <c r="O32" s="386"/>
      <c r="P32" s="385">
        <v>296.74</v>
      </c>
      <c r="Q32" s="386"/>
      <c r="R32" s="385">
        <v>295.79000000000002</v>
      </c>
      <c r="S32" s="386"/>
      <c r="T32" s="385">
        <v>296.02999999999997</v>
      </c>
      <c r="U32" s="386"/>
      <c r="V32" s="385"/>
      <c r="W32" s="386"/>
      <c r="X32" s="422"/>
      <c r="Y32" s="423"/>
      <c r="Z32" s="385"/>
      <c r="AA32" s="386"/>
      <c r="AB32" s="385"/>
      <c r="AC32" s="386"/>
      <c r="AD32" s="304"/>
      <c r="AE32" s="305"/>
      <c r="AF32" s="385"/>
      <c r="AG32" s="386"/>
      <c r="AH32" s="385"/>
      <c r="AI32" s="386"/>
      <c r="AJ32" s="385"/>
      <c r="AK32" s="386"/>
      <c r="AL32" s="385"/>
      <c r="AM32" s="386"/>
      <c r="AN32" s="385"/>
      <c r="AO32" s="386"/>
      <c r="AP32" s="385"/>
      <c r="AQ32" s="386"/>
      <c r="AR32" s="385"/>
      <c r="AS32" s="386"/>
      <c r="AT32" s="304"/>
      <c r="AU32" s="305"/>
      <c r="AV32" s="304"/>
      <c r="AW32" s="305"/>
      <c r="AX32" s="385"/>
      <c r="AY32" s="386"/>
      <c r="AZ32" s="385"/>
      <c r="BA32" s="386"/>
      <c r="BB32" s="304"/>
      <c r="BC32" s="305"/>
      <c r="BD32" s="304"/>
      <c r="BE32" s="305"/>
      <c r="BF32" s="304"/>
      <c r="BG32" s="305"/>
      <c r="BH32" s="304"/>
      <c r="BI32" s="305"/>
      <c r="BJ32" s="304"/>
      <c r="BK32" s="305"/>
      <c r="BL32" s="304"/>
      <c r="BM32" s="305"/>
      <c r="BN32" s="304"/>
      <c r="BO32" s="305"/>
      <c r="BP32" s="304"/>
      <c r="BQ32" s="305"/>
      <c r="BR32" s="304"/>
      <c r="BS32" s="305"/>
      <c r="BT32" s="385">
        <v>312.94499999999999</v>
      </c>
      <c r="BU32" s="386"/>
      <c r="BV32" s="385">
        <v>312.33999999999997</v>
      </c>
      <c r="BW32" s="386"/>
      <c r="BX32" s="385">
        <v>325.64400000000001</v>
      </c>
      <c r="BY32" s="386"/>
      <c r="BZ32" s="385">
        <v>324.7</v>
      </c>
      <c r="CA32" s="386"/>
      <c r="CB32" s="385">
        <v>324.7</v>
      </c>
      <c r="CC32" s="386"/>
      <c r="CD32" s="385">
        <v>324.7</v>
      </c>
      <c r="CE32" s="386"/>
      <c r="CF32" s="385">
        <v>300.7</v>
      </c>
      <c r="CG32" s="386"/>
      <c r="CH32" s="385">
        <v>323.2</v>
      </c>
      <c r="CI32" s="386"/>
      <c r="CJ32" s="385">
        <v>323.2</v>
      </c>
      <c r="CK32" s="386"/>
      <c r="CL32" s="385">
        <v>349.99</v>
      </c>
      <c r="CM32" s="386"/>
      <c r="CN32" s="385">
        <v>342.2</v>
      </c>
      <c r="CO32" s="386"/>
      <c r="CP32" s="304">
        <v>351.5</v>
      </c>
      <c r="CQ32" s="305"/>
      <c r="CR32" s="385">
        <v>344.1</v>
      </c>
      <c r="CS32" s="386"/>
      <c r="CT32" s="385">
        <v>323.2</v>
      </c>
      <c r="CU32" s="389"/>
      <c r="CV32" s="415">
        <v>327</v>
      </c>
      <c r="CW32" s="416"/>
      <c r="CX32" s="415">
        <v>325</v>
      </c>
      <c r="CY32" s="416"/>
      <c r="CZ32" s="415">
        <v>347.5</v>
      </c>
      <c r="DA32" s="416"/>
      <c r="DB32" s="245">
        <v>332.6</v>
      </c>
      <c r="DC32" s="249"/>
      <c r="DD32" s="415">
        <v>307.72000000000003</v>
      </c>
      <c r="DE32" s="416"/>
      <c r="DF32" s="415">
        <v>305.58999999999997</v>
      </c>
      <c r="DG32" s="416"/>
      <c r="DH32" s="415">
        <v>304.9899999999999</v>
      </c>
      <c r="DI32" s="416"/>
      <c r="DJ32" s="415">
        <v>333.1</v>
      </c>
      <c r="DK32" s="416"/>
      <c r="DL32" s="241"/>
      <c r="DM32" s="1"/>
    </row>
    <row r="33" spans="1:117" ht="14.25" customHeight="1" thickBot="1" x14ac:dyDescent="0.3">
      <c r="A33" s="319" t="s">
        <v>43</v>
      </c>
      <c r="B33" s="320"/>
      <c r="C33" s="321"/>
      <c r="D33" s="308">
        <f t="shared" ref="D33" si="20">D29+D31+D32</f>
        <v>3525.3320000004505</v>
      </c>
      <c r="E33" s="309"/>
      <c r="F33" s="308">
        <f>F29+F31+F32</f>
        <v>3451.8919999997606</v>
      </c>
      <c r="G33" s="309"/>
      <c r="H33" s="308">
        <f t="shared" ref="H33" si="21">H29+H31+H32</f>
        <v>3376.1459999998328</v>
      </c>
      <c r="I33" s="309"/>
      <c r="J33" s="308">
        <f t="shared" ref="J33:T33" si="22">J29+J31+J32</f>
        <v>3508.9500000001935</v>
      </c>
      <c r="K33" s="309"/>
      <c r="L33" s="308">
        <f t="shared" si="22"/>
        <v>3426.4360000000224</v>
      </c>
      <c r="M33" s="309"/>
      <c r="N33" s="308">
        <f t="shared" si="22"/>
        <v>3379.1650000001459</v>
      </c>
      <c r="O33" s="309"/>
      <c r="P33" s="308">
        <f t="shared" si="22"/>
        <v>3298.6079999996073</v>
      </c>
      <c r="Q33" s="309"/>
      <c r="R33" s="308">
        <f t="shared" si="22"/>
        <v>3320.5420000004201</v>
      </c>
      <c r="S33" s="309"/>
      <c r="T33" s="308">
        <f t="shared" si="22"/>
        <v>3513.9059999998908</v>
      </c>
      <c r="U33" s="309"/>
      <c r="V33" s="308"/>
      <c r="W33" s="305"/>
      <c r="X33" s="308"/>
      <c r="Y33" s="305"/>
      <c r="Z33" s="308"/>
      <c r="AA33" s="305"/>
      <c r="AB33" s="308"/>
      <c r="AC33" s="305"/>
      <c r="AD33" s="308"/>
      <c r="AE33" s="309"/>
      <c r="AF33" s="308"/>
      <c r="AG33" s="309"/>
      <c r="AH33" s="308"/>
      <c r="AI33" s="309"/>
      <c r="AJ33" s="308"/>
      <c r="AK33" s="309"/>
      <c r="AL33" s="308"/>
      <c r="AM33" s="309"/>
      <c r="AN33" s="308"/>
      <c r="AO33" s="309"/>
      <c r="AP33" s="308"/>
      <c r="AQ33" s="305"/>
      <c r="AR33" s="308"/>
      <c r="AS33" s="305"/>
      <c r="AT33" s="308"/>
      <c r="AU33" s="305"/>
      <c r="AV33" s="308"/>
      <c r="AW33" s="305"/>
      <c r="AX33" s="308"/>
      <c r="AY33" s="305"/>
      <c r="AZ33" s="308"/>
      <c r="BA33" s="305"/>
      <c r="BB33" s="308"/>
      <c r="BC33" s="305"/>
      <c r="BD33" s="308"/>
      <c r="BE33" s="305"/>
      <c r="BF33" s="308"/>
      <c r="BG33" s="305"/>
      <c r="BH33" s="308"/>
      <c r="BI33" s="309"/>
      <c r="BJ33" s="308"/>
      <c r="BK33" s="309"/>
      <c r="BL33" s="308"/>
      <c r="BM33" s="309"/>
      <c r="BN33" s="308"/>
      <c r="BO33" s="305"/>
      <c r="BP33" s="308"/>
      <c r="BQ33" s="305"/>
      <c r="BR33" s="308">
        <f t="shared" ref="BR33" si="23">BR29+BR31+BR32</f>
        <v>0</v>
      </c>
      <c r="BS33" s="305"/>
      <c r="BT33" s="308">
        <f t="shared" ref="BT33" si="24">BT29+BT31+BT32</f>
        <v>3425.8709999997614</v>
      </c>
      <c r="BU33" s="309"/>
      <c r="BV33" s="308">
        <f t="shared" ref="BV33:BZ33" si="25">BV29+BV31+BV32</f>
        <v>3298.9480000002236</v>
      </c>
      <c r="BW33" s="309"/>
      <c r="BX33" s="308">
        <f t="shared" ref="BX33" si="26">BX29+BX31+BX32</f>
        <v>3587.7159999998876</v>
      </c>
      <c r="BY33" s="309"/>
      <c r="BZ33" s="308">
        <f t="shared" si="25"/>
        <v>3370.0680000000866</v>
      </c>
      <c r="CA33" s="309"/>
      <c r="CB33" s="308">
        <f t="shared" ref="CB33:CH33" si="27">CB29+CB31+CB32</f>
        <v>3636.3619999999405</v>
      </c>
      <c r="CC33" s="309"/>
      <c r="CD33" s="308">
        <f t="shared" ref="CD33" si="28">CD29+CD31+CD32</f>
        <v>3498.9780000000756</v>
      </c>
      <c r="CE33" s="309"/>
      <c r="CF33" s="308">
        <f t="shared" ref="CF33" si="29">CF29+CF31+CF32</f>
        <v>3370.1880000001293</v>
      </c>
      <c r="CG33" s="309"/>
      <c r="CH33" s="308">
        <f t="shared" si="27"/>
        <v>3909.9879999997811</v>
      </c>
      <c r="CI33" s="309"/>
      <c r="CJ33" s="308">
        <f t="shared" ref="CJ33:CL33" si="30">CJ29+CJ31+CJ32</f>
        <v>3580.588000000098</v>
      </c>
      <c r="CK33" s="309"/>
      <c r="CL33" s="308">
        <f t="shared" si="30"/>
        <v>3730.2560000001704</v>
      </c>
      <c r="CM33" s="309"/>
      <c r="CN33" s="308">
        <v>4768.76</v>
      </c>
      <c r="CO33" s="309"/>
      <c r="CP33" s="308">
        <v>4768.76</v>
      </c>
      <c r="CQ33" s="309"/>
      <c r="CR33" s="308">
        <f t="shared" ref="CR33:CV33" si="31">CR29+CR31+CR32</f>
        <v>3722.89</v>
      </c>
      <c r="CS33" s="309"/>
      <c r="CT33" s="308">
        <f t="shared" si="31"/>
        <v>3699.99</v>
      </c>
      <c r="CU33" s="390"/>
      <c r="CV33" s="308">
        <f t="shared" si="31"/>
        <v>2439</v>
      </c>
      <c r="CW33" s="390"/>
      <c r="CX33" s="308">
        <f t="shared" ref="CX33:CZ33" si="32">CX29+CX31+CX32</f>
        <v>2485</v>
      </c>
      <c r="CY33" s="390"/>
      <c r="CZ33" s="308">
        <f t="shared" si="32"/>
        <v>3674.02</v>
      </c>
      <c r="DA33" s="390"/>
      <c r="DB33" s="407">
        <f t="shared" ref="DB33" si="33">DB29+DB31+DB32</f>
        <v>3661.39</v>
      </c>
      <c r="DC33" s="408"/>
      <c r="DD33" s="308">
        <f t="shared" ref="DD33:DJ33" si="34">DD29+DD31+DD32</f>
        <v>3668.8279999999768</v>
      </c>
      <c r="DE33" s="390"/>
      <c r="DF33" s="308">
        <f t="shared" ref="DF33" si="35">DF29+DF31+DF32</f>
        <v>3525.8740000001376</v>
      </c>
      <c r="DG33" s="390"/>
      <c r="DH33" s="308">
        <f t="shared" ref="DH33" si="36">DH29+DH31+DH32</f>
        <v>3545.4760000000406</v>
      </c>
      <c r="DI33" s="390"/>
      <c r="DJ33" s="308">
        <f t="shared" si="34"/>
        <v>3672.4379999998432</v>
      </c>
      <c r="DK33" s="390"/>
      <c r="DL33" s="241"/>
      <c r="DM33" s="1"/>
    </row>
    <row r="34" spans="1:117" ht="14.25" customHeight="1" thickBot="1" x14ac:dyDescent="0.3">
      <c r="A34" s="316" t="s">
        <v>44</v>
      </c>
      <c r="B34" s="317"/>
      <c r="C34" s="318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8"/>
      <c r="AE34" s="309"/>
      <c r="AF34" s="308"/>
      <c r="AG34" s="309"/>
      <c r="AH34" s="308"/>
      <c r="AI34" s="309"/>
      <c r="AJ34" s="308"/>
      <c r="AK34" s="309"/>
      <c r="AL34" s="308"/>
      <c r="AM34" s="309"/>
      <c r="AN34" s="308"/>
      <c r="AO34" s="309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8"/>
      <c r="BI34" s="309"/>
      <c r="BJ34" s="308"/>
      <c r="BK34" s="309"/>
      <c r="BL34" s="308"/>
      <c r="BM34" s="309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8">
        <v>205.15</v>
      </c>
      <c r="CQ34" s="309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91"/>
      <c r="CV34" s="306">
        <f t="shared" si="46"/>
        <v>1479.8820000000001</v>
      </c>
      <c r="CW34" s="391"/>
      <c r="CX34" s="306">
        <f t="shared" ref="CX34:CZ34" si="47">CX30-CX33</f>
        <v>1420.8370800002131</v>
      </c>
      <c r="CY34" s="391"/>
      <c r="CZ34" s="306">
        <f t="shared" si="47"/>
        <v>277.00199999999995</v>
      </c>
      <c r="DA34" s="391"/>
      <c r="DB34" s="407">
        <f t="shared" ref="DB34" si="48">DB30-DB33</f>
        <v>328.27899999984857</v>
      </c>
      <c r="DC34" s="417"/>
      <c r="DD34" s="306">
        <f t="shared" ref="DD34:DJ34" si="49">DD30-DD33</f>
        <v>138.31000000002314</v>
      </c>
      <c r="DE34" s="391"/>
      <c r="DF34" s="306">
        <f t="shared" ref="DF34" si="50">DF30-DF33</f>
        <v>42.144999999862193</v>
      </c>
      <c r="DG34" s="391"/>
      <c r="DH34" s="306">
        <f t="shared" ref="DH34" si="51">DH30-DH33</f>
        <v>79.917999999995573</v>
      </c>
      <c r="DI34" s="391"/>
      <c r="DJ34" s="306">
        <f t="shared" si="49"/>
        <v>408.25700000015695</v>
      </c>
      <c r="DK34" s="391"/>
      <c r="DL34" s="241"/>
      <c r="DM34" s="1"/>
    </row>
    <row r="35" spans="1:117" ht="15" hidden="1" customHeight="1" x14ac:dyDescent="0.25">
      <c r="A35" s="313" t="s">
        <v>45</v>
      </c>
      <c r="B35" s="314"/>
      <c r="C35" s="315"/>
      <c r="D35" s="310">
        <f t="shared" ref="D35" si="52">D30-E29-D31-D32</f>
        <v>-94.678250000460878</v>
      </c>
      <c r="E35" s="311"/>
      <c r="F35" s="310">
        <f t="shared" ref="F35" si="53">F30-G29-F31-F32</f>
        <v>-51.462889999822153</v>
      </c>
      <c r="G35" s="311"/>
      <c r="H35" s="310">
        <f t="shared" ref="H35" si="54">H30-I29-H31-H32</f>
        <v>179.08895000025717</v>
      </c>
      <c r="I35" s="311"/>
      <c r="J35" s="310">
        <f t="shared" ref="J35" si="55">J30-K29-J31-J32</f>
        <v>79.674209999842958</v>
      </c>
      <c r="K35" s="311"/>
      <c r="L35" s="310">
        <f t="shared" ref="L35" si="56">L30-M29-L31-L32</f>
        <v>164.4334400000451</v>
      </c>
      <c r="M35" s="311"/>
      <c r="N35" s="310">
        <f t="shared" ref="N35" si="57">N30-O29-N31-N32</f>
        <v>76.873939999976187</v>
      </c>
      <c r="O35" s="311"/>
      <c r="P35" s="310">
        <f t="shared" ref="P35" si="58">P30-Q29-P31-P32</f>
        <v>-14.919219999776942</v>
      </c>
      <c r="Q35" s="311"/>
      <c r="R35" s="310">
        <f t="shared" ref="R35" si="59">R30-S29-R31-R32</f>
        <v>72.413319999512339</v>
      </c>
      <c r="S35" s="311"/>
      <c r="T35" s="310">
        <f t="shared" ref="T35" si="60">T30-U29-T31-T32</f>
        <v>-175.2007399998804</v>
      </c>
      <c r="U35" s="311"/>
      <c r="V35" s="310">
        <f>V30-W29-V31-V32</f>
        <v>0</v>
      </c>
      <c r="W35" s="311"/>
      <c r="X35" s="310">
        <f>X30-Y29-X31-X32</f>
        <v>0</v>
      </c>
      <c r="Y35" s="311"/>
      <c r="Z35" s="310">
        <f>Z30-AA29-Z31-Z32</f>
        <v>0</v>
      </c>
      <c r="AA35" s="311"/>
      <c r="AB35" s="310">
        <f>AB30-AC29-AB31-AB32</f>
        <v>0</v>
      </c>
      <c r="AC35" s="311"/>
      <c r="AD35" s="310">
        <f t="shared" ref="AD35" si="61">AD30-AE29-AD31-AD32</f>
        <v>0</v>
      </c>
      <c r="AE35" s="393"/>
      <c r="AF35" s="310">
        <f>AF30-AG29-AF31-AF32</f>
        <v>0</v>
      </c>
      <c r="AG35" s="311"/>
      <c r="AH35" s="310">
        <f t="shared" ref="AH35" si="62">AH30-AI29-AH31-AH32</f>
        <v>0</v>
      </c>
      <c r="AI35" s="311"/>
      <c r="AJ35" s="310">
        <f t="shared" ref="AJ35" si="63">AJ30-AK29-AJ31-AJ32</f>
        <v>0</v>
      </c>
      <c r="AK35" s="311"/>
      <c r="AL35" s="310">
        <f t="shared" ref="AL35" si="64">AL30-AM29-AL31-AL32</f>
        <v>0</v>
      </c>
      <c r="AM35" s="311"/>
      <c r="AN35" s="310">
        <f t="shared" ref="AN35" si="65">AN30-AO29-AN31-AN32</f>
        <v>0</v>
      </c>
      <c r="AO35" s="311"/>
      <c r="AP35" s="310">
        <f t="shared" ref="AP35" si="66">AP30-AQ29-AP31-AP32</f>
        <v>0</v>
      </c>
      <c r="AQ35" s="311"/>
      <c r="AR35" s="310">
        <f t="shared" ref="AR35" si="67">AR30-AS29-AR31-AR32</f>
        <v>0</v>
      </c>
      <c r="AS35" s="311"/>
      <c r="AT35" s="310">
        <f t="shared" ref="AT35" si="68">AT30-AU29-AT31-AT32</f>
        <v>0</v>
      </c>
      <c r="AU35" s="311"/>
      <c r="AV35" s="310">
        <f t="shared" ref="AV35" si="69">AV30-AW29-AV31-AV32</f>
        <v>0</v>
      </c>
      <c r="AW35" s="311"/>
      <c r="AX35" s="310">
        <f t="shared" ref="AX35" si="70">AX30-AY29-AX31-AX32</f>
        <v>0</v>
      </c>
      <c r="AY35" s="311"/>
      <c r="AZ35" s="310">
        <f t="shared" ref="AZ35" si="71">AZ30-BA29-AZ31-AZ32</f>
        <v>0</v>
      </c>
      <c r="BA35" s="311"/>
      <c r="BB35" s="310">
        <f t="shared" ref="BB35" si="72">BB30-BC29-BB31-BB32</f>
        <v>0</v>
      </c>
      <c r="BC35" s="311"/>
      <c r="BD35" s="310">
        <f t="shared" ref="BD35" si="73">BD30-BE29-BD31-BD32</f>
        <v>0</v>
      </c>
      <c r="BE35" s="311"/>
      <c r="BF35" s="310">
        <f t="shared" ref="BF35" si="74">BF30-BG29-BF31-BF32</f>
        <v>0</v>
      </c>
      <c r="BG35" s="311"/>
      <c r="BH35" s="310">
        <f t="shared" ref="BH35" si="75">BH30-BI29-BH31-BH32</f>
        <v>0</v>
      </c>
      <c r="BI35" s="393"/>
      <c r="BJ35" s="310">
        <f t="shared" ref="BJ35" si="76">BJ30-BK29-BJ31-BJ32</f>
        <v>0</v>
      </c>
      <c r="BK35" s="393"/>
      <c r="BL35" s="310">
        <f t="shared" ref="BL35" si="77">BL30-BM29-BL31-BL32</f>
        <v>0</v>
      </c>
      <c r="BM35" s="393"/>
      <c r="BN35" s="310">
        <f t="shared" ref="BN35" si="78">BN30-BO29-BN31-BN32</f>
        <v>0</v>
      </c>
      <c r="BO35" s="311"/>
      <c r="BP35" s="310">
        <f t="shared" ref="BP35" si="79">BP30-BQ29-BP31-BP32</f>
        <v>0</v>
      </c>
      <c r="BQ35" s="311"/>
      <c r="BR35" s="310">
        <f t="shared" ref="BR35" si="80">BR30-BS29-BR31-BR32</f>
        <v>0</v>
      </c>
      <c r="BS35" s="311"/>
      <c r="BT35" s="310">
        <f t="shared" ref="BT35" si="81">BT30-BU29-BT31-BT32</f>
        <v>-1.0532699995806638</v>
      </c>
      <c r="BU35" s="311"/>
      <c r="BV35" s="310">
        <f t="shared" ref="BV35" si="82">BV30-BW29-BV31-BV32</f>
        <v>203.31417999952072</v>
      </c>
      <c r="BW35" s="311"/>
      <c r="BX35" s="310">
        <f t="shared" ref="BX35" si="83">BX30-BY29-BX31-BX32</f>
        <v>-266.65891999987707</v>
      </c>
      <c r="BY35" s="311"/>
      <c r="BZ35" s="310">
        <f t="shared" ref="BZ35" si="84">BZ30-CA29-BZ31-BZ32</f>
        <v>-3587.9581500000445</v>
      </c>
      <c r="CA35" s="311"/>
      <c r="CB35" s="211"/>
      <c r="CC35" s="211"/>
      <c r="CD35" s="211"/>
      <c r="CE35" s="211"/>
      <c r="CF35" s="211"/>
      <c r="CG35" s="211"/>
      <c r="CH35" s="394">
        <f>SUM(D35:BM35)</f>
        <v>236.22275999969338</v>
      </c>
      <c r="CI35" s="395"/>
      <c r="CJ35" s="396"/>
      <c r="CK35" s="396"/>
      <c r="CL35" s="396"/>
      <c r="CM35" s="396"/>
      <c r="CN35" s="396"/>
      <c r="CO35" s="396"/>
      <c r="CP35" s="396"/>
      <c r="CQ35" s="396"/>
      <c r="CR35" s="397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12" t="s">
        <v>46</v>
      </c>
      <c r="B36" s="312"/>
      <c r="C36" s="312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2">
        <v>45107</v>
      </c>
      <c r="BQ38" s="392"/>
      <c r="DM38" s="138"/>
    </row>
    <row r="39" spans="1:117" x14ac:dyDescent="0.25">
      <c r="D39" s="392" t="s">
        <v>85</v>
      </c>
      <c r="E39" s="392"/>
      <c r="AH39" s="170"/>
      <c r="AI39" s="169"/>
      <c r="AJ39" s="170"/>
      <c r="AL39" s="170"/>
      <c r="AN39" s="169"/>
      <c r="AP39" s="170"/>
      <c r="AR39" s="170"/>
      <c r="AX39" s="177"/>
      <c r="BB39" s="177"/>
      <c r="BT39" s="303" t="s">
        <v>88</v>
      </c>
      <c r="BU39" s="303"/>
      <c r="BV39" s="303" t="s">
        <v>91</v>
      </c>
      <c r="BW39" s="303"/>
      <c r="BX39" s="303" t="s">
        <v>92</v>
      </c>
      <c r="BY39" s="303"/>
      <c r="BZ39" s="303" t="s">
        <v>93</v>
      </c>
      <c r="CA39" s="303"/>
      <c r="CB39" s="303" t="s">
        <v>94</v>
      </c>
      <c r="CC39" s="303"/>
      <c r="CD39" s="303" t="s">
        <v>95</v>
      </c>
      <c r="CE39" s="303"/>
      <c r="CF39" s="303" t="s">
        <v>96</v>
      </c>
      <c r="CG39" s="303"/>
      <c r="CH39" s="303" t="s">
        <v>97</v>
      </c>
      <c r="CI39" s="303"/>
      <c r="CJ39" s="303" t="s">
        <v>98</v>
      </c>
      <c r="CK39" s="303"/>
      <c r="CL39" s="303" t="s">
        <v>99</v>
      </c>
      <c r="CM39" s="303"/>
      <c r="CN39" s="302" t="s">
        <v>100</v>
      </c>
      <c r="CO39" s="302"/>
      <c r="CP39" s="302" t="s">
        <v>101</v>
      </c>
      <c r="CQ39" s="302"/>
      <c r="CR39" s="302" t="s">
        <v>102</v>
      </c>
      <c r="CS39" s="302"/>
      <c r="CT39" s="302" t="s">
        <v>104</v>
      </c>
      <c r="CU39" s="302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02">
        <v>45136</v>
      </c>
      <c r="DG39" s="302"/>
      <c r="DH39" s="302">
        <v>45137</v>
      </c>
      <c r="DI39" s="302"/>
      <c r="DJ39" s="302">
        <v>45138</v>
      </c>
      <c r="DK39" s="302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9" t="e">
        <f>#REF!</f>
        <v>#REF!</v>
      </c>
      <c r="BQ40" s="399"/>
      <c r="BR40" s="17"/>
      <c r="BS40" s="17"/>
      <c r="BT40" s="299">
        <v>15536.816000000001</v>
      </c>
      <c r="BU40" s="299"/>
      <c r="BV40" s="299">
        <v>15542.269</v>
      </c>
      <c r="BW40" s="299">
        <v>15542.269</v>
      </c>
      <c r="BX40" s="299">
        <f>'[1]июль 2023 (3)'!$Z$287</f>
        <v>15547.439</v>
      </c>
      <c r="BY40" s="299"/>
      <c r="BZ40" s="299">
        <v>15552.799000000001</v>
      </c>
      <c r="CA40" s="299"/>
      <c r="CB40" s="398">
        <v>15557.808000000001</v>
      </c>
      <c r="CC40" s="398">
        <v>15557.808000000001</v>
      </c>
      <c r="CD40" s="299">
        <f>'[1]июль 2023 (3)'!$AF$287</f>
        <v>15562.895</v>
      </c>
      <c r="CE40" s="299"/>
      <c r="CF40" s="299">
        <v>15567.898999999999</v>
      </c>
      <c r="CG40" s="299"/>
      <c r="CH40" s="299">
        <v>15572.655000000001</v>
      </c>
      <c r="CI40" s="299"/>
      <c r="CJ40" s="299">
        <v>15577.371999999999</v>
      </c>
      <c r="CK40" s="299"/>
      <c r="CL40" s="299">
        <v>15582.071</v>
      </c>
      <c r="CM40" s="299"/>
      <c r="CN40" s="299">
        <v>15586.883</v>
      </c>
      <c r="CO40" s="299"/>
      <c r="CP40" s="299">
        <v>15591.531999999999</v>
      </c>
      <c r="CQ40" s="299"/>
      <c r="CR40" s="400">
        <v>15596.344999999999</v>
      </c>
      <c r="CS40" s="400"/>
      <c r="CT40" s="400">
        <v>15601.031000000001</v>
      </c>
      <c r="CU40" s="400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400">
        <v>15629.129000000001</v>
      </c>
      <c r="DG40" s="400"/>
      <c r="DH40" s="400">
        <v>15633.709000000001</v>
      </c>
      <c r="DI40" s="400">
        <v>15633.709000000001</v>
      </c>
      <c r="DJ40" s="400">
        <v>15638.242</v>
      </c>
      <c r="DK40" s="400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9" t="e">
        <f>#REF!</f>
        <v>#REF!</v>
      </c>
      <c r="BQ41" s="399"/>
      <c r="BR41" s="17"/>
      <c r="BS41" s="17"/>
      <c r="BT41" s="299">
        <v>773.63900000000001</v>
      </c>
      <c r="BU41" s="299"/>
      <c r="BV41" s="299">
        <v>773.63900000000001</v>
      </c>
      <c r="BW41" s="299">
        <v>773.63900000000001</v>
      </c>
      <c r="BX41" s="299">
        <f>'[1]июль 2023 (3)'!$Z$288</f>
        <v>773.63900000000001</v>
      </c>
      <c r="BY41" s="299"/>
      <c r="BZ41" s="299">
        <v>773.63900000000001</v>
      </c>
      <c r="CA41" s="299"/>
      <c r="CB41" s="398">
        <v>773.63900000000001</v>
      </c>
      <c r="CC41" s="398">
        <v>773.63900000000001</v>
      </c>
      <c r="CD41" s="299">
        <f>'[1]июль 2023 (3)'!$AF$288</f>
        <v>773.63900000000001</v>
      </c>
      <c r="CE41" s="299"/>
      <c r="CF41" s="299">
        <v>773.63900000000001</v>
      </c>
      <c r="CG41" s="299"/>
      <c r="CH41" s="299">
        <v>773.63900000000001</v>
      </c>
      <c r="CI41" s="299"/>
      <c r="CJ41" s="299">
        <v>773.63900000000001</v>
      </c>
      <c r="CK41" s="299"/>
      <c r="CL41" s="299">
        <v>773.63900000000001</v>
      </c>
      <c r="CM41" s="299"/>
      <c r="CN41" s="299">
        <v>773.63900000000001</v>
      </c>
      <c r="CO41" s="299"/>
      <c r="CP41" s="299">
        <v>773.63900000000001</v>
      </c>
      <c r="CQ41" s="299"/>
      <c r="CR41" s="400">
        <v>773.63900000000001</v>
      </c>
      <c r="CS41" s="400"/>
      <c r="CT41" s="400">
        <v>773.63900000000001</v>
      </c>
      <c r="CU41" s="400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400">
        <v>773.63900000000001</v>
      </c>
      <c r="DG41" s="400"/>
      <c r="DH41" s="400">
        <v>773.63900000000001</v>
      </c>
      <c r="DI41" s="400">
        <v>773.63900000000001</v>
      </c>
      <c r="DJ41" s="400">
        <v>773.63900000000001</v>
      </c>
      <c r="DK41" s="400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9" t="e">
        <f>#REF!</f>
        <v>#REF!</v>
      </c>
      <c r="BQ42" s="399"/>
      <c r="BR42" s="17"/>
      <c r="BS42" s="17"/>
      <c r="BT42" s="299">
        <v>14.8</v>
      </c>
      <c r="BU42" s="299"/>
      <c r="BV42" s="299">
        <v>15.8</v>
      </c>
      <c r="BW42" s="299"/>
      <c r="BX42" s="299">
        <f>'[1]июль 2023 (3)'!$AA$276</f>
        <v>14</v>
      </c>
      <c r="BY42" s="299"/>
      <c r="BZ42" s="299">
        <v>15</v>
      </c>
      <c r="CA42" s="299"/>
      <c r="CB42" s="299">
        <v>15.2</v>
      </c>
      <c r="CC42" s="299"/>
      <c r="CD42" s="299">
        <f>'[1]июль 2023 (3)'!$AG$276</f>
        <v>15.800000000000182</v>
      </c>
      <c r="CE42" s="299"/>
      <c r="CF42" s="299">
        <v>15.52</v>
      </c>
      <c r="CG42" s="299"/>
      <c r="CH42" s="299">
        <v>14.8</v>
      </c>
      <c r="CI42" s="299"/>
      <c r="CJ42" s="299">
        <v>15.480000000000018</v>
      </c>
      <c r="CK42" s="299"/>
      <c r="CL42" s="299">
        <v>15.799999999999727</v>
      </c>
      <c r="CM42" s="299"/>
      <c r="CN42" s="299">
        <v>15.360000000000127</v>
      </c>
      <c r="CO42" s="299"/>
      <c r="CP42" s="299">
        <v>15.480000000000018</v>
      </c>
      <c r="CQ42" s="299"/>
      <c r="CR42" s="400">
        <v>15.159999999999854</v>
      </c>
      <c r="CS42" s="400"/>
      <c r="CT42" s="400">
        <v>15.360000000000127</v>
      </c>
      <c r="CU42" s="400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400">
        <v>14.920000000000073</v>
      </c>
      <c r="DG42" s="400"/>
      <c r="DH42" s="400">
        <v>15.039999999999964</v>
      </c>
      <c r="DI42" s="400">
        <v>15.039999999999964</v>
      </c>
      <c r="DJ42" s="400">
        <v>17.840000000000146</v>
      </c>
      <c r="DK42" s="400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9" t="e">
        <f>#REF!</f>
        <v>#REF!</v>
      </c>
      <c r="BQ43" s="399"/>
      <c r="BR43" s="17"/>
      <c r="BS43" s="17"/>
      <c r="BT43" s="299">
        <v>143.63999999999999</v>
      </c>
      <c r="BU43" s="299"/>
      <c r="BV43" s="299">
        <v>182.14</v>
      </c>
      <c r="BW43" s="299"/>
      <c r="BX43" s="299">
        <f>'[1]июль 2023 (3)'!$AA$274</f>
        <v>172.89999999997963</v>
      </c>
      <c r="BY43" s="299"/>
      <c r="BZ43" s="299">
        <v>199.64</v>
      </c>
      <c r="CA43" s="299"/>
      <c r="CB43" s="299">
        <v>194.04</v>
      </c>
      <c r="CC43" s="299"/>
      <c r="CD43" s="299">
        <f>'[1]июль 2023 (3)'!$AG$274</f>
        <v>166.60000000002037</v>
      </c>
      <c r="CE43" s="299"/>
      <c r="CF43" s="299">
        <v>148.82</v>
      </c>
      <c r="CG43" s="299"/>
      <c r="CH43" s="299">
        <v>158.47999999999999</v>
      </c>
      <c r="CI43" s="299"/>
      <c r="CJ43" s="299">
        <v>159.73999999999796</v>
      </c>
      <c r="CK43" s="299"/>
      <c r="CL43" s="299">
        <v>164.5</v>
      </c>
      <c r="CM43" s="299"/>
      <c r="CN43" s="299">
        <v>162.95999999999185</v>
      </c>
      <c r="CO43" s="299"/>
      <c r="CP43" s="299">
        <v>163.52000000000407</v>
      </c>
      <c r="CQ43" s="299"/>
      <c r="CR43" s="400">
        <v>151.47999999999593</v>
      </c>
      <c r="CS43" s="400"/>
      <c r="CT43" s="400">
        <v>148.82000000001426</v>
      </c>
      <c r="CU43" s="400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400">
        <v>148.12000000002445</v>
      </c>
      <c r="DG43" s="400"/>
      <c r="DH43" s="400">
        <v>144.89999999997963</v>
      </c>
      <c r="DI43" s="400">
        <v>144.89999999997963</v>
      </c>
      <c r="DJ43" s="400">
        <v>153.02000000000407</v>
      </c>
      <c r="DK43" s="400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9" t="e">
        <f>#REF!</f>
        <v>#REF!</v>
      </c>
      <c r="BQ44" s="399"/>
      <c r="BR44" s="17"/>
      <c r="BS44" s="17"/>
      <c r="BT44" s="299">
        <v>39.865000000000002</v>
      </c>
      <c r="BU44" s="299"/>
      <c r="BV44" s="299">
        <v>39.83</v>
      </c>
      <c r="BW44" s="299"/>
      <c r="BX44" s="299">
        <f>'[1]июль 2023 (3)'!$AA$214</f>
        <v>39.795000000009168</v>
      </c>
      <c r="BY44" s="299"/>
      <c r="BZ44" s="299">
        <v>38.185000000000002</v>
      </c>
      <c r="CA44" s="299"/>
      <c r="CB44" s="299">
        <v>37.729999999999997</v>
      </c>
      <c r="CC44" s="299"/>
      <c r="CD44" s="299">
        <f>'[1]июль 2023 (3)'!$AG$214</f>
        <v>37.625</v>
      </c>
      <c r="CE44" s="299"/>
      <c r="CF44" s="299">
        <v>37.869999999999997</v>
      </c>
      <c r="CG44" s="299"/>
      <c r="CH44" s="299">
        <v>37.1</v>
      </c>
      <c r="CI44" s="299"/>
      <c r="CJ44" s="299">
        <v>37.625</v>
      </c>
      <c r="CK44" s="299"/>
      <c r="CL44" s="299">
        <v>36.679999999998472</v>
      </c>
      <c r="CM44" s="299"/>
      <c r="CN44" s="299">
        <v>37.169999999996435</v>
      </c>
      <c r="CO44" s="299"/>
      <c r="CP44" s="299">
        <v>37.659999999994398</v>
      </c>
      <c r="CQ44" s="299"/>
      <c r="CR44" s="400">
        <v>39.305000000011205</v>
      </c>
      <c r="CS44" s="400"/>
      <c r="CT44" s="400">
        <v>34.96499999999287</v>
      </c>
      <c r="CU44" s="400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400">
        <v>37.309999999999491</v>
      </c>
      <c r="DG44" s="400"/>
      <c r="DH44" s="400">
        <v>36.960000000004584</v>
      </c>
      <c r="DI44" s="400">
        <v>36.960000000004584</v>
      </c>
      <c r="DJ44" s="400">
        <v>37.729999999995925</v>
      </c>
      <c r="DK44" s="400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9" t="e">
        <f>#REF!</f>
        <v>#REF!</v>
      </c>
      <c r="BQ45" s="399"/>
      <c r="BR45" s="17"/>
      <c r="BS45" s="17"/>
      <c r="BT45" s="299" t="s">
        <v>89</v>
      </c>
      <c r="BU45" s="299"/>
      <c r="BV45" s="299">
        <v>16789.37</v>
      </c>
      <c r="BW45" s="299"/>
      <c r="BX45" s="299">
        <f>'[1]июль 2023 (3)'!$Z$293</f>
        <v>16791.592000000001</v>
      </c>
      <c r="BY45" s="299"/>
      <c r="BZ45" s="299">
        <v>16793.335999999999</v>
      </c>
      <c r="CA45" s="299"/>
      <c r="CB45" s="299">
        <v>16795.911</v>
      </c>
      <c r="CC45" s="299"/>
      <c r="CD45" s="299">
        <f>'[1]июль 2023 (3)'!$AF$293</f>
        <v>16799.941999999999</v>
      </c>
      <c r="CE45" s="299"/>
      <c r="CF45" s="299">
        <v>16803.822</v>
      </c>
      <c r="CG45" s="299"/>
      <c r="CH45" s="299">
        <v>16807.977999999999</v>
      </c>
      <c r="CI45" s="299"/>
      <c r="CJ45" s="299">
        <v>16812.171999999999</v>
      </c>
      <c r="CK45" s="299"/>
      <c r="CL45" s="299">
        <v>16816.448</v>
      </c>
      <c r="CM45" s="299"/>
      <c r="CN45" s="299">
        <v>16820.510999999999</v>
      </c>
      <c r="CO45" s="299"/>
      <c r="CP45" s="299">
        <v>16824.665000000001</v>
      </c>
      <c r="CQ45" s="299"/>
      <c r="CR45" s="400">
        <v>16828.756000000001</v>
      </c>
      <c r="CS45" s="400"/>
      <c r="CT45" s="400">
        <v>16832.68</v>
      </c>
      <c r="CU45" s="400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400">
        <v>16856.87</v>
      </c>
      <c r="DG45" s="400"/>
      <c r="DH45" s="400">
        <v>16860.780999999999</v>
      </c>
      <c r="DI45" s="400">
        <v>16860.780999999999</v>
      </c>
      <c r="DJ45" s="400">
        <v>16864.89</v>
      </c>
      <c r="DK45" s="400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9" t="e">
        <f>#REF!</f>
        <v>#REF!</v>
      </c>
      <c r="BQ46" s="399"/>
      <c r="BR46" s="17"/>
      <c r="BS46" s="17"/>
      <c r="BT46" s="299">
        <v>4.1100000000000003</v>
      </c>
      <c r="BU46" s="299"/>
      <c r="BV46" s="299">
        <v>4.1100000000000003</v>
      </c>
      <c r="BW46" s="299">
        <v>4.1100000000000003</v>
      </c>
      <c r="BX46" s="299">
        <f>'[1]июль 2023 (3)'!$Z$297</f>
        <v>4.1399999999999997</v>
      </c>
      <c r="BY46" s="299"/>
      <c r="BZ46" s="299">
        <v>4.17</v>
      </c>
      <c r="CA46" s="299"/>
      <c r="CB46" s="398">
        <v>4.17</v>
      </c>
      <c r="CC46" s="398">
        <v>4.17</v>
      </c>
      <c r="CD46" s="299">
        <f>'[1]июль 2023 (3)'!$AF$297</f>
        <v>4.17</v>
      </c>
      <c r="CE46" s="299"/>
      <c r="CF46" s="299">
        <v>4.17</v>
      </c>
      <c r="CG46" s="299"/>
      <c r="CH46" s="299">
        <v>4.3</v>
      </c>
      <c r="CI46" s="299"/>
      <c r="CJ46" s="299">
        <v>4.3</v>
      </c>
      <c r="CK46" s="299"/>
      <c r="CL46" s="299">
        <v>4.3</v>
      </c>
      <c r="CM46" s="299"/>
      <c r="CN46" s="299">
        <v>4.3</v>
      </c>
      <c r="CO46" s="299"/>
      <c r="CP46" s="299">
        <v>4.3</v>
      </c>
      <c r="CQ46" s="299"/>
      <c r="CR46" s="400">
        <v>4.3</v>
      </c>
      <c r="CS46" s="400"/>
      <c r="CT46" s="400">
        <v>4.3</v>
      </c>
      <c r="CU46" s="400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400">
        <v>4.3</v>
      </c>
      <c r="DG46" s="400"/>
      <c r="DH46" s="400">
        <v>4.3</v>
      </c>
      <c r="DI46" s="400">
        <v>4.3</v>
      </c>
      <c r="DJ46" s="400">
        <v>4.3</v>
      </c>
      <c r="DK46" s="400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9" t="e">
        <f>#REF!</f>
        <v>#REF!</v>
      </c>
      <c r="BQ47" s="399"/>
      <c r="BR47" s="17"/>
      <c r="BS47" s="17"/>
      <c r="BT47" s="299">
        <v>62.32</v>
      </c>
      <c r="BU47" s="299"/>
      <c r="BV47" s="299">
        <v>62.42</v>
      </c>
      <c r="BW47" s="299">
        <v>62.42</v>
      </c>
      <c r="BX47" s="299">
        <f>'[1]июль 2023 (3)'!$Z$298</f>
        <v>62.51</v>
      </c>
      <c r="BY47" s="299"/>
      <c r="BZ47" s="299">
        <v>62.6</v>
      </c>
      <c r="CA47" s="299"/>
      <c r="CB47" s="398">
        <v>62.71</v>
      </c>
      <c r="CC47" s="398">
        <v>62.71</v>
      </c>
      <c r="CD47" s="299">
        <f>'[1]июль 2023 (3)'!$AF$298</f>
        <v>62.81</v>
      </c>
      <c r="CE47" s="299"/>
      <c r="CF47" s="299">
        <v>62.91</v>
      </c>
      <c r="CG47" s="299"/>
      <c r="CH47" s="299">
        <v>62.97</v>
      </c>
      <c r="CI47" s="299"/>
      <c r="CJ47" s="299">
        <v>63.08</v>
      </c>
      <c r="CK47" s="299"/>
      <c r="CL47" s="299">
        <v>63.13</v>
      </c>
      <c r="CM47" s="299"/>
      <c r="CN47" s="299">
        <v>63.18</v>
      </c>
      <c r="CO47" s="299"/>
      <c r="CP47" s="299">
        <v>63.23</v>
      </c>
      <c r="CQ47" s="299"/>
      <c r="CR47" s="400">
        <v>63.28</v>
      </c>
      <c r="CS47" s="400"/>
      <c r="CT47" s="400">
        <v>63.41</v>
      </c>
      <c r="CU47" s="400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400">
        <v>63.94</v>
      </c>
      <c r="DG47" s="400"/>
      <c r="DH47" s="400">
        <v>64.14</v>
      </c>
      <c r="DI47" s="400">
        <v>64.14</v>
      </c>
      <c r="DJ47" s="400">
        <v>64.25</v>
      </c>
      <c r="DK47" s="400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9">
        <f>'[3]Данные ДТАТЭК'!$D$4</f>
        <v>598.03499999999997</v>
      </c>
      <c r="BQ48" s="399"/>
      <c r="BR48" s="17"/>
      <c r="BS48" s="17"/>
      <c r="BT48" s="299">
        <v>583.59799999999996</v>
      </c>
      <c r="BU48" s="299"/>
      <c r="BV48" s="299">
        <v>581.49300000000005</v>
      </c>
      <c r="BW48" s="299"/>
      <c r="BX48" s="299">
        <f>'[4]Данные ДТАТЭК'!$D$4</f>
        <v>566.89300000000003</v>
      </c>
      <c r="BY48" s="299"/>
      <c r="BZ48" s="299">
        <v>559.96199999999999</v>
      </c>
      <c r="CA48" s="299"/>
      <c r="CB48" s="299">
        <v>551.06200000000001</v>
      </c>
      <c r="CC48" s="299"/>
      <c r="CD48" s="299">
        <f>'[5]Данные ДТАТЭК'!$D$4</f>
        <v>551.61</v>
      </c>
      <c r="CE48" s="299"/>
      <c r="CF48" s="299">
        <v>550.97199999999998</v>
      </c>
      <c r="CG48" s="299"/>
      <c r="CH48" s="299">
        <v>548.97400000000005</v>
      </c>
      <c r="CI48" s="299"/>
      <c r="CJ48" s="299">
        <v>549.34299999999996</v>
      </c>
      <c r="CK48" s="299"/>
      <c r="CL48" s="299">
        <v>547.08100000000002</v>
      </c>
      <c r="CM48" s="299"/>
      <c r="CN48" s="299">
        <v>552.25900000000001</v>
      </c>
      <c r="CO48" s="299"/>
      <c r="CP48" s="299">
        <v>551.40800000000002</v>
      </c>
      <c r="CQ48" s="299"/>
      <c r="CR48" s="400">
        <v>551.41999999999996</v>
      </c>
      <c r="CS48" s="400"/>
      <c r="CT48" s="400">
        <v>548.83699999999999</v>
      </c>
      <c r="CU48" s="400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400">
        <v>549.65200000000004</v>
      </c>
      <c r="DG48" s="400"/>
      <c r="DH48" s="400">
        <v>549.59699999999998</v>
      </c>
      <c r="DI48" s="400">
        <v>549.59699999999998</v>
      </c>
      <c r="DJ48" s="400">
        <v>549.31600000000003</v>
      </c>
      <c r="DK48" s="400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9">
        <f>'[3]Данные ДТАТЭК'!$E$4</f>
        <v>50.93</v>
      </c>
      <c r="BQ49" s="399"/>
      <c r="BR49" s="17"/>
      <c r="BS49" s="17"/>
      <c r="BT49" s="299">
        <v>69.578000000000003</v>
      </c>
      <c r="BU49" s="299"/>
      <c r="BV49" s="299">
        <v>62.503999999999998</v>
      </c>
      <c r="BW49" s="299"/>
      <c r="BX49" s="299">
        <f>'[4]Данные ДТАТЭК'!$E$4</f>
        <v>63.999000000000002</v>
      </c>
      <c r="BY49" s="299"/>
      <c r="BZ49" s="299">
        <v>68.067999999999998</v>
      </c>
      <c r="CA49" s="299"/>
      <c r="CB49" s="299">
        <v>68.159000000000006</v>
      </c>
      <c r="CC49" s="299"/>
      <c r="CD49" s="299">
        <f>'[5]Данные ДТАТЭК'!$E$4</f>
        <v>68.108000000000004</v>
      </c>
      <c r="CE49" s="299"/>
      <c r="CF49" s="299">
        <v>68.756</v>
      </c>
      <c r="CG49" s="299"/>
      <c r="CH49" s="299">
        <v>68.995999999999995</v>
      </c>
      <c r="CI49" s="299"/>
      <c r="CJ49" s="299">
        <v>68.745000000000005</v>
      </c>
      <c r="CK49" s="299"/>
      <c r="CL49" s="299">
        <v>63.054000000000002</v>
      </c>
      <c r="CM49" s="299"/>
      <c r="CN49" s="299">
        <v>62.939</v>
      </c>
      <c r="CO49" s="299"/>
      <c r="CP49" s="299">
        <v>69.581999999999994</v>
      </c>
      <c r="CQ49" s="299"/>
      <c r="CR49" s="400">
        <v>68.748000000000005</v>
      </c>
      <c r="CS49" s="400"/>
      <c r="CT49" s="400">
        <v>68.986000000000004</v>
      </c>
      <c r="CU49" s="400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400">
        <v>73.512</v>
      </c>
      <c r="DG49" s="400"/>
      <c r="DH49" s="400">
        <v>74.491</v>
      </c>
      <c r="DI49" s="400">
        <v>74.491</v>
      </c>
      <c r="DJ49" s="400">
        <v>72.792000000000002</v>
      </c>
      <c r="DK49" s="400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9" t="e">
        <f>#REF!</f>
        <v>#REF!</v>
      </c>
      <c r="BQ50" s="399"/>
      <c r="BR50" s="17"/>
      <c r="BS50" s="17"/>
      <c r="BT50" s="299">
        <v>195.822</v>
      </c>
      <c r="BU50" s="299"/>
      <c r="BV50" s="299">
        <v>175.95599999999999</v>
      </c>
      <c r="BW50" s="299"/>
      <c r="BX50" s="299">
        <f>'[1]июль 2023 (3)'!$AA$449</f>
        <v>207.10799999993469</v>
      </c>
      <c r="BY50" s="299"/>
      <c r="BZ50" s="299">
        <v>214.23599999999999</v>
      </c>
      <c r="CA50" s="299"/>
      <c r="CB50" s="299">
        <v>188.892</v>
      </c>
      <c r="CC50" s="299"/>
      <c r="CD50" s="299">
        <f>'[1]июль 2023 (3)'!$AG$449</f>
        <v>204.7320000000509</v>
      </c>
      <c r="CE50" s="299"/>
      <c r="CF50" s="299">
        <v>333.036</v>
      </c>
      <c r="CG50" s="299"/>
      <c r="CH50" s="299">
        <v>519.61800000000005</v>
      </c>
      <c r="CI50" s="299"/>
      <c r="CJ50" s="299">
        <v>520.67399999994814</v>
      </c>
      <c r="CK50" s="299"/>
      <c r="CL50" s="299">
        <v>554.59800000001633</v>
      </c>
      <c r="CM50" s="299"/>
      <c r="CN50" s="299">
        <v>511.76400000005378</v>
      </c>
      <c r="CO50" s="299"/>
      <c r="CP50" s="299">
        <v>542.98199999993085</v>
      </c>
      <c r="CQ50" s="299"/>
      <c r="CR50" s="400">
        <v>535.39200000006531</v>
      </c>
      <c r="CS50" s="400"/>
      <c r="CT50" s="400">
        <v>488.13599999992221</v>
      </c>
      <c r="CU50" s="400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400">
        <v>323.00400000001537</v>
      </c>
      <c r="DG50" s="400"/>
      <c r="DH50" s="400">
        <v>330.85800000005474</v>
      </c>
      <c r="DI50" s="400">
        <v>330.85800000005474</v>
      </c>
      <c r="DJ50" s="400">
        <v>342.80399999996735</v>
      </c>
      <c r="DK50" s="400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9" t="e">
        <f>#REF!</f>
        <v>#REF!</v>
      </c>
      <c r="BQ51" s="399"/>
      <c r="BR51" s="17"/>
      <c r="BS51" s="17"/>
      <c r="BT51" s="299">
        <v>1709.48</v>
      </c>
      <c r="BU51" s="299"/>
      <c r="BV51" s="299">
        <v>1706.346</v>
      </c>
      <c r="BW51" s="299"/>
      <c r="BX51" s="299">
        <f>'[1]июль 2023 (3)'!$AA$455</f>
        <v>1689.3079999999945</v>
      </c>
      <c r="BY51" s="299"/>
      <c r="BZ51" s="299">
        <v>1725.8889999999999</v>
      </c>
      <c r="CA51" s="299"/>
      <c r="CB51" s="299">
        <v>1729.356</v>
      </c>
      <c r="CC51" s="299"/>
      <c r="CD51" s="299">
        <f>'[1]июль 2023 (3)'!$AG$455</f>
        <v>1726.9780000000237</v>
      </c>
      <c r="CE51" s="299"/>
      <c r="CF51" s="299">
        <v>1717.4639999999999</v>
      </c>
      <c r="CG51" s="299"/>
      <c r="CH51" s="299">
        <v>1712.11</v>
      </c>
      <c r="CI51" s="299"/>
      <c r="CJ51" s="299">
        <v>1631.2589999999748</v>
      </c>
      <c r="CK51" s="299"/>
      <c r="CL51" s="299">
        <v>1685.422</v>
      </c>
      <c r="CM51" s="299"/>
      <c r="CN51" s="299">
        <v>1685.422</v>
      </c>
      <c r="CO51" s="299"/>
      <c r="CP51" s="299">
        <v>1685.422</v>
      </c>
      <c r="CQ51" s="299"/>
      <c r="CR51" s="400">
        <v>1612.6279999999929</v>
      </c>
      <c r="CS51" s="400"/>
      <c r="CT51" s="400">
        <v>1617.6010000000001</v>
      </c>
      <c r="CU51" s="400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400">
        <v>1507.9960000000001</v>
      </c>
      <c r="DG51" s="400"/>
      <c r="DH51" s="400">
        <v>1507.9960000000001</v>
      </c>
      <c r="DI51" s="400">
        <v>1507.9960000000001</v>
      </c>
      <c r="DJ51" s="400">
        <v>1490.4460000000172</v>
      </c>
      <c r="DK51" s="400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9">
        <f>'[3]Данные ДТАТЭК'!$D$8</f>
        <v>37.893999999999998</v>
      </c>
      <c r="BQ52" s="399"/>
      <c r="BR52" s="17"/>
      <c r="BS52" s="17"/>
      <c r="BT52" s="299">
        <v>36.482999999999997</v>
      </c>
      <c r="BU52" s="299"/>
      <c r="BV52" s="299">
        <v>36.279000000000003</v>
      </c>
      <c r="BW52" s="299"/>
      <c r="BX52" s="299">
        <f>'[4]Данные ДТАТЭК'!$D$8</f>
        <v>36.033999999999999</v>
      </c>
      <c r="BY52" s="299"/>
      <c r="BZ52" s="299">
        <v>36.045999999999999</v>
      </c>
      <c r="CA52" s="299"/>
      <c r="CB52" s="299">
        <v>36.033999999999999</v>
      </c>
      <c r="CC52" s="299"/>
      <c r="CD52" s="299">
        <f>'[5]Данные ДТАТЭК'!$D$8</f>
        <v>36.283999999999999</v>
      </c>
      <c r="CE52" s="299"/>
      <c r="CF52" s="299">
        <v>36.261000000000003</v>
      </c>
      <c r="CG52" s="299"/>
      <c r="CH52" s="299">
        <v>36.273000000000003</v>
      </c>
      <c r="CI52" s="299"/>
      <c r="CJ52" s="299">
        <v>36.82099999999609</v>
      </c>
      <c r="CK52" s="299"/>
      <c r="CL52" s="299">
        <v>37.002000000000045</v>
      </c>
      <c r="CM52" s="299"/>
      <c r="CN52" s="299">
        <v>36.763000000001057</v>
      </c>
      <c r="CO52" s="299"/>
      <c r="CP52" s="299">
        <v>36.786000000001692</v>
      </c>
      <c r="CQ52" s="299"/>
      <c r="CR52" s="400">
        <v>32.276999999998772</v>
      </c>
      <c r="CS52" s="400"/>
      <c r="CT52" s="400">
        <v>35.175999999998524</v>
      </c>
      <c r="CU52" s="400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400">
        <v>34.90799999999863</v>
      </c>
      <c r="DG52" s="400"/>
      <c r="DH52" s="400">
        <v>35.525999999999797</v>
      </c>
      <c r="DI52" s="400">
        <v>35.525999999999797</v>
      </c>
      <c r="DJ52" s="400">
        <v>32.429000000001814</v>
      </c>
      <c r="DK52" s="400"/>
    </row>
  </sheetData>
  <mergeCells count="657"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</row>
    <row r="2" spans="1:75" ht="18.75" x14ac:dyDescent="0.3">
      <c r="A2" s="364" t="s">
        <v>62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65" t="s">
        <v>1</v>
      </c>
      <c r="B4" s="366"/>
      <c r="C4" s="362">
        <v>45078</v>
      </c>
      <c r="D4" s="363"/>
      <c r="E4" s="362">
        <v>45079</v>
      </c>
      <c r="F4" s="363"/>
      <c r="G4" s="362">
        <v>45080</v>
      </c>
      <c r="H4" s="363"/>
      <c r="I4" s="362">
        <v>45081</v>
      </c>
      <c r="J4" s="363"/>
      <c r="K4" s="362">
        <v>45082</v>
      </c>
      <c r="L4" s="363"/>
      <c r="M4" s="362">
        <v>45083</v>
      </c>
      <c r="N4" s="363"/>
      <c r="O4" s="362">
        <v>45084</v>
      </c>
      <c r="P4" s="363"/>
      <c r="Q4" s="362">
        <v>45085</v>
      </c>
      <c r="R4" s="363"/>
      <c r="S4" s="362">
        <v>45086</v>
      </c>
      <c r="T4" s="363"/>
      <c r="U4" s="362">
        <v>45087</v>
      </c>
      <c r="V4" s="363"/>
      <c r="W4" s="362">
        <v>45088</v>
      </c>
      <c r="X4" s="363"/>
      <c r="Y4" s="362">
        <v>45089</v>
      </c>
      <c r="Z4" s="363"/>
      <c r="AA4" s="362">
        <v>45090</v>
      </c>
      <c r="AB4" s="363"/>
      <c r="AC4" s="362">
        <v>45091</v>
      </c>
      <c r="AD4" s="363"/>
      <c r="AE4" s="362">
        <v>45092</v>
      </c>
      <c r="AF4" s="363"/>
      <c r="AG4" s="362">
        <v>45093</v>
      </c>
      <c r="AH4" s="363"/>
      <c r="AI4" s="362">
        <v>45094</v>
      </c>
      <c r="AJ4" s="363"/>
      <c r="AK4" s="362">
        <v>45095</v>
      </c>
      <c r="AL4" s="363"/>
      <c r="AM4" s="362">
        <v>45096</v>
      </c>
      <c r="AN4" s="363"/>
      <c r="AO4" s="362">
        <v>45097</v>
      </c>
      <c r="AP4" s="363"/>
      <c r="AQ4" s="362">
        <v>45098</v>
      </c>
      <c r="AR4" s="363"/>
      <c r="AS4" s="362">
        <v>45099</v>
      </c>
      <c r="AT4" s="363"/>
      <c r="AU4" s="362">
        <v>45100</v>
      </c>
      <c r="AV4" s="363"/>
      <c r="AW4" s="362">
        <v>45101</v>
      </c>
      <c r="AX4" s="363"/>
      <c r="AY4" s="362">
        <v>45102</v>
      </c>
      <c r="AZ4" s="363"/>
      <c r="BA4" s="362">
        <v>45103</v>
      </c>
      <c r="BB4" s="363"/>
      <c r="BC4" s="362">
        <v>45104</v>
      </c>
      <c r="BD4" s="363"/>
      <c r="BE4" s="362">
        <v>45105</v>
      </c>
      <c r="BF4" s="363"/>
      <c r="BG4" s="362">
        <v>45106</v>
      </c>
      <c r="BH4" s="363"/>
      <c r="BI4" s="362">
        <v>45107</v>
      </c>
      <c r="BJ4" s="363"/>
      <c r="BK4" s="362">
        <v>45108</v>
      </c>
      <c r="BL4" s="363"/>
      <c r="BM4" s="362">
        <v>45106</v>
      </c>
      <c r="BN4" s="363"/>
      <c r="BO4" s="362">
        <v>45107</v>
      </c>
      <c r="BP4" s="363"/>
      <c r="BQ4" s="362">
        <v>45108</v>
      </c>
      <c r="BR4" s="363"/>
      <c r="BS4" s="418" t="s">
        <v>2</v>
      </c>
      <c r="BT4" s="410"/>
      <c r="BU4" s="410"/>
      <c r="BV4" s="419"/>
    </row>
    <row r="5" spans="1:75" ht="30.75" thickBot="1" x14ac:dyDescent="0.3">
      <c r="A5" s="367"/>
      <c r="B5" s="368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50" t="s">
        <v>9</v>
      </c>
      <c r="B6" s="451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59" t="s">
        <v>12</v>
      </c>
      <c r="B9" s="360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52" t="s">
        <v>13</v>
      </c>
      <c r="B10" s="453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48" t="s">
        <v>14</v>
      </c>
      <c r="B11" s="449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42" t="s">
        <v>15</v>
      </c>
      <c r="B12" s="443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42" t="s">
        <v>17</v>
      </c>
      <c r="B14" s="443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42" t="s">
        <v>18</v>
      </c>
      <c r="B15" s="443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42" t="s">
        <v>19</v>
      </c>
      <c r="B16" s="443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42" t="s">
        <v>20</v>
      </c>
      <c r="B17" s="443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44" t="s">
        <v>21</v>
      </c>
      <c r="B18" s="44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36" t="s">
        <v>22</v>
      </c>
      <c r="B19" s="437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34" t="s">
        <v>23</v>
      </c>
      <c r="B20" s="435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34" t="s">
        <v>24</v>
      </c>
      <c r="B21" s="435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46" t="s">
        <v>28</v>
      </c>
      <c r="B25" s="447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54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36" t="s">
        <v>30</v>
      </c>
      <c r="B27" s="437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55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34" t="s">
        <v>33</v>
      </c>
      <c r="B30" s="435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36" t="s">
        <v>34</v>
      </c>
      <c r="B31" s="437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8" t="s">
        <v>35</v>
      </c>
      <c r="B32" s="439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40" t="s">
        <v>36</v>
      </c>
      <c r="B33" s="441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34" t="s">
        <v>37</v>
      </c>
      <c r="B34" s="435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75" t="s">
        <v>38</v>
      </c>
      <c r="B35" s="376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38" t="s">
        <v>39</v>
      </c>
      <c r="B36" s="340"/>
      <c r="C36" s="327">
        <v>3489.837</v>
      </c>
      <c r="D36" s="311"/>
      <c r="E36" s="327">
        <v>3470.94</v>
      </c>
      <c r="F36" s="311"/>
      <c r="G36" s="371">
        <v>3411.0749999999998</v>
      </c>
      <c r="H36" s="370"/>
      <c r="I36" s="371"/>
      <c r="J36" s="370"/>
      <c r="K36" s="371">
        <v>3555.1619999999998</v>
      </c>
      <c r="L36" s="370"/>
      <c r="M36" s="371">
        <v>3835.498</v>
      </c>
      <c r="N36" s="370"/>
      <c r="O36" s="371">
        <v>3809.475999999855</v>
      </c>
      <c r="P36" s="370"/>
      <c r="Q36" s="371">
        <v>3422.7168399998704</v>
      </c>
      <c r="R36" s="370"/>
      <c r="S36" s="371">
        <v>3929.4760000000001</v>
      </c>
      <c r="T36" s="370"/>
      <c r="U36" s="371">
        <v>3797.143</v>
      </c>
      <c r="V36" s="370"/>
      <c r="W36" s="377">
        <v>3535.2032799999292</v>
      </c>
      <c r="X36" s="378"/>
      <c r="Y36" s="371">
        <v>3565.0476799999301</v>
      </c>
      <c r="Z36" s="370"/>
      <c r="AA36" s="371">
        <v>3479.2359999999999</v>
      </c>
      <c r="AB36" s="370"/>
      <c r="AC36" s="327">
        <v>3731.9830000000002</v>
      </c>
      <c r="AD36" s="311"/>
      <c r="AE36" s="372">
        <v>3773.0719999999992</v>
      </c>
      <c r="AF36" s="373"/>
      <c r="AG36" s="371">
        <v>3753.1363199998514</v>
      </c>
      <c r="AH36" s="370"/>
      <c r="AI36" s="371">
        <v>3618.212</v>
      </c>
      <c r="AJ36" s="370"/>
      <c r="AK36" s="371">
        <v>3505</v>
      </c>
      <c r="AL36" s="370"/>
      <c r="AM36" s="371">
        <v>3665.377</v>
      </c>
      <c r="AN36" s="370"/>
      <c r="AO36" s="371">
        <v>3571.774639999815</v>
      </c>
      <c r="AP36" s="370"/>
      <c r="AQ36" s="371">
        <v>3496.192</v>
      </c>
      <c r="AR36" s="370"/>
      <c r="AS36" s="327">
        <v>3745.3119999999999</v>
      </c>
      <c r="AT36" s="311"/>
      <c r="AU36" s="327">
        <v>3668.8273200001076</v>
      </c>
      <c r="AV36" s="311"/>
      <c r="AW36" s="371">
        <v>3614.7886399997346</v>
      </c>
      <c r="AX36" s="370"/>
      <c r="AY36" s="327">
        <v>3515.6289999999999</v>
      </c>
      <c r="AZ36" s="311"/>
      <c r="BA36" s="327">
        <v>3763.0079999999998</v>
      </c>
      <c r="BB36" s="311"/>
      <c r="BC36" s="327">
        <v>3955.2917200000657</v>
      </c>
      <c r="BD36" s="311"/>
      <c r="BE36" s="327">
        <v>3532.5793200000717</v>
      </c>
      <c r="BF36" s="311"/>
      <c r="BG36" s="327"/>
      <c r="BH36" s="311"/>
      <c r="BI36" s="327"/>
      <c r="BJ36" s="311"/>
      <c r="BK36" s="327"/>
      <c r="BL36" s="311"/>
      <c r="BM36" s="327">
        <v>3546.239</v>
      </c>
      <c r="BN36" s="311"/>
      <c r="BO36" s="327">
        <v>3775.62</v>
      </c>
      <c r="BP36" s="311"/>
      <c r="BQ36" s="327"/>
      <c r="BR36" s="311"/>
      <c r="BS36" s="431">
        <f>SUM(A36:BL36)</f>
        <v>98210.993759999241</v>
      </c>
      <c r="BT36" s="432"/>
      <c r="BU36" s="433"/>
      <c r="BV36" s="16"/>
    </row>
    <row r="37" spans="1:76" ht="15.75" thickBot="1" x14ac:dyDescent="0.3">
      <c r="A37" s="324" t="s">
        <v>40</v>
      </c>
      <c r="B37" s="326"/>
      <c r="C37" s="322">
        <v>1793.4690000000001</v>
      </c>
      <c r="D37" s="323"/>
      <c r="E37" s="322">
        <v>2025.645</v>
      </c>
      <c r="F37" s="323"/>
      <c r="G37" s="322">
        <v>2088.1889999999999</v>
      </c>
      <c r="H37" s="323"/>
      <c r="I37" s="380"/>
      <c r="J37" s="381"/>
      <c r="K37" s="380">
        <v>2028.796</v>
      </c>
      <c r="L37" s="381"/>
      <c r="M37" s="380">
        <v>2050.5120000000002</v>
      </c>
      <c r="N37" s="381"/>
      <c r="O37" s="380">
        <v>2070.6680000000001</v>
      </c>
      <c r="P37" s="381"/>
      <c r="Q37" s="380">
        <v>2081.819</v>
      </c>
      <c r="R37" s="381"/>
      <c r="S37" s="380">
        <v>2016.8430000000001</v>
      </c>
      <c r="T37" s="381"/>
      <c r="U37" s="322">
        <v>2129.8780000000002</v>
      </c>
      <c r="V37" s="323"/>
      <c r="W37" s="382">
        <v>2131.4940000000001</v>
      </c>
      <c r="X37" s="383"/>
      <c r="Y37" s="322">
        <v>2104.6550000000002</v>
      </c>
      <c r="Z37" s="323"/>
      <c r="AA37" s="322">
        <v>2074.9749999999999</v>
      </c>
      <c r="AB37" s="323"/>
      <c r="AC37" s="304">
        <v>2096.9050000000002</v>
      </c>
      <c r="AD37" s="305"/>
      <c r="AE37" s="322">
        <v>2097.1320000000001</v>
      </c>
      <c r="AF37" s="323"/>
      <c r="AG37" s="322">
        <v>2121.5299999999997</v>
      </c>
      <c r="AH37" s="323"/>
      <c r="AI37" s="322">
        <v>2126.1950000000002</v>
      </c>
      <c r="AJ37" s="323"/>
      <c r="AK37" s="322">
        <v>2127.761</v>
      </c>
      <c r="AL37" s="323"/>
      <c r="AM37" s="322">
        <v>2079.5239999999999</v>
      </c>
      <c r="AN37" s="323"/>
      <c r="AO37" s="322">
        <v>1977.9369999999999</v>
      </c>
      <c r="AP37" s="323"/>
      <c r="AQ37" s="322">
        <v>1959.675</v>
      </c>
      <c r="AR37" s="323"/>
      <c r="AS37" s="322">
        <v>1945.538</v>
      </c>
      <c r="AT37" s="323"/>
      <c r="AU37" s="322">
        <v>1950.6119999999999</v>
      </c>
      <c r="AV37" s="323"/>
      <c r="AW37" s="322">
        <v>1951.143</v>
      </c>
      <c r="AX37" s="323"/>
      <c r="AY37" s="322">
        <v>1949.1679999999999</v>
      </c>
      <c r="AZ37" s="323"/>
      <c r="BA37" s="322">
        <v>1952.683</v>
      </c>
      <c r="BB37" s="323"/>
      <c r="BC37" s="322">
        <v>1945.838</v>
      </c>
      <c r="BD37" s="323"/>
      <c r="BE37" s="322">
        <v>1985.5130000000001</v>
      </c>
      <c r="BF37" s="323"/>
      <c r="BG37" s="304"/>
      <c r="BH37" s="305"/>
      <c r="BI37" s="304"/>
      <c r="BJ37" s="305"/>
      <c r="BK37" s="304"/>
      <c r="BL37" s="305"/>
      <c r="BM37" s="322">
        <v>1829.703</v>
      </c>
      <c r="BN37" s="323"/>
      <c r="BO37" s="322">
        <v>1921.018</v>
      </c>
      <c r="BP37" s="323"/>
      <c r="BQ37" s="322"/>
      <c r="BR37" s="323"/>
      <c r="BS37" s="394">
        <f>SUM(A37:BL37)</f>
        <v>54864.096999999987</v>
      </c>
      <c r="BT37" s="395"/>
      <c r="BU37" s="428"/>
      <c r="BV37" s="16"/>
    </row>
    <row r="38" spans="1:76" ht="15.75" thickBot="1" x14ac:dyDescent="0.3">
      <c r="A38" s="319" t="s">
        <v>41</v>
      </c>
      <c r="B38" s="321"/>
      <c r="C38" s="304">
        <v>236.16</v>
      </c>
      <c r="D38" s="305"/>
      <c r="E38" s="304">
        <v>328.32</v>
      </c>
      <c r="F38" s="305"/>
      <c r="G38" s="385">
        <v>328.08</v>
      </c>
      <c r="H38" s="386"/>
      <c r="I38" s="385"/>
      <c r="J38" s="386"/>
      <c r="K38" s="385">
        <v>292.8</v>
      </c>
      <c r="L38" s="386"/>
      <c r="M38" s="385">
        <v>327.84</v>
      </c>
      <c r="N38" s="386"/>
      <c r="O38" s="385">
        <v>310.08</v>
      </c>
      <c r="P38" s="386"/>
      <c r="Q38" s="385">
        <v>285.12</v>
      </c>
      <c r="R38" s="386"/>
      <c r="S38" s="385">
        <v>267.83999999999997</v>
      </c>
      <c r="T38" s="386"/>
      <c r="U38" s="385">
        <v>213.84</v>
      </c>
      <c r="V38" s="386"/>
      <c r="W38" s="422">
        <v>226.56</v>
      </c>
      <c r="X38" s="423"/>
      <c r="Y38" s="385">
        <v>227.52000000000004</v>
      </c>
      <c r="Z38" s="386"/>
      <c r="AA38" s="385">
        <v>231.12</v>
      </c>
      <c r="AB38" s="386"/>
      <c r="AC38" s="304">
        <v>240.48</v>
      </c>
      <c r="AD38" s="305"/>
      <c r="AE38" s="385">
        <v>237.36</v>
      </c>
      <c r="AF38" s="386"/>
      <c r="AG38" s="385">
        <v>237.60000000000002</v>
      </c>
      <c r="AH38" s="386"/>
      <c r="AI38" s="385">
        <v>241.44</v>
      </c>
      <c r="AJ38" s="386"/>
      <c r="AK38" s="385">
        <v>238.08</v>
      </c>
      <c r="AL38" s="386"/>
      <c r="AM38" s="385">
        <v>222.24</v>
      </c>
      <c r="AN38" s="386"/>
      <c r="AO38" s="385">
        <v>162.95999999999998</v>
      </c>
      <c r="AP38" s="386"/>
      <c r="AQ38" s="385">
        <v>217.44</v>
      </c>
      <c r="AR38" s="386"/>
      <c r="AS38" s="304">
        <v>228</v>
      </c>
      <c r="AT38" s="305"/>
      <c r="AU38" s="304">
        <v>234.48</v>
      </c>
      <c r="AV38" s="305"/>
      <c r="AW38" s="385">
        <v>230.64000000000001</v>
      </c>
      <c r="AX38" s="386"/>
      <c r="AY38" s="385">
        <v>229.92</v>
      </c>
      <c r="AZ38" s="386"/>
      <c r="BA38" s="304">
        <v>230.4</v>
      </c>
      <c r="BB38" s="305"/>
      <c r="BC38" s="304">
        <v>235.44</v>
      </c>
      <c r="BD38" s="305"/>
      <c r="BE38" s="304">
        <v>258</v>
      </c>
      <c r="BF38" s="305"/>
      <c r="BG38" s="304"/>
      <c r="BH38" s="305"/>
      <c r="BI38" s="304"/>
      <c r="BJ38" s="305"/>
      <c r="BK38" s="304"/>
      <c r="BL38" s="305"/>
      <c r="BM38" s="304">
        <v>213.864</v>
      </c>
      <c r="BN38" s="305"/>
      <c r="BO38" s="304">
        <v>218.328</v>
      </c>
      <c r="BP38" s="305"/>
      <c r="BQ38" s="304"/>
      <c r="BR38" s="305"/>
      <c r="BS38" s="394">
        <f>SUM(A38:BL38)</f>
        <v>6719.7599999999984</v>
      </c>
      <c r="BT38" s="395"/>
      <c r="BU38" s="428"/>
      <c r="BV38" s="16"/>
    </row>
    <row r="39" spans="1:76" s="48" customFormat="1" ht="15.75" hidden="1" customHeight="1" x14ac:dyDescent="0.25">
      <c r="A39" s="429" t="s">
        <v>42</v>
      </c>
      <c r="B39" s="430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22">
        <f t="shared" ref="W39:W42" si="10">SUM(C39:V39)</f>
        <v>0</v>
      </c>
      <c r="X39" s="42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94">
        <f>SUM(A39:BJ39)-W39</f>
        <v>0</v>
      </c>
      <c r="BT39" s="395"/>
      <c r="BU39" s="428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22">
        <f t="shared" si="10"/>
        <v>0</v>
      </c>
      <c r="X40" s="42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94">
        <f>SUM(A40:BJ40)-W40</f>
        <v>0</v>
      </c>
      <c r="BT40" s="395"/>
      <c r="BU40" s="428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22">
        <f t="shared" si="10"/>
        <v>0</v>
      </c>
      <c r="X41" s="42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94">
        <f>SUM(A41:BJ41)-W41</f>
        <v>0</v>
      </c>
      <c r="BT41" s="395"/>
      <c r="BU41" s="428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22">
        <f t="shared" si="10"/>
        <v>0</v>
      </c>
      <c r="X42" s="423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94">
        <f>SUM(A42:BJ42)-W42</f>
        <v>3</v>
      </c>
      <c r="BT42" s="395"/>
      <c r="BU42" s="428"/>
      <c r="BV42" s="121"/>
    </row>
    <row r="43" spans="1:76" ht="15.75" thickBot="1" x14ac:dyDescent="0.3">
      <c r="A43" s="319" t="s">
        <v>43</v>
      </c>
      <c r="B43" s="321"/>
      <c r="C43" s="308">
        <f t="shared" ref="C43" si="11">C35+C37+C38</f>
        <v>3166.2730000001297</v>
      </c>
      <c r="D43" s="305"/>
      <c r="E43" s="308">
        <f t="shared" ref="E43" si="12">E35+E37+E38</f>
        <v>3696.8569999998322</v>
      </c>
      <c r="F43" s="305"/>
      <c r="G43" s="308">
        <f>G35+G37+G38</f>
        <v>3687.9410000002435</v>
      </c>
      <c r="H43" s="305"/>
      <c r="I43" s="308">
        <f t="shared" ref="I43" si="13">I35+I37+I38</f>
        <v>1235.4640000001318</v>
      </c>
      <c r="J43" s="305"/>
      <c r="K43" s="308">
        <f t="shared" ref="K43" si="14">K35+K37+K38</f>
        <v>3576.489999999636</v>
      </c>
      <c r="L43" s="305"/>
      <c r="M43" s="308">
        <f t="shared" ref="M43" si="15">M35+M37+M38</f>
        <v>3791.2019999996355</v>
      </c>
      <c r="N43" s="305"/>
      <c r="O43" s="308">
        <f>O35+O37+O38</f>
        <v>3725.1972000000051</v>
      </c>
      <c r="P43" s="305"/>
      <c r="Q43" s="308">
        <f t="shared" ref="Q43" si="16">Q35+Q37+Q38</f>
        <v>3470.4340000000002</v>
      </c>
      <c r="R43" s="305"/>
      <c r="S43" s="308">
        <f t="shared" ref="S43" si="17">S35+S37+S38</f>
        <v>3507.6700000000978</v>
      </c>
      <c r="T43" s="305"/>
      <c r="U43" s="308">
        <f>U35+U37+U38</f>
        <v>3253.7390000001274</v>
      </c>
      <c r="V43" s="305"/>
      <c r="W43" s="308">
        <f>W35+W37+W38</f>
        <v>3374.8140000000094</v>
      </c>
      <c r="X43" s="305"/>
      <c r="Y43" s="308">
        <f>Y35+Y37+Y38</f>
        <v>3430.2270000002186</v>
      </c>
      <c r="Z43" s="305"/>
      <c r="AA43" s="308">
        <f>AA35+AA37+AA38</f>
        <v>3624.1469999999999</v>
      </c>
      <c r="AB43" s="305"/>
      <c r="AC43" s="308">
        <f t="shared" ref="AC43:AM43" si="18">AC35+AC37+AC38</f>
        <v>3476.7099999993829</v>
      </c>
      <c r="AD43" s="309"/>
      <c r="AE43" s="308">
        <f t="shared" si="18"/>
        <v>3550.9280000001368</v>
      </c>
      <c r="AF43" s="309"/>
      <c r="AG43" s="308">
        <f t="shared" si="18"/>
        <v>3508.2259999998082</v>
      </c>
      <c r="AH43" s="309"/>
      <c r="AI43" s="308">
        <f t="shared" si="18"/>
        <v>3649.4710000002983</v>
      </c>
      <c r="AJ43" s="309"/>
      <c r="AK43" s="308">
        <f t="shared" si="18"/>
        <v>3538.45100000005</v>
      </c>
      <c r="AL43" s="309"/>
      <c r="AM43" s="308">
        <f t="shared" si="18"/>
        <v>3543.4639999997471</v>
      </c>
      <c r="AN43" s="309"/>
      <c r="AO43" s="308">
        <f>AO35+AO37+AO38</f>
        <v>3297.1890000003586</v>
      </c>
      <c r="AP43" s="305"/>
      <c r="AQ43" s="308">
        <f t="shared" ref="AQ43" si="19">AQ35+AQ37+AQ38</f>
        <v>3599.3550000000891</v>
      </c>
      <c r="AR43" s="305"/>
      <c r="AS43" s="308">
        <f t="shared" ref="AS43" si="20">AS35+AS37+AS38</f>
        <v>3586.2419999995627</v>
      </c>
      <c r="AT43" s="305"/>
      <c r="AU43" s="308">
        <f t="shared" ref="AU43" si="21">AU35+AU37+AU38</f>
        <v>3550.968000000074</v>
      </c>
      <c r="AV43" s="305"/>
      <c r="AW43" s="308">
        <f t="shared" ref="AW43" si="22">AW35+AW37+AW38</f>
        <v>3527.5110000001318</v>
      </c>
      <c r="AX43" s="305"/>
      <c r="AY43" s="308">
        <f t="shared" ref="AY43" si="23">AY35+AY37+AY38</f>
        <v>3489.6990000000001</v>
      </c>
      <c r="AZ43" s="305"/>
      <c r="BA43" s="308">
        <f t="shared" ref="BA43" si="24">BA35+BA37+BA38</f>
        <v>3560.8950000001723</v>
      </c>
      <c r="BB43" s="305"/>
      <c r="BC43" s="308">
        <f t="shared" ref="BC43" si="25">BC35+BC37+BC38</f>
        <v>3536.166000000012</v>
      </c>
      <c r="BD43" s="305"/>
      <c r="BE43" s="308">
        <f t="shared" ref="BE43" si="26">BE35+BE37+BE38</f>
        <v>3637.3209999997071</v>
      </c>
      <c r="BF43" s="305"/>
      <c r="BG43" s="308">
        <f>BG35+BG37+BG38</f>
        <v>0</v>
      </c>
      <c r="BH43" s="309"/>
      <c r="BI43" s="308">
        <f t="shared" ref="BI43:BK43" si="27">BI35+BI37+BI38</f>
        <v>0</v>
      </c>
      <c r="BJ43" s="309"/>
      <c r="BK43" s="308">
        <f t="shared" si="27"/>
        <v>0</v>
      </c>
      <c r="BL43" s="309"/>
      <c r="BM43" s="308">
        <v>2895.41</v>
      </c>
      <c r="BN43" s="305"/>
      <c r="BO43" s="308">
        <f t="shared" ref="BO43" si="28">BO35+BO37+BO38</f>
        <v>3500.1009999999551</v>
      </c>
      <c r="BP43" s="305"/>
      <c r="BQ43" s="308">
        <f t="shared" ref="BQ43" si="29">BQ35+BQ37+BQ38</f>
        <v>0</v>
      </c>
      <c r="BR43" s="305"/>
      <c r="BS43" s="394">
        <f>SUM(A43:BL43)</f>
        <v>96593.051199999594</v>
      </c>
      <c r="BT43" s="395"/>
      <c r="BU43" s="428"/>
      <c r="BV43" s="16"/>
    </row>
    <row r="44" spans="1:76" ht="15.75" thickBot="1" x14ac:dyDescent="0.3">
      <c r="A44" s="316" t="s">
        <v>44</v>
      </c>
      <c r="B44" s="318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8">
        <f t="shared" si="36"/>
        <v>255.27300000061723</v>
      </c>
      <c r="AD44" s="309"/>
      <c r="AE44" s="308">
        <f t="shared" ref="AE44:AM44" si="37">AE36-AE43</f>
        <v>222.14399999986244</v>
      </c>
      <c r="AF44" s="309"/>
      <c r="AG44" s="308">
        <f t="shared" si="37"/>
        <v>244.91032000004316</v>
      </c>
      <c r="AH44" s="309"/>
      <c r="AI44" s="308">
        <f t="shared" si="37"/>
        <v>-31.259000000298329</v>
      </c>
      <c r="AJ44" s="309"/>
      <c r="AK44" s="308">
        <f t="shared" si="37"/>
        <v>-33.451000000050044</v>
      </c>
      <c r="AL44" s="309"/>
      <c r="AM44" s="308">
        <f t="shared" si="37"/>
        <v>121.91300000025285</v>
      </c>
      <c r="AN44" s="309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8">
        <f t="shared" si="36"/>
        <v>0</v>
      </c>
      <c r="BH44" s="309"/>
      <c r="BI44" s="308">
        <f t="shared" si="36"/>
        <v>0</v>
      </c>
      <c r="BJ44" s="309"/>
      <c r="BK44" s="308">
        <f t="shared" ref="BK44" si="40">BK36-BK43</f>
        <v>0</v>
      </c>
      <c r="BL44" s="309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94">
        <f>SUM(A44:BL44)</f>
        <v>1617.9425599996312</v>
      </c>
      <c r="BT44" s="395"/>
      <c r="BU44" s="428"/>
      <c r="BV44" s="136"/>
    </row>
    <row r="45" spans="1:76" ht="33" customHeight="1" thickBot="1" x14ac:dyDescent="0.3">
      <c r="A45" s="313" t="s">
        <v>45</v>
      </c>
      <c r="B45" s="315"/>
      <c r="C45" s="310">
        <f t="shared" ref="C45" si="43">C36-D35-C37-C38</f>
        <v>10.581809999871297</v>
      </c>
      <c r="D45" s="311"/>
      <c r="E45" s="310">
        <f t="shared" ref="E45" si="44">E36-F35-E37-E38</f>
        <v>-265.45686999984065</v>
      </c>
      <c r="F45" s="311"/>
      <c r="G45" s="310">
        <f t="shared" ref="G45" si="45">G36-H35-G37-G38</f>
        <v>-401.90415000033141</v>
      </c>
      <c r="H45" s="311"/>
      <c r="I45" s="310">
        <f t="shared" ref="I45" si="46">I36-J35-I37-I38</f>
        <v>-1326.5697200001805</v>
      </c>
      <c r="J45" s="311"/>
      <c r="K45" s="310">
        <f t="shared" ref="K45" si="47">K36-L35-K37-K38</f>
        <v>-172.71247999967142</v>
      </c>
      <c r="L45" s="311"/>
      <c r="M45" s="310">
        <f t="shared" ref="M45" si="48">M36-N35-M37-M38</f>
        <v>17.047939999820926</v>
      </c>
      <c r="N45" s="311"/>
      <c r="O45" s="310">
        <f>O36-P35-O37-O38</f>
        <v>-124.2375900001885</v>
      </c>
      <c r="P45" s="311"/>
      <c r="Q45" s="310">
        <f t="shared" ref="Q45" si="49">Q36-R35-Q37-Q38</f>
        <v>-461.74634000007029</v>
      </c>
      <c r="R45" s="311"/>
      <c r="S45" s="310">
        <f t="shared" ref="S45" si="50">S36-T35-S37-S38</f>
        <v>63.084239999888212</v>
      </c>
      <c r="T45" s="311"/>
      <c r="U45" s="310">
        <f>U36-V35-U37-U38</f>
        <v>-92.177230000148342</v>
      </c>
      <c r="V45" s="311"/>
      <c r="W45" s="310">
        <f>W36-X35-W37-W38</f>
        <v>-169.1844000001102</v>
      </c>
      <c r="X45" s="311"/>
      <c r="Y45" s="310">
        <f>Y36-Z35-Y37-Y38</f>
        <v>-209.65003000015264</v>
      </c>
      <c r="Z45" s="311"/>
      <c r="AA45" s="310">
        <f>AA36-AB35-AA37-AA38</f>
        <v>-42.226999999742134</v>
      </c>
      <c r="AB45" s="311"/>
      <c r="AC45" s="310">
        <f t="shared" ref="AC45" si="51">AC36-AD35-AC37-AC38</f>
        <v>-194.46047999948857</v>
      </c>
      <c r="AD45" s="393"/>
      <c r="AE45" s="310">
        <f>AE36-AF35-AE37-AE38</f>
        <v>-213.50800000021388</v>
      </c>
      <c r="AF45" s="311"/>
      <c r="AG45" s="310">
        <f t="shared" ref="AG45" si="52">AG36-AH35-AG37-AG38</f>
        <v>-181.45844999998246</v>
      </c>
      <c r="AH45" s="311"/>
      <c r="AI45" s="310">
        <f t="shared" ref="AI45" si="53">AI36-AJ35-AI37-AI38</f>
        <v>-254.49026000017642</v>
      </c>
      <c r="AJ45" s="311"/>
      <c r="AK45" s="310">
        <f t="shared" ref="AK45" si="54">AK36-AL35-AK37-AK38</f>
        <v>-171.6539200000262</v>
      </c>
      <c r="AL45" s="311"/>
      <c r="AM45" s="310">
        <f t="shared" ref="AM45" si="55">AM36-AN35-AM37-AM38</f>
        <v>-66.591739999706306</v>
      </c>
      <c r="AN45" s="311"/>
      <c r="AO45" s="310">
        <f t="shared" ref="AO45" si="56">AO36-AP35-AO37-AO38</f>
        <v>89.024079999529988</v>
      </c>
      <c r="AP45" s="311"/>
      <c r="AQ45" s="310">
        <f t="shared" ref="AQ45" si="57">AQ36-AR35-AQ37-AQ38</f>
        <v>-122.10505000017037</v>
      </c>
      <c r="AR45" s="311"/>
      <c r="AS45" s="310">
        <f t="shared" ref="AS45" si="58">AS36-AT35-AS37-AS38</f>
        <v>-49.568209999597002</v>
      </c>
      <c r="AT45" s="311"/>
      <c r="AU45" s="310">
        <f t="shared" ref="AU45" si="59">AU36-AV35-AU37-AU38</f>
        <v>133.21630000001531</v>
      </c>
      <c r="AV45" s="311"/>
      <c r="AW45" s="310">
        <f t="shared" ref="AW45" si="60">AW36-AX35-AW37-AW38</f>
        <v>82.37918999961434</v>
      </c>
      <c r="AX45" s="311"/>
      <c r="AY45" s="310">
        <f t="shared" ref="AY45" si="61">AY36-AZ35-AY37-AY38</f>
        <v>-89.639170000098289</v>
      </c>
      <c r="AZ45" s="311"/>
      <c r="BA45" s="310">
        <f t="shared" ref="BA45" si="62">BA36-BB35-BA37-BA38</f>
        <v>41.739509999920841</v>
      </c>
      <c r="BB45" s="311"/>
      <c r="BC45" s="310">
        <f t="shared" ref="BC45" si="63">BC36-BD35-BC37-BC38</f>
        <v>139.15152000005793</v>
      </c>
      <c r="BD45" s="311"/>
      <c r="BE45" s="310">
        <f t="shared" ref="BE45" si="64">BE36-BF35-BE37-BE38</f>
        <v>499.78007000036791</v>
      </c>
      <c r="BF45" s="311"/>
      <c r="BG45" s="310">
        <f t="shared" ref="BG45" si="65">BG36-BH35-BG37-BG38</f>
        <v>0</v>
      </c>
      <c r="BH45" s="393"/>
      <c r="BI45" s="310">
        <f t="shared" ref="BI45" si="66">BI36-BJ35-BI37-BI38</f>
        <v>0</v>
      </c>
      <c r="BJ45" s="393"/>
      <c r="BK45" s="310">
        <f t="shared" ref="BK45" si="67">BK36-BL35-BK37-BK38</f>
        <v>0</v>
      </c>
      <c r="BL45" s="393"/>
      <c r="BM45" s="310">
        <f t="shared" ref="BM45" si="68">BM36-BN35-BM37-BM38</f>
        <v>430.79044999995131</v>
      </c>
      <c r="BN45" s="311"/>
      <c r="BO45" s="310">
        <f t="shared" ref="BO45" si="69">BO36-BP35-BO37-BO38</f>
        <v>24.493640000017393</v>
      </c>
      <c r="BP45" s="311"/>
      <c r="BQ45" s="310">
        <f t="shared" ref="BQ45" si="70">BQ36-BR35-BQ37-BQ38</f>
        <v>0</v>
      </c>
      <c r="BR45" s="311"/>
      <c r="BS45" s="394">
        <f>SUM(C45:BL45)</f>
        <v>-3533.3364300008079</v>
      </c>
      <c r="BT45" s="395"/>
      <c r="BU45" s="428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2">
        <v>45107</v>
      </c>
      <c r="BP48" s="392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9" t="e">
        <f>#REF!</f>
        <v>#REF!</v>
      </c>
      <c r="BP50" s="399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9" t="e">
        <f>#REF!</f>
        <v>#REF!</v>
      </c>
      <c r="BP51" s="399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9" t="e">
        <f>#REF!</f>
        <v>#REF!</v>
      </c>
      <c r="BP52" s="399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9" t="e">
        <f>#REF!</f>
        <v>#REF!</v>
      </c>
      <c r="BP53" s="399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9" t="e">
        <f>#REF!</f>
        <v>#REF!</v>
      </c>
      <c r="BP54" s="399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9" t="e">
        <f>#REF!</f>
        <v>#REF!</v>
      </c>
      <c r="BP55" s="399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9" t="e">
        <f>#REF!</f>
        <v>#REF!</v>
      </c>
      <c r="BP56" s="399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9" t="e">
        <f>#REF!</f>
        <v>#REF!</v>
      </c>
      <c r="BP57" s="399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9">
        <f>'[3]Данные ДТАТЭК'!$D$4</f>
        <v>598.03499999999997</v>
      </c>
      <c r="BP58" s="399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9">
        <f>'[3]Данные ДТАТЭК'!$E$4</f>
        <v>50.93</v>
      </c>
      <c r="BP59" s="399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9" t="e">
        <f>#REF!</f>
        <v>#REF!</v>
      </c>
      <c r="BP60" s="399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9" t="e">
        <f>#REF!</f>
        <v>#REF!</v>
      </c>
      <c r="BP61" s="399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9">
        <f>'[3]Данные ДТАТЭК'!$D$8</f>
        <v>37.893999999999998</v>
      </c>
      <c r="BP62" s="399"/>
      <c r="BQ62" s="17"/>
      <c r="BR62" s="17"/>
    </row>
  </sheetData>
  <mergeCells count="300"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</row>
    <row r="2" spans="1:75" ht="18.75" x14ac:dyDescent="0.3">
      <c r="A2" s="364" t="s">
        <v>47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65" t="s">
        <v>1</v>
      </c>
      <c r="B4" s="366"/>
      <c r="C4" s="362">
        <v>44986</v>
      </c>
      <c r="D4" s="363"/>
      <c r="E4" s="362">
        <v>44987</v>
      </c>
      <c r="F4" s="363"/>
      <c r="G4" s="362">
        <v>44988</v>
      </c>
      <c r="H4" s="363"/>
      <c r="I4" s="362">
        <v>44989</v>
      </c>
      <c r="J4" s="363"/>
      <c r="K4" s="362">
        <v>44990</v>
      </c>
      <c r="L4" s="363"/>
      <c r="M4" s="362">
        <v>44991</v>
      </c>
      <c r="N4" s="363"/>
      <c r="O4" s="362">
        <v>44992</v>
      </c>
      <c r="P4" s="363"/>
      <c r="Q4" s="362">
        <v>44993</v>
      </c>
      <c r="R4" s="363"/>
      <c r="S4" s="362">
        <v>44994</v>
      </c>
      <c r="T4" s="363"/>
      <c r="U4" s="362">
        <v>44995</v>
      </c>
      <c r="V4" s="363"/>
      <c r="W4" s="362">
        <v>44996</v>
      </c>
      <c r="X4" s="363"/>
      <c r="Y4" s="362">
        <v>44997</v>
      </c>
      <c r="Z4" s="363"/>
      <c r="AA4" s="362">
        <v>44998</v>
      </c>
      <c r="AB4" s="363"/>
      <c r="AC4" s="362">
        <v>44999</v>
      </c>
      <c r="AD4" s="363"/>
      <c r="AE4" s="362">
        <v>45000</v>
      </c>
      <c r="AF4" s="363"/>
      <c r="AG4" s="362">
        <v>45001</v>
      </c>
      <c r="AH4" s="363"/>
      <c r="AI4" s="362">
        <v>45002</v>
      </c>
      <c r="AJ4" s="363"/>
      <c r="AK4" s="362">
        <v>45003</v>
      </c>
      <c r="AL4" s="363"/>
      <c r="AM4" s="362">
        <v>45004</v>
      </c>
      <c r="AN4" s="363"/>
      <c r="AO4" s="362">
        <v>45005</v>
      </c>
      <c r="AP4" s="363"/>
      <c r="AQ4" s="362">
        <v>45006</v>
      </c>
      <c r="AR4" s="363"/>
      <c r="AS4" s="362">
        <v>45007</v>
      </c>
      <c r="AT4" s="363"/>
      <c r="AU4" s="362">
        <v>45008</v>
      </c>
      <c r="AV4" s="363"/>
      <c r="AW4" s="362">
        <v>45009</v>
      </c>
      <c r="AX4" s="363"/>
      <c r="AY4" s="362">
        <v>45010</v>
      </c>
      <c r="AZ4" s="363"/>
      <c r="BA4" s="362">
        <v>45011</v>
      </c>
      <c r="BB4" s="363"/>
      <c r="BC4" s="362">
        <v>45012</v>
      </c>
      <c r="BD4" s="363"/>
      <c r="BE4" s="362">
        <v>45013</v>
      </c>
      <c r="BF4" s="363"/>
      <c r="BG4" s="418">
        <v>45014</v>
      </c>
      <c r="BH4" s="419"/>
      <c r="BI4" s="418">
        <v>45015</v>
      </c>
      <c r="BJ4" s="419"/>
      <c r="BK4" s="418">
        <v>45016</v>
      </c>
      <c r="BL4" s="419"/>
      <c r="BM4" s="418">
        <v>45014</v>
      </c>
      <c r="BN4" s="419"/>
      <c r="BO4" s="362">
        <v>45015</v>
      </c>
      <c r="BP4" s="363"/>
      <c r="BQ4" s="362">
        <v>45016</v>
      </c>
      <c r="BR4" s="363"/>
      <c r="BS4" s="418" t="s">
        <v>2</v>
      </c>
      <c r="BT4" s="410"/>
      <c r="BU4" s="410"/>
      <c r="BV4" s="419"/>
    </row>
    <row r="5" spans="1:75" ht="30.75" thickBot="1" x14ac:dyDescent="0.3">
      <c r="A5" s="367"/>
      <c r="B5" s="368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50" t="s">
        <v>9</v>
      </c>
      <c r="B6" s="451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59" t="s">
        <v>12</v>
      </c>
      <c r="B9" s="360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52" t="s">
        <v>13</v>
      </c>
      <c r="B10" s="453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48" t="s">
        <v>14</v>
      </c>
      <c r="B11" s="449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42" t="s">
        <v>15</v>
      </c>
      <c r="B12" s="443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42" t="s">
        <v>17</v>
      </c>
      <c r="B14" s="443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42" t="s">
        <v>18</v>
      </c>
      <c r="B15" s="443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42" t="s">
        <v>19</v>
      </c>
      <c r="B16" s="443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42" t="s">
        <v>20</v>
      </c>
      <c r="B17" s="443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44" t="s">
        <v>21</v>
      </c>
      <c r="B18" s="44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36" t="s">
        <v>22</v>
      </c>
      <c r="B19" s="437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34" t="s">
        <v>23</v>
      </c>
      <c r="B20" s="435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34" t="s">
        <v>24</v>
      </c>
      <c r="B21" s="435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46" t="s">
        <v>28</v>
      </c>
      <c r="B25" s="447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58">
        <v>34.47</v>
      </c>
      <c r="J26" s="44">
        <v>23.889600000003412</v>
      </c>
      <c r="K26" s="140">
        <v>33.555999999934627</v>
      </c>
      <c r="L26" s="44">
        <v>23.310000000000016</v>
      </c>
      <c r="M26" s="460">
        <v>36.802800000074186</v>
      </c>
      <c r="N26" s="44">
        <v>24.040800000014162</v>
      </c>
      <c r="O26" s="454">
        <v>23.700599999993823</v>
      </c>
      <c r="P26" s="58">
        <v>23.700599999993823</v>
      </c>
      <c r="Q26" s="454">
        <v>33.03</v>
      </c>
      <c r="R26" s="44">
        <v>22.264199999993235</v>
      </c>
      <c r="S26" s="140">
        <v>37.011000000004771</v>
      </c>
      <c r="T26" s="44">
        <v>23.499000000004141</v>
      </c>
      <c r="U26" s="456">
        <v>39.093400000028041</v>
      </c>
      <c r="V26" s="44">
        <v>23.801400000008631</v>
      </c>
      <c r="W26" s="456">
        <v>44.553400000121172</v>
      </c>
      <c r="X26" s="44">
        <v>30.668400000009367</v>
      </c>
      <c r="Y26" s="454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36" t="s">
        <v>30</v>
      </c>
      <c r="B27" s="437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59"/>
      <c r="J27" s="44">
        <v>10.577000000028193</v>
      </c>
      <c r="K27" s="141"/>
      <c r="L27" s="44">
        <v>10.245999999934611</v>
      </c>
      <c r="M27" s="461"/>
      <c r="N27" s="44">
        <v>12.762000000060027</v>
      </c>
      <c r="O27" s="455"/>
      <c r="P27" s="58">
        <v>0</v>
      </c>
      <c r="Q27" s="455"/>
      <c r="R27" s="44">
        <v>10.765000000013572</v>
      </c>
      <c r="S27" s="26"/>
      <c r="T27" s="44">
        <v>13.512000000000626</v>
      </c>
      <c r="U27" s="457"/>
      <c r="V27" s="44">
        <v>15.292000000019414</v>
      </c>
      <c r="W27" s="457"/>
      <c r="X27" s="44">
        <v>13.885000000111802</v>
      </c>
      <c r="Y27" s="455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34" t="s">
        <v>33</v>
      </c>
      <c r="B30" s="435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36" t="s">
        <v>34</v>
      </c>
      <c r="B31" s="437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8" t="s">
        <v>35</v>
      </c>
      <c r="B32" s="439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40" t="s">
        <v>36</v>
      </c>
      <c r="B33" s="441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34" t="s">
        <v>37</v>
      </c>
      <c r="B34" s="435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75" t="s">
        <v>38</v>
      </c>
      <c r="B35" s="376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38" t="s">
        <v>39</v>
      </c>
      <c r="B36" s="340"/>
      <c r="C36" s="327">
        <v>4122.5339999999997</v>
      </c>
      <c r="D36" s="311"/>
      <c r="E36" s="327">
        <v>4061.913760000265</v>
      </c>
      <c r="F36" s="311"/>
      <c r="G36" s="371">
        <v>3933.1667599999732</v>
      </c>
      <c r="H36" s="370"/>
      <c r="I36" s="371">
        <v>3989.261</v>
      </c>
      <c r="J36" s="370"/>
      <c r="K36" s="371">
        <v>3840.7860000000001</v>
      </c>
      <c r="L36" s="370"/>
      <c r="M36" s="371">
        <v>3982.1831999999285</v>
      </c>
      <c r="N36" s="370"/>
      <c r="O36" s="371">
        <v>3966.3917600001309</v>
      </c>
      <c r="P36" s="370"/>
      <c r="Q36" s="371">
        <v>3670.4070000000002</v>
      </c>
      <c r="R36" s="370"/>
      <c r="S36" s="371">
        <v>3814.7359999999999</v>
      </c>
      <c r="T36" s="370"/>
      <c r="U36" s="371">
        <v>3866.9871199997383</v>
      </c>
      <c r="V36" s="370"/>
      <c r="W36" s="377">
        <v>3530.8371600001724</v>
      </c>
      <c r="X36" s="378"/>
      <c r="Y36" s="371">
        <v>3728.3629999999998</v>
      </c>
      <c r="Z36" s="370"/>
      <c r="AA36" s="371">
        <v>4013.2310000000002</v>
      </c>
      <c r="AB36" s="370"/>
      <c r="AC36" s="327">
        <v>4031.3333199998124</v>
      </c>
      <c r="AD36" s="311"/>
      <c r="AE36" s="372">
        <v>4004.3159600001186</v>
      </c>
      <c r="AF36" s="373"/>
      <c r="AG36" s="371">
        <v>4096.1689999999999</v>
      </c>
      <c r="AH36" s="370"/>
      <c r="AI36" s="371">
        <v>4315.4549999999999</v>
      </c>
      <c r="AJ36" s="370"/>
      <c r="AK36" s="371">
        <v>4015.8075200001535</v>
      </c>
      <c r="AL36" s="370"/>
      <c r="AM36" s="371">
        <v>3855.7858000003475</v>
      </c>
      <c r="AN36" s="370"/>
      <c r="AO36" s="371">
        <v>4211.2579999999998</v>
      </c>
      <c r="AP36" s="370"/>
      <c r="AQ36" s="371">
        <v>3844.9960000000001</v>
      </c>
      <c r="AR36" s="370"/>
      <c r="AS36" s="327">
        <v>3659.3936799998451</v>
      </c>
      <c r="AT36" s="311"/>
      <c r="AU36" s="327">
        <v>3762.1874799999441</v>
      </c>
      <c r="AV36" s="311"/>
      <c r="AW36" s="371">
        <v>4051.096</v>
      </c>
      <c r="AX36" s="370"/>
      <c r="AY36" s="327">
        <v>3834.413</v>
      </c>
      <c r="AZ36" s="311"/>
      <c r="BA36" s="327">
        <v>3847.3390000009999</v>
      </c>
      <c r="BB36" s="311"/>
      <c r="BC36" s="327">
        <v>4055.751199999997</v>
      </c>
      <c r="BD36" s="311"/>
      <c r="BE36" s="327">
        <v>3863.038</v>
      </c>
      <c r="BF36" s="311"/>
      <c r="BG36" s="327"/>
      <c r="BH36" s="311"/>
      <c r="BI36" s="327"/>
      <c r="BJ36" s="311"/>
      <c r="BK36" s="327"/>
      <c r="BL36" s="311"/>
      <c r="BM36" s="327">
        <v>3965.645</v>
      </c>
      <c r="BN36" s="311"/>
      <c r="BO36" s="327">
        <v>4070.0194799999122</v>
      </c>
      <c r="BP36" s="311"/>
      <c r="BQ36" s="327">
        <v>4154.0320000000002</v>
      </c>
      <c r="BR36" s="311"/>
      <c r="BS36" s="431">
        <f>SUM(A36:BL36)</f>
        <v>109969.13672000142</v>
      </c>
      <c r="BT36" s="432"/>
      <c r="BU36" s="433"/>
      <c r="BV36" s="16"/>
    </row>
    <row r="37" spans="1:76" ht="15.75" thickBot="1" x14ac:dyDescent="0.3">
      <c r="A37" s="324" t="s">
        <v>40</v>
      </c>
      <c r="B37" s="326"/>
      <c r="C37" s="322">
        <v>1949.1179999999999</v>
      </c>
      <c r="D37" s="323"/>
      <c r="E37" s="322">
        <v>1948.5250000000001</v>
      </c>
      <c r="F37" s="323"/>
      <c r="G37" s="322">
        <v>1944.9179999999999</v>
      </c>
      <c r="H37" s="323"/>
      <c r="I37" s="380">
        <v>1943.316</v>
      </c>
      <c r="J37" s="381"/>
      <c r="K37" s="380">
        <v>1945.2429999999999</v>
      </c>
      <c r="L37" s="381"/>
      <c r="M37" s="380">
        <v>1940.9</v>
      </c>
      <c r="N37" s="381"/>
      <c r="O37" s="380">
        <v>1949.356</v>
      </c>
      <c r="P37" s="381"/>
      <c r="Q37" s="380">
        <v>1947.9449999999999</v>
      </c>
      <c r="R37" s="381"/>
      <c r="S37" s="380">
        <v>1949.4179999999999</v>
      </c>
      <c r="T37" s="381"/>
      <c r="U37" s="322">
        <v>1955.7739999999999</v>
      </c>
      <c r="V37" s="323"/>
      <c r="W37" s="382">
        <v>1951.0229999999999</v>
      </c>
      <c r="X37" s="383"/>
      <c r="Y37" s="322">
        <v>1942.335</v>
      </c>
      <c r="Z37" s="323"/>
      <c r="AA37" s="322">
        <v>1952.6969999999999</v>
      </c>
      <c r="AB37" s="323"/>
      <c r="AC37" s="304">
        <v>1955.856</v>
      </c>
      <c r="AD37" s="305"/>
      <c r="AE37" s="322">
        <v>1958.0650000000001</v>
      </c>
      <c r="AF37" s="323"/>
      <c r="AG37" s="322">
        <v>1943.808</v>
      </c>
      <c r="AH37" s="323"/>
      <c r="AI37" s="322">
        <v>1946.1780000000001</v>
      </c>
      <c r="AJ37" s="323"/>
      <c r="AK37" s="322">
        <v>1824.9570000000001</v>
      </c>
      <c r="AL37" s="323"/>
      <c r="AM37" s="322">
        <v>1824.9729999999997</v>
      </c>
      <c r="AN37" s="323"/>
      <c r="AO37" s="322">
        <v>1886.8489999999999</v>
      </c>
      <c r="AP37" s="323"/>
      <c r="AQ37" s="322">
        <v>1723.76</v>
      </c>
      <c r="AR37" s="323"/>
      <c r="AS37" s="322">
        <v>1823.3710000000001</v>
      </c>
      <c r="AT37" s="323"/>
      <c r="AU37" s="322">
        <v>1823.0830000000001</v>
      </c>
      <c r="AV37" s="323"/>
      <c r="AW37" s="322">
        <v>1811.172</v>
      </c>
      <c r="AX37" s="323"/>
      <c r="AY37" s="322">
        <v>1831.7619999999999</v>
      </c>
      <c r="AZ37" s="323"/>
      <c r="BA37" s="322">
        <v>1830.3820000000001</v>
      </c>
      <c r="BB37" s="323"/>
      <c r="BC37" s="322">
        <v>1830.5229999999999</v>
      </c>
      <c r="BD37" s="323"/>
      <c r="BE37" s="322">
        <v>1831.5820000000001</v>
      </c>
      <c r="BF37" s="323"/>
      <c r="BG37" s="304"/>
      <c r="BH37" s="305"/>
      <c r="BI37" s="304"/>
      <c r="BJ37" s="305"/>
      <c r="BK37" s="304"/>
      <c r="BL37" s="305"/>
      <c r="BM37" s="322">
        <v>1828.1420000000001</v>
      </c>
      <c r="BN37" s="323"/>
      <c r="BO37" s="322">
        <v>1829.297</v>
      </c>
      <c r="BP37" s="323"/>
      <c r="BQ37" s="322">
        <v>1832.33</v>
      </c>
      <c r="BR37" s="323"/>
      <c r="BS37" s="394">
        <f>SUM(A37:BL37)</f>
        <v>53166.889000000003</v>
      </c>
      <c r="BT37" s="395"/>
      <c r="BU37" s="428"/>
      <c r="BV37" s="16"/>
    </row>
    <row r="38" spans="1:76" ht="15.75" thickBot="1" x14ac:dyDescent="0.3">
      <c r="A38" s="319" t="s">
        <v>41</v>
      </c>
      <c r="B38" s="321"/>
      <c r="C38" s="304">
        <v>359.04</v>
      </c>
      <c r="D38" s="305"/>
      <c r="E38" s="304">
        <v>356.4</v>
      </c>
      <c r="F38" s="305"/>
      <c r="G38" s="385">
        <v>359.04</v>
      </c>
      <c r="H38" s="386"/>
      <c r="I38" s="385">
        <v>360.48</v>
      </c>
      <c r="J38" s="386"/>
      <c r="K38" s="385">
        <v>360.24</v>
      </c>
      <c r="L38" s="386"/>
      <c r="M38" s="385">
        <v>360.24</v>
      </c>
      <c r="N38" s="386"/>
      <c r="O38" s="385">
        <v>361.44</v>
      </c>
      <c r="P38" s="386"/>
      <c r="Q38" s="385">
        <v>361.2</v>
      </c>
      <c r="R38" s="386"/>
      <c r="S38" s="385">
        <v>361.44</v>
      </c>
      <c r="T38" s="386"/>
      <c r="U38" s="385">
        <v>468</v>
      </c>
      <c r="V38" s="386"/>
      <c r="W38" s="422">
        <v>467.76</v>
      </c>
      <c r="X38" s="423"/>
      <c r="Y38" s="385">
        <v>468</v>
      </c>
      <c r="Z38" s="386"/>
      <c r="AA38" s="385">
        <v>468</v>
      </c>
      <c r="AB38" s="386"/>
      <c r="AC38" s="304">
        <v>466.56</v>
      </c>
      <c r="AD38" s="305"/>
      <c r="AE38" s="385">
        <v>466.56</v>
      </c>
      <c r="AF38" s="386"/>
      <c r="AG38" s="385">
        <v>469.2</v>
      </c>
      <c r="AH38" s="386"/>
      <c r="AI38" s="385">
        <v>468.96</v>
      </c>
      <c r="AJ38" s="386"/>
      <c r="AK38" s="385">
        <v>470.4</v>
      </c>
      <c r="AL38" s="386"/>
      <c r="AM38" s="385">
        <v>470.40000000000003</v>
      </c>
      <c r="AN38" s="386"/>
      <c r="AO38" s="385">
        <v>459.19200000000001</v>
      </c>
      <c r="AP38" s="386"/>
      <c r="AQ38" s="385">
        <v>411.43200000000002</v>
      </c>
      <c r="AR38" s="386"/>
      <c r="AS38" s="304">
        <v>476.4</v>
      </c>
      <c r="AT38" s="305"/>
      <c r="AU38" s="304">
        <v>476.4</v>
      </c>
      <c r="AV38" s="305"/>
      <c r="AW38" s="385">
        <v>473.94400000000002</v>
      </c>
      <c r="AX38" s="386"/>
      <c r="AY38" s="385">
        <v>476.4</v>
      </c>
      <c r="AZ38" s="386"/>
      <c r="BA38" s="304">
        <v>476.64</v>
      </c>
      <c r="BB38" s="305"/>
      <c r="BC38" s="304">
        <v>476.4</v>
      </c>
      <c r="BD38" s="305"/>
      <c r="BE38" s="304">
        <v>488.16</v>
      </c>
      <c r="BF38" s="305"/>
      <c r="BG38" s="304"/>
      <c r="BH38" s="305"/>
      <c r="BI38" s="304"/>
      <c r="BJ38" s="305"/>
      <c r="BK38" s="304"/>
      <c r="BL38" s="305"/>
      <c r="BM38" s="304">
        <v>478.8</v>
      </c>
      <c r="BN38" s="305"/>
      <c r="BO38" s="304">
        <v>483.59999999999997</v>
      </c>
      <c r="BP38" s="305"/>
      <c r="BQ38" s="304">
        <v>486.24</v>
      </c>
      <c r="BR38" s="305"/>
      <c r="BS38" s="394">
        <f>SUM(A38:BL38)</f>
        <v>12138.327999999998</v>
      </c>
      <c r="BT38" s="395"/>
      <c r="BU38" s="428"/>
      <c r="BV38" s="16"/>
    </row>
    <row r="39" spans="1:76" s="48" customFormat="1" ht="15.75" hidden="1" customHeight="1" x14ac:dyDescent="0.25">
      <c r="A39" s="429" t="s">
        <v>42</v>
      </c>
      <c r="B39" s="430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22">
        <f t="shared" ref="W39:W42" si="12">SUM(C39:V39)</f>
        <v>0</v>
      </c>
      <c r="X39" s="42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94">
        <f>SUM(A39:BJ39)-W39</f>
        <v>0</v>
      </c>
      <c r="BT39" s="395"/>
      <c r="BU39" s="428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22">
        <f t="shared" si="12"/>
        <v>0</v>
      </c>
      <c r="X40" s="42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94">
        <f>SUM(A40:BJ40)-W40</f>
        <v>0</v>
      </c>
      <c r="BT40" s="395"/>
      <c r="BU40" s="428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22">
        <f t="shared" si="12"/>
        <v>0</v>
      </c>
      <c r="X41" s="42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94">
        <f>SUM(A41:BJ41)-W41</f>
        <v>0</v>
      </c>
      <c r="BT41" s="395"/>
      <c r="BU41" s="428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22">
        <f t="shared" si="12"/>
        <v>0</v>
      </c>
      <c r="X42" s="423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94">
        <f>SUM(A42:BJ42)-W42</f>
        <v>0</v>
      </c>
      <c r="BT42" s="395"/>
      <c r="BU42" s="428"/>
      <c r="BV42" s="121"/>
    </row>
    <row r="43" spans="1:76" ht="15.75" thickBot="1" x14ac:dyDescent="0.3">
      <c r="A43" s="319" t="s">
        <v>43</v>
      </c>
      <c r="B43" s="321"/>
      <c r="C43" s="308">
        <f t="shared" ref="C43" si="13">C35+C37+C38</f>
        <v>3830.8368000001187</v>
      </c>
      <c r="D43" s="305"/>
      <c r="E43" s="308">
        <f t="shared" ref="E43" si="14">E35+E37+E38</f>
        <v>3628.7129999998529</v>
      </c>
      <c r="F43" s="305"/>
      <c r="G43" s="308">
        <f t="shared" ref="G43" si="15">G35+G37+G38</f>
        <v>3671.3699999999317</v>
      </c>
      <c r="H43" s="305"/>
      <c r="I43" s="308">
        <f t="shared" ref="I43" si="16">I35+I37+I38</f>
        <v>3533.444</v>
      </c>
      <c r="J43" s="305"/>
      <c r="K43" s="308">
        <f t="shared" ref="K43" si="17">K35+K37+K38</f>
        <v>3586.0909999996784</v>
      </c>
      <c r="L43" s="305"/>
      <c r="M43" s="308">
        <f t="shared" ref="M43" si="18">M35+M37+M38</f>
        <v>3612.1920000001692</v>
      </c>
      <c r="N43" s="305"/>
      <c r="O43" s="308">
        <f t="shared" ref="O43" si="19">O35+O37+O38</f>
        <v>3556.3079999998349</v>
      </c>
      <c r="P43" s="305"/>
      <c r="Q43" s="308">
        <f t="shared" ref="Q43" si="20">Q35+Q37+Q38</f>
        <v>3514.3317999999936</v>
      </c>
      <c r="R43" s="305"/>
      <c r="S43" s="308">
        <f t="shared" ref="S43" si="21">S35+S37+S38</f>
        <v>3487.2339999998599</v>
      </c>
      <c r="T43" s="305"/>
      <c r="U43" s="308">
        <f>U35+U37+U38</f>
        <v>3823.3900000005192</v>
      </c>
      <c r="V43" s="305"/>
      <c r="W43" s="308">
        <f>W35+W37+W38</f>
        <v>3664.4709999996667</v>
      </c>
      <c r="X43" s="305"/>
      <c r="Y43" s="308">
        <f>Y35+Y37+Y38</f>
        <v>3641.5210000000002</v>
      </c>
      <c r="Z43" s="305"/>
      <c r="AA43" s="308">
        <f>AA35+AA37+AA38</f>
        <v>3872.0290000001414</v>
      </c>
      <c r="AB43" s="305"/>
      <c r="AC43" s="308">
        <f t="shared" ref="AC43:AM43" si="22">AC35+AC37+AC38</f>
        <v>3864.8159999999539</v>
      </c>
      <c r="AD43" s="309"/>
      <c r="AE43" s="308">
        <f t="shared" si="22"/>
        <v>3839.8349999998795</v>
      </c>
      <c r="AF43" s="309"/>
      <c r="AG43" s="308">
        <f t="shared" si="22"/>
        <v>3751.1380000000877</v>
      </c>
      <c r="AH43" s="309"/>
      <c r="AI43" s="308">
        <f t="shared" si="22"/>
        <v>3715.2860000000801</v>
      </c>
      <c r="AJ43" s="309"/>
      <c r="AK43" s="308">
        <f t="shared" si="22"/>
        <v>3759.0209999998974</v>
      </c>
      <c r="AL43" s="309"/>
      <c r="AM43" s="308">
        <f t="shared" si="22"/>
        <v>3664.5369999995282</v>
      </c>
      <c r="AN43" s="309"/>
      <c r="AO43" s="308">
        <f>AO35+AO37+AO38</f>
        <v>4007.0210000003358</v>
      </c>
      <c r="AP43" s="305"/>
      <c r="AQ43" s="308">
        <f t="shared" ref="AQ43" si="23">AQ35+AQ37+AQ38</f>
        <v>3636.7709999998133</v>
      </c>
      <c r="AR43" s="305"/>
      <c r="AS43" s="308">
        <f t="shared" ref="AS43" si="24">AS35+AS37+AS38</f>
        <v>3889.1740000001105</v>
      </c>
      <c r="AT43" s="305"/>
      <c r="AU43" s="308">
        <f t="shared" ref="AU43" si="25">AU35+AU37+AU38</f>
        <v>4003.2660000001056</v>
      </c>
      <c r="AV43" s="305"/>
      <c r="AW43" s="308">
        <f t="shared" ref="AW43" si="26">AW35+AW37+AW38</f>
        <v>3947.0880000000279</v>
      </c>
      <c r="AX43" s="305"/>
      <c r="AY43" s="308">
        <f t="shared" ref="AY43" si="27">AY35+AY37+AY38</f>
        <v>3748.9280000000922</v>
      </c>
      <c r="AZ43" s="305"/>
      <c r="BA43" s="308">
        <f t="shared" ref="BA43" si="28">BA35+BA37+BA38</f>
        <v>3792.0649999996463</v>
      </c>
      <c r="BB43" s="305"/>
      <c r="BC43" s="308">
        <f t="shared" ref="BC43" si="29">BC35+BC37+BC38</f>
        <v>4008.8150000000583</v>
      </c>
      <c r="BD43" s="305"/>
      <c r="BE43" s="308">
        <f t="shared" ref="BE43" si="30">BE35+BE37+BE38</f>
        <v>4143.1500000004107</v>
      </c>
      <c r="BF43" s="305"/>
      <c r="BG43" s="308">
        <f>BG35+BG37+BG38</f>
        <v>0</v>
      </c>
      <c r="BH43" s="309"/>
      <c r="BI43" s="308">
        <f t="shared" ref="BI43:BK43" si="31">BI35+BI37+BI38</f>
        <v>0</v>
      </c>
      <c r="BJ43" s="309"/>
      <c r="BK43" s="308">
        <f t="shared" si="31"/>
        <v>0</v>
      </c>
      <c r="BL43" s="309"/>
      <c r="BM43" s="308">
        <f t="shared" ref="BM43:BO43" si="32">BM35+BM37+BM38</f>
        <v>3857.95799999981</v>
      </c>
      <c r="BN43" s="305"/>
      <c r="BO43" s="308">
        <f t="shared" si="32"/>
        <v>4232.3930000003002</v>
      </c>
      <c r="BP43" s="305"/>
      <c r="BQ43" s="308">
        <f t="shared" ref="BQ43" si="33">BQ35+BQ37+BQ38</f>
        <v>4173.7739999996465</v>
      </c>
      <c r="BR43" s="305"/>
      <c r="BS43" s="394">
        <f>SUM(A43:BL43)</f>
        <v>105192.84259999981</v>
      </c>
      <c r="BT43" s="395"/>
      <c r="BU43" s="428"/>
      <c r="BV43" s="16"/>
    </row>
    <row r="44" spans="1:76" ht="15.75" thickBot="1" x14ac:dyDescent="0.3">
      <c r="A44" s="316" t="s">
        <v>44</v>
      </c>
      <c r="B44" s="318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8">
        <f t="shared" si="43"/>
        <v>166.5173199998585</v>
      </c>
      <c r="AD44" s="309"/>
      <c r="AE44" s="308">
        <f t="shared" ref="AE44:AM44" si="44">AE36-AE43</f>
        <v>164.48096000023907</v>
      </c>
      <c r="AF44" s="309"/>
      <c r="AG44" s="308">
        <f t="shared" si="44"/>
        <v>345.03099999991218</v>
      </c>
      <c r="AH44" s="309"/>
      <c r="AI44" s="308">
        <f t="shared" si="44"/>
        <v>600.16899999991983</v>
      </c>
      <c r="AJ44" s="309"/>
      <c r="AK44" s="308">
        <f t="shared" si="44"/>
        <v>256.78652000025613</v>
      </c>
      <c r="AL44" s="309"/>
      <c r="AM44" s="308">
        <f t="shared" si="44"/>
        <v>191.2488000008193</v>
      </c>
      <c r="AN44" s="309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8">
        <f t="shared" si="43"/>
        <v>0</v>
      </c>
      <c r="BH44" s="309"/>
      <c r="BI44" s="308">
        <f t="shared" si="43"/>
        <v>0</v>
      </c>
      <c r="BJ44" s="309"/>
      <c r="BK44" s="308">
        <f t="shared" ref="BK44" si="47">BK36-BK43</f>
        <v>0</v>
      </c>
      <c r="BL44" s="309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94">
        <f>SUM(A44:BL44)</f>
        <v>4776.2941200016339</v>
      </c>
      <c r="BT44" s="395"/>
      <c r="BU44" s="428"/>
      <c r="BV44" s="136"/>
    </row>
    <row r="45" spans="1:76" ht="33" customHeight="1" thickBot="1" x14ac:dyDescent="0.3">
      <c r="A45" s="313" t="s">
        <v>45</v>
      </c>
      <c r="B45" s="315"/>
      <c r="C45" s="310">
        <f t="shared" ref="C45" si="50">C36-D35-C37-C38</f>
        <v>155.04513999996419</v>
      </c>
      <c r="D45" s="311"/>
      <c r="E45" s="310">
        <f t="shared" ref="E45" si="51">E36-F35-E37-E38</f>
        <v>191.21872000030783</v>
      </c>
      <c r="F45" s="311"/>
      <c r="G45" s="310">
        <f t="shared" ref="G45" si="52">G36-H35-G37-G38</f>
        <v>101.41853000014515</v>
      </c>
      <c r="H45" s="311"/>
      <c r="I45" s="310">
        <f t="shared" ref="I45" si="53">I36-J35-I37-I38</f>
        <v>175.38515999989545</v>
      </c>
      <c r="J45" s="311"/>
      <c r="K45" s="310">
        <f t="shared" ref="K45" si="54">K36-L35-K37-K38</f>
        <v>138.40226000039524</v>
      </c>
      <c r="L45" s="311"/>
      <c r="M45" s="310">
        <f t="shared" ref="M45" si="55">M36-N35-M37-M38</f>
        <v>310.04466999975853</v>
      </c>
      <c r="N45" s="311"/>
      <c r="O45" s="310">
        <f t="shared" ref="O45" si="56">O36-P35-O37-O38</f>
        <v>280.82121000026956</v>
      </c>
      <c r="P45" s="311"/>
      <c r="Q45" s="310">
        <f t="shared" ref="Q45" si="57">Q36-R35-Q37-Q38</f>
        <v>71.043699999879266</v>
      </c>
      <c r="R45" s="311"/>
      <c r="S45" s="310">
        <f t="shared" ref="S45" si="58">S36-T35-S37-S38</f>
        <v>91.464160000083041</v>
      </c>
      <c r="T45" s="311"/>
      <c r="U45" s="310">
        <f>U36-V35-U37-U38</f>
        <v>-57.290020000814366</v>
      </c>
      <c r="V45" s="311"/>
      <c r="W45" s="310">
        <f>W36-X35-W37-W38</f>
        <v>-356.93094999961113</v>
      </c>
      <c r="X45" s="311"/>
      <c r="Y45" s="310">
        <f>Y36-Z35-Y37-Y38</f>
        <v>-98.352610000028108</v>
      </c>
      <c r="Z45" s="311"/>
      <c r="AA45" s="310">
        <f>AA36-AB35-AA37-AA38</f>
        <v>-44.504600000275104</v>
      </c>
      <c r="AB45" s="311"/>
      <c r="AC45" s="310">
        <f t="shared" ref="AC45" si="59">AC36-AD35-AC37-AC38</f>
        <v>-31.17466999997697</v>
      </c>
      <c r="AD45" s="393"/>
      <c r="AE45" s="310">
        <f>AE36-AF35-AE37-AE38</f>
        <v>-125.95943999987054</v>
      </c>
      <c r="AF45" s="311"/>
      <c r="AG45" s="310">
        <f t="shared" ref="AG45" si="60">AG36-AH35-AG37-AG38</f>
        <v>-66.997360000142351</v>
      </c>
      <c r="AH45" s="311"/>
      <c r="AI45" s="310">
        <f t="shared" ref="AI45" si="61">AI36-AJ35-AI37-AI38</f>
        <v>107.49417000004252</v>
      </c>
      <c r="AJ45" s="311"/>
      <c r="AK45" s="310">
        <f t="shared" ref="AK45" si="62">AK36-AL35-AK37-AK38</f>
        <v>41.056560000074455</v>
      </c>
      <c r="AL45" s="311"/>
      <c r="AM45" s="310">
        <f t="shared" ref="AM45" si="63">AM36-AN35-AM37-AM38</f>
        <v>206.38442000084689</v>
      </c>
      <c r="AN45" s="311"/>
      <c r="AO45" s="310">
        <f t="shared" ref="AO45" si="64">AO36-AP35-AO37-AO38</f>
        <v>20.040099999660697</v>
      </c>
      <c r="AP45" s="311"/>
      <c r="AQ45" s="310">
        <f t="shared" ref="AQ45" si="65">AQ36-AR35-AQ37-AQ38</f>
        <v>252.59687000009717</v>
      </c>
      <c r="AR45" s="311"/>
      <c r="AS45" s="310">
        <f t="shared" ref="AS45" si="66">AS36-AT35-AS37-AS38</f>
        <v>-110.74910000020816</v>
      </c>
      <c r="AT45" s="311"/>
      <c r="AU45" s="310">
        <f t="shared" ref="AU45" si="67">AU36-AV35-AU37-AU38</f>
        <v>-94.265350000171907</v>
      </c>
      <c r="AV45" s="311"/>
      <c r="AW45" s="310">
        <f t="shared" ref="AW45" si="68">AW36-AX35-AW37-AW38</f>
        <v>62.405429999880596</v>
      </c>
      <c r="AX45" s="311"/>
      <c r="AY45" s="310">
        <f t="shared" ref="AY45" si="69">AY36-AZ35-AY37-AY38</f>
        <v>-122.8692199999756</v>
      </c>
      <c r="AZ45" s="311"/>
      <c r="BA45" s="310">
        <f t="shared" ref="BA45" si="70">BA36-BB35-BA37-BA38</f>
        <v>-138.17572999885954</v>
      </c>
      <c r="BB45" s="311"/>
      <c r="BC45" s="310">
        <f t="shared" ref="BC45" si="71">BC36-BD35-BC37-BC38</f>
        <v>-4.9113999998563713</v>
      </c>
      <c r="BD45" s="311"/>
      <c r="BE45" s="310">
        <f t="shared" ref="BE45" si="72">BE36-BF35-BE37-BE38</f>
        <v>-158.49166000023155</v>
      </c>
      <c r="BF45" s="311"/>
      <c r="BG45" s="310">
        <f t="shared" ref="BG45" si="73">BG36-BH35-BG37-BG38</f>
        <v>0</v>
      </c>
      <c r="BH45" s="393"/>
      <c r="BI45" s="310">
        <f t="shared" ref="BI45" si="74">BI36-BJ35-BI37-BI38</f>
        <v>0</v>
      </c>
      <c r="BJ45" s="393"/>
      <c r="BK45" s="310">
        <f t="shared" ref="BK45" si="75">BK36-BL35-BK37-BK38</f>
        <v>0</v>
      </c>
      <c r="BL45" s="393"/>
      <c r="BM45" s="310">
        <f t="shared" ref="BM45" si="76">BM36-BN35-BM37-BM38</f>
        <v>-23.224069999820642</v>
      </c>
      <c r="BN45" s="311"/>
      <c r="BO45" s="310">
        <f t="shared" ref="BO45" si="77">BO36-BP35-BO37-BO38</f>
        <v>-149.60379000054951</v>
      </c>
      <c r="BP45" s="311"/>
      <c r="BQ45" s="310">
        <f t="shared" ref="BQ45" si="78">BQ36-BR35-BQ37-BQ38</f>
        <v>-106.4346199995482</v>
      </c>
      <c r="BR45" s="311"/>
      <c r="BS45" s="394">
        <f>SUM(C45:BL45)</f>
        <v>794.14899000127866</v>
      </c>
      <c r="BT45" s="395"/>
      <c r="BU45" s="428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Октябрь 2023</vt:lpstr>
      <vt:lpstr>Сентябрь 2023</vt:lpstr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2023-10-26T09:35:23Z</dcterms:modified>
</cp:coreProperties>
</file>