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AFF368E4-C7F5-4776-B553-137D05091C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нь 24 (3)" sheetId="13" r:id="rId1"/>
    <sheet name="Май 24 (2)" sheetId="12" r:id="rId2"/>
    <sheet name="Апрель 24" sheetId="10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  <externalReference r:id="rId9"/>
  </externalReferences>
  <definedNames>
    <definedName name="_xlnm.Print_Area" localSheetId="2">'Апрель 24'!$A$1:$BP$43</definedName>
    <definedName name="_xlnm.Print_Area" localSheetId="0">'Июнь 24 (3)'!$A$1:$BP$46</definedName>
    <definedName name="_xlnm.Print_Area" localSheetId="1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AL44" i="13" l="1"/>
  <c r="AI20" i="13" l="1"/>
  <c r="AI19" i="13"/>
  <c r="AH7" i="13"/>
  <c r="AF44" i="13" l="1"/>
  <c r="BN7" i="13"/>
  <c r="AD26" i="13"/>
  <c r="BO20" i="13"/>
  <c r="AD22" i="13"/>
  <c r="AB44" i="13"/>
  <c r="BO8" i="13"/>
  <c r="BO13" i="13"/>
  <c r="BO14" i="13"/>
  <c r="BO15" i="13"/>
  <c r="BO16" i="13"/>
  <c r="BO17" i="13"/>
  <c r="BO19" i="13"/>
  <c r="BN13" i="13"/>
  <c r="BN14" i="13"/>
  <c r="BN15" i="13"/>
  <c r="BN16" i="13"/>
  <c r="BN17" i="13"/>
  <c r="BN18" i="13"/>
  <c r="BN19" i="13"/>
  <c r="BN20" i="13"/>
  <c r="BN21" i="13"/>
  <c r="AA22" i="13"/>
  <c r="Z22" i="13"/>
  <c r="Z44" i="13"/>
  <c r="BO12" i="13"/>
  <c r="X22" i="13"/>
  <c r="T44" i="13"/>
  <c r="BO11" i="13"/>
  <c r="Q22" i="13"/>
  <c r="P22" i="13"/>
  <c r="P26" i="13" s="1"/>
  <c r="P27" i="13" s="1"/>
  <c r="N44" i="13"/>
  <c r="L22" i="13"/>
  <c r="H44" i="13"/>
  <c r="D22" i="13"/>
  <c r="D26" i="13" s="1"/>
  <c r="D27" i="13" s="1"/>
  <c r="BM22" i="13"/>
  <c r="BL22" i="13"/>
  <c r="BL27" i="13" s="1"/>
  <c r="BK22" i="13"/>
  <c r="BJ22" i="13"/>
  <c r="BJ27" i="13" s="1"/>
  <c r="BI22" i="13"/>
  <c r="BH22" i="13"/>
  <c r="BH27" i="13" s="1"/>
  <c r="BG22" i="13"/>
  <c r="BF22" i="13"/>
  <c r="BF27" i="13" s="1"/>
  <c r="BE22" i="13"/>
  <c r="BD22" i="13"/>
  <c r="BD27" i="13" s="1"/>
  <c r="BC22" i="13"/>
  <c r="BB22" i="13"/>
  <c r="BB27" i="13" s="1"/>
  <c r="BA22" i="13"/>
  <c r="AZ22" i="13"/>
  <c r="AZ27" i="13" s="1"/>
  <c r="AX22" i="13"/>
  <c r="AW22" i="13"/>
  <c r="AV22" i="13"/>
  <c r="AU22" i="13"/>
  <c r="AT22" i="13"/>
  <c r="AS22" i="13"/>
  <c r="AR22" i="13"/>
  <c r="AQ22" i="13"/>
  <c r="AP28" i="13" s="1"/>
  <c r="AP22" i="13"/>
  <c r="AO22" i="13"/>
  <c r="AN28" i="13" s="1"/>
  <c r="AN22" i="13"/>
  <c r="AM22" i="13"/>
  <c r="AL28" i="13" s="1"/>
  <c r="AJ22" i="13"/>
  <c r="AH22" i="13"/>
  <c r="AG22" i="13"/>
  <c r="AF28" i="13" s="1"/>
  <c r="AE22" i="13"/>
  <c r="AB22" i="13"/>
  <c r="AB26" i="13" s="1"/>
  <c r="Y22" i="13"/>
  <c r="W22" i="13"/>
  <c r="V22" i="13"/>
  <c r="V26" i="13" s="1"/>
  <c r="U22" i="13"/>
  <c r="T22" i="13"/>
  <c r="S22" i="13"/>
  <c r="R22" i="13"/>
  <c r="R26" i="13" s="1"/>
  <c r="O22" i="13"/>
  <c r="N22" i="13"/>
  <c r="M22" i="13"/>
  <c r="K22" i="13"/>
  <c r="J22" i="13"/>
  <c r="I22" i="13"/>
  <c r="H22" i="13"/>
  <c r="H26" i="13" s="1"/>
  <c r="G22" i="13"/>
  <c r="F22" i="13"/>
  <c r="F26" i="13" s="1"/>
  <c r="E22" i="13"/>
  <c r="D28" i="13" s="1"/>
  <c r="AY22" i="13"/>
  <c r="AC22" i="13"/>
  <c r="BN12" i="13"/>
  <c r="BN11" i="13"/>
  <c r="BO10" i="13"/>
  <c r="BN10" i="13"/>
  <c r="BO9" i="13"/>
  <c r="BN9" i="13"/>
  <c r="BN8" i="13"/>
  <c r="BO7" i="13"/>
  <c r="AL22" i="13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AP26" i="13" l="1"/>
  <c r="AP27" i="13" s="1"/>
  <c r="AT26" i="13"/>
  <c r="AT27" i="13" s="1"/>
  <c r="AH26" i="13"/>
  <c r="AH27" i="13" s="1"/>
  <c r="AJ26" i="13"/>
  <c r="AJ27" i="13" s="1"/>
  <c r="AX26" i="13"/>
  <c r="AX27" i="13" s="1"/>
  <c r="AN27" i="13"/>
  <c r="AN26" i="13"/>
  <c r="AR26" i="13"/>
  <c r="AR27" i="13" s="1"/>
  <c r="AV26" i="13"/>
  <c r="AV27" i="13" s="1"/>
  <c r="AL26" i="13"/>
  <c r="AL27" i="13" s="1"/>
  <c r="AD27" i="13"/>
  <c r="BP16" i="13"/>
  <c r="AB27" i="13"/>
  <c r="BP19" i="13"/>
  <c r="BP20" i="13"/>
  <c r="BP15" i="13"/>
  <c r="BP17" i="13"/>
  <c r="BP13" i="13"/>
  <c r="BP14" i="13"/>
  <c r="Z26" i="13"/>
  <c r="Z27" i="13" s="1"/>
  <c r="X26" i="13"/>
  <c r="X27" i="13" s="1"/>
  <c r="V27" i="13"/>
  <c r="T26" i="13"/>
  <c r="T27" i="13" s="1"/>
  <c r="R27" i="13"/>
  <c r="N26" i="13"/>
  <c r="N27" i="13" s="1"/>
  <c r="L26" i="13"/>
  <c r="L27" i="13" s="1"/>
  <c r="J26" i="13"/>
  <c r="J27" i="13" s="1"/>
  <c r="H27" i="13"/>
  <c r="F27" i="13"/>
  <c r="BP11" i="13"/>
  <c r="BP6" i="13"/>
  <c r="BP9" i="13"/>
  <c r="BP8" i="13"/>
  <c r="BP5" i="13"/>
  <c r="BP7" i="13"/>
  <c r="BP10" i="13"/>
  <c r="BP12" i="13"/>
  <c r="AC19" i="12"/>
  <c r="AC18" i="12"/>
  <c r="BO18" i="12" s="1"/>
  <c r="AC17" i="12"/>
  <c r="Z43" i="12"/>
  <c r="BO9" i="12"/>
  <c r="BO7" i="12"/>
  <c r="R43" i="12"/>
  <c r="Q19" i="12"/>
  <c r="P20" i="12"/>
  <c r="BN16" i="12"/>
  <c r="J43" i="12"/>
  <c r="BO16" i="12"/>
  <c r="D21" i="12"/>
  <c r="D25" i="12" s="1"/>
  <c r="D26" i="12" s="1"/>
  <c r="BO5" i="12"/>
  <c r="BO6" i="12"/>
  <c r="BO8" i="12"/>
  <c r="BO10" i="12"/>
  <c r="BO11" i="12"/>
  <c r="BO12" i="12"/>
  <c r="BO13" i="12"/>
  <c r="BO19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C21" i="12"/>
  <c r="AA21" i="12"/>
  <c r="Y21" i="12"/>
  <c r="W21" i="12"/>
  <c r="S21" i="12"/>
  <c r="Q21" i="12"/>
  <c r="O21" i="12"/>
  <c r="M21" i="12"/>
  <c r="K21" i="12"/>
  <c r="I21" i="12"/>
  <c r="G21" i="12"/>
  <c r="BJ41" i="10"/>
  <c r="BH7" i="10"/>
  <c r="BH19" i="10" s="1"/>
  <c r="BH23" i="10" s="1"/>
  <c r="BH24" i="10" s="1"/>
  <c r="BD41" i="10"/>
  <c r="BB41" i="10"/>
  <c r="BA18" i="10"/>
  <c r="BA16" i="10"/>
  <c r="BA19" i="10" s="1"/>
  <c r="AT41" i="10"/>
  <c r="AR41" i="10"/>
  <c r="AN41" i="10"/>
  <c r="AL41" i="10"/>
  <c r="AK18" i="10"/>
  <c r="AK16" i="10"/>
  <c r="AJ7" i="10"/>
  <c r="AF41" i="10"/>
  <c r="AD41" i="10"/>
  <c r="AC18" i="10"/>
  <c r="AB7" i="10"/>
  <c r="AB19" i="10" s="1"/>
  <c r="Z41" i="10"/>
  <c r="X41" i="10"/>
  <c r="V41" i="10"/>
  <c r="U18" i="10"/>
  <c r="U19" i="10" s="1"/>
  <c r="F23" i="10"/>
  <c r="F24" i="10" s="1"/>
  <c r="L23" i="10"/>
  <c r="L24" i="10" s="1"/>
  <c r="E19" i="10"/>
  <c r="F19" i="10"/>
  <c r="G19" i="10"/>
  <c r="H19" i="10"/>
  <c r="H23" i="10" s="1"/>
  <c r="H24" i="10" s="1"/>
  <c r="I19" i="10"/>
  <c r="J19" i="10"/>
  <c r="J23" i="10" s="1"/>
  <c r="J24" i="10" s="1"/>
  <c r="K19" i="10"/>
  <c r="M19" i="10"/>
  <c r="N19" i="10"/>
  <c r="N23" i="10" s="1"/>
  <c r="N24" i="10" s="1"/>
  <c r="O19" i="10"/>
  <c r="P19" i="10"/>
  <c r="P23" i="10" s="1"/>
  <c r="P24" i="10" s="1"/>
  <c r="Q19" i="10"/>
  <c r="R19" i="10"/>
  <c r="R23" i="10" s="1"/>
  <c r="R24" i="10"/>
  <c r="S19" i="10"/>
  <c r="N41" i="10"/>
  <c r="L7" i="10"/>
  <c r="D7" i="10"/>
  <c r="L6" i="10"/>
  <c r="L19" i="10" s="1"/>
  <c r="D6" i="10"/>
  <c r="BN6" i="10" s="1"/>
  <c r="BP6" i="10" s="1"/>
  <c r="D5" i="10"/>
  <c r="BO17" i="10"/>
  <c r="BN17" i="10"/>
  <c r="BO13" i="10"/>
  <c r="BP13" i="10" s="1"/>
  <c r="BN13" i="10"/>
  <c r="BN15" i="10"/>
  <c r="BO12" i="10"/>
  <c r="BN12" i="10"/>
  <c r="BP12" i="10" s="1"/>
  <c r="BO11" i="10"/>
  <c r="BP11" i="10" s="1"/>
  <c r="BN11" i="10"/>
  <c r="BO5" i="10"/>
  <c r="BN5" i="10"/>
  <c r="BP5" i="10" s="1"/>
  <c r="BO6" i="10"/>
  <c r="BP17" i="10"/>
  <c r="T19" i="10"/>
  <c r="T23" i="10" s="1"/>
  <c r="T24" i="10"/>
  <c r="BM19" i="10"/>
  <c r="BK19" i="10"/>
  <c r="BJ19" i="10"/>
  <c r="BJ23" i="10"/>
  <c r="BJ24" i="10" s="1"/>
  <c r="BG19" i="10"/>
  <c r="BF19" i="10"/>
  <c r="BF23" i="10" s="1"/>
  <c r="BF24" i="10" s="1"/>
  <c r="BE19" i="10"/>
  <c r="BD19" i="10"/>
  <c r="BD23" i="10" s="1"/>
  <c r="BD24" i="10" s="1"/>
  <c r="BC19" i="10"/>
  <c r="BB19" i="10"/>
  <c r="BB23" i="10" s="1"/>
  <c r="BB24" i="10" s="1"/>
  <c r="AZ19" i="10"/>
  <c r="AZ23" i="10" s="1"/>
  <c r="AZ24" i="10" s="1"/>
  <c r="AY19" i="10"/>
  <c r="AX19" i="10"/>
  <c r="AX23" i="10"/>
  <c r="AX24" i="10" s="1"/>
  <c r="AW19" i="10"/>
  <c r="AV19" i="10"/>
  <c r="AV23" i="10"/>
  <c r="AV24" i="10" s="1"/>
  <c r="AU19" i="10"/>
  <c r="AT19" i="10"/>
  <c r="AT23" i="10"/>
  <c r="AT24" i="10" s="1"/>
  <c r="AS19" i="10"/>
  <c r="AR19" i="10"/>
  <c r="AR23" i="10" s="1"/>
  <c r="AR24" i="10" s="1"/>
  <c r="AQ19" i="10"/>
  <c r="AP19" i="10"/>
  <c r="AP23" i="10"/>
  <c r="AP24" i="10" s="1"/>
  <c r="AO19" i="10"/>
  <c r="AN19" i="10"/>
  <c r="AN23" i="10"/>
  <c r="AN24" i="10" s="1"/>
  <c r="AM19" i="10"/>
  <c r="AL19" i="10"/>
  <c r="AL23" i="10"/>
  <c r="AL24" i="10" s="1"/>
  <c r="AK19" i="10"/>
  <c r="AJ19" i="10"/>
  <c r="AJ23" i="10" s="1"/>
  <c r="AJ24" i="10" s="1"/>
  <c r="AH19" i="10"/>
  <c r="AH23" i="10"/>
  <c r="AH24" i="10"/>
  <c r="AG19" i="10"/>
  <c r="AF19" i="10"/>
  <c r="AF23" i="10"/>
  <c r="AF24" i="10"/>
  <c r="AE19" i="10"/>
  <c r="AD19" i="10"/>
  <c r="AD23" i="10"/>
  <c r="AD24" i="10"/>
  <c r="AC19" i="10"/>
  <c r="AB23" i="10"/>
  <c r="AB24" i="10"/>
  <c r="AA19" i="10"/>
  <c r="Z19" i="10"/>
  <c r="Z23" i="10"/>
  <c r="Z24" i="10"/>
  <c r="Y19" i="10"/>
  <c r="X19" i="10"/>
  <c r="X23" i="10"/>
  <c r="X24" i="10"/>
  <c r="W19" i="10"/>
  <c r="BO7" i="10"/>
  <c r="BO8" i="10"/>
  <c r="BO9" i="10"/>
  <c r="BO10" i="10"/>
  <c r="BN8" i="10"/>
  <c r="BN9" i="10"/>
  <c r="BN10" i="10"/>
  <c r="BP10" i="10" s="1"/>
  <c r="BN16" i="10"/>
  <c r="BP9" i="10"/>
  <c r="BP8" i="10"/>
  <c r="D25" i="10"/>
  <c r="AP25" i="10"/>
  <c r="AN25" i="10"/>
  <c r="AJ25" i="10"/>
  <c r="AF25" i="10"/>
  <c r="BF30" i="9"/>
  <c r="BF34" i="9"/>
  <c r="BF35" i="9" s="1"/>
  <c r="BO25" i="9"/>
  <c r="BO20" i="9"/>
  <c r="BO8" i="9"/>
  <c r="BB30" i="9"/>
  <c r="BB34" i="9" s="1"/>
  <c r="BB35" i="9"/>
  <c r="AZ30" i="9"/>
  <c r="AZ34" i="9" s="1"/>
  <c r="AZ35" i="9" s="1"/>
  <c r="AX30" i="9"/>
  <c r="AX34" i="9"/>
  <c r="AX35" i="9" s="1"/>
  <c r="AR30" i="9"/>
  <c r="AR34" i="9"/>
  <c r="AR35" i="9"/>
  <c r="AN30" i="9"/>
  <c r="AN34" i="9"/>
  <c r="AN35" i="9"/>
  <c r="AJ30" i="9"/>
  <c r="AJ34" i="9" s="1"/>
  <c r="AJ35" i="9" s="1"/>
  <c r="AF30" i="9"/>
  <c r="AF34" i="9"/>
  <c r="AF35" i="9" s="1"/>
  <c r="BO29" i="9"/>
  <c r="BO12" i="9"/>
  <c r="BP12" i="9" s="1"/>
  <c r="R30" i="9"/>
  <c r="R34" i="9" s="1"/>
  <c r="R35" i="9" s="1"/>
  <c r="N30" i="9"/>
  <c r="N34" i="9" s="1"/>
  <c r="N35" i="9" s="1"/>
  <c r="D30" i="9"/>
  <c r="D34" i="9"/>
  <c r="D35" i="9"/>
  <c r="BM30" i="9"/>
  <c r="BL36" i="9"/>
  <c r="BK30" i="9"/>
  <c r="BJ36" i="9"/>
  <c r="BJ30" i="9"/>
  <c r="BJ34" i="9"/>
  <c r="BJ35" i="9"/>
  <c r="BI30" i="9"/>
  <c r="BH36" i="9" s="1"/>
  <c r="BH30" i="9"/>
  <c r="BH34" i="9"/>
  <c r="BH35" i="9"/>
  <c r="BG30" i="9"/>
  <c r="BF36" i="9"/>
  <c r="BE30" i="9"/>
  <c r="BD36" i="9"/>
  <c r="BD30" i="9"/>
  <c r="BD34" i="9"/>
  <c r="BD35" i="9"/>
  <c r="BC30" i="9"/>
  <c r="BB36" i="9" s="1"/>
  <c r="BA30" i="9"/>
  <c r="AZ36" i="9"/>
  <c r="AY30" i="9"/>
  <c r="AX36" i="9" s="1"/>
  <c r="AW30" i="9"/>
  <c r="AV36" i="9"/>
  <c r="AV30" i="9"/>
  <c r="AV34" i="9" s="1"/>
  <c r="AV35" i="9" s="1"/>
  <c r="AU30" i="9"/>
  <c r="AT36" i="9"/>
  <c r="AT30" i="9"/>
  <c r="AT34" i="9"/>
  <c r="AT35" i="9"/>
  <c r="AS30" i="9"/>
  <c r="AR36" i="9" s="1"/>
  <c r="AQ30" i="9"/>
  <c r="AP36" i="9"/>
  <c r="AP30" i="9"/>
  <c r="AP34" i="9" s="1"/>
  <c r="AP35" i="9" s="1"/>
  <c r="AO30" i="9"/>
  <c r="AN36" i="9"/>
  <c r="AM30" i="9"/>
  <c r="AL36" i="9"/>
  <c r="AL30" i="9"/>
  <c r="AL34" i="9"/>
  <c r="AL35" i="9" s="1"/>
  <c r="AK30" i="9"/>
  <c r="AJ36" i="9"/>
  <c r="AI30" i="9"/>
  <c r="AH36" i="9" s="1"/>
  <c r="AH30" i="9"/>
  <c r="AH34" i="9"/>
  <c r="AH35" i="9"/>
  <c r="AG30" i="9"/>
  <c r="AF36" i="9"/>
  <c r="AE30" i="9"/>
  <c r="AD36" i="9"/>
  <c r="AC30" i="9"/>
  <c r="AB36" i="9"/>
  <c r="AB30" i="9"/>
  <c r="AB34" i="9"/>
  <c r="AB35" i="9" s="1"/>
  <c r="AA30" i="9"/>
  <c r="Z36" i="9"/>
  <c r="Z30" i="9"/>
  <c r="Z34" i="9" s="1"/>
  <c r="Z35" i="9" s="1"/>
  <c r="Y30" i="9"/>
  <c r="X36" i="9"/>
  <c r="X30" i="9"/>
  <c r="X34" i="9"/>
  <c r="X35" i="9"/>
  <c r="W30" i="9"/>
  <c r="V36" i="9" s="1"/>
  <c r="V30" i="9"/>
  <c r="V34" i="9"/>
  <c r="V35" i="9"/>
  <c r="U30" i="9"/>
  <c r="T36" i="9"/>
  <c r="T30" i="9"/>
  <c r="T34" i="9"/>
  <c r="T35" i="9" s="1"/>
  <c r="S30" i="9"/>
  <c r="R36" i="9"/>
  <c r="Q30" i="9"/>
  <c r="P36" i="9" s="1"/>
  <c r="P30" i="9"/>
  <c r="P34" i="9"/>
  <c r="P35" i="9"/>
  <c r="O30" i="9"/>
  <c r="N36" i="9"/>
  <c r="M30" i="9"/>
  <c r="L36" i="9"/>
  <c r="L30" i="9"/>
  <c r="L34" i="9"/>
  <c r="L35" i="9"/>
  <c r="K30" i="9"/>
  <c r="J36" i="9" s="1"/>
  <c r="J30" i="9"/>
  <c r="J34" i="9"/>
  <c r="J35" i="9"/>
  <c r="I30" i="9"/>
  <c r="H36" i="9"/>
  <c r="H30" i="9"/>
  <c r="H34" i="9"/>
  <c r="H35" i="9" s="1"/>
  <c r="G30" i="9"/>
  <c r="F36" i="9"/>
  <c r="F30" i="9"/>
  <c r="F34" i="9" s="1"/>
  <c r="F35" i="9" s="1"/>
  <c r="E30" i="9"/>
  <c r="D36" i="9"/>
  <c r="BN29" i="9"/>
  <c r="BN28" i="9"/>
  <c r="BO27" i="9"/>
  <c r="BN27" i="9"/>
  <c r="BO26" i="9"/>
  <c r="BN26" i="9"/>
  <c r="BN25" i="9"/>
  <c r="BP25" i="9" s="1"/>
  <c r="BO24" i="9"/>
  <c r="BP24" i="9" s="1"/>
  <c r="BN24" i="9"/>
  <c r="BO23" i="9"/>
  <c r="BN23" i="9"/>
  <c r="BP23" i="9" s="1"/>
  <c r="BO22" i="9"/>
  <c r="BP22" i="9" s="1"/>
  <c r="BO21" i="9"/>
  <c r="BN21" i="9"/>
  <c r="BN20" i="9"/>
  <c r="BP20" i="9" s="1"/>
  <c r="BO19" i="9"/>
  <c r="BP19" i="9" s="1"/>
  <c r="BN19" i="9"/>
  <c r="BO18" i="9"/>
  <c r="BN18" i="9"/>
  <c r="BP18" i="9" s="1"/>
  <c r="BO17" i="9"/>
  <c r="BN17" i="9"/>
  <c r="BN16" i="9"/>
  <c r="BO15" i="9"/>
  <c r="BP15" i="9" s="1"/>
  <c r="BN15" i="9"/>
  <c r="BO14" i="9"/>
  <c r="BN14" i="9"/>
  <c r="BO13" i="9"/>
  <c r="BN13" i="9"/>
  <c r="BN12" i="9"/>
  <c r="BO11" i="9"/>
  <c r="BN11" i="9"/>
  <c r="BP11" i="9" s="1"/>
  <c r="BO10" i="9"/>
  <c r="BP10" i="9" s="1"/>
  <c r="BN10" i="9"/>
  <c r="BO9" i="9"/>
  <c r="BN9" i="9"/>
  <c r="BP9" i="9" s="1"/>
  <c r="BN8" i="9"/>
  <c r="BO7" i="9"/>
  <c r="BN7" i="9"/>
  <c r="BO6" i="9"/>
  <c r="BN6" i="9"/>
  <c r="BN30" i="9" s="1"/>
  <c r="BO5" i="9"/>
  <c r="BN5" i="9"/>
  <c r="F22" i="8"/>
  <c r="F7" i="8"/>
  <c r="F6" i="8"/>
  <c r="AD30" i="9"/>
  <c r="AD34" i="9"/>
  <c r="AD35" i="9"/>
  <c r="BO16" i="9"/>
  <c r="BP29" i="9"/>
  <c r="BP7" i="9"/>
  <c r="BP21" i="9"/>
  <c r="BP14" i="9"/>
  <c r="BP5" i="9"/>
  <c r="BP17" i="9"/>
  <c r="BP26" i="9"/>
  <c r="BN28" i="8"/>
  <c r="BP16" i="9"/>
  <c r="BO29" i="8"/>
  <c r="BP29" i="8" s="1"/>
  <c r="BO25" i="8"/>
  <c r="BO12" i="8"/>
  <c r="BO8" i="8"/>
  <c r="AG30" i="8"/>
  <c r="AF36" i="8" s="1"/>
  <c r="AD30" i="8"/>
  <c r="AD34" i="8"/>
  <c r="AD35" i="8"/>
  <c r="V30" i="8"/>
  <c r="V34" i="8"/>
  <c r="V35" i="8"/>
  <c r="BO20" i="8"/>
  <c r="BP20" i="8" s="1"/>
  <c r="T30" i="8"/>
  <c r="T34" i="8"/>
  <c r="T35" i="8"/>
  <c r="M30" i="8"/>
  <c r="L36" i="8" s="1"/>
  <c r="I30" i="8"/>
  <c r="H36" i="8"/>
  <c r="E30" i="8"/>
  <c r="D36" i="8" s="1"/>
  <c r="BM30" i="8"/>
  <c r="BL36" i="8"/>
  <c r="BK30" i="8"/>
  <c r="BJ36" i="8" s="1"/>
  <c r="BJ30" i="8"/>
  <c r="BJ34" i="8"/>
  <c r="BJ35" i="8"/>
  <c r="BI30" i="8"/>
  <c r="BH36" i="8"/>
  <c r="BH30" i="8"/>
  <c r="BH34" i="8"/>
  <c r="BH35" i="8" s="1"/>
  <c r="BG30" i="8"/>
  <c r="BF36" i="8"/>
  <c r="BF30" i="8"/>
  <c r="BF34" i="8" s="1"/>
  <c r="BF35" i="8" s="1"/>
  <c r="BE30" i="8"/>
  <c r="BD36" i="8" s="1"/>
  <c r="BD30" i="8"/>
  <c r="BD34" i="8"/>
  <c r="BD35" i="8"/>
  <c r="BC30" i="8"/>
  <c r="BB36" i="8" s="1"/>
  <c r="BB30" i="8"/>
  <c r="BB34" i="8"/>
  <c r="BB35" i="8"/>
  <c r="BA30" i="8"/>
  <c r="AZ36" i="8"/>
  <c r="AZ30" i="8"/>
  <c r="AZ34" i="8"/>
  <c r="AZ35" i="8" s="1"/>
  <c r="AY30" i="8"/>
  <c r="AX36" i="8"/>
  <c r="AX30" i="8"/>
  <c r="AX34" i="8" s="1"/>
  <c r="AX35" i="8" s="1"/>
  <c r="AW30" i="8"/>
  <c r="AV36" i="8" s="1"/>
  <c r="AV30" i="8"/>
  <c r="AV34" i="8"/>
  <c r="AV35" i="8"/>
  <c r="AU30" i="8"/>
  <c r="AT36" i="8" s="1"/>
  <c r="AT30" i="8"/>
  <c r="AT34" i="8"/>
  <c r="AT35" i="8"/>
  <c r="AS30" i="8"/>
  <c r="AR36" i="8"/>
  <c r="AR30" i="8"/>
  <c r="AR34" i="8"/>
  <c r="AR35" i="8" s="1"/>
  <c r="AQ30" i="8"/>
  <c r="AP36" i="8"/>
  <c r="AP30" i="8"/>
  <c r="AP34" i="8" s="1"/>
  <c r="AP35" i="8" s="1"/>
  <c r="AO30" i="8"/>
  <c r="AN36" i="8" s="1"/>
  <c r="AN30" i="8"/>
  <c r="AN34" i="8"/>
  <c r="AN35" i="8"/>
  <c r="AM30" i="8"/>
  <c r="AL36" i="8" s="1"/>
  <c r="AL30" i="8"/>
  <c r="AL34" i="8"/>
  <c r="AL35" i="8"/>
  <c r="AK30" i="8"/>
  <c r="AJ36" i="8"/>
  <c r="AJ30" i="8"/>
  <c r="AJ34" i="8"/>
  <c r="AJ35" i="8" s="1"/>
  <c r="AI30" i="8"/>
  <c r="AH36" i="8"/>
  <c r="AH30" i="8"/>
  <c r="AH34" i="8" s="1"/>
  <c r="AH35" i="8" s="1"/>
  <c r="AF30" i="8"/>
  <c r="AF34" i="8" s="1"/>
  <c r="AF35" i="8" s="1"/>
  <c r="AE30" i="8"/>
  <c r="AD36" i="8"/>
  <c r="AC30" i="8"/>
  <c r="AB36" i="8" s="1"/>
  <c r="AB30" i="8"/>
  <c r="AB34" i="8"/>
  <c r="AB35" i="8"/>
  <c r="AA30" i="8"/>
  <c r="Z36" i="8"/>
  <c r="Z30" i="8"/>
  <c r="Z34" i="8"/>
  <c r="Z35" i="8" s="1"/>
  <c r="Y30" i="8"/>
  <c r="X36" i="8"/>
  <c r="X30" i="8"/>
  <c r="X34" i="8" s="1"/>
  <c r="X35" i="8" s="1"/>
  <c r="W30" i="8"/>
  <c r="V36" i="8"/>
  <c r="U30" i="8"/>
  <c r="T36" i="8"/>
  <c r="S30" i="8"/>
  <c r="R36" i="8"/>
  <c r="R30" i="8"/>
  <c r="R34" i="8"/>
  <c r="R35" i="8"/>
  <c r="Q30" i="8"/>
  <c r="P36" i="8" s="1"/>
  <c r="P30" i="8"/>
  <c r="P34" i="8"/>
  <c r="P35" i="8"/>
  <c r="O30" i="8"/>
  <c r="N36" i="8"/>
  <c r="N30" i="8"/>
  <c r="N34" i="8"/>
  <c r="N35" i="8" s="1"/>
  <c r="L30" i="8"/>
  <c r="L34" i="8"/>
  <c r="L35" i="8"/>
  <c r="K30" i="8"/>
  <c r="J36" i="8"/>
  <c r="J30" i="8"/>
  <c r="J34" i="8"/>
  <c r="J35" i="8" s="1"/>
  <c r="H30" i="8"/>
  <c r="H34" i="8"/>
  <c r="H35" i="8" s="1"/>
  <c r="G30" i="8"/>
  <c r="F36" i="8"/>
  <c r="F30" i="8"/>
  <c r="F34" i="8" s="1"/>
  <c r="F35" i="8" s="1"/>
  <c r="D30" i="8"/>
  <c r="D34" i="8"/>
  <c r="D35" i="8"/>
  <c r="BN29" i="8"/>
  <c r="BO27" i="8"/>
  <c r="BN27" i="8"/>
  <c r="BP27" i="8" s="1"/>
  <c r="BO26" i="8"/>
  <c r="BP26" i="8" s="1"/>
  <c r="BN26" i="8"/>
  <c r="BN25" i="8"/>
  <c r="BO24" i="8"/>
  <c r="BP24" i="8" s="1"/>
  <c r="BN24" i="8"/>
  <c r="BO23" i="8"/>
  <c r="BN23" i="8"/>
  <c r="BO22" i="8"/>
  <c r="BO21" i="8"/>
  <c r="BP21" i="8" s="1"/>
  <c r="BN21" i="8"/>
  <c r="BN20" i="8"/>
  <c r="BO19" i="8"/>
  <c r="BN19" i="8"/>
  <c r="BO18" i="8"/>
  <c r="BN18" i="8"/>
  <c r="BO17" i="8"/>
  <c r="BN17" i="8"/>
  <c r="BN16" i="8"/>
  <c r="BO15" i="8"/>
  <c r="BN15" i="8"/>
  <c r="BO14" i="8"/>
  <c r="BN14" i="8"/>
  <c r="BO13" i="8"/>
  <c r="BN13" i="8"/>
  <c r="BP13" i="8" s="1"/>
  <c r="BN12" i="8"/>
  <c r="BP12" i="8" s="1"/>
  <c r="BO11" i="8"/>
  <c r="BN11" i="8"/>
  <c r="BO10" i="8"/>
  <c r="BP10" i="8" s="1"/>
  <c r="BN10" i="8"/>
  <c r="BN30" i="8" s="1"/>
  <c r="BO9" i="8"/>
  <c r="BN9" i="8"/>
  <c r="BP9" i="8" s="1"/>
  <c r="BN8" i="8"/>
  <c r="BO7" i="8"/>
  <c r="BP7" i="8" s="1"/>
  <c r="BN7" i="8"/>
  <c r="BO6" i="8"/>
  <c r="BN6" i="8"/>
  <c r="BO5" i="8"/>
  <c r="BO30" i="8" s="1"/>
  <c r="BN5" i="8"/>
  <c r="BO16" i="8"/>
  <c r="BP16" i="8" s="1"/>
  <c r="BP18" i="8"/>
  <c r="BP8" i="8"/>
  <c r="BP15" i="8"/>
  <c r="BP17" i="8"/>
  <c r="BP23" i="8"/>
  <c r="BP25" i="8"/>
  <c r="BP6" i="8"/>
  <c r="BP11" i="8"/>
  <c r="BP14" i="8"/>
  <c r="DF31" i="6"/>
  <c r="DE31" i="6"/>
  <c r="DD31" i="6"/>
  <c r="CJ31" i="6"/>
  <c r="CH31" i="6"/>
  <c r="CE31" i="6"/>
  <c r="CB31" i="6"/>
  <c r="CB35" i="6" s="1"/>
  <c r="CB36" i="6" s="1"/>
  <c r="CA31" i="6"/>
  <c r="BZ31" i="6"/>
  <c r="BY31" i="6"/>
  <c r="BX37" i="6"/>
  <c r="DQ30" i="6"/>
  <c r="DQ26" i="6"/>
  <c r="DQ21" i="6"/>
  <c r="DR21" i="6" s="1"/>
  <c r="DQ13" i="6"/>
  <c r="DR13" i="6" s="1"/>
  <c r="BU31" i="6"/>
  <c r="BT37" i="6"/>
  <c r="DQ28" i="6"/>
  <c r="DQ24" i="6"/>
  <c r="DQ11" i="6"/>
  <c r="DQ7" i="6"/>
  <c r="DP9" i="6"/>
  <c r="DQ9" i="6"/>
  <c r="DQ31" i="6" s="1"/>
  <c r="DP30" i="6"/>
  <c r="DP29" i="6"/>
  <c r="DP25" i="6"/>
  <c r="DP22" i="6"/>
  <c r="DR22" i="6" s="1"/>
  <c r="DP21" i="6"/>
  <c r="DP17" i="6"/>
  <c r="DP14" i="6"/>
  <c r="DQ15" i="6"/>
  <c r="DR15" i="6" s="1"/>
  <c r="M31" i="6"/>
  <c r="L37" i="6"/>
  <c r="L31" i="6"/>
  <c r="L35" i="6"/>
  <c r="L36" i="6" s="1"/>
  <c r="DQ29" i="6"/>
  <c r="J31" i="6"/>
  <c r="J35" i="6"/>
  <c r="J36" i="6" s="1"/>
  <c r="G31" i="6"/>
  <c r="F37" i="6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 s="1"/>
  <c r="DK31" i="6"/>
  <c r="DJ31" i="6"/>
  <c r="DJ35" i="6" s="1"/>
  <c r="DJ36" i="6" s="1"/>
  <c r="DI31" i="6"/>
  <c r="DH31" i="6"/>
  <c r="DH35" i="6" s="1"/>
  <c r="DH36" i="6" s="1"/>
  <c r="DG31" i="6"/>
  <c r="DF35" i="6"/>
  <c r="DF36" i="6" s="1"/>
  <c r="DD35" i="6"/>
  <c r="DD36" i="6"/>
  <c r="DC31" i="6"/>
  <c r="DB31" i="6"/>
  <c r="DB35" i="6"/>
  <c r="DB36" i="6"/>
  <c r="CZ35" i="6"/>
  <c r="CZ36" i="6" s="1"/>
  <c r="CY31" i="6"/>
  <c r="CX35" i="6"/>
  <c r="CX36" i="6"/>
  <c r="CW31" i="6"/>
  <c r="CV31" i="6"/>
  <c r="CV35" i="6"/>
  <c r="CV36" i="6"/>
  <c r="CU31" i="6"/>
  <c r="CU37" i="6"/>
  <c r="CT31" i="6"/>
  <c r="CT35" i="6"/>
  <c r="CT36" i="6" s="1"/>
  <c r="CS31" i="6"/>
  <c r="CS37" i="6"/>
  <c r="CR31" i="6"/>
  <c r="CR35" i="6" s="1"/>
  <c r="CR36" i="6" s="1"/>
  <c r="CP35" i="6"/>
  <c r="CP36" i="6"/>
  <c r="CN35" i="6"/>
  <c r="CN36" i="6"/>
  <c r="CL31" i="6"/>
  <c r="CL35" i="6"/>
  <c r="CL36" i="6" s="1"/>
  <c r="CK31" i="6"/>
  <c r="CJ35" i="6"/>
  <c r="CJ36" i="6"/>
  <c r="CI31" i="6"/>
  <c r="CH35" i="6"/>
  <c r="CH36" i="6"/>
  <c r="CF35" i="6"/>
  <c r="CF36" i="6" s="1"/>
  <c r="CD35" i="6"/>
  <c r="CD36" i="6"/>
  <c r="CC31" i="6"/>
  <c r="BZ37" i="6"/>
  <c r="BZ35" i="6"/>
  <c r="BZ36" i="6" s="1"/>
  <c r="BX31" i="6"/>
  <c r="BX35" i="6"/>
  <c r="BX36" i="6"/>
  <c r="BW31" i="6"/>
  <c r="BV37" i="6"/>
  <c r="BV31" i="6"/>
  <c r="BV35" i="6"/>
  <c r="BV36" i="6" s="1"/>
  <c r="T31" i="6"/>
  <c r="T35" i="6"/>
  <c r="T36" i="6"/>
  <c r="S31" i="6"/>
  <c r="R37" i="6"/>
  <c r="Q31" i="6"/>
  <c r="P37" i="6"/>
  <c r="P31" i="6"/>
  <c r="P35" i="6"/>
  <c r="P36" i="6"/>
  <c r="O31" i="6"/>
  <c r="N37" i="6" s="1"/>
  <c r="N31" i="6"/>
  <c r="N35" i="6"/>
  <c r="N36" i="6"/>
  <c r="K31" i="6"/>
  <c r="J37" i="6"/>
  <c r="I31" i="6"/>
  <c r="H37" i="6"/>
  <c r="H31" i="6"/>
  <c r="H35" i="6"/>
  <c r="H36" i="6"/>
  <c r="F31" i="6"/>
  <c r="F35" i="6" s="1"/>
  <c r="F36" i="6" s="1"/>
  <c r="DP28" i="6"/>
  <c r="DQ27" i="6"/>
  <c r="DP27" i="6"/>
  <c r="DP26" i="6"/>
  <c r="DQ25" i="6"/>
  <c r="DR25" i="6" s="1"/>
  <c r="DQ23" i="6"/>
  <c r="DP23" i="6"/>
  <c r="DQ22" i="6"/>
  <c r="DQ20" i="6"/>
  <c r="DP20" i="6"/>
  <c r="DQ19" i="6"/>
  <c r="DP19" i="6"/>
  <c r="DP18" i="6"/>
  <c r="DQ17" i="6"/>
  <c r="DR17" i="6" s="1"/>
  <c r="DQ16" i="6"/>
  <c r="DP16" i="6"/>
  <c r="DP15" i="6"/>
  <c r="DQ14" i="6"/>
  <c r="DR14" i="6" s="1"/>
  <c r="DP13" i="6"/>
  <c r="DQ12" i="6"/>
  <c r="DP12" i="6"/>
  <c r="DP11" i="6"/>
  <c r="DQ10" i="6"/>
  <c r="BT31" i="6"/>
  <c r="BT35" i="6"/>
  <c r="BT36" i="6"/>
  <c r="DQ8" i="6"/>
  <c r="DP8" i="6"/>
  <c r="DP7" i="6"/>
  <c r="DR7" i="6" s="1"/>
  <c r="DG30" i="5"/>
  <c r="DF30" i="5"/>
  <c r="DF34" i="5"/>
  <c r="DF35" i="5"/>
  <c r="DC30" i="5"/>
  <c r="CY30" i="5"/>
  <c r="CW30" i="5"/>
  <c r="CO30" i="5"/>
  <c r="CM30" i="5"/>
  <c r="CL30" i="5"/>
  <c r="CL34" i="5"/>
  <c r="CL35" i="5"/>
  <c r="CH30" i="5"/>
  <c r="CH34" i="5" s="1"/>
  <c r="CH35" i="5" s="1"/>
  <c r="CG30" i="5"/>
  <c r="CE30" i="5"/>
  <c r="CA30" i="5"/>
  <c r="BZ30" i="5"/>
  <c r="BZ34" i="5"/>
  <c r="BZ35" i="5"/>
  <c r="BY30" i="5"/>
  <c r="BX30" i="5"/>
  <c r="BX34" i="5"/>
  <c r="BX35" i="5"/>
  <c r="BV30" i="5"/>
  <c r="BV34" i="5"/>
  <c r="BV35" i="5"/>
  <c r="DP7" i="5"/>
  <c r="CB30" i="5"/>
  <c r="CB34" i="5"/>
  <c r="CB35" i="5"/>
  <c r="CC30" i="5"/>
  <c r="CD30" i="5"/>
  <c r="CD34" i="5"/>
  <c r="CD35" i="5"/>
  <c r="CF30" i="5"/>
  <c r="CF34" i="5"/>
  <c r="CF35" i="5"/>
  <c r="CI30" i="5"/>
  <c r="CJ30" i="5"/>
  <c r="CJ34" i="5"/>
  <c r="CJ35" i="5"/>
  <c r="CK30" i="5"/>
  <c r="CN30" i="5"/>
  <c r="CN34" i="5"/>
  <c r="CN35" i="5"/>
  <c r="CP30" i="5"/>
  <c r="CP34" i="5" s="1"/>
  <c r="CP35" i="5" s="1"/>
  <c r="CQ30" i="5"/>
  <c r="CR30" i="5"/>
  <c r="CS30" i="5"/>
  <c r="CS36" i="5" s="1"/>
  <c r="CT30" i="5"/>
  <c r="CT34" i="5" s="1"/>
  <c r="CT35" i="5" s="1"/>
  <c r="CU30" i="5"/>
  <c r="CV30" i="5"/>
  <c r="CV34" i="5"/>
  <c r="CV35" i="5" s="1"/>
  <c r="CX30" i="5"/>
  <c r="CX34" i="5"/>
  <c r="CX35" i="5"/>
  <c r="CZ30" i="5"/>
  <c r="CZ34" i="5"/>
  <c r="CZ35" i="5"/>
  <c r="DA30" i="5"/>
  <c r="DB30" i="5"/>
  <c r="DB34" i="5"/>
  <c r="DB35" i="5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/>
  <c r="T35" i="5" s="1"/>
  <c r="S30" i="5"/>
  <c r="R30" i="5"/>
  <c r="Q30" i="5"/>
  <c r="P36" i="5" s="1"/>
  <c r="P30" i="5"/>
  <c r="O30" i="5"/>
  <c r="N30" i="5"/>
  <c r="M30" i="5"/>
  <c r="L30" i="5"/>
  <c r="K30" i="5"/>
  <c r="J30" i="5"/>
  <c r="I30" i="5"/>
  <c r="H36" i="5" s="1"/>
  <c r="H30" i="5"/>
  <c r="G30" i="5"/>
  <c r="F36" i="5" s="1"/>
  <c r="F30" i="5"/>
  <c r="E30" i="5"/>
  <c r="D36" i="5" s="1"/>
  <c r="D30" i="5"/>
  <c r="DP29" i="5"/>
  <c r="DQ29" i="5"/>
  <c r="DR29" i="5" s="1"/>
  <c r="U31" i="6"/>
  <c r="T37" i="6" s="1"/>
  <c r="DQ18" i="6"/>
  <c r="DR23" i="6"/>
  <c r="R31" i="6"/>
  <c r="R35" i="6"/>
  <c r="R36" i="6"/>
  <c r="DR20" i="6"/>
  <c r="DP10" i="6"/>
  <c r="DR10" i="6"/>
  <c r="DR28" i="6"/>
  <c r="DR12" i="6"/>
  <c r="DR16" i="6"/>
  <c r="DR26" i="6"/>
  <c r="DR29" i="6"/>
  <c r="DP24" i="6"/>
  <c r="DR19" i="6"/>
  <c r="DR30" i="6"/>
  <c r="DR11" i="6"/>
  <c r="D35" i="6"/>
  <c r="D36" i="6"/>
  <c r="DR8" i="6"/>
  <c r="DR27" i="6"/>
  <c r="BT24" i="5"/>
  <c r="BT9" i="5"/>
  <c r="BT8" i="5"/>
  <c r="DP8" i="5" s="1"/>
  <c r="DR18" i="6"/>
  <c r="DR24" i="6"/>
  <c r="N34" i="5"/>
  <c r="N35" i="5" s="1"/>
  <c r="DQ28" i="5"/>
  <c r="DQ24" i="5"/>
  <c r="DQ14" i="5"/>
  <c r="DQ7" i="5"/>
  <c r="DQ30" i="5" s="1"/>
  <c r="DQ22" i="5"/>
  <c r="DR22" i="5" s="1"/>
  <c r="DQ15" i="5"/>
  <c r="DQ10" i="5"/>
  <c r="DP24" i="5"/>
  <c r="DR24" i="5" s="1"/>
  <c r="J36" i="5"/>
  <c r="H34" i="5"/>
  <c r="H35" i="5" s="1"/>
  <c r="CR34" i="5"/>
  <c r="CR35" i="5"/>
  <c r="BV36" i="5"/>
  <c r="BT36" i="5"/>
  <c r="T36" i="5"/>
  <c r="R34" i="5"/>
  <c r="R35" i="5"/>
  <c r="P34" i="5"/>
  <c r="P35" i="5"/>
  <c r="L36" i="5"/>
  <c r="L34" i="5"/>
  <c r="L35" i="5"/>
  <c r="J34" i="5"/>
  <c r="J35" i="5"/>
  <c r="F24" i="5"/>
  <c r="F34" i="5"/>
  <c r="F35" i="5"/>
  <c r="F9" i="5"/>
  <c r="F8" i="5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4" i="5"/>
  <c r="D35" i="5"/>
  <c r="DP28" i="5"/>
  <c r="DQ27" i="5"/>
  <c r="DP27" i="5"/>
  <c r="DR27" i="5" s="1"/>
  <c r="DQ26" i="5"/>
  <c r="DR26" i="5" s="1"/>
  <c r="DP26" i="5"/>
  <c r="DQ25" i="5"/>
  <c r="DP25" i="5"/>
  <c r="DQ23" i="5"/>
  <c r="DR23" i="5" s="1"/>
  <c r="DP23" i="5"/>
  <c r="DP22" i="5"/>
  <c r="DQ21" i="5"/>
  <c r="DP21" i="5"/>
  <c r="DQ20" i="5"/>
  <c r="DP20" i="5"/>
  <c r="DQ19" i="5"/>
  <c r="DP19" i="5"/>
  <c r="DR19" i="5" s="1"/>
  <c r="DP18" i="5"/>
  <c r="DQ17" i="5"/>
  <c r="DP17" i="5"/>
  <c r="DR17" i="5" s="1"/>
  <c r="DQ16" i="5"/>
  <c r="DR16" i="5" s="1"/>
  <c r="DP16" i="5"/>
  <c r="DP15" i="5"/>
  <c r="DR15" i="5" s="1"/>
  <c r="DP14" i="5"/>
  <c r="DR14" i="5" s="1"/>
  <c r="DQ13" i="5"/>
  <c r="DP13" i="5"/>
  <c r="DQ12" i="5"/>
  <c r="DP12" i="5"/>
  <c r="DQ11" i="5"/>
  <c r="DR11" i="5" s="1"/>
  <c r="DP11" i="5"/>
  <c r="DP10" i="5"/>
  <c r="DQ9" i="5"/>
  <c r="DR9" i="5" s="1"/>
  <c r="DP9" i="5"/>
  <c r="DQ8" i="5"/>
  <c r="N36" i="5"/>
  <c r="DR10" i="5"/>
  <c r="DR20" i="5"/>
  <c r="DR21" i="5"/>
  <c r="DR13" i="5"/>
  <c r="DR12" i="5"/>
  <c r="DR28" i="5"/>
  <c r="DR25" i="5"/>
  <c r="DR7" i="5"/>
  <c r="R36" i="5"/>
  <c r="DQ18" i="5"/>
  <c r="DR18" i="5"/>
  <c r="BN22" i="8"/>
  <c r="BL30" i="8"/>
  <c r="BL34" i="8"/>
  <c r="BL35" i="8"/>
  <c r="BP22" i="8"/>
  <c r="BN22" i="9"/>
  <c r="BL30" i="9"/>
  <c r="BL34" i="9"/>
  <c r="BL35" i="9" s="1"/>
  <c r="AL25" i="10"/>
  <c r="BL19" i="10"/>
  <c r="BL23" i="10"/>
  <c r="BL24" i="10"/>
  <c r="BN18" i="10"/>
  <c r="BP18" i="10" s="1"/>
  <c r="V19" i="10"/>
  <c r="V23" i="10"/>
  <c r="V24" i="10"/>
  <c r="AI19" i="10"/>
  <c r="AH25" i="10"/>
  <c r="BO15" i="10"/>
  <c r="BP15" i="10"/>
  <c r="BO18" i="10"/>
  <c r="BI19" i="10"/>
  <c r="DQ37" i="6" l="1"/>
  <c r="DR8" i="5"/>
  <c r="DP30" i="5"/>
  <c r="DR30" i="5" s="1"/>
  <c r="CH36" i="5"/>
  <c r="DQ36" i="5"/>
  <c r="CH37" i="6"/>
  <c r="BO36" i="8"/>
  <c r="BP30" i="8"/>
  <c r="BP6" i="9"/>
  <c r="BT30" i="5"/>
  <c r="BT34" i="5" s="1"/>
  <c r="BT35" i="5" s="1"/>
  <c r="DR9" i="6"/>
  <c r="BP19" i="8"/>
  <c r="BP13" i="9"/>
  <c r="BP5" i="8"/>
  <c r="BP8" i="9"/>
  <c r="BN7" i="10"/>
  <c r="BP7" i="10" s="1"/>
  <c r="BO30" i="9"/>
  <c r="BP27" i="9"/>
  <c r="DP31" i="6"/>
  <c r="DR31" i="6" s="1"/>
  <c r="BO16" i="10"/>
  <c r="BP16" i="10" s="1"/>
  <c r="D19" i="10"/>
  <c r="D23" i="10" s="1"/>
  <c r="D24" i="10" s="1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BP30" i="9" l="1"/>
  <c r="BO36" i="9"/>
  <c r="BO19" i="10"/>
  <c r="BN19" i="10"/>
  <c r="BP7" i="12"/>
  <c r="BP19" i="10" l="1"/>
  <c r="BO25" i="10"/>
  <c r="E21" i="12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2" i="13" l="1"/>
  <c r="AF26" i="13" l="1"/>
  <c r="AF27" i="13" s="1"/>
  <c r="BN22" i="13"/>
  <c r="BO18" i="13" l="1"/>
  <c r="BP18" i="13" s="1"/>
  <c r="AK22" i="13"/>
  <c r="AJ28" i="13" s="1"/>
  <c r="AF25" i="12"/>
  <c r="AF26" i="12"/>
  <c r="BO28" i="13"/>
  <c r="BO22" i="13"/>
  <c r="BP22" i="13"/>
  <c r="BO21" i="13"/>
  <c r="BP21" i="13"/>
  <c r="AI21" i="13"/>
  <c r="AI22" i="13"/>
  <c r="AH28" i="13"/>
  <c r="AF21" i="12"/>
  <c r="AF20" i="12"/>
  <c r="BN20" i="12"/>
  <c r="BN21" i="12"/>
  <c r="BP21" i="12"/>
</calcChain>
</file>

<file path=xl/sharedStrings.xml><?xml version="1.0" encoding="utf-8"?>
<sst xmlns="http://schemas.openxmlformats.org/spreadsheetml/2006/main" count="894" uniqueCount="89">
  <si>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</si>
  <si>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</si>
  <si>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</si>
  <si>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</si>
  <si>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</si>
  <si>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</si>
  <si>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</si>
  <si>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</si>
  <si>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</si>
  <si>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</si>
  <si>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</si>
  <si>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</si>
  <si>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</si>
  <si>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</si>
  <si>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</si>
  <si>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</si>
  <si>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</si>
  <si>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</si>
  <si>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</si>
  <si>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</si>
  <si>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</si>
  <si>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</si>
  <si>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</si>
  <si>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</si>
  <si>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</si>
  <si>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</si>
  <si>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</si>
  <si>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</si>
  <si>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</si>
  <si>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</si>
  <si>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</si>
  <si>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</si>
  <si>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</si>
  <si>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</si>
  <si>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</si>
  <si>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</si>
  <si>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</si>
  <si>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</si>
  <si>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</si>
  <si>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</si>
  <si>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</si>
  <si>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</si>
  <si>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</si>
  <si>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</si>
  <si>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</si>
  <si>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</si>
  <si>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</si>
  <si>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</si>
  <si>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</si>
  <si>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</si>
  <si>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</si>
  <si>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</si>
  <si>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</si>
  <si>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</si>
  <si>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</si>
  <si>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</si>
  <si>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</si>
  <si>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</si>
  <si>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</si>
  <si>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</si>
  <si>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</si>
  <si>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</si>
  <si>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</si>
  <si>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</si>
  <si>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</si>
  <si>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</si>
  <si>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</si>
  <si>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</si>
  <si>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</si>
  <si>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</si>
  <si>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</si>
  <si>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</si>
  <si>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</si>
  <si>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</si>
  <si>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</si>
  <si>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</si>
  <si>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</si>
  <si>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</si>
  <si>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</si>
  <si>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</si>
  <si>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</si>
  <si>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</si>
  <si>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</si>
  <si>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</si>
  <si>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</si>
  <si>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</si>
  <si>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</si>
  <si>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</si>
  <si>
    <t>Текелийский горно-перерабатывающий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</si>
</sst>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 applyProtection="1">
      <alignment horizontal="center" vertical="center"/>
      <protection locked="0"/>
    </xf>
    <xf numFmtId="164" fontId="5" fillId="3" borderId="37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 applyProtection="1">
      <alignment horizontal="center" vertical="center"/>
      <protection locked="0"/>
    </xf>
    <xf numFmtId="2" fontId="5" fillId="3" borderId="55" xfId="2" applyNumberFormat="1" applyFont="1" applyFill="1" applyBorder="1" applyAlignment="1">
      <alignment horizontal="center" vertical="center"/>
    </xf>
    <xf numFmtId="164" fontId="5" fillId="5" borderId="17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>
      <alignment horizontal="center" vertical="center"/>
    </xf>
    <xf numFmtId="2" fontId="5" fillId="3" borderId="2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center" vertical="center" wrapText="1"/>
    </xf>
    <xf numFmtId="0" fontId="10" fillId="2" borderId="55" xfId="2" applyFont="1" applyFill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6" fontId="5" fillId="0" borderId="62" xfId="0" applyNumberFormat="1" applyFont="1" applyBorder="1" applyAlignment="1">
      <alignment horizontal="center" vertical="center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6.06.2024%20&#1075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"/>
  <sheetViews>
    <sheetView tabSelected="1" view="pageBreakPreview" zoomScale="110" zoomScaleNormal="110" zoomScaleSheetLayoutView="110" workbookViewId="0">
      <pane xSplit="3" ySplit="1" topLeftCell="V2" activePane="bottomRight" state="frozen"/>
      <selection pane="topRight" activeCell="C1" sqref="C1"/>
      <selection pane="bottomLeft" activeCell="A3" sqref="A3"/>
      <selection pane="bottomRight" activeCell="AL3" sqref="AL3:AM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8" t="s">
        <v>1</v>
      </c>
      <c r="B3" s="259"/>
      <c r="C3" s="259"/>
      <c r="D3" s="262">
        <v>45444</v>
      </c>
      <c r="E3" s="263"/>
      <c r="F3" s="262">
        <v>45445</v>
      </c>
      <c r="G3" s="263"/>
      <c r="H3" s="262">
        <v>45446</v>
      </c>
      <c r="I3" s="263"/>
      <c r="J3" s="262">
        <v>45447</v>
      </c>
      <c r="K3" s="263"/>
      <c r="L3" s="262">
        <v>45448</v>
      </c>
      <c r="M3" s="263"/>
      <c r="N3" s="262">
        <v>45449</v>
      </c>
      <c r="O3" s="263"/>
      <c r="P3" s="262">
        <v>45450</v>
      </c>
      <c r="Q3" s="263"/>
      <c r="R3" s="262">
        <v>45451</v>
      </c>
      <c r="S3" s="263"/>
      <c r="T3" s="262">
        <v>45452</v>
      </c>
      <c r="U3" s="263"/>
      <c r="V3" s="262">
        <v>45453</v>
      </c>
      <c r="W3" s="263"/>
      <c r="X3" s="262">
        <v>45454</v>
      </c>
      <c r="Y3" s="263"/>
      <c r="Z3" s="262">
        <v>45455</v>
      </c>
      <c r="AA3" s="263"/>
      <c r="AB3" s="262">
        <v>45456</v>
      </c>
      <c r="AC3" s="263"/>
      <c r="AD3" s="262">
        <v>45457</v>
      </c>
      <c r="AE3" s="263"/>
      <c r="AF3" s="262">
        <v>45458</v>
      </c>
      <c r="AG3" s="263"/>
      <c r="AH3" s="262">
        <v>45459</v>
      </c>
      <c r="AI3" s="263"/>
      <c r="AJ3" s="262">
        <v>45460</v>
      </c>
      <c r="AK3" s="263"/>
      <c r="AL3" s="262">
        <v>45461</v>
      </c>
      <c r="AM3" s="263"/>
      <c r="AN3" s="262">
        <v>45462</v>
      </c>
      <c r="AO3" s="263"/>
      <c r="AP3" s="262">
        <v>45463</v>
      </c>
      <c r="AQ3" s="263"/>
      <c r="AR3" s="262">
        <v>45464</v>
      </c>
      <c r="AS3" s="263"/>
      <c r="AT3" s="262">
        <v>45465</v>
      </c>
      <c r="AU3" s="263"/>
      <c r="AV3" s="262">
        <v>45466</v>
      </c>
      <c r="AW3" s="263"/>
      <c r="AX3" s="262">
        <v>45467</v>
      </c>
      <c r="AY3" s="263"/>
      <c r="AZ3" s="262">
        <v>45468</v>
      </c>
      <c r="BA3" s="263"/>
      <c r="BB3" s="262">
        <v>45469</v>
      </c>
      <c r="BC3" s="263"/>
      <c r="BD3" s="262">
        <v>45470</v>
      </c>
      <c r="BE3" s="263"/>
      <c r="BF3" s="262">
        <v>45471</v>
      </c>
      <c r="BG3" s="263"/>
      <c r="BH3" s="262">
        <v>45472</v>
      </c>
      <c r="BI3" s="263"/>
      <c r="BJ3" s="262">
        <v>45473</v>
      </c>
      <c r="BK3" s="263"/>
      <c r="BL3" s="262"/>
      <c r="BM3" s="264"/>
      <c r="BN3" s="137"/>
      <c r="BO3" s="137"/>
      <c r="BP3" s="138"/>
    </row>
    <row r="4" spans="1:68" ht="18.75" customHeight="1" thickBot="1" x14ac:dyDescent="0.3">
      <c r="A4" s="260"/>
      <c r="B4" s="261"/>
      <c r="C4" s="261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189" t="s">
        <v>2</v>
      </c>
      <c r="BK4" s="6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5" t="s">
        <v>44</v>
      </c>
      <c r="B5" s="266"/>
      <c r="C5" s="267"/>
      <c r="D5" s="242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>
        <v>68.176000000039608</v>
      </c>
      <c r="K5" s="119">
        <v>68.176000000039608</v>
      </c>
      <c r="L5" s="115">
        <v>94.18</v>
      </c>
      <c r="M5" s="40">
        <v>94.18</v>
      </c>
      <c r="N5" s="69">
        <v>-70.811999999999998</v>
      </c>
      <c r="O5" s="114">
        <v>-70.811999999999998</v>
      </c>
      <c r="P5" s="68">
        <v>0.8800000001879198</v>
      </c>
      <c r="Q5" s="124">
        <v>0.8800000001879198</v>
      </c>
      <c r="R5" s="226">
        <v>-14.98</v>
      </c>
      <c r="S5" s="227">
        <v>-14.98</v>
      </c>
      <c r="T5" s="220">
        <v>31.315999999999999</v>
      </c>
      <c r="U5" s="114">
        <v>31.315999999999999</v>
      </c>
      <c r="V5" s="69">
        <v>33.859999999969887</v>
      </c>
      <c r="W5" s="33">
        <v>33.859999999969887</v>
      </c>
      <c r="X5" s="166">
        <v>0.29200000001981152</v>
      </c>
      <c r="Y5" s="33">
        <v>0.28999999999999998</v>
      </c>
      <c r="Z5" s="210">
        <v>-0.17599999999999999</v>
      </c>
      <c r="AA5" s="250">
        <v>-0.17599999999999999</v>
      </c>
      <c r="AB5" s="69">
        <v>27.643999999999998</v>
      </c>
      <c r="AC5" s="33">
        <v>27.643999999999998</v>
      </c>
      <c r="AD5" s="69">
        <v>28.308000000324739</v>
      </c>
      <c r="AE5" s="33">
        <v>28.31</v>
      </c>
      <c r="AF5" s="254">
        <v>-8.8439999999999994</v>
      </c>
      <c r="AG5" s="253">
        <v>-8.8439999999999994</v>
      </c>
      <c r="AH5" s="49">
        <v>6.2720000000439313</v>
      </c>
      <c r="AI5" s="33">
        <v>6.2720000000439313</v>
      </c>
      <c r="AJ5" s="69">
        <v>27.7</v>
      </c>
      <c r="AK5" s="33">
        <v>27.7</v>
      </c>
      <c r="AL5" s="69">
        <v>15.215999999999999</v>
      </c>
      <c r="AM5" s="33">
        <v>15.215999999999999</v>
      </c>
      <c r="AN5" s="69"/>
      <c r="AO5" s="33"/>
      <c r="AP5" s="69"/>
      <c r="AQ5" s="33"/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>SUM(L5,N5,P5,R5,T5,V5,X5,Z5,AB5,AD5,AH5,AJ5,AL5,AN5,AP5,AR5,AT5,AV5,AX5,AZ5,BB5,BD5,BF5,BH5,BJ5,BL5,D5,F5,H5,J5,AF5)</f>
        <v>235.30800000052591</v>
      </c>
      <c r="BO5" s="24">
        <f>SUM(AE5,AC5,AA5,Y5,W5,U5,S5,Q5,O5,M5,AI5,AK5,AM5,AO5,AQ5,AS5,AU5,AW5,AY5,BA5,BC5,BE5,BG5,BI5,BK5,BM5,AG5,K5,I5,G5,E5)</f>
        <v>235.30800000018135</v>
      </c>
      <c r="BP5" s="128">
        <f>BO5-BN5</f>
        <v>-3.4455638342478778E-10</v>
      </c>
    </row>
    <row r="6" spans="1:68" ht="18.75" customHeight="1" x14ac:dyDescent="0.25">
      <c r="A6" s="280" t="s">
        <v>31</v>
      </c>
      <c r="B6" s="281"/>
      <c r="C6" s="282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>
        <v>5.2220000000000004</v>
      </c>
      <c r="K6" s="28">
        <v>20.352299999999442</v>
      </c>
      <c r="L6" s="166">
        <v>5.2270000000000003</v>
      </c>
      <c r="M6" s="28">
        <v>12.111750000000614</v>
      </c>
      <c r="N6" s="30">
        <v>5.0110000000000001</v>
      </c>
      <c r="O6" s="21">
        <v>12.247500000000302</v>
      </c>
      <c r="P6" s="30">
        <v>4.9569999999999999</v>
      </c>
      <c r="Q6" s="22">
        <v>11.310000000000546</v>
      </c>
      <c r="R6" s="172">
        <v>5.0060000000000002</v>
      </c>
      <c r="S6" s="21">
        <v>19.01069999999952</v>
      </c>
      <c r="T6" s="29">
        <v>5.3</v>
      </c>
      <c r="U6" s="28">
        <v>9.0549000000000124</v>
      </c>
      <c r="V6" s="30">
        <v>5.077</v>
      </c>
      <c r="W6" s="21">
        <v>12.647249999999854</v>
      </c>
      <c r="X6" s="30">
        <v>5.0250000000000004</v>
      </c>
      <c r="Y6" s="21">
        <v>14.755499999999655</v>
      </c>
      <c r="Z6" s="30">
        <v>5.165</v>
      </c>
      <c r="AA6" s="21">
        <v>14.367600000001056</v>
      </c>
      <c r="AB6" s="166">
        <v>5.008</v>
      </c>
      <c r="AC6" s="21">
        <v>12.55334999999941</v>
      </c>
      <c r="AD6" s="131">
        <v>4.8</v>
      </c>
      <c r="AE6" s="21">
        <v>13.064399999999919</v>
      </c>
      <c r="AF6" s="166">
        <v>4.9160000000000004</v>
      </c>
      <c r="AG6" s="21">
        <v>13.161900000000799</v>
      </c>
      <c r="AH6" s="131">
        <v>5.1970000000000001</v>
      </c>
      <c r="AI6" s="21">
        <v>11.449949999999189</v>
      </c>
      <c r="AJ6" s="166">
        <v>5.016</v>
      </c>
      <c r="AK6" s="21">
        <v>12.032999999999884</v>
      </c>
      <c r="AL6" s="166">
        <v>4.8890000000000002</v>
      </c>
      <c r="AM6" s="21">
        <v>20.755050000000967</v>
      </c>
      <c r="AN6" s="30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30"/>
      <c r="BE6" s="232"/>
      <c r="BF6" s="30"/>
      <c r="BG6" s="21"/>
      <c r="BH6" s="166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91.531999999999982</v>
      </c>
      <c r="BO6" s="24">
        <f>SUM(AE6,AC6,AA6,Y6,W6,U6,S6,Q6,O6,M6,AI6,AK6,AM6,AO6,AQ6,AS6,AU6,AW6,AY6,BA6,BC6,BE6,BG6,BI6,BK6,BM6,AG6,K6,I6,G6,E6)</f>
        <v>257.3935500000016</v>
      </c>
      <c r="BP6" s="128">
        <f>BO6-BN6</f>
        <v>165.86155000000161</v>
      </c>
    </row>
    <row r="7" spans="1:68" ht="18.75" customHeight="1" x14ac:dyDescent="0.25">
      <c r="A7" s="283" t="s">
        <v>61</v>
      </c>
      <c r="B7" s="284"/>
      <c r="C7" s="285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>
        <v>37.299999999999997</v>
      </c>
      <c r="K7" s="28">
        <v>45.067</v>
      </c>
      <c r="L7" s="30">
        <v>37.299999999999997</v>
      </c>
      <c r="M7" s="28">
        <v>45.439</v>
      </c>
      <c r="N7" s="30">
        <v>37.299999999999997</v>
      </c>
      <c r="O7" s="21">
        <v>45.005000000000003</v>
      </c>
      <c r="P7" s="30">
        <v>37.299999999999997</v>
      </c>
      <c r="Q7" s="22">
        <v>44.921999999999997</v>
      </c>
      <c r="R7" s="174">
        <v>37.299999999999997</v>
      </c>
      <c r="S7" s="21">
        <v>45.093000000000004</v>
      </c>
      <c r="T7" s="29">
        <v>37.299999999999997</v>
      </c>
      <c r="U7" s="28">
        <v>45.107999999999997</v>
      </c>
      <c r="V7" s="30">
        <v>37.299999999999997</v>
      </c>
      <c r="W7" s="21">
        <v>45.381999999999998</v>
      </c>
      <c r="X7" s="30">
        <v>37.299999999999997</v>
      </c>
      <c r="Y7" s="21">
        <v>45.161999999999999</v>
      </c>
      <c r="Z7" s="30">
        <v>37.299999999999997</v>
      </c>
      <c r="AA7" s="21">
        <v>45.198999999999998</v>
      </c>
      <c r="AB7" s="30">
        <v>37.299999999999997</v>
      </c>
      <c r="AC7" s="21">
        <v>45.112000000000002</v>
      </c>
      <c r="AD7" s="30">
        <v>37.299999999999997</v>
      </c>
      <c r="AE7" s="21">
        <v>45.326000000000001</v>
      </c>
      <c r="AF7" s="30">
        <v>37.299999999999997</v>
      </c>
      <c r="AG7" s="21">
        <v>45.325000000000003</v>
      </c>
      <c r="AH7" s="30">
        <f>15.39+21.91</f>
        <v>37.299999999999997</v>
      </c>
      <c r="AI7" s="21">
        <v>45.272999999999996</v>
      </c>
      <c r="AJ7" s="30">
        <v>37.299999999999997</v>
      </c>
      <c r="AK7" s="21">
        <v>44.724000000000004</v>
      </c>
      <c r="AL7" s="30">
        <v>37.299999999999997</v>
      </c>
      <c r="AM7" s="21">
        <v>44.576000000000001</v>
      </c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30"/>
      <c r="BE7" s="232"/>
      <c r="BF7" s="30"/>
      <c r="BG7" s="21"/>
      <c r="BH7" s="30"/>
      <c r="BI7" s="21"/>
      <c r="BJ7" s="30"/>
      <c r="BK7" s="21"/>
      <c r="BL7" s="30"/>
      <c r="BM7" s="21"/>
      <c r="BN7" s="23">
        <f t="shared" ref="BN7:BN21" si="0">SUM(L7,N7,P7,R7,T7,V7,X7,Z7,AB7,AD7,AH7,AJ7,AL7,AN7,AP7,AR7,AT7,AV7,AX7,AZ7,BB7,BD7,BF7,BH7,BJ7,BL7,D7,F7,H7,J7,AF7)</f>
        <v>671.39999999999986</v>
      </c>
      <c r="BO7" s="24">
        <f t="shared" ref="BO7:BO21" si="1">SUM(AE7,AC7,AA7,Y7,W7,U7,S7,Q7,O7,M7,AI7,AK7,AM7,AO7,AQ7,AS7,AU7,AW7,AY7,BA7,BC7,BE7,BG7,BI7,BK7,BM7,AG7,K7,I7,G7,E7)</f>
        <v>812.25800000000004</v>
      </c>
      <c r="BP7" s="128">
        <f t="shared" ref="BP7:BP21" si="2">BO7-BN7</f>
        <v>140.85800000000017</v>
      </c>
    </row>
    <row r="8" spans="1:68" ht="18.75" customHeight="1" x14ac:dyDescent="0.25">
      <c r="A8" s="286" t="s">
        <v>7</v>
      </c>
      <c r="B8" s="287"/>
      <c r="C8" s="288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>
        <v>98.4</v>
      </c>
      <c r="K8" s="28">
        <v>103.92928000003499</v>
      </c>
      <c r="L8" s="30">
        <v>98.4</v>
      </c>
      <c r="M8" s="28">
        <v>105.71903999998358</v>
      </c>
      <c r="N8" s="30">
        <v>98.4</v>
      </c>
      <c r="O8" s="28">
        <v>106.33504000000319</v>
      </c>
      <c r="P8" s="30">
        <v>96</v>
      </c>
      <c r="Q8" s="27">
        <v>108.2233599999947</v>
      </c>
      <c r="R8" s="174">
        <v>96</v>
      </c>
      <c r="S8" s="21">
        <v>105.67536000001573</v>
      </c>
      <c r="T8" s="29">
        <v>98.4</v>
      </c>
      <c r="U8" s="28">
        <v>106.43695999998843</v>
      </c>
      <c r="V8" s="30">
        <v>98.4</v>
      </c>
      <c r="W8" s="21">
        <v>108.84272000001621</v>
      </c>
      <c r="X8" s="30">
        <v>98.4</v>
      </c>
      <c r="Y8" s="21">
        <v>108.32863999999921</v>
      </c>
      <c r="Z8" s="30">
        <v>97.2</v>
      </c>
      <c r="AA8" s="21">
        <v>105.2799999999893</v>
      </c>
      <c r="AB8" s="30">
        <v>98.4</v>
      </c>
      <c r="AC8" s="21">
        <v>104.77599999999124</v>
      </c>
      <c r="AD8" s="30">
        <v>98.4</v>
      </c>
      <c r="AE8" s="21">
        <v>106.51088000000018</v>
      </c>
      <c r="AF8" s="30">
        <v>97.2</v>
      </c>
      <c r="AG8" s="21">
        <v>103.95728000002963</v>
      </c>
      <c r="AH8" s="30">
        <v>97.2</v>
      </c>
      <c r="AI8" s="21">
        <v>105.70896000000042</v>
      </c>
      <c r="AJ8" s="30">
        <v>97.2</v>
      </c>
      <c r="AK8" s="21">
        <v>105.87247999996752</v>
      </c>
      <c r="AL8" s="30">
        <v>97.2</v>
      </c>
      <c r="AM8" s="21">
        <v>106.07296000002734</v>
      </c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30"/>
      <c r="BE8" s="232"/>
      <c r="BF8" s="30"/>
      <c r="BG8" s="21"/>
      <c r="BH8" s="30"/>
      <c r="BI8" s="21"/>
      <c r="BJ8" s="30"/>
      <c r="BK8" s="21"/>
      <c r="BL8" s="30"/>
      <c r="BM8" s="21"/>
      <c r="BN8" s="23">
        <f t="shared" si="0"/>
        <v>1760.4000000000005</v>
      </c>
      <c r="BO8" s="24">
        <f t="shared" si="1"/>
        <v>1907.2883200000317</v>
      </c>
      <c r="BP8" s="128">
        <f t="shared" si="2"/>
        <v>146.88832000003117</v>
      </c>
    </row>
    <row r="9" spans="1:68" ht="18.75" customHeight="1" x14ac:dyDescent="0.25">
      <c r="A9" s="286" t="s">
        <v>35</v>
      </c>
      <c r="B9" s="287"/>
      <c r="C9" s="288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>
        <v>187.2</v>
      </c>
      <c r="K9" s="28">
        <v>200.95400000003428</v>
      </c>
      <c r="L9" s="30">
        <v>168</v>
      </c>
      <c r="M9" s="28">
        <v>197.62999999999738</v>
      </c>
      <c r="N9" s="30">
        <v>0</v>
      </c>
      <c r="O9" s="28">
        <v>198.05600000000231</v>
      </c>
      <c r="P9" s="30">
        <v>175.2</v>
      </c>
      <c r="Q9" s="27">
        <v>190.54800000000796</v>
      </c>
      <c r="R9" s="174">
        <v>132</v>
      </c>
      <c r="S9" s="28">
        <v>157.84399999997731</v>
      </c>
      <c r="T9" s="29">
        <v>144</v>
      </c>
      <c r="U9" s="28">
        <v>101.93600000000879</v>
      </c>
      <c r="V9" s="30">
        <v>192</v>
      </c>
      <c r="W9" s="28">
        <v>149.90600000000813</v>
      </c>
      <c r="X9" s="30">
        <v>192</v>
      </c>
      <c r="Y9" s="28">
        <v>195.45799999998781</v>
      </c>
      <c r="Z9" s="30">
        <v>192</v>
      </c>
      <c r="AA9" s="28">
        <v>195.70599999996739</v>
      </c>
      <c r="AB9" s="30">
        <v>172.8</v>
      </c>
      <c r="AC9" s="28">
        <v>188.95200000004115</v>
      </c>
      <c r="AD9" s="30">
        <v>172.8</v>
      </c>
      <c r="AE9" s="28">
        <v>182.86400000000867</v>
      </c>
      <c r="AF9" s="30">
        <v>175.2</v>
      </c>
      <c r="AG9" s="28">
        <v>177.95799999998781</v>
      </c>
      <c r="AH9" s="30">
        <v>144</v>
      </c>
      <c r="AI9" s="28">
        <v>146.60799999999836</v>
      </c>
      <c r="AJ9" s="30">
        <v>172.8</v>
      </c>
      <c r="AK9" s="28">
        <v>169.53200000000652</v>
      </c>
      <c r="AL9" s="30">
        <v>175.2</v>
      </c>
      <c r="AM9" s="28">
        <v>187.44600000000537</v>
      </c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8"/>
      <c r="BD9" s="30"/>
      <c r="BE9" s="232"/>
      <c r="BF9" s="30"/>
      <c r="BG9" s="28"/>
      <c r="BH9" s="30"/>
      <c r="BI9" s="28"/>
      <c r="BJ9" s="30"/>
      <c r="BK9" s="28"/>
      <c r="BL9" s="30"/>
      <c r="BM9" s="28"/>
      <c r="BN9" s="23">
        <f t="shared" si="0"/>
        <v>2875.2</v>
      </c>
      <c r="BO9" s="24">
        <f t="shared" si="1"/>
        <v>3033.3160000000189</v>
      </c>
      <c r="BP9" s="128">
        <f t="shared" si="2"/>
        <v>158.11600000001908</v>
      </c>
    </row>
    <row r="10" spans="1:68" ht="18.75" customHeight="1" x14ac:dyDescent="0.25">
      <c r="A10" s="286" t="s">
        <v>36</v>
      </c>
      <c r="B10" s="287"/>
      <c r="C10" s="288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>
        <v>35.04</v>
      </c>
      <c r="K10" s="28">
        <v>36.722700000002078</v>
      </c>
      <c r="L10" s="30">
        <v>35.520000000000003</v>
      </c>
      <c r="M10" s="28">
        <v>41.294399999995676</v>
      </c>
      <c r="N10" s="30">
        <v>14.4</v>
      </c>
      <c r="O10" s="28">
        <v>41.703899999996977</v>
      </c>
      <c r="P10" s="30">
        <v>0</v>
      </c>
      <c r="Q10" s="27">
        <v>40.689600000000425</v>
      </c>
      <c r="R10" s="174">
        <v>39.119999999999997</v>
      </c>
      <c r="S10" s="28">
        <v>39.047400000005837</v>
      </c>
      <c r="T10" s="29">
        <v>39.119999999999997</v>
      </c>
      <c r="U10" s="28">
        <v>39.433800000000517</v>
      </c>
      <c r="V10" s="30">
        <v>39.119999999999997</v>
      </c>
      <c r="W10" s="28">
        <v>30.823799999999757</v>
      </c>
      <c r="X10" s="49">
        <v>39.119999999999997</v>
      </c>
      <c r="Y10" s="28">
        <v>42.260399999999571</v>
      </c>
      <c r="Z10" s="30">
        <v>38.64</v>
      </c>
      <c r="AA10" s="28">
        <v>42.846300000004341</v>
      </c>
      <c r="AB10" s="30">
        <v>38.880000000000003</v>
      </c>
      <c r="AC10" s="28">
        <v>42.268799999997462</v>
      </c>
      <c r="AD10" s="30">
        <v>38.880000000000003</v>
      </c>
      <c r="AE10" s="28">
        <v>35.979299999999604</v>
      </c>
      <c r="AF10" s="30">
        <v>38.880000000000003</v>
      </c>
      <c r="AG10" s="28">
        <v>34.038899999997739</v>
      </c>
      <c r="AH10" s="30">
        <v>38.159999999999997</v>
      </c>
      <c r="AI10" s="28">
        <v>36.199170000006959</v>
      </c>
      <c r="AJ10" s="30">
        <v>38.880000000000003</v>
      </c>
      <c r="AK10" s="28">
        <v>40.399799999994869</v>
      </c>
      <c r="AL10" s="30">
        <v>38.880000000000003</v>
      </c>
      <c r="AM10" s="28">
        <v>41.626199999996423</v>
      </c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30"/>
      <c r="BE10" s="232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617.28</v>
      </c>
      <c r="BO10" s="24">
        <f t="shared" si="1"/>
        <v>695.7787200000015</v>
      </c>
      <c r="BP10" s="128">
        <f t="shared" si="2"/>
        <v>78.498720000001526</v>
      </c>
    </row>
    <row r="11" spans="1:68" ht="18.75" customHeight="1" x14ac:dyDescent="0.25">
      <c r="A11" s="277" t="s">
        <v>80</v>
      </c>
      <c r="B11" s="278"/>
      <c r="C11" s="279"/>
      <c r="D11" s="243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>
        <v>438</v>
      </c>
      <c r="K11" s="35">
        <v>345.8400000000006</v>
      </c>
      <c r="L11" s="31">
        <v>438</v>
      </c>
      <c r="M11" s="38">
        <v>282.41399999999976</v>
      </c>
      <c r="N11" s="30">
        <v>435</v>
      </c>
      <c r="O11" s="28">
        <v>299.83799999999292</v>
      </c>
      <c r="P11" s="76">
        <v>435</v>
      </c>
      <c r="Q11" s="27">
        <v>409.59600000000864</v>
      </c>
      <c r="R11" s="219">
        <v>438</v>
      </c>
      <c r="S11" s="28">
        <v>428.6699999999928</v>
      </c>
      <c r="T11" s="49">
        <v>432</v>
      </c>
      <c r="U11" s="36">
        <v>428.47199999999748</v>
      </c>
      <c r="V11" s="49">
        <v>432</v>
      </c>
      <c r="W11" s="28">
        <v>435.86400000000276</v>
      </c>
      <c r="X11" s="165">
        <v>432</v>
      </c>
      <c r="Y11" s="28">
        <v>431.6399999999976</v>
      </c>
      <c r="Z11" s="49">
        <v>435</v>
      </c>
      <c r="AA11" s="28">
        <v>443.38800000000492</v>
      </c>
      <c r="AB11" s="49">
        <v>435</v>
      </c>
      <c r="AC11" s="28">
        <v>381.4799999999982</v>
      </c>
      <c r="AD11" s="49">
        <v>435</v>
      </c>
      <c r="AE11" s="28">
        <v>446.88599999999724</v>
      </c>
      <c r="AF11" s="49">
        <v>438</v>
      </c>
      <c r="AG11" s="28">
        <v>439.8899999999976</v>
      </c>
      <c r="AH11" s="49">
        <v>438</v>
      </c>
      <c r="AI11" s="28">
        <v>438.900000000006</v>
      </c>
      <c r="AJ11" s="49">
        <v>438</v>
      </c>
      <c r="AK11" s="28">
        <v>419.099999999994</v>
      </c>
      <c r="AL11" s="49">
        <v>0</v>
      </c>
      <c r="AM11" s="28">
        <v>445.1700000000078</v>
      </c>
      <c r="AN11" s="49"/>
      <c r="AO11" s="28"/>
      <c r="AP11" s="49"/>
      <c r="AQ11" s="28"/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8"/>
      <c r="BD11" s="49"/>
      <c r="BE11" s="233"/>
      <c r="BF11" s="49"/>
      <c r="BG11" s="28"/>
      <c r="BH11" s="49"/>
      <c r="BI11" s="28"/>
      <c r="BJ11" s="49"/>
      <c r="BK11" s="28"/>
      <c r="BL11" s="49"/>
      <c r="BM11" s="28"/>
      <c r="BN11" s="23">
        <f t="shared" si="0"/>
        <v>7408</v>
      </c>
      <c r="BO11" s="24">
        <f t="shared" si="1"/>
        <v>7337.1540000000059</v>
      </c>
      <c r="BP11" s="128">
        <f t="shared" si="2"/>
        <v>-70.845999999994092</v>
      </c>
    </row>
    <row r="12" spans="1:68" s="205" customFormat="1" ht="18.75" customHeight="1" x14ac:dyDescent="0.2">
      <c r="A12" s="268" t="s">
        <v>62</v>
      </c>
      <c r="B12" s="269"/>
      <c r="C12" s="270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>
        <v>85.15</v>
      </c>
      <c r="K12" s="194">
        <v>88.5</v>
      </c>
      <c r="L12" s="166">
        <v>85.15</v>
      </c>
      <c r="M12" s="194">
        <v>87.036000000007334</v>
      </c>
      <c r="N12" s="196">
        <v>85.15</v>
      </c>
      <c r="O12" s="194">
        <v>77.711999999984982</v>
      </c>
      <c r="P12" s="165">
        <v>85.15</v>
      </c>
      <c r="Q12" s="142">
        <v>86.100000000013097</v>
      </c>
      <c r="R12" s="215">
        <v>85.15</v>
      </c>
      <c r="S12" s="21">
        <v>88.127999999989697</v>
      </c>
      <c r="T12" s="165">
        <v>85.15</v>
      </c>
      <c r="U12" s="194">
        <v>88.451999999990221</v>
      </c>
      <c r="V12" s="166">
        <v>85.15</v>
      </c>
      <c r="W12" s="194">
        <v>92.003999999993539</v>
      </c>
      <c r="X12" s="30">
        <v>85.15</v>
      </c>
      <c r="Y12" s="194">
        <v>87.372000000010303</v>
      </c>
      <c r="Z12" s="165">
        <v>85.15</v>
      </c>
      <c r="AA12" s="194">
        <v>91.559999999990396</v>
      </c>
      <c r="AB12" s="165">
        <v>81.319999999999993</v>
      </c>
      <c r="AC12" s="194">
        <v>90.876000000003842</v>
      </c>
      <c r="AD12" s="165">
        <v>81.319999999999993</v>
      </c>
      <c r="AE12" s="194">
        <v>92.879999999997381</v>
      </c>
      <c r="AF12" s="165">
        <v>81.47</v>
      </c>
      <c r="AG12" s="194">
        <v>92.54400000001624</v>
      </c>
      <c r="AH12" s="165">
        <v>3.19</v>
      </c>
      <c r="AI12" s="194">
        <v>2.231999999974505</v>
      </c>
      <c r="AJ12" s="165">
        <v>3.19</v>
      </c>
      <c r="AK12" s="194">
        <v>2.1000000000130967</v>
      </c>
      <c r="AL12" s="165">
        <v>81.47</v>
      </c>
      <c r="AM12" s="194">
        <v>76.632000000005064</v>
      </c>
      <c r="AN12" s="166"/>
      <c r="AO12" s="194"/>
      <c r="AP12" s="166"/>
      <c r="AQ12" s="194"/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94"/>
      <c r="BD12" s="165"/>
      <c r="BE12" s="234"/>
      <c r="BF12" s="166"/>
      <c r="BG12" s="194"/>
      <c r="BH12" s="165"/>
      <c r="BI12" s="194"/>
      <c r="BJ12" s="166"/>
      <c r="BK12" s="194"/>
      <c r="BL12" s="166"/>
      <c r="BM12" s="194"/>
      <c r="BN12" s="23">
        <f t="shared" si="0"/>
        <v>1349.0100000000002</v>
      </c>
      <c r="BO12" s="24">
        <f t="shared" si="1"/>
        <v>1409.5079999999871</v>
      </c>
      <c r="BP12" s="128">
        <f t="shared" si="2"/>
        <v>60.49799999998686</v>
      </c>
    </row>
    <row r="13" spans="1:68" s="65" customFormat="1" ht="18.75" customHeight="1" x14ac:dyDescent="0.2">
      <c r="A13" s="271" t="s">
        <v>74</v>
      </c>
      <c r="B13" s="272"/>
      <c r="C13" s="273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30">
        <v>0</v>
      </c>
      <c r="AG13" s="111">
        <v>0</v>
      </c>
      <c r="AH13" s="30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/>
      <c r="AO13" s="111"/>
      <c r="AP13" s="30"/>
      <c r="AQ13" s="111"/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11"/>
      <c r="BD13" s="19"/>
      <c r="BE13" s="232"/>
      <c r="BF13" s="30"/>
      <c r="BG13" s="111"/>
      <c r="BH13" s="30"/>
      <c r="BI13" s="111"/>
      <c r="BJ13" s="30"/>
      <c r="BK13" s="111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1" t="s">
        <v>85</v>
      </c>
      <c r="B14" s="272"/>
      <c r="C14" s="273"/>
      <c r="D14" s="240">
        <v>18.010000000000002</v>
      </c>
      <c r="E14" s="239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>
        <v>21.35</v>
      </c>
      <c r="K14" s="111">
        <v>21.35</v>
      </c>
      <c r="L14" s="29">
        <v>36.200000000000003</v>
      </c>
      <c r="M14" s="111">
        <v>36.200000000000003</v>
      </c>
      <c r="N14" s="49">
        <v>36.200000000000003</v>
      </c>
      <c r="O14" s="111">
        <v>36.200000000000003</v>
      </c>
      <c r="P14" s="49">
        <v>21.21</v>
      </c>
      <c r="Q14" s="146">
        <v>21.21</v>
      </c>
      <c r="R14" s="216">
        <v>8.4</v>
      </c>
      <c r="S14" s="28">
        <v>8.4</v>
      </c>
      <c r="T14" s="166">
        <v>4.2</v>
      </c>
      <c r="U14" s="111">
        <v>4.2</v>
      </c>
      <c r="V14" s="166">
        <v>19.600000000000001</v>
      </c>
      <c r="W14" s="194">
        <v>19.600000000000001</v>
      </c>
      <c r="X14" s="166">
        <v>35.5</v>
      </c>
      <c r="Y14" s="111">
        <v>35.5</v>
      </c>
      <c r="Z14" s="29">
        <v>35.5</v>
      </c>
      <c r="AA14" s="111">
        <v>35.5</v>
      </c>
      <c r="AB14" s="47">
        <v>35.5</v>
      </c>
      <c r="AC14" s="111">
        <v>35.5</v>
      </c>
      <c r="AD14" s="30">
        <v>35.5</v>
      </c>
      <c r="AE14" s="194">
        <v>35.5</v>
      </c>
      <c r="AF14" s="30">
        <v>7.8</v>
      </c>
      <c r="AG14" s="111">
        <v>7.8</v>
      </c>
      <c r="AH14" s="30">
        <v>4.0999999999999996</v>
      </c>
      <c r="AI14" s="146">
        <v>4.0999999999999996</v>
      </c>
      <c r="AJ14" s="19">
        <v>34.200000000000003</v>
      </c>
      <c r="AK14" s="146">
        <v>34.200000000000003</v>
      </c>
      <c r="AL14" s="30">
        <v>34.200000000000003</v>
      </c>
      <c r="AM14" s="111">
        <v>34.200000000000003</v>
      </c>
      <c r="AN14" s="30"/>
      <c r="AO14" s="111"/>
      <c r="AP14" s="30"/>
      <c r="AQ14" s="111"/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11"/>
      <c r="BD14" s="29"/>
      <c r="BE14" s="232"/>
      <c r="BF14" s="30"/>
      <c r="BG14" s="111"/>
      <c r="BH14" s="94"/>
      <c r="BI14" s="111"/>
      <c r="BJ14" s="30"/>
      <c r="BK14" s="111"/>
      <c r="BL14" s="30"/>
      <c r="BM14" s="111"/>
      <c r="BN14" s="23">
        <f t="shared" si="0"/>
        <v>428.7700000000001</v>
      </c>
      <c r="BO14" s="24">
        <f t="shared" si="1"/>
        <v>428.77000000000004</v>
      </c>
      <c r="BP14" s="128">
        <f t="shared" si="2"/>
        <v>0</v>
      </c>
    </row>
    <row r="15" spans="1:68" s="65" customFormat="1" ht="18.75" customHeight="1" thickBot="1" x14ac:dyDescent="0.25">
      <c r="A15" s="268" t="s">
        <v>86</v>
      </c>
      <c r="B15" s="274"/>
      <c r="C15" s="275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48</v>
      </c>
      <c r="AC15" s="38">
        <v>48</v>
      </c>
      <c r="AD15" s="45">
        <v>0</v>
      </c>
      <c r="AE15" s="111">
        <v>0</v>
      </c>
      <c r="AF15" s="30">
        <v>48</v>
      </c>
      <c r="AG15" s="194">
        <v>48</v>
      </c>
      <c r="AH15" s="30">
        <v>48</v>
      </c>
      <c r="AI15" s="194">
        <v>48</v>
      </c>
      <c r="AJ15" s="94">
        <v>48</v>
      </c>
      <c r="AK15" s="228">
        <v>48</v>
      </c>
      <c r="AL15" s="30">
        <v>48</v>
      </c>
      <c r="AM15" s="194">
        <v>48</v>
      </c>
      <c r="AN15" s="166"/>
      <c r="AO15" s="194"/>
      <c r="AP15" s="166"/>
      <c r="AQ15" s="194"/>
      <c r="AR15" s="166"/>
      <c r="AS15" s="194"/>
      <c r="AT15" s="166"/>
      <c r="AU15" s="194"/>
      <c r="AV15" s="47"/>
      <c r="AW15" s="194"/>
      <c r="AX15" s="166"/>
      <c r="AY15" s="194"/>
      <c r="AZ15" s="94"/>
      <c r="BA15" s="228"/>
      <c r="BB15" s="166"/>
      <c r="BC15" s="194"/>
      <c r="BD15" s="30"/>
      <c r="BE15" s="241"/>
      <c r="BF15" s="166"/>
      <c r="BG15" s="194"/>
      <c r="BH15" s="94"/>
      <c r="BI15" s="228"/>
      <c r="BJ15" s="166"/>
      <c r="BK15" s="194"/>
      <c r="BL15" s="166"/>
      <c r="BM15" s="194"/>
      <c r="BN15" s="23">
        <f t="shared" si="0"/>
        <v>816</v>
      </c>
      <c r="BO15" s="24">
        <f t="shared" si="1"/>
        <v>816</v>
      </c>
      <c r="BP15" s="128">
        <f t="shared" si="2"/>
        <v>0</v>
      </c>
    </row>
    <row r="16" spans="1:68" s="65" customFormat="1" ht="18.75" customHeight="1" thickBot="1" x14ac:dyDescent="0.25">
      <c r="A16" s="276" t="s">
        <v>87</v>
      </c>
      <c r="B16" s="269"/>
      <c r="C16" s="270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>
        <v>21.35</v>
      </c>
      <c r="K16" s="194">
        <v>21.35</v>
      </c>
      <c r="L16" s="166">
        <v>21.21</v>
      </c>
      <c r="M16" s="194">
        <v>21.21</v>
      </c>
      <c r="N16" s="196">
        <v>18.02</v>
      </c>
      <c r="O16" s="194">
        <v>18.02</v>
      </c>
      <c r="P16" s="196">
        <v>21.21</v>
      </c>
      <c r="Q16" s="142">
        <v>21.21</v>
      </c>
      <c r="R16" s="217">
        <v>20.98</v>
      </c>
      <c r="S16" s="218">
        <v>20.98</v>
      </c>
      <c r="T16" s="30">
        <v>17</v>
      </c>
      <c r="U16" s="245">
        <v>17</v>
      </c>
      <c r="V16" s="30">
        <v>19.600000000000001</v>
      </c>
      <c r="W16" s="111">
        <v>19.600000000000001</v>
      </c>
      <c r="X16" s="166">
        <v>20</v>
      </c>
      <c r="Y16" s="194">
        <v>20</v>
      </c>
      <c r="Z16" s="30">
        <v>21</v>
      </c>
      <c r="AA16" s="194">
        <v>21</v>
      </c>
      <c r="AB16" s="94">
        <v>21</v>
      </c>
      <c r="AC16" s="228">
        <v>21</v>
      </c>
      <c r="AD16" s="165">
        <v>21</v>
      </c>
      <c r="AE16" s="111">
        <v>21</v>
      </c>
      <c r="AF16" s="94">
        <v>17</v>
      </c>
      <c r="AG16" s="194">
        <v>17</v>
      </c>
      <c r="AH16" s="47">
        <v>16.5</v>
      </c>
      <c r="AI16" s="194">
        <v>16.5</v>
      </c>
      <c r="AJ16" s="47">
        <v>18.71</v>
      </c>
      <c r="AK16" s="251">
        <v>18.71</v>
      </c>
      <c r="AL16" s="94">
        <v>20.100000000000001</v>
      </c>
      <c r="AM16" s="194">
        <v>20.100000000000001</v>
      </c>
      <c r="AN16" s="166"/>
      <c r="AO16" s="194"/>
      <c r="AP16" s="166"/>
      <c r="AQ16" s="194"/>
      <c r="AR16" s="166"/>
      <c r="AS16" s="194"/>
      <c r="AT16" s="166"/>
      <c r="AU16" s="194"/>
      <c r="AV16" s="166"/>
      <c r="AW16" s="194"/>
      <c r="AX16" s="166"/>
      <c r="AY16" s="194"/>
      <c r="AZ16" s="94"/>
      <c r="BA16" s="228"/>
      <c r="BB16" s="166"/>
      <c r="BC16" s="194"/>
      <c r="BD16" s="30"/>
      <c r="BE16" s="194"/>
      <c r="BF16" s="166"/>
      <c r="BG16" s="194"/>
      <c r="BH16" s="94"/>
      <c r="BI16" s="238"/>
      <c r="BJ16" s="166"/>
      <c r="BK16" s="194"/>
      <c r="BL16" s="166"/>
      <c r="BM16" s="194"/>
      <c r="BN16" s="23">
        <f t="shared" si="0"/>
        <v>350.5200000000001</v>
      </c>
      <c r="BO16" s="24">
        <f t="shared" si="1"/>
        <v>350.5200000000001</v>
      </c>
      <c r="BP16" s="128">
        <f t="shared" si="2"/>
        <v>0</v>
      </c>
    </row>
    <row r="17" spans="1:68" s="65" customFormat="1" ht="18.75" customHeight="1" x14ac:dyDescent="0.2">
      <c r="A17" s="289" t="s">
        <v>88</v>
      </c>
      <c r="B17" s="290"/>
      <c r="C17" s="291"/>
      <c r="D17" s="45"/>
      <c r="E17" s="142"/>
      <c r="F17" s="30"/>
      <c r="G17" s="194"/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>
        <v>0</v>
      </c>
      <c r="Y17" s="194">
        <v>0</v>
      </c>
      <c r="Z17" s="30">
        <v>13.2</v>
      </c>
      <c r="AA17" s="194">
        <v>13.2</v>
      </c>
      <c r="AB17" s="47">
        <v>14.4</v>
      </c>
      <c r="AC17" s="251">
        <v>14.4</v>
      </c>
      <c r="AD17" s="165">
        <v>12</v>
      </c>
      <c r="AE17" s="111">
        <v>12</v>
      </c>
      <c r="AF17" s="47">
        <v>12</v>
      </c>
      <c r="AG17" s="194">
        <v>12</v>
      </c>
      <c r="AH17" s="165">
        <v>12</v>
      </c>
      <c r="AI17" s="142">
        <v>12</v>
      </c>
      <c r="AJ17" s="19">
        <v>0</v>
      </c>
      <c r="AK17" s="38">
        <v>0</v>
      </c>
      <c r="AL17" s="105">
        <v>14.4</v>
      </c>
      <c r="AM17" s="194">
        <v>14.4</v>
      </c>
      <c r="AN17" s="166"/>
      <c r="AO17" s="194"/>
      <c r="AP17" s="166"/>
      <c r="AQ17" s="194"/>
      <c r="AR17" s="166"/>
      <c r="AS17" s="194"/>
      <c r="AT17" s="166"/>
      <c r="AU17" s="194"/>
      <c r="AV17" s="166"/>
      <c r="AW17" s="194"/>
      <c r="AX17" s="166"/>
      <c r="AY17" s="142"/>
      <c r="AZ17" s="47"/>
      <c r="BA17" s="251"/>
      <c r="BB17" s="166"/>
      <c r="BC17" s="194"/>
      <c r="BD17" s="30"/>
      <c r="BE17" s="142"/>
      <c r="BF17" s="166"/>
      <c r="BG17" s="194"/>
      <c r="BH17" s="47"/>
      <c r="BI17" s="252"/>
      <c r="BJ17" s="166"/>
      <c r="BK17" s="194"/>
      <c r="BL17" s="166"/>
      <c r="BM17" s="194"/>
      <c r="BN17" s="23">
        <f t="shared" si="0"/>
        <v>78</v>
      </c>
      <c r="BO17" s="24">
        <f t="shared" si="1"/>
        <v>78</v>
      </c>
      <c r="BP17" s="128">
        <f t="shared" si="2"/>
        <v>0</v>
      </c>
    </row>
    <row r="18" spans="1:68" ht="18.75" customHeight="1" x14ac:dyDescent="0.25">
      <c r="A18" s="277" t="s">
        <v>39</v>
      </c>
      <c r="B18" s="278"/>
      <c r="C18" s="279"/>
      <c r="D18" s="29">
        <v>21.6</v>
      </c>
      <c r="E18" s="27">
        <v>14.612</v>
      </c>
      <c r="F18" s="30">
        <v>19.2</v>
      </c>
      <c r="G18" s="28">
        <v>47.189999999889551</v>
      </c>
      <c r="H18" s="29">
        <v>19.2</v>
      </c>
      <c r="I18" s="235">
        <v>47.190000000009604</v>
      </c>
      <c r="J18" s="26">
        <v>18.649999999999999</v>
      </c>
      <c r="K18" s="28">
        <v>17.800999999999998</v>
      </c>
      <c r="L18" s="31">
        <v>16.5</v>
      </c>
      <c r="M18" s="28">
        <v>52.536000000018248</v>
      </c>
      <c r="N18" s="30">
        <v>18.43</v>
      </c>
      <c r="O18" s="28">
        <v>57.551999999959662</v>
      </c>
      <c r="P18" s="30">
        <v>18.329999999999998</v>
      </c>
      <c r="Q18" s="235">
        <v>15.808</v>
      </c>
      <c r="R18" s="214">
        <v>16.62</v>
      </c>
      <c r="S18" s="28">
        <v>74.184000000106607</v>
      </c>
      <c r="T18" s="166">
        <v>16.68</v>
      </c>
      <c r="U18" s="21">
        <v>89.034000000010565</v>
      </c>
      <c r="V18" s="30">
        <v>18</v>
      </c>
      <c r="W18" s="28">
        <v>24.805</v>
      </c>
      <c r="X18" s="30">
        <v>17.84</v>
      </c>
      <c r="Y18" s="28">
        <v>70.883999999914522</v>
      </c>
      <c r="Z18" s="30">
        <v>18.53</v>
      </c>
      <c r="AA18" s="28">
        <v>68.178000000083557</v>
      </c>
      <c r="AB18" s="30">
        <v>18.149999999999999</v>
      </c>
      <c r="AC18" s="235">
        <v>53.856000000047061</v>
      </c>
      <c r="AD18" s="30">
        <v>19.600000000000001</v>
      </c>
      <c r="AE18" s="28">
        <v>53.195999999912601</v>
      </c>
      <c r="AF18" s="30">
        <v>18.71</v>
      </c>
      <c r="AG18" s="28">
        <v>48.311999999998079</v>
      </c>
      <c r="AH18" s="166">
        <v>18.649999999999999</v>
      </c>
      <c r="AI18" s="255">
        <v>10.491</v>
      </c>
      <c r="AJ18" s="166">
        <v>18.84</v>
      </c>
      <c r="AK18" s="255">
        <v>59.27</v>
      </c>
      <c r="AL18" s="30">
        <v>18.809999999999999</v>
      </c>
      <c r="AM18" s="28">
        <v>66.59400000000096</v>
      </c>
      <c r="AN18" s="30"/>
      <c r="AO18" s="28"/>
      <c r="AP18" s="30"/>
      <c r="AQ18" s="28"/>
      <c r="AR18" s="30"/>
      <c r="AS18" s="28"/>
      <c r="AT18" s="30"/>
      <c r="AU18" s="28"/>
      <c r="AV18" s="30"/>
      <c r="AW18" s="28"/>
      <c r="AX18" s="30"/>
      <c r="AY18" s="235"/>
      <c r="AZ18" s="30"/>
      <c r="BA18" s="235"/>
      <c r="BB18" s="30"/>
      <c r="BC18" s="28"/>
      <c r="BD18" s="30"/>
      <c r="BE18" s="232"/>
      <c r="BF18" s="30"/>
      <c r="BG18" s="28"/>
      <c r="BH18" s="30"/>
      <c r="BI18" s="235"/>
      <c r="BJ18" s="30"/>
      <c r="BK18" s="28"/>
      <c r="BL18" s="30"/>
      <c r="BM18" s="28"/>
      <c r="BN18" s="23">
        <f t="shared" si="0"/>
        <v>332.34</v>
      </c>
      <c r="BO18" s="24">
        <f t="shared" si="1"/>
        <v>871.49299999995105</v>
      </c>
      <c r="BP18" s="128">
        <f t="shared" si="2"/>
        <v>539.15299999995113</v>
      </c>
    </row>
    <row r="19" spans="1:68" s="65" customFormat="1" ht="18.75" customHeight="1" x14ac:dyDescent="0.2">
      <c r="A19" s="268" t="s">
        <v>84</v>
      </c>
      <c r="B19" s="274"/>
      <c r="C19" s="275"/>
      <c r="D19" s="45">
        <v>0.72</v>
      </c>
      <c r="E19" s="142">
        <v>20.72</v>
      </c>
      <c r="F19" s="30">
        <v>0.72</v>
      </c>
      <c r="G19" s="194">
        <v>20.72</v>
      </c>
      <c r="H19" s="74">
        <v>0.72</v>
      </c>
      <c r="I19" s="142">
        <v>20.72</v>
      </c>
      <c r="J19" s="195">
        <v>0</v>
      </c>
      <c r="K19" s="194">
        <v>20</v>
      </c>
      <c r="L19" s="166">
        <v>0.76800000000000002</v>
      </c>
      <c r="M19" s="194">
        <v>20.768000000000001</v>
      </c>
      <c r="N19" s="196">
        <v>0.84</v>
      </c>
      <c r="O19" s="194">
        <v>20.84</v>
      </c>
      <c r="P19" s="165">
        <v>0.76800000000000002</v>
      </c>
      <c r="Q19" s="236">
        <v>20.768000000000001</v>
      </c>
      <c r="R19" s="174">
        <v>0.72</v>
      </c>
      <c r="S19" s="21">
        <v>20.72</v>
      </c>
      <c r="T19" s="165">
        <v>0.72</v>
      </c>
      <c r="U19" s="194">
        <v>20.72</v>
      </c>
      <c r="V19" s="30">
        <v>0.76800000000000002</v>
      </c>
      <c r="W19" s="111">
        <v>20.768000000000001</v>
      </c>
      <c r="X19" s="165">
        <v>0.84</v>
      </c>
      <c r="Y19" s="194">
        <v>20.84</v>
      </c>
      <c r="Z19" s="30">
        <v>0.84</v>
      </c>
      <c r="AA19" s="194">
        <v>20.84</v>
      </c>
      <c r="AB19" s="165">
        <v>0.84</v>
      </c>
      <c r="AC19" s="236">
        <v>20.84</v>
      </c>
      <c r="AD19" s="30">
        <v>0.84</v>
      </c>
      <c r="AE19" s="111">
        <v>20.84</v>
      </c>
      <c r="AF19" s="165">
        <v>0.79200000000000004</v>
      </c>
      <c r="AG19" s="194">
        <v>20.792000000000002</v>
      </c>
      <c r="AH19" s="165">
        <v>0.84</v>
      </c>
      <c r="AI19" s="236">
        <f>AG19+20</f>
        <v>40.792000000000002</v>
      </c>
      <c r="AJ19" s="165">
        <v>0.84</v>
      </c>
      <c r="AK19" s="236">
        <v>20.84</v>
      </c>
      <c r="AL19" s="166">
        <v>0.93600000000000005</v>
      </c>
      <c r="AM19" s="194">
        <v>20.936</v>
      </c>
      <c r="AN19" s="166"/>
      <c r="AO19" s="194"/>
      <c r="AP19" s="166"/>
      <c r="AQ19" s="194"/>
      <c r="AR19" s="166"/>
      <c r="AS19" s="194"/>
      <c r="AT19" s="166"/>
      <c r="AU19" s="194"/>
      <c r="AV19" s="165"/>
      <c r="AW19" s="194"/>
      <c r="AX19" s="166"/>
      <c r="AY19" s="236"/>
      <c r="AZ19" s="165"/>
      <c r="BA19" s="236"/>
      <c r="BB19" s="166"/>
      <c r="BC19" s="194"/>
      <c r="BD19" s="30"/>
      <c r="BE19" s="234"/>
      <c r="BF19" s="166"/>
      <c r="BG19" s="194"/>
      <c r="BH19" s="165"/>
      <c r="BI19" s="236"/>
      <c r="BJ19" s="166"/>
      <c r="BK19" s="194"/>
      <c r="BL19" s="166"/>
      <c r="BM19" s="194"/>
      <c r="BN19" s="23">
        <f t="shared" si="0"/>
        <v>13.512</v>
      </c>
      <c r="BO19" s="24">
        <f t="shared" si="1"/>
        <v>393.46400000000006</v>
      </c>
      <c r="BP19" s="128">
        <f t="shared" si="2"/>
        <v>379.95200000000006</v>
      </c>
    </row>
    <row r="20" spans="1:68" s="65" customFormat="1" ht="18.75" customHeight="1" thickBot="1" x14ac:dyDescent="0.25">
      <c r="A20" s="268" t="s">
        <v>81</v>
      </c>
      <c r="B20" s="274"/>
      <c r="C20" s="275"/>
      <c r="D20" s="244">
        <v>52.62</v>
      </c>
      <c r="E20" s="142">
        <v>45</v>
      </c>
      <c r="F20" s="30">
        <v>51.12</v>
      </c>
      <c r="G20" s="194">
        <v>45</v>
      </c>
      <c r="H20" s="74">
        <v>51.12</v>
      </c>
      <c r="I20" s="142">
        <v>45</v>
      </c>
      <c r="J20" s="195">
        <v>51.12</v>
      </c>
      <c r="K20" s="194">
        <v>45</v>
      </c>
      <c r="L20" s="166">
        <v>51.12</v>
      </c>
      <c r="M20" s="194">
        <v>48</v>
      </c>
      <c r="N20" s="196">
        <v>51.12</v>
      </c>
      <c r="O20" s="194">
        <v>48</v>
      </c>
      <c r="P20" s="59">
        <v>51.12</v>
      </c>
      <c r="Q20" s="237">
        <v>48</v>
      </c>
      <c r="R20" s="174">
        <v>51.12</v>
      </c>
      <c r="S20" s="21">
        <v>48</v>
      </c>
      <c r="T20" s="30">
        <v>49.98</v>
      </c>
      <c r="U20" s="194">
        <v>48</v>
      </c>
      <c r="V20" s="30">
        <v>49.98</v>
      </c>
      <c r="W20" s="111">
        <v>48</v>
      </c>
      <c r="X20" s="59">
        <v>49.98</v>
      </c>
      <c r="Y20" s="194">
        <v>48</v>
      </c>
      <c r="Z20" s="30">
        <v>49.98</v>
      </c>
      <c r="AA20" s="194">
        <v>48</v>
      </c>
      <c r="AB20" s="59">
        <v>48.78</v>
      </c>
      <c r="AC20" s="237">
        <v>48</v>
      </c>
      <c r="AD20" s="30">
        <v>48.78</v>
      </c>
      <c r="AE20" s="111">
        <v>48</v>
      </c>
      <c r="AF20" s="59">
        <v>48.78</v>
      </c>
      <c r="AG20" s="194">
        <v>48</v>
      </c>
      <c r="AH20" s="59">
        <v>47.58</v>
      </c>
      <c r="AI20" s="237">
        <f>'[1]Данные ДТАТЭК'!AS40</f>
        <v>0</v>
      </c>
      <c r="AJ20" s="59">
        <v>47.58</v>
      </c>
      <c r="AK20" s="237">
        <v>48</v>
      </c>
      <c r="AL20" s="166">
        <v>47.58</v>
      </c>
      <c r="AM20" s="194">
        <v>48</v>
      </c>
      <c r="AN20" s="166"/>
      <c r="AO20" s="194"/>
      <c r="AP20" s="166"/>
      <c r="AQ20" s="194"/>
      <c r="AR20" s="166"/>
      <c r="AS20" s="194"/>
      <c r="AT20" s="166"/>
      <c r="AU20" s="194"/>
      <c r="AV20" s="59"/>
      <c r="AW20" s="194"/>
      <c r="AX20" s="166"/>
      <c r="AY20" s="237"/>
      <c r="AZ20" s="59"/>
      <c r="BA20" s="237"/>
      <c r="BB20" s="166"/>
      <c r="BC20" s="194"/>
      <c r="BD20" s="30"/>
      <c r="BE20" s="234"/>
      <c r="BF20" s="166"/>
      <c r="BG20" s="194"/>
      <c r="BH20" s="59"/>
      <c r="BI20" s="237"/>
      <c r="BJ20" s="166"/>
      <c r="BK20" s="194"/>
      <c r="BL20" s="166"/>
      <c r="BM20" s="194"/>
      <c r="BN20" s="23">
        <f t="shared" si="0"/>
        <v>899.46000000000015</v>
      </c>
      <c r="BO20" s="24">
        <f t="shared" si="1"/>
        <v>804</v>
      </c>
      <c r="BP20" s="128">
        <f t="shared" si="2"/>
        <v>-95.46000000000015</v>
      </c>
    </row>
    <row r="21" spans="1:68" s="65" customFormat="1" ht="18.75" customHeight="1" thickBot="1" x14ac:dyDescent="0.25">
      <c r="A21" s="296" t="s">
        <v>75</v>
      </c>
      <c r="B21" s="297"/>
      <c r="C21" s="298"/>
      <c r="D21" s="45">
        <v>0.24399999999999999</v>
      </c>
      <c r="E21" s="142">
        <v>0.24399999999999999</v>
      </c>
      <c r="F21" s="30">
        <v>0.22</v>
      </c>
      <c r="G21" s="194">
        <v>0.22</v>
      </c>
      <c r="H21" s="74">
        <v>0.215</v>
      </c>
      <c r="I21" s="142">
        <v>0.215</v>
      </c>
      <c r="J21" s="195">
        <v>0.21299999999999999</v>
      </c>
      <c r="K21" s="194">
        <v>0.21299999999999999</v>
      </c>
      <c r="L21" s="166">
        <v>0.21</v>
      </c>
      <c r="M21" s="194">
        <v>0.21</v>
      </c>
      <c r="N21" s="196">
        <v>0.20499999999999999</v>
      </c>
      <c r="O21" s="194">
        <v>0.20499999999999999</v>
      </c>
      <c r="P21" s="249">
        <v>0.20300000000000001</v>
      </c>
      <c r="Q21" s="142">
        <v>0.20300000000000001</v>
      </c>
      <c r="R21" s="172">
        <v>0.21</v>
      </c>
      <c r="S21" s="21">
        <v>0.21</v>
      </c>
      <c r="T21" s="47">
        <v>0.217</v>
      </c>
      <c r="U21" s="103">
        <v>0.217</v>
      </c>
      <c r="V21" s="30">
        <v>0.20799999999999999</v>
      </c>
      <c r="W21" s="111">
        <v>0.20799999999999999</v>
      </c>
      <c r="X21" s="47">
        <v>0.21</v>
      </c>
      <c r="Y21" s="194">
        <v>0.21</v>
      </c>
      <c r="Z21" s="30">
        <v>0.21099999999999999</v>
      </c>
      <c r="AA21" s="194">
        <v>0.21099999999999999</v>
      </c>
      <c r="AB21" s="94">
        <v>0.20499999999999999</v>
      </c>
      <c r="AC21" s="103">
        <v>0.20499999999999999</v>
      </c>
      <c r="AD21" s="165">
        <v>0.2</v>
      </c>
      <c r="AE21" s="111">
        <v>0.2</v>
      </c>
      <c r="AF21" s="249">
        <v>0.20100000000000001</v>
      </c>
      <c r="AG21" s="194">
        <v>0.20100000000000001</v>
      </c>
      <c r="AH21" s="94">
        <v>0.21299999999999999</v>
      </c>
      <c r="AI21" s="256">
        <f ca="1">AI22</f>
        <v>0.21299999999999999</v>
      </c>
      <c r="AJ21" s="94">
        <v>0.21</v>
      </c>
      <c r="AK21" s="228">
        <v>0.21</v>
      </c>
      <c r="AL21" s="166">
        <v>0.2</v>
      </c>
      <c r="AM21" s="194">
        <v>0.2</v>
      </c>
      <c r="AN21" s="166"/>
      <c r="AO21" s="194"/>
      <c r="AP21" s="166"/>
      <c r="AQ21" s="194"/>
      <c r="AR21" s="166"/>
      <c r="AS21" s="194"/>
      <c r="AT21" s="166"/>
      <c r="AU21" s="194"/>
      <c r="AV21" s="47"/>
      <c r="AW21" s="194"/>
      <c r="AX21" s="166"/>
      <c r="AY21" s="194"/>
      <c r="AZ21" s="94"/>
      <c r="BA21" s="228"/>
      <c r="BB21" s="166"/>
      <c r="BC21" s="194"/>
      <c r="BD21" s="30"/>
      <c r="BE21" s="241"/>
      <c r="BF21" s="166"/>
      <c r="BG21" s="194"/>
      <c r="BH21" s="94"/>
      <c r="BI21" s="228"/>
      <c r="BJ21" s="166"/>
      <c r="BK21" s="194"/>
      <c r="BL21" s="166"/>
      <c r="BM21" s="194"/>
      <c r="BN21" s="23">
        <f t="shared" si="0"/>
        <v>3.7950000000000008</v>
      </c>
      <c r="BO21" s="24">
        <f t="shared" ca="1" si="1"/>
        <v>3.1720000000000006</v>
      </c>
      <c r="BP21" s="128">
        <f t="shared" ca="1" si="2"/>
        <v>-0.21300000000000008</v>
      </c>
    </row>
    <row r="22" spans="1:68" ht="14.25" customHeight="1" thickBot="1" x14ac:dyDescent="0.3">
      <c r="A22" s="299" t="s">
        <v>8</v>
      </c>
      <c r="B22" s="300"/>
      <c r="C22" s="301"/>
      <c r="D22" s="61">
        <f t="shared" ref="D22:AI22" si="3">SUM(D5:D21)</f>
        <v>1009.0409999999401</v>
      </c>
      <c r="E22" s="61">
        <f t="shared" si="3"/>
        <v>997.11796999997773</v>
      </c>
      <c r="F22" s="61">
        <f t="shared" si="3"/>
        <v>983.14200000000017</v>
      </c>
      <c r="G22" s="61">
        <f t="shared" si="3"/>
        <v>986.21931999987726</v>
      </c>
      <c r="H22" s="61">
        <f t="shared" si="3"/>
        <v>1048.098</v>
      </c>
      <c r="I22" s="61">
        <f t="shared" si="3"/>
        <v>1106.3507199999631</v>
      </c>
      <c r="J22" s="61">
        <f t="shared" si="3"/>
        <v>1115.1710000000394</v>
      </c>
      <c r="K22" s="200">
        <f t="shared" si="3"/>
        <v>1083.255280000111</v>
      </c>
      <c r="L22" s="61">
        <f t="shared" si="3"/>
        <v>1135.7849999999999</v>
      </c>
      <c r="M22" s="61">
        <f t="shared" si="3"/>
        <v>1092.7481900000028</v>
      </c>
      <c r="N22" s="61">
        <f t="shared" si="3"/>
        <v>777.26400000000001</v>
      </c>
      <c r="O22" s="61">
        <f t="shared" si="3"/>
        <v>938.9024399999405</v>
      </c>
      <c r="P22" s="61">
        <f t="shared" si="3"/>
        <v>995.32800000018801</v>
      </c>
      <c r="Q22" s="61">
        <f t="shared" si="3"/>
        <v>1067.4679600002135</v>
      </c>
      <c r="R22" s="61">
        <f t="shared" si="3"/>
        <v>963.64599999999996</v>
      </c>
      <c r="S22" s="61">
        <f t="shared" si="3"/>
        <v>1088.9824600000875</v>
      </c>
      <c r="T22" s="61">
        <f t="shared" si="3"/>
        <v>1009.383</v>
      </c>
      <c r="U22" s="61">
        <f t="shared" si="3"/>
        <v>1077.3806599999962</v>
      </c>
      <c r="V22" s="61">
        <f t="shared" si="3"/>
        <v>1079.0629999999701</v>
      </c>
      <c r="W22" s="61">
        <f t="shared" si="3"/>
        <v>1090.3107699999903</v>
      </c>
      <c r="X22" s="61">
        <f t="shared" si="3"/>
        <v>1061.6570000000199</v>
      </c>
      <c r="Y22" s="61">
        <f t="shared" si="3"/>
        <v>1168.7005399999086</v>
      </c>
      <c r="Z22" s="61">
        <f t="shared" si="3"/>
        <v>1077.54</v>
      </c>
      <c r="AA22" s="61">
        <f t="shared" si="3"/>
        <v>1193.0999000000409</v>
      </c>
      <c r="AB22" s="61">
        <f t="shared" si="3"/>
        <v>1083.2269999999999</v>
      </c>
      <c r="AC22" s="61">
        <f t="shared" si="3"/>
        <v>1135.463150000078</v>
      </c>
      <c r="AD22" s="61">
        <f t="shared" si="3"/>
        <v>1034.7280000003248</v>
      </c>
      <c r="AE22" s="61">
        <f t="shared" si="3"/>
        <v>1142.5565799999156</v>
      </c>
      <c r="AF22" s="61">
        <f t="shared" si="3"/>
        <v>1017.4050000000001</v>
      </c>
      <c r="AG22" s="61">
        <f t="shared" si="3"/>
        <v>1100.1360800000277</v>
      </c>
      <c r="AH22" s="61">
        <f t="shared" si="3"/>
        <v>917.20200000004399</v>
      </c>
      <c r="AI22" s="61">
        <f t="shared" ca="1" si="3"/>
        <v>873.24308000002941</v>
      </c>
      <c r="AJ22" s="61">
        <f t="shared" ref="AJ22:BO22" si="4">SUM(AJ5:AJ21)</f>
        <v>988.46600000000024</v>
      </c>
      <c r="AK22" s="61">
        <f t="shared" si="4"/>
        <v>1050.6912799999759</v>
      </c>
      <c r="AL22" s="61">
        <f t="shared" si="4"/>
        <v>634.38100000000009</v>
      </c>
      <c r="AM22" s="61">
        <f t="shared" si="4"/>
        <v>1189.924210000044</v>
      </c>
      <c r="AN22" s="61">
        <f t="shared" si="4"/>
        <v>0</v>
      </c>
      <c r="AO22" s="61">
        <f t="shared" si="4"/>
        <v>0</v>
      </c>
      <c r="AP22" s="61">
        <f t="shared" si="4"/>
        <v>0</v>
      </c>
      <c r="AQ22" s="61">
        <f t="shared" si="4"/>
        <v>0</v>
      </c>
      <c r="AR22" s="61">
        <f t="shared" si="4"/>
        <v>0</v>
      </c>
      <c r="AS22" s="61">
        <f t="shared" si="4"/>
        <v>0</v>
      </c>
      <c r="AT22" s="61">
        <f t="shared" si="4"/>
        <v>0</v>
      </c>
      <c r="AU22" s="61">
        <f t="shared" si="4"/>
        <v>0</v>
      </c>
      <c r="AV22" s="61">
        <f t="shared" si="4"/>
        <v>0</v>
      </c>
      <c r="AW22" s="61">
        <f t="shared" si="4"/>
        <v>0</v>
      </c>
      <c r="AX22" s="61">
        <f t="shared" si="4"/>
        <v>0</v>
      </c>
      <c r="AY22" s="61">
        <f t="shared" si="4"/>
        <v>0</v>
      </c>
      <c r="AZ22" s="61">
        <f t="shared" si="4"/>
        <v>0</v>
      </c>
      <c r="BA22" s="61">
        <f t="shared" si="4"/>
        <v>0</v>
      </c>
      <c r="BB22" s="61">
        <f t="shared" si="4"/>
        <v>0</v>
      </c>
      <c r="BC22" s="61">
        <f t="shared" si="4"/>
        <v>0</v>
      </c>
      <c r="BD22" s="61">
        <f t="shared" si="4"/>
        <v>0</v>
      </c>
      <c r="BE22" s="61">
        <f t="shared" si="4"/>
        <v>0</v>
      </c>
      <c r="BF22" s="61">
        <f t="shared" si="4"/>
        <v>0</v>
      </c>
      <c r="BG22" s="61">
        <f t="shared" si="4"/>
        <v>0</v>
      </c>
      <c r="BH22" s="61">
        <f t="shared" si="4"/>
        <v>0</v>
      </c>
      <c r="BI22" s="61">
        <f t="shared" si="4"/>
        <v>0</v>
      </c>
      <c r="BJ22" s="61">
        <f t="shared" si="4"/>
        <v>0</v>
      </c>
      <c r="BK22" s="61">
        <f t="shared" si="4"/>
        <v>0</v>
      </c>
      <c r="BL22" s="61">
        <f t="shared" si="4"/>
        <v>0</v>
      </c>
      <c r="BM22" s="61">
        <f t="shared" si="4"/>
        <v>0</v>
      </c>
      <c r="BN22" s="213">
        <f t="shared" si="4"/>
        <v>17930.527000000522</v>
      </c>
      <c r="BO22" s="63" t="e">
        <f t="shared" ca="1" si="4"/>
        <v>#REF!</v>
      </c>
      <c r="BP22" s="64" t="e">
        <f ca="1">BO22-BN22</f>
        <v>#REF!</v>
      </c>
    </row>
    <row r="23" spans="1:68" ht="14.25" customHeight="1" thickBot="1" x14ac:dyDescent="0.3">
      <c r="A23" s="302" t="s">
        <v>9</v>
      </c>
      <c r="B23" s="303"/>
      <c r="C23" s="304"/>
      <c r="D23" s="305">
        <v>3361.7734999999707</v>
      </c>
      <c r="E23" s="306"/>
      <c r="F23" s="305">
        <v>3335.7553000000207</v>
      </c>
      <c r="G23" s="306"/>
      <c r="H23" s="305">
        <v>3170.1280000000406</v>
      </c>
      <c r="I23" s="306"/>
      <c r="J23" s="294">
        <v>3404.5445999999001</v>
      </c>
      <c r="K23" s="295"/>
      <c r="L23" s="292">
        <v>3256.3453000000077</v>
      </c>
      <c r="M23" s="293"/>
      <c r="N23" s="294">
        <v>3528.5636000000691</v>
      </c>
      <c r="O23" s="295"/>
      <c r="P23" s="294">
        <v>3533.6764999999655</v>
      </c>
      <c r="Q23" s="295"/>
      <c r="R23" s="307">
        <v>3516.0749000000355</v>
      </c>
      <c r="S23" s="308"/>
      <c r="T23" s="307">
        <v>3414.8777000000041</v>
      </c>
      <c r="U23" s="308"/>
      <c r="V23" s="294">
        <v>3617.736699999939</v>
      </c>
      <c r="W23" s="295"/>
      <c r="X23" s="294">
        <v>3663.5029999999583</v>
      </c>
      <c r="Y23" s="295"/>
      <c r="Z23" s="294">
        <v>3633.0236000000241</v>
      </c>
      <c r="AA23" s="295"/>
      <c r="AB23" s="307">
        <v>3495.4325000001427</v>
      </c>
      <c r="AC23" s="308"/>
      <c r="AD23" s="294">
        <v>3541.4598999998298</v>
      </c>
      <c r="AE23" s="295"/>
      <c r="AF23" s="294">
        <v>3525.0731000000433</v>
      </c>
      <c r="AG23" s="295"/>
      <c r="AH23" s="294">
        <v>3541.4598999998298</v>
      </c>
      <c r="AI23" s="295"/>
      <c r="AJ23" s="292">
        <v>3562.6172000001857</v>
      </c>
      <c r="AK23" s="293"/>
      <c r="AL23" s="294">
        <v>3763.0112000000368</v>
      </c>
      <c r="AM23" s="295"/>
      <c r="AN23" s="294"/>
      <c r="AO23" s="295"/>
      <c r="AP23" s="292"/>
      <c r="AQ23" s="293"/>
      <c r="AR23" s="307"/>
      <c r="AS23" s="308"/>
      <c r="AT23" s="294"/>
      <c r="AU23" s="295"/>
      <c r="AV23" s="294"/>
      <c r="AW23" s="295"/>
      <c r="AX23" s="294"/>
      <c r="AY23" s="295"/>
      <c r="AZ23" s="294"/>
      <c r="BA23" s="295"/>
      <c r="BB23" s="294"/>
      <c r="BC23" s="295"/>
      <c r="BD23" s="307"/>
      <c r="BE23" s="308"/>
      <c r="BF23" s="294"/>
      <c r="BG23" s="295"/>
      <c r="BH23" s="294"/>
      <c r="BI23" s="295"/>
      <c r="BJ23" s="294"/>
      <c r="BK23" s="295"/>
      <c r="BL23" s="292"/>
      <c r="BM23" s="293"/>
      <c r="BN23" s="212"/>
      <c r="BO23" s="1"/>
    </row>
    <row r="24" spans="1:68" ht="14.25" customHeight="1" thickBot="1" x14ac:dyDescent="0.3">
      <c r="A24" s="309" t="s">
        <v>10</v>
      </c>
      <c r="B24" s="310"/>
      <c r="C24" s="311"/>
      <c r="D24" s="312">
        <v>2232</v>
      </c>
      <c r="E24" s="313"/>
      <c r="F24" s="314">
        <v>2160</v>
      </c>
      <c r="G24" s="315"/>
      <c r="H24" s="312">
        <v>2160</v>
      </c>
      <c r="I24" s="313"/>
      <c r="J24" s="312">
        <v>2160</v>
      </c>
      <c r="K24" s="313"/>
      <c r="L24" s="312">
        <v>2160</v>
      </c>
      <c r="M24" s="313"/>
      <c r="N24" s="312">
        <v>2160</v>
      </c>
      <c r="O24" s="313"/>
      <c r="P24" s="312">
        <v>2160</v>
      </c>
      <c r="Q24" s="313"/>
      <c r="R24" s="312">
        <v>2160</v>
      </c>
      <c r="S24" s="313"/>
      <c r="T24" s="312">
        <v>2160</v>
      </c>
      <c r="U24" s="313"/>
      <c r="V24" s="312">
        <v>2160</v>
      </c>
      <c r="W24" s="313"/>
      <c r="X24" s="314">
        <v>2160</v>
      </c>
      <c r="Y24" s="315"/>
      <c r="Z24" s="312">
        <v>2160</v>
      </c>
      <c r="AA24" s="313"/>
      <c r="AB24" s="312">
        <v>2160</v>
      </c>
      <c r="AC24" s="313"/>
      <c r="AD24" s="312">
        <v>2160</v>
      </c>
      <c r="AE24" s="313"/>
      <c r="AF24" s="312">
        <v>2160</v>
      </c>
      <c r="AG24" s="313"/>
      <c r="AH24" s="312">
        <v>2160</v>
      </c>
      <c r="AI24" s="313"/>
      <c r="AJ24" s="312">
        <v>2160</v>
      </c>
      <c r="AK24" s="313"/>
      <c r="AL24" s="312">
        <v>2160</v>
      </c>
      <c r="AM24" s="313"/>
      <c r="AN24" s="312"/>
      <c r="AO24" s="313"/>
      <c r="AP24" s="314"/>
      <c r="AQ24" s="315"/>
      <c r="AR24" s="312"/>
      <c r="AS24" s="313"/>
      <c r="AT24" s="312"/>
      <c r="AU24" s="313"/>
      <c r="AV24" s="314"/>
      <c r="AW24" s="315"/>
      <c r="AX24" s="312"/>
      <c r="AY24" s="313"/>
      <c r="AZ24" s="312"/>
      <c r="BA24" s="313"/>
      <c r="BB24" s="312"/>
      <c r="BC24" s="313"/>
      <c r="BD24" s="312"/>
      <c r="BE24" s="313"/>
      <c r="BF24" s="312"/>
      <c r="BG24" s="313"/>
      <c r="BH24" s="312"/>
      <c r="BI24" s="313"/>
      <c r="BJ24" s="312"/>
      <c r="BK24" s="313"/>
      <c r="BL24" s="312"/>
      <c r="BM24" s="313"/>
      <c r="BN24" s="171"/>
      <c r="BO24" s="1"/>
    </row>
    <row r="25" spans="1:68" ht="14.25" customHeight="1" thickBot="1" x14ac:dyDescent="0.3">
      <c r="A25" s="316" t="s">
        <v>11</v>
      </c>
      <c r="B25" s="317"/>
      <c r="C25" s="318"/>
      <c r="D25" s="319">
        <v>239.98599999999999</v>
      </c>
      <c r="E25" s="320"/>
      <c r="F25" s="319">
        <v>239.98899999999998</v>
      </c>
      <c r="G25" s="320"/>
      <c r="H25" s="319">
        <v>239.98499999999999</v>
      </c>
      <c r="I25" s="320"/>
      <c r="J25" s="319">
        <v>239.98499999999999</v>
      </c>
      <c r="K25" s="320"/>
      <c r="L25" s="319">
        <v>239.98599999999999</v>
      </c>
      <c r="M25" s="320"/>
      <c r="N25" s="319">
        <v>239.98999999999998</v>
      </c>
      <c r="O25" s="320"/>
      <c r="P25" s="319">
        <v>239.99</v>
      </c>
      <c r="Q25" s="320"/>
      <c r="R25" s="319">
        <v>239.988</v>
      </c>
      <c r="S25" s="320"/>
      <c r="T25" s="319">
        <v>239.988</v>
      </c>
      <c r="U25" s="320"/>
      <c r="V25" s="319">
        <v>239.988</v>
      </c>
      <c r="W25" s="320"/>
      <c r="X25" s="319">
        <v>239.988</v>
      </c>
      <c r="Y25" s="320"/>
      <c r="Z25" s="319">
        <v>239.99100000000001</v>
      </c>
      <c r="AA25" s="320"/>
      <c r="AB25" s="319">
        <v>239.99099999999999</v>
      </c>
      <c r="AC25" s="320"/>
      <c r="AD25" s="319">
        <v>239.98899999999998</v>
      </c>
      <c r="AE25" s="320"/>
      <c r="AF25" s="319">
        <v>239.989</v>
      </c>
      <c r="AG25" s="320"/>
      <c r="AH25" s="319">
        <v>239.98699999999999</v>
      </c>
      <c r="AI25" s="320"/>
      <c r="AJ25" s="319">
        <v>239.988</v>
      </c>
      <c r="AK25" s="320"/>
      <c r="AL25" s="319">
        <v>239.989</v>
      </c>
      <c r="AM25" s="320"/>
      <c r="AN25" s="319"/>
      <c r="AO25" s="320"/>
      <c r="AP25" s="319"/>
      <c r="AQ25" s="320"/>
      <c r="AR25" s="319"/>
      <c r="AS25" s="320"/>
      <c r="AT25" s="319"/>
      <c r="AU25" s="320"/>
      <c r="AV25" s="319"/>
      <c r="AW25" s="320"/>
      <c r="AX25" s="319"/>
      <c r="AY25" s="320"/>
      <c r="AZ25" s="319"/>
      <c r="BA25" s="320"/>
      <c r="BB25" s="319"/>
      <c r="BC25" s="320"/>
      <c r="BD25" s="319"/>
      <c r="BE25" s="320"/>
      <c r="BF25" s="319"/>
      <c r="BG25" s="320"/>
      <c r="BH25" s="319"/>
      <c r="BI25" s="320"/>
      <c r="BJ25" s="319"/>
      <c r="BK25" s="320"/>
      <c r="BL25" s="319"/>
      <c r="BM25" s="320"/>
      <c r="BN25" s="171"/>
      <c r="BO25" s="1"/>
    </row>
    <row r="26" spans="1:68" ht="14.25" customHeight="1" thickBot="1" x14ac:dyDescent="0.3">
      <c r="A26" s="316" t="s">
        <v>12</v>
      </c>
      <c r="B26" s="317"/>
      <c r="C26" s="318"/>
      <c r="D26" s="321">
        <f>D22+D24+D25</f>
        <v>3481.02699999994</v>
      </c>
      <c r="E26" s="322"/>
      <c r="F26" s="321">
        <f>F22+F24+F25</f>
        <v>3383.1310000000003</v>
      </c>
      <c r="G26" s="322"/>
      <c r="H26" s="321">
        <f t="shared" ref="H26" si="5">H22+H24+H25</f>
        <v>3448.0830000000001</v>
      </c>
      <c r="I26" s="322"/>
      <c r="J26" s="321">
        <f t="shared" ref="J26" si="6">J22+J24+J25</f>
        <v>3515.1560000000395</v>
      </c>
      <c r="K26" s="322"/>
      <c r="L26" s="321">
        <f t="shared" ref="L26" si="7">L22+L24+L25</f>
        <v>3535.7709999999997</v>
      </c>
      <c r="M26" s="322"/>
      <c r="N26" s="321">
        <f t="shared" ref="N26" si="8">N22+N24+N25</f>
        <v>3177.2539999999999</v>
      </c>
      <c r="O26" s="322"/>
      <c r="P26" s="321">
        <f t="shared" ref="P26" si="9">P22+P24+P25</f>
        <v>3395.3180000001876</v>
      </c>
      <c r="Q26" s="322"/>
      <c r="R26" s="321">
        <f t="shared" ref="R26" si="10">R22+R24+R25</f>
        <v>3363.6339999999996</v>
      </c>
      <c r="S26" s="322"/>
      <c r="T26" s="321">
        <f t="shared" ref="T26" si="11">T22+T24+T25</f>
        <v>3409.3709999999996</v>
      </c>
      <c r="U26" s="322"/>
      <c r="V26" s="321">
        <f t="shared" ref="V26" si="12">V22+V24+V25</f>
        <v>3479.0509999999699</v>
      </c>
      <c r="W26" s="322"/>
      <c r="X26" s="321">
        <f t="shared" ref="X26" si="13">X22+X24+X25</f>
        <v>3461.64500000002</v>
      </c>
      <c r="Y26" s="322"/>
      <c r="Z26" s="321">
        <f t="shared" ref="Z26:AX26" si="14">Z22+Z24+Z25</f>
        <v>3477.5309999999999</v>
      </c>
      <c r="AA26" s="322"/>
      <c r="AB26" s="321">
        <f t="shared" si="14"/>
        <v>3483.2179999999998</v>
      </c>
      <c r="AC26" s="322"/>
      <c r="AD26" s="321">
        <f t="shared" si="14"/>
        <v>3434.7170000003248</v>
      </c>
      <c r="AE26" s="322"/>
      <c r="AF26" s="321">
        <f t="shared" si="14"/>
        <v>3417.3940000000002</v>
      </c>
      <c r="AG26" s="322"/>
      <c r="AH26" s="321">
        <f t="shared" si="14"/>
        <v>3317.189000000044</v>
      </c>
      <c r="AI26" s="322"/>
      <c r="AJ26" s="321">
        <f t="shared" si="14"/>
        <v>3388.4540000000002</v>
      </c>
      <c r="AK26" s="322"/>
      <c r="AL26" s="321">
        <f t="shared" si="14"/>
        <v>3034.3700000000003</v>
      </c>
      <c r="AM26" s="322"/>
      <c r="AN26" s="321">
        <f t="shared" si="14"/>
        <v>0</v>
      </c>
      <c r="AO26" s="322"/>
      <c r="AP26" s="321">
        <f t="shared" si="14"/>
        <v>0</v>
      </c>
      <c r="AQ26" s="322"/>
      <c r="AR26" s="321">
        <f t="shared" si="14"/>
        <v>0</v>
      </c>
      <c r="AS26" s="322"/>
      <c r="AT26" s="321">
        <f t="shared" si="14"/>
        <v>0</v>
      </c>
      <c r="AU26" s="322"/>
      <c r="AV26" s="321">
        <f t="shared" si="14"/>
        <v>0</v>
      </c>
      <c r="AW26" s="322"/>
      <c r="AX26" s="321">
        <f t="shared" si="14"/>
        <v>0</v>
      </c>
      <c r="AY26" s="322"/>
      <c r="AZ26" s="321"/>
      <c r="BA26" s="322"/>
      <c r="BB26" s="321"/>
      <c r="BC26" s="322"/>
      <c r="BD26" s="321"/>
      <c r="BE26" s="322"/>
      <c r="BF26" s="321"/>
      <c r="BG26" s="322"/>
      <c r="BH26" s="321"/>
      <c r="BI26" s="322"/>
      <c r="BJ26" s="321"/>
      <c r="BK26" s="322"/>
      <c r="BL26" s="321"/>
      <c r="BM26" s="322"/>
      <c r="BN26" s="171"/>
      <c r="BO26" s="1"/>
    </row>
    <row r="27" spans="1:68" ht="14.25" customHeight="1" thickBot="1" x14ac:dyDescent="0.3">
      <c r="A27" s="325" t="s">
        <v>13</v>
      </c>
      <c r="B27" s="326"/>
      <c r="C27" s="327"/>
      <c r="D27" s="321">
        <f>D23-D26</f>
        <v>-119.25349999996934</v>
      </c>
      <c r="E27" s="322"/>
      <c r="F27" s="321">
        <f t="shared" ref="F27:BL27" si="15">F23-F26</f>
        <v>-47.375699999979588</v>
      </c>
      <c r="G27" s="322"/>
      <c r="H27" s="321">
        <f t="shared" si="15"/>
        <v>-277.95499999995945</v>
      </c>
      <c r="I27" s="322"/>
      <c r="J27" s="321">
        <f t="shared" si="15"/>
        <v>-110.61140000013938</v>
      </c>
      <c r="K27" s="322"/>
      <c r="L27" s="321">
        <f t="shared" si="15"/>
        <v>-279.42569999999205</v>
      </c>
      <c r="M27" s="322"/>
      <c r="N27" s="321">
        <f t="shared" si="15"/>
        <v>351.30960000006917</v>
      </c>
      <c r="O27" s="322"/>
      <c r="P27" s="321">
        <f t="shared" si="15"/>
        <v>138.35849999977791</v>
      </c>
      <c r="Q27" s="322"/>
      <c r="R27" s="321">
        <f t="shared" si="15"/>
        <v>152.44090000003598</v>
      </c>
      <c r="S27" s="322"/>
      <c r="T27" s="323">
        <f t="shared" si="15"/>
        <v>5.5067000000044573</v>
      </c>
      <c r="U27" s="324"/>
      <c r="V27" s="323">
        <f t="shared" si="15"/>
        <v>138.68569999996907</v>
      </c>
      <c r="W27" s="324"/>
      <c r="X27" s="323">
        <f t="shared" si="15"/>
        <v>201.85799999993833</v>
      </c>
      <c r="Y27" s="324"/>
      <c r="Z27" s="323">
        <f t="shared" si="15"/>
        <v>155.49260000002414</v>
      </c>
      <c r="AA27" s="324"/>
      <c r="AB27" s="323">
        <f t="shared" si="15"/>
        <v>12.214500000142834</v>
      </c>
      <c r="AC27" s="324"/>
      <c r="AD27" s="323">
        <f t="shared" si="15"/>
        <v>106.74289999950497</v>
      </c>
      <c r="AE27" s="324"/>
      <c r="AF27" s="323">
        <f t="shared" si="15"/>
        <v>107.67910000004304</v>
      </c>
      <c r="AG27" s="324"/>
      <c r="AH27" s="323">
        <f t="shared" si="15"/>
        <v>224.2708999997858</v>
      </c>
      <c r="AI27" s="324"/>
      <c r="AJ27" s="323">
        <f t="shared" si="15"/>
        <v>174.1632000001855</v>
      </c>
      <c r="AK27" s="324"/>
      <c r="AL27" s="323">
        <f t="shared" si="15"/>
        <v>728.64120000003641</v>
      </c>
      <c r="AM27" s="324"/>
      <c r="AN27" s="323">
        <f t="shared" si="15"/>
        <v>0</v>
      </c>
      <c r="AO27" s="324"/>
      <c r="AP27" s="323">
        <f t="shared" si="15"/>
        <v>0</v>
      </c>
      <c r="AQ27" s="324"/>
      <c r="AR27" s="323">
        <f t="shared" si="15"/>
        <v>0</v>
      </c>
      <c r="AS27" s="324"/>
      <c r="AT27" s="323">
        <f t="shared" si="15"/>
        <v>0</v>
      </c>
      <c r="AU27" s="324"/>
      <c r="AV27" s="323">
        <f t="shared" si="15"/>
        <v>0</v>
      </c>
      <c r="AW27" s="324"/>
      <c r="AX27" s="323">
        <f t="shared" si="15"/>
        <v>0</v>
      </c>
      <c r="AY27" s="324"/>
      <c r="AZ27" s="323">
        <f t="shared" si="15"/>
        <v>0</v>
      </c>
      <c r="BA27" s="324"/>
      <c r="BB27" s="323">
        <f t="shared" si="15"/>
        <v>0</v>
      </c>
      <c r="BC27" s="324"/>
      <c r="BD27" s="323">
        <f t="shared" si="15"/>
        <v>0</v>
      </c>
      <c r="BE27" s="324"/>
      <c r="BF27" s="323">
        <f t="shared" si="15"/>
        <v>0</v>
      </c>
      <c r="BG27" s="324"/>
      <c r="BH27" s="323">
        <f t="shared" si="15"/>
        <v>0</v>
      </c>
      <c r="BI27" s="324"/>
      <c r="BJ27" s="323">
        <f t="shared" si="15"/>
        <v>0</v>
      </c>
      <c r="BK27" s="324"/>
      <c r="BL27" s="323">
        <f t="shared" si="15"/>
        <v>0</v>
      </c>
      <c r="BM27" s="324"/>
      <c r="BN27" s="171"/>
      <c r="BO27" s="1"/>
    </row>
    <row r="28" spans="1:68" ht="15" hidden="1" customHeight="1" thickBot="1" x14ac:dyDescent="0.3">
      <c r="A28" s="329" t="s">
        <v>14</v>
      </c>
      <c r="B28" s="330"/>
      <c r="C28" s="331"/>
      <c r="D28" s="328" t="e">
        <f>#REF!-E22-D24-D25</f>
        <v>#REF!</v>
      </c>
      <c r="E28" s="306"/>
      <c r="F28" s="328"/>
      <c r="G28" s="306"/>
      <c r="H28" s="328"/>
      <c r="I28" s="306"/>
      <c r="J28" s="328"/>
      <c r="K28" s="306"/>
      <c r="L28" s="328"/>
      <c r="M28" s="306"/>
      <c r="N28" s="328"/>
      <c r="O28" s="306"/>
      <c r="P28" s="328"/>
      <c r="Q28" s="306"/>
      <c r="R28" s="328"/>
      <c r="S28" s="306"/>
      <c r="T28" s="328"/>
      <c r="U28" s="306"/>
      <c r="V28" s="328"/>
      <c r="W28" s="306"/>
      <c r="X28" s="328"/>
      <c r="Y28" s="306"/>
      <c r="Z28" s="328"/>
      <c r="AA28" s="306"/>
      <c r="AB28" s="328"/>
      <c r="AC28" s="306"/>
      <c r="AD28" s="328"/>
      <c r="AE28" s="306"/>
      <c r="AF28" s="328">
        <f>AF23-AG22-AF24-AF25</f>
        <v>24.948020000015759</v>
      </c>
      <c r="AG28" s="306"/>
      <c r="AH28" s="328">
        <f ca="1">AH23-AI22-AH24-AH25</f>
        <v>-873.24308000002941</v>
      </c>
      <c r="AI28" s="306"/>
      <c r="AJ28" s="328">
        <f>AJ23-AK22-AJ24-AJ25</f>
        <v>111.93792000020977</v>
      </c>
      <c r="AK28" s="306"/>
      <c r="AL28" s="328">
        <f>AL23-AM22-AL24-AL25</f>
        <v>173.09798999999251</v>
      </c>
      <c r="AM28" s="306"/>
      <c r="AN28" s="328">
        <f>AN23-AO22-AN24-AN25</f>
        <v>0</v>
      </c>
      <c r="AO28" s="306"/>
      <c r="AP28" s="328">
        <f>AP23-AQ22-AP24-AP25</f>
        <v>0</v>
      </c>
      <c r="AQ28" s="306"/>
      <c r="AR28" s="328"/>
      <c r="AS28" s="306"/>
      <c r="AT28" s="328"/>
      <c r="AU28" s="306"/>
      <c r="AV28" s="328"/>
      <c r="AW28" s="306"/>
      <c r="AX28" s="328"/>
      <c r="AY28" s="306"/>
      <c r="AZ28" s="328"/>
      <c r="BA28" s="306"/>
      <c r="BB28" s="328"/>
      <c r="BC28" s="306"/>
      <c r="BD28" s="328"/>
      <c r="BE28" s="306"/>
      <c r="BF28" s="328"/>
      <c r="BG28" s="306"/>
      <c r="BH28" s="328"/>
      <c r="BI28" s="306"/>
      <c r="BJ28" s="328"/>
      <c r="BK28" s="306"/>
      <c r="BL28" s="328"/>
      <c r="BM28" s="306"/>
      <c r="BN28" s="1"/>
      <c r="BO28" s="126" t="e">
        <f ca="1">BN23-BO22-BN25-BN24</f>
        <v>#REF!</v>
      </c>
    </row>
    <row r="29" spans="1:68" ht="15" customHeight="1" x14ac:dyDescent="0.25">
      <c r="A29" s="332"/>
      <c r="B29" s="332"/>
      <c r="C29" s="332"/>
      <c r="BO29" s="67"/>
    </row>
    <row r="30" spans="1:68" x14ac:dyDescent="0.25">
      <c r="D30" s="333">
        <v>45444</v>
      </c>
      <c r="E30" s="334"/>
      <c r="F30" s="333">
        <v>45445</v>
      </c>
      <c r="G30" s="334"/>
      <c r="H30" s="333">
        <v>45446</v>
      </c>
      <c r="I30" s="334"/>
      <c r="J30" s="333">
        <v>45447</v>
      </c>
      <c r="K30" s="334"/>
      <c r="L30" s="333">
        <v>45448</v>
      </c>
      <c r="M30" s="334"/>
      <c r="N30" s="333">
        <v>45449</v>
      </c>
      <c r="O30" s="334"/>
      <c r="P30" s="333">
        <v>45450</v>
      </c>
      <c r="Q30" s="334"/>
      <c r="R30" s="333">
        <v>45451</v>
      </c>
      <c r="S30" s="334"/>
      <c r="T30" s="333">
        <v>45452</v>
      </c>
      <c r="U30" s="334"/>
      <c r="V30" s="333">
        <v>45453</v>
      </c>
      <c r="W30" s="334"/>
      <c r="X30" s="333">
        <v>45454</v>
      </c>
      <c r="Y30" s="334"/>
      <c r="Z30" s="333">
        <v>45455</v>
      </c>
      <c r="AA30" s="334"/>
      <c r="AB30" s="333">
        <v>45456</v>
      </c>
      <c r="AC30" s="334"/>
      <c r="AD30" s="333">
        <v>45457</v>
      </c>
      <c r="AE30" s="334"/>
      <c r="AF30" s="333">
        <v>45458</v>
      </c>
      <c r="AG30" s="334"/>
      <c r="AH30" s="333">
        <v>45459</v>
      </c>
      <c r="AI30" s="334"/>
      <c r="AJ30" s="333">
        <v>45460</v>
      </c>
      <c r="AK30" s="334"/>
      <c r="AL30" s="333">
        <v>45461</v>
      </c>
      <c r="AM30" s="334"/>
      <c r="AN30" s="333">
        <v>45462</v>
      </c>
      <c r="AO30" s="334"/>
      <c r="AP30" s="333">
        <v>45463</v>
      </c>
      <c r="AQ30" s="334"/>
      <c r="AR30" s="333">
        <v>45464</v>
      </c>
      <c r="AS30" s="334"/>
      <c r="AT30" s="333">
        <v>45465</v>
      </c>
      <c r="AU30" s="334"/>
      <c r="AV30" s="333">
        <v>45466</v>
      </c>
      <c r="AW30" s="334"/>
      <c r="AX30" s="333">
        <v>45467</v>
      </c>
      <c r="AY30" s="334"/>
      <c r="AZ30" s="333">
        <v>45468</v>
      </c>
      <c r="BA30" s="334"/>
      <c r="BB30" s="333">
        <v>45469</v>
      </c>
      <c r="BC30" s="334"/>
      <c r="BD30" s="333">
        <v>45470</v>
      </c>
      <c r="BE30" s="334"/>
      <c r="BF30" s="333">
        <v>45471</v>
      </c>
      <c r="BG30" s="334"/>
      <c r="BH30" s="333">
        <v>45472</v>
      </c>
      <c r="BI30" s="334"/>
      <c r="BJ30" s="333">
        <v>45473</v>
      </c>
      <c r="BK30" s="334"/>
      <c r="BL30" s="333"/>
      <c r="BM30" s="334"/>
    </row>
    <row r="31" spans="1:68" ht="15.75" x14ac:dyDescent="0.25">
      <c r="C31" s="78" t="s">
        <v>16</v>
      </c>
      <c r="D31" s="335">
        <v>15977.824000000001</v>
      </c>
      <c r="E31" s="335"/>
      <c r="F31" s="335">
        <v>15982.858</v>
      </c>
      <c r="G31" s="335"/>
      <c r="H31" s="336">
        <v>15987.474</v>
      </c>
      <c r="I31" s="336"/>
      <c r="J31" s="337">
        <v>15992.114</v>
      </c>
      <c r="K31" s="337"/>
      <c r="L31" s="336">
        <v>15996.95</v>
      </c>
      <c r="M31" s="336"/>
      <c r="N31" s="336">
        <v>16001.802</v>
      </c>
      <c r="O31" s="336"/>
      <c r="P31" s="336">
        <v>16006.634</v>
      </c>
      <c r="Q31" s="336"/>
      <c r="R31" s="335">
        <v>16011.473</v>
      </c>
      <c r="S31" s="335"/>
      <c r="T31" s="336">
        <v>16016.130999999999</v>
      </c>
      <c r="U31" s="336"/>
      <c r="V31" s="336">
        <v>16020.727000000001</v>
      </c>
      <c r="W31" s="336"/>
      <c r="X31" s="336">
        <v>16025.300999999999</v>
      </c>
      <c r="Y31" s="336"/>
      <c r="Z31" s="336">
        <v>16029.824000000001</v>
      </c>
      <c r="AA31" s="336"/>
      <c r="AB31" s="336">
        <v>16034.583000000001</v>
      </c>
      <c r="AC31" s="336"/>
      <c r="AD31" s="336">
        <v>16039.257</v>
      </c>
      <c r="AE31" s="336"/>
      <c r="AF31" s="336">
        <v>16044.172</v>
      </c>
      <c r="AG31" s="336"/>
      <c r="AH31" s="338">
        <v>16049.075999999999</v>
      </c>
      <c r="AI31" s="338"/>
      <c r="AJ31" s="337">
        <v>16051.521000000001</v>
      </c>
      <c r="AK31" s="337"/>
      <c r="AL31" s="336">
        <v>16053.655000000001</v>
      </c>
      <c r="AM31" s="336"/>
      <c r="AN31" s="336"/>
      <c r="AO31" s="336"/>
      <c r="AP31" s="336"/>
      <c r="AQ31" s="336"/>
      <c r="AR31" s="336"/>
      <c r="AS31" s="336"/>
      <c r="AT31" s="336"/>
      <c r="AU31" s="336"/>
      <c r="AV31" s="336"/>
      <c r="AW31" s="336"/>
      <c r="AX31" s="336"/>
      <c r="AY31" s="336"/>
      <c r="AZ31" s="336"/>
      <c r="BA31" s="336"/>
      <c r="BB31" s="336"/>
      <c r="BC31" s="336"/>
      <c r="BD31" s="336"/>
      <c r="BE31" s="336"/>
      <c r="BF31" s="336"/>
      <c r="BG31" s="336"/>
      <c r="BH31" s="336"/>
      <c r="BI31" s="336"/>
      <c r="BJ31" s="336"/>
      <c r="BK31" s="336"/>
      <c r="BL31" s="336"/>
      <c r="BM31" s="336"/>
    </row>
    <row r="32" spans="1:68" ht="15.75" x14ac:dyDescent="0.25">
      <c r="C32" s="78" t="s">
        <v>17</v>
      </c>
      <c r="D32" s="335">
        <v>1057.508</v>
      </c>
      <c r="E32" s="335"/>
      <c r="F32" s="335">
        <v>1057.508</v>
      </c>
      <c r="G32" s="335"/>
      <c r="H32" s="336">
        <v>1057.508</v>
      </c>
      <c r="I32" s="336"/>
      <c r="J32" s="337">
        <v>1057.508</v>
      </c>
      <c r="K32" s="337"/>
      <c r="L32" s="336">
        <v>1057.508</v>
      </c>
      <c r="M32" s="336"/>
      <c r="N32" s="336">
        <v>1057.508</v>
      </c>
      <c r="O32" s="336"/>
      <c r="P32" s="336">
        <v>1057.508</v>
      </c>
      <c r="Q32" s="336"/>
      <c r="R32" s="335">
        <v>1057.508</v>
      </c>
      <c r="S32" s="335"/>
      <c r="T32" s="336">
        <v>1057.508</v>
      </c>
      <c r="U32" s="336"/>
      <c r="V32" s="336">
        <v>1057.508</v>
      </c>
      <c r="W32" s="336"/>
      <c r="X32" s="336">
        <v>1057.508</v>
      </c>
      <c r="Y32" s="336"/>
      <c r="Z32" s="336">
        <v>1057.508</v>
      </c>
      <c r="AA32" s="336"/>
      <c r="AB32" s="336">
        <v>1057.508</v>
      </c>
      <c r="AC32" s="336"/>
      <c r="AD32" s="336">
        <v>1057.508</v>
      </c>
      <c r="AE32" s="336"/>
      <c r="AF32" s="336">
        <v>1057.508</v>
      </c>
      <c r="AG32" s="336"/>
      <c r="AH32" s="338">
        <v>1057.508</v>
      </c>
      <c r="AI32" s="338"/>
      <c r="AJ32" s="337">
        <v>1057.508</v>
      </c>
      <c r="AK32" s="337"/>
      <c r="AL32" s="336">
        <v>1057.508</v>
      </c>
      <c r="AM32" s="336"/>
      <c r="AN32" s="336"/>
      <c r="AO32" s="336"/>
      <c r="AP32" s="336"/>
      <c r="AQ32" s="336"/>
      <c r="AR32" s="336"/>
      <c r="AS32" s="336"/>
      <c r="AT32" s="336"/>
      <c r="AU32" s="336"/>
      <c r="AV32" s="336"/>
      <c r="AW32" s="336"/>
      <c r="AX32" s="336"/>
      <c r="AY32" s="336"/>
      <c r="AZ32" s="336"/>
      <c r="BA32" s="336"/>
      <c r="BB32" s="336"/>
      <c r="BC32" s="336"/>
      <c r="BD32" s="336"/>
      <c r="BE32" s="336"/>
      <c r="BF32" s="336"/>
      <c r="BG32" s="336"/>
      <c r="BH32" s="336"/>
      <c r="BI32" s="336"/>
      <c r="BJ32" s="336"/>
      <c r="BK32" s="336"/>
      <c r="BL32" s="336"/>
      <c r="BM32" s="336"/>
    </row>
    <row r="33" spans="1:121" ht="15.75" x14ac:dyDescent="0.25">
      <c r="C33" s="78" t="s">
        <v>18</v>
      </c>
      <c r="D33" s="335">
        <v>18.440000000000509</v>
      </c>
      <c r="E33" s="335"/>
      <c r="F33" s="335">
        <v>18</v>
      </c>
      <c r="G33" s="335"/>
      <c r="H33" s="336">
        <v>19.599999999998545</v>
      </c>
      <c r="I33" s="336"/>
      <c r="J33" s="337">
        <v>17</v>
      </c>
      <c r="K33" s="337"/>
      <c r="L33" s="336">
        <v>18.320000000001528</v>
      </c>
      <c r="M33" s="336"/>
      <c r="N33" s="336">
        <v>18.079999999999927</v>
      </c>
      <c r="O33" s="336"/>
      <c r="P33" s="336">
        <v>19.679999999998472</v>
      </c>
      <c r="Q33" s="336"/>
      <c r="R33" s="335">
        <v>18.640000000001237</v>
      </c>
      <c r="S33" s="335"/>
      <c r="T33" s="336">
        <v>18.799999999999272</v>
      </c>
      <c r="U33" s="336"/>
      <c r="V33" s="336">
        <v>18.079999999999927</v>
      </c>
      <c r="W33" s="336"/>
      <c r="X33" s="336">
        <v>18.1200000000008</v>
      </c>
      <c r="Y33" s="336"/>
      <c r="Z33" s="336">
        <v>17.039999999999054</v>
      </c>
      <c r="AA33" s="336"/>
      <c r="AB33" s="336">
        <v>18</v>
      </c>
      <c r="AC33" s="336"/>
      <c r="AD33" s="336">
        <v>18.159999999999854</v>
      </c>
      <c r="AE33" s="336"/>
      <c r="AF33" s="336">
        <v>18.319999999999709</v>
      </c>
      <c r="AG33" s="336"/>
      <c r="AH33" s="338">
        <v>18.280000000000655</v>
      </c>
      <c r="AI33" s="338"/>
      <c r="AJ33" s="337">
        <v>18.800000000001091</v>
      </c>
      <c r="AK33" s="337"/>
      <c r="AL33" s="336">
        <v>17.799999999999272</v>
      </c>
      <c r="AM33" s="336"/>
      <c r="AN33" s="336"/>
      <c r="AO33" s="336"/>
      <c r="AP33" s="336"/>
      <c r="AQ33" s="336"/>
      <c r="AR33" s="336"/>
      <c r="AS33" s="336"/>
      <c r="AT33" s="336"/>
      <c r="AU33" s="336"/>
      <c r="AV33" s="336"/>
      <c r="AW33" s="336"/>
      <c r="AX33" s="336"/>
      <c r="AY33" s="336"/>
      <c r="AZ33" s="336"/>
      <c r="BA33" s="336"/>
      <c r="BB33" s="336"/>
      <c r="BC33" s="336"/>
      <c r="BD33" s="336"/>
      <c r="BE33" s="336"/>
      <c r="BF33" s="336"/>
      <c r="BG33" s="336"/>
      <c r="BH33" s="336"/>
      <c r="BI33" s="336"/>
      <c r="BJ33" s="336"/>
      <c r="BK33" s="336"/>
      <c r="BL33" s="336"/>
      <c r="BM33" s="336"/>
    </row>
    <row r="34" spans="1:121" ht="15.75" x14ac:dyDescent="0.25">
      <c r="C34" s="78" t="s">
        <v>19</v>
      </c>
      <c r="D34" s="335">
        <v>140.98000000004686</v>
      </c>
      <c r="E34" s="335"/>
      <c r="F34" s="335">
        <v>141.11999999997352</v>
      </c>
      <c r="G34" s="335"/>
      <c r="H34" s="336">
        <v>145.04000000000815</v>
      </c>
      <c r="I34" s="336"/>
      <c r="J34" s="337">
        <v>137.61999999997352</v>
      </c>
      <c r="K34" s="337"/>
      <c r="L34" s="336">
        <v>139.44000000003871</v>
      </c>
      <c r="M34" s="336"/>
      <c r="N34" s="336">
        <v>143.5</v>
      </c>
      <c r="O34" s="336"/>
      <c r="P34" s="336">
        <v>147.69999999998981</v>
      </c>
      <c r="Q34" s="336"/>
      <c r="R34" s="335">
        <v>145.17999999998574</v>
      </c>
      <c r="S34" s="335"/>
      <c r="T34" s="336">
        <v>144.90000000003056</v>
      </c>
      <c r="U34" s="336"/>
      <c r="V34" s="336">
        <v>150.9199999999837</v>
      </c>
      <c r="W34" s="336"/>
      <c r="X34" s="336">
        <v>151.19999999998981</v>
      </c>
      <c r="Y34" s="336"/>
      <c r="Z34" s="336">
        <v>147.97999999999593</v>
      </c>
      <c r="AA34" s="336"/>
      <c r="AB34" s="336">
        <v>147.97999999999593</v>
      </c>
      <c r="AC34" s="336"/>
      <c r="AD34" s="336">
        <v>138.32000000001426</v>
      </c>
      <c r="AE34" s="336"/>
      <c r="AF34" s="336">
        <v>141.67999999998574</v>
      </c>
      <c r="AG34" s="336"/>
      <c r="AH34" s="338">
        <v>140.97999999999593</v>
      </c>
      <c r="AI34" s="338"/>
      <c r="AJ34" s="337">
        <v>98.280000000006112</v>
      </c>
      <c r="AK34" s="337"/>
      <c r="AL34" s="336">
        <v>39.760000000002037</v>
      </c>
      <c r="AM34" s="336"/>
      <c r="AN34" s="336"/>
      <c r="AO34" s="336"/>
      <c r="AP34" s="336"/>
      <c r="AQ34" s="336"/>
      <c r="AR34" s="336"/>
      <c r="AS34" s="336"/>
      <c r="AT34" s="336"/>
      <c r="AU34" s="336"/>
      <c r="AV34" s="336"/>
      <c r="AW34" s="336"/>
      <c r="AX34" s="336"/>
      <c r="AY34" s="336"/>
      <c r="AZ34" s="336"/>
      <c r="BA34" s="336"/>
      <c r="BB34" s="336"/>
      <c r="BC34" s="336"/>
      <c r="BD34" s="336"/>
      <c r="BE34" s="336"/>
      <c r="BF34" s="336"/>
      <c r="BG34" s="336"/>
      <c r="BH34" s="336"/>
      <c r="BI34" s="336"/>
      <c r="BJ34" s="336"/>
      <c r="BK34" s="336"/>
      <c r="BL34" s="336"/>
      <c r="BM34" s="336"/>
    </row>
    <row r="35" spans="1:121" ht="15.75" x14ac:dyDescent="0.25">
      <c r="C35" s="78" t="s">
        <v>20</v>
      </c>
      <c r="D35" s="335">
        <v>38.780000000006112</v>
      </c>
      <c r="E35" s="335"/>
      <c r="F35" s="335">
        <v>39.164999999995416</v>
      </c>
      <c r="G35" s="335"/>
      <c r="H35" s="336">
        <v>40.145000000004075</v>
      </c>
      <c r="I35" s="336"/>
      <c r="J35" s="337">
        <v>39.724999999994907</v>
      </c>
      <c r="K35" s="337"/>
      <c r="L35" s="336">
        <v>40.669999999996435</v>
      </c>
      <c r="M35" s="336"/>
      <c r="N35" s="336">
        <v>40.915000000008149</v>
      </c>
      <c r="O35" s="336"/>
      <c r="P35" s="336">
        <v>40.565000000000509</v>
      </c>
      <c r="Q35" s="336"/>
      <c r="R35" s="335">
        <v>41.194999999988795</v>
      </c>
      <c r="S35" s="335"/>
      <c r="T35" s="336">
        <v>40.950000000002547</v>
      </c>
      <c r="U35" s="336"/>
      <c r="V35" s="336">
        <v>39.72500000000764</v>
      </c>
      <c r="W35" s="336"/>
      <c r="X35" s="336">
        <v>39.199999999989814</v>
      </c>
      <c r="Y35" s="336"/>
      <c r="Z35" s="336">
        <v>40.530000000006112</v>
      </c>
      <c r="AA35" s="336"/>
      <c r="AB35" s="336">
        <v>39.375</v>
      </c>
      <c r="AC35" s="336"/>
      <c r="AD35" s="336">
        <v>40.179999999998472</v>
      </c>
      <c r="AE35" s="336"/>
      <c r="AF35" s="336">
        <v>40.215000000005602</v>
      </c>
      <c r="AG35" s="336"/>
      <c r="AH35" s="338">
        <v>41.054999999998472</v>
      </c>
      <c r="AI35" s="338"/>
      <c r="AJ35" s="337">
        <v>40.565000000000509</v>
      </c>
      <c r="AK35" s="337"/>
      <c r="AL35" s="336">
        <v>40.459999999991851</v>
      </c>
      <c r="AM35" s="336"/>
      <c r="AN35" s="336"/>
      <c r="AO35" s="336"/>
      <c r="AP35" s="336"/>
      <c r="AQ35" s="336"/>
      <c r="AR35" s="336"/>
      <c r="AS35" s="336"/>
      <c r="AT35" s="336"/>
      <c r="AU35" s="336"/>
      <c r="AV35" s="336"/>
      <c r="AW35" s="336"/>
      <c r="AX35" s="336"/>
      <c r="AY35" s="336"/>
      <c r="AZ35" s="336"/>
      <c r="BA35" s="336"/>
      <c r="BB35" s="336"/>
      <c r="BC35" s="336"/>
      <c r="BD35" s="336"/>
      <c r="BE35" s="336"/>
      <c r="BF35" s="336"/>
      <c r="BG35" s="336"/>
      <c r="BH35" s="336"/>
      <c r="BI35" s="336"/>
      <c r="BJ35" s="336"/>
      <c r="BK35" s="336"/>
      <c r="BL35" s="336"/>
      <c r="BM35" s="336"/>
    </row>
    <row r="36" spans="1:121" ht="15.75" x14ac:dyDescent="0.25">
      <c r="C36" s="78" t="s">
        <v>21</v>
      </c>
      <c r="D36" s="335">
        <v>18213.705999999998</v>
      </c>
      <c r="E36" s="335"/>
      <c r="F36" s="335">
        <v>18217.293000000001</v>
      </c>
      <c r="G36" s="335"/>
      <c r="H36" s="336">
        <v>18220.971000000001</v>
      </c>
      <c r="I36" s="336"/>
      <c r="J36" s="337">
        <v>18224.638999999999</v>
      </c>
      <c r="K36" s="337"/>
      <c r="L36" s="336">
        <v>18230.591</v>
      </c>
      <c r="M36" s="336"/>
      <c r="N36" s="336">
        <v>18235.314999999999</v>
      </c>
      <c r="O36" s="336"/>
      <c r="P36" s="336">
        <v>18239.192999999999</v>
      </c>
      <c r="Q36" s="336"/>
      <c r="R36" s="335">
        <v>18242.983</v>
      </c>
      <c r="S36" s="335"/>
      <c r="T36" s="336">
        <v>18246.745999999999</v>
      </c>
      <c r="U36" s="336"/>
      <c r="V36" s="336">
        <v>18250.595000000001</v>
      </c>
      <c r="W36" s="336"/>
      <c r="X36" s="336">
        <v>18254.495999999999</v>
      </c>
      <c r="Y36" s="336"/>
      <c r="Z36" s="336">
        <v>18258.356</v>
      </c>
      <c r="AA36" s="336"/>
      <c r="AB36" s="336">
        <v>18262.061000000002</v>
      </c>
      <c r="AC36" s="336"/>
      <c r="AD36" s="336">
        <v>18265.685000000001</v>
      </c>
      <c r="AE36" s="336"/>
      <c r="AF36" s="336">
        <v>18269.455999999998</v>
      </c>
      <c r="AG36" s="336"/>
      <c r="AH36" s="338">
        <v>18273.144</v>
      </c>
      <c r="AI36" s="338"/>
      <c r="AJ36" s="337">
        <v>18281.623</v>
      </c>
      <c r="AK36" s="337"/>
      <c r="AL36" s="336">
        <v>18291.641</v>
      </c>
      <c r="AM36" s="336"/>
      <c r="AN36" s="336"/>
      <c r="AO36" s="336"/>
      <c r="AP36" s="336"/>
      <c r="AQ36" s="336"/>
      <c r="AR36" s="336"/>
      <c r="AS36" s="336"/>
      <c r="AT36" s="336"/>
      <c r="AU36" s="336"/>
      <c r="AV36" s="336"/>
      <c r="AW36" s="336"/>
      <c r="AX36" s="336"/>
      <c r="AY36" s="336"/>
      <c r="AZ36" s="336"/>
      <c r="BA36" s="336"/>
      <c r="BB36" s="336"/>
      <c r="BC36" s="336"/>
      <c r="BD36" s="336"/>
      <c r="BE36" s="336"/>
      <c r="BF36" s="336"/>
      <c r="BG36" s="336"/>
      <c r="BH36" s="336"/>
      <c r="BI36" s="336"/>
      <c r="BJ36" s="336"/>
      <c r="BK36" s="336"/>
      <c r="BL36" s="336"/>
      <c r="BM36" s="336"/>
    </row>
    <row r="37" spans="1:121" ht="15.75" x14ac:dyDescent="0.25">
      <c r="C37" s="78" t="s">
        <v>22</v>
      </c>
      <c r="D37" s="335">
        <v>16.5</v>
      </c>
      <c r="E37" s="335"/>
      <c r="F37" s="335">
        <v>16.5</v>
      </c>
      <c r="G37" s="335"/>
      <c r="H37" s="336">
        <v>16.5</v>
      </c>
      <c r="I37" s="336"/>
      <c r="J37" s="337">
        <v>16.5</v>
      </c>
      <c r="K37" s="337"/>
      <c r="L37" s="336">
        <v>16.5</v>
      </c>
      <c r="M37" s="336"/>
      <c r="N37" s="336">
        <v>16.5</v>
      </c>
      <c r="O37" s="336"/>
      <c r="P37" s="336">
        <v>16.5</v>
      </c>
      <c r="Q37" s="336"/>
      <c r="R37" s="335">
        <v>16.5</v>
      </c>
      <c r="S37" s="335"/>
      <c r="T37" s="336">
        <v>16.5</v>
      </c>
      <c r="U37" s="336"/>
      <c r="V37" s="336">
        <v>16.5</v>
      </c>
      <c r="W37" s="336"/>
      <c r="X37" s="336">
        <v>16.5</v>
      </c>
      <c r="Y37" s="336"/>
      <c r="Z37" s="336">
        <v>16.5</v>
      </c>
      <c r="AA37" s="336"/>
      <c r="AB37" s="336">
        <v>16.5</v>
      </c>
      <c r="AC37" s="336"/>
      <c r="AD37" s="336">
        <v>16.5</v>
      </c>
      <c r="AE37" s="336"/>
      <c r="AF37" s="336">
        <v>16.5</v>
      </c>
      <c r="AG37" s="336"/>
      <c r="AH37" s="338">
        <v>16.5</v>
      </c>
      <c r="AI37" s="338"/>
      <c r="AJ37" s="337">
        <v>16.5</v>
      </c>
      <c r="AK37" s="337"/>
      <c r="AL37" s="336">
        <v>16.5</v>
      </c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6"/>
      <c r="AX37" s="336"/>
      <c r="AY37" s="336"/>
      <c r="AZ37" s="336"/>
      <c r="BA37" s="336"/>
      <c r="BB37" s="336"/>
      <c r="BC37" s="336"/>
      <c r="BD37" s="336"/>
      <c r="BE37" s="336"/>
      <c r="BF37" s="336"/>
      <c r="BG37" s="336"/>
      <c r="BH37" s="336"/>
      <c r="BI37" s="336"/>
      <c r="BJ37" s="336"/>
      <c r="BK37" s="336"/>
      <c r="BL37" s="336"/>
      <c r="BM37" s="336"/>
    </row>
    <row r="38" spans="1:121" s="159" customFormat="1" ht="15.75" x14ac:dyDescent="0.25">
      <c r="A38" s="1"/>
      <c r="B38" s="1"/>
      <c r="C38" s="78" t="s">
        <v>23</v>
      </c>
      <c r="D38" s="335">
        <v>86.96</v>
      </c>
      <c r="E38" s="335"/>
      <c r="F38" s="335">
        <v>86.96</v>
      </c>
      <c r="G38" s="335"/>
      <c r="H38" s="336">
        <v>86.96</v>
      </c>
      <c r="I38" s="336"/>
      <c r="J38" s="337">
        <v>86.96</v>
      </c>
      <c r="K38" s="337"/>
      <c r="L38" s="336">
        <v>86.96</v>
      </c>
      <c r="M38" s="336"/>
      <c r="N38" s="336">
        <v>86.96</v>
      </c>
      <c r="O38" s="336"/>
      <c r="P38" s="336">
        <v>86.96</v>
      </c>
      <c r="Q38" s="336"/>
      <c r="R38" s="335">
        <v>86.97</v>
      </c>
      <c r="S38" s="335"/>
      <c r="T38" s="336">
        <v>86.97</v>
      </c>
      <c r="U38" s="336"/>
      <c r="V38" s="336">
        <v>86.97</v>
      </c>
      <c r="W38" s="336"/>
      <c r="X38" s="336">
        <v>86.97</v>
      </c>
      <c r="Y38" s="336"/>
      <c r="Z38" s="336">
        <v>86.97</v>
      </c>
      <c r="AA38" s="336"/>
      <c r="AB38" s="336">
        <v>86.97</v>
      </c>
      <c r="AC38" s="336"/>
      <c r="AD38" s="336">
        <v>86.98</v>
      </c>
      <c r="AE38" s="336"/>
      <c r="AF38" s="336">
        <v>86.98</v>
      </c>
      <c r="AG38" s="336"/>
      <c r="AH38" s="338">
        <v>87.39</v>
      </c>
      <c r="AI38" s="338"/>
      <c r="AJ38" s="337">
        <v>87.39</v>
      </c>
      <c r="AK38" s="337"/>
      <c r="AL38" s="336">
        <v>89.5</v>
      </c>
      <c r="AM38" s="336"/>
      <c r="AN38" s="336"/>
      <c r="AO38" s="336"/>
      <c r="AP38" s="336"/>
      <c r="AQ38" s="336"/>
      <c r="AR38" s="336"/>
      <c r="AS38" s="336"/>
      <c r="AT38" s="336"/>
      <c r="AU38" s="336"/>
      <c r="AV38" s="336"/>
      <c r="AW38" s="336"/>
      <c r="AX38" s="336"/>
      <c r="AY38" s="336"/>
      <c r="AZ38" s="336"/>
      <c r="BA38" s="336"/>
      <c r="BB38" s="336"/>
      <c r="BC38" s="336"/>
      <c r="BD38" s="336"/>
      <c r="BE38" s="336"/>
      <c r="BF38" s="336"/>
      <c r="BG38" s="336"/>
      <c r="BH38" s="336"/>
      <c r="BI38" s="336"/>
      <c r="BJ38" s="336"/>
      <c r="BK38" s="336"/>
      <c r="BL38" s="336"/>
      <c r="BM38" s="33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335">
        <v>576.01900000000001</v>
      </c>
      <c r="E39" s="335"/>
      <c r="F39" s="335">
        <v>576.70100000000002</v>
      </c>
      <c r="G39" s="335"/>
      <c r="H39" s="336">
        <v>544.99599999999998</v>
      </c>
      <c r="I39" s="336"/>
      <c r="J39" s="337">
        <v>545.53200000000004</v>
      </c>
      <c r="K39" s="337"/>
      <c r="L39" s="336">
        <v>576.08399999999995</v>
      </c>
      <c r="M39" s="336"/>
      <c r="N39" s="336">
        <v>576.50400000000013</v>
      </c>
      <c r="O39" s="336"/>
      <c r="P39" s="336">
        <v>576.44399999999996</v>
      </c>
      <c r="Q39" s="336"/>
      <c r="R39" s="335">
        <v>576.62099999999998</v>
      </c>
      <c r="S39" s="335"/>
      <c r="T39" s="336">
        <v>576.48299999999995</v>
      </c>
      <c r="U39" s="336"/>
      <c r="V39" s="336">
        <v>576.46100000000001</v>
      </c>
      <c r="W39" s="336"/>
      <c r="X39" s="336">
        <v>576.09500000000003</v>
      </c>
      <c r="Y39" s="336"/>
      <c r="Z39" s="336">
        <v>538.84</v>
      </c>
      <c r="AA39" s="336"/>
      <c r="AB39" s="336">
        <v>576.65800000000002</v>
      </c>
      <c r="AC39" s="336"/>
      <c r="AD39" s="336">
        <v>576.91200000000003</v>
      </c>
      <c r="AE39" s="336"/>
      <c r="AF39" s="336">
        <v>576.303</v>
      </c>
      <c r="AG39" s="336"/>
      <c r="AH39" s="338">
        <v>576.81500000000005</v>
      </c>
      <c r="AI39" s="338"/>
      <c r="AJ39" s="337">
        <v>576.48900000000003</v>
      </c>
      <c r="AK39" s="337"/>
      <c r="AL39" s="336">
        <v>576.71699999999998</v>
      </c>
      <c r="AM39" s="336"/>
      <c r="AN39" s="336"/>
      <c r="AO39" s="336"/>
      <c r="AP39" s="336"/>
      <c r="AQ39" s="336"/>
      <c r="AR39" s="336"/>
      <c r="AS39" s="336"/>
      <c r="AT39" s="336"/>
      <c r="AU39" s="336"/>
      <c r="AV39" s="336"/>
      <c r="AW39" s="336"/>
      <c r="AX39" s="336"/>
      <c r="AY39" s="336"/>
      <c r="AZ39" s="336"/>
      <c r="BA39" s="336"/>
      <c r="BB39" s="336"/>
      <c r="BC39" s="336"/>
      <c r="BD39" s="336"/>
      <c r="BE39" s="336"/>
      <c r="BF39" s="336"/>
      <c r="BG39" s="336"/>
      <c r="BH39" s="336"/>
      <c r="BI39" s="336"/>
      <c r="BJ39" s="336"/>
      <c r="BK39" s="336"/>
      <c r="BL39" s="336"/>
      <c r="BM39" s="33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335">
        <v>51.137999999999998</v>
      </c>
      <c r="E40" s="335"/>
      <c r="F40" s="335">
        <v>50.720999999999997</v>
      </c>
      <c r="G40" s="335"/>
      <c r="H40" s="336">
        <v>55.866</v>
      </c>
      <c r="I40" s="336"/>
      <c r="J40" s="337">
        <v>58.039000000000001</v>
      </c>
      <c r="K40" s="337"/>
      <c r="L40" s="336">
        <v>55.555999999999997</v>
      </c>
      <c r="M40" s="336"/>
      <c r="N40" s="336">
        <v>53.988</v>
      </c>
      <c r="O40" s="336"/>
      <c r="P40" s="336">
        <v>51.844000000000001</v>
      </c>
      <c r="Q40" s="336"/>
      <c r="R40" s="335">
        <v>50.896999999999998</v>
      </c>
      <c r="S40" s="335"/>
      <c r="T40" s="336">
        <v>50.875999999999998</v>
      </c>
      <c r="U40" s="336"/>
      <c r="V40" s="336">
        <v>50.871000000000002</v>
      </c>
      <c r="W40" s="336"/>
      <c r="X40" s="336">
        <v>50.610999999999997</v>
      </c>
      <c r="Y40" s="336"/>
      <c r="Z40" s="336">
        <v>49.222999999999999</v>
      </c>
      <c r="AA40" s="336"/>
      <c r="AB40" s="336">
        <v>50.451999999999998</v>
      </c>
      <c r="AC40" s="336"/>
      <c r="AD40" s="336">
        <v>50.366</v>
      </c>
      <c r="AE40" s="336"/>
      <c r="AF40" s="336">
        <v>49.926000000000002</v>
      </c>
      <c r="AG40" s="336"/>
      <c r="AH40" s="338">
        <v>50.720999999999997</v>
      </c>
      <c r="AI40" s="338"/>
      <c r="AJ40" s="337">
        <v>50.808999999999997</v>
      </c>
      <c r="AK40" s="337"/>
      <c r="AL40" s="336">
        <v>50.195999999999998</v>
      </c>
      <c r="AM40" s="336"/>
      <c r="AN40" s="336"/>
      <c r="AO40" s="336"/>
      <c r="AP40" s="336"/>
      <c r="AQ40" s="336"/>
      <c r="AR40" s="336"/>
      <c r="AS40" s="336"/>
      <c r="AT40" s="336"/>
      <c r="AU40" s="336"/>
      <c r="AV40" s="336"/>
      <c r="AW40" s="336"/>
      <c r="AX40" s="336"/>
      <c r="AY40" s="336"/>
      <c r="AZ40" s="336"/>
      <c r="BA40" s="336"/>
      <c r="BB40" s="336"/>
      <c r="BC40" s="336"/>
      <c r="BD40" s="336"/>
      <c r="BE40" s="336"/>
      <c r="BF40" s="336"/>
      <c r="BG40" s="336"/>
      <c r="BH40" s="336"/>
      <c r="BI40" s="336"/>
      <c r="BJ40" s="336"/>
      <c r="BK40" s="336"/>
      <c r="BL40" s="336"/>
      <c r="BM40" s="33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335">
        <v>299.50800000003073</v>
      </c>
      <c r="E41" s="335"/>
      <c r="F41" s="335">
        <v>288.94799999992028</v>
      </c>
      <c r="G41" s="335"/>
      <c r="H41" s="336">
        <v>243.93599999999424</v>
      </c>
      <c r="I41" s="336"/>
      <c r="J41" s="337">
        <v>303.13800000004994</v>
      </c>
      <c r="K41" s="337"/>
      <c r="L41" s="336">
        <v>298.25400000001537</v>
      </c>
      <c r="M41" s="336"/>
      <c r="N41" s="336">
        <v>307.36199999995006</v>
      </c>
      <c r="O41" s="336"/>
      <c r="P41" s="336">
        <v>307.75800000003073</v>
      </c>
      <c r="Q41" s="336"/>
      <c r="R41" s="335">
        <v>492.88800000004994</v>
      </c>
      <c r="S41" s="335"/>
      <c r="T41" s="336">
        <v>595.12199999998847</v>
      </c>
      <c r="U41" s="336"/>
      <c r="V41" s="336">
        <v>423.98399999993853</v>
      </c>
      <c r="W41" s="336"/>
      <c r="X41" s="336">
        <v>464.90399999999136</v>
      </c>
      <c r="Y41" s="336"/>
      <c r="Z41" s="336">
        <v>451.96799999999712</v>
      </c>
      <c r="AA41" s="336"/>
      <c r="AB41" s="336">
        <v>296.67000000005282</v>
      </c>
      <c r="AC41" s="336"/>
      <c r="AD41" s="336">
        <v>319.83599999997023</v>
      </c>
      <c r="AE41" s="336"/>
      <c r="AF41" s="336">
        <v>48.311999999998079</v>
      </c>
      <c r="AG41" s="336"/>
      <c r="AH41" s="338">
        <v>212.71799999999712</v>
      </c>
      <c r="AI41" s="338"/>
      <c r="AJ41" s="337">
        <v>334.81800000002113</v>
      </c>
      <c r="AK41" s="337"/>
      <c r="AL41" s="336">
        <v>335.14799999996831</v>
      </c>
      <c r="AM41" s="336"/>
      <c r="AN41" s="336"/>
      <c r="AO41" s="336"/>
      <c r="AP41" s="336"/>
      <c r="AQ41" s="336"/>
      <c r="AR41" s="336"/>
      <c r="AS41" s="336"/>
      <c r="AT41" s="336"/>
      <c r="AU41" s="336"/>
      <c r="AV41" s="336"/>
      <c r="AW41" s="336"/>
      <c r="AX41" s="336"/>
      <c r="AY41" s="336"/>
      <c r="AZ41" s="336"/>
      <c r="BA41" s="336"/>
      <c r="BB41" s="336"/>
      <c r="BC41" s="336"/>
      <c r="BD41" s="336"/>
      <c r="BE41" s="336"/>
      <c r="BF41" s="336"/>
      <c r="BG41" s="336"/>
      <c r="BH41" s="336"/>
      <c r="BI41" s="336"/>
      <c r="BJ41" s="336"/>
      <c r="BK41" s="336"/>
      <c r="BL41" s="336"/>
      <c r="BM41" s="336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335">
        <v>2024.2812000000015</v>
      </c>
      <c r="E42" s="335"/>
      <c r="F42" s="335">
        <v>1740.4680000000001</v>
      </c>
      <c r="G42" s="335"/>
      <c r="H42" s="336">
        <v>2003.35</v>
      </c>
      <c r="I42" s="336"/>
      <c r="J42" s="337">
        <v>2249.9591999999993</v>
      </c>
      <c r="K42" s="337"/>
      <c r="L42" s="336">
        <v>1986.8430000000001</v>
      </c>
      <c r="M42" s="336"/>
      <c r="N42" s="336">
        <v>1955.8130000000001</v>
      </c>
      <c r="O42" s="336"/>
      <c r="P42" s="336">
        <v>1914.3752000000006</v>
      </c>
      <c r="Q42" s="336"/>
      <c r="R42" s="335">
        <v>2204.9879999999998</v>
      </c>
      <c r="S42" s="335"/>
      <c r="T42" s="336">
        <v>2032.34</v>
      </c>
      <c r="U42" s="336"/>
      <c r="V42" s="336">
        <v>1900.3750000000014</v>
      </c>
      <c r="W42" s="336"/>
      <c r="X42" s="336">
        <v>1990.182</v>
      </c>
      <c r="Y42" s="336"/>
      <c r="Z42" s="336">
        <v>2052.7600000000002</v>
      </c>
      <c r="AA42" s="336"/>
      <c r="AB42" s="336">
        <v>2098.8290000000002</v>
      </c>
      <c r="AC42" s="336"/>
      <c r="AD42" s="336">
        <v>2144.0259999999998</v>
      </c>
      <c r="AE42" s="336"/>
      <c r="AF42" s="336">
        <v>2004.0540000000001</v>
      </c>
      <c r="AG42" s="336"/>
      <c r="AH42" s="338">
        <v>1895.581200000001</v>
      </c>
      <c r="AI42" s="338"/>
      <c r="AJ42" s="337">
        <v>2089.9650000000001</v>
      </c>
      <c r="AK42" s="337"/>
      <c r="AL42" s="339">
        <v>2367.1759999999999</v>
      </c>
      <c r="AM42" s="339"/>
      <c r="AN42" s="336"/>
      <c r="AO42" s="336"/>
      <c r="AP42" s="336"/>
      <c r="AQ42" s="336"/>
      <c r="AR42" s="336"/>
      <c r="AS42" s="336"/>
      <c r="AT42" s="336"/>
      <c r="AU42" s="336"/>
      <c r="AV42" s="336"/>
      <c r="AW42" s="336"/>
      <c r="AX42" s="336"/>
      <c r="AY42" s="336"/>
      <c r="AZ42" s="336"/>
      <c r="BA42" s="336"/>
      <c r="BB42" s="336"/>
      <c r="BC42" s="336"/>
      <c r="BD42" s="336"/>
      <c r="BE42" s="336"/>
      <c r="BF42" s="336"/>
      <c r="BG42" s="336"/>
      <c r="BH42" s="336"/>
      <c r="BI42" s="336"/>
      <c r="BJ42" s="336"/>
      <c r="BK42" s="336"/>
      <c r="BL42" s="336"/>
      <c r="BM42" s="336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335">
        <v>35.594999999993888</v>
      </c>
      <c r="E43" s="335"/>
      <c r="F43" s="335">
        <v>35.559999999999491</v>
      </c>
      <c r="G43" s="335"/>
      <c r="H43" s="336">
        <v>35.03500000000713</v>
      </c>
      <c r="I43" s="336"/>
      <c r="J43" s="337">
        <v>35.595000000001022</v>
      </c>
      <c r="K43" s="337"/>
      <c r="L43" s="336">
        <v>36.049999999997453</v>
      </c>
      <c r="M43" s="336"/>
      <c r="N43" s="336">
        <v>36.260000000002037</v>
      </c>
      <c r="O43" s="336"/>
      <c r="P43" s="336">
        <v>35.630000000001019</v>
      </c>
      <c r="Q43" s="336"/>
      <c r="R43" s="335">
        <v>35.594999999993888</v>
      </c>
      <c r="S43" s="335"/>
      <c r="T43" s="336">
        <v>35.804999999998472</v>
      </c>
      <c r="U43" s="336"/>
      <c r="V43" s="336">
        <v>35.979999999995925</v>
      </c>
      <c r="W43" s="336"/>
      <c r="X43" s="336">
        <v>35.245000000011714</v>
      </c>
      <c r="Y43" s="336"/>
      <c r="Z43" s="336">
        <v>35.734999999996944</v>
      </c>
      <c r="AA43" s="336"/>
      <c r="AB43" s="336">
        <v>35.104999999995925</v>
      </c>
      <c r="AC43" s="336"/>
      <c r="AD43" s="336">
        <v>35.559999999999491</v>
      </c>
      <c r="AE43" s="336"/>
      <c r="AF43" s="336">
        <v>35</v>
      </c>
      <c r="AG43" s="336"/>
      <c r="AH43" s="338">
        <v>35.210000000004584</v>
      </c>
      <c r="AI43" s="338"/>
      <c r="AJ43" s="337">
        <v>35.244999999998981</v>
      </c>
      <c r="AK43" s="337"/>
      <c r="AL43" s="339">
        <v>35.630000000001019</v>
      </c>
      <c r="AM43" s="339"/>
      <c r="AN43" s="336"/>
      <c r="AO43" s="336"/>
      <c r="AP43" s="336"/>
      <c r="AQ43" s="336"/>
      <c r="AR43" s="336"/>
      <c r="AS43" s="336"/>
      <c r="AT43" s="336"/>
      <c r="AU43" s="336"/>
      <c r="AV43" s="336"/>
      <c r="AW43" s="336"/>
      <c r="AX43" s="336"/>
      <c r="AY43" s="336"/>
      <c r="AZ43" s="336"/>
      <c r="BA43" s="336"/>
      <c r="BB43" s="336"/>
      <c r="BC43" s="336"/>
      <c r="BD43" s="336"/>
      <c r="BE43" s="336"/>
      <c r="BF43" s="336"/>
      <c r="BG43" s="336"/>
      <c r="BH43" s="336"/>
      <c r="BI43" s="336"/>
      <c r="BJ43" s="336"/>
      <c r="BK43" s="336"/>
      <c r="BL43" s="336"/>
      <c r="BM43" s="336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335">
        <v>2024.2812000000015</v>
      </c>
      <c r="E44" s="335"/>
      <c r="F44" s="335">
        <v>1740.4680000000001</v>
      </c>
      <c r="G44" s="336"/>
      <c r="H44" s="336">
        <f>H42</f>
        <v>2003.35</v>
      </c>
      <c r="I44" s="336"/>
      <c r="J44" s="337">
        <v>2249.9591999999993</v>
      </c>
      <c r="K44" s="337"/>
      <c r="L44" s="336">
        <v>1986.8430000000001</v>
      </c>
      <c r="M44" s="336"/>
      <c r="N44" s="336">
        <f>N42</f>
        <v>1955.8130000000001</v>
      </c>
      <c r="O44" s="336"/>
      <c r="P44" s="336">
        <v>1914.3751999999999</v>
      </c>
      <c r="Q44" s="336"/>
      <c r="R44" s="335">
        <v>2204.9879999999998</v>
      </c>
      <c r="S44" s="335"/>
      <c r="T44" s="336">
        <f>T42</f>
        <v>2032.34</v>
      </c>
      <c r="U44" s="336"/>
      <c r="V44" s="336">
        <v>1900.375</v>
      </c>
      <c r="W44" s="336"/>
      <c r="X44" s="336">
        <v>1990.182</v>
      </c>
      <c r="Y44" s="336"/>
      <c r="Z44" s="336">
        <f>Z42</f>
        <v>2052.7600000000002</v>
      </c>
      <c r="AA44" s="336"/>
      <c r="AB44" s="336">
        <f>AB42</f>
        <v>2098.8290000000002</v>
      </c>
      <c r="AC44" s="336"/>
      <c r="AD44" s="336">
        <v>2144.0259999999998</v>
      </c>
      <c r="AE44" s="336"/>
      <c r="AF44" s="336">
        <f>AF42</f>
        <v>2004.0540000000001</v>
      </c>
      <c r="AG44" s="336"/>
      <c r="AH44" s="338">
        <v>1895.5809999999999</v>
      </c>
      <c r="AI44" s="338"/>
      <c r="AJ44" s="337">
        <v>2089.9650000000001</v>
      </c>
      <c r="AK44" s="337"/>
      <c r="AL44" s="339">
        <f>AL42</f>
        <v>2367.1759999999999</v>
      </c>
      <c r="AM44" s="339"/>
      <c r="AN44" s="336"/>
      <c r="AO44" s="336"/>
      <c r="AP44" s="336"/>
      <c r="AQ44" s="336"/>
      <c r="AR44" s="336"/>
      <c r="AS44" s="336"/>
      <c r="AT44" s="336"/>
      <c r="AU44" s="336"/>
      <c r="AV44" s="336"/>
      <c r="AW44" s="336"/>
      <c r="AX44" s="336"/>
      <c r="AY44" s="336"/>
      <c r="AZ44" s="336"/>
      <c r="BA44" s="336"/>
      <c r="BB44" s="336"/>
      <c r="BC44" s="336"/>
      <c r="BD44" s="336"/>
      <c r="BE44" s="336"/>
      <c r="BF44" s="336"/>
      <c r="BG44" s="336"/>
      <c r="BH44" s="336"/>
      <c r="BI44" s="336"/>
      <c r="BJ44" s="336"/>
      <c r="BK44" s="336"/>
      <c r="BL44" s="336"/>
      <c r="BM44" s="336"/>
    </row>
    <row r="45" spans="1:121" ht="19.5" customHeight="1" x14ac:dyDescent="0.25">
      <c r="C45" s="1" t="s">
        <v>78</v>
      </c>
      <c r="D45" s="336">
        <v>294.90120000000002</v>
      </c>
      <c r="E45" s="336"/>
      <c r="F45" s="336">
        <v>509.79700000000003</v>
      </c>
      <c r="G45" s="336"/>
      <c r="H45" s="336">
        <v>642.404</v>
      </c>
      <c r="I45" s="336"/>
      <c r="J45" s="340">
        <v>544.77719999999999</v>
      </c>
      <c r="K45" s="340"/>
      <c r="L45" s="336">
        <v>261.80799999999999</v>
      </c>
      <c r="M45" s="336"/>
      <c r="N45" s="336">
        <v>257.79599999999999</v>
      </c>
      <c r="O45" s="336"/>
      <c r="P45" s="336">
        <v>126.3372</v>
      </c>
      <c r="Q45" s="336"/>
      <c r="R45" s="336">
        <v>407.06200000000001</v>
      </c>
      <c r="S45" s="336"/>
      <c r="T45" s="336">
        <v>215.107</v>
      </c>
      <c r="U45" s="336"/>
      <c r="V45" s="336">
        <v>133.452</v>
      </c>
      <c r="W45" s="336"/>
      <c r="X45" s="336">
        <v>221.786</v>
      </c>
      <c r="Y45" s="336"/>
      <c r="Z45" s="336">
        <v>239.35599999999999</v>
      </c>
      <c r="AA45" s="336"/>
      <c r="AB45" s="336">
        <v>259.12900000000002</v>
      </c>
      <c r="AC45" s="336"/>
      <c r="AD45" s="336">
        <v>334.93700000000001</v>
      </c>
      <c r="AE45" s="336"/>
      <c r="AF45" s="336">
        <v>291.40300000000002</v>
      </c>
      <c r="AG45" s="336"/>
      <c r="AH45" s="338">
        <v>196.62719999999999</v>
      </c>
      <c r="AI45" s="338"/>
      <c r="AJ45" s="337">
        <v>327.928</v>
      </c>
      <c r="AK45" s="337"/>
      <c r="AL45" s="339">
        <v>568.06200000000001</v>
      </c>
      <c r="AM45" s="339"/>
      <c r="AN45" s="336"/>
      <c r="AO45" s="336"/>
      <c r="AP45" s="336"/>
      <c r="AQ45" s="336"/>
      <c r="AR45" s="336"/>
      <c r="AS45" s="336"/>
      <c r="AT45" s="336"/>
      <c r="AU45" s="336"/>
      <c r="AV45" s="336"/>
      <c r="AW45" s="336"/>
      <c r="AX45" s="336"/>
      <c r="AY45" s="336"/>
      <c r="AZ45" s="336"/>
      <c r="BA45" s="336"/>
      <c r="BB45" s="336"/>
      <c r="BC45" s="336"/>
      <c r="BD45" s="336"/>
      <c r="BE45" s="336"/>
      <c r="BF45" s="336"/>
      <c r="BG45" s="336"/>
      <c r="BH45" s="336"/>
      <c r="BI45" s="336"/>
      <c r="BJ45" s="336"/>
      <c r="BK45" s="336"/>
      <c r="BL45" s="336"/>
      <c r="BM45" s="336"/>
    </row>
  </sheetData>
  <mergeCells count="740">
    <mergeCell ref="BL45:BM45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Z36:AA36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BB30:BC30"/>
    <mergeCell ref="BD30:BE30"/>
    <mergeCell ref="BF30:BG30"/>
    <mergeCell ref="AD30:AE30"/>
    <mergeCell ref="AF30:AG30"/>
    <mergeCell ref="AH30:AI30"/>
    <mergeCell ref="AJ30:AK30"/>
    <mergeCell ref="AL30:AM30"/>
    <mergeCell ref="AN30:AO30"/>
    <mergeCell ref="R30:S30"/>
    <mergeCell ref="T30:U30"/>
    <mergeCell ref="V30:W30"/>
    <mergeCell ref="X30:Y30"/>
    <mergeCell ref="Z30:AA30"/>
    <mergeCell ref="AB30:AC30"/>
    <mergeCell ref="AV31:AW31"/>
    <mergeCell ref="AX31:AY31"/>
    <mergeCell ref="AB31:AC31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A29:C29"/>
    <mergeCell ref="D30:E30"/>
    <mergeCell ref="F30:G30"/>
    <mergeCell ref="H30:I30"/>
    <mergeCell ref="J30:K30"/>
    <mergeCell ref="L30:M30"/>
    <mergeCell ref="N30:O30"/>
    <mergeCell ref="P30:Q30"/>
    <mergeCell ref="AX28:AY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J28:AK28"/>
    <mergeCell ref="N28:O28"/>
    <mergeCell ref="P28:Q28"/>
    <mergeCell ref="R28:S28"/>
    <mergeCell ref="T28:U28"/>
    <mergeCell ref="V28:W28"/>
    <mergeCell ref="X28:Y28"/>
    <mergeCell ref="A28:C28"/>
    <mergeCell ref="D28:E28"/>
    <mergeCell ref="F28:G28"/>
    <mergeCell ref="H28:I28"/>
    <mergeCell ref="J28:K28"/>
    <mergeCell ref="L28:M28"/>
    <mergeCell ref="AD28:AE28"/>
    <mergeCell ref="AF28:AG28"/>
    <mergeCell ref="AH28:AI28"/>
    <mergeCell ref="AD27:AE27"/>
    <mergeCell ref="AF27:AG27"/>
    <mergeCell ref="AH27:AI27"/>
    <mergeCell ref="AJ27:AK27"/>
    <mergeCell ref="AL27:AM27"/>
    <mergeCell ref="AN27:AO27"/>
    <mergeCell ref="BJ28:BK28"/>
    <mergeCell ref="BL28:BM28"/>
    <mergeCell ref="AZ28:BA28"/>
    <mergeCell ref="BB28:BC28"/>
    <mergeCell ref="BD28:BE28"/>
    <mergeCell ref="BF28:BG28"/>
    <mergeCell ref="BH28:BI28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BF27:BG27"/>
    <mergeCell ref="N27:O27"/>
    <mergeCell ref="P27:Q27"/>
    <mergeCell ref="AX26:AY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J26:AK26"/>
    <mergeCell ref="N26:O26"/>
    <mergeCell ref="P26:Q26"/>
    <mergeCell ref="R26:S26"/>
    <mergeCell ref="T26:U26"/>
    <mergeCell ref="V26:W26"/>
    <mergeCell ref="X26:Y26"/>
    <mergeCell ref="R27:S27"/>
    <mergeCell ref="T27:U27"/>
    <mergeCell ref="V27:W27"/>
    <mergeCell ref="X27:Y27"/>
    <mergeCell ref="Z27:AA27"/>
    <mergeCell ref="AB27:AC27"/>
    <mergeCell ref="A26:C26"/>
    <mergeCell ref="D26:E26"/>
    <mergeCell ref="F26:G26"/>
    <mergeCell ref="H26:I26"/>
    <mergeCell ref="J26:K26"/>
    <mergeCell ref="L26:M26"/>
    <mergeCell ref="A27:C27"/>
    <mergeCell ref="D27:E27"/>
    <mergeCell ref="F27:G27"/>
    <mergeCell ref="H27:I27"/>
    <mergeCell ref="J27:K27"/>
    <mergeCell ref="L27:M27"/>
    <mergeCell ref="AJ25:AK25"/>
    <mergeCell ref="AL25:AM25"/>
    <mergeCell ref="AN25:AO25"/>
    <mergeCell ref="BJ26:BK26"/>
    <mergeCell ref="BL26:BM26"/>
    <mergeCell ref="AZ26:BA26"/>
    <mergeCell ref="BB26:BC26"/>
    <mergeCell ref="BD26:BE26"/>
    <mergeCell ref="BF26:BG26"/>
    <mergeCell ref="BH26:BI26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R25:S25"/>
    <mergeCell ref="T25:U25"/>
    <mergeCell ref="V25:W25"/>
    <mergeCell ref="X25:Y25"/>
    <mergeCell ref="Z25:AA25"/>
    <mergeCell ref="AB25:AC25"/>
    <mergeCell ref="AD26:AE26"/>
    <mergeCell ref="AF26:AG26"/>
    <mergeCell ref="AH26:AI26"/>
    <mergeCell ref="AD25:AE25"/>
    <mergeCell ref="AF25:AG25"/>
    <mergeCell ref="AH25:AI25"/>
    <mergeCell ref="BJ24:BK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A24:C24"/>
    <mergeCell ref="D24:E24"/>
    <mergeCell ref="F24:G24"/>
    <mergeCell ref="H24:I24"/>
    <mergeCell ref="J24:K24"/>
    <mergeCell ref="L24:M24"/>
    <mergeCell ref="BB23:BC23"/>
    <mergeCell ref="BD23:BE23"/>
    <mergeCell ref="BF23:BG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BH23:BI23"/>
    <mergeCell ref="BJ23:BK23"/>
    <mergeCell ref="BL23:BM23"/>
    <mergeCell ref="AP23:AQ23"/>
    <mergeCell ref="AR23:AS23"/>
    <mergeCell ref="AT23:AU23"/>
    <mergeCell ref="AV23:AW23"/>
    <mergeCell ref="AX23:AY23"/>
    <mergeCell ref="AZ23:BA23"/>
    <mergeCell ref="L23:M23"/>
    <mergeCell ref="N23:O23"/>
    <mergeCell ref="P23:Q23"/>
    <mergeCell ref="A19:C19"/>
    <mergeCell ref="A20:C20"/>
    <mergeCell ref="A21:C21"/>
    <mergeCell ref="A22:C22"/>
    <mergeCell ref="A23:C23"/>
    <mergeCell ref="D23:E23"/>
    <mergeCell ref="A12:C12"/>
    <mergeCell ref="A13:C13"/>
    <mergeCell ref="A14:C14"/>
    <mergeCell ref="A15:C15"/>
    <mergeCell ref="A16:C16"/>
    <mergeCell ref="A18:C18"/>
    <mergeCell ref="A6:C6"/>
    <mergeCell ref="A7:C7"/>
    <mergeCell ref="A8:C8"/>
    <mergeCell ref="A9:C9"/>
    <mergeCell ref="A10:C10"/>
    <mergeCell ref="A11:C11"/>
    <mergeCell ref="A17:C17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4"/>
  <sheetViews>
    <sheetView view="pageBreakPreview" zoomScale="90" zoomScaleNormal="110" zoomScaleSheetLayoutView="90" workbookViewId="0">
      <pane xSplit="3" ySplit="1" topLeftCell="AS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8" t="s">
        <v>1</v>
      </c>
      <c r="B3" s="259"/>
      <c r="C3" s="259"/>
      <c r="D3" s="262">
        <v>45413</v>
      </c>
      <c r="E3" s="263"/>
      <c r="F3" s="262">
        <v>45414</v>
      </c>
      <c r="G3" s="264"/>
      <c r="H3" s="262">
        <v>45415</v>
      </c>
      <c r="I3" s="264"/>
      <c r="J3" s="262">
        <v>45416</v>
      </c>
      <c r="K3" s="264"/>
      <c r="L3" s="262">
        <v>45417</v>
      </c>
      <c r="M3" s="264"/>
      <c r="N3" s="262">
        <v>45418</v>
      </c>
      <c r="O3" s="264"/>
      <c r="P3" s="262">
        <v>45419</v>
      </c>
      <c r="Q3" s="264"/>
      <c r="R3" s="262">
        <v>45420</v>
      </c>
      <c r="S3" s="264"/>
      <c r="T3" s="262">
        <v>45421</v>
      </c>
      <c r="U3" s="264"/>
      <c r="V3" s="262">
        <v>45422</v>
      </c>
      <c r="W3" s="264"/>
      <c r="X3" s="262">
        <v>45423</v>
      </c>
      <c r="Y3" s="264"/>
      <c r="Z3" s="262">
        <v>45424</v>
      </c>
      <c r="AA3" s="264"/>
      <c r="AB3" s="262">
        <v>45425</v>
      </c>
      <c r="AC3" s="264"/>
      <c r="AD3" s="262">
        <v>45426</v>
      </c>
      <c r="AE3" s="264"/>
      <c r="AF3" s="262">
        <v>45427</v>
      </c>
      <c r="AG3" s="264"/>
      <c r="AH3" s="262">
        <v>45428</v>
      </c>
      <c r="AI3" s="264"/>
      <c r="AJ3" s="262">
        <v>45429</v>
      </c>
      <c r="AK3" s="264"/>
      <c r="AL3" s="262">
        <v>45430</v>
      </c>
      <c r="AM3" s="264"/>
      <c r="AN3" s="262">
        <v>45431</v>
      </c>
      <c r="AO3" s="264"/>
      <c r="AP3" s="262">
        <v>45432</v>
      </c>
      <c r="AQ3" s="264"/>
      <c r="AR3" s="262">
        <v>45433</v>
      </c>
      <c r="AS3" s="264"/>
      <c r="AT3" s="262">
        <v>45434</v>
      </c>
      <c r="AU3" s="264"/>
      <c r="AV3" s="262">
        <v>45435</v>
      </c>
      <c r="AW3" s="264"/>
      <c r="AX3" s="262">
        <v>45436</v>
      </c>
      <c r="AY3" s="264"/>
      <c r="AZ3" s="262">
        <v>45437</v>
      </c>
      <c r="BA3" s="264"/>
      <c r="BB3" s="262">
        <v>45438</v>
      </c>
      <c r="BC3" s="264"/>
      <c r="BD3" s="262">
        <v>45439</v>
      </c>
      <c r="BE3" s="264"/>
      <c r="BF3" s="262">
        <v>45440</v>
      </c>
      <c r="BG3" s="264"/>
      <c r="BH3" s="262">
        <v>45441</v>
      </c>
      <c r="BI3" s="264"/>
      <c r="BJ3" s="262">
        <v>45442</v>
      </c>
      <c r="BK3" s="264"/>
      <c r="BL3" s="262">
        <v>45443</v>
      </c>
      <c r="BM3" s="264"/>
      <c r="BN3" s="137"/>
      <c r="BO3" s="137"/>
      <c r="BP3" s="138"/>
    </row>
    <row r="4" spans="1:68" ht="18.75" customHeight="1" thickBot="1" x14ac:dyDescent="0.3">
      <c r="A4" s="260"/>
      <c r="B4" s="261"/>
      <c r="C4" s="261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5" t="s">
        <v>44</v>
      </c>
      <c r="B5" s="266"/>
      <c r="C5" s="267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6">
        <v>10.25</v>
      </c>
      <c r="S5" s="227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7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280" t="s">
        <v>31</v>
      </c>
      <c r="B6" s="281"/>
      <c r="C6" s="282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32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283" t="s">
        <v>61</v>
      </c>
      <c r="B7" s="284"/>
      <c r="C7" s="285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32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286" t="s">
        <v>7</v>
      </c>
      <c r="B8" s="287"/>
      <c r="C8" s="288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32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286" t="s">
        <v>35</v>
      </c>
      <c r="B9" s="287"/>
      <c r="C9" s="288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32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286" t="s">
        <v>36</v>
      </c>
      <c r="B10" s="287"/>
      <c r="C10" s="288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32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277" t="s">
        <v>80</v>
      </c>
      <c r="B11" s="278"/>
      <c r="C11" s="279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3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268" t="s">
        <v>62</v>
      </c>
      <c r="B12" s="269"/>
      <c r="C12" s="270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4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271" t="s">
        <v>74</v>
      </c>
      <c r="B13" s="272"/>
      <c r="C13" s="273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32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1" t="s">
        <v>85</v>
      </c>
      <c r="B14" s="272"/>
      <c r="C14" s="273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32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268" t="s">
        <v>86</v>
      </c>
      <c r="B15" s="274"/>
      <c r="C15" s="275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8">
        <v>45.6</v>
      </c>
      <c r="BB15" s="166">
        <v>45.6</v>
      </c>
      <c r="BC15" s="194">
        <v>45.6</v>
      </c>
      <c r="BD15" s="30">
        <v>45.6</v>
      </c>
      <c r="BE15" s="241">
        <v>45.6</v>
      </c>
      <c r="BF15" s="166">
        <v>45.6</v>
      </c>
      <c r="BG15" s="194">
        <v>45.6</v>
      </c>
      <c r="BH15" s="94">
        <v>45.6</v>
      </c>
      <c r="BI15" s="228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276" t="s">
        <v>87</v>
      </c>
      <c r="B16" s="269"/>
      <c r="C16" s="270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5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8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8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8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277" t="s">
        <v>39</v>
      </c>
      <c r="B17" s="278"/>
      <c r="C17" s="279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5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5">
        <f>AX28-AX27</f>
        <v>0</v>
      </c>
      <c r="AZ17" s="30">
        <v>19.399999999999999</v>
      </c>
      <c r="BA17" s="235">
        <v>38.279999999995198</v>
      </c>
      <c r="BB17" s="30">
        <v>21</v>
      </c>
      <c r="BC17" s="28">
        <v>12.644</v>
      </c>
      <c r="BD17" s="30">
        <v>20.9</v>
      </c>
      <c r="BE17" s="232">
        <v>39.798000000064349</v>
      </c>
      <c r="BF17" s="30">
        <v>20.66</v>
      </c>
      <c r="BG17" s="28">
        <v>41.447999999920285</v>
      </c>
      <c r="BH17" s="30">
        <v>23.3</v>
      </c>
      <c r="BI17" s="235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268" t="s">
        <v>84</v>
      </c>
      <c r="B18" s="274"/>
      <c r="C18" s="275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9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6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8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6">
        <f>AW18+20</f>
        <v>40.768000000000001</v>
      </c>
      <c r="AZ18" s="165">
        <v>0.84</v>
      </c>
      <c r="BA18" s="236">
        <v>20.84</v>
      </c>
      <c r="BB18" s="166">
        <v>0.76800000000000002</v>
      </c>
      <c r="BC18" s="194">
        <v>20.768000000000001</v>
      </c>
      <c r="BD18" s="30">
        <v>0.84</v>
      </c>
      <c r="BE18" s="234">
        <v>20.84</v>
      </c>
      <c r="BF18" s="166">
        <v>0.72</v>
      </c>
      <c r="BG18" s="194">
        <v>20.72</v>
      </c>
      <c r="BH18" s="165">
        <v>0.72</v>
      </c>
      <c r="BI18" s="236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268" t="s">
        <v>81</v>
      </c>
      <c r="B19" s="274"/>
      <c r="C19" s="275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30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7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7">
        <f>'[2]Данные ДТАТЭК'!BI40</f>
        <v>0</v>
      </c>
      <c r="AZ19" s="59">
        <v>51.72</v>
      </c>
      <c r="BA19" s="237">
        <v>48</v>
      </c>
      <c r="BB19" s="166">
        <v>52.62</v>
      </c>
      <c r="BC19" s="194">
        <v>48</v>
      </c>
      <c r="BD19" s="30">
        <v>52.62</v>
      </c>
      <c r="BE19" s="234">
        <v>48</v>
      </c>
      <c r="BF19" s="166">
        <v>52.62</v>
      </c>
      <c r="BG19" s="194">
        <v>48</v>
      </c>
      <c r="BH19" s="59">
        <v>52.62</v>
      </c>
      <c r="BI19" s="237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296" t="s">
        <v>75</v>
      </c>
      <c r="B20" s="297"/>
      <c r="C20" s="298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6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6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8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41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8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299" t="s">
        <v>8</v>
      </c>
      <c r="B21" s="300"/>
      <c r="C21" s="301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302" t="s">
        <v>9</v>
      </c>
      <c r="B22" s="303"/>
      <c r="C22" s="304"/>
      <c r="D22" s="305">
        <v>3366.873000000041</v>
      </c>
      <c r="E22" s="306"/>
      <c r="F22" s="305">
        <v>3380.6390000002466</v>
      </c>
      <c r="G22" s="306"/>
      <c r="H22" s="305">
        <v>3516.7127999999598</v>
      </c>
      <c r="I22" s="306"/>
      <c r="J22" s="294">
        <v>3602.4915000000747</v>
      </c>
      <c r="K22" s="295"/>
      <c r="L22" s="292">
        <v>3413.058</v>
      </c>
      <c r="M22" s="293"/>
      <c r="N22" s="294">
        <v>3395.1475999999843</v>
      </c>
      <c r="O22" s="295"/>
      <c r="P22" s="294">
        <v>3270.4755999999511</v>
      </c>
      <c r="Q22" s="295"/>
      <c r="R22" s="307">
        <v>3405.251299999939</v>
      </c>
      <c r="S22" s="308"/>
      <c r="T22" s="307">
        <v>3442.78</v>
      </c>
      <c r="U22" s="308"/>
      <c r="V22" s="294">
        <v>3557.0933000001187</v>
      </c>
      <c r="W22" s="295"/>
      <c r="X22" s="294">
        <v>3515.1087999999413</v>
      </c>
      <c r="Y22" s="295"/>
      <c r="Z22" s="294">
        <v>3367.6298000000579</v>
      </c>
      <c r="AA22" s="295"/>
      <c r="AB22" s="307">
        <v>3441.788</v>
      </c>
      <c r="AC22" s="308"/>
      <c r="AD22" s="294">
        <v>3220.1254000006297</v>
      </c>
      <c r="AE22" s="295"/>
      <c r="AF22" s="294">
        <v>2479.6973999999441</v>
      </c>
      <c r="AG22" s="295"/>
      <c r="AH22" s="294">
        <v>3697.6217000000602</v>
      </c>
      <c r="AI22" s="295"/>
      <c r="AJ22" s="294">
        <v>3641.4998999999507</v>
      </c>
      <c r="AK22" s="295"/>
      <c r="AL22" s="294">
        <v>3523.8897000000034</v>
      </c>
      <c r="AM22" s="295"/>
      <c r="AN22" s="294">
        <v>3267.0854000000759</v>
      </c>
      <c r="AO22" s="295"/>
      <c r="AP22" s="292">
        <v>3639.7900999999647</v>
      </c>
      <c r="AQ22" s="293"/>
      <c r="AR22" s="307">
        <v>3475.0944999999647</v>
      </c>
      <c r="AS22" s="308"/>
      <c r="AT22" s="294">
        <v>3458.1620000000576</v>
      </c>
      <c r="AU22" s="295"/>
      <c r="AV22" s="294">
        <v>3427.5991999999842</v>
      </c>
      <c r="AW22" s="295"/>
      <c r="AX22" s="294">
        <v>3595.8988000000109</v>
      </c>
      <c r="AY22" s="295"/>
      <c r="AZ22" s="294">
        <v>3513.4714000000254</v>
      </c>
      <c r="BA22" s="295"/>
      <c r="BB22" s="294">
        <v>3421.7750999999207</v>
      </c>
      <c r="BC22" s="295"/>
      <c r="BD22" s="307">
        <v>3434.9256999999566</v>
      </c>
      <c r="BE22" s="308"/>
      <c r="BF22" s="294">
        <v>3468.8162000001421</v>
      </c>
      <c r="BG22" s="295"/>
      <c r="BH22" s="294">
        <v>3415.4139999999757</v>
      </c>
      <c r="BI22" s="295"/>
      <c r="BJ22" s="294">
        <v>3410.7050000000695</v>
      </c>
      <c r="BK22" s="295"/>
      <c r="BL22" s="292">
        <v>3480.0629999999719</v>
      </c>
      <c r="BM22" s="293"/>
      <c r="BN22" s="212"/>
      <c r="BO22" s="1"/>
    </row>
    <row r="23" spans="1:68" ht="14.25" customHeight="1" thickBot="1" x14ac:dyDescent="0.3">
      <c r="A23" s="309" t="s">
        <v>10</v>
      </c>
      <c r="B23" s="310"/>
      <c r="C23" s="311"/>
      <c r="D23" s="312">
        <v>2280</v>
      </c>
      <c r="E23" s="313"/>
      <c r="F23" s="314">
        <v>2280</v>
      </c>
      <c r="G23" s="315"/>
      <c r="H23" s="312">
        <v>2280</v>
      </c>
      <c r="I23" s="313"/>
      <c r="J23" s="312">
        <v>2280</v>
      </c>
      <c r="K23" s="313"/>
      <c r="L23" s="312">
        <v>2232</v>
      </c>
      <c r="M23" s="313"/>
      <c r="N23" s="312">
        <v>2232</v>
      </c>
      <c r="O23" s="313"/>
      <c r="P23" s="312">
        <v>2232</v>
      </c>
      <c r="Q23" s="313"/>
      <c r="R23" s="312">
        <v>2232</v>
      </c>
      <c r="S23" s="313"/>
      <c r="T23" s="312">
        <v>2232</v>
      </c>
      <c r="U23" s="313"/>
      <c r="V23" s="312">
        <v>2232</v>
      </c>
      <c r="W23" s="313"/>
      <c r="X23" s="314">
        <v>2232</v>
      </c>
      <c r="Y23" s="315"/>
      <c r="Z23" s="312">
        <v>2232</v>
      </c>
      <c r="AA23" s="313"/>
      <c r="AB23" s="312">
        <v>2217.913</v>
      </c>
      <c r="AC23" s="313"/>
      <c r="AD23" s="312">
        <v>2232</v>
      </c>
      <c r="AE23" s="313"/>
      <c r="AF23" s="312">
        <v>2232</v>
      </c>
      <c r="AG23" s="313"/>
      <c r="AH23" s="312">
        <v>2184</v>
      </c>
      <c r="AI23" s="313"/>
      <c r="AJ23" s="312">
        <v>2184</v>
      </c>
      <c r="AK23" s="313"/>
      <c r="AL23" s="312">
        <v>2184</v>
      </c>
      <c r="AM23" s="313"/>
      <c r="AN23" s="312">
        <v>2184</v>
      </c>
      <c r="AO23" s="313"/>
      <c r="AP23" s="314">
        <v>2184</v>
      </c>
      <c r="AQ23" s="315"/>
      <c r="AR23" s="312">
        <v>2184</v>
      </c>
      <c r="AS23" s="313"/>
      <c r="AT23" s="312">
        <v>2184</v>
      </c>
      <c r="AU23" s="313"/>
      <c r="AV23" s="314">
        <v>2184</v>
      </c>
      <c r="AW23" s="315"/>
      <c r="AX23" s="312">
        <v>2160</v>
      </c>
      <c r="AY23" s="313"/>
      <c r="AZ23" s="312">
        <v>2160</v>
      </c>
      <c r="BA23" s="313"/>
      <c r="BB23" s="312">
        <v>2160</v>
      </c>
      <c r="BC23" s="313"/>
      <c r="BD23" s="312">
        <v>2160</v>
      </c>
      <c r="BE23" s="313"/>
      <c r="BF23" s="312">
        <v>2160</v>
      </c>
      <c r="BG23" s="313"/>
      <c r="BH23" s="312">
        <v>2064</v>
      </c>
      <c r="BI23" s="313"/>
      <c r="BJ23" s="312">
        <v>2112</v>
      </c>
      <c r="BK23" s="313"/>
      <c r="BL23" s="312">
        <v>2112</v>
      </c>
      <c r="BM23" s="313"/>
      <c r="BN23" s="171"/>
      <c r="BO23" s="1"/>
    </row>
    <row r="24" spans="1:68" ht="14.25" customHeight="1" thickBot="1" x14ac:dyDescent="0.3">
      <c r="A24" s="316" t="s">
        <v>11</v>
      </c>
      <c r="B24" s="317"/>
      <c r="C24" s="318"/>
      <c r="D24" s="319">
        <v>369.78</v>
      </c>
      <c r="E24" s="320"/>
      <c r="F24" s="319">
        <v>370</v>
      </c>
      <c r="G24" s="320"/>
      <c r="H24" s="319">
        <v>369.92</v>
      </c>
      <c r="I24" s="320"/>
      <c r="J24" s="319">
        <v>349.69</v>
      </c>
      <c r="K24" s="320"/>
      <c r="L24" s="319">
        <v>279.95999999999998</v>
      </c>
      <c r="M24" s="320"/>
      <c r="N24" s="319">
        <v>280</v>
      </c>
      <c r="O24" s="320"/>
      <c r="P24" s="319">
        <v>280</v>
      </c>
      <c r="Q24" s="320"/>
      <c r="R24" s="319">
        <v>280.00099999999998</v>
      </c>
      <c r="S24" s="320"/>
      <c r="T24" s="319">
        <v>280</v>
      </c>
      <c r="U24" s="320"/>
      <c r="V24" s="319">
        <v>280</v>
      </c>
      <c r="W24" s="320"/>
      <c r="X24" s="319">
        <v>280.00099999999998</v>
      </c>
      <c r="Y24" s="320"/>
      <c r="Z24" s="319">
        <v>280</v>
      </c>
      <c r="AA24" s="320"/>
      <c r="AB24" s="319">
        <v>279.99900000000002</v>
      </c>
      <c r="AC24" s="320"/>
      <c r="AD24" s="319">
        <v>279.99699999999996</v>
      </c>
      <c r="AE24" s="320"/>
      <c r="AF24" s="319">
        <v>280</v>
      </c>
      <c r="AG24" s="320"/>
      <c r="AH24" s="319">
        <v>279.98899999999998</v>
      </c>
      <c r="AI24" s="320"/>
      <c r="AJ24" s="319">
        <v>279.98699999999997</v>
      </c>
      <c r="AK24" s="320"/>
      <c r="AL24" s="319">
        <v>279.99099999999999</v>
      </c>
      <c r="AM24" s="320"/>
      <c r="AN24" s="319">
        <v>279.98899999999998</v>
      </c>
      <c r="AO24" s="320"/>
      <c r="AP24" s="319">
        <v>279.98699999999997</v>
      </c>
      <c r="AQ24" s="320"/>
      <c r="AR24" s="319">
        <v>279.99</v>
      </c>
      <c r="AS24" s="320"/>
      <c r="AT24" s="319">
        <v>279.98699999999997</v>
      </c>
      <c r="AU24" s="320"/>
      <c r="AV24" s="319">
        <v>240.001</v>
      </c>
      <c r="AW24" s="320"/>
      <c r="AX24" s="319">
        <v>239.98400000000001</v>
      </c>
      <c r="AY24" s="320"/>
      <c r="AZ24" s="319">
        <v>239.988</v>
      </c>
      <c r="BA24" s="320"/>
      <c r="BB24" s="319">
        <v>239.98699999999997</v>
      </c>
      <c r="BC24" s="320"/>
      <c r="BD24" s="319">
        <v>239.98699999999997</v>
      </c>
      <c r="BE24" s="320"/>
      <c r="BF24" s="319">
        <v>239.98699999999997</v>
      </c>
      <c r="BG24" s="320"/>
      <c r="BH24" s="319">
        <v>239.453</v>
      </c>
      <c r="BI24" s="320"/>
      <c r="BJ24" s="319">
        <v>239.98699999999999</v>
      </c>
      <c r="BK24" s="320"/>
      <c r="BL24" s="319">
        <v>239.98599999999999</v>
      </c>
      <c r="BM24" s="320"/>
      <c r="BN24" s="171"/>
      <c r="BO24" s="1"/>
    </row>
    <row r="25" spans="1:68" ht="14.25" customHeight="1" thickBot="1" x14ac:dyDescent="0.3">
      <c r="A25" s="316" t="s">
        <v>12</v>
      </c>
      <c r="B25" s="317"/>
      <c r="C25" s="318"/>
      <c r="D25" s="321">
        <f>D21+D23+D24</f>
        <v>3596.8879999999999</v>
      </c>
      <c r="E25" s="322"/>
      <c r="F25" s="321">
        <f>F21+F23+F24</f>
        <v>3537.51</v>
      </c>
      <c r="G25" s="322"/>
      <c r="H25" s="321">
        <f>H21+H23+H24</f>
        <v>3573.2879999998668</v>
      </c>
      <c r="I25" s="322"/>
      <c r="J25" s="321">
        <f>J21+J23+J24</f>
        <v>3563.7009999999968</v>
      </c>
      <c r="K25" s="322"/>
      <c r="L25" s="321">
        <f>L21+L23+L24</f>
        <v>3449.5320000000002</v>
      </c>
      <c r="M25" s="322"/>
      <c r="N25" s="321">
        <f>N21+N23+N24</f>
        <v>3391.586999999985</v>
      </c>
      <c r="O25" s="322"/>
      <c r="P25" s="321">
        <f>P21+P23+P24</f>
        <v>2512.3580000000002</v>
      </c>
      <c r="Q25" s="322"/>
      <c r="R25" s="321">
        <f>R21+R23+R24</f>
        <v>3409.4110000000001</v>
      </c>
      <c r="S25" s="322"/>
      <c r="T25" s="321">
        <f>T21+T23+T24</f>
        <v>3417.6420000000003</v>
      </c>
      <c r="U25" s="322"/>
      <c r="V25" s="321">
        <f>V21+V23+V24</f>
        <v>3448.3070000001017</v>
      </c>
      <c r="W25" s="322"/>
      <c r="X25" s="321">
        <f>X21+X23+X24</f>
        <v>3456.5509999999176</v>
      </c>
      <c r="Y25" s="322"/>
      <c r="Z25" s="321">
        <f>Z21+Z23+Z24</f>
        <v>3338.42899999982</v>
      </c>
      <c r="AA25" s="322"/>
      <c r="AB25" s="321">
        <f>AB21+AB23+AB24</f>
        <v>3523.8590000000004</v>
      </c>
      <c r="AC25" s="322"/>
      <c r="AD25" s="321">
        <f>AD21+AD23+AD24</f>
        <v>3507.4889999995398</v>
      </c>
      <c r="AE25" s="322"/>
      <c r="AF25" s="321">
        <f ca="1">AF21+AF23+AF24</f>
        <v>961.596</v>
      </c>
      <c r="AG25" s="322"/>
      <c r="AH25" s="321">
        <f>AH21+AH23+AH24</f>
        <v>3499.8470000000002</v>
      </c>
      <c r="AI25" s="322"/>
      <c r="AJ25" s="321">
        <f>AJ21+AJ23+AJ24</f>
        <v>3459.0399999999563</v>
      </c>
      <c r="AK25" s="322"/>
      <c r="AL25" s="321">
        <f>AL21+AL23+AL24</f>
        <v>3495.1010000000001</v>
      </c>
      <c r="AM25" s="322"/>
      <c r="AN25" s="321">
        <f>AN21+AN23+AN24</f>
        <v>3456.6460000000002</v>
      </c>
      <c r="AO25" s="322"/>
      <c r="AP25" s="321">
        <f>AP21+AP23+AP24</f>
        <v>3449.3659999999727</v>
      </c>
      <c r="AQ25" s="322"/>
      <c r="AR25" s="321">
        <f>AR21+AR23+AR24</f>
        <v>3565.1109999999999</v>
      </c>
      <c r="AS25" s="322"/>
      <c r="AT25" s="321">
        <f>AT21+AT23+AT24</f>
        <v>3527.9049999999997</v>
      </c>
      <c r="AU25" s="322"/>
      <c r="AV25" s="321">
        <f>AV21+AV23+AV24</f>
        <v>3488.6389999997764</v>
      </c>
      <c r="AW25" s="322"/>
      <c r="AX25" s="321">
        <f>AX21+AX23+AX24</f>
        <v>3442.4870000000001</v>
      </c>
      <c r="AY25" s="322"/>
      <c r="AZ25" s="321">
        <f>AZ21+AZ23+AZ24</f>
        <v>3449.0579999999995</v>
      </c>
      <c r="BA25" s="322"/>
      <c r="BB25" s="321">
        <f>BB21+BB23+BB24</f>
        <v>3372.4549999999899</v>
      </c>
      <c r="BC25" s="322"/>
      <c r="BD25" s="321">
        <f>BD21+BD23+BD24</f>
        <v>3394.6220000000003</v>
      </c>
      <c r="BE25" s="322"/>
      <c r="BF25" s="321">
        <f>BF21+BF23+BF24</f>
        <v>3474.308</v>
      </c>
      <c r="BG25" s="322"/>
      <c r="BH25" s="321">
        <f>BH21+BH23+BH24</f>
        <v>2948.7260000001174</v>
      </c>
      <c r="BI25" s="322"/>
      <c r="BJ25" s="321">
        <f>BJ21+BJ23+BJ24</f>
        <v>3477.4110000000001</v>
      </c>
      <c r="BK25" s="322"/>
      <c r="BL25" s="321">
        <f>BL21+BL23+BL24</f>
        <v>3414.3029999999999</v>
      </c>
      <c r="BM25" s="322"/>
      <c r="BN25" s="171"/>
      <c r="BO25" s="1"/>
    </row>
    <row r="26" spans="1:68" ht="14.25" customHeight="1" thickBot="1" x14ac:dyDescent="0.3">
      <c r="A26" s="325" t="s">
        <v>13</v>
      </c>
      <c r="B26" s="326"/>
      <c r="C26" s="327"/>
      <c r="D26" s="321">
        <f>D22-D25</f>
        <v>-230.01499999995895</v>
      </c>
      <c r="E26" s="322"/>
      <c r="F26" s="321">
        <f t="shared" ref="F26:BL26" si="5">F22-F25</f>
        <v>-156.87099999975362</v>
      </c>
      <c r="G26" s="322"/>
      <c r="H26" s="321">
        <f t="shared" si="5"/>
        <v>-56.575199999906999</v>
      </c>
      <c r="I26" s="322"/>
      <c r="J26" s="321">
        <f t="shared" si="5"/>
        <v>38.790500000077827</v>
      </c>
      <c r="K26" s="322"/>
      <c r="L26" s="321">
        <f t="shared" si="5"/>
        <v>-36.47400000000016</v>
      </c>
      <c r="M26" s="322"/>
      <c r="N26" s="321">
        <f t="shared" si="5"/>
        <v>3.5605999999993401</v>
      </c>
      <c r="O26" s="322"/>
      <c r="P26" s="321">
        <f t="shared" si="5"/>
        <v>758.11759999995093</v>
      </c>
      <c r="Q26" s="322"/>
      <c r="R26" s="321">
        <f t="shared" si="5"/>
        <v>-4.1597000000610933</v>
      </c>
      <c r="S26" s="322"/>
      <c r="T26" s="323">
        <f t="shared" si="5"/>
        <v>25.13799999999992</v>
      </c>
      <c r="U26" s="324"/>
      <c r="V26" s="323">
        <f t="shared" si="5"/>
        <v>108.78630000001704</v>
      </c>
      <c r="W26" s="324"/>
      <c r="X26" s="323">
        <f t="shared" si="5"/>
        <v>58.55780000002369</v>
      </c>
      <c r="Y26" s="324"/>
      <c r="Z26" s="323">
        <f t="shared" si="5"/>
        <v>29.200800000237905</v>
      </c>
      <c r="AA26" s="324"/>
      <c r="AB26" s="323">
        <f t="shared" si="5"/>
        <v>-82.071000000000367</v>
      </c>
      <c r="AC26" s="324"/>
      <c r="AD26" s="323">
        <f t="shared" si="5"/>
        <v>-287.3635999989101</v>
      </c>
      <c r="AE26" s="324"/>
      <c r="AF26" s="323">
        <f t="shared" ca="1" si="5"/>
        <v>-961.596</v>
      </c>
      <c r="AG26" s="324"/>
      <c r="AH26" s="323">
        <f t="shared" si="5"/>
        <v>197.77470000005997</v>
      </c>
      <c r="AI26" s="324"/>
      <c r="AJ26" s="323">
        <f t="shared" si="5"/>
        <v>182.45989999999438</v>
      </c>
      <c r="AK26" s="324"/>
      <c r="AL26" s="323">
        <f t="shared" si="5"/>
        <v>28.788700000003246</v>
      </c>
      <c r="AM26" s="324"/>
      <c r="AN26" s="323">
        <f t="shared" si="5"/>
        <v>-189.56059999992431</v>
      </c>
      <c r="AO26" s="324"/>
      <c r="AP26" s="323">
        <f t="shared" si="5"/>
        <v>190.42409999999199</v>
      </c>
      <c r="AQ26" s="324"/>
      <c r="AR26" s="323">
        <f t="shared" si="5"/>
        <v>-90.016500000035194</v>
      </c>
      <c r="AS26" s="324"/>
      <c r="AT26" s="323">
        <f t="shared" si="5"/>
        <v>-69.742999999942185</v>
      </c>
      <c r="AU26" s="324"/>
      <c r="AV26" s="323">
        <f t="shared" si="5"/>
        <v>-61.039799999792194</v>
      </c>
      <c r="AW26" s="324"/>
      <c r="AX26" s="323">
        <f t="shared" si="5"/>
        <v>153.41180000001077</v>
      </c>
      <c r="AY26" s="324"/>
      <c r="AZ26" s="323">
        <f t="shared" si="5"/>
        <v>64.413400000025831</v>
      </c>
      <c r="BA26" s="324"/>
      <c r="BB26" s="323">
        <f t="shared" si="5"/>
        <v>49.32009999993079</v>
      </c>
      <c r="BC26" s="324"/>
      <c r="BD26" s="323">
        <f t="shared" si="5"/>
        <v>40.303699999956279</v>
      </c>
      <c r="BE26" s="324"/>
      <c r="BF26" s="323">
        <f t="shared" si="5"/>
        <v>-5.4917999998579035</v>
      </c>
      <c r="BG26" s="324"/>
      <c r="BH26" s="323">
        <f t="shared" si="5"/>
        <v>466.68799999985822</v>
      </c>
      <c r="BI26" s="324"/>
      <c r="BJ26" s="323">
        <f t="shared" si="5"/>
        <v>-66.705999999930555</v>
      </c>
      <c r="BK26" s="324"/>
      <c r="BL26" s="323">
        <f t="shared" si="5"/>
        <v>65.759999999972024</v>
      </c>
      <c r="BM26" s="324"/>
      <c r="BN26" s="171"/>
      <c r="BO26" s="1"/>
    </row>
    <row r="27" spans="1:68" ht="15" hidden="1" customHeight="1" thickBot="1" x14ac:dyDescent="0.3">
      <c r="A27" s="329" t="s">
        <v>14</v>
      </c>
      <c r="B27" s="330"/>
      <c r="C27" s="331"/>
      <c r="D27" s="328" t="e">
        <f>#REF!-E21-D23-D24</f>
        <v>#REF!</v>
      </c>
      <c r="E27" s="306"/>
      <c r="F27" s="328"/>
      <c r="G27" s="306"/>
      <c r="H27" s="328"/>
      <c r="I27" s="306"/>
      <c r="J27" s="328"/>
      <c r="K27" s="306"/>
      <c r="L27" s="328"/>
      <c r="M27" s="306"/>
      <c r="N27" s="328"/>
      <c r="O27" s="306"/>
      <c r="P27" s="328"/>
      <c r="Q27" s="306"/>
      <c r="R27" s="328"/>
      <c r="S27" s="306"/>
      <c r="T27" s="328"/>
      <c r="U27" s="306"/>
      <c r="V27" s="328"/>
      <c r="W27" s="306"/>
      <c r="X27" s="328"/>
      <c r="Y27" s="306"/>
      <c r="Z27" s="328"/>
      <c r="AA27" s="306"/>
      <c r="AB27" s="328"/>
      <c r="AC27" s="306"/>
      <c r="AD27" s="328"/>
      <c r="AE27" s="306"/>
      <c r="AF27" s="328">
        <f>AF22-AG21-AF23-AF24</f>
        <v>-1214.1174000002088</v>
      </c>
      <c r="AG27" s="306"/>
      <c r="AH27" s="328">
        <f>AH22-AI21-AH23-AH24</f>
        <v>-6.7811500000456704</v>
      </c>
      <c r="AI27" s="306"/>
      <c r="AJ27" s="328">
        <f>AJ22-AK21-AJ23-AJ24</f>
        <v>41.76560000000984</v>
      </c>
      <c r="AK27" s="306"/>
      <c r="AL27" s="328">
        <f>AL22-AM21-AL23-AL24</f>
        <v>-108.38239999995676</v>
      </c>
      <c r="AM27" s="306"/>
      <c r="AN27" s="328">
        <f>AN22-AO21-AN23-AN24</f>
        <v>-206.71935000001707</v>
      </c>
      <c r="AO27" s="306"/>
      <c r="AP27" s="328">
        <f>AP22-AQ21-AP23-AP24</f>
        <v>148.283899999965</v>
      </c>
      <c r="AQ27" s="306"/>
      <c r="AR27" s="328"/>
      <c r="AS27" s="306"/>
      <c r="AT27" s="328"/>
      <c r="AU27" s="306"/>
      <c r="AV27" s="328"/>
      <c r="AW27" s="306"/>
      <c r="AX27" s="328"/>
      <c r="AY27" s="306"/>
      <c r="AZ27" s="328"/>
      <c r="BA27" s="306"/>
      <c r="BB27" s="328"/>
      <c r="BC27" s="306"/>
      <c r="BD27" s="328"/>
      <c r="BE27" s="306"/>
      <c r="BF27" s="328"/>
      <c r="BG27" s="306"/>
      <c r="BH27" s="328"/>
      <c r="BI27" s="306"/>
      <c r="BJ27" s="328"/>
      <c r="BK27" s="306"/>
      <c r="BL27" s="328"/>
      <c r="BM27" s="306"/>
      <c r="BN27" s="1"/>
      <c r="BO27" s="126">
        <f>BN22-BO21-BN24-BN23</f>
        <v>-31623.536469999039</v>
      </c>
    </row>
    <row r="28" spans="1:68" ht="15" customHeight="1" x14ac:dyDescent="0.25">
      <c r="A28" s="332"/>
      <c r="B28" s="332"/>
      <c r="C28" s="332"/>
      <c r="BO28" s="67"/>
    </row>
    <row r="29" spans="1:68" x14ac:dyDescent="0.25">
      <c r="D29" s="333">
        <v>45413</v>
      </c>
      <c r="E29" s="334"/>
      <c r="F29" s="333">
        <v>45414</v>
      </c>
      <c r="G29" s="334"/>
      <c r="H29" s="333">
        <v>45415</v>
      </c>
      <c r="I29" s="334"/>
      <c r="J29" s="333">
        <v>45416</v>
      </c>
      <c r="K29" s="334"/>
      <c r="L29" s="333">
        <v>45417</v>
      </c>
      <c r="M29" s="334"/>
      <c r="N29" s="333">
        <v>45418</v>
      </c>
      <c r="O29" s="334"/>
      <c r="P29" s="333">
        <v>45419</v>
      </c>
      <c r="Q29" s="334"/>
      <c r="R29" s="333">
        <v>45420</v>
      </c>
      <c r="S29" s="334"/>
      <c r="T29" s="333">
        <v>45421</v>
      </c>
      <c r="U29" s="334"/>
      <c r="V29" s="333">
        <v>45422</v>
      </c>
      <c r="W29" s="334"/>
      <c r="X29" s="333">
        <v>45423</v>
      </c>
      <c r="Y29" s="334"/>
      <c r="Z29" s="333">
        <v>45424</v>
      </c>
      <c r="AA29" s="334"/>
      <c r="AB29" s="333">
        <v>45425</v>
      </c>
      <c r="AC29" s="334"/>
      <c r="AD29" s="333">
        <v>45426</v>
      </c>
      <c r="AE29" s="334"/>
      <c r="AF29" s="333">
        <v>45427</v>
      </c>
      <c r="AG29" s="334"/>
      <c r="AH29" s="333">
        <v>45428</v>
      </c>
      <c r="AI29" s="334"/>
      <c r="AJ29" s="333">
        <v>45429</v>
      </c>
      <c r="AK29" s="334"/>
      <c r="AL29" s="333">
        <v>45430</v>
      </c>
      <c r="AM29" s="334"/>
      <c r="AN29" s="333">
        <v>45431</v>
      </c>
      <c r="AO29" s="334"/>
      <c r="AP29" s="333">
        <v>45432</v>
      </c>
      <c r="AQ29" s="334"/>
      <c r="AR29" s="333">
        <v>45433</v>
      </c>
      <c r="AS29" s="334"/>
      <c r="AT29" s="333">
        <v>45434</v>
      </c>
      <c r="AU29" s="334"/>
      <c r="AV29" s="333">
        <v>45435</v>
      </c>
      <c r="AW29" s="334"/>
      <c r="AX29" s="333">
        <v>45436</v>
      </c>
      <c r="AY29" s="334"/>
      <c r="AZ29" s="333">
        <v>45437</v>
      </c>
      <c r="BA29" s="334"/>
      <c r="BB29" s="333">
        <v>45438</v>
      </c>
      <c r="BC29" s="334"/>
      <c r="BD29" s="333">
        <v>45439</v>
      </c>
      <c r="BE29" s="334"/>
      <c r="BF29" s="333">
        <v>45440</v>
      </c>
      <c r="BG29" s="334"/>
      <c r="BH29" s="333">
        <v>45441</v>
      </c>
      <c r="BI29" s="334"/>
      <c r="BJ29" s="333">
        <v>45442</v>
      </c>
      <c r="BK29" s="334"/>
      <c r="BL29" s="333">
        <v>45443</v>
      </c>
      <c r="BM29" s="334"/>
    </row>
    <row r="30" spans="1:68" ht="15.75" x14ac:dyDescent="0.25">
      <c r="C30" s="78" t="s">
        <v>16</v>
      </c>
      <c r="D30" s="335">
        <v>15850.415000000001</v>
      </c>
      <c r="E30" s="335"/>
      <c r="F30" s="335">
        <v>15855.414000000001</v>
      </c>
      <c r="G30" s="335"/>
      <c r="H30" s="336">
        <v>15860.424000000001</v>
      </c>
      <c r="I30" s="336"/>
      <c r="J30" s="337">
        <v>15865.102999999999</v>
      </c>
      <c r="K30" s="337"/>
      <c r="L30" s="336">
        <v>15869.555</v>
      </c>
      <c r="M30" s="336"/>
      <c r="N30" s="336">
        <v>15874.308000000001</v>
      </c>
      <c r="O30" s="336"/>
      <c r="P30" s="336">
        <v>15879.132</v>
      </c>
      <c r="Q30" s="336"/>
      <c r="R30" s="335">
        <v>15883.882</v>
      </c>
      <c r="S30" s="335"/>
      <c r="T30" s="336">
        <v>15887.996999999999</v>
      </c>
      <c r="U30" s="336"/>
      <c r="V30" s="336">
        <v>15890.971</v>
      </c>
      <c r="W30" s="336"/>
      <c r="X30" s="336">
        <v>15894.2</v>
      </c>
      <c r="Y30" s="336"/>
      <c r="Z30" s="336">
        <v>15897.384</v>
      </c>
      <c r="AA30" s="336"/>
      <c r="AB30" s="336">
        <v>15902.11</v>
      </c>
      <c r="AC30" s="336"/>
      <c r="AD30" s="336">
        <v>15906.697</v>
      </c>
      <c r="AE30" s="336"/>
      <c r="AF30" s="336">
        <v>15911.31</v>
      </c>
      <c r="AG30" s="336"/>
      <c r="AH30" s="341">
        <v>15916.107</v>
      </c>
      <c r="AI30" s="341"/>
      <c r="AJ30" s="341">
        <v>15920.563</v>
      </c>
      <c r="AK30" s="341"/>
      <c r="AL30" s="336">
        <v>15924.829</v>
      </c>
      <c r="AM30" s="336"/>
      <c r="AN30" s="336">
        <v>15928.958000000001</v>
      </c>
      <c r="AO30" s="336"/>
      <c r="AP30" s="336">
        <v>15933.84</v>
      </c>
      <c r="AQ30" s="336"/>
      <c r="AR30" s="336">
        <v>15938.648999999999</v>
      </c>
      <c r="AS30" s="336"/>
      <c r="AT30" s="336">
        <v>15943.371999999999</v>
      </c>
      <c r="AU30" s="336"/>
      <c r="AV30" s="336">
        <v>15947.822</v>
      </c>
      <c r="AW30" s="336"/>
      <c r="AX30" s="336">
        <v>15951.852000000001</v>
      </c>
      <c r="AY30" s="336"/>
      <c r="AZ30" s="336">
        <v>15956.697</v>
      </c>
      <c r="BA30" s="336"/>
      <c r="BB30" s="336">
        <v>15961.468000000001</v>
      </c>
      <c r="BC30" s="336"/>
      <c r="BD30" s="336">
        <v>15963.423000000001</v>
      </c>
      <c r="BE30" s="336"/>
      <c r="BF30" s="336">
        <v>15965.31</v>
      </c>
      <c r="BG30" s="336"/>
      <c r="BH30" s="336">
        <v>15967.380999999999</v>
      </c>
      <c r="BI30" s="336"/>
      <c r="BJ30" s="336">
        <v>15969.896000000001</v>
      </c>
      <c r="BK30" s="336"/>
      <c r="BL30" s="336">
        <v>15972.798000000001</v>
      </c>
      <c r="BM30" s="336"/>
    </row>
    <row r="31" spans="1:68" ht="15.75" x14ac:dyDescent="0.25">
      <c r="C31" s="78" t="s">
        <v>17</v>
      </c>
      <c r="D31" s="335">
        <v>1057.472</v>
      </c>
      <c r="E31" s="335"/>
      <c r="F31" s="335">
        <v>1057.472</v>
      </c>
      <c r="G31" s="335"/>
      <c r="H31" s="336">
        <v>1057.472</v>
      </c>
      <c r="I31" s="336"/>
      <c r="J31" s="337">
        <v>1057.472</v>
      </c>
      <c r="K31" s="337"/>
      <c r="L31" s="336">
        <v>1057.472</v>
      </c>
      <c r="M31" s="336"/>
      <c r="N31" s="336">
        <v>1057.472</v>
      </c>
      <c r="O31" s="336"/>
      <c r="P31" s="336">
        <v>1057.472</v>
      </c>
      <c r="Q31" s="336"/>
      <c r="R31" s="335">
        <v>1057.472</v>
      </c>
      <c r="S31" s="335"/>
      <c r="T31" s="336">
        <v>1057.472</v>
      </c>
      <c r="U31" s="336"/>
      <c r="V31" s="336">
        <v>1057.472</v>
      </c>
      <c r="W31" s="336"/>
      <c r="X31" s="336">
        <v>1057.472</v>
      </c>
      <c r="Y31" s="336"/>
      <c r="Z31" s="336">
        <v>1057.472</v>
      </c>
      <c r="AA31" s="336"/>
      <c r="AB31" s="336">
        <v>1057.472</v>
      </c>
      <c r="AC31" s="336"/>
      <c r="AD31" s="336">
        <v>1057.472</v>
      </c>
      <c r="AE31" s="336"/>
      <c r="AF31" s="336">
        <v>1057.472</v>
      </c>
      <c r="AG31" s="336"/>
      <c r="AH31" s="341">
        <v>1057.472</v>
      </c>
      <c r="AI31" s="341"/>
      <c r="AJ31" s="341">
        <v>1057.472</v>
      </c>
      <c r="AK31" s="341"/>
      <c r="AL31" s="336">
        <v>1057.472</v>
      </c>
      <c r="AM31" s="336"/>
      <c r="AN31" s="336">
        <v>1057.472</v>
      </c>
      <c r="AO31" s="336"/>
      <c r="AP31" s="336">
        <v>1057.472</v>
      </c>
      <c r="AQ31" s="336"/>
      <c r="AR31" s="336">
        <v>1057.472</v>
      </c>
      <c r="AS31" s="336"/>
      <c r="AT31" s="336">
        <v>1057.472</v>
      </c>
      <c r="AU31" s="336"/>
      <c r="AV31" s="336">
        <v>1057.472</v>
      </c>
      <c r="AW31" s="336"/>
      <c r="AX31" s="336">
        <v>1057.472</v>
      </c>
      <c r="AY31" s="336"/>
      <c r="AZ31" s="336">
        <v>1057.472</v>
      </c>
      <c r="BA31" s="336"/>
      <c r="BB31" s="336">
        <v>1057.472</v>
      </c>
      <c r="BC31" s="336"/>
      <c r="BD31" s="336">
        <v>1057.508</v>
      </c>
      <c r="BE31" s="336"/>
      <c r="BF31" s="336">
        <v>1057.508</v>
      </c>
      <c r="BG31" s="336"/>
      <c r="BH31" s="336">
        <v>1057.508</v>
      </c>
      <c r="BI31" s="336"/>
      <c r="BJ31" s="336">
        <v>1057.508</v>
      </c>
      <c r="BK31" s="336"/>
      <c r="BL31" s="336">
        <v>1057.508</v>
      </c>
      <c r="BM31" s="336"/>
    </row>
    <row r="32" spans="1:68" ht="15.75" x14ac:dyDescent="0.25">
      <c r="C32" s="78" t="s">
        <v>18</v>
      </c>
      <c r="D32" s="335">
        <v>20.039999999999054</v>
      </c>
      <c r="E32" s="335"/>
      <c r="F32" s="335">
        <v>19.480000000001382</v>
      </c>
      <c r="G32" s="335"/>
      <c r="H32" s="336">
        <v>19.680000000000291</v>
      </c>
      <c r="I32" s="336"/>
      <c r="J32" s="337">
        <v>19.199999999998909</v>
      </c>
      <c r="K32" s="337"/>
      <c r="L32" s="336">
        <v>19.680000000000291</v>
      </c>
      <c r="M32" s="336"/>
      <c r="N32" s="336">
        <v>18.399999999999636</v>
      </c>
      <c r="O32" s="336"/>
      <c r="P32" s="336">
        <v>19.159999999999854</v>
      </c>
      <c r="Q32" s="336"/>
      <c r="R32" s="335">
        <v>18.280000000000655</v>
      </c>
      <c r="S32" s="335"/>
      <c r="T32" s="336">
        <v>18.8799999999992</v>
      </c>
      <c r="U32" s="336"/>
      <c r="V32" s="336">
        <v>18.320000000001528</v>
      </c>
      <c r="W32" s="336"/>
      <c r="X32" s="336">
        <v>19.159999999999854</v>
      </c>
      <c r="Y32" s="336"/>
      <c r="Z32" s="336">
        <v>18.840000000000146</v>
      </c>
      <c r="AA32" s="336"/>
      <c r="AB32" s="336">
        <v>18.919999999998254</v>
      </c>
      <c r="AC32" s="336"/>
      <c r="AD32" s="336">
        <v>18.880000000001019</v>
      </c>
      <c r="AE32" s="336"/>
      <c r="AF32" s="336">
        <v>17.959999999999127</v>
      </c>
      <c r="AG32" s="336"/>
      <c r="AH32" s="341">
        <v>18.440000000000509</v>
      </c>
      <c r="AI32" s="341"/>
      <c r="AJ32" s="341">
        <v>18.559999999999491</v>
      </c>
      <c r="AK32" s="341"/>
      <c r="AL32" s="336">
        <v>17.600000000000364</v>
      </c>
      <c r="AM32" s="336"/>
      <c r="AN32" s="336">
        <v>19.319999999999709</v>
      </c>
      <c r="AO32" s="336"/>
      <c r="AP32" s="336">
        <v>18.720000000001164</v>
      </c>
      <c r="AQ32" s="336"/>
      <c r="AR32" s="336">
        <v>18.319999999999709</v>
      </c>
      <c r="AS32" s="336"/>
      <c r="AT32" s="336">
        <v>17.559999999999491</v>
      </c>
      <c r="AU32" s="336"/>
      <c r="AV32" s="336">
        <v>18.600000000000364</v>
      </c>
      <c r="AW32" s="336"/>
      <c r="AX32" s="336">
        <v>18.8799999999992</v>
      </c>
      <c r="AY32" s="336"/>
      <c r="AZ32" s="336">
        <v>17</v>
      </c>
      <c r="BA32" s="336"/>
      <c r="BB32" s="336">
        <v>19.720000000001164</v>
      </c>
      <c r="BC32" s="336"/>
      <c r="BD32" s="336">
        <v>18.399999999999636</v>
      </c>
      <c r="BE32" s="336"/>
      <c r="BF32" s="336">
        <v>17.959999999999127</v>
      </c>
      <c r="BG32" s="336"/>
      <c r="BH32" s="336">
        <v>17.680000000000291</v>
      </c>
      <c r="BI32" s="336"/>
      <c r="BJ32" s="336">
        <v>17.680000000000291</v>
      </c>
      <c r="BK32" s="336"/>
      <c r="BL32" s="336">
        <v>18.440000000000509</v>
      </c>
      <c r="BM32" s="336"/>
    </row>
    <row r="33" spans="1:121" ht="15.75" x14ac:dyDescent="0.25">
      <c r="C33" s="78" t="s">
        <v>19</v>
      </c>
      <c r="D33" s="335">
        <v>152.17999999998574</v>
      </c>
      <c r="E33" s="335"/>
      <c r="F33" s="335">
        <v>184.93999999998778</v>
      </c>
      <c r="G33" s="335"/>
      <c r="H33" s="336">
        <v>227.36000000002241</v>
      </c>
      <c r="I33" s="336"/>
      <c r="J33" s="337">
        <v>220.36000000002241</v>
      </c>
      <c r="K33" s="337"/>
      <c r="L33" s="336">
        <v>156.51999999995314</v>
      </c>
      <c r="M33" s="336"/>
      <c r="N33" s="336">
        <v>145.18000000003667</v>
      </c>
      <c r="O33" s="336"/>
      <c r="P33" s="336">
        <v>143.9199999999837</v>
      </c>
      <c r="Q33" s="336"/>
      <c r="R33" s="335">
        <v>146.30000000001019</v>
      </c>
      <c r="S33" s="335"/>
      <c r="T33" s="336">
        <v>145.59999999996944</v>
      </c>
      <c r="U33" s="336"/>
      <c r="V33" s="336">
        <v>154.14000000002852</v>
      </c>
      <c r="W33" s="336"/>
      <c r="X33" s="336">
        <v>146.5800000000163</v>
      </c>
      <c r="Y33" s="336"/>
      <c r="Z33" s="336">
        <v>142.37999999997555</v>
      </c>
      <c r="AA33" s="336"/>
      <c r="AB33" s="336">
        <v>152.17999999998574</v>
      </c>
      <c r="AC33" s="336"/>
      <c r="AD33" s="336">
        <v>158.76000000000204</v>
      </c>
      <c r="AE33" s="336"/>
      <c r="AF33" s="336">
        <v>151.47999999999593</v>
      </c>
      <c r="AG33" s="336"/>
      <c r="AH33" s="341">
        <v>154.56000000001222</v>
      </c>
      <c r="AI33" s="341"/>
      <c r="AJ33" s="341">
        <v>159.32000000001426</v>
      </c>
      <c r="AK33" s="341"/>
      <c r="AL33" s="336">
        <v>153.43999999998778</v>
      </c>
      <c r="AM33" s="336"/>
      <c r="AN33" s="336">
        <v>155.26000000000204</v>
      </c>
      <c r="AO33" s="336"/>
      <c r="AP33" s="336">
        <v>149.93999999998778</v>
      </c>
      <c r="AQ33" s="336"/>
      <c r="AR33" s="336">
        <v>137.06000000001222</v>
      </c>
      <c r="AS33" s="336"/>
      <c r="AT33" s="336">
        <v>157.36000000002241</v>
      </c>
      <c r="AU33" s="336"/>
      <c r="AV33" s="336">
        <v>137.61999999997352</v>
      </c>
      <c r="AW33" s="336"/>
      <c r="AX33" s="336">
        <v>140.56000000001222</v>
      </c>
      <c r="AY33" s="336"/>
      <c r="AZ33" s="336">
        <v>134.82000000001426</v>
      </c>
      <c r="BA33" s="336"/>
      <c r="BB33" s="336">
        <v>140.4199999999837</v>
      </c>
      <c r="BC33" s="336"/>
      <c r="BD33" s="336">
        <v>140.69999999998981</v>
      </c>
      <c r="BE33" s="336"/>
      <c r="BF33" s="336">
        <v>136.0800000000163</v>
      </c>
      <c r="BG33" s="336"/>
      <c r="BH33" s="336">
        <v>131.17999999998574</v>
      </c>
      <c r="BI33" s="336"/>
      <c r="BJ33" s="336">
        <v>136.78000000000611</v>
      </c>
      <c r="BK33" s="336"/>
      <c r="BL33" s="336">
        <v>141.11999999997352</v>
      </c>
      <c r="BM33" s="336"/>
    </row>
    <row r="34" spans="1:121" ht="15.75" x14ac:dyDescent="0.25">
      <c r="C34" s="78" t="s">
        <v>20</v>
      </c>
      <c r="D34" s="335">
        <v>38.429999999998472</v>
      </c>
      <c r="E34" s="335"/>
      <c r="F34" s="335">
        <v>38.290000000008149</v>
      </c>
      <c r="G34" s="335"/>
      <c r="H34" s="336">
        <v>38.604999999995925</v>
      </c>
      <c r="I34" s="336"/>
      <c r="J34" s="337">
        <v>38.325000000002547</v>
      </c>
      <c r="K34" s="337"/>
      <c r="L34" s="336">
        <v>38.954999999990832</v>
      </c>
      <c r="M34" s="336"/>
      <c r="N34" s="336">
        <v>35.595000000006621</v>
      </c>
      <c r="O34" s="336"/>
      <c r="P34" s="336">
        <v>37.029999999993379</v>
      </c>
      <c r="Q34" s="336"/>
      <c r="R34" s="335">
        <v>39.235000000009677</v>
      </c>
      <c r="S34" s="335"/>
      <c r="T34" s="336">
        <v>39.934999999999491</v>
      </c>
      <c r="U34" s="336"/>
      <c r="V34" s="336">
        <v>37.625</v>
      </c>
      <c r="W34" s="336"/>
      <c r="X34" s="336">
        <v>38.079999999990832</v>
      </c>
      <c r="Y34" s="336"/>
      <c r="Z34" s="336">
        <v>39.304999999998472</v>
      </c>
      <c r="AA34" s="336"/>
      <c r="AB34" s="336">
        <v>38.710000000004584</v>
      </c>
      <c r="AC34" s="336"/>
      <c r="AD34" s="336">
        <v>39.41000000000713</v>
      </c>
      <c r="AE34" s="336"/>
      <c r="AF34" s="336">
        <v>38.815000000000509</v>
      </c>
      <c r="AG34" s="336"/>
      <c r="AH34" s="341">
        <v>37.694999999988795</v>
      </c>
      <c r="AI34" s="341"/>
      <c r="AJ34" s="341">
        <v>37.415000000008149</v>
      </c>
      <c r="AK34" s="341"/>
      <c r="AL34" s="336">
        <v>38.184999999999491</v>
      </c>
      <c r="AM34" s="336"/>
      <c r="AN34" s="336">
        <v>38.709999999991851</v>
      </c>
      <c r="AO34" s="336"/>
      <c r="AP34" s="336">
        <v>38.920000000009168</v>
      </c>
      <c r="AQ34" s="336"/>
      <c r="AR34" s="336">
        <v>39.479999999995925</v>
      </c>
      <c r="AS34" s="336"/>
      <c r="AT34" s="336">
        <v>39.445000000001528</v>
      </c>
      <c r="AU34" s="336"/>
      <c r="AV34" s="336">
        <v>39.479999999995925</v>
      </c>
      <c r="AW34" s="336"/>
      <c r="AX34" s="336">
        <v>39.41000000000713</v>
      </c>
      <c r="AY34" s="336"/>
      <c r="AZ34" s="336">
        <v>39.934999999999491</v>
      </c>
      <c r="BA34" s="336"/>
      <c r="BB34" s="336">
        <v>39.059999999999491</v>
      </c>
      <c r="BC34" s="336"/>
      <c r="BD34" s="336">
        <v>38.849999999994907</v>
      </c>
      <c r="BE34" s="336"/>
      <c r="BF34" s="336">
        <v>39.059999999999491</v>
      </c>
      <c r="BG34" s="336"/>
      <c r="BH34" s="336">
        <v>39.864999999997963</v>
      </c>
      <c r="BI34" s="336"/>
      <c r="BJ34" s="336">
        <v>39.619999999998981</v>
      </c>
      <c r="BK34" s="336"/>
      <c r="BL34" s="336">
        <v>39.900000000005093</v>
      </c>
      <c r="BM34" s="336"/>
    </row>
    <row r="35" spans="1:121" ht="15.75" x14ac:dyDescent="0.25">
      <c r="C35" s="78" t="s">
        <v>21</v>
      </c>
      <c r="D35" s="335">
        <v>18096.405999999999</v>
      </c>
      <c r="E35" s="335"/>
      <c r="F35" s="335">
        <v>18097.217000000001</v>
      </c>
      <c r="G35" s="335"/>
      <c r="H35" s="336">
        <v>18097.217000000001</v>
      </c>
      <c r="I35" s="336"/>
      <c r="J35" s="337">
        <v>18099.266</v>
      </c>
      <c r="K35" s="337"/>
      <c r="L35" s="336">
        <v>18102.972000000002</v>
      </c>
      <c r="M35" s="336"/>
      <c r="N35" s="336">
        <v>18106.800999999999</v>
      </c>
      <c r="O35" s="336"/>
      <c r="P35" s="336">
        <v>18110.525000000001</v>
      </c>
      <c r="Q35" s="336"/>
      <c r="R35" s="335">
        <v>18114.238000000001</v>
      </c>
      <c r="S35" s="335"/>
      <c r="T35" s="336">
        <v>18117.876</v>
      </c>
      <c r="U35" s="336"/>
      <c r="V35" s="336">
        <v>18121.724999999999</v>
      </c>
      <c r="W35" s="336"/>
      <c r="X35" s="336">
        <v>18125.395</v>
      </c>
      <c r="Y35" s="336"/>
      <c r="Z35" s="336">
        <v>18129.074000000001</v>
      </c>
      <c r="AA35" s="336"/>
      <c r="AB35" s="336">
        <v>18132.924999999999</v>
      </c>
      <c r="AC35" s="336"/>
      <c r="AD35" s="336">
        <v>18136.691999999999</v>
      </c>
      <c r="AE35" s="336"/>
      <c r="AF35" s="336">
        <v>18144.074000000001</v>
      </c>
      <c r="AG35" s="336"/>
      <c r="AH35" s="341">
        <v>18154.843000000001</v>
      </c>
      <c r="AI35" s="341"/>
      <c r="AJ35" s="341">
        <v>18156.737000000001</v>
      </c>
      <c r="AK35" s="341"/>
      <c r="AL35" s="336">
        <v>18160.506000000001</v>
      </c>
      <c r="AM35" s="336"/>
      <c r="AN35" s="336">
        <v>18164.186000000002</v>
      </c>
      <c r="AO35" s="336"/>
      <c r="AP35" s="336">
        <v>18167.929</v>
      </c>
      <c r="AQ35" s="336"/>
      <c r="AR35" s="336">
        <v>18171.724999999999</v>
      </c>
      <c r="AS35" s="336"/>
      <c r="AT35" s="336">
        <v>18174.355</v>
      </c>
      <c r="AU35" s="336"/>
      <c r="AV35" s="336">
        <v>18179.358</v>
      </c>
      <c r="AW35" s="336"/>
      <c r="AX35" s="336">
        <v>18184.03</v>
      </c>
      <c r="AY35" s="336"/>
      <c r="AZ35" s="336">
        <v>18187.679</v>
      </c>
      <c r="BA35" s="336"/>
      <c r="BB35" s="336">
        <v>18191.349999999999</v>
      </c>
      <c r="BC35" s="336"/>
      <c r="BD35" s="336">
        <v>18195.125</v>
      </c>
      <c r="BE35" s="336"/>
      <c r="BF35" s="336">
        <v>18198.831999999999</v>
      </c>
      <c r="BG35" s="336"/>
      <c r="BH35" s="336">
        <v>18202.566999999999</v>
      </c>
      <c r="BI35" s="336"/>
      <c r="BJ35" s="336">
        <v>18206.274000000001</v>
      </c>
      <c r="BK35" s="336"/>
      <c r="BL35" s="336">
        <v>18210.039000000001</v>
      </c>
      <c r="BM35" s="336"/>
    </row>
    <row r="36" spans="1:121" ht="15.75" x14ac:dyDescent="0.25">
      <c r="C36" s="78" t="s">
        <v>22</v>
      </c>
      <c r="D36" s="335">
        <v>16.489999999999998</v>
      </c>
      <c r="E36" s="335"/>
      <c r="F36" s="335">
        <v>16.489999999999998</v>
      </c>
      <c r="G36" s="335"/>
      <c r="H36" s="336">
        <v>16.489999999999998</v>
      </c>
      <c r="I36" s="336"/>
      <c r="J36" s="337">
        <v>16.489999999999998</v>
      </c>
      <c r="K36" s="337"/>
      <c r="L36" s="336">
        <v>16.489999999999998</v>
      </c>
      <c r="M36" s="336"/>
      <c r="N36" s="336">
        <v>16.489999999999998</v>
      </c>
      <c r="O36" s="336"/>
      <c r="P36" s="336">
        <v>16.489999999999998</v>
      </c>
      <c r="Q36" s="336"/>
      <c r="R36" s="335">
        <v>16.489999999999998</v>
      </c>
      <c r="S36" s="335"/>
      <c r="T36" s="336">
        <v>16.489999999999998</v>
      </c>
      <c r="U36" s="336"/>
      <c r="V36" s="336">
        <v>16.489999999999998</v>
      </c>
      <c r="W36" s="336"/>
      <c r="X36" s="336">
        <v>16.489999999999998</v>
      </c>
      <c r="Y36" s="336"/>
      <c r="Z36" s="336">
        <v>16.489999999999998</v>
      </c>
      <c r="AA36" s="336"/>
      <c r="AB36" s="336">
        <v>16.489999999999998</v>
      </c>
      <c r="AC36" s="336"/>
      <c r="AD36" s="336">
        <v>16.489999999999998</v>
      </c>
      <c r="AE36" s="336"/>
      <c r="AF36" s="336">
        <v>16.489999999999998</v>
      </c>
      <c r="AG36" s="336"/>
      <c r="AH36" s="341">
        <v>16.489999999999998</v>
      </c>
      <c r="AI36" s="341"/>
      <c r="AJ36" s="341">
        <v>16.489999999999998</v>
      </c>
      <c r="AK36" s="341"/>
      <c r="AL36" s="336">
        <v>16.489999999999998</v>
      </c>
      <c r="AM36" s="336"/>
      <c r="AN36" s="336">
        <v>16.489999999999998</v>
      </c>
      <c r="AO36" s="336"/>
      <c r="AP36" s="336">
        <v>16.489999999999998</v>
      </c>
      <c r="AQ36" s="336"/>
      <c r="AR36" s="336">
        <v>16.489999999999998</v>
      </c>
      <c r="AS36" s="336"/>
      <c r="AT36" s="336">
        <v>16.489999999999998</v>
      </c>
      <c r="AU36" s="336"/>
      <c r="AV36" s="336">
        <v>16.489999999999998</v>
      </c>
      <c r="AW36" s="336"/>
      <c r="AX36" s="336">
        <v>16.489999999999998</v>
      </c>
      <c r="AY36" s="336"/>
      <c r="AZ36" s="336">
        <v>16.489999999999998</v>
      </c>
      <c r="BA36" s="336"/>
      <c r="BB36" s="336">
        <v>16.489999999999998</v>
      </c>
      <c r="BC36" s="336"/>
      <c r="BD36" s="336">
        <v>16.489999999999998</v>
      </c>
      <c r="BE36" s="336"/>
      <c r="BF36" s="336">
        <v>16.5</v>
      </c>
      <c r="BG36" s="336"/>
      <c r="BH36" s="336">
        <v>16.5</v>
      </c>
      <c r="BI36" s="336"/>
      <c r="BJ36" s="336">
        <v>16.5</v>
      </c>
      <c r="BK36" s="336"/>
      <c r="BL36" s="336">
        <v>16.5</v>
      </c>
      <c r="BM36" s="336"/>
    </row>
    <row r="37" spans="1:121" s="159" customFormat="1" ht="15.75" x14ac:dyDescent="0.25">
      <c r="A37" s="1"/>
      <c r="B37" s="1"/>
      <c r="C37" s="78" t="s">
        <v>23</v>
      </c>
      <c r="D37" s="335">
        <v>83.45</v>
      </c>
      <c r="E37" s="335"/>
      <c r="F37" s="335">
        <v>83.45</v>
      </c>
      <c r="G37" s="335"/>
      <c r="H37" s="336">
        <v>83.45</v>
      </c>
      <c r="I37" s="336"/>
      <c r="J37" s="337">
        <v>83.45</v>
      </c>
      <c r="K37" s="337"/>
      <c r="L37" s="336">
        <v>83.45</v>
      </c>
      <c r="M37" s="336"/>
      <c r="N37" s="336">
        <v>83.45</v>
      </c>
      <c r="O37" s="336"/>
      <c r="P37" s="336">
        <v>83.45</v>
      </c>
      <c r="Q37" s="336"/>
      <c r="R37" s="335">
        <v>83.45</v>
      </c>
      <c r="S37" s="335"/>
      <c r="T37" s="336">
        <v>83.45</v>
      </c>
      <c r="U37" s="336"/>
      <c r="V37" s="336">
        <v>83.45</v>
      </c>
      <c r="W37" s="336"/>
      <c r="X37" s="336">
        <v>83.45</v>
      </c>
      <c r="Y37" s="336"/>
      <c r="Z37" s="336">
        <v>83.45</v>
      </c>
      <c r="AA37" s="336"/>
      <c r="AB37" s="336">
        <v>83.45</v>
      </c>
      <c r="AC37" s="336"/>
      <c r="AD37" s="336">
        <v>83.45</v>
      </c>
      <c r="AE37" s="336"/>
      <c r="AF37" s="336">
        <v>83.45</v>
      </c>
      <c r="AG37" s="336"/>
      <c r="AH37" s="341">
        <v>83.45</v>
      </c>
      <c r="AI37" s="341"/>
      <c r="AJ37" s="341">
        <v>83.45</v>
      </c>
      <c r="AK37" s="341"/>
      <c r="AL37" s="336">
        <v>83.45</v>
      </c>
      <c r="AM37" s="336"/>
      <c r="AN37" s="336">
        <v>83.45</v>
      </c>
      <c r="AO37" s="336"/>
      <c r="AP37" s="336">
        <v>83.45</v>
      </c>
      <c r="AQ37" s="336"/>
      <c r="AR37" s="336">
        <v>83.45</v>
      </c>
      <c r="AS37" s="336"/>
      <c r="AT37" s="336">
        <v>83.45</v>
      </c>
      <c r="AU37" s="336"/>
      <c r="AV37" s="336">
        <v>83.45</v>
      </c>
      <c r="AW37" s="336"/>
      <c r="AX37" s="336">
        <v>83.45</v>
      </c>
      <c r="AY37" s="336"/>
      <c r="AZ37" s="336">
        <v>83.45</v>
      </c>
      <c r="BA37" s="336"/>
      <c r="BB37" s="336">
        <v>83.45</v>
      </c>
      <c r="BC37" s="336"/>
      <c r="BD37" s="336">
        <v>83.76</v>
      </c>
      <c r="BE37" s="336"/>
      <c r="BF37" s="336">
        <v>84.63</v>
      </c>
      <c r="BG37" s="336"/>
      <c r="BH37" s="336">
        <v>86.33</v>
      </c>
      <c r="BI37" s="336"/>
      <c r="BJ37" s="336">
        <v>86.96</v>
      </c>
      <c r="BK37" s="336"/>
      <c r="BL37" s="336">
        <v>86.96</v>
      </c>
      <c r="BM37" s="336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335">
        <v>576.82299999999998</v>
      </c>
      <c r="E38" s="335"/>
      <c r="F38" s="335">
        <v>576.73599999999999</v>
      </c>
      <c r="G38" s="335"/>
      <c r="H38" s="336">
        <v>559.84100000000001</v>
      </c>
      <c r="I38" s="336"/>
      <c r="J38" s="337">
        <v>535.93399999999997</v>
      </c>
      <c r="K38" s="337"/>
      <c r="L38" s="336">
        <v>531.25400000000002</v>
      </c>
      <c r="M38" s="336"/>
      <c r="N38" s="336">
        <v>576.28599999999994</v>
      </c>
      <c r="O38" s="336"/>
      <c r="P38" s="336">
        <v>575.90499999999997</v>
      </c>
      <c r="Q38" s="336"/>
      <c r="R38" s="335">
        <v>576.38199999999995</v>
      </c>
      <c r="S38" s="335"/>
      <c r="T38" s="336">
        <v>445.03800000000001</v>
      </c>
      <c r="U38" s="336"/>
      <c r="V38" s="336">
        <v>287.55399999999997</v>
      </c>
      <c r="W38" s="336"/>
      <c r="X38" s="336">
        <v>288.45699999999999</v>
      </c>
      <c r="Y38" s="336"/>
      <c r="Z38" s="336">
        <v>288.76</v>
      </c>
      <c r="AA38" s="336"/>
      <c r="AB38" s="336">
        <v>553.62199999999996</v>
      </c>
      <c r="AC38" s="336"/>
      <c r="AD38" s="336">
        <v>548.65899999999999</v>
      </c>
      <c r="AE38" s="336"/>
      <c r="AF38" s="336">
        <v>557.553</v>
      </c>
      <c r="AG38" s="336"/>
      <c r="AH38" s="341">
        <v>576.61699999999996</v>
      </c>
      <c r="AI38" s="341"/>
      <c r="AJ38" s="341">
        <v>561.35900000000004</v>
      </c>
      <c r="AK38" s="341"/>
      <c r="AL38" s="336">
        <v>521.23099999999999</v>
      </c>
      <c r="AM38" s="336"/>
      <c r="AN38" s="336">
        <v>531.12099999999998</v>
      </c>
      <c r="AO38" s="336"/>
      <c r="AP38" s="336">
        <v>576.39</v>
      </c>
      <c r="AQ38" s="336"/>
      <c r="AR38" s="336">
        <v>576.79700000000003</v>
      </c>
      <c r="AS38" s="336"/>
      <c r="AT38" s="336">
        <v>545.29100000000005</v>
      </c>
      <c r="AU38" s="336"/>
      <c r="AV38" s="336">
        <v>530.11400000000003</v>
      </c>
      <c r="AW38" s="336"/>
      <c r="AX38" s="336">
        <v>516.74199999999996</v>
      </c>
      <c r="AY38" s="336"/>
      <c r="AZ38" s="336">
        <v>516.74199999999996</v>
      </c>
      <c r="BA38" s="336"/>
      <c r="BB38" s="336">
        <v>544.46900000000005</v>
      </c>
      <c r="BC38" s="336"/>
      <c r="BD38" s="336">
        <v>216.31800000000001</v>
      </c>
      <c r="BE38" s="336"/>
      <c r="BF38" s="336">
        <v>215.905</v>
      </c>
      <c r="BG38" s="336"/>
      <c r="BH38" s="336">
        <v>216.50700000000001</v>
      </c>
      <c r="BI38" s="336"/>
      <c r="BJ38" s="336">
        <v>215.92199999999997</v>
      </c>
      <c r="BK38" s="336"/>
      <c r="BL38" s="336">
        <v>274.75200000000001</v>
      </c>
      <c r="BM38" s="33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335">
        <v>51.529000000000003</v>
      </c>
      <c r="E39" s="335"/>
      <c r="F39" s="335">
        <v>51.448</v>
      </c>
      <c r="G39" s="335"/>
      <c r="H39" s="336">
        <v>52.912999999999997</v>
      </c>
      <c r="I39" s="336"/>
      <c r="J39" s="337">
        <v>52.465000000000003</v>
      </c>
      <c r="K39" s="337"/>
      <c r="L39" s="336">
        <v>53.210999999999999</v>
      </c>
      <c r="M39" s="336"/>
      <c r="N39" s="336">
        <v>53.860999999999997</v>
      </c>
      <c r="O39" s="336"/>
      <c r="P39" s="336">
        <v>57.965000000000003</v>
      </c>
      <c r="Q39" s="336"/>
      <c r="R39" s="335">
        <v>50.655000000000001</v>
      </c>
      <c r="S39" s="335"/>
      <c r="T39" s="336">
        <v>43.000999999999998</v>
      </c>
      <c r="U39" s="336"/>
      <c r="V39" s="336">
        <v>38.308999999999997</v>
      </c>
      <c r="W39" s="336"/>
      <c r="X39" s="336">
        <v>37.091000000000001</v>
      </c>
      <c r="Y39" s="336"/>
      <c r="Z39" s="336">
        <v>33.524999999999999</v>
      </c>
      <c r="AA39" s="336"/>
      <c r="AB39" s="336">
        <v>51.622999999999998</v>
      </c>
      <c r="AC39" s="336"/>
      <c r="AD39" s="336">
        <v>49.46</v>
      </c>
      <c r="AE39" s="336"/>
      <c r="AF39" s="336">
        <v>51.595999999999997</v>
      </c>
      <c r="AG39" s="336"/>
      <c r="AH39" s="341">
        <v>53.061</v>
      </c>
      <c r="AI39" s="341"/>
      <c r="AJ39" s="341">
        <v>52.284999999999997</v>
      </c>
      <c r="AK39" s="341"/>
      <c r="AL39" s="336">
        <v>50.773000000000003</v>
      </c>
      <c r="AM39" s="336"/>
      <c r="AN39" s="336">
        <v>53.085999999999999</v>
      </c>
      <c r="AO39" s="336"/>
      <c r="AP39" s="336">
        <v>53.301000000000002</v>
      </c>
      <c r="AQ39" s="336"/>
      <c r="AR39" s="336">
        <v>53.411999999999999</v>
      </c>
      <c r="AS39" s="336"/>
      <c r="AT39" s="336">
        <v>52.920999999999999</v>
      </c>
      <c r="AU39" s="336"/>
      <c r="AV39" s="336">
        <v>51.640999999999998</v>
      </c>
      <c r="AW39" s="336"/>
      <c r="AX39" s="336">
        <v>50.887</v>
      </c>
      <c r="AY39" s="336"/>
      <c r="AZ39" s="336">
        <v>50.887</v>
      </c>
      <c r="BA39" s="336"/>
      <c r="BB39" s="336">
        <v>51.738999999999997</v>
      </c>
      <c r="BC39" s="336"/>
      <c r="BD39" s="336">
        <v>30.709</v>
      </c>
      <c r="BE39" s="336"/>
      <c r="BF39" s="336">
        <v>31.73</v>
      </c>
      <c r="BG39" s="336"/>
      <c r="BH39" s="336">
        <v>34.534999999999997</v>
      </c>
      <c r="BI39" s="336"/>
      <c r="BJ39" s="336">
        <v>35.192999999999998</v>
      </c>
      <c r="BK39" s="336"/>
      <c r="BL39" s="336">
        <v>36.734000000000002</v>
      </c>
      <c r="BM39" s="33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335">
        <v>285.64799999996831</v>
      </c>
      <c r="E40" s="335"/>
      <c r="F40" s="335">
        <v>317.65800000000672</v>
      </c>
      <c r="G40" s="335"/>
      <c r="H40" s="336">
        <v>312.18000000009124</v>
      </c>
      <c r="I40" s="336"/>
      <c r="J40" s="337">
        <v>316.00799999991068</v>
      </c>
      <c r="K40" s="337"/>
      <c r="L40" s="336">
        <v>295.15199999998367</v>
      </c>
      <c r="M40" s="336"/>
      <c r="N40" s="336">
        <v>295.21799999999712</v>
      </c>
      <c r="O40" s="336"/>
      <c r="P40" s="336">
        <v>292.5120000000461</v>
      </c>
      <c r="Q40" s="336"/>
      <c r="R40" s="335">
        <v>303.99599999998463</v>
      </c>
      <c r="S40" s="335"/>
      <c r="T40" s="336">
        <v>303.46799999999712</v>
      </c>
      <c r="U40" s="336"/>
      <c r="V40" s="336">
        <v>311.05799999998271</v>
      </c>
      <c r="W40" s="336"/>
      <c r="X40" s="336">
        <v>313.76400000005378</v>
      </c>
      <c r="Y40" s="336"/>
      <c r="Z40" s="336">
        <v>298.25400000001537</v>
      </c>
      <c r="AA40" s="336"/>
      <c r="AB40" s="336">
        <v>303.60000000002401</v>
      </c>
      <c r="AC40" s="336"/>
      <c r="AD40" s="336">
        <v>327.22799999991548</v>
      </c>
      <c r="AE40" s="336"/>
      <c r="AF40" s="336">
        <v>340.82400000004418</v>
      </c>
      <c r="AG40" s="336"/>
      <c r="AH40" s="341">
        <v>312.44400000002497</v>
      </c>
      <c r="AI40" s="341"/>
      <c r="AJ40" s="341">
        <v>315.34800000001633</v>
      </c>
      <c r="AK40" s="341"/>
      <c r="AL40" s="336">
        <v>308.02199999996446</v>
      </c>
      <c r="AM40" s="336"/>
      <c r="AN40" s="336">
        <v>295.41600000003746</v>
      </c>
      <c r="AO40" s="336"/>
      <c r="AP40" s="336">
        <v>76.559999999990396</v>
      </c>
      <c r="AQ40" s="336"/>
      <c r="AR40" s="336">
        <v>191.46599999998944</v>
      </c>
      <c r="AS40" s="336"/>
      <c r="AT40" s="336">
        <v>282.21599999998944</v>
      </c>
      <c r="AU40" s="336"/>
      <c r="AV40" s="336">
        <v>288.94799999992028</v>
      </c>
      <c r="AW40" s="336"/>
      <c r="AX40" s="336">
        <v>297.59400000000096</v>
      </c>
      <c r="AY40" s="336"/>
      <c r="AZ40" s="336">
        <v>296.67000000005282</v>
      </c>
      <c r="BA40" s="336"/>
      <c r="BB40" s="336">
        <v>269.74199999996927</v>
      </c>
      <c r="BC40" s="336"/>
      <c r="BD40" s="336">
        <v>381.41400000002977</v>
      </c>
      <c r="BE40" s="336"/>
      <c r="BF40" s="336">
        <v>377.51999999995678</v>
      </c>
      <c r="BG40" s="336"/>
      <c r="BH40" s="336">
        <v>359.43599999999424</v>
      </c>
      <c r="BI40" s="336"/>
      <c r="BJ40" s="336">
        <v>328.08600000009028</v>
      </c>
      <c r="BK40" s="336"/>
      <c r="BL40" s="336">
        <v>335.67599999995582</v>
      </c>
      <c r="BM40" s="33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335">
        <v>1850.43</v>
      </c>
      <c r="E41" s="335"/>
      <c r="F41" s="335">
        <v>2208.597999999999</v>
      </c>
      <c r="G41" s="335"/>
      <c r="H41" s="336">
        <v>6056.39</v>
      </c>
      <c r="I41" s="336"/>
      <c r="J41" s="337">
        <v>2164.3969999999999</v>
      </c>
      <c r="K41" s="337"/>
      <c r="L41" s="336">
        <v>2315.3209999999999</v>
      </c>
      <c r="M41" s="336"/>
      <c r="N41" s="336">
        <v>2418.5409999999974</v>
      </c>
      <c r="O41" s="336"/>
      <c r="P41" s="336">
        <v>2103.7514000000028</v>
      </c>
      <c r="Q41" s="336"/>
      <c r="R41" s="335">
        <v>2100.8349999999987</v>
      </c>
      <c r="S41" s="335"/>
      <c r="T41" s="336">
        <v>2680.3119999999999</v>
      </c>
      <c r="U41" s="336"/>
      <c r="V41" s="336">
        <v>2511.3010000000008</v>
      </c>
      <c r="W41" s="336"/>
      <c r="X41" s="336">
        <v>2711.0401999999981</v>
      </c>
      <c r="Y41" s="336"/>
      <c r="Z41" s="336">
        <v>2304.0750000000007</v>
      </c>
      <c r="AA41" s="336"/>
      <c r="AB41" s="336">
        <v>2415.165</v>
      </c>
      <c r="AC41" s="336"/>
      <c r="AD41" s="336">
        <v>1652.8230000000017</v>
      </c>
      <c r="AE41" s="336"/>
      <c r="AF41" s="336">
        <v>988.97479999999939</v>
      </c>
      <c r="AG41" s="336"/>
      <c r="AH41" s="341">
        <v>2439.5300000000002</v>
      </c>
      <c r="AI41" s="341"/>
      <c r="AJ41" s="341">
        <v>1469.0113000000006</v>
      </c>
      <c r="AK41" s="341"/>
      <c r="AL41" s="339">
        <v>2260.1610000000001</v>
      </c>
      <c r="AM41" s="339"/>
      <c r="AN41" s="336">
        <v>1754.491</v>
      </c>
      <c r="AO41" s="336"/>
      <c r="AP41" s="336">
        <v>2326.0347999999999</v>
      </c>
      <c r="AQ41" s="336"/>
      <c r="AR41" s="336">
        <v>2256</v>
      </c>
      <c r="AS41" s="336"/>
      <c r="AT41" s="336">
        <v>2208.2860000000001</v>
      </c>
      <c r="AU41" s="336"/>
      <c r="AV41" s="336">
        <v>1939.7530000000008</v>
      </c>
      <c r="AW41" s="336"/>
      <c r="AX41" s="336">
        <v>2242.5120000000002</v>
      </c>
      <c r="AY41" s="336"/>
      <c r="AZ41" s="336">
        <v>2307.7469999999998</v>
      </c>
      <c r="BA41" s="336"/>
      <c r="BB41" s="336">
        <v>2785.5503999999996</v>
      </c>
      <c r="BC41" s="336"/>
      <c r="BD41" s="336">
        <v>2114.223</v>
      </c>
      <c r="BE41" s="336"/>
      <c r="BF41" s="336">
        <v>2257.248</v>
      </c>
      <c r="BG41" s="336"/>
      <c r="BH41" s="336">
        <v>2073.7629999999999</v>
      </c>
      <c r="BI41" s="336"/>
      <c r="BJ41" s="336">
        <v>1734.4369999999999</v>
      </c>
      <c r="BK41" s="336"/>
      <c r="BL41" s="336">
        <v>2010.0119999999999</v>
      </c>
      <c r="BM41" s="336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335">
        <v>35.91000000000713</v>
      </c>
      <c r="E42" s="335"/>
      <c r="F42" s="335">
        <v>11.619999999998981</v>
      </c>
      <c r="G42" s="335"/>
      <c r="H42" s="336">
        <v>36.260000000002037</v>
      </c>
      <c r="I42" s="336"/>
      <c r="J42" s="337">
        <v>35.909999999994398</v>
      </c>
      <c r="K42" s="337"/>
      <c r="L42" s="336">
        <v>36.260000000002037</v>
      </c>
      <c r="M42" s="336"/>
      <c r="N42" s="336">
        <v>34.64999999999236</v>
      </c>
      <c r="O42" s="336"/>
      <c r="P42" s="336">
        <v>34.125</v>
      </c>
      <c r="Q42" s="336"/>
      <c r="R42" s="335">
        <v>33.775000000005093</v>
      </c>
      <c r="S42" s="335"/>
      <c r="T42" s="336">
        <v>34.510000000002037</v>
      </c>
      <c r="U42" s="336"/>
      <c r="V42" s="336">
        <v>34.369999999998981</v>
      </c>
      <c r="W42" s="336"/>
      <c r="X42" s="336">
        <v>35.455000000003565</v>
      </c>
      <c r="Y42" s="336"/>
      <c r="Z42" s="336">
        <v>36.119999999998981</v>
      </c>
      <c r="AA42" s="336"/>
      <c r="AB42" s="336">
        <v>36.049999999997453</v>
      </c>
      <c r="AC42" s="336"/>
      <c r="AD42" s="336">
        <v>35.525000000005093</v>
      </c>
      <c r="AE42" s="336"/>
      <c r="AF42" s="336">
        <v>35.559999999999491</v>
      </c>
      <c r="AG42" s="336"/>
      <c r="AH42" s="341">
        <v>36.119999999998981</v>
      </c>
      <c r="AI42" s="341"/>
      <c r="AJ42" s="341">
        <v>36.049999999997453</v>
      </c>
      <c r="AK42" s="341"/>
      <c r="AL42" s="339">
        <v>35.034999999994398</v>
      </c>
      <c r="AM42" s="339"/>
      <c r="AN42" s="336">
        <v>34.755000000001019</v>
      </c>
      <c r="AO42" s="336"/>
      <c r="AP42" s="336">
        <v>35.210000000004584</v>
      </c>
      <c r="AQ42" s="336"/>
      <c r="AR42" s="336">
        <v>35.594999999993888</v>
      </c>
      <c r="AS42" s="336"/>
      <c r="AT42" s="336">
        <v>35.315000000000509</v>
      </c>
      <c r="AU42" s="336"/>
      <c r="AV42" s="336">
        <v>34.614999999997963</v>
      </c>
      <c r="AW42" s="336"/>
      <c r="AX42" s="336">
        <v>35.175000000010186</v>
      </c>
      <c r="AY42" s="336"/>
      <c r="AZ42" s="336">
        <v>35.664999999995416</v>
      </c>
      <c r="BA42" s="336"/>
      <c r="BB42" s="336">
        <v>35.455000000003565</v>
      </c>
      <c r="BC42" s="336"/>
      <c r="BD42" s="336">
        <v>35.52499999999236</v>
      </c>
      <c r="BE42" s="336"/>
      <c r="BF42" s="336">
        <v>35.489999999997963</v>
      </c>
      <c r="BG42" s="336"/>
      <c r="BH42" s="336">
        <v>35.875</v>
      </c>
      <c r="BI42" s="336"/>
      <c r="BJ42" s="336">
        <v>35.315000000000509</v>
      </c>
      <c r="BK42" s="336"/>
      <c r="BL42" s="336">
        <v>35.420000000009168</v>
      </c>
      <c r="BM42" s="336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335">
        <v>1850.43</v>
      </c>
      <c r="E43" s="335"/>
      <c r="F43" s="335">
        <v>2208.598</v>
      </c>
      <c r="G43" s="336"/>
      <c r="H43" s="336">
        <v>6056.39</v>
      </c>
      <c r="I43" s="336"/>
      <c r="J43" s="337">
        <f>J41</f>
        <v>2164.3969999999999</v>
      </c>
      <c r="K43" s="337"/>
      <c r="L43" s="336">
        <v>2315.3209999999999</v>
      </c>
      <c r="M43" s="336"/>
      <c r="N43" s="336">
        <v>2418.5409999999974</v>
      </c>
      <c r="O43" s="336"/>
      <c r="P43" s="336">
        <v>2103.7514000000001</v>
      </c>
      <c r="Q43" s="336"/>
      <c r="R43" s="335">
        <f>R41</f>
        <v>2100.8349999999987</v>
      </c>
      <c r="S43" s="335"/>
      <c r="T43" s="336">
        <v>2680.3119999999999</v>
      </c>
      <c r="U43" s="336"/>
      <c r="V43" s="336">
        <v>2511.3010000000008</v>
      </c>
      <c r="W43" s="336"/>
      <c r="X43" s="336">
        <v>2711.0401999999981</v>
      </c>
      <c r="Y43" s="336"/>
      <c r="Z43" s="336">
        <f>Z41</f>
        <v>2304.0750000000007</v>
      </c>
      <c r="AA43" s="336"/>
      <c r="AB43" s="336">
        <v>2415.165</v>
      </c>
      <c r="AC43" s="336"/>
      <c r="AD43" s="336">
        <v>1652.8230000000001</v>
      </c>
      <c r="AE43" s="336"/>
      <c r="AF43" s="336">
        <v>988.97479999999996</v>
      </c>
      <c r="AG43" s="336"/>
      <c r="AH43" s="341">
        <f>AH41</f>
        <v>2439.5300000000002</v>
      </c>
      <c r="AI43" s="341"/>
      <c r="AJ43" s="341">
        <v>1469.0113000000006</v>
      </c>
      <c r="AK43" s="341"/>
      <c r="AL43" s="339">
        <v>2260.1610000000001</v>
      </c>
      <c r="AM43" s="339"/>
      <c r="AN43" s="336">
        <f>AN41</f>
        <v>1754.491</v>
      </c>
      <c r="AO43" s="336"/>
      <c r="AP43" s="336">
        <v>2326.0347999999999</v>
      </c>
      <c r="AQ43" s="336"/>
      <c r="AR43" s="336">
        <v>2256</v>
      </c>
      <c r="AS43" s="336"/>
      <c r="AT43" s="336">
        <f>AT41</f>
        <v>2208.2860000000001</v>
      </c>
      <c r="AU43" s="336"/>
      <c r="AV43" s="336">
        <v>1939.7529999999999</v>
      </c>
      <c r="AW43" s="336"/>
      <c r="AX43" s="336">
        <v>2242.5120000000002</v>
      </c>
      <c r="AY43" s="336"/>
      <c r="AZ43" s="336">
        <f>AZ41</f>
        <v>2307.7469999999998</v>
      </c>
      <c r="BA43" s="336"/>
      <c r="BB43" s="336">
        <v>2785.5504000000001</v>
      </c>
      <c r="BC43" s="336"/>
      <c r="BD43" s="336">
        <v>2114.223</v>
      </c>
      <c r="BE43" s="336"/>
      <c r="BF43" s="336">
        <v>2257.248</v>
      </c>
      <c r="BG43" s="336"/>
      <c r="BH43" s="336">
        <v>2073.7629999999999</v>
      </c>
      <c r="BI43" s="336"/>
      <c r="BJ43" s="336">
        <v>1734.4369999999999</v>
      </c>
      <c r="BK43" s="336"/>
      <c r="BL43" s="336">
        <f>BL41</f>
        <v>2010.0119999999999</v>
      </c>
      <c r="BM43" s="336"/>
    </row>
    <row r="44" spans="1:121" ht="19.5" customHeight="1" x14ac:dyDescent="0.25">
      <c r="C44" s="1" t="s">
        <v>78</v>
      </c>
      <c r="D44" s="336">
        <v>509.572</v>
      </c>
      <c r="E44" s="336"/>
      <c r="F44" s="336">
        <v>829.81799999999998</v>
      </c>
      <c r="G44" s="336"/>
      <c r="H44" s="336">
        <v>665.39880000000005</v>
      </c>
      <c r="I44" s="336"/>
      <c r="J44" s="340">
        <v>790.83799999999997</v>
      </c>
      <c r="K44" s="340"/>
      <c r="L44" s="336">
        <v>834.39800000000002</v>
      </c>
      <c r="M44" s="336"/>
      <c r="N44" s="336">
        <v>739.23900000000003</v>
      </c>
      <c r="O44" s="336"/>
      <c r="P44" s="336">
        <v>503.21039999999999</v>
      </c>
      <c r="Q44" s="336"/>
      <c r="R44" s="336">
        <v>463.54399999999998</v>
      </c>
      <c r="S44" s="336"/>
      <c r="T44" s="336">
        <v>1031.672</v>
      </c>
      <c r="U44" s="336"/>
      <c r="V44" s="336">
        <v>859.06899999999996</v>
      </c>
      <c r="W44" s="336"/>
      <c r="X44" s="336">
        <v>927.37919999999997</v>
      </c>
      <c r="Y44" s="336"/>
      <c r="Z44" s="336">
        <v>485.82600000000002</v>
      </c>
      <c r="AA44" s="336"/>
      <c r="AB44" s="336">
        <v>589.44600000000003</v>
      </c>
      <c r="AC44" s="336"/>
      <c r="AD44" s="336">
        <v>0</v>
      </c>
      <c r="AE44" s="336"/>
      <c r="AF44" s="336">
        <v>422.91480000000001</v>
      </c>
      <c r="AG44" s="336"/>
      <c r="AH44" s="341">
        <v>631.03899999999999</v>
      </c>
      <c r="AI44" s="341"/>
      <c r="AJ44" s="341">
        <v>275.6293</v>
      </c>
      <c r="AK44" s="341"/>
      <c r="AL44" s="339">
        <v>434.584</v>
      </c>
      <c r="AM44" s="339"/>
      <c r="AN44" s="336">
        <v>228.86199999999999</v>
      </c>
      <c r="AO44" s="336"/>
      <c r="AP44" s="336">
        <v>584.15279999999996</v>
      </c>
      <c r="AQ44" s="336"/>
      <c r="AR44" s="336">
        <v>471.96600000000001</v>
      </c>
      <c r="AS44" s="336"/>
      <c r="AT44" s="336">
        <v>397.25400000000002</v>
      </c>
      <c r="AU44" s="336"/>
      <c r="AV44" s="336">
        <v>115.83</v>
      </c>
      <c r="AW44" s="336"/>
      <c r="AX44" s="336">
        <v>437.31599999999997</v>
      </c>
      <c r="AY44" s="336"/>
      <c r="AZ44" s="336">
        <v>489.66699999999997</v>
      </c>
      <c r="BA44" s="336"/>
      <c r="BB44" s="336">
        <v>954.45240000000001</v>
      </c>
      <c r="BC44" s="336"/>
      <c r="BD44" s="336">
        <v>291.48200000000003</v>
      </c>
      <c r="BE44" s="336"/>
      <c r="BF44" s="336">
        <v>493.904</v>
      </c>
      <c r="BG44" s="336"/>
      <c r="BH44" s="336">
        <v>375.14400000000001</v>
      </c>
      <c r="BI44" s="336"/>
      <c r="BJ44" s="336">
        <v>132.99</v>
      </c>
      <c r="BK44" s="336"/>
      <c r="BL44" s="336">
        <v>324.733</v>
      </c>
      <c r="BM44" s="336"/>
    </row>
  </sheetData>
  <mergeCells count="739"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8" t="s">
        <v>1</v>
      </c>
      <c r="B3" s="259"/>
      <c r="C3" s="259"/>
      <c r="D3" s="262">
        <v>45383</v>
      </c>
      <c r="E3" s="263"/>
      <c r="F3" s="262">
        <v>45384</v>
      </c>
      <c r="G3" s="264"/>
      <c r="H3" s="349">
        <v>45385</v>
      </c>
      <c r="I3" s="264"/>
      <c r="J3" s="262">
        <v>45386</v>
      </c>
      <c r="K3" s="264"/>
      <c r="L3" s="262">
        <v>45387</v>
      </c>
      <c r="M3" s="264"/>
      <c r="N3" s="262">
        <v>45388</v>
      </c>
      <c r="O3" s="264"/>
      <c r="P3" s="262">
        <v>45389</v>
      </c>
      <c r="Q3" s="264"/>
      <c r="R3" s="262">
        <v>45390</v>
      </c>
      <c r="S3" s="264"/>
      <c r="T3" s="262">
        <v>45391</v>
      </c>
      <c r="U3" s="264"/>
      <c r="V3" s="262">
        <v>45392</v>
      </c>
      <c r="W3" s="264"/>
      <c r="X3" s="262">
        <v>45393</v>
      </c>
      <c r="Y3" s="264"/>
      <c r="Z3" s="262">
        <v>45394</v>
      </c>
      <c r="AA3" s="264"/>
      <c r="AB3" s="262">
        <v>45395</v>
      </c>
      <c r="AC3" s="264"/>
      <c r="AD3" s="262">
        <v>45396</v>
      </c>
      <c r="AE3" s="264"/>
      <c r="AF3" s="262">
        <v>45397</v>
      </c>
      <c r="AG3" s="264"/>
      <c r="AH3" s="262">
        <v>45398</v>
      </c>
      <c r="AI3" s="264"/>
      <c r="AJ3" s="262">
        <v>45399</v>
      </c>
      <c r="AK3" s="264"/>
      <c r="AL3" s="262">
        <v>45400</v>
      </c>
      <c r="AM3" s="264"/>
      <c r="AN3" s="262">
        <v>45401</v>
      </c>
      <c r="AO3" s="264"/>
      <c r="AP3" s="262">
        <v>45402</v>
      </c>
      <c r="AQ3" s="264"/>
      <c r="AR3" s="262">
        <v>45403</v>
      </c>
      <c r="AS3" s="264"/>
      <c r="AT3" s="262">
        <v>45404</v>
      </c>
      <c r="AU3" s="264"/>
      <c r="AV3" s="262">
        <v>45405</v>
      </c>
      <c r="AW3" s="264"/>
      <c r="AX3" s="262">
        <v>45406</v>
      </c>
      <c r="AY3" s="264"/>
      <c r="AZ3" s="262">
        <v>45407</v>
      </c>
      <c r="BA3" s="264"/>
      <c r="BB3" s="262">
        <v>45408</v>
      </c>
      <c r="BC3" s="264"/>
      <c r="BD3" s="262">
        <v>45409</v>
      </c>
      <c r="BE3" s="264"/>
      <c r="BF3" s="262">
        <v>45410</v>
      </c>
      <c r="BG3" s="264"/>
      <c r="BH3" s="262">
        <v>45411</v>
      </c>
      <c r="BI3" s="264"/>
      <c r="BJ3" s="262">
        <v>45412</v>
      </c>
      <c r="BK3" s="264"/>
      <c r="BL3" s="262"/>
      <c r="BM3" s="264"/>
      <c r="BN3" s="137"/>
      <c r="BO3" s="137"/>
      <c r="BP3" s="138"/>
    </row>
    <row r="4" spans="1:68" ht="18.75" customHeight="1" thickBot="1" x14ac:dyDescent="0.3">
      <c r="A4" s="260"/>
      <c r="B4" s="261"/>
      <c r="C4" s="261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5" t="s">
        <v>44</v>
      </c>
      <c r="B5" s="266"/>
      <c r="C5" s="267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>SUM(L5,N5,P5,R5,T5,V5,X5,Z5,AB5,AD5,AH5,AJ5,AL5,AN5,AP5,AR5,AT5,AV5,AX5,AZ5,BB5,BD5,BF5,BH5,BJ5,BL5,D5,F5,H5,J5,AF5)</f>
        <v>436.26400000021681</v>
      </c>
      <c r="BO5" s="24">
        <f>SUM(AE5,AC5,AA5,Y5,W5,U5,S5,Q5,O5,M5,AI5,AK5,AM5,AO5,AQ5,AS5,AU5,AW5,AY5,BA5,BC5,BE5,BG5,BI5,BK5,BM5,AG5,K5,I5,G5,E5)</f>
        <v>425.88400000073659</v>
      </c>
      <c r="BP5" s="128">
        <f>BO5-BN5</f>
        <v>-10.379999999480219</v>
      </c>
    </row>
    <row r="6" spans="1:68" ht="18.75" customHeight="1" x14ac:dyDescent="0.25">
      <c r="A6" s="280" t="s">
        <v>31</v>
      </c>
      <c r="B6" s="281"/>
      <c r="C6" s="281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283" t="s">
        <v>61</v>
      </c>
      <c r="B7" s="284"/>
      <c r="C7" s="284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0">SUM(L7,N7,P7,R7,T7,V7,X7,Z7,AB7,AD7,AH7,AJ7,AL7,AN7,AP7,AR7,AT7,AV7,AX7,AZ7,BB7,BD7,BF7,BH7,BJ7,BL7,D7,F7,H7,J7,AF7)</f>
        <v>1622.8799999999992</v>
      </c>
      <c r="BO7" s="24">
        <f t="shared" ref="BO7:BO18" si="1">SUM(AE7,AC7,AA7,Y7,W7,U7,S7,Q7,O7,M7,AI7,AK7,AM7,AO7,AQ7,AS7,AU7,AW7,AY7,BA7,BC7,BE7,BG7,BI7,BK7,BM7,AG7,K7,I7,G7,E7)</f>
        <v>2012.3669999999997</v>
      </c>
      <c r="BP7" s="128">
        <f t="shared" ref="BP7:BP18" si="2">BO7-BN7</f>
        <v>389.48700000000053</v>
      </c>
    </row>
    <row r="8" spans="1:68" ht="18.75" customHeight="1" x14ac:dyDescent="0.25">
      <c r="A8" s="286" t="s">
        <v>7</v>
      </c>
      <c r="B8" s="287"/>
      <c r="C8" s="287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0"/>
        <v>2051.6000000000004</v>
      </c>
      <c r="BO8" s="24">
        <f t="shared" si="1"/>
        <v>4448.6747999999616</v>
      </c>
      <c r="BP8" s="128">
        <f t="shared" si="2"/>
        <v>2397.0747999999612</v>
      </c>
    </row>
    <row r="9" spans="1:68" ht="18.75" customHeight="1" x14ac:dyDescent="0.25">
      <c r="A9" s="286" t="s">
        <v>35</v>
      </c>
      <c r="B9" s="287"/>
      <c r="C9" s="287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0"/>
        <v>4391.4439999999995</v>
      </c>
      <c r="BO9" s="24">
        <f t="shared" si="1"/>
        <v>4493.306000000036</v>
      </c>
      <c r="BP9" s="128">
        <f t="shared" si="2"/>
        <v>101.86200000003646</v>
      </c>
    </row>
    <row r="10" spans="1:68" ht="18.75" customHeight="1" x14ac:dyDescent="0.25">
      <c r="A10" s="286" t="s">
        <v>36</v>
      </c>
      <c r="B10" s="287"/>
      <c r="C10" s="287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0"/>
        <v>1012.4220000000004</v>
      </c>
      <c r="BO10" s="24">
        <f t="shared" si="1"/>
        <v>1064.1758999999988</v>
      </c>
      <c r="BP10" s="128">
        <f t="shared" si="2"/>
        <v>51.753899999998453</v>
      </c>
    </row>
    <row r="11" spans="1:68" ht="18.75" customHeight="1" x14ac:dyDescent="0.25">
      <c r="A11" s="277" t="s">
        <v>80</v>
      </c>
      <c r="B11" s="278"/>
      <c r="C11" s="278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>SUM(L11,N11,P11,R11,T11,V11,X11,Z11,AB11,AD11,AH11,AJ11,AL11,AN11,AP11,AR11,AT11,AV11,AX11,AZ11,BB11,BD11,BF11,BH11,BJ11,BL11,D11,F11,H11,J11,AF11)</f>
        <v>9395.0580000000009</v>
      </c>
      <c r="BO11" s="24">
        <f>SUM(AE11,AC11,AA11,Y11,W11,U11,S11,Q11,O11,M11,AI11,AK11,AM11,AO11,AQ11,AS11,AU11,AW11,AY11,BA11,BC11,BE11,BG11,BI11,BK11,BM11,AG11,K11,I11,G11,E11)</f>
        <v>8962.9359999999961</v>
      </c>
      <c r="BP11" s="128">
        <f>BO11-BN11</f>
        <v>-432.12200000000485</v>
      </c>
    </row>
    <row r="12" spans="1:68" s="205" customFormat="1" ht="18.75" customHeight="1" x14ac:dyDescent="0.2">
      <c r="A12" s="268" t="s">
        <v>62</v>
      </c>
      <c r="B12" s="269"/>
      <c r="C12" s="344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>SUM(L12,N12,P12,R12,T12,V12,X12,Z12,AB12,AD12,AH12,AJ12,AL12,AN12,AP12,AR12,AT12,AV12,AX12,AZ12,BB12,BD12,BF12,BH12,BJ12,BL12,D12,F12,H12,J12,AF12)</f>
        <v>2353.3039999999992</v>
      </c>
      <c r="BO12" s="24">
        <f>SUM(AE12,AC12,AA12,Y12,W12,U12,S12,Q12,O12,M12,AI12,AK12,AM12,AO12,AQ12,AS12,AU12,AW12,AY12,BA12,BC12,BE12,BG12,BI12,BK12,BM12,AG12,K12,I12,G12,E12)</f>
        <v>2445.1399999999953</v>
      </c>
      <c r="BP12" s="128">
        <f>BO12-BN12</f>
        <v>91.835999999996147</v>
      </c>
    </row>
    <row r="13" spans="1:68" s="65" customFormat="1" ht="18.75" customHeight="1" x14ac:dyDescent="0.2">
      <c r="A13" s="271" t="s">
        <v>74</v>
      </c>
      <c r="B13" s="272"/>
      <c r="C13" s="272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>SUM(L13,N13,P13,R13,T13,V13,X13,Z13,AB13,AD13,AH13,AJ13,AL13,AN13,AP13,AR13,AT13,AV13,AX13,AZ13,BB13,BD13,BF13,BH13,BJ13,BL13,D13,F13,H13,J13,AF13)</f>
        <v>0</v>
      </c>
      <c r="BO13" s="24">
        <f>SUM(AE13,AC13,AA13,Y13,W13,U13,S13,Q13,O13,M13,AI13,AK13,AM13,AO13,AQ13,AS13,AU13,AW13,AY13,BA13,BC13,BE13,BG13,BI13,BK13,BM13,AG13,K13,I13,G13,E13)</f>
        <v>10840.389800000004</v>
      </c>
      <c r="BP13" s="128">
        <f>BO13-BN13</f>
        <v>10840.389800000004</v>
      </c>
    </row>
    <row r="14" spans="1:68" s="65" customFormat="1" ht="18.75" customHeight="1" thickBot="1" x14ac:dyDescent="0.25">
      <c r="A14" s="271" t="s">
        <v>85</v>
      </c>
      <c r="B14" s="272"/>
      <c r="C14" s="272"/>
      <c r="D14" s="272"/>
      <c r="E14" s="273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277" t="s">
        <v>39</v>
      </c>
      <c r="B15" s="278"/>
      <c r="C15" s="278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>SUM(L15,N15,P15,R15,T15,V15,X15,Z15,AB15,AD15,AH15,AJ15,AL15,AN15,AP15,AR15,AT15,AV15,AX15,AZ15,BB15,BD15,BF15,BH15,BJ15,BL15,D15,F15,H15,J15,AF15)</f>
        <v>505.53800000000001</v>
      </c>
      <c r="BO15" s="24">
        <f>SUM(AE15,AC15,AA15,Y15,W15,U15,S15,Q15,O15,M15,AI15,AK15,AM15,AO15,AQ15,AS15,AU15,AW15,AY15,BA15,BC15,BE15,BG15,BI15,BK15,BM15,AG15,K15,I15,G15,E15)</f>
        <v>1265.4429999996341</v>
      </c>
      <c r="BP15" s="128">
        <f>BO15-BN15</f>
        <v>759.90499999963413</v>
      </c>
    </row>
    <row r="16" spans="1:68" s="65" customFormat="1" ht="18.75" customHeight="1" x14ac:dyDescent="0.2">
      <c r="A16" s="268" t="s">
        <v>84</v>
      </c>
      <c r="B16" s="274"/>
      <c r="C16" s="345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0"/>
        <v>20.478000000000002</v>
      </c>
      <c r="BO16" s="24">
        <f t="shared" si="1"/>
        <v>580.45600000000002</v>
      </c>
      <c r="BP16" s="128">
        <f t="shared" si="2"/>
        <v>559.97800000000007</v>
      </c>
    </row>
    <row r="17" spans="1:68" s="65" customFormat="1" ht="18.75" customHeight="1" thickBot="1" x14ac:dyDescent="0.25">
      <c r="A17" s="268" t="s">
        <v>81</v>
      </c>
      <c r="B17" s="274"/>
      <c r="C17" s="345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>SUM(L17,N17,P17,R17,T17,V17,X17,Z17,AB17,AD17,AH17,AJ17,AL17,AN17,AP17,AR17,AT17,AV17,AX17,AZ17,BB17,BD17,BF17,BH17,BJ17,BL17,D17,F17,H17,J17,AF17)</f>
        <v>435.98000000000013</v>
      </c>
      <c r="BO17" s="24">
        <f>SUM(AE17,AC17,AA17,Y17,W17,U17,S17,Q17,O17,M17,AI17,AK17,AM17,AO17,AQ17,AS17,AU17,AW17,AY17,BA17,BC17,BE17,BG17,BI17,BK17,BM17,AG17,K17,I17,G17,E17)</f>
        <v>558.50800000000515</v>
      </c>
      <c r="BP17" s="128">
        <f>BO17-BN17</f>
        <v>122.52800000000502</v>
      </c>
    </row>
    <row r="18" spans="1:68" s="65" customFormat="1" ht="18.75" customHeight="1" thickBot="1" x14ac:dyDescent="0.25">
      <c r="A18" s="346" t="s">
        <v>75</v>
      </c>
      <c r="B18" s="347"/>
      <c r="C18" s="348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0"/>
        <v>201.20999999999998</v>
      </c>
      <c r="BO18" s="24">
        <f t="shared" si="1"/>
        <v>202.20999999999998</v>
      </c>
      <c r="BP18" s="128">
        <f t="shared" si="2"/>
        <v>1</v>
      </c>
    </row>
    <row r="19" spans="1:68" ht="14.25" customHeight="1" thickBot="1" x14ac:dyDescent="0.3">
      <c r="A19" s="299" t="s">
        <v>8</v>
      </c>
      <c r="B19" s="300"/>
      <c r="C19" s="301"/>
      <c r="D19" s="61">
        <f t="shared" ref="D19:AI19" si="3">SUM(D5:D18)</f>
        <v>268.49800000000005</v>
      </c>
      <c r="E19" s="61">
        <f t="shared" si="3"/>
        <v>1279.7188500001691</v>
      </c>
      <c r="F19" s="61">
        <f t="shared" si="3"/>
        <v>460.40600000000001</v>
      </c>
      <c r="G19" s="61">
        <f t="shared" si="3"/>
        <v>1235.9859999999999</v>
      </c>
      <c r="H19" s="61">
        <f t="shared" si="3"/>
        <v>731.83999999999992</v>
      </c>
      <c r="I19" s="61">
        <f t="shared" si="3"/>
        <v>1398.7299999999998</v>
      </c>
      <c r="J19" s="61">
        <f t="shared" si="3"/>
        <v>861.2589999999999</v>
      </c>
      <c r="K19" s="200">
        <f t="shared" si="3"/>
        <v>1601.8900999999842</v>
      </c>
      <c r="L19" s="61">
        <f t="shared" si="3"/>
        <v>885.21200000027557</v>
      </c>
      <c r="M19" s="61">
        <f t="shared" si="3"/>
        <v>1410.357900000027</v>
      </c>
      <c r="N19" s="61">
        <f t="shared" si="3"/>
        <v>641.72</v>
      </c>
      <c r="O19" s="61">
        <f t="shared" si="3"/>
        <v>1303.4100000000001</v>
      </c>
      <c r="P19" s="61">
        <f t="shared" si="3"/>
        <v>996.49799999999993</v>
      </c>
      <c r="Q19" s="61">
        <f t="shared" si="3"/>
        <v>1360.25</v>
      </c>
      <c r="R19" s="61">
        <f t="shared" si="3"/>
        <v>609.40300000000002</v>
      </c>
      <c r="S19" s="61">
        <f t="shared" si="3"/>
        <v>1199.7045500003208</v>
      </c>
      <c r="T19" s="61">
        <f t="shared" si="3"/>
        <v>824.55800000026568</v>
      </c>
      <c r="U19" s="61">
        <f t="shared" si="3"/>
        <v>1320.5316000002927</v>
      </c>
      <c r="V19" s="61">
        <f t="shared" si="3"/>
        <v>803.29599999999994</v>
      </c>
      <c r="W19" s="61">
        <f t="shared" si="3"/>
        <v>1315.6982499999365</v>
      </c>
      <c r="X19" s="61">
        <f t="shared" si="3"/>
        <v>849.04399999999998</v>
      </c>
      <c r="Y19" s="61">
        <f t="shared" si="3"/>
        <v>1282.287450000053</v>
      </c>
      <c r="Z19" s="61">
        <f t="shared" si="3"/>
        <v>753.173</v>
      </c>
      <c r="AA19" s="61">
        <f t="shared" si="3"/>
        <v>1286.2388000000885</v>
      </c>
      <c r="AB19" s="61">
        <f t="shared" si="3"/>
        <v>694.11699999981863</v>
      </c>
      <c r="AC19" s="61">
        <f t="shared" si="3"/>
        <v>1246.3952999998855</v>
      </c>
      <c r="AD19" s="61">
        <f t="shared" si="3"/>
        <v>893.48899999999992</v>
      </c>
      <c r="AE19" s="61">
        <f t="shared" si="3"/>
        <v>1393.8350000000441</v>
      </c>
      <c r="AF19" s="61">
        <f t="shared" si="3"/>
        <v>970.77200000000005</v>
      </c>
      <c r="AG19" s="61">
        <f t="shared" si="3"/>
        <v>1466.5006999998961</v>
      </c>
      <c r="AH19" s="61">
        <f t="shared" si="3"/>
        <v>853.19499999992399</v>
      </c>
      <c r="AI19" s="61">
        <f t="shared" si="3"/>
        <v>1410.4510999999316</v>
      </c>
      <c r="AJ19" s="61">
        <f t="shared" ref="AJ19:BO19" si="4">SUM(AJ5:AJ18)</f>
        <v>632.77200000035441</v>
      </c>
      <c r="AK19" s="61">
        <f t="shared" si="4"/>
        <v>1336.0815500003589</v>
      </c>
      <c r="AL19" s="61">
        <f t="shared" si="4"/>
        <v>758.70099999980323</v>
      </c>
      <c r="AM19" s="61">
        <f t="shared" si="4"/>
        <v>1350.5988999997151</v>
      </c>
      <c r="AN19" s="61">
        <f t="shared" si="4"/>
        <v>703.87600000000009</v>
      </c>
      <c r="AO19" s="61">
        <f t="shared" si="4"/>
        <v>1574.8864999999016</v>
      </c>
      <c r="AP19" s="61">
        <f t="shared" si="4"/>
        <v>863.60399999982815</v>
      </c>
      <c r="AQ19" s="61">
        <f t="shared" si="4"/>
        <v>1325.113499999894</v>
      </c>
      <c r="AR19" s="61">
        <f t="shared" si="4"/>
        <v>372.55199999981085</v>
      </c>
      <c r="AS19" s="61">
        <f t="shared" si="4"/>
        <v>1138.7266499999307</v>
      </c>
      <c r="AT19" s="61">
        <f t="shared" si="4"/>
        <v>538.7910000004315</v>
      </c>
      <c r="AU19" s="61">
        <f t="shared" si="4"/>
        <v>1029.1096500002584</v>
      </c>
      <c r="AV19" s="61">
        <f t="shared" si="4"/>
        <v>503.72899999999998</v>
      </c>
      <c r="AW19" s="61">
        <f t="shared" si="4"/>
        <v>1109.4720999999804</v>
      </c>
      <c r="AX19" s="61">
        <f t="shared" si="4"/>
        <v>994.2419999998599</v>
      </c>
      <c r="AY19" s="61">
        <f t="shared" si="4"/>
        <v>1241.033899999823</v>
      </c>
      <c r="AZ19" s="61">
        <f t="shared" si="4"/>
        <v>1006.2390000000748</v>
      </c>
      <c r="BA19" s="61">
        <f t="shared" si="4"/>
        <v>1278.8910000001356</v>
      </c>
      <c r="BB19" s="61">
        <f t="shared" si="4"/>
        <v>1008.8459999997873</v>
      </c>
      <c r="BC19" s="61">
        <f t="shared" si="4"/>
        <v>1328.9180999998014</v>
      </c>
      <c r="BD19" s="61">
        <f t="shared" si="4"/>
        <v>929.29600000000016</v>
      </c>
      <c r="BE19" s="61">
        <f t="shared" si="4"/>
        <v>1289.3188499999883</v>
      </c>
      <c r="BF19" s="61">
        <f t="shared" si="4"/>
        <v>1009.5449999999254</v>
      </c>
      <c r="BG19" s="61">
        <f t="shared" si="4"/>
        <v>1093.2873999998551</v>
      </c>
      <c r="BH19" s="61">
        <f t="shared" si="4"/>
        <v>753.90999999996473</v>
      </c>
      <c r="BI19" s="61">
        <f t="shared" si="4"/>
        <v>1220.8910999999659</v>
      </c>
      <c r="BJ19" s="61">
        <f t="shared" si="4"/>
        <v>962.25000000009356</v>
      </c>
      <c r="BK19" s="61">
        <f t="shared" si="4"/>
        <v>1323.5336000000893</v>
      </c>
      <c r="BL19" s="61">
        <f t="shared" si="4"/>
        <v>0</v>
      </c>
      <c r="BM19" s="61">
        <f t="shared" si="4"/>
        <v>0</v>
      </c>
      <c r="BN19" s="213">
        <f t="shared" si="4"/>
        <v>22780.923000000217</v>
      </c>
      <c r="BO19" s="63">
        <f t="shared" si="4"/>
        <v>38414.910600000367</v>
      </c>
      <c r="BP19" s="64">
        <f>BO19-BN19</f>
        <v>15633.98760000015</v>
      </c>
    </row>
    <row r="20" spans="1:68" ht="14.25" customHeight="1" thickBot="1" x14ac:dyDescent="0.3">
      <c r="A20" s="302" t="s">
        <v>9</v>
      </c>
      <c r="B20" s="303"/>
      <c r="C20" s="304"/>
      <c r="D20" s="305">
        <v>4035.3878000000109</v>
      </c>
      <c r="E20" s="306"/>
      <c r="F20" s="305">
        <v>3833.2109999999998</v>
      </c>
      <c r="G20" s="306"/>
      <c r="H20" s="305">
        <v>4113.5230000000001</v>
      </c>
      <c r="I20" s="306"/>
      <c r="J20" s="294">
        <v>3966.3555000003184</v>
      </c>
      <c r="K20" s="295"/>
      <c r="L20" s="292">
        <v>4243.3506999997571</v>
      </c>
      <c r="M20" s="293"/>
      <c r="N20" s="294">
        <v>3896.5619999999999</v>
      </c>
      <c r="O20" s="295"/>
      <c r="P20" s="294">
        <v>3816.9070000000002</v>
      </c>
      <c r="Q20" s="295"/>
      <c r="R20" s="307">
        <v>3861.4258999994531</v>
      </c>
      <c r="S20" s="308"/>
      <c r="T20" s="307">
        <v>3915.1493999999466</v>
      </c>
      <c r="U20" s="308"/>
      <c r="V20" s="294">
        <v>4108.9316000001963</v>
      </c>
      <c r="W20" s="295"/>
      <c r="X20" s="294">
        <v>3951.8270000000002</v>
      </c>
      <c r="Y20" s="295"/>
      <c r="Z20" s="294">
        <v>4056.7139999999999</v>
      </c>
      <c r="AA20" s="295"/>
      <c r="AB20" s="307"/>
      <c r="AC20" s="308"/>
      <c r="AD20" s="294">
        <v>3830.605</v>
      </c>
      <c r="AE20" s="295"/>
      <c r="AF20" s="294">
        <v>3937.9</v>
      </c>
      <c r="AG20" s="295"/>
      <c r="AH20" s="294">
        <v>3895.5906999999838</v>
      </c>
      <c r="AI20" s="295"/>
      <c r="AJ20" s="294">
        <v>3797.6026999999631</v>
      </c>
      <c r="AK20" s="295"/>
      <c r="AL20" s="294">
        <v>3735.554499999957</v>
      </c>
      <c r="AM20" s="295"/>
      <c r="AN20" s="294">
        <v>3708.5</v>
      </c>
      <c r="AO20" s="295"/>
      <c r="AP20" s="292">
        <v>3256.2850000000699</v>
      </c>
      <c r="AQ20" s="293"/>
      <c r="AR20" s="307">
        <v>3601.4006000000813</v>
      </c>
      <c r="AS20" s="308"/>
      <c r="AT20" s="294">
        <v>3457.451</v>
      </c>
      <c r="AU20" s="295"/>
      <c r="AV20" s="294">
        <v>3460.2559999999999</v>
      </c>
      <c r="AW20" s="295"/>
      <c r="AX20" s="294">
        <v>3741.8184000002361</v>
      </c>
      <c r="AY20" s="295"/>
      <c r="AZ20" s="294">
        <v>3829.6620000000912</v>
      </c>
      <c r="BA20" s="295"/>
      <c r="BB20" s="294">
        <v>3807.8572000000345</v>
      </c>
      <c r="BC20" s="295"/>
      <c r="BD20" s="307">
        <v>3597.1758999998892</v>
      </c>
      <c r="BE20" s="308"/>
      <c r="BF20" s="294">
        <v>3391.8209000000074</v>
      </c>
      <c r="BG20" s="295"/>
      <c r="BH20" s="294">
        <v>3687.2824000000528</v>
      </c>
      <c r="BI20" s="295"/>
      <c r="BJ20" s="294">
        <v>3411.2925999999925</v>
      </c>
      <c r="BK20" s="295"/>
      <c r="BL20" s="292"/>
      <c r="BM20" s="293"/>
      <c r="BN20" s="212"/>
      <c r="BO20" s="1"/>
    </row>
    <row r="21" spans="1:68" ht="14.25" customHeight="1" thickBot="1" x14ac:dyDescent="0.3">
      <c r="A21" s="309" t="s">
        <v>10</v>
      </c>
      <c r="B21" s="310"/>
      <c r="C21" s="311"/>
      <c r="D21" s="312">
        <v>2496</v>
      </c>
      <c r="E21" s="313"/>
      <c r="F21" s="314">
        <v>2496</v>
      </c>
      <c r="G21" s="315"/>
      <c r="H21" s="312">
        <v>2496</v>
      </c>
      <c r="I21" s="313"/>
      <c r="J21" s="312">
        <v>2496</v>
      </c>
      <c r="K21" s="313"/>
      <c r="L21" s="312">
        <v>2496</v>
      </c>
      <c r="M21" s="313"/>
      <c r="N21" s="312">
        <v>2496</v>
      </c>
      <c r="O21" s="313"/>
      <c r="P21" s="312">
        <v>2376</v>
      </c>
      <c r="Q21" s="313"/>
      <c r="R21" s="312">
        <v>2376</v>
      </c>
      <c r="S21" s="313"/>
      <c r="T21" s="312">
        <v>2376</v>
      </c>
      <c r="U21" s="313"/>
      <c r="V21" s="314">
        <v>2376</v>
      </c>
      <c r="W21" s="315"/>
      <c r="X21" s="314">
        <v>2376</v>
      </c>
      <c r="Y21" s="315"/>
      <c r="Z21" s="312">
        <v>2376</v>
      </c>
      <c r="AA21" s="313"/>
      <c r="AB21" s="312"/>
      <c r="AC21" s="313"/>
      <c r="AD21" s="312">
        <v>2376</v>
      </c>
      <c r="AE21" s="313"/>
      <c r="AF21" s="312">
        <v>2376</v>
      </c>
      <c r="AG21" s="313"/>
      <c r="AH21" s="312">
        <v>2306.962</v>
      </c>
      <c r="AI21" s="313"/>
      <c r="AJ21" s="312">
        <v>2376</v>
      </c>
      <c r="AK21" s="313"/>
      <c r="AL21" s="312">
        <v>2376</v>
      </c>
      <c r="AM21" s="313"/>
      <c r="AN21" s="312">
        <v>2376</v>
      </c>
      <c r="AO21" s="313"/>
      <c r="AP21" s="314">
        <v>2376</v>
      </c>
      <c r="AQ21" s="315"/>
      <c r="AR21" s="312">
        <v>2376</v>
      </c>
      <c r="AS21" s="313"/>
      <c r="AT21" s="312">
        <v>2376</v>
      </c>
      <c r="AU21" s="313"/>
      <c r="AV21" s="314">
        <v>2376</v>
      </c>
      <c r="AW21" s="315"/>
      <c r="AX21" s="312">
        <v>2376</v>
      </c>
      <c r="AY21" s="313"/>
      <c r="AZ21" s="312">
        <v>2376</v>
      </c>
      <c r="BA21" s="313"/>
      <c r="BB21" s="312">
        <v>2376</v>
      </c>
      <c r="BC21" s="313"/>
      <c r="BD21" s="312">
        <v>2280</v>
      </c>
      <c r="BE21" s="313"/>
      <c r="BF21" s="312">
        <v>2280</v>
      </c>
      <c r="BG21" s="313"/>
      <c r="BH21" s="312">
        <v>2280</v>
      </c>
      <c r="BI21" s="313"/>
      <c r="BJ21" s="312">
        <v>2280</v>
      </c>
      <c r="BK21" s="313"/>
      <c r="BL21" s="312"/>
      <c r="BM21" s="313"/>
      <c r="BN21" s="171"/>
      <c r="BO21" s="1"/>
    </row>
    <row r="22" spans="1:68" ht="14.25" customHeight="1" thickBot="1" x14ac:dyDescent="0.3">
      <c r="A22" s="316" t="s">
        <v>11</v>
      </c>
      <c r="B22" s="317"/>
      <c r="C22" s="318"/>
      <c r="D22" s="319">
        <v>213.21600000000001</v>
      </c>
      <c r="E22" s="320"/>
      <c r="F22" s="319">
        <v>263.52</v>
      </c>
      <c r="G22" s="320"/>
      <c r="H22" s="319">
        <v>294.72000000000003</v>
      </c>
      <c r="I22" s="320"/>
      <c r="J22" s="319">
        <v>282.57600000000002</v>
      </c>
      <c r="K22" s="320"/>
      <c r="L22" s="319">
        <v>259.60799999999995</v>
      </c>
      <c r="M22" s="320"/>
      <c r="N22" s="319">
        <v>269.88</v>
      </c>
      <c r="O22" s="320"/>
      <c r="P22" s="319">
        <v>269.83199999999999</v>
      </c>
      <c r="Q22" s="320"/>
      <c r="R22" s="319">
        <v>261.096</v>
      </c>
      <c r="S22" s="320"/>
      <c r="T22" s="319">
        <v>282.45600000000002</v>
      </c>
      <c r="U22" s="320"/>
      <c r="V22" s="319">
        <v>306.57600000000002</v>
      </c>
      <c r="W22" s="320"/>
      <c r="X22" s="319">
        <v>303.14400000000001</v>
      </c>
      <c r="Y22" s="320"/>
      <c r="Z22" s="319">
        <v>301.94400000000002</v>
      </c>
      <c r="AA22" s="320"/>
      <c r="AB22" s="319"/>
      <c r="AC22" s="320"/>
      <c r="AD22" s="319">
        <v>301.82400000000001</v>
      </c>
      <c r="AE22" s="320"/>
      <c r="AF22" s="319">
        <v>271.77600000000001</v>
      </c>
      <c r="AG22" s="320"/>
      <c r="AH22" s="319">
        <v>305.25599999999997</v>
      </c>
      <c r="AI22" s="320"/>
      <c r="AJ22" s="319">
        <v>304.94400000000002</v>
      </c>
      <c r="AK22" s="320"/>
      <c r="AL22" s="319">
        <v>308.73599999999999</v>
      </c>
      <c r="AM22" s="320"/>
      <c r="AN22" s="319">
        <v>341.28</v>
      </c>
      <c r="AO22" s="320"/>
      <c r="AP22" s="319">
        <v>339.91199999999998</v>
      </c>
      <c r="AQ22" s="320"/>
      <c r="AR22" s="319">
        <v>379.99099999999999</v>
      </c>
      <c r="AS22" s="320"/>
      <c r="AT22" s="319">
        <v>379.99099999999999</v>
      </c>
      <c r="AU22" s="320"/>
      <c r="AV22" s="319">
        <v>380.00200000000001</v>
      </c>
      <c r="AW22" s="320"/>
      <c r="AX22" s="319">
        <v>379.99999999999994</v>
      </c>
      <c r="AY22" s="320"/>
      <c r="AZ22" s="319">
        <v>324.61</v>
      </c>
      <c r="BA22" s="320"/>
      <c r="BB22" s="319">
        <v>378</v>
      </c>
      <c r="BC22" s="320"/>
      <c r="BD22" s="319">
        <v>378</v>
      </c>
      <c r="BE22" s="320"/>
      <c r="BF22" s="319">
        <v>378.48</v>
      </c>
      <c r="BG22" s="320"/>
      <c r="BH22" s="319">
        <v>373.91999999999996</v>
      </c>
      <c r="BI22" s="320"/>
      <c r="BJ22" s="319">
        <v>373.91999999999996</v>
      </c>
      <c r="BK22" s="320"/>
      <c r="BL22" s="319"/>
      <c r="BM22" s="320"/>
      <c r="BN22" s="171"/>
      <c r="BO22" s="1"/>
    </row>
    <row r="23" spans="1:68" ht="14.25" customHeight="1" thickBot="1" x14ac:dyDescent="0.3">
      <c r="A23" s="316" t="s">
        <v>12</v>
      </c>
      <c r="B23" s="317"/>
      <c r="C23" s="318"/>
      <c r="D23" s="321">
        <f>D19+D21+D22</f>
        <v>2977.7139999999999</v>
      </c>
      <c r="E23" s="322"/>
      <c r="F23" s="321">
        <f t="shared" ref="F23:BL23" si="5">F19+F21+F22</f>
        <v>3219.9259999999999</v>
      </c>
      <c r="G23" s="322"/>
      <c r="H23" s="321">
        <f t="shared" si="5"/>
        <v>3522.5600000000004</v>
      </c>
      <c r="I23" s="322"/>
      <c r="J23" s="321">
        <f t="shared" si="5"/>
        <v>3639.835</v>
      </c>
      <c r="K23" s="322"/>
      <c r="L23" s="321">
        <f t="shared" si="5"/>
        <v>3640.8200000002753</v>
      </c>
      <c r="M23" s="322"/>
      <c r="N23" s="321">
        <f t="shared" si="5"/>
        <v>3407.6000000000004</v>
      </c>
      <c r="O23" s="322"/>
      <c r="P23" s="321">
        <f t="shared" si="5"/>
        <v>3642.33</v>
      </c>
      <c r="Q23" s="322"/>
      <c r="R23" s="321">
        <f t="shared" si="5"/>
        <v>3246.4990000000003</v>
      </c>
      <c r="S23" s="322"/>
      <c r="T23" s="321">
        <f t="shared" si="5"/>
        <v>3483.0140000002657</v>
      </c>
      <c r="U23" s="322"/>
      <c r="V23" s="321">
        <f t="shared" si="5"/>
        <v>3485.8719999999998</v>
      </c>
      <c r="W23" s="322"/>
      <c r="X23" s="321">
        <f t="shared" si="5"/>
        <v>3528.1880000000001</v>
      </c>
      <c r="Y23" s="322"/>
      <c r="Z23" s="321">
        <f t="shared" si="5"/>
        <v>3431.1169999999997</v>
      </c>
      <c r="AA23" s="322"/>
      <c r="AB23" s="321">
        <f t="shared" si="5"/>
        <v>694.11699999981863</v>
      </c>
      <c r="AC23" s="322"/>
      <c r="AD23" s="321">
        <f t="shared" si="5"/>
        <v>3571.3130000000001</v>
      </c>
      <c r="AE23" s="322"/>
      <c r="AF23" s="321">
        <f t="shared" si="5"/>
        <v>3618.5479999999998</v>
      </c>
      <c r="AG23" s="322"/>
      <c r="AH23" s="321">
        <f t="shared" si="5"/>
        <v>3465.4129999999236</v>
      </c>
      <c r="AI23" s="322"/>
      <c r="AJ23" s="321">
        <f t="shared" si="5"/>
        <v>3313.7160000003546</v>
      </c>
      <c r="AK23" s="322"/>
      <c r="AL23" s="321">
        <f t="shared" si="5"/>
        <v>3443.436999999803</v>
      </c>
      <c r="AM23" s="322"/>
      <c r="AN23" s="321">
        <f t="shared" si="5"/>
        <v>3421.1559999999999</v>
      </c>
      <c r="AO23" s="322"/>
      <c r="AP23" s="321">
        <f t="shared" si="5"/>
        <v>3579.5159999998282</v>
      </c>
      <c r="AQ23" s="322"/>
      <c r="AR23" s="321">
        <f t="shared" si="5"/>
        <v>3128.5429999998109</v>
      </c>
      <c r="AS23" s="322"/>
      <c r="AT23" s="321">
        <f t="shared" si="5"/>
        <v>3294.7820000004313</v>
      </c>
      <c r="AU23" s="322"/>
      <c r="AV23" s="321">
        <f t="shared" si="5"/>
        <v>3259.7309999999998</v>
      </c>
      <c r="AW23" s="322"/>
      <c r="AX23" s="321">
        <f t="shared" si="5"/>
        <v>3750.2419999998601</v>
      </c>
      <c r="AY23" s="322"/>
      <c r="AZ23" s="321">
        <f t="shared" si="5"/>
        <v>3706.8490000000752</v>
      </c>
      <c r="BA23" s="322"/>
      <c r="BB23" s="321">
        <f>BB19+BB21+BB22</f>
        <v>3762.8459999997872</v>
      </c>
      <c r="BC23" s="322"/>
      <c r="BD23" s="321">
        <f t="shared" si="5"/>
        <v>3587.2960000000003</v>
      </c>
      <c r="BE23" s="322"/>
      <c r="BF23" s="321">
        <f t="shared" si="5"/>
        <v>3668.0249999999255</v>
      </c>
      <c r="BG23" s="322"/>
      <c r="BH23" s="321">
        <f t="shared" si="5"/>
        <v>3407.8299999999649</v>
      </c>
      <c r="BI23" s="322"/>
      <c r="BJ23" s="321">
        <f t="shared" si="5"/>
        <v>3616.1700000000938</v>
      </c>
      <c r="BK23" s="322"/>
      <c r="BL23" s="321">
        <f t="shared" si="5"/>
        <v>0</v>
      </c>
      <c r="BM23" s="322"/>
      <c r="BN23" s="171"/>
      <c r="BO23" s="1"/>
    </row>
    <row r="24" spans="1:68" ht="14.25" customHeight="1" thickBot="1" x14ac:dyDescent="0.3">
      <c r="A24" s="325" t="s">
        <v>13</v>
      </c>
      <c r="B24" s="326"/>
      <c r="C24" s="327"/>
      <c r="D24" s="321">
        <f>D20-D23</f>
        <v>1057.6738000000109</v>
      </c>
      <c r="E24" s="322"/>
      <c r="F24" s="321">
        <f t="shared" ref="F24:BL24" si="6">F20-F23</f>
        <v>613.28499999999985</v>
      </c>
      <c r="G24" s="322"/>
      <c r="H24" s="321">
        <f t="shared" si="6"/>
        <v>590.96299999999974</v>
      </c>
      <c r="I24" s="322"/>
      <c r="J24" s="321">
        <f t="shared" si="6"/>
        <v>326.52050000031841</v>
      </c>
      <c r="K24" s="322"/>
      <c r="L24" s="321">
        <f t="shared" si="6"/>
        <v>602.53069999948184</v>
      </c>
      <c r="M24" s="322"/>
      <c r="N24" s="321">
        <f t="shared" si="6"/>
        <v>488.96199999999953</v>
      </c>
      <c r="O24" s="322"/>
      <c r="P24" s="321">
        <f t="shared" si="6"/>
        <v>174.57700000000023</v>
      </c>
      <c r="Q24" s="322"/>
      <c r="R24" s="321">
        <f t="shared" si="6"/>
        <v>614.92689999945287</v>
      </c>
      <c r="S24" s="322"/>
      <c r="T24" s="323">
        <f t="shared" si="6"/>
        <v>432.13539999968089</v>
      </c>
      <c r="U24" s="324"/>
      <c r="V24" s="323">
        <f t="shared" si="6"/>
        <v>623.0596000001965</v>
      </c>
      <c r="W24" s="324"/>
      <c r="X24" s="323">
        <f t="shared" si="6"/>
        <v>423.63900000000012</v>
      </c>
      <c r="Y24" s="324"/>
      <c r="Z24" s="323">
        <f t="shared" si="6"/>
        <v>625.59700000000021</v>
      </c>
      <c r="AA24" s="324"/>
      <c r="AB24" s="323">
        <f t="shared" si="6"/>
        <v>-694.11699999981863</v>
      </c>
      <c r="AC24" s="324"/>
      <c r="AD24" s="323">
        <f t="shared" si="6"/>
        <v>259.29199999999992</v>
      </c>
      <c r="AE24" s="324"/>
      <c r="AF24" s="323">
        <f t="shared" si="6"/>
        <v>319.35200000000032</v>
      </c>
      <c r="AG24" s="324"/>
      <c r="AH24" s="323">
        <f t="shared" si="6"/>
        <v>430.17770000006021</v>
      </c>
      <c r="AI24" s="324"/>
      <c r="AJ24" s="323">
        <f t="shared" si="6"/>
        <v>483.88669999960848</v>
      </c>
      <c r="AK24" s="324"/>
      <c r="AL24" s="323">
        <f t="shared" si="6"/>
        <v>292.117500000154</v>
      </c>
      <c r="AM24" s="324"/>
      <c r="AN24" s="323">
        <f t="shared" si="6"/>
        <v>287.34400000000005</v>
      </c>
      <c r="AO24" s="324"/>
      <c r="AP24" s="323">
        <f t="shared" si="6"/>
        <v>-323.2309999997583</v>
      </c>
      <c r="AQ24" s="324"/>
      <c r="AR24" s="323">
        <f t="shared" si="6"/>
        <v>472.85760000027039</v>
      </c>
      <c r="AS24" s="324"/>
      <c r="AT24" s="323">
        <f t="shared" si="6"/>
        <v>162.66899999956877</v>
      </c>
      <c r="AU24" s="324"/>
      <c r="AV24" s="323">
        <f t="shared" si="6"/>
        <v>200.52500000000009</v>
      </c>
      <c r="AW24" s="324"/>
      <c r="AX24" s="323">
        <f t="shared" si="6"/>
        <v>-8.4235999996240025</v>
      </c>
      <c r="AY24" s="324"/>
      <c r="AZ24" s="323">
        <f t="shared" si="6"/>
        <v>122.81300000001602</v>
      </c>
      <c r="BA24" s="324"/>
      <c r="BB24" s="323">
        <f t="shared" si="6"/>
        <v>45.0112000002473</v>
      </c>
      <c r="BC24" s="324"/>
      <c r="BD24" s="323">
        <f t="shared" si="6"/>
        <v>9.8798999998889485</v>
      </c>
      <c r="BE24" s="324"/>
      <c r="BF24" s="323">
        <f t="shared" si="6"/>
        <v>-276.20409999991807</v>
      </c>
      <c r="BG24" s="324"/>
      <c r="BH24" s="323">
        <f t="shared" si="6"/>
        <v>279.45240000008789</v>
      </c>
      <c r="BI24" s="324"/>
      <c r="BJ24" s="323">
        <f>BJ20-BJ23</f>
        <v>-204.87740000010126</v>
      </c>
      <c r="BK24" s="324"/>
      <c r="BL24" s="323">
        <f t="shared" si="6"/>
        <v>0</v>
      </c>
      <c r="BM24" s="324"/>
      <c r="BN24" s="171"/>
      <c r="BO24" s="1"/>
    </row>
    <row r="25" spans="1:68" ht="15" hidden="1" customHeight="1" thickBot="1" x14ac:dyDescent="0.3">
      <c r="A25" s="329" t="s">
        <v>14</v>
      </c>
      <c r="B25" s="330"/>
      <c r="C25" s="331"/>
      <c r="D25" s="328" t="e">
        <f>#REF!-E19-D21-D22</f>
        <v>#REF!</v>
      </c>
      <c r="E25" s="306"/>
      <c r="F25" s="328"/>
      <c r="G25" s="306"/>
      <c r="H25" s="328"/>
      <c r="I25" s="306"/>
      <c r="J25" s="328"/>
      <c r="K25" s="306"/>
      <c r="L25" s="328"/>
      <c r="M25" s="306"/>
      <c r="N25" s="328"/>
      <c r="O25" s="306"/>
      <c r="P25" s="328"/>
      <c r="Q25" s="306"/>
      <c r="R25" s="328"/>
      <c r="S25" s="306"/>
      <c r="T25" s="328"/>
      <c r="U25" s="306"/>
      <c r="V25" s="328"/>
      <c r="W25" s="306"/>
      <c r="X25" s="328"/>
      <c r="Y25" s="306"/>
      <c r="Z25" s="328"/>
      <c r="AA25" s="306"/>
      <c r="AB25" s="328"/>
      <c r="AC25" s="306"/>
      <c r="AD25" s="328"/>
      <c r="AE25" s="306"/>
      <c r="AF25" s="328">
        <f>AF20-AG19-AF21-AF22</f>
        <v>-176.37669999989629</v>
      </c>
      <c r="AG25" s="306"/>
      <c r="AH25" s="328">
        <f>AH20-AI19-AH21-AH22</f>
        <v>-127.07839999994769</v>
      </c>
      <c r="AI25" s="306"/>
      <c r="AJ25" s="328">
        <f>AJ20-AK19-AJ21-AJ22</f>
        <v>-219.42285000039607</v>
      </c>
      <c r="AK25" s="306"/>
      <c r="AL25" s="328">
        <f>AL20-AM19-AL21-AL22</f>
        <v>-299.78039999975783</v>
      </c>
      <c r="AM25" s="306"/>
      <c r="AN25" s="328">
        <f>AN20-AO19-AN21-AN22</f>
        <v>-583.66649999990136</v>
      </c>
      <c r="AO25" s="306"/>
      <c r="AP25" s="328">
        <f>AP20-AQ19-AP21-AP22</f>
        <v>-784.74049999982412</v>
      </c>
      <c r="AQ25" s="306"/>
      <c r="AR25" s="328"/>
      <c r="AS25" s="306"/>
      <c r="AT25" s="328"/>
      <c r="AU25" s="306"/>
      <c r="AV25" s="328"/>
      <c r="AW25" s="306"/>
      <c r="AX25" s="328"/>
      <c r="AY25" s="306"/>
      <c r="AZ25" s="328"/>
      <c r="BA25" s="306"/>
      <c r="BB25" s="328"/>
      <c r="BC25" s="306"/>
      <c r="BD25" s="328"/>
      <c r="BE25" s="306"/>
      <c r="BF25" s="328"/>
      <c r="BG25" s="306"/>
      <c r="BH25" s="328"/>
      <c r="BI25" s="306"/>
      <c r="BJ25" s="328"/>
      <c r="BK25" s="306"/>
      <c r="BL25" s="328"/>
      <c r="BM25" s="306"/>
      <c r="BN25" s="1"/>
      <c r="BO25" s="126">
        <f>BN20-BO19-BN22-BN21</f>
        <v>-38414.910600000367</v>
      </c>
    </row>
    <row r="26" spans="1:68" ht="15" customHeight="1" x14ac:dyDescent="0.25">
      <c r="A26" s="332"/>
      <c r="B26" s="332"/>
      <c r="C26" s="332"/>
      <c r="BO26" s="67"/>
    </row>
    <row r="27" spans="1:68" ht="15.75" x14ac:dyDescent="0.25">
      <c r="D27" s="333">
        <v>45383</v>
      </c>
      <c r="E27" s="334"/>
      <c r="F27" s="333">
        <v>45384</v>
      </c>
      <c r="G27" s="334"/>
      <c r="H27" s="333" t="s">
        <v>79</v>
      </c>
      <c r="I27" s="334"/>
      <c r="J27" s="342" t="s">
        <v>82</v>
      </c>
      <c r="K27" s="343"/>
      <c r="L27" s="342" t="s">
        <v>83</v>
      </c>
      <c r="M27" s="343"/>
      <c r="N27" s="342">
        <v>45388</v>
      </c>
      <c r="O27" s="343"/>
      <c r="P27" s="342">
        <v>45389</v>
      </c>
      <c r="Q27" s="343"/>
      <c r="R27" s="342">
        <v>45390</v>
      </c>
      <c r="S27" s="343"/>
      <c r="T27" s="342">
        <v>45391</v>
      </c>
      <c r="U27" s="343"/>
      <c r="V27" s="342">
        <v>45392</v>
      </c>
      <c r="W27" s="343"/>
      <c r="X27" s="342">
        <v>45393</v>
      </c>
      <c r="Y27" s="343"/>
      <c r="Z27" s="342">
        <v>45394</v>
      </c>
      <c r="AA27" s="343"/>
      <c r="AB27" s="342">
        <v>45395</v>
      </c>
      <c r="AC27" s="343"/>
      <c r="AD27" s="342">
        <v>45396</v>
      </c>
      <c r="AE27" s="343"/>
      <c r="AF27" s="342">
        <v>45397</v>
      </c>
      <c r="AG27" s="343"/>
      <c r="AH27" s="342">
        <v>45398</v>
      </c>
      <c r="AI27" s="343"/>
      <c r="AJ27" s="342">
        <v>45399</v>
      </c>
      <c r="AK27" s="343"/>
      <c r="AL27" s="342">
        <v>45400</v>
      </c>
      <c r="AM27" s="343"/>
      <c r="AN27" s="342">
        <v>45401</v>
      </c>
      <c r="AO27" s="343"/>
      <c r="AP27" s="342">
        <v>45402</v>
      </c>
      <c r="AQ27" s="343"/>
      <c r="AR27" s="342">
        <v>45403</v>
      </c>
      <c r="AS27" s="343"/>
      <c r="AT27" s="342">
        <v>45404</v>
      </c>
      <c r="AU27" s="343"/>
      <c r="AV27" s="342">
        <v>45405</v>
      </c>
      <c r="AW27" s="343"/>
      <c r="AX27" s="342">
        <v>45406</v>
      </c>
      <c r="AY27" s="343"/>
      <c r="AZ27" s="342">
        <v>45407</v>
      </c>
      <c r="BA27" s="343"/>
      <c r="BB27" s="342">
        <v>45408</v>
      </c>
      <c r="BC27" s="343"/>
      <c r="BD27" s="342">
        <v>45409</v>
      </c>
      <c r="BE27" s="343"/>
      <c r="BF27" s="342">
        <v>45410</v>
      </c>
      <c r="BG27" s="343"/>
      <c r="BH27" s="342">
        <v>45411</v>
      </c>
      <c r="BI27" s="343"/>
      <c r="BJ27" s="342">
        <v>45412</v>
      </c>
      <c r="BK27" s="343"/>
      <c r="BL27" s="333"/>
      <c r="BM27" s="334"/>
    </row>
    <row r="28" spans="1:68" ht="15.75" x14ac:dyDescent="0.25">
      <c r="C28" s="78" t="s">
        <v>16</v>
      </c>
      <c r="D28" s="335">
        <v>15801.726000000001</v>
      </c>
      <c r="E28" s="335"/>
      <c r="F28" s="335">
        <v>15802.1</v>
      </c>
      <c r="G28" s="335"/>
      <c r="H28" s="336">
        <v>15802.383</v>
      </c>
      <c r="I28" s="336"/>
      <c r="J28" s="337">
        <v>15802.663</v>
      </c>
      <c r="K28" s="337"/>
      <c r="L28" s="336">
        <v>15803.168</v>
      </c>
      <c r="M28" s="336"/>
      <c r="N28" s="336">
        <v>15804.164000000001</v>
      </c>
      <c r="O28" s="336"/>
      <c r="P28" s="336">
        <v>15805.05</v>
      </c>
      <c r="Q28" s="336"/>
      <c r="R28" s="335">
        <v>15805.769</v>
      </c>
      <c r="S28" s="335"/>
      <c r="T28" s="336">
        <v>15806.895</v>
      </c>
      <c r="U28" s="336"/>
      <c r="V28" s="336">
        <v>15807.95</v>
      </c>
      <c r="W28" s="336"/>
      <c r="X28" s="336">
        <v>15808.713</v>
      </c>
      <c r="Y28" s="336"/>
      <c r="Z28" s="336">
        <v>15809.352999999999</v>
      </c>
      <c r="AA28" s="336"/>
      <c r="AB28" s="336">
        <v>15810.383</v>
      </c>
      <c r="AC28" s="336"/>
      <c r="AD28" s="336">
        <v>15811.448</v>
      </c>
      <c r="AE28" s="336"/>
      <c r="AF28" s="336">
        <v>15812.728999999999</v>
      </c>
      <c r="AG28" s="336"/>
      <c r="AH28" s="341">
        <v>15814.304</v>
      </c>
      <c r="AI28" s="341"/>
      <c r="AJ28" s="341">
        <v>15815.866</v>
      </c>
      <c r="AK28" s="341"/>
      <c r="AL28" s="336">
        <v>15817.438</v>
      </c>
      <c r="AM28" s="336"/>
      <c r="AN28" s="336">
        <v>15819.055</v>
      </c>
      <c r="AO28" s="336"/>
      <c r="AP28" s="336">
        <v>15820.958000000001</v>
      </c>
      <c r="AQ28" s="336"/>
      <c r="AR28" s="336">
        <v>15822.855</v>
      </c>
      <c r="AS28" s="336"/>
      <c r="AT28" s="336">
        <v>15824.905000000001</v>
      </c>
      <c r="AU28" s="336"/>
      <c r="AV28" s="336">
        <v>15825.5</v>
      </c>
      <c r="AW28" s="336"/>
      <c r="AX28" s="336">
        <v>15827.124</v>
      </c>
      <c r="AY28" s="336"/>
      <c r="AZ28" s="336">
        <v>15828.6</v>
      </c>
      <c r="BA28" s="336"/>
      <c r="BB28" s="336">
        <v>15830.159</v>
      </c>
      <c r="BC28" s="336"/>
      <c r="BD28" s="336">
        <v>15834.108</v>
      </c>
      <c r="BE28" s="336"/>
      <c r="BF28" s="336">
        <v>15837.814</v>
      </c>
      <c r="BG28" s="336"/>
      <c r="BH28" s="336">
        <v>15841.704</v>
      </c>
      <c r="BI28" s="336"/>
      <c r="BJ28" s="336">
        <v>15845.511</v>
      </c>
      <c r="BK28" s="336"/>
      <c r="BL28" s="336"/>
      <c r="BM28" s="336"/>
    </row>
    <row r="29" spans="1:68" ht="15.75" x14ac:dyDescent="0.25">
      <c r="C29" s="78" t="s">
        <v>17</v>
      </c>
      <c r="D29" s="335">
        <v>1055.252</v>
      </c>
      <c r="E29" s="335"/>
      <c r="F29" s="335">
        <v>1055.3969999999999</v>
      </c>
      <c r="G29" s="335"/>
      <c r="H29" s="336">
        <v>1055.546</v>
      </c>
      <c r="I29" s="336"/>
      <c r="J29" s="337">
        <v>1055.8499999999999</v>
      </c>
      <c r="K29" s="337"/>
      <c r="L29" s="336">
        <v>1056.019</v>
      </c>
      <c r="M29" s="336"/>
      <c r="N29" s="336">
        <v>1056.019</v>
      </c>
      <c r="O29" s="336"/>
      <c r="P29" s="336">
        <v>1056.019</v>
      </c>
      <c r="Q29" s="336"/>
      <c r="R29" s="335">
        <v>1056.0229999999999</v>
      </c>
      <c r="S29" s="335"/>
      <c r="T29" s="336">
        <v>1056.0229999999999</v>
      </c>
      <c r="U29" s="336"/>
      <c r="V29" s="336">
        <v>1056.0229999999999</v>
      </c>
      <c r="W29" s="336"/>
      <c r="X29" s="336">
        <v>1056.0229999999999</v>
      </c>
      <c r="Y29" s="336"/>
      <c r="Z29" s="336">
        <v>1056.0909999999999</v>
      </c>
      <c r="AA29" s="336"/>
      <c r="AB29" s="336">
        <v>1056.0909999999999</v>
      </c>
      <c r="AC29" s="336"/>
      <c r="AD29" s="336">
        <v>1056.0909999999999</v>
      </c>
      <c r="AE29" s="336"/>
      <c r="AF29" s="336">
        <v>1056.0909999999999</v>
      </c>
      <c r="AG29" s="336"/>
      <c r="AH29" s="341">
        <v>1056.0909999999999</v>
      </c>
      <c r="AI29" s="341"/>
      <c r="AJ29" s="341">
        <v>1056.0909999999999</v>
      </c>
      <c r="AK29" s="341"/>
      <c r="AL29" s="336">
        <v>1056.0909999999999</v>
      </c>
      <c r="AM29" s="336"/>
      <c r="AN29" s="336">
        <v>1056.0909999999999</v>
      </c>
      <c r="AO29" s="336"/>
      <c r="AP29" s="336">
        <v>1056.0909999999999</v>
      </c>
      <c r="AQ29" s="336"/>
      <c r="AR29" s="336">
        <v>1056.0909999999999</v>
      </c>
      <c r="AS29" s="336"/>
      <c r="AT29" s="336">
        <v>1056.0909999999999</v>
      </c>
      <c r="AU29" s="336"/>
      <c r="AV29" s="336">
        <v>1057.471</v>
      </c>
      <c r="AW29" s="336"/>
      <c r="AX29" s="336">
        <v>1057.471</v>
      </c>
      <c r="AY29" s="336"/>
      <c r="AZ29" s="336">
        <v>1057.471</v>
      </c>
      <c r="BA29" s="336"/>
      <c r="BB29" s="336">
        <v>1057.472</v>
      </c>
      <c r="BC29" s="336"/>
      <c r="BD29" s="336">
        <v>1057.472</v>
      </c>
      <c r="BE29" s="336"/>
      <c r="BF29" s="336">
        <v>1057.472</v>
      </c>
      <c r="BG29" s="336"/>
      <c r="BH29" s="336">
        <v>1057.472</v>
      </c>
      <c r="BI29" s="336"/>
      <c r="BJ29" s="336">
        <v>1057.472</v>
      </c>
      <c r="BK29" s="336"/>
      <c r="BL29" s="336"/>
      <c r="BM29" s="336"/>
    </row>
    <row r="30" spans="1:68" ht="15.75" x14ac:dyDescent="0.25">
      <c r="C30" s="78" t="s">
        <v>18</v>
      </c>
      <c r="D30" s="335">
        <v>22.399999999999636</v>
      </c>
      <c r="E30" s="335"/>
      <c r="F30" s="335">
        <v>20.840000000000146</v>
      </c>
      <c r="G30" s="335"/>
      <c r="H30" s="336">
        <v>21.840000000000146</v>
      </c>
      <c r="I30" s="336"/>
      <c r="J30" s="337">
        <v>21.799999999999272</v>
      </c>
      <c r="K30" s="337"/>
      <c r="L30" s="336">
        <v>20.520000000000437</v>
      </c>
      <c r="M30" s="336"/>
      <c r="N30" s="336">
        <v>21.520000000000437</v>
      </c>
      <c r="O30" s="336"/>
      <c r="P30" s="336">
        <v>21.679999999998472</v>
      </c>
      <c r="Q30" s="336"/>
      <c r="R30" s="335">
        <v>21.440000000000509</v>
      </c>
      <c r="S30" s="335"/>
      <c r="T30" s="336">
        <v>21.520000000000437</v>
      </c>
      <c r="U30" s="336"/>
      <c r="V30" s="336">
        <v>22.680000000000291</v>
      </c>
      <c r="W30" s="336"/>
      <c r="X30" s="336">
        <v>20.840000000000146</v>
      </c>
      <c r="Y30" s="336"/>
      <c r="Z30" s="336">
        <v>20.479999999999563</v>
      </c>
      <c r="AA30" s="336"/>
      <c r="AB30" s="336">
        <v>21.479999999999563</v>
      </c>
      <c r="AC30" s="336"/>
      <c r="AD30" s="336">
        <v>20.600000000000364</v>
      </c>
      <c r="AE30" s="336"/>
      <c r="AF30" s="336">
        <v>20.1200000000008</v>
      </c>
      <c r="AG30" s="336"/>
      <c r="AH30" s="341">
        <v>20.559999999999491</v>
      </c>
      <c r="AI30" s="341"/>
      <c r="AJ30" s="341">
        <v>20.319999999999709</v>
      </c>
      <c r="AK30" s="341"/>
      <c r="AL30" s="336">
        <v>19.799999999999272</v>
      </c>
      <c r="AM30" s="336"/>
      <c r="AN30" s="336">
        <v>19.760000000000218</v>
      </c>
      <c r="AO30" s="336"/>
      <c r="AP30" s="336">
        <v>19.840000000000146</v>
      </c>
      <c r="AQ30" s="336"/>
      <c r="AR30" s="336">
        <v>19.1200000000008</v>
      </c>
      <c r="AS30" s="336"/>
      <c r="AT30" s="336">
        <v>19.520000000000437</v>
      </c>
      <c r="AU30" s="336"/>
      <c r="AV30" s="336">
        <v>18.399999999999636</v>
      </c>
      <c r="AW30" s="336"/>
      <c r="AX30" s="336">
        <v>18.920000000000073</v>
      </c>
      <c r="AY30" s="336"/>
      <c r="AZ30" s="336">
        <v>19.840000000000146</v>
      </c>
      <c r="BA30" s="336"/>
      <c r="BB30" s="336">
        <v>20.079999999999927</v>
      </c>
      <c r="BC30" s="336"/>
      <c r="BD30" s="336">
        <v>20.239999999999782</v>
      </c>
      <c r="BE30" s="336"/>
      <c r="BF30" s="336">
        <v>20.559999999999491</v>
      </c>
      <c r="BG30" s="336"/>
      <c r="BH30" s="336">
        <v>28.040000000000873</v>
      </c>
      <c r="BI30" s="336"/>
      <c r="BJ30" s="336">
        <v>22.799999999999272</v>
      </c>
      <c r="BK30" s="336"/>
      <c r="BL30" s="336"/>
      <c r="BM30" s="336"/>
    </row>
    <row r="31" spans="1:68" ht="15.75" x14ac:dyDescent="0.25">
      <c r="C31" s="78" t="s">
        <v>19</v>
      </c>
      <c r="D31" s="335">
        <v>189</v>
      </c>
      <c r="E31" s="335"/>
      <c r="F31" s="335">
        <v>192.78000000000611</v>
      </c>
      <c r="G31" s="335"/>
      <c r="H31" s="336">
        <v>185.21999999999389</v>
      </c>
      <c r="I31" s="336"/>
      <c r="J31" s="337">
        <v>185.36000000002241</v>
      </c>
      <c r="K31" s="337"/>
      <c r="L31" s="336">
        <v>159.31999999996333</v>
      </c>
      <c r="M31" s="336"/>
      <c r="N31" s="336">
        <v>164.64000000002852</v>
      </c>
      <c r="O31" s="336"/>
      <c r="P31" s="336">
        <v>160.43999999998778</v>
      </c>
      <c r="Q31" s="336"/>
      <c r="R31" s="335">
        <v>167.43999999998778</v>
      </c>
      <c r="S31" s="335"/>
      <c r="T31" s="336">
        <v>173.73999999999796</v>
      </c>
      <c r="U31" s="336"/>
      <c r="V31" s="336">
        <v>185.64000000002852</v>
      </c>
      <c r="W31" s="336"/>
      <c r="X31" s="336">
        <v>168.97999999999593</v>
      </c>
      <c r="Y31" s="336"/>
      <c r="Z31" s="336">
        <v>159.87999999997555</v>
      </c>
      <c r="AA31" s="336"/>
      <c r="AB31" s="336">
        <v>166.88000000002648</v>
      </c>
      <c r="AC31" s="336"/>
      <c r="AD31" s="336">
        <v>152.87999999997555</v>
      </c>
      <c r="AE31" s="336"/>
      <c r="AF31" s="336">
        <v>165.62000000002445</v>
      </c>
      <c r="AG31" s="336"/>
      <c r="AH31" s="341">
        <v>171.35999999997148</v>
      </c>
      <c r="AI31" s="341"/>
      <c r="AJ31" s="341">
        <v>162.96000000004278</v>
      </c>
      <c r="AK31" s="341"/>
      <c r="AL31" s="336">
        <v>160.29999999995925</v>
      </c>
      <c r="AM31" s="336"/>
      <c r="AN31" s="336">
        <v>154.42000000003463</v>
      </c>
      <c r="AO31" s="336"/>
      <c r="AP31" s="336">
        <v>157.07999999996537</v>
      </c>
      <c r="AQ31" s="336"/>
      <c r="AR31" s="336">
        <v>143.22000000004482</v>
      </c>
      <c r="AS31" s="336"/>
      <c r="AT31" s="336">
        <v>161.69999999998981</v>
      </c>
      <c r="AU31" s="336"/>
      <c r="AV31" s="336">
        <v>171.5</v>
      </c>
      <c r="AW31" s="336"/>
      <c r="AX31" s="336">
        <v>156.52000000000407</v>
      </c>
      <c r="AY31" s="336"/>
      <c r="AZ31" s="336">
        <v>169.11999999997352</v>
      </c>
      <c r="BA31" s="336"/>
      <c r="BB31" s="336">
        <v>177.6600000000326</v>
      </c>
      <c r="BC31" s="336"/>
      <c r="BD31" s="336">
        <v>165.61999999997352</v>
      </c>
      <c r="BE31" s="336"/>
      <c r="BF31" s="336">
        <v>170.10000000002037</v>
      </c>
      <c r="BG31" s="336"/>
      <c r="BH31" s="336">
        <v>187.45999999999185</v>
      </c>
      <c r="BI31" s="336"/>
      <c r="BJ31" s="336">
        <v>156.23999999999796</v>
      </c>
      <c r="BK31" s="336"/>
      <c r="BL31" s="336"/>
      <c r="BM31" s="336"/>
    </row>
    <row r="32" spans="1:68" ht="15.75" x14ac:dyDescent="0.25">
      <c r="C32" s="78" t="s">
        <v>20</v>
      </c>
      <c r="D32" s="335">
        <v>39.234999999996944</v>
      </c>
      <c r="E32" s="335"/>
      <c r="F32" s="335">
        <v>38.184999999999491</v>
      </c>
      <c r="G32" s="335"/>
      <c r="H32" s="336">
        <v>38.570000000001528</v>
      </c>
      <c r="I32" s="336"/>
      <c r="J32" s="337">
        <v>37.835000000004584</v>
      </c>
      <c r="K32" s="337"/>
      <c r="L32" s="336">
        <v>38.570000000001528</v>
      </c>
      <c r="M32" s="336"/>
      <c r="N32" s="336">
        <v>39.02499999999236</v>
      </c>
      <c r="O32" s="336"/>
      <c r="P32" s="336">
        <v>38.605000000008658</v>
      </c>
      <c r="Q32" s="336"/>
      <c r="R32" s="335">
        <v>38.849999999994907</v>
      </c>
      <c r="S32" s="335"/>
      <c r="T32" s="336">
        <v>39.164999999995416</v>
      </c>
      <c r="U32" s="336"/>
      <c r="V32" s="336">
        <v>39.72500000000764</v>
      </c>
      <c r="W32" s="336"/>
      <c r="X32" s="336">
        <v>39.164999999995416</v>
      </c>
      <c r="Y32" s="336"/>
      <c r="Z32" s="336">
        <v>39.270000000004075</v>
      </c>
      <c r="AA32" s="336"/>
      <c r="AB32" s="336">
        <v>39.375</v>
      </c>
      <c r="AC32" s="336"/>
      <c r="AD32" s="336">
        <v>39.094999999993888</v>
      </c>
      <c r="AE32" s="336"/>
      <c r="AF32" s="336">
        <v>39.585000000004584</v>
      </c>
      <c r="AG32" s="336"/>
      <c r="AH32" s="341">
        <v>39.690000000000509</v>
      </c>
      <c r="AI32" s="341"/>
      <c r="AJ32" s="341">
        <v>39.375</v>
      </c>
      <c r="AK32" s="341"/>
      <c r="AL32" s="336">
        <v>37.58999999999287</v>
      </c>
      <c r="AM32" s="336"/>
      <c r="AN32" s="336">
        <v>41.16000000000713</v>
      </c>
      <c r="AO32" s="336"/>
      <c r="AP32" s="336">
        <v>39.515000000003056</v>
      </c>
      <c r="AQ32" s="336"/>
      <c r="AR32" s="336">
        <v>39.199999999989814</v>
      </c>
      <c r="AS32" s="336"/>
      <c r="AT32" s="336">
        <v>39.095000000006621</v>
      </c>
      <c r="AU32" s="336"/>
      <c r="AV32" s="336">
        <v>38.325000000002547</v>
      </c>
      <c r="AW32" s="336"/>
      <c r="AX32" s="336">
        <v>38.779999999993379</v>
      </c>
      <c r="AY32" s="336"/>
      <c r="AZ32" s="336">
        <v>38.570000000001528</v>
      </c>
      <c r="BA32" s="336"/>
      <c r="BB32" s="336">
        <v>37.974999999994907</v>
      </c>
      <c r="BC32" s="336"/>
      <c r="BD32" s="336">
        <v>38.185000000012224</v>
      </c>
      <c r="BE32" s="336"/>
      <c r="BF32" s="336">
        <v>39.234999999996944</v>
      </c>
      <c r="BG32" s="336"/>
      <c r="BH32" s="336">
        <v>38.815000000000509</v>
      </c>
      <c r="BI32" s="336"/>
      <c r="BJ32" s="336">
        <v>38.604999999995925</v>
      </c>
      <c r="BK32" s="336"/>
      <c r="BL32" s="336"/>
      <c r="BM32" s="336"/>
    </row>
    <row r="33" spans="1:121" ht="15.75" x14ac:dyDescent="0.25">
      <c r="C33" s="78" t="s">
        <v>21</v>
      </c>
      <c r="D33" s="335">
        <v>17976.271000000001</v>
      </c>
      <c r="E33" s="335"/>
      <c r="F33" s="335">
        <v>17979.981</v>
      </c>
      <c r="G33" s="335"/>
      <c r="H33" s="336">
        <v>17984.262999999999</v>
      </c>
      <c r="I33" s="336"/>
      <c r="J33" s="337">
        <v>17988.63</v>
      </c>
      <c r="K33" s="337"/>
      <c r="L33" s="336">
        <v>17992.905999999999</v>
      </c>
      <c r="M33" s="336"/>
      <c r="N33" s="336">
        <v>17997.052</v>
      </c>
      <c r="O33" s="336"/>
      <c r="P33" s="336">
        <v>18001.287</v>
      </c>
      <c r="Q33" s="336"/>
      <c r="R33" s="335">
        <v>18005.463</v>
      </c>
      <c r="S33" s="335"/>
      <c r="T33" s="336">
        <v>18009.835999999999</v>
      </c>
      <c r="U33" s="336"/>
      <c r="V33" s="336">
        <v>18014.252</v>
      </c>
      <c r="W33" s="336"/>
      <c r="X33" s="336">
        <v>18018.558000000001</v>
      </c>
      <c r="Y33" s="336"/>
      <c r="Z33" s="336">
        <v>18022.787</v>
      </c>
      <c r="AA33" s="336"/>
      <c r="AB33" s="336">
        <v>18026.981</v>
      </c>
      <c r="AC33" s="336"/>
      <c r="AD33" s="336">
        <v>18031.232</v>
      </c>
      <c r="AE33" s="336"/>
      <c r="AF33" s="336">
        <v>18035.350999999999</v>
      </c>
      <c r="AG33" s="336"/>
      <c r="AH33" s="341">
        <v>18039.524000000001</v>
      </c>
      <c r="AI33" s="341"/>
      <c r="AJ33" s="341">
        <v>18043.61</v>
      </c>
      <c r="AK33" s="341"/>
      <c r="AL33" s="336">
        <v>18047.627</v>
      </c>
      <c r="AM33" s="336"/>
      <c r="AN33" s="336">
        <v>18051.594000000001</v>
      </c>
      <c r="AO33" s="336"/>
      <c r="AP33" s="336">
        <v>18055.394</v>
      </c>
      <c r="AQ33" s="336"/>
      <c r="AR33" s="336">
        <v>18059.164000000001</v>
      </c>
      <c r="AS33" s="336"/>
      <c r="AT33" s="336">
        <v>18062.795999999998</v>
      </c>
      <c r="AU33" s="336"/>
      <c r="AV33" s="336">
        <v>18065.827000000001</v>
      </c>
      <c r="AW33" s="336"/>
      <c r="AX33" s="336">
        <v>18069.706999999999</v>
      </c>
      <c r="AY33" s="336"/>
      <c r="AZ33" s="336">
        <v>18073.776000000002</v>
      </c>
      <c r="BA33" s="336"/>
      <c r="BB33" s="336">
        <v>18077.478999999999</v>
      </c>
      <c r="BC33" s="336"/>
      <c r="BD33" s="336">
        <v>18081.587</v>
      </c>
      <c r="BE33" s="336"/>
      <c r="BF33" s="336">
        <v>18085.663</v>
      </c>
      <c r="BG33" s="336"/>
      <c r="BH33" s="336">
        <v>18088.405999999999</v>
      </c>
      <c r="BI33" s="336"/>
      <c r="BJ33" s="336">
        <v>18092.425999999999</v>
      </c>
      <c r="BK33" s="336"/>
      <c r="BL33" s="336"/>
      <c r="BM33" s="336"/>
    </row>
    <row r="34" spans="1:121" ht="15.75" x14ac:dyDescent="0.25">
      <c r="C34" s="78" t="s">
        <v>22</v>
      </c>
      <c r="D34" s="335">
        <v>16.309999999999999</v>
      </c>
      <c r="E34" s="335"/>
      <c r="F34" s="335">
        <v>16.32</v>
      </c>
      <c r="G34" s="335"/>
      <c r="H34" s="336">
        <v>16.32</v>
      </c>
      <c r="I34" s="336"/>
      <c r="J34" s="337">
        <v>16.329999999999998</v>
      </c>
      <c r="K34" s="337"/>
      <c r="L34" s="336">
        <v>16.329999999999998</v>
      </c>
      <c r="M34" s="336"/>
      <c r="N34" s="336">
        <v>16.329999999999998</v>
      </c>
      <c r="O34" s="336"/>
      <c r="P34" s="336">
        <v>16.329999999999998</v>
      </c>
      <c r="Q34" s="336"/>
      <c r="R34" s="335">
        <v>16.34</v>
      </c>
      <c r="S34" s="335"/>
      <c r="T34" s="336">
        <v>16.34</v>
      </c>
      <c r="U34" s="336"/>
      <c r="V34" s="336">
        <v>16.34</v>
      </c>
      <c r="W34" s="336"/>
      <c r="X34" s="336">
        <v>16.350000000000001</v>
      </c>
      <c r="Y34" s="336"/>
      <c r="Z34" s="336">
        <v>16.350000000000001</v>
      </c>
      <c r="AA34" s="336"/>
      <c r="AB34" s="336">
        <v>16.350000000000001</v>
      </c>
      <c r="AC34" s="336"/>
      <c r="AD34" s="336">
        <v>16.350000000000001</v>
      </c>
      <c r="AE34" s="336"/>
      <c r="AF34" s="336">
        <v>16.489999999999998</v>
      </c>
      <c r="AG34" s="336"/>
      <c r="AH34" s="341">
        <v>16.489999999999998</v>
      </c>
      <c r="AI34" s="341"/>
      <c r="AJ34" s="341">
        <v>16.489999999999998</v>
      </c>
      <c r="AK34" s="341"/>
      <c r="AL34" s="336">
        <v>16.489999999999998</v>
      </c>
      <c r="AM34" s="336"/>
      <c r="AN34" s="336">
        <v>16.489999999999998</v>
      </c>
      <c r="AO34" s="336"/>
      <c r="AP34" s="336">
        <v>16.489999999999998</v>
      </c>
      <c r="AQ34" s="336"/>
      <c r="AR34" s="336">
        <v>16.489999999999998</v>
      </c>
      <c r="AS34" s="336"/>
      <c r="AT34" s="336">
        <v>16.489999999999998</v>
      </c>
      <c r="AU34" s="336"/>
      <c r="AV34" s="336">
        <v>16.489999999999998</v>
      </c>
      <c r="AW34" s="336"/>
      <c r="AX34" s="336">
        <v>16.489999999999998</v>
      </c>
      <c r="AY34" s="336"/>
      <c r="AZ34" s="336">
        <v>16.489999999999998</v>
      </c>
      <c r="BA34" s="336"/>
      <c r="BB34" s="336">
        <v>16.489999999999998</v>
      </c>
      <c r="BC34" s="336"/>
      <c r="BD34" s="336">
        <v>16.489999999999998</v>
      </c>
      <c r="BE34" s="336"/>
      <c r="BF34" s="336">
        <v>16.489999999999998</v>
      </c>
      <c r="BG34" s="336"/>
      <c r="BH34" s="336">
        <v>16.489999999999998</v>
      </c>
      <c r="BI34" s="336"/>
      <c r="BJ34" s="336">
        <v>16.489999999999998</v>
      </c>
      <c r="BK34" s="336"/>
      <c r="BL34" s="336"/>
      <c r="BM34" s="336"/>
    </row>
    <row r="35" spans="1:121" s="159" customFormat="1" ht="15.75" x14ac:dyDescent="0.25">
      <c r="A35" s="1"/>
      <c r="B35" s="1"/>
      <c r="C35" s="78" t="s">
        <v>23</v>
      </c>
      <c r="D35" s="335">
        <v>83.45</v>
      </c>
      <c r="E35" s="335"/>
      <c r="F35" s="335">
        <v>83.45</v>
      </c>
      <c r="G35" s="335"/>
      <c r="H35" s="336">
        <v>83.45</v>
      </c>
      <c r="I35" s="336"/>
      <c r="J35" s="337">
        <v>83.45</v>
      </c>
      <c r="K35" s="337"/>
      <c r="L35" s="336">
        <v>83.45</v>
      </c>
      <c r="M35" s="336"/>
      <c r="N35" s="336">
        <v>83.45</v>
      </c>
      <c r="O35" s="336"/>
      <c r="P35" s="336">
        <v>83.45</v>
      </c>
      <c r="Q35" s="336"/>
      <c r="R35" s="335">
        <v>83.45</v>
      </c>
      <c r="S35" s="335"/>
      <c r="T35" s="336">
        <v>83.45</v>
      </c>
      <c r="U35" s="336"/>
      <c r="V35" s="336">
        <v>83.45</v>
      </c>
      <c r="W35" s="336"/>
      <c r="X35" s="336">
        <v>83.45</v>
      </c>
      <c r="Y35" s="336"/>
      <c r="Z35" s="336">
        <v>83.45</v>
      </c>
      <c r="AA35" s="336"/>
      <c r="AB35" s="336">
        <v>83.45</v>
      </c>
      <c r="AC35" s="336"/>
      <c r="AD35" s="336">
        <v>83.45</v>
      </c>
      <c r="AE35" s="336"/>
      <c r="AF35" s="336">
        <v>83.45</v>
      </c>
      <c r="AG35" s="336"/>
      <c r="AH35" s="341">
        <v>83.45</v>
      </c>
      <c r="AI35" s="341"/>
      <c r="AJ35" s="341">
        <v>83.45</v>
      </c>
      <c r="AK35" s="341"/>
      <c r="AL35" s="336">
        <v>83.45</v>
      </c>
      <c r="AM35" s="336"/>
      <c r="AN35" s="336">
        <v>83.45</v>
      </c>
      <c r="AO35" s="336"/>
      <c r="AP35" s="336">
        <v>83.45</v>
      </c>
      <c r="AQ35" s="336"/>
      <c r="AR35" s="336">
        <v>83.45</v>
      </c>
      <c r="AS35" s="336"/>
      <c r="AT35" s="336">
        <v>83.45</v>
      </c>
      <c r="AU35" s="336"/>
      <c r="AV35" s="336">
        <v>83.45</v>
      </c>
      <c r="AW35" s="336"/>
      <c r="AX35" s="336">
        <v>83.45</v>
      </c>
      <c r="AY35" s="336"/>
      <c r="AZ35" s="336">
        <v>83.45</v>
      </c>
      <c r="BA35" s="336"/>
      <c r="BB35" s="336">
        <v>83.45</v>
      </c>
      <c r="BC35" s="336"/>
      <c r="BD35" s="336">
        <v>83.45</v>
      </c>
      <c r="BE35" s="336"/>
      <c r="BF35" s="336">
        <v>83.45</v>
      </c>
      <c r="BG35" s="336"/>
      <c r="BH35" s="336">
        <v>83.45</v>
      </c>
      <c r="BI35" s="336"/>
      <c r="BJ35" s="336">
        <v>83.45</v>
      </c>
      <c r="BK35" s="336"/>
      <c r="BL35" s="336"/>
      <c r="BM35" s="336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335">
        <v>576.11500000000001</v>
      </c>
      <c r="E36" s="335"/>
      <c r="F36" s="335">
        <v>576.88</v>
      </c>
      <c r="G36" s="335"/>
      <c r="H36" s="336">
        <v>576.50699999999995</v>
      </c>
      <c r="I36" s="336"/>
      <c r="J36" s="337">
        <v>577.11199999999997</v>
      </c>
      <c r="K36" s="337"/>
      <c r="L36" s="336">
        <v>576.35900000000004</v>
      </c>
      <c r="M36" s="336"/>
      <c r="N36" s="336">
        <v>576.30200000000002</v>
      </c>
      <c r="O36" s="336"/>
      <c r="P36" s="336">
        <v>576.48500000000001</v>
      </c>
      <c r="Q36" s="336"/>
      <c r="R36" s="335">
        <v>576.48500000000001</v>
      </c>
      <c r="S36" s="335"/>
      <c r="T36" s="336">
        <v>4</v>
      </c>
      <c r="U36" s="336"/>
      <c r="V36" s="336">
        <v>576.66</v>
      </c>
      <c r="W36" s="336"/>
      <c r="X36" s="336">
        <v>576.83100000000002</v>
      </c>
      <c r="Y36" s="336"/>
      <c r="Z36" s="336">
        <v>575.67999999999995</v>
      </c>
      <c r="AA36" s="336"/>
      <c r="AB36" s="336">
        <v>576.97</v>
      </c>
      <c r="AC36" s="336"/>
      <c r="AD36" s="336">
        <v>577.14499999999998</v>
      </c>
      <c r="AE36" s="336"/>
      <c r="AF36" s="336">
        <v>576.66099999999994</v>
      </c>
      <c r="AG36" s="336"/>
      <c r="AH36" s="341">
        <v>576.25099999999998</v>
      </c>
      <c r="AI36" s="341"/>
      <c r="AJ36" s="341">
        <v>576.15099999999995</v>
      </c>
      <c r="AK36" s="341"/>
      <c r="AL36" s="336">
        <v>576.46600000000001</v>
      </c>
      <c r="AM36" s="336"/>
      <c r="AN36" s="336">
        <v>576.65099999999995</v>
      </c>
      <c r="AO36" s="336"/>
      <c r="AP36" s="336">
        <v>574.83900000000006</v>
      </c>
      <c r="AQ36" s="336"/>
      <c r="AR36" s="336">
        <v>576.41300000000001</v>
      </c>
      <c r="AS36" s="336"/>
      <c r="AT36" s="336">
        <v>289.12599999999998</v>
      </c>
      <c r="AU36" s="336"/>
      <c r="AV36" s="336">
        <v>287.06799999999998</v>
      </c>
      <c r="AW36" s="336"/>
      <c r="AX36" s="336">
        <v>287.464</v>
      </c>
      <c r="AY36" s="336"/>
      <c r="AZ36" s="336">
        <v>287.34500000000003</v>
      </c>
      <c r="BA36" s="336"/>
      <c r="BB36" s="336">
        <v>300.745</v>
      </c>
      <c r="BC36" s="336"/>
      <c r="BD36" s="336">
        <v>576.58799999999997</v>
      </c>
      <c r="BE36" s="336"/>
      <c r="BF36" s="336">
        <v>576.65499999999997</v>
      </c>
      <c r="BG36" s="336"/>
      <c r="BH36" s="336">
        <v>576.50699999999995</v>
      </c>
      <c r="BI36" s="336"/>
      <c r="BJ36" s="336">
        <v>576.38199999999995</v>
      </c>
      <c r="BK36" s="336"/>
      <c r="BL36" s="336"/>
      <c r="BM36" s="336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335">
        <v>88.433000000000007</v>
      </c>
      <c r="E37" s="335"/>
      <c r="F37" s="335">
        <v>89.087000000000003</v>
      </c>
      <c r="G37" s="335"/>
      <c r="H37" s="336">
        <v>89.238</v>
      </c>
      <c r="I37" s="336"/>
      <c r="J37" s="337">
        <v>91.421000000000006</v>
      </c>
      <c r="K37" s="337"/>
      <c r="L37" s="336">
        <v>95.37</v>
      </c>
      <c r="M37" s="336"/>
      <c r="N37" s="336">
        <v>94.495999999999995</v>
      </c>
      <c r="O37" s="336"/>
      <c r="P37" s="336">
        <v>95.158000000000001</v>
      </c>
      <c r="Q37" s="336"/>
      <c r="R37" s="335">
        <v>95.394999999999996</v>
      </c>
      <c r="S37" s="335"/>
      <c r="T37" s="336">
        <v>95.394999999999996</v>
      </c>
      <c r="U37" s="336"/>
      <c r="V37" s="336">
        <v>92.358000000000004</v>
      </c>
      <c r="W37" s="336"/>
      <c r="X37" s="336">
        <v>91.117000000000004</v>
      </c>
      <c r="Y37" s="336"/>
      <c r="Z37" s="336">
        <v>90.707999999999998</v>
      </c>
      <c r="AA37" s="336"/>
      <c r="AB37" s="336">
        <v>166.91300000000001</v>
      </c>
      <c r="AC37" s="336"/>
      <c r="AD37" s="336">
        <v>88.363</v>
      </c>
      <c r="AE37" s="336"/>
      <c r="AF37" s="336">
        <v>88.213999999999999</v>
      </c>
      <c r="AG37" s="336"/>
      <c r="AH37" s="341">
        <v>87.769000000000005</v>
      </c>
      <c r="AI37" s="341"/>
      <c r="AJ37" s="341">
        <v>86.155000000000001</v>
      </c>
      <c r="AK37" s="341"/>
      <c r="AL37" s="336">
        <v>83.91</v>
      </c>
      <c r="AM37" s="336"/>
      <c r="AN37" s="336">
        <v>82.623000000000005</v>
      </c>
      <c r="AO37" s="336"/>
      <c r="AP37" s="336">
        <v>78.302000000000007</v>
      </c>
      <c r="AQ37" s="336"/>
      <c r="AR37" s="336">
        <v>80.323999999999998</v>
      </c>
      <c r="AS37" s="336"/>
      <c r="AT37" s="336">
        <v>51.143000000000001</v>
      </c>
      <c r="AU37" s="336"/>
      <c r="AV37" s="336">
        <v>52.011000000000003</v>
      </c>
      <c r="AW37" s="336"/>
      <c r="AX37" s="336">
        <v>49.927999999999997</v>
      </c>
      <c r="AY37" s="336"/>
      <c r="AZ37" s="336">
        <v>50.573999999999998</v>
      </c>
      <c r="BA37" s="336"/>
      <c r="BB37" s="336">
        <v>54.777999999999999</v>
      </c>
      <c r="BC37" s="336"/>
      <c r="BD37" s="336">
        <v>74.123999999999995</v>
      </c>
      <c r="BE37" s="336"/>
      <c r="BF37" s="336">
        <v>78.06</v>
      </c>
      <c r="BG37" s="336"/>
      <c r="BH37" s="336">
        <v>80.153000000000006</v>
      </c>
      <c r="BI37" s="336"/>
      <c r="BJ37" s="336">
        <v>73.483000000000004</v>
      </c>
      <c r="BK37" s="336"/>
      <c r="BL37" s="336"/>
      <c r="BM37" s="336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335">
        <v>363.26400000005378</v>
      </c>
      <c r="E38" s="335"/>
      <c r="F38" s="335">
        <v>361.08599999997023</v>
      </c>
      <c r="G38" s="335"/>
      <c r="H38" s="336">
        <v>354.08999999998559</v>
      </c>
      <c r="I38" s="336"/>
      <c r="J38" s="337">
        <v>552.22200000001249</v>
      </c>
      <c r="K38" s="337"/>
      <c r="L38" s="336">
        <v>595.51800000006915</v>
      </c>
      <c r="M38" s="336"/>
      <c r="N38" s="336">
        <v>370.58999999998559</v>
      </c>
      <c r="O38" s="336"/>
      <c r="P38" s="336">
        <v>361.87800000001153</v>
      </c>
      <c r="Q38" s="336"/>
      <c r="R38" s="335">
        <v>57.947999999920285</v>
      </c>
      <c r="S38" s="335"/>
      <c r="T38" s="336">
        <v>157.47600000002785</v>
      </c>
      <c r="U38" s="336"/>
      <c r="V38" s="336">
        <v>164.60400000003938</v>
      </c>
      <c r="W38" s="336"/>
      <c r="X38" s="336">
        <v>183.54599999993661</v>
      </c>
      <c r="Y38" s="336"/>
      <c r="Z38" s="336">
        <v>280.43399999998655</v>
      </c>
      <c r="AA38" s="336"/>
      <c r="AB38" s="336">
        <v>145.53000000011525</v>
      </c>
      <c r="AC38" s="336"/>
      <c r="AD38" s="336">
        <v>253.90199999998367</v>
      </c>
      <c r="AE38" s="336"/>
      <c r="AF38" s="336">
        <v>318.97799999991548</v>
      </c>
      <c r="AG38" s="336"/>
      <c r="AH38" s="341">
        <v>331.12199999998847</v>
      </c>
      <c r="AI38" s="341"/>
      <c r="AJ38" s="341">
        <v>332.90400000011141</v>
      </c>
      <c r="AK38" s="341"/>
      <c r="AL38" s="336">
        <v>335.74199999996927</v>
      </c>
      <c r="AM38" s="336"/>
      <c r="AN38" s="336">
        <v>310.26599999994141</v>
      </c>
      <c r="AO38" s="336"/>
      <c r="AP38" s="336">
        <v>281.49000000008164</v>
      </c>
      <c r="AQ38" s="336"/>
      <c r="AR38" s="336">
        <v>285.7799999999952</v>
      </c>
      <c r="AS38" s="336"/>
      <c r="AT38" s="336">
        <v>298.12199999998847</v>
      </c>
      <c r="AU38" s="336"/>
      <c r="AV38" s="336">
        <v>304.91999999993277</v>
      </c>
      <c r="AW38" s="336"/>
      <c r="AX38" s="336">
        <v>299.9700000000048</v>
      </c>
      <c r="AY38" s="336"/>
      <c r="AZ38" s="336">
        <v>309.60600000004706</v>
      </c>
      <c r="BA38" s="336"/>
      <c r="BB38" s="336">
        <v>309.93599999999424</v>
      </c>
      <c r="BC38" s="336"/>
      <c r="BD38" s="336">
        <v>306.23999999996158</v>
      </c>
      <c r="BE38" s="336"/>
      <c r="BF38" s="336">
        <v>295.81199999999808</v>
      </c>
      <c r="BG38" s="336"/>
      <c r="BH38" s="336">
        <v>298.38600000004226</v>
      </c>
      <c r="BI38" s="336"/>
      <c r="BJ38" s="336">
        <v>285.11999999998079</v>
      </c>
      <c r="BK38" s="336"/>
      <c r="BL38" s="336"/>
      <c r="BM38" s="33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335">
        <v>1150.3786000000002</v>
      </c>
      <c r="E39" s="335"/>
      <c r="F39" s="335">
        <v>862.30399999999918</v>
      </c>
      <c r="G39" s="335"/>
      <c r="H39" s="336">
        <v>1239.71</v>
      </c>
      <c r="I39" s="336"/>
      <c r="J39" s="337">
        <v>1105.9090000000001</v>
      </c>
      <c r="K39" s="337"/>
      <c r="L39" s="336">
        <v>1769.2234000000003</v>
      </c>
      <c r="M39" s="336"/>
      <c r="N39" s="336">
        <v>1726.2279999999996</v>
      </c>
      <c r="O39" s="336"/>
      <c r="P39" s="336">
        <v>1345.83</v>
      </c>
      <c r="Q39" s="336"/>
      <c r="R39" s="335">
        <v>1099.4000000000001</v>
      </c>
      <c r="S39" s="335"/>
      <c r="T39" s="336">
        <v>1418.6420000000001</v>
      </c>
      <c r="U39" s="336"/>
      <c r="V39" s="336">
        <v>1199.8750000000005</v>
      </c>
      <c r="W39" s="336"/>
      <c r="X39" s="336">
        <v>1179.394</v>
      </c>
      <c r="Y39" s="336"/>
      <c r="Z39" s="336">
        <v>964.63499999999999</v>
      </c>
      <c r="AA39" s="336"/>
      <c r="AB39" s="336">
        <v>938.6610000000012</v>
      </c>
      <c r="AC39" s="336"/>
      <c r="AD39" s="336">
        <v>926.15</v>
      </c>
      <c r="AE39" s="336"/>
      <c r="AF39" s="336">
        <v>1017.289</v>
      </c>
      <c r="AG39" s="336"/>
      <c r="AH39" s="341">
        <v>1142.4580000000001</v>
      </c>
      <c r="AI39" s="341"/>
      <c r="AJ39" s="341">
        <v>1219.0309999999993</v>
      </c>
      <c r="AK39" s="341"/>
      <c r="AL39" s="339">
        <v>1328.610000000001</v>
      </c>
      <c r="AM39" s="339"/>
      <c r="AN39" s="336">
        <v>1279.73</v>
      </c>
      <c r="AO39" s="336"/>
      <c r="AP39" s="336">
        <v>1279.2940000000006</v>
      </c>
      <c r="AQ39" s="336"/>
      <c r="AR39" s="336">
        <v>1645.5870000000014</v>
      </c>
      <c r="AS39" s="336"/>
      <c r="AT39" s="336">
        <v>1789.7299999999991</v>
      </c>
      <c r="AU39" s="336"/>
      <c r="AV39" s="336">
        <v>1944.6</v>
      </c>
      <c r="AW39" s="336"/>
      <c r="AX39" s="336">
        <v>2280.4240000000009</v>
      </c>
      <c r="AY39" s="336"/>
      <c r="AZ39" s="336">
        <v>2247.3855999999996</v>
      </c>
      <c r="BA39" s="336"/>
      <c r="BB39" s="336">
        <v>2189.6359999999995</v>
      </c>
      <c r="BC39" s="336"/>
      <c r="BD39" s="336">
        <v>1723.123</v>
      </c>
      <c r="BE39" s="336"/>
      <c r="BF39" s="336">
        <v>1688.2570000000001</v>
      </c>
      <c r="BG39" s="336"/>
      <c r="BH39" s="336">
        <v>1499.4249999999997</v>
      </c>
      <c r="BI39" s="336"/>
      <c r="BJ39" s="336">
        <v>1654.3450000000014</v>
      </c>
      <c r="BK39" s="336"/>
      <c r="BL39" s="336"/>
      <c r="BM39" s="33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335">
        <v>36.330000000003565</v>
      </c>
      <c r="E40" s="335"/>
      <c r="F40" s="335">
        <v>36.190000000000509</v>
      </c>
      <c r="G40" s="335"/>
      <c r="H40" s="336">
        <v>36.470000000006621</v>
      </c>
      <c r="I40" s="336"/>
      <c r="J40" s="337">
        <v>35.594999999993888</v>
      </c>
      <c r="K40" s="337"/>
      <c r="L40" s="336">
        <v>35.489999999997963</v>
      </c>
      <c r="M40" s="336"/>
      <c r="N40" s="336">
        <v>35.770000000004075</v>
      </c>
      <c r="O40" s="336"/>
      <c r="P40" s="336">
        <v>36.260000000002037</v>
      </c>
      <c r="Q40" s="336"/>
      <c r="R40" s="335">
        <v>32.724999999994907</v>
      </c>
      <c r="S40" s="335"/>
      <c r="T40" s="336">
        <v>36.505000000001019</v>
      </c>
      <c r="U40" s="336"/>
      <c r="V40" s="336">
        <v>33.809999999999491</v>
      </c>
      <c r="W40" s="336"/>
      <c r="X40" s="336">
        <v>36.470000000006621</v>
      </c>
      <c r="Y40" s="336"/>
      <c r="Z40" s="336">
        <v>36.084999999991851</v>
      </c>
      <c r="AA40" s="336"/>
      <c r="AB40" s="336">
        <v>36.049999999997453</v>
      </c>
      <c r="AC40" s="336"/>
      <c r="AD40" s="336">
        <v>37.450000000002547</v>
      </c>
      <c r="AE40" s="336"/>
      <c r="AF40" s="336">
        <v>35.700000000002547</v>
      </c>
      <c r="AG40" s="336"/>
      <c r="AH40" s="341">
        <v>36.049999999997453</v>
      </c>
      <c r="AI40" s="341"/>
      <c r="AJ40" s="341">
        <v>36.364999999997963</v>
      </c>
      <c r="AK40" s="341"/>
      <c r="AL40" s="339">
        <v>36.365000000010696</v>
      </c>
      <c r="AM40" s="339"/>
      <c r="AN40" s="336">
        <v>36.71499999999287</v>
      </c>
      <c r="AO40" s="336"/>
      <c r="AP40" s="336">
        <v>35.630000000001019</v>
      </c>
      <c r="AQ40" s="336"/>
      <c r="AR40" s="336">
        <v>35.770000000004075</v>
      </c>
      <c r="AS40" s="336"/>
      <c r="AT40" s="336">
        <v>35.070000000001528</v>
      </c>
      <c r="AU40" s="336"/>
      <c r="AV40" s="336">
        <v>35.699999999989814</v>
      </c>
      <c r="AW40" s="336"/>
      <c r="AX40" s="336">
        <v>35.03500000000713</v>
      </c>
      <c r="AY40" s="336"/>
      <c r="AZ40" s="336">
        <v>34.929999999998472</v>
      </c>
      <c r="BA40" s="336"/>
      <c r="BB40" s="336">
        <v>35.664999999995416</v>
      </c>
      <c r="BC40" s="336"/>
      <c r="BD40" s="336">
        <v>35.875</v>
      </c>
      <c r="BE40" s="336"/>
      <c r="BF40" s="336">
        <v>35.875</v>
      </c>
      <c r="BG40" s="336"/>
      <c r="BH40" s="336">
        <v>35.525000000005093</v>
      </c>
      <c r="BI40" s="336"/>
      <c r="BJ40" s="336">
        <v>36.294999999996435</v>
      </c>
      <c r="BK40" s="336"/>
      <c r="BL40" s="336"/>
      <c r="BM40" s="33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336">
        <v>1150.3789999999999</v>
      </c>
      <c r="E41" s="336"/>
      <c r="F41" s="335">
        <v>862.30399999999997</v>
      </c>
      <c r="G41" s="336"/>
      <c r="H41" s="336">
        <v>1239.71</v>
      </c>
      <c r="I41" s="336"/>
      <c r="J41" s="337">
        <v>1105.9090000000001</v>
      </c>
      <c r="K41" s="337"/>
      <c r="L41" s="336">
        <v>1769.2234000000003</v>
      </c>
      <c r="M41" s="336"/>
      <c r="N41" s="336">
        <f>N39</f>
        <v>1726.2279999999996</v>
      </c>
      <c r="O41" s="336"/>
      <c r="P41" s="336">
        <v>1345.83</v>
      </c>
      <c r="Q41" s="336"/>
      <c r="R41" s="335">
        <v>1099.4000000000001</v>
      </c>
      <c r="S41" s="335"/>
      <c r="T41" s="336">
        <v>1418.6420000000001</v>
      </c>
      <c r="U41" s="336"/>
      <c r="V41" s="336">
        <f>V39</f>
        <v>1199.8750000000005</v>
      </c>
      <c r="W41" s="336"/>
      <c r="X41" s="336">
        <f>X39</f>
        <v>1179.394</v>
      </c>
      <c r="Y41" s="336"/>
      <c r="Z41" s="336">
        <f>Z39</f>
        <v>964.63499999999999</v>
      </c>
      <c r="AA41" s="336"/>
      <c r="AB41" s="336">
        <v>938.6610000000012</v>
      </c>
      <c r="AC41" s="336"/>
      <c r="AD41" s="336">
        <f>AD39</f>
        <v>926.15</v>
      </c>
      <c r="AE41" s="336"/>
      <c r="AF41" s="336">
        <f>AF39</f>
        <v>1017.289</v>
      </c>
      <c r="AG41" s="336"/>
      <c r="AH41" s="341">
        <v>1142.4680000000001</v>
      </c>
      <c r="AI41" s="341"/>
      <c r="AJ41" s="341">
        <v>1219.0309999999993</v>
      </c>
      <c r="AK41" s="341"/>
      <c r="AL41" s="339">
        <f>AL38</f>
        <v>335.74199999996927</v>
      </c>
      <c r="AM41" s="339"/>
      <c r="AN41" s="336">
        <f>AN39</f>
        <v>1279.73</v>
      </c>
      <c r="AO41" s="336"/>
      <c r="AP41" s="336">
        <v>1279.2940000000001</v>
      </c>
      <c r="AQ41" s="336"/>
      <c r="AR41" s="336">
        <f>AR39</f>
        <v>1645.5870000000014</v>
      </c>
      <c r="AS41" s="336"/>
      <c r="AT41" s="336">
        <f>AT39</f>
        <v>1789.7299999999991</v>
      </c>
      <c r="AU41" s="336"/>
      <c r="AV41" s="336">
        <v>1944.6</v>
      </c>
      <c r="AW41" s="336"/>
      <c r="AX41" s="336">
        <v>2280.424</v>
      </c>
      <c r="AY41" s="336"/>
      <c r="AZ41" s="336">
        <v>2247.3856000000001</v>
      </c>
      <c r="BA41" s="336"/>
      <c r="BB41" s="336">
        <f>BB39</f>
        <v>2189.6359999999995</v>
      </c>
      <c r="BC41" s="336"/>
      <c r="BD41" s="336">
        <f>BD39</f>
        <v>1723.123</v>
      </c>
      <c r="BE41" s="336"/>
      <c r="BF41" s="336">
        <v>1688.2570000000001</v>
      </c>
      <c r="BG41" s="336"/>
      <c r="BH41" s="336">
        <v>1499.4249999999997</v>
      </c>
      <c r="BI41" s="336"/>
      <c r="BJ41" s="336">
        <f>BJ39</f>
        <v>1654.3450000000014</v>
      </c>
      <c r="BK41" s="336"/>
      <c r="BL41" s="336"/>
      <c r="BM41" s="336"/>
    </row>
    <row r="42" spans="1:121" ht="15.75" x14ac:dyDescent="0.25">
      <c r="C42" s="1" t="s">
        <v>78</v>
      </c>
      <c r="D42" s="336">
        <v>364.09559999999999</v>
      </c>
      <c r="E42" s="336"/>
      <c r="F42" s="336">
        <v>126.337</v>
      </c>
      <c r="G42" s="336"/>
      <c r="H42" s="336">
        <v>498.34</v>
      </c>
      <c r="I42" s="336"/>
      <c r="J42" s="340">
        <v>356.41300000000001</v>
      </c>
      <c r="K42" s="340"/>
      <c r="L42" s="336">
        <v>943.43039999999996</v>
      </c>
      <c r="M42" s="336"/>
      <c r="N42" s="336">
        <v>796</v>
      </c>
      <c r="O42" s="336"/>
      <c r="P42" s="336">
        <v>431.09899999999999</v>
      </c>
      <c r="Q42" s="336"/>
      <c r="R42" s="336">
        <v>205.51</v>
      </c>
      <c r="S42" s="336"/>
      <c r="T42" s="336">
        <v>430.65</v>
      </c>
      <c r="U42" s="336"/>
      <c r="V42" s="336">
        <v>196.35</v>
      </c>
      <c r="W42" s="336"/>
      <c r="X42" s="336">
        <v>247.83</v>
      </c>
      <c r="Y42" s="336"/>
      <c r="Z42" s="336">
        <v>0</v>
      </c>
      <c r="AA42" s="336"/>
      <c r="AB42" s="336">
        <v>0</v>
      </c>
      <c r="AC42" s="336"/>
      <c r="AD42" s="336">
        <v>0</v>
      </c>
      <c r="AE42" s="336"/>
      <c r="AF42" s="336">
        <v>0</v>
      </c>
      <c r="AG42" s="336"/>
      <c r="AH42" s="341">
        <v>0</v>
      </c>
      <c r="AI42" s="341"/>
      <c r="AJ42" s="341">
        <v>0</v>
      </c>
      <c r="AK42" s="341"/>
      <c r="AL42" s="339">
        <v>107.21</v>
      </c>
      <c r="AM42" s="339"/>
      <c r="AN42" s="336">
        <v>36.933</v>
      </c>
      <c r="AO42" s="336"/>
      <c r="AP42" s="336">
        <v>0</v>
      </c>
      <c r="AQ42" s="336"/>
      <c r="AR42" s="336">
        <v>293.40800000000002</v>
      </c>
      <c r="AS42" s="336"/>
      <c r="AT42" s="336">
        <v>388.12</v>
      </c>
      <c r="AU42" s="336"/>
      <c r="AV42" s="336">
        <v>719.01700000000005</v>
      </c>
      <c r="AW42" s="336"/>
      <c r="AX42" s="336">
        <v>880.78300000000002</v>
      </c>
      <c r="AY42" s="336"/>
      <c r="AZ42" s="336">
        <v>854.93759999999997</v>
      </c>
      <c r="BA42" s="336"/>
      <c r="BB42" s="336">
        <v>806.90300000000002</v>
      </c>
      <c r="BC42" s="336"/>
      <c r="BD42" s="336">
        <v>435.8</v>
      </c>
      <c r="BE42" s="336"/>
      <c r="BF42" s="336">
        <v>459.73</v>
      </c>
      <c r="BG42" s="336"/>
      <c r="BH42" s="336">
        <v>282.678</v>
      </c>
      <c r="BI42" s="336"/>
      <c r="BJ42" s="336">
        <v>372.38499999999999</v>
      </c>
      <c r="BK42" s="336"/>
      <c r="BL42" s="336"/>
      <c r="BM42" s="336"/>
    </row>
  </sheetData>
  <mergeCells count="737"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8" t="s">
        <v>1</v>
      </c>
      <c r="B3" s="259"/>
      <c r="C3" s="259"/>
      <c r="D3" s="262">
        <v>45292</v>
      </c>
      <c r="E3" s="264"/>
      <c r="F3" s="262">
        <v>45293</v>
      </c>
      <c r="G3" s="264"/>
      <c r="H3" s="262">
        <v>45294</v>
      </c>
      <c r="I3" s="264"/>
      <c r="J3" s="262">
        <v>45295</v>
      </c>
      <c r="K3" s="264"/>
      <c r="L3" s="262">
        <v>45296</v>
      </c>
      <c r="M3" s="264"/>
      <c r="N3" s="262">
        <v>45297</v>
      </c>
      <c r="O3" s="264"/>
      <c r="P3" s="262">
        <v>45298</v>
      </c>
      <c r="Q3" s="264"/>
      <c r="R3" s="262">
        <v>45299</v>
      </c>
      <c r="S3" s="264"/>
      <c r="T3" s="262">
        <v>45300</v>
      </c>
      <c r="U3" s="264"/>
      <c r="V3" s="262">
        <v>45301</v>
      </c>
      <c r="W3" s="264"/>
      <c r="X3" s="262">
        <v>45302</v>
      </c>
      <c r="Y3" s="264"/>
      <c r="Z3" s="262">
        <v>45303</v>
      </c>
      <c r="AA3" s="264"/>
      <c r="AB3" s="262">
        <v>45304</v>
      </c>
      <c r="AC3" s="264"/>
      <c r="AD3" s="262">
        <v>45305</v>
      </c>
      <c r="AE3" s="264"/>
      <c r="AF3" s="262">
        <v>45306</v>
      </c>
      <c r="AG3" s="264"/>
      <c r="AH3" s="262">
        <v>45307</v>
      </c>
      <c r="AI3" s="264"/>
      <c r="AJ3" s="262">
        <v>45308</v>
      </c>
      <c r="AK3" s="264"/>
      <c r="AL3" s="262">
        <v>45309</v>
      </c>
      <c r="AM3" s="264"/>
      <c r="AN3" s="262">
        <v>45310</v>
      </c>
      <c r="AO3" s="264"/>
      <c r="AP3" s="262">
        <v>45311</v>
      </c>
      <c r="AQ3" s="264"/>
      <c r="AR3" s="262">
        <v>45312</v>
      </c>
      <c r="AS3" s="264"/>
      <c r="AT3" s="262">
        <v>45313</v>
      </c>
      <c r="AU3" s="264"/>
      <c r="AV3" s="262">
        <v>45314</v>
      </c>
      <c r="AW3" s="264"/>
      <c r="AX3" s="262">
        <v>45315</v>
      </c>
      <c r="AY3" s="264"/>
      <c r="AZ3" s="262">
        <v>45316</v>
      </c>
      <c r="BA3" s="264"/>
      <c r="BB3" s="262">
        <v>45317</v>
      </c>
      <c r="BC3" s="264"/>
      <c r="BD3" s="262">
        <v>45318</v>
      </c>
      <c r="BE3" s="264"/>
      <c r="BF3" s="262">
        <v>45319</v>
      </c>
      <c r="BG3" s="264"/>
      <c r="BH3" s="262">
        <v>45320</v>
      </c>
      <c r="BI3" s="264"/>
      <c r="BJ3" s="262">
        <v>45321</v>
      </c>
      <c r="BK3" s="264"/>
      <c r="BL3" s="262">
        <v>45322</v>
      </c>
      <c r="BM3" s="264"/>
      <c r="BN3" s="137"/>
      <c r="BO3" s="137"/>
      <c r="BP3" s="138"/>
    </row>
    <row r="4" spans="1:68" ht="15" customHeight="1" thickBot="1" x14ac:dyDescent="0.3">
      <c r="A4" s="260"/>
      <c r="B4" s="261"/>
      <c r="C4" s="261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0" t="s">
        <v>30</v>
      </c>
      <c r="B5" s="351"/>
      <c r="C5" s="352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286" t="s">
        <v>31</v>
      </c>
      <c r="B6" s="287"/>
      <c r="C6" s="288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283" t="s">
        <v>61</v>
      </c>
      <c r="B7" s="284"/>
      <c r="C7" s="285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286" t="s">
        <v>7</v>
      </c>
      <c r="B8" s="287"/>
      <c r="C8" s="288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286" t="s">
        <v>32</v>
      </c>
      <c r="B9" s="287"/>
      <c r="C9" s="288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286" t="s">
        <v>33</v>
      </c>
      <c r="B10" s="287"/>
      <c r="C10" s="288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86" t="s">
        <v>34</v>
      </c>
      <c r="B11" s="287"/>
      <c r="C11" s="288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286" t="s">
        <v>35</v>
      </c>
      <c r="B12" s="287"/>
      <c r="C12" s="288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286" t="s">
        <v>36</v>
      </c>
      <c r="B13" s="287"/>
      <c r="C13" s="288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286" t="s">
        <v>49</v>
      </c>
      <c r="B14" s="287"/>
      <c r="C14" s="288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56" t="s">
        <v>37</v>
      </c>
      <c r="B15" s="357"/>
      <c r="C15" s="358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277" t="s">
        <v>38</v>
      </c>
      <c r="B16" s="278"/>
      <c r="C16" s="279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277" t="s">
        <v>39</v>
      </c>
      <c r="B17" s="278"/>
      <c r="C17" s="279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277" t="s">
        <v>40</v>
      </c>
      <c r="B18" s="278"/>
      <c r="C18" s="279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277" t="s">
        <v>41</v>
      </c>
      <c r="B19" s="278"/>
      <c r="C19" s="279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277" t="s">
        <v>42</v>
      </c>
      <c r="B20" s="278"/>
      <c r="C20" s="279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77" t="s">
        <v>43</v>
      </c>
      <c r="B21" s="278"/>
      <c r="C21" s="279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53" t="s">
        <v>44</v>
      </c>
      <c r="B22" s="354"/>
      <c r="C22" s="355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277" t="s">
        <v>45</v>
      </c>
      <c r="B23" s="278"/>
      <c r="C23" s="279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59" t="s">
        <v>46</v>
      </c>
      <c r="B24" s="360"/>
      <c r="C24" s="361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271" t="s">
        <v>76</v>
      </c>
      <c r="B25" s="272"/>
      <c r="C25" s="273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71" t="s">
        <v>48</v>
      </c>
      <c r="B26" s="272"/>
      <c r="C26" s="273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62" t="s">
        <v>62</v>
      </c>
      <c r="B27" s="363"/>
      <c r="C27" s="364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72" t="s">
        <v>74</v>
      </c>
      <c r="B28" s="272"/>
      <c r="C28" s="273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47" t="s">
        <v>75</v>
      </c>
      <c r="B29" s="347"/>
      <c r="C29" s="365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299" t="s">
        <v>8</v>
      </c>
      <c r="B30" s="300"/>
      <c r="C30" s="300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302" t="s">
        <v>9</v>
      </c>
      <c r="B31" s="303"/>
      <c r="C31" s="304"/>
      <c r="D31" s="305">
        <v>3864.6735999996886</v>
      </c>
      <c r="E31" s="306"/>
      <c r="F31" s="305">
        <v>3987.4540000000002</v>
      </c>
      <c r="G31" s="306"/>
      <c r="H31" s="305">
        <v>4271.0632000001078</v>
      </c>
      <c r="I31" s="306"/>
      <c r="J31" s="305">
        <v>4344.9210000000003</v>
      </c>
      <c r="K31" s="306"/>
      <c r="L31" s="328">
        <v>4388.3402999997934</v>
      </c>
      <c r="M31" s="368"/>
      <c r="N31" s="305">
        <v>4300.3540000000003</v>
      </c>
      <c r="O31" s="306"/>
      <c r="P31" s="305">
        <v>4128.9091999997754</v>
      </c>
      <c r="Q31" s="306"/>
      <c r="R31" s="366">
        <v>4490.7055999999693</v>
      </c>
      <c r="S31" s="367"/>
      <c r="T31" s="305">
        <v>4503.8410000003605</v>
      </c>
      <c r="U31" s="306"/>
      <c r="V31" s="305">
        <v>4507.5243999997383</v>
      </c>
      <c r="W31" s="306"/>
      <c r="X31" s="305">
        <v>4522.6769999999651</v>
      </c>
      <c r="Y31" s="306"/>
      <c r="Z31" s="305">
        <v>4546.0438000000613</v>
      </c>
      <c r="AA31" s="306"/>
      <c r="AB31" s="366">
        <v>4437.393</v>
      </c>
      <c r="AC31" s="367"/>
      <c r="AD31" s="305">
        <v>4244.3779999999997</v>
      </c>
      <c r="AE31" s="306"/>
      <c r="AF31" s="305">
        <v>4555.6110999998673</v>
      </c>
      <c r="AG31" s="306"/>
      <c r="AH31" s="305">
        <v>4655.7230000000545</v>
      </c>
      <c r="AI31" s="306"/>
      <c r="AJ31" s="305">
        <v>4664.9715000000015</v>
      </c>
      <c r="AK31" s="306"/>
      <c r="AL31" s="305">
        <v>4703.589799999917</v>
      </c>
      <c r="AM31" s="306"/>
      <c r="AN31" s="305">
        <v>4760.8635000001623</v>
      </c>
      <c r="AO31" s="306"/>
      <c r="AP31" s="328">
        <v>4691.2560000000003</v>
      </c>
      <c r="AQ31" s="368"/>
      <c r="AR31" s="366">
        <v>4482.5674999998146</v>
      </c>
      <c r="AS31" s="367"/>
      <c r="AT31" s="305">
        <v>4662.0294000002132</v>
      </c>
      <c r="AU31" s="306"/>
      <c r="AV31" s="305">
        <v>4593.2669999998652</v>
      </c>
      <c r="AW31" s="306"/>
      <c r="AX31" s="305">
        <v>4507.3191000001289</v>
      </c>
      <c r="AY31" s="306"/>
      <c r="AZ31" s="305">
        <v>4250.5947999999607</v>
      </c>
      <c r="BA31" s="306"/>
      <c r="BB31" s="305">
        <v>3895.2222999999676</v>
      </c>
      <c r="BC31" s="306"/>
      <c r="BD31" s="366">
        <v>4546.5784999999551</v>
      </c>
      <c r="BE31" s="367"/>
      <c r="BF31" s="305">
        <v>4438.7928000000475</v>
      </c>
      <c r="BG31" s="306"/>
      <c r="BH31" s="305">
        <v>4617.4314000002732</v>
      </c>
      <c r="BI31" s="306"/>
      <c r="BJ31" s="305">
        <v>4778.5452999997297</v>
      </c>
      <c r="BK31" s="306"/>
      <c r="BL31" s="328">
        <v>4681.8687999999247</v>
      </c>
      <c r="BM31" s="368"/>
      <c r="BN31" s="171"/>
      <c r="BO31" s="1"/>
    </row>
    <row r="32" spans="1:68" ht="14.25" customHeight="1" thickBot="1" x14ac:dyDescent="0.3">
      <c r="A32" s="309" t="s">
        <v>10</v>
      </c>
      <c r="B32" s="310"/>
      <c r="C32" s="311"/>
      <c r="D32" s="312">
        <v>2352</v>
      </c>
      <c r="E32" s="313"/>
      <c r="F32" s="314">
        <v>2328</v>
      </c>
      <c r="G32" s="315"/>
      <c r="H32" s="312">
        <v>2352</v>
      </c>
      <c r="I32" s="313"/>
      <c r="J32" s="312">
        <v>2352</v>
      </c>
      <c r="K32" s="313"/>
      <c r="L32" s="312">
        <v>2304</v>
      </c>
      <c r="M32" s="313"/>
      <c r="N32" s="312">
        <v>2304</v>
      </c>
      <c r="O32" s="313"/>
      <c r="P32" s="312">
        <v>2328</v>
      </c>
      <c r="Q32" s="313"/>
      <c r="R32" s="312">
        <v>2328</v>
      </c>
      <c r="S32" s="313"/>
      <c r="T32" s="312">
        <v>2328</v>
      </c>
      <c r="U32" s="313"/>
      <c r="V32" s="314">
        <v>2256</v>
      </c>
      <c r="W32" s="315"/>
      <c r="X32" s="314">
        <v>2280</v>
      </c>
      <c r="Y32" s="315"/>
      <c r="Z32" s="312">
        <v>2280</v>
      </c>
      <c r="AA32" s="313"/>
      <c r="AB32" s="312">
        <v>2280</v>
      </c>
      <c r="AC32" s="313"/>
      <c r="AD32" s="312">
        <v>2280</v>
      </c>
      <c r="AE32" s="313"/>
      <c r="AF32" s="312">
        <v>2424</v>
      </c>
      <c r="AG32" s="313"/>
      <c r="AH32" s="312">
        <v>2280</v>
      </c>
      <c r="AI32" s="313"/>
      <c r="AJ32" s="312">
        <v>2088</v>
      </c>
      <c r="AK32" s="313"/>
      <c r="AL32" s="312">
        <v>2280</v>
      </c>
      <c r="AM32" s="313"/>
      <c r="AN32" s="312">
        <v>2280</v>
      </c>
      <c r="AO32" s="313"/>
      <c r="AP32" s="314">
        <v>2280</v>
      </c>
      <c r="AQ32" s="315"/>
      <c r="AR32" s="312">
        <v>2304</v>
      </c>
      <c r="AS32" s="313"/>
      <c r="AT32" s="312">
        <v>2352</v>
      </c>
      <c r="AU32" s="313"/>
      <c r="AV32" s="314">
        <v>2328</v>
      </c>
      <c r="AW32" s="315"/>
      <c r="AX32" s="312">
        <v>2256</v>
      </c>
      <c r="AY32" s="313"/>
      <c r="AZ32" s="312">
        <v>2232</v>
      </c>
      <c r="BA32" s="313"/>
      <c r="BB32" s="312">
        <v>2256</v>
      </c>
      <c r="BC32" s="313"/>
      <c r="BD32" s="312">
        <v>2232</v>
      </c>
      <c r="BE32" s="313"/>
      <c r="BF32" s="312">
        <v>2232</v>
      </c>
      <c r="BG32" s="313"/>
      <c r="BH32" s="312">
        <v>2304</v>
      </c>
      <c r="BI32" s="313"/>
      <c r="BJ32" s="312">
        <v>2280</v>
      </c>
      <c r="BK32" s="313"/>
      <c r="BL32" s="312">
        <v>2256</v>
      </c>
      <c r="BM32" s="313"/>
      <c r="BN32" s="171"/>
      <c r="BO32" s="1"/>
    </row>
    <row r="33" spans="1:121" ht="14.25" customHeight="1" thickBot="1" x14ac:dyDescent="0.3">
      <c r="A33" s="316" t="s">
        <v>11</v>
      </c>
      <c r="B33" s="317"/>
      <c r="C33" s="318"/>
      <c r="D33" s="319">
        <v>460.05</v>
      </c>
      <c r="E33" s="320"/>
      <c r="F33" s="319">
        <v>460.2</v>
      </c>
      <c r="G33" s="320"/>
      <c r="H33" s="319">
        <v>460.20000000000005</v>
      </c>
      <c r="I33" s="320"/>
      <c r="J33" s="319">
        <v>460.05</v>
      </c>
      <c r="K33" s="320"/>
      <c r="L33" s="319">
        <v>457.65</v>
      </c>
      <c r="M33" s="320"/>
      <c r="N33" s="319">
        <v>460.2</v>
      </c>
      <c r="O33" s="320"/>
      <c r="P33" s="319">
        <v>466.05</v>
      </c>
      <c r="Q33" s="320"/>
      <c r="R33" s="319">
        <v>466.05</v>
      </c>
      <c r="S33" s="320"/>
      <c r="T33" s="319">
        <v>466.05</v>
      </c>
      <c r="U33" s="320"/>
      <c r="V33" s="319">
        <v>450.05</v>
      </c>
      <c r="W33" s="320"/>
      <c r="X33" s="319">
        <v>434.45</v>
      </c>
      <c r="Y33" s="320"/>
      <c r="Z33" s="319">
        <v>459.95</v>
      </c>
      <c r="AA33" s="320"/>
      <c r="AB33" s="319">
        <v>450</v>
      </c>
      <c r="AC33" s="320"/>
      <c r="AD33" s="319">
        <v>450.1</v>
      </c>
      <c r="AE33" s="320"/>
      <c r="AF33" s="319">
        <v>450.1</v>
      </c>
      <c r="AG33" s="320"/>
      <c r="AH33" s="319">
        <v>450.1</v>
      </c>
      <c r="AI33" s="320"/>
      <c r="AJ33" s="319">
        <v>450.2</v>
      </c>
      <c r="AK33" s="320"/>
      <c r="AL33" s="319">
        <v>450.2</v>
      </c>
      <c r="AM33" s="320"/>
      <c r="AN33" s="319">
        <v>459.7</v>
      </c>
      <c r="AO33" s="320"/>
      <c r="AP33" s="319">
        <v>459.7</v>
      </c>
      <c r="AQ33" s="320"/>
      <c r="AR33" s="319">
        <v>460.29999999999995</v>
      </c>
      <c r="AS33" s="320"/>
      <c r="AT33" s="319">
        <v>460.3</v>
      </c>
      <c r="AU33" s="320"/>
      <c r="AV33" s="319">
        <v>460.3</v>
      </c>
      <c r="AW33" s="320"/>
      <c r="AX33" s="319">
        <v>511.4</v>
      </c>
      <c r="AY33" s="320"/>
      <c r="AZ33" s="319">
        <v>510.15</v>
      </c>
      <c r="BA33" s="320"/>
      <c r="BB33" s="319">
        <v>510.1</v>
      </c>
      <c r="BC33" s="320"/>
      <c r="BD33" s="319">
        <v>511.1</v>
      </c>
      <c r="BE33" s="320"/>
      <c r="BF33" s="319">
        <v>512.1</v>
      </c>
      <c r="BG33" s="320"/>
      <c r="BH33" s="319">
        <v>509.79999999999995</v>
      </c>
      <c r="BI33" s="320"/>
      <c r="BJ33" s="319">
        <v>507.5</v>
      </c>
      <c r="BK33" s="320"/>
      <c r="BL33" s="319">
        <v>499.93</v>
      </c>
      <c r="BM33" s="320"/>
      <c r="BN33" s="171"/>
      <c r="BO33" s="1"/>
    </row>
    <row r="34" spans="1:121" ht="14.25" customHeight="1" thickBot="1" x14ac:dyDescent="0.3">
      <c r="A34" s="316" t="s">
        <v>12</v>
      </c>
      <c r="B34" s="317"/>
      <c r="C34" s="318"/>
      <c r="D34" s="321">
        <f>D30+D32+D33</f>
        <v>3830.8950000002014</v>
      </c>
      <c r="E34" s="322"/>
      <c r="F34" s="321">
        <f t="shared" ref="F34:T34" si="5">F30+F32+F33</f>
        <v>3943.8420000002184</v>
      </c>
      <c r="G34" s="322"/>
      <c r="H34" s="321">
        <f t="shared" si="5"/>
        <v>4026.1069999998799</v>
      </c>
      <c r="I34" s="322"/>
      <c r="J34" s="321">
        <f t="shared" si="5"/>
        <v>3985.0119999997778</v>
      </c>
      <c r="K34" s="322"/>
      <c r="L34" s="321">
        <f t="shared" si="5"/>
        <v>3955.7310000001776</v>
      </c>
      <c r="M34" s="322"/>
      <c r="N34" s="321">
        <f t="shared" si="5"/>
        <v>3927.983000000037</v>
      </c>
      <c r="O34" s="322"/>
      <c r="P34" s="321">
        <f t="shared" si="5"/>
        <v>3997.0880000000761</v>
      </c>
      <c r="Q34" s="322"/>
      <c r="R34" s="321">
        <f t="shared" si="5"/>
        <v>4057.5490000000882</v>
      </c>
      <c r="S34" s="322"/>
      <c r="T34" s="321">
        <f t="shared" si="5"/>
        <v>4007.4599999997099</v>
      </c>
      <c r="U34" s="322"/>
      <c r="V34" s="321">
        <f>V30+V32+V33</f>
        <v>4002.1880000002529</v>
      </c>
      <c r="W34" s="322"/>
      <c r="X34" s="321">
        <f>X30+X32+X33</f>
        <v>3914.2729999997628</v>
      </c>
      <c r="Y34" s="322"/>
      <c r="Z34" s="321">
        <f>Z30+Z32+Z33</f>
        <v>4060.2330000002326</v>
      </c>
      <c r="AA34" s="322"/>
      <c r="AB34" s="321">
        <f>AB30+AB32+AB33</f>
        <v>3982.8410000000449</v>
      </c>
      <c r="AC34" s="322"/>
      <c r="AD34" s="321">
        <f>AD30+AD32+AD33</f>
        <v>4002.1709999995842</v>
      </c>
      <c r="AE34" s="322"/>
      <c r="AF34" s="321">
        <f>AF30+AF32+AF33</f>
        <v>4145.1920000003347</v>
      </c>
      <c r="AG34" s="322"/>
      <c r="AH34" s="321">
        <f>AH30+AH32+AH33</f>
        <v>4002.4519999998652</v>
      </c>
      <c r="AI34" s="322"/>
      <c r="AJ34" s="321">
        <f>AJ30+AJ32+AJ33</f>
        <v>3837.4760000000142</v>
      </c>
      <c r="AK34" s="322"/>
      <c r="AL34" s="321">
        <f>AL30+AL32+AL33</f>
        <v>3989.5670000000264</v>
      </c>
      <c r="AM34" s="322"/>
      <c r="AN34" s="321">
        <f>AN30+AN32+AN33</f>
        <v>4001.3230000001395</v>
      </c>
      <c r="AO34" s="322"/>
      <c r="AP34" s="321">
        <f>AP30+AP32+AP33</f>
        <v>3966.0239999996725</v>
      </c>
      <c r="AQ34" s="322"/>
      <c r="AR34" s="321">
        <f>AR30+AR32+AR33</f>
        <v>3970.5220000001582</v>
      </c>
      <c r="AS34" s="322"/>
      <c r="AT34" s="321">
        <f>AT30+AT32+AT33</f>
        <v>4116.1809999999678</v>
      </c>
      <c r="AU34" s="322"/>
      <c r="AV34" s="321">
        <f>AV30+AV32+AV33</f>
        <v>4090.1779999998962</v>
      </c>
      <c r="AW34" s="322"/>
      <c r="AX34" s="321">
        <f>AX30+AX32+AX33</f>
        <v>4062.0420000002091</v>
      </c>
      <c r="AY34" s="322"/>
      <c r="AZ34" s="321">
        <f>AZ30+AZ32+AZ33</f>
        <v>4066.8449999999061</v>
      </c>
      <c r="BA34" s="322"/>
      <c r="BB34" s="321">
        <f>BB30+BB32+BB33</f>
        <v>4075.4449999999711</v>
      </c>
      <c r="BC34" s="322"/>
      <c r="BD34" s="321">
        <f>BD30+BD32+BD33</f>
        <v>4073.0740000001401</v>
      </c>
      <c r="BE34" s="322"/>
      <c r="BF34" s="321">
        <f>BF30+BF32+BF33</f>
        <v>4017.7830000000004</v>
      </c>
      <c r="BG34" s="322"/>
      <c r="BH34" s="321">
        <f>BH30+BH32+BH33</f>
        <v>3980.5269999995999</v>
      </c>
      <c r="BI34" s="322"/>
      <c r="BJ34" s="321">
        <f>BJ30+BJ32+BJ33</f>
        <v>4048.9290000004157</v>
      </c>
      <c r="BK34" s="322"/>
      <c r="BL34" s="321">
        <f>BL30+BL32+BL33</f>
        <v>4131.2240000000556</v>
      </c>
      <c r="BM34" s="322"/>
      <c r="BN34" s="171"/>
      <c r="BO34" s="1"/>
    </row>
    <row r="35" spans="1:121" ht="14.25" customHeight="1" thickBot="1" x14ac:dyDescent="0.3">
      <c r="A35" s="325" t="s">
        <v>13</v>
      </c>
      <c r="B35" s="326"/>
      <c r="C35" s="327"/>
      <c r="D35" s="323">
        <f>D31-D34</f>
        <v>33.778599999487142</v>
      </c>
      <c r="E35" s="324"/>
      <c r="F35" s="323">
        <f>F31-F34</f>
        <v>43.611999999781801</v>
      </c>
      <c r="G35" s="324"/>
      <c r="H35" s="323">
        <f>H31-H34</f>
        <v>244.95620000022791</v>
      </c>
      <c r="I35" s="324"/>
      <c r="J35" s="323">
        <f>J31-J34</f>
        <v>359.90900000022248</v>
      </c>
      <c r="K35" s="324"/>
      <c r="L35" s="323">
        <f>L31-L34</f>
        <v>432.60929999961581</v>
      </c>
      <c r="M35" s="324"/>
      <c r="N35" s="323">
        <f>N31-N34</f>
        <v>372.37099999996326</v>
      </c>
      <c r="O35" s="324"/>
      <c r="P35" s="323">
        <f>P31-P34</f>
        <v>131.82119999969927</v>
      </c>
      <c r="Q35" s="324"/>
      <c r="R35" s="323">
        <f>R31-R34</f>
        <v>433.15659999988111</v>
      </c>
      <c r="S35" s="324"/>
      <c r="T35" s="323">
        <f>T31-T34</f>
        <v>496.3810000006506</v>
      </c>
      <c r="U35" s="324"/>
      <c r="V35" s="323">
        <f>V31-V34</f>
        <v>505.33639999948537</v>
      </c>
      <c r="W35" s="324"/>
      <c r="X35" s="323">
        <f>X31-X34</f>
        <v>608.40400000020236</v>
      </c>
      <c r="Y35" s="324"/>
      <c r="Z35" s="323">
        <f>Z31-Z34</f>
        <v>485.81079999982876</v>
      </c>
      <c r="AA35" s="324"/>
      <c r="AB35" s="323">
        <f>AB31-AB34</f>
        <v>454.55199999995511</v>
      </c>
      <c r="AC35" s="324"/>
      <c r="AD35" s="323">
        <f>AD31-AD34</f>
        <v>242.20700000041552</v>
      </c>
      <c r="AE35" s="324"/>
      <c r="AF35" s="323">
        <f>AF31-AF34</f>
        <v>410.41909999953259</v>
      </c>
      <c r="AG35" s="324"/>
      <c r="AH35" s="323">
        <f>AH31-AH34</f>
        <v>653.27100000018936</v>
      </c>
      <c r="AI35" s="324"/>
      <c r="AJ35" s="323">
        <f>AJ31-AJ34</f>
        <v>827.49549999998726</v>
      </c>
      <c r="AK35" s="324"/>
      <c r="AL35" s="323">
        <f>AL31-AL34</f>
        <v>714.02279999989059</v>
      </c>
      <c r="AM35" s="324"/>
      <c r="AN35" s="323">
        <f>AN31-AN34</f>
        <v>759.5405000000228</v>
      </c>
      <c r="AO35" s="324"/>
      <c r="AP35" s="323">
        <f>AP31-AP34</f>
        <v>725.23200000032784</v>
      </c>
      <c r="AQ35" s="324"/>
      <c r="AR35" s="323">
        <f>AR31-AR34</f>
        <v>512.04549999965639</v>
      </c>
      <c r="AS35" s="324"/>
      <c r="AT35" s="323">
        <f>AT31-AT34</f>
        <v>545.84840000024542</v>
      </c>
      <c r="AU35" s="324"/>
      <c r="AV35" s="323">
        <f>AV31-AV34</f>
        <v>503.08899999996902</v>
      </c>
      <c r="AW35" s="324"/>
      <c r="AX35" s="323">
        <f>AX31-AX34</f>
        <v>445.27709999991976</v>
      </c>
      <c r="AY35" s="324"/>
      <c r="AZ35" s="323">
        <f>AZ31-AZ34</f>
        <v>183.74980000005462</v>
      </c>
      <c r="BA35" s="324"/>
      <c r="BB35" s="323">
        <f>BB31-BB34</f>
        <v>-180.22270000000344</v>
      </c>
      <c r="BC35" s="324"/>
      <c r="BD35" s="323">
        <f>BD31-BD34</f>
        <v>473.50449999981493</v>
      </c>
      <c r="BE35" s="324"/>
      <c r="BF35" s="323">
        <f>BF31-BF34</f>
        <v>421.00980000004711</v>
      </c>
      <c r="BG35" s="324"/>
      <c r="BH35" s="323">
        <f>BH31-BH34</f>
        <v>636.90440000067338</v>
      </c>
      <c r="BI35" s="324"/>
      <c r="BJ35" s="323">
        <f>BJ31-BJ34</f>
        <v>729.61629999931392</v>
      </c>
      <c r="BK35" s="324"/>
      <c r="BL35" s="323">
        <f>BL31-BL34</f>
        <v>550.64479999986906</v>
      </c>
      <c r="BM35" s="324"/>
      <c r="BN35" s="171"/>
      <c r="BO35" s="1"/>
    </row>
    <row r="36" spans="1:121" ht="15" hidden="1" customHeight="1" x14ac:dyDescent="0.25">
      <c r="A36" s="329" t="s">
        <v>14</v>
      </c>
      <c r="B36" s="330"/>
      <c r="C36" s="331"/>
      <c r="D36" s="328">
        <f>D31-E30-D32-D33</f>
        <v>-319.98597000049978</v>
      </c>
      <c r="E36" s="306"/>
      <c r="F36" s="328">
        <f>F31-G30-F32-F33</f>
        <v>-196.19889000026177</v>
      </c>
      <c r="G36" s="306"/>
      <c r="H36" s="328">
        <f>H31-I30-H32-H33</f>
        <v>-141.57719999989081</v>
      </c>
      <c r="I36" s="306"/>
      <c r="J36" s="328">
        <f>J31-K30-J32-J33</f>
        <v>-166.95822999967578</v>
      </c>
      <c r="K36" s="306"/>
      <c r="L36" s="328">
        <f>L31-M30-L32-L33</f>
        <v>11.26692999962745</v>
      </c>
      <c r="M36" s="306"/>
      <c r="N36" s="328">
        <f>N31-O30-N32-N33</f>
        <v>27.890520000099798</v>
      </c>
      <c r="O36" s="306"/>
      <c r="P36" s="328">
        <f>P31-Q30-P32-P33</f>
        <v>-253.14583000030717</v>
      </c>
      <c r="Q36" s="306"/>
      <c r="R36" s="328">
        <f>R31-S30-R32-R33</f>
        <v>-87.285880000142981</v>
      </c>
      <c r="S36" s="306"/>
      <c r="T36" s="328">
        <f>T31-U30-T32-T33</f>
        <v>-44.775039999392277</v>
      </c>
      <c r="U36" s="306"/>
      <c r="V36" s="328">
        <f>V31-W30-V32-V33</f>
        <v>83.962529999451078</v>
      </c>
      <c r="W36" s="306"/>
      <c r="X36" s="328">
        <f>X31-Y30-X32-X33</f>
        <v>128.77190000030242</v>
      </c>
      <c r="Y36" s="306"/>
      <c r="Z36" s="328">
        <f>Z31-AA30-Z32-Z33</f>
        <v>-16.329330000206198</v>
      </c>
      <c r="AA36" s="306"/>
      <c r="AB36" s="328">
        <f>AB31-AC30-AB32-AB33</f>
        <v>3.7803199999298158</v>
      </c>
      <c r="AC36" s="306"/>
      <c r="AD36" s="328">
        <f>AD31-AE30-AD32-AD33</f>
        <v>-53.221579999758546</v>
      </c>
      <c r="AE36" s="306"/>
      <c r="AF36" s="328">
        <f>AF31-AG30-AF32-AF33</f>
        <v>-21.644960000394917</v>
      </c>
      <c r="AG36" s="306"/>
      <c r="AH36" s="328">
        <f>AH31-AI30-AH32-AH33</f>
        <v>48.335150000241697</v>
      </c>
      <c r="AI36" s="306"/>
      <c r="AJ36" s="328">
        <f>AJ31-AK30-AJ32-AJ33</f>
        <v>302.74098999988911</v>
      </c>
      <c r="AK36" s="306"/>
      <c r="AL36" s="328">
        <f>AL31-AM30-AL32-AL33</f>
        <v>155.65879999989448</v>
      </c>
      <c r="AM36" s="306"/>
      <c r="AN36" s="328">
        <f>AN31-AO30-AN32-AN33</f>
        <v>228.37824000002939</v>
      </c>
      <c r="AO36" s="306"/>
      <c r="AP36" s="328">
        <f>AP31-AQ30-AP32-AP33</f>
        <v>162.25457000041644</v>
      </c>
      <c r="AQ36" s="306"/>
      <c r="AR36" s="328">
        <f>AR31-AS30-AR32-AR33</f>
        <v>-149.59940000026722</v>
      </c>
      <c r="AS36" s="306"/>
      <c r="AT36" s="328">
        <f>AT31-AU30-AT32-AT33</f>
        <v>-13.805489999995928</v>
      </c>
      <c r="AU36" s="306"/>
      <c r="AV36" s="328">
        <f>AV31-AW30-AV32-AV33</f>
        <v>-592.049179999957</v>
      </c>
      <c r="AW36" s="306"/>
      <c r="AX36" s="328">
        <f>AX31-AY30-AX32-AX33</f>
        <v>-88.881940000043755</v>
      </c>
      <c r="AY36" s="306"/>
      <c r="AZ36" s="328">
        <f>AZ31-BA30-AZ32-AZ33</f>
        <v>-348.35570999992785</v>
      </c>
      <c r="BA36" s="306"/>
      <c r="BB36" s="328">
        <f>BB31-BC30-BB32-BB33</f>
        <v>-753.06812000001503</v>
      </c>
      <c r="BC36" s="306"/>
      <c r="BD36" s="328">
        <f>BD31-BE30-BD32-BD33</f>
        <v>34.548699999831001</v>
      </c>
      <c r="BE36" s="306"/>
      <c r="BF36" s="328">
        <f>BF31-BG30-BF32-BF33</f>
        <v>-161.00037999990275</v>
      </c>
      <c r="BG36" s="306"/>
      <c r="BH36" s="328">
        <f>BH31-BI30-BH32-BH33</f>
        <v>-121.61871999932487</v>
      </c>
      <c r="BI36" s="306"/>
      <c r="BJ36" s="328">
        <f>BJ31-BK30-BJ32-BJ33</f>
        <v>111.39774999926613</v>
      </c>
      <c r="BK36" s="306"/>
      <c r="BL36" s="328">
        <f>BL31-BM30-BL32-BL33</f>
        <v>141.12326999985208</v>
      </c>
      <c r="BM36" s="306"/>
      <c r="BN36" s="1"/>
      <c r="BO36" s="126">
        <f>BN31-BO30-BN33-BN32</f>
        <v>-37548.083930000117</v>
      </c>
    </row>
    <row r="37" spans="1:121" ht="15" customHeight="1" x14ac:dyDescent="0.25">
      <c r="A37" s="332"/>
      <c r="B37" s="332"/>
      <c r="C37" s="332"/>
      <c r="BO37" s="67"/>
    </row>
    <row r="38" spans="1:121" x14ac:dyDescent="0.25">
      <c r="D38" s="333">
        <v>45292</v>
      </c>
      <c r="E38" s="334"/>
      <c r="F38" s="333">
        <v>45293</v>
      </c>
      <c r="G38" s="334"/>
      <c r="H38" s="333">
        <v>45294</v>
      </c>
      <c r="I38" s="334"/>
      <c r="J38" s="333">
        <v>45295</v>
      </c>
      <c r="K38" s="334"/>
      <c r="L38" s="333">
        <v>45296</v>
      </c>
      <c r="M38" s="334"/>
      <c r="N38" s="333">
        <v>45297</v>
      </c>
      <c r="O38" s="334"/>
      <c r="P38" s="333">
        <v>45298</v>
      </c>
      <c r="Q38" s="334"/>
      <c r="R38" s="333">
        <v>45299</v>
      </c>
      <c r="S38" s="334"/>
      <c r="T38" s="333">
        <v>45300</v>
      </c>
      <c r="U38" s="334"/>
      <c r="V38" s="333">
        <v>45301</v>
      </c>
      <c r="W38" s="334"/>
      <c r="X38" s="333">
        <v>45302</v>
      </c>
      <c r="Y38" s="334"/>
      <c r="Z38" s="333">
        <v>45303</v>
      </c>
      <c r="AA38" s="334"/>
      <c r="AB38" s="333">
        <v>45304</v>
      </c>
      <c r="AC38" s="334"/>
      <c r="AD38" s="333">
        <v>45305</v>
      </c>
      <c r="AE38" s="334"/>
      <c r="AF38" s="333">
        <v>45306</v>
      </c>
      <c r="AG38" s="334"/>
      <c r="AH38" s="333">
        <v>45307</v>
      </c>
      <c r="AI38" s="334"/>
      <c r="AJ38" s="333">
        <v>45308</v>
      </c>
      <c r="AK38" s="334"/>
      <c r="AL38" s="333">
        <v>45309</v>
      </c>
      <c r="AM38" s="334"/>
      <c r="AN38" s="333">
        <v>45310</v>
      </c>
      <c r="AO38" s="334"/>
      <c r="AP38" s="333">
        <v>45311</v>
      </c>
      <c r="AQ38" s="334"/>
      <c r="AR38" s="333">
        <v>45312</v>
      </c>
      <c r="AS38" s="334"/>
      <c r="AT38" s="333">
        <v>45313</v>
      </c>
      <c r="AU38" s="334"/>
      <c r="AV38" s="333">
        <v>45314</v>
      </c>
      <c r="AW38" s="334"/>
      <c r="AX38" s="333">
        <v>45315</v>
      </c>
      <c r="AY38" s="334"/>
      <c r="AZ38" s="333">
        <v>45316</v>
      </c>
      <c r="BA38" s="334"/>
      <c r="BB38" s="333">
        <v>45317</v>
      </c>
      <c r="BC38" s="334"/>
      <c r="BD38" s="333">
        <v>45318</v>
      </c>
      <c r="BE38" s="334"/>
      <c r="BF38" s="333">
        <v>45319</v>
      </c>
      <c r="BG38" s="334"/>
      <c r="BH38" s="333">
        <v>45320</v>
      </c>
      <c r="BI38" s="334"/>
      <c r="BJ38" s="333">
        <v>45321</v>
      </c>
      <c r="BK38" s="334"/>
      <c r="BL38" s="333">
        <v>45322</v>
      </c>
      <c r="BM38" s="334"/>
    </row>
    <row r="39" spans="1:121" x14ac:dyDescent="0.25">
      <c r="C39" s="78" t="s">
        <v>16</v>
      </c>
      <c r="D39" s="336">
        <v>15792.839</v>
      </c>
      <c r="E39" s="336"/>
      <c r="F39" s="336">
        <v>15792.839</v>
      </c>
      <c r="G39" s="336"/>
      <c r="H39" s="336">
        <v>15792.839</v>
      </c>
      <c r="I39" s="336"/>
      <c r="J39" s="336">
        <v>15792.839</v>
      </c>
      <c r="K39" s="336"/>
      <c r="L39" s="336">
        <v>15792.839</v>
      </c>
      <c r="M39" s="336"/>
      <c r="N39" s="336">
        <v>15792.839</v>
      </c>
      <c r="O39" s="336"/>
      <c r="P39" s="336">
        <v>15792.839</v>
      </c>
      <c r="Q39" s="336"/>
      <c r="R39" s="336">
        <v>15792.839</v>
      </c>
      <c r="S39" s="336"/>
      <c r="T39" s="336">
        <v>15792.839</v>
      </c>
      <c r="U39" s="336"/>
      <c r="V39" s="336">
        <v>15792.839</v>
      </c>
      <c r="W39" s="336"/>
      <c r="X39" s="336">
        <v>15792.839</v>
      </c>
      <c r="Y39" s="336"/>
      <c r="Z39" s="336">
        <v>15792.839</v>
      </c>
      <c r="AA39" s="336"/>
      <c r="AB39" s="336">
        <v>15792.839</v>
      </c>
      <c r="AC39" s="336"/>
      <c r="AD39" s="336">
        <v>15792.839</v>
      </c>
      <c r="AE39" s="336"/>
      <c r="AF39" s="336">
        <v>15792.839</v>
      </c>
      <c r="AG39" s="336"/>
      <c r="AH39" s="341">
        <v>15792.839</v>
      </c>
      <c r="AI39" s="341"/>
      <c r="AJ39" s="341">
        <v>15792.839</v>
      </c>
      <c r="AK39" s="341"/>
      <c r="AL39" s="336">
        <v>15792.839</v>
      </c>
      <c r="AM39" s="336"/>
      <c r="AN39" s="336">
        <v>15792.839</v>
      </c>
      <c r="AO39" s="336"/>
      <c r="AP39" s="336">
        <v>15792.839</v>
      </c>
      <c r="AQ39" s="336"/>
      <c r="AR39" s="336">
        <v>15792.839</v>
      </c>
      <c r="AS39" s="336"/>
      <c r="AT39" s="336">
        <v>15792.839</v>
      </c>
      <c r="AU39" s="336"/>
      <c r="AV39" s="336">
        <v>15792.839</v>
      </c>
      <c r="AW39" s="336"/>
      <c r="AX39" s="336">
        <v>15792.839</v>
      </c>
      <c r="AY39" s="336"/>
      <c r="AZ39" s="336">
        <v>15792.839</v>
      </c>
      <c r="BA39" s="336"/>
      <c r="BB39" s="336">
        <v>15792.839</v>
      </c>
      <c r="BC39" s="336"/>
      <c r="BD39" s="336">
        <v>15792.839</v>
      </c>
      <c r="BE39" s="336"/>
      <c r="BF39" s="336">
        <v>15792.839</v>
      </c>
      <c r="BG39" s="336"/>
      <c r="BH39" s="336">
        <v>15792.839</v>
      </c>
      <c r="BI39" s="336"/>
      <c r="BJ39" s="336">
        <v>15792.839</v>
      </c>
      <c r="BK39" s="336"/>
      <c r="BL39" s="336">
        <v>15792.839</v>
      </c>
      <c r="BM39" s="336"/>
    </row>
    <row r="40" spans="1:121" x14ac:dyDescent="0.25">
      <c r="C40" s="78" t="s">
        <v>17</v>
      </c>
      <c r="D40" s="336">
        <v>875.39099999999996</v>
      </c>
      <c r="E40" s="336"/>
      <c r="F40" s="336">
        <v>877.23099999999999</v>
      </c>
      <c r="G40" s="336"/>
      <c r="H40" s="336">
        <v>879.37900000000002</v>
      </c>
      <c r="I40" s="336"/>
      <c r="J40" s="336">
        <v>882.14</v>
      </c>
      <c r="K40" s="336"/>
      <c r="L40" s="336">
        <v>884.26499999999999</v>
      </c>
      <c r="M40" s="336"/>
      <c r="N40" s="336">
        <v>886.31299999999999</v>
      </c>
      <c r="O40" s="336"/>
      <c r="P40" s="336">
        <v>888.33900000000006</v>
      </c>
      <c r="Q40" s="336"/>
      <c r="R40" s="336">
        <v>890.61</v>
      </c>
      <c r="S40" s="336"/>
      <c r="T40" s="336">
        <v>892.85199999999998</v>
      </c>
      <c r="U40" s="336"/>
      <c r="V40" s="336">
        <v>894.96</v>
      </c>
      <c r="W40" s="336"/>
      <c r="X40" s="336">
        <v>896.95</v>
      </c>
      <c r="Y40" s="336"/>
      <c r="Z40" s="336">
        <v>899.23699999999997</v>
      </c>
      <c r="AA40" s="336"/>
      <c r="AB40" s="336">
        <v>901.25900000000001</v>
      </c>
      <c r="AC40" s="336"/>
      <c r="AD40" s="336">
        <v>903.41099999999994</v>
      </c>
      <c r="AE40" s="336"/>
      <c r="AF40" s="336">
        <v>905.68700000000001</v>
      </c>
      <c r="AG40" s="336"/>
      <c r="AH40" s="341">
        <v>907.89400000000001</v>
      </c>
      <c r="AI40" s="341"/>
      <c r="AJ40" s="341">
        <v>910.12400000000002</v>
      </c>
      <c r="AK40" s="341"/>
      <c r="AL40" s="336">
        <v>912.85199999999998</v>
      </c>
      <c r="AM40" s="336"/>
      <c r="AN40" s="336">
        <v>915.26300000000003</v>
      </c>
      <c r="AO40" s="336"/>
      <c r="AP40" s="336">
        <v>917.38699999999994</v>
      </c>
      <c r="AQ40" s="336"/>
      <c r="AR40" s="336">
        <v>919.72500000000002</v>
      </c>
      <c r="AS40" s="336"/>
      <c r="AT40" s="336">
        <v>922.19799999999998</v>
      </c>
      <c r="AU40" s="336"/>
      <c r="AV40" s="336">
        <v>924.65099999999995</v>
      </c>
      <c r="AW40" s="336"/>
      <c r="AX40" s="336">
        <v>927.10799999999995</v>
      </c>
      <c r="AY40" s="336"/>
      <c r="AZ40" s="336">
        <v>929.55799999999999</v>
      </c>
      <c r="BA40" s="336"/>
      <c r="BB40" s="336">
        <v>931.89499999999998</v>
      </c>
      <c r="BC40" s="336"/>
      <c r="BD40" s="336">
        <v>933.82600000000002</v>
      </c>
      <c r="BE40" s="336"/>
      <c r="BF40" s="336">
        <v>936.01800000000003</v>
      </c>
      <c r="BG40" s="336"/>
      <c r="BH40" s="336">
        <v>938.25400000000002</v>
      </c>
      <c r="BI40" s="336"/>
      <c r="BJ40" s="336">
        <v>940.48599999999999</v>
      </c>
      <c r="BK40" s="336"/>
      <c r="BL40" s="336">
        <v>942.71500000000003</v>
      </c>
      <c r="BM40" s="336"/>
    </row>
    <row r="41" spans="1:121" x14ac:dyDescent="0.25">
      <c r="C41" s="78" t="s">
        <v>18</v>
      </c>
      <c r="D41" s="336">
        <v>19.680000000000291</v>
      </c>
      <c r="E41" s="336"/>
      <c r="F41" s="336">
        <v>20.519999999999527</v>
      </c>
      <c r="G41" s="336"/>
      <c r="H41" s="336">
        <v>19.440000000000509</v>
      </c>
      <c r="I41" s="336"/>
      <c r="J41" s="336">
        <v>19.839999999999236</v>
      </c>
      <c r="K41" s="336"/>
      <c r="L41" s="336">
        <v>19.640000000000327</v>
      </c>
      <c r="M41" s="336"/>
      <c r="N41" s="336">
        <v>20.039999999999964</v>
      </c>
      <c r="O41" s="336"/>
      <c r="P41" s="336">
        <v>18.960000000000036</v>
      </c>
      <c r="Q41" s="336"/>
      <c r="R41" s="336">
        <v>20.159999999999854</v>
      </c>
      <c r="S41" s="336"/>
      <c r="T41" s="336">
        <v>19.480000000000473</v>
      </c>
      <c r="U41" s="336"/>
      <c r="V41" s="336">
        <v>19.519999999999527</v>
      </c>
      <c r="W41" s="336"/>
      <c r="X41" s="336">
        <v>19.760000000000218</v>
      </c>
      <c r="Y41" s="336"/>
      <c r="Z41" s="336">
        <v>19.680000000000291</v>
      </c>
      <c r="AA41" s="336"/>
      <c r="AB41" s="336">
        <v>20.8799999999992</v>
      </c>
      <c r="AC41" s="336"/>
      <c r="AD41" s="336">
        <v>20</v>
      </c>
      <c r="AE41" s="336"/>
      <c r="AF41" s="336">
        <v>21.040000000000873</v>
      </c>
      <c r="AG41" s="336"/>
      <c r="AH41" s="341">
        <v>20.159999999999854</v>
      </c>
      <c r="AI41" s="341"/>
      <c r="AJ41" s="341">
        <v>20.4399999999996</v>
      </c>
      <c r="AK41" s="341"/>
      <c r="AL41" s="336">
        <v>20.400000000000546</v>
      </c>
      <c r="AM41" s="336"/>
      <c r="AN41" s="336">
        <v>21.079999999999927</v>
      </c>
      <c r="AO41" s="336"/>
      <c r="AP41" s="336">
        <v>20.799999999999272</v>
      </c>
      <c r="AQ41" s="336"/>
      <c r="AR41" s="336">
        <v>20.200000000000728</v>
      </c>
      <c r="AS41" s="336"/>
      <c r="AT41" s="336">
        <v>21.519999999999527</v>
      </c>
      <c r="AU41" s="336"/>
      <c r="AV41" s="336">
        <v>20.680000000000291</v>
      </c>
      <c r="AW41" s="336"/>
      <c r="AX41" s="336">
        <v>19.679999999999382</v>
      </c>
      <c r="AY41" s="336"/>
      <c r="AZ41" s="336">
        <v>19.880000000000109</v>
      </c>
      <c r="BA41" s="336"/>
      <c r="BB41" s="336">
        <v>20</v>
      </c>
      <c r="BC41" s="336"/>
      <c r="BD41" s="336">
        <v>20.600000000000364</v>
      </c>
      <c r="BE41" s="336"/>
      <c r="BF41" s="336">
        <v>19.4399999999996</v>
      </c>
      <c r="BG41" s="336"/>
      <c r="BH41" s="336">
        <v>20.5600000000004</v>
      </c>
      <c r="BI41" s="336"/>
      <c r="BJ41" s="336">
        <v>19.760000000000218</v>
      </c>
      <c r="BK41" s="336"/>
      <c r="BL41" s="336">
        <v>19.759999999999309</v>
      </c>
      <c r="BM41" s="336"/>
    </row>
    <row r="42" spans="1:121" x14ac:dyDescent="0.25">
      <c r="C42" s="78" t="s">
        <v>19</v>
      </c>
      <c r="D42" s="336">
        <v>200.34000000001834</v>
      </c>
      <c r="E42" s="336"/>
      <c r="F42" s="336">
        <v>184.79999999995925</v>
      </c>
      <c r="G42" s="336"/>
      <c r="H42" s="336">
        <v>187.46000000004278</v>
      </c>
      <c r="I42" s="336"/>
      <c r="J42" s="336">
        <v>189.97999999999593</v>
      </c>
      <c r="K42" s="336"/>
      <c r="L42" s="336">
        <v>192.78000000000611</v>
      </c>
      <c r="M42" s="336"/>
      <c r="N42" s="336">
        <v>192.63999999997759</v>
      </c>
      <c r="O42" s="336"/>
      <c r="P42" s="336">
        <v>190.39999999997963</v>
      </c>
      <c r="Q42" s="336"/>
      <c r="R42" s="336">
        <v>208.04000000000815</v>
      </c>
      <c r="S42" s="336"/>
      <c r="T42" s="336">
        <v>198.52000000000407</v>
      </c>
      <c r="U42" s="336"/>
      <c r="V42" s="336">
        <v>196.84000000001834</v>
      </c>
      <c r="W42" s="336"/>
      <c r="X42" s="336">
        <v>202.43999999998778</v>
      </c>
      <c r="Y42" s="336"/>
      <c r="Z42" s="336">
        <v>204.67999999998574</v>
      </c>
      <c r="AA42" s="336"/>
      <c r="AB42" s="336">
        <v>195.44000000003871</v>
      </c>
      <c r="AC42" s="336"/>
      <c r="AD42" s="336">
        <v>184.93999999998778</v>
      </c>
      <c r="AE42" s="336"/>
      <c r="AF42" s="336">
        <v>203.28000000000611</v>
      </c>
      <c r="AG42" s="336"/>
      <c r="AH42" s="341">
        <v>200.19999999998981</v>
      </c>
      <c r="AI42" s="341"/>
      <c r="AJ42" s="341">
        <v>202.02000000000407</v>
      </c>
      <c r="AK42" s="341"/>
      <c r="AL42" s="336">
        <v>203.97999999999593</v>
      </c>
      <c r="AM42" s="336"/>
      <c r="AN42" s="336">
        <v>208.04000000000815</v>
      </c>
      <c r="AO42" s="336"/>
      <c r="AP42" s="336">
        <v>199.35999999997148</v>
      </c>
      <c r="AQ42" s="336"/>
      <c r="AR42" s="336">
        <v>185.92000000003463</v>
      </c>
      <c r="AS42" s="336"/>
      <c r="AT42" s="336">
        <v>207.89999999997963</v>
      </c>
      <c r="AU42" s="336"/>
      <c r="AV42" s="336">
        <v>204.95999999999185</v>
      </c>
      <c r="AW42" s="336"/>
      <c r="AX42" s="336">
        <v>203.14000000002852</v>
      </c>
      <c r="AY42" s="336"/>
      <c r="AZ42" s="336">
        <v>207.76000000000204</v>
      </c>
      <c r="BA42" s="336"/>
      <c r="BB42" s="336">
        <v>215.59999999996944</v>
      </c>
      <c r="BC42" s="336"/>
      <c r="BD42" s="336">
        <v>219.93999999998778</v>
      </c>
      <c r="BE42" s="336"/>
      <c r="BF42" s="336">
        <v>208.60000000002037</v>
      </c>
      <c r="BG42" s="336"/>
      <c r="BH42" s="336">
        <v>231</v>
      </c>
      <c r="BI42" s="336"/>
      <c r="BJ42" s="336">
        <v>210.4199999999837</v>
      </c>
      <c r="BK42" s="336"/>
      <c r="BL42" s="336">
        <v>203.97999999999593</v>
      </c>
      <c r="BM42" s="336"/>
    </row>
    <row r="43" spans="1:121" x14ac:dyDescent="0.25">
      <c r="C43" s="78" t="s">
        <v>20</v>
      </c>
      <c r="D43" s="336">
        <v>25.969999999993888</v>
      </c>
      <c r="E43" s="336"/>
      <c r="F43" s="336">
        <v>24.675000000010186</v>
      </c>
      <c r="G43" s="336"/>
      <c r="H43" s="336">
        <v>25.479999999995925</v>
      </c>
      <c r="I43" s="336"/>
      <c r="J43" s="336">
        <v>22.049999999997453</v>
      </c>
      <c r="K43" s="336"/>
      <c r="L43" s="336">
        <v>20.650000000005093</v>
      </c>
      <c r="M43" s="336"/>
      <c r="N43" s="336">
        <v>26.039999999995416</v>
      </c>
      <c r="O43" s="336"/>
      <c r="P43" s="336">
        <v>25.234999999996944</v>
      </c>
      <c r="Q43" s="336"/>
      <c r="R43" s="336">
        <v>22.645000000004075</v>
      </c>
      <c r="S43" s="336"/>
      <c r="T43" s="336">
        <v>21.840000000005602</v>
      </c>
      <c r="U43" s="336"/>
      <c r="V43" s="336">
        <v>21.559999999999491</v>
      </c>
      <c r="W43" s="336"/>
      <c r="X43" s="336">
        <v>21.664999999995416</v>
      </c>
      <c r="Y43" s="336"/>
      <c r="Z43" s="336">
        <v>21.455000000003565</v>
      </c>
      <c r="AA43" s="336"/>
      <c r="AB43" s="336">
        <v>21.630000000001019</v>
      </c>
      <c r="AC43" s="336"/>
      <c r="AD43" s="336">
        <v>21.489999999997963</v>
      </c>
      <c r="AE43" s="336"/>
      <c r="AF43" s="336">
        <v>21.594999999993888</v>
      </c>
      <c r="AG43" s="336"/>
      <c r="AH43" s="341">
        <v>21.244999999998981</v>
      </c>
      <c r="AI43" s="341"/>
      <c r="AJ43" s="341">
        <v>21.665000000008149</v>
      </c>
      <c r="AK43" s="341"/>
      <c r="AL43" s="336">
        <v>19.77499999999236</v>
      </c>
      <c r="AM43" s="336"/>
      <c r="AN43" s="336">
        <v>19.110000000009677</v>
      </c>
      <c r="AO43" s="336"/>
      <c r="AP43" s="336">
        <v>21.104999999995925</v>
      </c>
      <c r="AQ43" s="336"/>
      <c r="AR43" s="336">
        <v>21.174999999997453</v>
      </c>
      <c r="AS43" s="336"/>
      <c r="AT43" s="336">
        <v>19.635000000002037</v>
      </c>
      <c r="AU43" s="336"/>
      <c r="AV43" s="336">
        <v>18.619999999998981</v>
      </c>
      <c r="AW43" s="336"/>
      <c r="AX43" s="336">
        <v>19.705000000003565</v>
      </c>
      <c r="AY43" s="336"/>
      <c r="AZ43" s="336">
        <v>20.369999999998981</v>
      </c>
      <c r="BA43" s="336"/>
      <c r="BB43" s="336">
        <v>20.08999999999287</v>
      </c>
      <c r="BC43" s="336"/>
      <c r="BD43" s="336">
        <v>22.22500000000764</v>
      </c>
      <c r="BE43" s="336"/>
      <c r="BF43" s="336">
        <v>21.419999999996435</v>
      </c>
      <c r="BG43" s="336"/>
      <c r="BH43" s="336">
        <v>20.825000000002547</v>
      </c>
      <c r="BI43" s="336"/>
      <c r="BJ43" s="336">
        <v>20.64999999999236</v>
      </c>
      <c r="BK43" s="336"/>
      <c r="BL43" s="336">
        <v>20.965000000005602</v>
      </c>
      <c r="BM43" s="336"/>
    </row>
    <row r="44" spans="1:121" x14ac:dyDescent="0.25">
      <c r="C44" s="78" t="s">
        <v>21</v>
      </c>
      <c r="D44" s="336">
        <v>17532.256000000001</v>
      </c>
      <c r="E44" s="336"/>
      <c r="F44" s="336">
        <v>17537.14</v>
      </c>
      <c r="G44" s="336"/>
      <c r="H44" s="336">
        <v>17542.177</v>
      </c>
      <c r="I44" s="336"/>
      <c r="J44" s="336">
        <v>17547.238000000001</v>
      </c>
      <c r="K44" s="336"/>
      <c r="L44" s="336">
        <v>17552.277999999998</v>
      </c>
      <c r="M44" s="336"/>
      <c r="N44" s="336">
        <v>17557.273000000001</v>
      </c>
      <c r="O44" s="336"/>
      <c r="P44" s="336">
        <v>17562.194</v>
      </c>
      <c r="Q44" s="336"/>
      <c r="R44" s="336">
        <v>17567.358</v>
      </c>
      <c r="S44" s="336"/>
      <c r="T44" s="336">
        <v>17572.420999999998</v>
      </c>
      <c r="U44" s="336"/>
      <c r="V44" s="336">
        <v>17577.484</v>
      </c>
      <c r="W44" s="336"/>
      <c r="X44" s="336">
        <v>17582.63</v>
      </c>
      <c r="Y44" s="336"/>
      <c r="Z44" s="336">
        <v>17587.803</v>
      </c>
      <c r="AA44" s="336"/>
      <c r="AB44" s="336">
        <v>17592.794999999998</v>
      </c>
      <c r="AC44" s="336"/>
      <c r="AD44" s="336">
        <v>17597.697</v>
      </c>
      <c r="AE44" s="336"/>
      <c r="AF44" s="336">
        <v>17603.028999999999</v>
      </c>
      <c r="AG44" s="336"/>
      <c r="AH44" s="341">
        <v>17608.344000000001</v>
      </c>
      <c r="AI44" s="341"/>
      <c r="AJ44" s="341">
        <v>17613.713</v>
      </c>
      <c r="AK44" s="341"/>
      <c r="AL44" s="336">
        <v>17619.144</v>
      </c>
      <c r="AM44" s="336"/>
      <c r="AN44" s="336">
        <v>17624.499</v>
      </c>
      <c r="AO44" s="336"/>
      <c r="AP44" s="336">
        <v>17629.696</v>
      </c>
      <c r="AQ44" s="336"/>
      <c r="AR44" s="336">
        <v>17634.966</v>
      </c>
      <c r="AS44" s="336"/>
      <c r="AT44" s="336">
        <v>17640.456999999999</v>
      </c>
      <c r="AU44" s="336"/>
      <c r="AV44" s="336">
        <v>17645.835999999999</v>
      </c>
      <c r="AW44" s="336"/>
      <c r="AX44" s="336">
        <v>17651.156999999999</v>
      </c>
      <c r="AY44" s="336"/>
      <c r="AZ44" s="336">
        <v>17656.370999999999</v>
      </c>
      <c r="BA44" s="336"/>
      <c r="BB44" s="336">
        <v>17661.715</v>
      </c>
      <c r="BC44" s="336"/>
      <c r="BD44" s="336">
        <v>17666.855</v>
      </c>
      <c r="BE44" s="336"/>
      <c r="BF44" s="336">
        <v>17672.041000000001</v>
      </c>
      <c r="BG44" s="336"/>
      <c r="BH44" s="336">
        <v>17677.440999999999</v>
      </c>
      <c r="BI44" s="336"/>
      <c r="BJ44" s="336">
        <v>17682.776000000002</v>
      </c>
      <c r="BK44" s="336"/>
      <c r="BL44" s="336">
        <v>17688.133999999998</v>
      </c>
      <c r="BM44" s="336"/>
    </row>
    <row r="45" spans="1:121" x14ac:dyDescent="0.25">
      <c r="C45" s="78" t="s">
        <v>22</v>
      </c>
      <c r="D45" s="336">
        <v>16.05</v>
      </c>
      <c r="E45" s="336"/>
      <c r="F45" s="336">
        <v>16.059999999999999</v>
      </c>
      <c r="G45" s="336"/>
      <c r="H45" s="336">
        <v>16.059999999999999</v>
      </c>
      <c r="I45" s="336"/>
      <c r="J45" s="336">
        <v>16.059999999999999</v>
      </c>
      <c r="K45" s="336"/>
      <c r="L45" s="336">
        <v>16.059999999999999</v>
      </c>
      <c r="M45" s="336"/>
      <c r="N45" s="336">
        <v>16.059999999999999</v>
      </c>
      <c r="O45" s="336"/>
      <c r="P45" s="336">
        <v>16.07</v>
      </c>
      <c r="Q45" s="336"/>
      <c r="R45" s="336">
        <v>16.07</v>
      </c>
      <c r="S45" s="336"/>
      <c r="T45" s="336">
        <v>16.07</v>
      </c>
      <c r="U45" s="336"/>
      <c r="V45" s="336">
        <v>16.079999999999998</v>
      </c>
      <c r="W45" s="336"/>
      <c r="X45" s="336">
        <v>16.079999999999998</v>
      </c>
      <c r="Y45" s="336"/>
      <c r="Z45" s="336">
        <v>16.079999999999998</v>
      </c>
      <c r="AA45" s="336"/>
      <c r="AB45" s="336">
        <v>16.079999999999998</v>
      </c>
      <c r="AC45" s="336"/>
      <c r="AD45" s="336">
        <v>16.079999999999998</v>
      </c>
      <c r="AE45" s="336"/>
      <c r="AF45" s="336">
        <v>16.09</v>
      </c>
      <c r="AG45" s="336"/>
      <c r="AH45" s="341">
        <v>16.09</v>
      </c>
      <c r="AI45" s="341"/>
      <c r="AJ45" s="341">
        <v>16.100000000000001</v>
      </c>
      <c r="AK45" s="341"/>
      <c r="AL45" s="336">
        <v>16.100000000000001</v>
      </c>
      <c r="AM45" s="336"/>
      <c r="AN45" s="336">
        <v>16.100000000000001</v>
      </c>
      <c r="AO45" s="336"/>
      <c r="AP45" s="336">
        <v>16.100000000000001</v>
      </c>
      <c r="AQ45" s="336"/>
      <c r="AR45" s="336">
        <v>16.11</v>
      </c>
      <c r="AS45" s="336"/>
      <c r="AT45" s="336">
        <v>16.11</v>
      </c>
      <c r="AU45" s="336"/>
      <c r="AV45" s="336">
        <v>16.11</v>
      </c>
      <c r="AW45" s="336"/>
      <c r="AX45" s="336">
        <v>16.12</v>
      </c>
      <c r="AY45" s="336"/>
      <c r="AZ45" s="336">
        <v>16.12</v>
      </c>
      <c r="BA45" s="336"/>
      <c r="BB45" s="336">
        <v>16.12</v>
      </c>
      <c r="BC45" s="336"/>
      <c r="BD45" s="336">
        <v>16.12</v>
      </c>
      <c r="BE45" s="336"/>
      <c r="BF45" s="336">
        <v>16.13</v>
      </c>
      <c r="BG45" s="336"/>
      <c r="BH45" s="336">
        <v>16.13</v>
      </c>
      <c r="BI45" s="336"/>
      <c r="BJ45" s="336">
        <v>16.13</v>
      </c>
      <c r="BK45" s="336"/>
      <c r="BL45" s="336">
        <v>16.13</v>
      </c>
      <c r="BM45" s="336"/>
    </row>
    <row r="46" spans="1:121" s="159" customFormat="1" x14ac:dyDescent="0.25">
      <c r="A46" s="1"/>
      <c r="B46" s="1"/>
      <c r="C46" s="78" t="s">
        <v>23</v>
      </c>
      <c r="D46" s="336">
        <v>83.45</v>
      </c>
      <c r="E46" s="336"/>
      <c r="F46" s="336">
        <v>83.45</v>
      </c>
      <c r="G46" s="336"/>
      <c r="H46" s="336">
        <v>83.45</v>
      </c>
      <c r="I46" s="336"/>
      <c r="J46" s="336">
        <v>83.45</v>
      </c>
      <c r="K46" s="336"/>
      <c r="L46" s="336">
        <v>83.45</v>
      </c>
      <c r="M46" s="336"/>
      <c r="N46" s="336">
        <v>83.45</v>
      </c>
      <c r="O46" s="336"/>
      <c r="P46" s="336">
        <v>83.45</v>
      </c>
      <c r="Q46" s="336"/>
      <c r="R46" s="336">
        <v>83.45</v>
      </c>
      <c r="S46" s="336"/>
      <c r="T46" s="336">
        <v>83.45</v>
      </c>
      <c r="U46" s="336"/>
      <c r="V46" s="336">
        <v>83.45</v>
      </c>
      <c r="W46" s="336"/>
      <c r="X46" s="336">
        <v>83.45</v>
      </c>
      <c r="Y46" s="336"/>
      <c r="Z46" s="336">
        <v>83.45</v>
      </c>
      <c r="AA46" s="336"/>
      <c r="AB46" s="336">
        <v>83.45</v>
      </c>
      <c r="AC46" s="336"/>
      <c r="AD46" s="336">
        <v>83.45</v>
      </c>
      <c r="AE46" s="336"/>
      <c r="AF46" s="336">
        <v>83.45</v>
      </c>
      <c r="AG46" s="336"/>
      <c r="AH46" s="341">
        <v>83.45</v>
      </c>
      <c r="AI46" s="341"/>
      <c r="AJ46" s="341">
        <v>83.45</v>
      </c>
      <c r="AK46" s="341"/>
      <c r="AL46" s="336">
        <v>83.45</v>
      </c>
      <c r="AM46" s="336"/>
      <c r="AN46" s="336">
        <v>83.45</v>
      </c>
      <c r="AO46" s="336"/>
      <c r="AP46" s="336">
        <v>83.45</v>
      </c>
      <c r="AQ46" s="336"/>
      <c r="AR46" s="336">
        <v>83.45</v>
      </c>
      <c r="AS46" s="336"/>
      <c r="AT46" s="336">
        <v>83.45</v>
      </c>
      <c r="AU46" s="336"/>
      <c r="AV46" s="336">
        <v>83.45</v>
      </c>
      <c r="AW46" s="336"/>
      <c r="AX46" s="336">
        <v>83.45</v>
      </c>
      <c r="AY46" s="336"/>
      <c r="AZ46" s="336">
        <v>83.45</v>
      </c>
      <c r="BA46" s="336"/>
      <c r="BB46" s="336">
        <v>83.45</v>
      </c>
      <c r="BC46" s="336"/>
      <c r="BD46" s="336">
        <v>83.45</v>
      </c>
      <c r="BE46" s="336"/>
      <c r="BF46" s="336">
        <v>83.45</v>
      </c>
      <c r="BG46" s="336"/>
      <c r="BH46" s="336">
        <v>83.45</v>
      </c>
      <c r="BI46" s="336"/>
      <c r="BJ46" s="336">
        <v>83.45</v>
      </c>
      <c r="BK46" s="336"/>
      <c r="BL46" s="336">
        <v>83.45</v>
      </c>
      <c r="BM46" s="336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36">
        <v>564.46</v>
      </c>
      <c r="E47" s="336"/>
      <c r="F47" s="336">
        <v>564.39099999999996</v>
      </c>
      <c r="G47" s="336"/>
      <c r="H47" s="336">
        <v>563.90899999999999</v>
      </c>
      <c r="I47" s="336"/>
      <c r="J47" s="336">
        <v>564.78499999999997</v>
      </c>
      <c r="K47" s="336"/>
      <c r="L47" s="336">
        <v>564.78399999999999</v>
      </c>
      <c r="M47" s="336"/>
      <c r="N47" s="336">
        <v>573.60299999999995</v>
      </c>
      <c r="O47" s="336"/>
      <c r="P47" s="336">
        <v>576.74199999999996</v>
      </c>
      <c r="Q47" s="336"/>
      <c r="R47" s="336">
        <v>576.60699999999997</v>
      </c>
      <c r="S47" s="336"/>
      <c r="T47" s="336">
        <v>576.35299999999995</v>
      </c>
      <c r="U47" s="336"/>
      <c r="V47" s="336">
        <v>576.226</v>
      </c>
      <c r="W47" s="336"/>
      <c r="X47" s="336">
        <v>575.54899999999998</v>
      </c>
      <c r="Y47" s="336"/>
      <c r="Z47" s="336">
        <v>577</v>
      </c>
      <c r="AA47" s="336"/>
      <c r="AB47" s="336">
        <v>573.59299999999996</v>
      </c>
      <c r="AC47" s="336"/>
      <c r="AD47" s="336">
        <v>568.53499999999997</v>
      </c>
      <c r="AE47" s="336"/>
      <c r="AF47" s="336">
        <v>576.58399999999995</v>
      </c>
      <c r="AG47" s="336"/>
      <c r="AH47" s="341">
        <v>575.47400000000005</v>
      </c>
      <c r="AI47" s="341"/>
      <c r="AJ47" s="341">
        <v>573.30799999999999</v>
      </c>
      <c r="AK47" s="341"/>
      <c r="AL47" s="336">
        <v>571.60599999999999</v>
      </c>
      <c r="AM47" s="336"/>
      <c r="AN47" s="336">
        <v>572.04899999999998</v>
      </c>
      <c r="AO47" s="336"/>
      <c r="AP47" s="336">
        <v>571.07500000000005</v>
      </c>
      <c r="AQ47" s="336"/>
      <c r="AR47" s="336">
        <v>546.01700000000005</v>
      </c>
      <c r="AS47" s="336"/>
      <c r="AT47" s="336">
        <v>568.471</v>
      </c>
      <c r="AU47" s="336"/>
      <c r="AV47" s="336">
        <v>576.68499999999995</v>
      </c>
      <c r="AW47" s="336"/>
      <c r="AX47" s="336">
        <v>576.71799999999996</v>
      </c>
      <c r="AY47" s="336"/>
      <c r="AZ47" s="336">
        <v>575.85</v>
      </c>
      <c r="BA47" s="336"/>
      <c r="BB47" s="336">
        <v>575.89200000000005</v>
      </c>
      <c r="BC47" s="336"/>
      <c r="BD47" s="336">
        <v>577.02800000000002</v>
      </c>
      <c r="BE47" s="336"/>
      <c r="BF47" s="336">
        <v>564.00099999999998</v>
      </c>
      <c r="BG47" s="336"/>
      <c r="BH47" s="336">
        <v>565.08799999999997</v>
      </c>
      <c r="BI47" s="336"/>
      <c r="BJ47" s="336">
        <v>564.59</v>
      </c>
      <c r="BK47" s="336"/>
      <c r="BL47" s="336">
        <v>564.12800000000004</v>
      </c>
      <c r="BM47" s="336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36">
        <v>89.831000000000003</v>
      </c>
      <c r="E48" s="336"/>
      <c r="F48" s="336">
        <v>90.486999999999995</v>
      </c>
      <c r="G48" s="336"/>
      <c r="H48" s="336">
        <v>90.2</v>
      </c>
      <c r="I48" s="336"/>
      <c r="J48" s="336">
        <v>91.025999999999996</v>
      </c>
      <c r="K48" s="336"/>
      <c r="L48" s="336">
        <v>90.337000000000003</v>
      </c>
      <c r="M48" s="336"/>
      <c r="N48" s="336">
        <v>89.97</v>
      </c>
      <c r="O48" s="336"/>
      <c r="P48" s="336">
        <v>90.103999999999999</v>
      </c>
      <c r="Q48" s="336"/>
      <c r="R48" s="336">
        <v>90.263999999999996</v>
      </c>
      <c r="S48" s="336"/>
      <c r="T48" s="336">
        <v>90.256</v>
      </c>
      <c r="U48" s="336"/>
      <c r="V48" s="336">
        <v>89.611000000000004</v>
      </c>
      <c r="W48" s="336"/>
      <c r="X48" s="336">
        <v>89.462999999999994</v>
      </c>
      <c r="Y48" s="336"/>
      <c r="Z48" s="336">
        <v>90.465000000000003</v>
      </c>
      <c r="AA48" s="336"/>
      <c r="AB48" s="336">
        <v>89.436999999999998</v>
      </c>
      <c r="AC48" s="336"/>
      <c r="AD48" s="336">
        <v>90.620999999999995</v>
      </c>
      <c r="AE48" s="336"/>
      <c r="AF48" s="336">
        <v>91.965999999999994</v>
      </c>
      <c r="AG48" s="336"/>
      <c r="AH48" s="341">
        <v>91.545000000000002</v>
      </c>
      <c r="AI48" s="341"/>
      <c r="AJ48" s="341">
        <v>91.42</v>
      </c>
      <c r="AK48" s="341"/>
      <c r="AL48" s="336">
        <v>92.132999999999996</v>
      </c>
      <c r="AM48" s="336"/>
      <c r="AN48" s="336">
        <v>95.037999999999997</v>
      </c>
      <c r="AO48" s="336"/>
      <c r="AP48" s="336">
        <v>97.421000000000006</v>
      </c>
      <c r="AQ48" s="336"/>
      <c r="AR48" s="336">
        <v>94.456999999999994</v>
      </c>
      <c r="AS48" s="336"/>
      <c r="AT48" s="336">
        <v>96.557000000000002</v>
      </c>
      <c r="AU48" s="336"/>
      <c r="AV48" s="336">
        <v>97.665000000000006</v>
      </c>
      <c r="AW48" s="336"/>
      <c r="AX48" s="336">
        <v>96.037999999999997</v>
      </c>
      <c r="AY48" s="336"/>
      <c r="AZ48" s="336">
        <v>94.736000000000004</v>
      </c>
      <c r="BA48" s="336"/>
      <c r="BB48" s="336">
        <v>94.408000000000001</v>
      </c>
      <c r="BC48" s="336"/>
      <c r="BD48" s="336">
        <v>90.406999999999996</v>
      </c>
      <c r="BE48" s="336"/>
      <c r="BF48" s="336">
        <v>90.134</v>
      </c>
      <c r="BG48" s="336"/>
      <c r="BH48" s="336">
        <v>91.804000000000002</v>
      </c>
      <c r="BI48" s="336"/>
      <c r="BJ48" s="336">
        <v>93.064999999999998</v>
      </c>
      <c r="BK48" s="336"/>
      <c r="BL48" s="336">
        <v>91.751000000000005</v>
      </c>
      <c r="BM48" s="336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36">
        <v>371.18399999998655</v>
      </c>
      <c r="E49" s="336"/>
      <c r="F49" s="336">
        <v>393.75600000002305</v>
      </c>
      <c r="G49" s="336"/>
      <c r="H49" s="336">
        <v>419.69400000002497</v>
      </c>
      <c r="I49" s="336"/>
      <c r="J49" s="336">
        <v>436.4579999999587</v>
      </c>
      <c r="K49" s="336"/>
      <c r="L49" s="336">
        <v>423.98400000005859</v>
      </c>
      <c r="M49" s="336"/>
      <c r="N49" s="336">
        <v>416.65799999988667</v>
      </c>
      <c r="O49" s="336"/>
      <c r="P49" s="336">
        <v>415.4700000000048</v>
      </c>
      <c r="Q49" s="336"/>
      <c r="R49" s="336">
        <v>427.08600000009028</v>
      </c>
      <c r="S49" s="336"/>
      <c r="T49" s="336">
        <v>428.27399999997215</v>
      </c>
      <c r="U49" s="336"/>
      <c r="V49" s="336">
        <v>420.61799999997311</v>
      </c>
      <c r="W49" s="336"/>
      <c r="X49" s="336">
        <v>422.39999999997599</v>
      </c>
      <c r="Y49" s="336"/>
      <c r="Z49" s="336">
        <v>423.25800000003073</v>
      </c>
      <c r="AA49" s="336"/>
      <c r="AB49" s="336">
        <v>418.24199999996927</v>
      </c>
      <c r="AC49" s="336"/>
      <c r="AD49" s="336">
        <v>414.15000000009604</v>
      </c>
      <c r="AE49" s="336"/>
      <c r="AF49" s="336">
        <v>589.84199999999328</v>
      </c>
      <c r="AG49" s="336"/>
      <c r="AH49" s="341">
        <v>377.45399999994333</v>
      </c>
      <c r="AI49" s="341"/>
      <c r="AJ49" s="341">
        <v>254.56199999999808</v>
      </c>
      <c r="AK49" s="341"/>
      <c r="AL49" s="336">
        <v>453.35400000003938</v>
      </c>
      <c r="AM49" s="336"/>
      <c r="AN49" s="336">
        <v>448.13999999993757</v>
      </c>
      <c r="AO49" s="336"/>
      <c r="AP49" s="336">
        <v>491.36999999998079</v>
      </c>
      <c r="AQ49" s="336"/>
      <c r="AR49" s="336">
        <v>369.00600000002305</v>
      </c>
      <c r="AS49" s="336"/>
      <c r="AT49" s="336">
        <v>221.36400000007779</v>
      </c>
      <c r="AU49" s="336"/>
      <c r="AV49" s="336">
        <v>425.10599999992701</v>
      </c>
      <c r="AW49" s="336"/>
      <c r="AX49" s="336">
        <v>645.94200000001729</v>
      </c>
      <c r="AY49" s="336"/>
      <c r="AZ49" s="336">
        <v>645.08399999996254</v>
      </c>
      <c r="BA49" s="336"/>
      <c r="BB49" s="336">
        <v>559.81199999999808</v>
      </c>
      <c r="BC49" s="336"/>
      <c r="BD49" s="336">
        <v>429.13200000002689</v>
      </c>
      <c r="BE49" s="336"/>
      <c r="BF49" s="336">
        <v>429.33000000006723</v>
      </c>
      <c r="BG49" s="336"/>
      <c r="BH49" s="336">
        <v>456.91799999992509</v>
      </c>
      <c r="BI49" s="336"/>
      <c r="BJ49" s="336">
        <v>453.94800000004034</v>
      </c>
      <c r="BK49" s="336"/>
      <c r="BL49" s="336">
        <v>449.65800000000672</v>
      </c>
      <c r="BM49" s="336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36">
        <v>593.74899999997251</v>
      </c>
      <c r="E50" s="336"/>
      <c r="F50" s="336">
        <v>348.42399999999998</v>
      </c>
      <c r="G50" s="336"/>
      <c r="H50" s="336">
        <v>531.96</v>
      </c>
      <c r="I50" s="336"/>
      <c r="J50" s="336">
        <v>531.96</v>
      </c>
      <c r="K50" s="336"/>
      <c r="L50" s="336">
        <v>329.75900000000001</v>
      </c>
      <c r="M50" s="336"/>
      <c r="N50" s="336">
        <v>338.61100000000329</v>
      </c>
      <c r="O50" s="336"/>
      <c r="P50" s="336">
        <v>335.19400000000002</v>
      </c>
      <c r="Q50" s="336"/>
      <c r="R50" s="336">
        <v>338.61100000000329</v>
      </c>
      <c r="S50" s="336"/>
      <c r="T50" s="336">
        <v>335.95899999997465</v>
      </c>
      <c r="U50" s="336"/>
      <c r="V50" s="336">
        <v>326.74</v>
      </c>
      <c r="W50" s="336"/>
      <c r="X50" s="336">
        <v>499.40899999999999</v>
      </c>
      <c r="Y50" s="336"/>
      <c r="Z50" s="336">
        <v>898.56300000001124</v>
      </c>
      <c r="AA50" s="336"/>
      <c r="AB50" s="336">
        <v>1142.2440000000154</v>
      </c>
      <c r="AC50" s="336"/>
      <c r="AD50" s="336">
        <v>823.33799999999997</v>
      </c>
      <c r="AE50" s="336"/>
      <c r="AF50" s="336">
        <v>470.80399999999997</v>
      </c>
      <c r="AG50" s="336"/>
      <c r="AH50" s="341">
        <v>304.86700000003185</v>
      </c>
      <c r="AI50" s="341"/>
      <c r="AJ50" s="341">
        <v>530.19699999995873</v>
      </c>
      <c r="AK50" s="341"/>
      <c r="AL50" s="369">
        <v>826.78200000000004</v>
      </c>
      <c r="AM50" s="369"/>
      <c r="AN50" s="336">
        <v>1484.8237999999674</v>
      </c>
      <c r="AO50" s="336"/>
      <c r="AP50" s="336">
        <v>1514.8800000000058</v>
      </c>
      <c r="AQ50" s="336"/>
      <c r="AR50" s="336">
        <v>1514.8800000000058</v>
      </c>
      <c r="AS50" s="336"/>
      <c r="AT50" s="336">
        <v>253.298</v>
      </c>
      <c r="AU50" s="336"/>
      <c r="AV50" s="336">
        <v>319.92</v>
      </c>
      <c r="AW50" s="336"/>
      <c r="AX50" s="336">
        <v>547.5900000000504</v>
      </c>
      <c r="AY50" s="336"/>
      <c r="AZ50" s="336">
        <v>547.5900000000504</v>
      </c>
      <c r="BA50" s="336"/>
      <c r="BB50" s="336">
        <v>1157.645</v>
      </c>
      <c r="BC50" s="336"/>
      <c r="BD50" s="336">
        <v>1173.2453999999998</v>
      </c>
      <c r="BE50" s="336"/>
      <c r="BF50" s="336">
        <v>1132.985999999984</v>
      </c>
      <c r="BG50" s="336"/>
      <c r="BH50" s="336">
        <v>954.58500000000004</v>
      </c>
      <c r="BI50" s="336"/>
      <c r="BJ50" s="336">
        <v>1123.4010000000001</v>
      </c>
      <c r="BK50" s="336"/>
      <c r="BL50" s="336">
        <v>1081.3679999999999</v>
      </c>
      <c r="BM50" s="336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36">
        <v>16.729999999995925</v>
      </c>
      <c r="E51" s="336"/>
      <c r="F51" s="336">
        <v>16.170000000009168</v>
      </c>
      <c r="G51" s="336"/>
      <c r="H51" s="336">
        <v>15.819999999988795</v>
      </c>
      <c r="I51" s="336"/>
      <c r="J51" s="336">
        <v>14.665000000008149</v>
      </c>
      <c r="K51" s="336"/>
      <c r="L51" s="336">
        <v>14.83999999999287</v>
      </c>
      <c r="M51" s="336"/>
      <c r="N51" s="336">
        <v>16.170000000009168</v>
      </c>
      <c r="O51" s="336"/>
      <c r="P51" s="336">
        <v>16.029999999993379</v>
      </c>
      <c r="Q51" s="336"/>
      <c r="R51" s="336">
        <v>15.190000000000509</v>
      </c>
      <c r="S51" s="336"/>
      <c r="T51" s="336">
        <v>15.820000000001528</v>
      </c>
      <c r="U51" s="336"/>
      <c r="V51" s="336">
        <v>15.085000000004584</v>
      </c>
      <c r="W51" s="336"/>
      <c r="X51" s="336">
        <v>15.084999999991851</v>
      </c>
      <c r="Y51" s="336"/>
      <c r="Z51" s="336">
        <v>15.505000000001019</v>
      </c>
      <c r="AA51" s="336"/>
      <c r="AB51" s="336">
        <v>14.210000000004584</v>
      </c>
      <c r="AC51" s="336"/>
      <c r="AD51" s="336">
        <v>15.469999999993888</v>
      </c>
      <c r="AE51" s="336"/>
      <c r="AF51" s="336">
        <v>14.489999999997963</v>
      </c>
      <c r="AG51" s="336"/>
      <c r="AH51" s="341">
        <v>14.980000000008658</v>
      </c>
      <c r="AI51" s="341"/>
      <c r="AJ51" s="341">
        <v>14.630000000001019</v>
      </c>
      <c r="AK51" s="341"/>
      <c r="AL51" s="336">
        <v>13.719999999993888</v>
      </c>
      <c r="AM51" s="336"/>
      <c r="AN51" s="336">
        <v>10.570000000001528</v>
      </c>
      <c r="AO51" s="336"/>
      <c r="AP51" s="336">
        <v>12.775000000005093</v>
      </c>
      <c r="AQ51" s="336"/>
      <c r="AR51" s="336">
        <v>13.929999999998472</v>
      </c>
      <c r="AS51" s="336"/>
      <c r="AT51" s="336">
        <v>13.054999999998472</v>
      </c>
      <c r="AU51" s="336"/>
      <c r="AV51" s="336">
        <v>11.619999999998981</v>
      </c>
      <c r="AW51" s="336"/>
      <c r="AX51" s="336">
        <v>13.159999999994398</v>
      </c>
      <c r="AY51" s="336"/>
      <c r="AZ51" s="336">
        <v>13.580000000003565</v>
      </c>
      <c r="BA51" s="336"/>
      <c r="BB51" s="336">
        <v>12.950000000002547</v>
      </c>
      <c r="BC51" s="336"/>
      <c r="BD51" s="336">
        <v>12.529999999993379</v>
      </c>
      <c r="BE51" s="336"/>
      <c r="BF51" s="336">
        <v>13.685000000012224</v>
      </c>
      <c r="BG51" s="336"/>
      <c r="BH51" s="336">
        <v>13.824999999989814</v>
      </c>
      <c r="BI51" s="336"/>
      <c r="BJ51" s="336">
        <v>13.47500000000764</v>
      </c>
      <c r="BK51" s="336"/>
      <c r="BL51" s="336">
        <v>14.279999999993379</v>
      </c>
      <c r="BM51" s="336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41">
        <v>527.64400000000001</v>
      </c>
      <c r="AK52" s="341"/>
      <c r="AL52" s="369">
        <v>826.78200000000004</v>
      </c>
      <c r="AM52" s="369"/>
      <c r="AN52" s="336">
        <v>1484.8237999999674</v>
      </c>
      <c r="AO52" s="336"/>
      <c r="AP52" s="336">
        <v>1514.8800000000058</v>
      </c>
      <c r="AQ52" s="336"/>
      <c r="AR52" s="336">
        <v>522.39499999999998</v>
      </c>
      <c r="AS52" s="336"/>
      <c r="AT52" s="336">
        <v>253.298</v>
      </c>
      <c r="AU52" s="336"/>
      <c r="AV52" s="336">
        <v>319.92</v>
      </c>
      <c r="AW52" s="336"/>
      <c r="AX52" s="336">
        <v>547.5900000000504</v>
      </c>
      <c r="AY52" s="336"/>
      <c r="AZ52" s="336">
        <v>651.14799999997103</v>
      </c>
      <c r="BA52" s="336"/>
      <c r="BB52" s="336">
        <v>1157.645</v>
      </c>
      <c r="BC52" s="336"/>
      <c r="BD52" s="336">
        <v>1173.2453999999998</v>
      </c>
      <c r="BE52" s="336"/>
      <c r="BF52" s="336">
        <v>846.59500000000003</v>
      </c>
      <c r="BG52" s="336"/>
      <c r="BH52" s="336">
        <v>665.96600000000001</v>
      </c>
      <c r="BI52" s="336"/>
      <c r="BJ52" s="336">
        <v>1123.4010000000001</v>
      </c>
      <c r="BK52" s="336"/>
      <c r="BL52" s="336">
        <v>1081.3679999999999</v>
      </c>
      <c r="BM52" s="336"/>
    </row>
    <row r="53" spans="1:121" x14ac:dyDescent="0.25">
      <c r="C53" s="1" t="s">
        <v>78</v>
      </c>
      <c r="AJ53" s="341">
        <v>243.93600000000001</v>
      </c>
      <c r="AK53" s="341"/>
      <c r="AL53" s="336">
        <v>583.58500000000004</v>
      </c>
      <c r="AM53" s="336"/>
      <c r="AN53" s="336">
        <v>1219.7328</v>
      </c>
      <c r="AO53" s="336"/>
      <c r="AP53" s="336">
        <v>1218.98</v>
      </c>
      <c r="AQ53" s="336"/>
      <c r="AR53" s="336">
        <v>235.83099999999999</v>
      </c>
      <c r="AS53" s="336"/>
      <c r="AT53" s="336">
        <v>0</v>
      </c>
      <c r="AU53" s="336"/>
      <c r="AV53" s="336">
        <v>52.972000000000001</v>
      </c>
      <c r="AW53" s="336"/>
      <c r="AX53" s="336">
        <v>284.11700000000002</v>
      </c>
      <c r="AY53" s="336"/>
      <c r="AZ53" s="336">
        <v>373.55599999999998</v>
      </c>
      <c r="BA53" s="336"/>
      <c r="BB53" s="336">
        <v>876.44</v>
      </c>
      <c r="BC53" s="336"/>
      <c r="BD53" s="336">
        <v>864.42840000000001</v>
      </c>
      <c r="BE53" s="336"/>
      <c r="BF53" s="336">
        <v>1132.985999999984</v>
      </c>
      <c r="BG53" s="336"/>
      <c r="BH53" s="336">
        <v>954.58500000000004</v>
      </c>
      <c r="BI53" s="336"/>
      <c r="BJ53" s="336">
        <v>838.39800000000002</v>
      </c>
      <c r="BK53" s="336"/>
      <c r="BL53" s="336">
        <v>795.74879999999996</v>
      </c>
      <c r="BM53" s="336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8" t="s">
        <v>1</v>
      </c>
      <c r="B3" s="259"/>
      <c r="C3" s="259"/>
      <c r="D3" s="262">
        <v>45261</v>
      </c>
      <c r="E3" s="264"/>
      <c r="F3" s="262">
        <v>45262</v>
      </c>
      <c r="G3" s="264"/>
      <c r="H3" s="262">
        <v>45263</v>
      </c>
      <c r="I3" s="264"/>
      <c r="J3" s="262">
        <v>45264</v>
      </c>
      <c r="K3" s="264"/>
      <c r="L3" s="262">
        <v>45265</v>
      </c>
      <c r="M3" s="264"/>
      <c r="N3" s="262">
        <v>45266</v>
      </c>
      <c r="O3" s="264"/>
      <c r="P3" s="262">
        <v>45267</v>
      </c>
      <c r="Q3" s="264"/>
      <c r="R3" s="262">
        <v>45268</v>
      </c>
      <c r="S3" s="264"/>
      <c r="T3" s="262">
        <v>45269</v>
      </c>
      <c r="U3" s="264"/>
      <c r="V3" s="262">
        <v>45270</v>
      </c>
      <c r="W3" s="264"/>
      <c r="X3" s="262">
        <v>45271</v>
      </c>
      <c r="Y3" s="264"/>
      <c r="Z3" s="262">
        <v>45272</v>
      </c>
      <c r="AA3" s="264"/>
      <c r="AB3" s="262">
        <v>45273</v>
      </c>
      <c r="AC3" s="264"/>
      <c r="AD3" s="262">
        <v>45274</v>
      </c>
      <c r="AE3" s="264"/>
      <c r="AF3" s="262">
        <v>45275</v>
      </c>
      <c r="AG3" s="264"/>
      <c r="AH3" s="262">
        <v>45276</v>
      </c>
      <c r="AI3" s="264"/>
      <c r="AJ3" s="262">
        <v>45277</v>
      </c>
      <c r="AK3" s="264"/>
      <c r="AL3" s="262">
        <v>45278</v>
      </c>
      <c r="AM3" s="264"/>
      <c r="AN3" s="262">
        <v>45279</v>
      </c>
      <c r="AO3" s="264"/>
      <c r="AP3" s="262">
        <v>45280</v>
      </c>
      <c r="AQ3" s="264"/>
      <c r="AR3" s="262">
        <v>45281</v>
      </c>
      <c r="AS3" s="264"/>
      <c r="AT3" s="262">
        <v>45282</v>
      </c>
      <c r="AU3" s="264"/>
      <c r="AV3" s="262">
        <v>45283</v>
      </c>
      <c r="AW3" s="264"/>
      <c r="AX3" s="262">
        <v>45284</v>
      </c>
      <c r="AY3" s="264"/>
      <c r="AZ3" s="262">
        <v>45285</v>
      </c>
      <c r="BA3" s="264"/>
      <c r="BB3" s="262">
        <v>45286</v>
      </c>
      <c r="BC3" s="264"/>
      <c r="BD3" s="262">
        <v>45287</v>
      </c>
      <c r="BE3" s="264"/>
      <c r="BF3" s="262">
        <v>45288</v>
      </c>
      <c r="BG3" s="264"/>
      <c r="BH3" s="262">
        <v>45289</v>
      </c>
      <c r="BI3" s="264"/>
      <c r="BJ3" s="262">
        <v>45290</v>
      </c>
      <c r="BK3" s="264"/>
      <c r="BL3" s="262">
        <v>45291</v>
      </c>
      <c r="BM3" s="264"/>
      <c r="BN3" s="137"/>
      <c r="BO3" s="137"/>
      <c r="BP3" s="138"/>
    </row>
    <row r="4" spans="1:68" ht="15" customHeight="1" thickBot="1" x14ac:dyDescent="0.3">
      <c r="A4" s="260"/>
      <c r="B4" s="261"/>
      <c r="C4" s="261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0" t="s">
        <v>30</v>
      </c>
      <c r="B5" s="351"/>
      <c r="C5" s="352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286" t="s">
        <v>31</v>
      </c>
      <c r="B6" s="287"/>
      <c r="C6" s="288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283" t="s">
        <v>61</v>
      </c>
      <c r="B7" s="284"/>
      <c r="C7" s="285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286" t="s">
        <v>7</v>
      </c>
      <c r="B8" s="287"/>
      <c r="C8" s="288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286" t="s">
        <v>32</v>
      </c>
      <c r="B9" s="287"/>
      <c r="C9" s="288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286" t="s">
        <v>33</v>
      </c>
      <c r="B10" s="287"/>
      <c r="C10" s="288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86" t="s">
        <v>34</v>
      </c>
      <c r="B11" s="287"/>
      <c r="C11" s="288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286" t="s">
        <v>35</v>
      </c>
      <c r="B12" s="287"/>
      <c r="C12" s="288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286" t="s">
        <v>36</v>
      </c>
      <c r="B13" s="287"/>
      <c r="C13" s="288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286" t="s">
        <v>49</v>
      </c>
      <c r="B14" s="287"/>
      <c r="C14" s="288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56" t="s">
        <v>37</v>
      </c>
      <c r="B15" s="357"/>
      <c r="C15" s="358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277" t="s">
        <v>38</v>
      </c>
      <c r="B16" s="278"/>
      <c r="C16" s="279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277" t="s">
        <v>39</v>
      </c>
      <c r="B17" s="278"/>
      <c r="C17" s="279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277" t="s">
        <v>40</v>
      </c>
      <c r="B18" s="278"/>
      <c r="C18" s="279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277" t="s">
        <v>41</v>
      </c>
      <c r="B19" s="278"/>
      <c r="C19" s="279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277" t="s">
        <v>42</v>
      </c>
      <c r="B20" s="278"/>
      <c r="C20" s="279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77" t="s">
        <v>43</v>
      </c>
      <c r="B21" s="278"/>
      <c r="C21" s="279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53" t="s">
        <v>44</v>
      </c>
      <c r="B22" s="354"/>
      <c r="C22" s="355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277" t="s">
        <v>45</v>
      </c>
      <c r="B23" s="278"/>
      <c r="C23" s="279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59" t="s">
        <v>46</v>
      </c>
      <c r="B24" s="360"/>
      <c r="C24" s="361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271" t="s">
        <v>76</v>
      </c>
      <c r="B25" s="272"/>
      <c r="C25" s="273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71" t="s">
        <v>48</v>
      </c>
      <c r="B26" s="272"/>
      <c r="C26" s="273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62" t="s">
        <v>62</v>
      </c>
      <c r="B27" s="363"/>
      <c r="C27" s="364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72" t="s">
        <v>74</v>
      </c>
      <c r="B28" s="272"/>
      <c r="C28" s="273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47" t="s">
        <v>75</v>
      </c>
      <c r="B29" s="347"/>
      <c r="C29" s="365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299" t="s">
        <v>8</v>
      </c>
      <c r="B30" s="300"/>
      <c r="C30" s="300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302" t="s">
        <v>9</v>
      </c>
      <c r="B31" s="303"/>
      <c r="C31" s="304"/>
      <c r="D31" s="305">
        <v>4368.2839999999997</v>
      </c>
      <c r="E31" s="306"/>
      <c r="F31" s="305">
        <v>4251.0128999999934</v>
      </c>
      <c r="G31" s="306"/>
      <c r="H31" s="305">
        <v>4233.78730000005</v>
      </c>
      <c r="I31" s="306"/>
      <c r="J31" s="305">
        <v>4400.8554999998805</v>
      </c>
      <c r="K31" s="306"/>
      <c r="L31" s="328">
        <v>4550.2380000000003</v>
      </c>
      <c r="M31" s="368"/>
      <c r="N31" s="305">
        <v>4247.5259999999998</v>
      </c>
      <c r="O31" s="306"/>
      <c r="P31" s="305">
        <v>4487.6568999999345</v>
      </c>
      <c r="Q31" s="306"/>
      <c r="R31" s="366">
        <v>4478.5317999999015</v>
      </c>
      <c r="S31" s="367"/>
      <c r="T31" s="305">
        <v>4478.7778000003418</v>
      </c>
      <c r="U31" s="306"/>
      <c r="V31" s="305">
        <v>4379.3193999996247</v>
      </c>
      <c r="W31" s="306"/>
      <c r="X31" s="305">
        <v>4539.2733000000189</v>
      </c>
      <c r="Y31" s="306"/>
      <c r="Z31" s="305">
        <v>4764.2641000000776</v>
      </c>
      <c r="AA31" s="306"/>
      <c r="AB31" s="366">
        <v>4862.3819999999996</v>
      </c>
      <c r="AC31" s="367"/>
      <c r="AD31" s="305">
        <v>4889.1782000000439</v>
      </c>
      <c r="AE31" s="306"/>
      <c r="AF31" s="305">
        <v>4814.2921000001734</v>
      </c>
      <c r="AG31" s="306"/>
      <c r="AH31" s="305">
        <v>4717.43</v>
      </c>
      <c r="AI31" s="306"/>
      <c r="AJ31" s="305">
        <v>4619.0098000000271</v>
      </c>
      <c r="AK31" s="306"/>
      <c r="AL31" s="305">
        <v>4820.9995000000026</v>
      </c>
      <c r="AM31" s="306"/>
      <c r="AN31" s="305">
        <v>4987.643</v>
      </c>
      <c r="AO31" s="306"/>
      <c r="AP31" s="328">
        <v>5118.560499999664</v>
      </c>
      <c r="AQ31" s="368"/>
      <c r="AR31" s="366">
        <v>4863.4592000001867</v>
      </c>
      <c r="AS31" s="367"/>
      <c r="AT31" s="305">
        <v>4683.9290000000001</v>
      </c>
      <c r="AU31" s="306"/>
      <c r="AV31" s="305">
        <v>4649.6596999999128</v>
      </c>
      <c r="AW31" s="306"/>
      <c r="AX31" s="305">
        <v>3361.5365000000538</v>
      </c>
      <c r="AY31" s="306"/>
      <c r="AZ31" s="305">
        <v>4474.3939999998029</v>
      </c>
      <c r="BA31" s="306"/>
      <c r="BB31" s="305">
        <v>4689.6418999999069</v>
      </c>
      <c r="BC31" s="306"/>
      <c r="BD31" s="366">
        <v>4683.2975000003153</v>
      </c>
      <c r="BE31" s="367"/>
      <c r="BF31" s="305">
        <v>4556.8076999998393</v>
      </c>
      <c r="BG31" s="306"/>
      <c r="BH31" s="305">
        <v>4347.776000000149</v>
      </c>
      <c r="BI31" s="306"/>
      <c r="BJ31" s="305">
        <v>4945.2108000000617</v>
      </c>
      <c r="BK31" s="306"/>
      <c r="BL31" s="328">
        <v>4407.9109000001008</v>
      </c>
      <c r="BM31" s="368"/>
      <c r="BN31" s="171"/>
      <c r="BO31" s="1"/>
    </row>
    <row r="32" spans="1:68" ht="14.25" customHeight="1" thickBot="1" x14ac:dyDescent="0.3">
      <c r="A32" s="309" t="s">
        <v>10</v>
      </c>
      <c r="B32" s="310"/>
      <c r="C32" s="311"/>
      <c r="D32" s="312">
        <v>2280</v>
      </c>
      <c r="E32" s="313"/>
      <c r="F32" s="314">
        <v>2280</v>
      </c>
      <c r="G32" s="315">
        <v>2280</v>
      </c>
      <c r="H32" s="312">
        <v>2280</v>
      </c>
      <c r="I32" s="313"/>
      <c r="J32" s="312">
        <v>2352</v>
      </c>
      <c r="K32" s="313"/>
      <c r="L32" s="312">
        <v>2412</v>
      </c>
      <c r="M32" s="313"/>
      <c r="N32" s="312">
        <v>2280</v>
      </c>
      <c r="O32" s="313"/>
      <c r="P32" s="312">
        <v>2304</v>
      </c>
      <c r="Q32" s="313"/>
      <c r="R32" s="312">
        <v>2304</v>
      </c>
      <c r="S32" s="313"/>
      <c r="T32" s="312">
        <v>2304</v>
      </c>
      <c r="U32" s="313"/>
      <c r="V32" s="314">
        <v>2376</v>
      </c>
      <c r="W32" s="315">
        <v>2376</v>
      </c>
      <c r="X32" s="314">
        <v>2496</v>
      </c>
      <c r="Y32" s="315">
        <v>2496</v>
      </c>
      <c r="Z32" s="312">
        <v>2520</v>
      </c>
      <c r="AA32" s="313"/>
      <c r="AB32" s="312">
        <v>2544</v>
      </c>
      <c r="AC32" s="313"/>
      <c r="AD32" s="312">
        <v>2544</v>
      </c>
      <c r="AE32" s="313"/>
      <c r="AF32" s="312">
        <v>2541.6909999999998</v>
      </c>
      <c r="AG32" s="313"/>
      <c r="AH32" s="312">
        <v>2472</v>
      </c>
      <c r="AI32" s="313"/>
      <c r="AJ32" s="312">
        <v>2448</v>
      </c>
      <c r="AK32" s="313"/>
      <c r="AL32" s="312">
        <v>2400</v>
      </c>
      <c r="AM32" s="313"/>
      <c r="AN32" s="312">
        <v>2352</v>
      </c>
      <c r="AO32" s="313"/>
      <c r="AP32" s="314">
        <v>2352</v>
      </c>
      <c r="AQ32" s="315">
        <v>2352</v>
      </c>
      <c r="AR32" s="312">
        <v>2328</v>
      </c>
      <c r="AS32" s="313"/>
      <c r="AT32" s="312">
        <v>2352</v>
      </c>
      <c r="AU32" s="313"/>
      <c r="AV32" s="314">
        <v>2328</v>
      </c>
      <c r="AW32" s="315">
        <v>2328</v>
      </c>
      <c r="AX32" s="312">
        <v>2328</v>
      </c>
      <c r="AY32" s="313"/>
      <c r="AZ32" s="312">
        <v>2328</v>
      </c>
      <c r="BA32" s="313"/>
      <c r="BB32" s="312">
        <v>2528</v>
      </c>
      <c r="BC32" s="313"/>
      <c r="BD32" s="312">
        <v>2528</v>
      </c>
      <c r="BE32" s="313"/>
      <c r="BF32" s="312">
        <v>2352</v>
      </c>
      <c r="BG32" s="313"/>
      <c r="BH32" s="312">
        <v>2352</v>
      </c>
      <c r="BI32" s="313"/>
      <c r="BJ32" s="312">
        <v>2280</v>
      </c>
      <c r="BK32" s="313"/>
      <c r="BL32" s="312">
        <v>2352</v>
      </c>
      <c r="BM32" s="313"/>
      <c r="BN32" s="171"/>
      <c r="BO32" s="1"/>
    </row>
    <row r="33" spans="1:121" ht="14.25" customHeight="1" thickBot="1" x14ac:dyDescent="0.3">
      <c r="A33" s="316" t="s">
        <v>11</v>
      </c>
      <c r="B33" s="317"/>
      <c r="C33" s="318"/>
      <c r="D33" s="319">
        <v>442</v>
      </c>
      <c r="E33" s="320"/>
      <c r="F33" s="319">
        <v>440</v>
      </c>
      <c r="G33" s="320"/>
      <c r="H33" s="319">
        <v>432.2</v>
      </c>
      <c r="I33" s="320"/>
      <c r="J33" s="319">
        <v>432.2</v>
      </c>
      <c r="K33" s="320"/>
      <c r="L33" s="319">
        <v>432.2</v>
      </c>
      <c r="M33" s="320"/>
      <c r="N33" s="319">
        <v>440.9</v>
      </c>
      <c r="O33" s="320"/>
      <c r="P33" s="319">
        <v>456.7</v>
      </c>
      <c r="Q33" s="320"/>
      <c r="R33" s="319">
        <v>442.3</v>
      </c>
      <c r="S33" s="320"/>
      <c r="T33" s="319">
        <v>439</v>
      </c>
      <c r="U33" s="320"/>
      <c r="V33" s="319">
        <v>444.90000000000003</v>
      </c>
      <c r="W33" s="320"/>
      <c r="X33" s="319">
        <v>444.9</v>
      </c>
      <c r="Y33" s="320"/>
      <c r="Z33" s="319">
        <v>444.9</v>
      </c>
      <c r="AA33" s="320"/>
      <c r="AB33" s="319">
        <v>440.1</v>
      </c>
      <c r="AC33" s="320"/>
      <c r="AD33" s="319">
        <v>440</v>
      </c>
      <c r="AE33" s="320"/>
      <c r="AF33" s="319">
        <v>459.536</v>
      </c>
      <c r="AG33" s="320"/>
      <c r="AH33" s="319">
        <v>440.1</v>
      </c>
      <c r="AI33" s="320"/>
      <c r="AJ33" s="319">
        <v>450.7</v>
      </c>
      <c r="AK33" s="320"/>
      <c r="AL33" s="319">
        <v>450.7</v>
      </c>
      <c r="AM33" s="320"/>
      <c r="AN33" s="319">
        <v>450.7</v>
      </c>
      <c r="AO33" s="320"/>
      <c r="AP33" s="319">
        <v>450.7</v>
      </c>
      <c r="AQ33" s="320"/>
      <c r="AR33" s="319">
        <v>440.20000000000005</v>
      </c>
      <c r="AS33" s="320"/>
      <c r="AT33" s="319">
        <v>443.8</v>
      </c>
      <c r="AU33" s="320"/>
      <c r="AV33" s="319">
        <v>460.2</v>
      </c>
      <c r="AW33" s="320"/>
      <c r="AX33" s="319">
        <v>460.2</v>
      </c>
      <c r="AY33" s="320"/>
      <c r="AZ33" s="319">
        <v>460.2</v>
      </c>
      <c r="BA33" s="320"/>
      <c r="BB33" s="319">
        <v>460.2</v>
      </c>
      <c r="BC33" s="320"/>
      <c r="BD33" s="319">
        <v>460.2</v>
      </c>
      <c r="BE33" s="320"/>
      <c r="BF33" s="319">
        <v>463.15</v>
      </c>
      <c r="BG33" s="320"/>
      <c r="BH33" s="319">
        <v>460.05</v>
      </c>
      <c r="BI33" s="320"/>
      <c r="BJ33" s="319">
        <v>460.05</v>
      </c>
      <c r="BK33" s="320"/>
      <c r="BL33" s="319">
        <v>460.05</v>
      </c>
      <c r="BM33" s="320"/>
      <c r="BN33" s="171"/>
      <c r="BO33" s="1"/>
    </row>
    <row r="34" spans="1:121" ht="14.25" customHeight="1" thickBot="1" x14ac:dyDescent="0.3">
      <c r="A34" s="316" t="s">
        <v>12</v>
      </c>
      <c r="B34" s="317"/>
      <c r="C34" s="318"/>
      <c r="D34" s="321">
        <f>D30+D32+D33</f>
        <v>4266.5649999999787</v>
      </c>
      <c r="E34" s="322"/>
      <c r="F34" s="321">
        <f t="shared" ref="F34:T34" si="5">F30+F32+F33</f>
        <v>3978.4950000002723</v>
      </c>
      <c r="G34" s="322"/>
      <c r="H34" s="321">
        <f t="shared" si="5"/>
        <v>4075.5170000002718</v>
      </c>
      <c r="I34" s="322"/>
      <c r="J34" s="321">
        <f t="shared" si="5"/>
        <v>4233.9630000000534</v>
      </c>
      <c r="K34" s="322"/>
      <c r="L34" s="321">
        <f t="shared" si="5"/>
        <v>4234.4409999994732</v>
      </c>
      <c r="M34" s="322"/>
      <c r="N34" s="321">
        <f t="shared" si="5"/>
        <v>3983.2950000002147</v>
      </c>
      <c r="O34" s="322"/>
      <c r="P34" s="321">
        <f t="shared" si="5"/>
        <v>3826.9130000001255</v>
      </c>
      <c r="Q34" s="322"/>
      <c r="R34" s="321">
        <f t="shared" si="5"/>
        <v>4162.0439999999908</v>
      </c>
      <c r="S34" s="322"/>
      <c r="T34" s="321">
        <f t="shared" si="5"/>
        <v>4089.3809999996524</v>
      </c>
      <c r="U34" s="322"/>
      <c r="V34" s="321">
        <f>V30+V32+V33</f>
        <v>4070.3080000004152</v>
      </c>
      <c r="W34" s="322"/>
      <c r="X34" s="321">
        <f>X30+X32+X33</f>
        <v>4244.7379999999339</v>
      </c>
      <c r="Y34" s="322"/>
      <c r="Z34" s="321">
        <f>Z30+Z32+Z33</f>
        <v>4250.1149999999843</v>
      </c>
      <c r="AA34" s="322"/>
      <c r="AB34" s="321">
        <f>AB30+AB32+AB33</f>
        <v>4317.1479999999247</v>
      </c>
      <c r="AC34" s="322"/>
      <c r="AD34" s="321">
        <f>AD30+AD32+AD33</f>
        <v>4297.1390000000165</v>
      </c>
      <c r="AE34" s="322"/>
      <c r="AF34" s="321">
        <f>AF30+AF32+AF33</f>
        <v>4267.9619999999231</v>
      </c>
      <c r="AG34" s="322"/>
      <c r="AH34" s="321">
        <f>AH30+AH32+AH33</f>
        <v>4092.7220000003203</v>
      </c>
      <c r="AI34" s="322"/>
      <c r="AJ34" s="321">
        <f>AJ30+AJ32+AJ33</f>
        <v>4071.567</v>
      </c>
      <c r="AK34" s="322"/>
      <c r="AL34" s="321">
        <f>AL30+AL32+AL33</f>
        <v>4074.3290000000043</v>
      </c>
      <c r="AM34" s="322"/>
      <c r="AN34" s="321">
        <f>AN30+AN32+AN33</f>
        <v>4151.4920000000293</v>
      </c>
      <c r="AO34" s="322"/>
      <c r="AP34" s="321">
        <f>AP30+AP32+AP33</f>
        <v>4233.5590000001621</v>
      </c>
      <c r="AQ34" s="322"/>
      <c r="AR34" s="321">
        <f>AR30+AR32+AR33</f>
        <v>4188.7160000000413</v>
      </c>
      <c r="AS34" s="322"/>
      <c r="AT34" s="321">
        <f>AT30+AT32+AT33</f>
        <v>4058.5329999999035</v>
      </c>
      <c r="AU34" s="322"/>
      <c r="AV34" s="321">
        <f>AV30+AV32+AV33</f>
        <v>4156.8660000000782</v>
      </c>
      <c r="AW34" s="322"/>
      <c r="AX34" s="321">
        <f>AX30+AX32+AX33</f>
        <v>4016.4819999998945</v>
      </c>
      <c r="AY34" s="322"/>
      <c r="AZ34" s="321">
        <f>AZ30+AZ32+AZ33</f>
        <v>4063.1100000003416</v>
      </c>
      <c r="BA34" s="322"/>
      <c r="BB34" s="321">
        <f>BB30+BB32+BB33</f>
        <v>4275.0870000000577</v>
      </c>
      <c r="BC34" s="322"/>
      <c r="BD34" s="321">
        <f>BD30+BD32+BD33</f>
        <v>4354.2489999996124</v>
      </c>
      <c r="BE34" s="322"/>
      <c r="BF34" s="321">
        <f>BF30+BF32+BF33</f>
        <v>4199.930000000124</v>
      </c>
      <c r="BG34" s="322"/>
      <c r="BH34" s="321">
        <f>BH30+BH32+BH33</f>
        <v>3830.9759999999364</v>
      </c>
      <c r="BI34" s="322"/>
      <c r="BJ34" s="321">
        <f>BJ30+BJ32+BJ33</f>
        <v>3920.5679999999975</v>
      </c>
      <c r="BK34" s="322"/>
      <c r="BL34" s="321">
        <f>BL30+BL32+BL33</f>
        <v>3968.112999999812</v>
      </c>
      <c r="BM34" s="322"/>
      <c r="BN34" s="171"/>
      <c r="BO34" s="1"/>
    </row>
    <row r="35" spans="1:121" ht="14.25" customHeight="1" thickBot="1" x14ac:dyDescent="0.3">
      <c r="A35" s="325" t="s">
        <v>13</v>
      </c>
      <c r="B35" s="326"/>
      <c r="C35" s="327"/>
      <c r="D35" s="323">
        <f>D31-D34</f>
        <v>101.71900000002097</v>
      </c>
      <c r="E35" s="324"/>
      <c r="F35" s="323">
        <f>F31-F34</f>
        <v>272.51789999972107</v>
      </c>
      <c r="G35" s="324"/>
      <c r="H35" s="323">
        <f>H31-H34</f>
        <v>158.27029999977822</v>
      </c>
      <c r="I35" s="324"/>
      <c r="J35" s="323">
        <f>J31-J34</f>
        <v>166.89249999982712</v>
      </c>
      <c r="K35" s="324"/>
      <c r="L35" s="323">
        <f>L31-L34</f>
        <v>315.79700000052708</v>
      </c>
      <c r="M35" s="324"/>
      <c r="N35" s="323">
        <f>N31-N34</f>
        <v>264.23099999978513</v>
      </c>
      <c r="O35" s="324"/>
      <c r="P35" s="323">
        <f>P31-P34</f>
        <v>660.74389999980895</v>
      </c>
      <c r="Q35" s="324"/>
      <c r="R35" s="323">
        <f>R31-R34</f>
        <v>316.48779999991075</v>
      </c>
      <c r="S35" s="324"/>
      <c r="T35" s="323">
        <f>T31-T34</f>
        <v>389.39680000068938</v>
      </c>
      <c r="U35" s="324"/>
      <c r="V35" s="323">
        <f>V31-V34</f>
        <v>309.01139999920952</v>
      </c>
      <c r="W35" s="324"/>
      <c r="X35" s="323">
        <f>X31-X34</f>
        <v>294.53530000008504</v>
      </c>
      <c r="Y35" s="324"/>
      <c r="Z35" s="323">
        <f>Z31-Z34</f>
        <v>514.14910000009331</v>
      </c>
      <c r="AA35" s="324"/>
      <c r="AB35" s="323">
        <f>AB31-AB34</f>
        <v>545.23400000007496</v>
      </c>
      <c r="AC35" s="324"/>
      <c r="AD35" s="323">
        <f>AD31-AD34</f>
        <v>592.03920000002745</v>
      </c>
      <c r="AE35" s="324"/>
      <c r="AF35" s="323">
        <f>AF31-AF34</f>
        <v>546.33010000025024</v>
      </c>
      <c r="AG35" s="324"/>
      <c r="AH35" s="323">
        <f>AH31-AH34</f>
        <v>624.70799999967994</v>
      </c>
      <c r="AI35" s="324"/>
      <c r="AJ35" s="323">
        <f>AJ31-AJ34</f>
        <v>547.44280000002709</v>
      </c>
      <c r="AK35" s="324"/>
      <c r="AL35" s="323">
        <f>AL31-AL34</f>
        <v>746.67049999999836</v>
      </c>
      <c r="AM35" s="324"/>
      <c r="AN35" s="323">
        <f>AN31-AN34</f>
        <v>836.15099999997074</v>
      </c>
      <c r="AO35" s="324"/>
      <c r="AP35" s="323">
        <f>AP31-AP34</f>
        <v>885.0014999995019</v>
      </c>
      <c r="AQ35" s="324"/>
      <c r="AR35" s="323">
        <f>AR31-AR34</f>
        <v>674.74320000014541</v>
      </c>
      <c r="AS35" s="324"/>
      <c r="AT35" s="323">
        <f>AT31-AT34</f>
        <v>625.39600000009659</v>
      </c>
      <c r="AU35" s="324"/>
      <c r="AV35" s="323">
        <f>AV31-AV34</f>
        <v>492.79369999983464</v>
      </c>
      <c r="AW35" s="324"/>
      <c r="AX35" s="323">
        <f>AX31-AX34</f>
        <v>-654.94549999984065</v>
      </c>
      <c r="AY35" s="324"/>
      <c r="AZ35" s="323">
        <f>AZ31-AZ34</f>
        <v>411.28399999946123</v>
      </c>
      <c r="BA35" s="324"/>
      <c r="BB35" s="323">
        <f>BB31-BB34</f>
        <v>414.55489999984911</v>
      </c>
      <c r="BC35" s="324"/>
      <c r="BD35" s="323">
        <f>BD31-BD34</f>
        <v>329.04850000070292</v>
      </c>
      <c r="BE35" s="324"/>
      <c r="BF35" s="323">
        <f>BF31-BF34</f>
        <v>356.87769999971533</v>
      </c>
      <c r="BG35" s="324"/>
      <c r="BH35" s="323">
        <f>BH31-BH34</f>
        <v>516.80000000021255</v>
      </c>
      <c r="BI35" s="324"/>
      <c r="BJ35" s="323">
        <f>BJ31-BJ34</f>
        <v>1024.6428000000642</v>
      </c>
      <c r="BK35" s="324"/>
      <c r="BL35" s="323">
        <f>BL31-BL34</f>
        <v>439.79790000028879</v>
      </c>
      <c r="BM35" s="324"/>
      <c r="BN35" s="171"/>
      <c r="BO35" s="1"/>
    </row>
    <row r="36" spans="1:121" ht="15" hidden="1" customHeight="1" x14ac:dyDescent="0.25">
      <c r="A36" s="329" t="s">
        <v>14</v>
      </c>
      <c r="B36" s="330"/>
      <c r="C36" s="331"/>
      <c r="D36" s="328">
        <f>D31-E30-D32-D33</f>
        <v>-60.022329999959766</v>
      </c>
      <c r="E36" s="306"/>
      <c r="F36" s="328">
        <f>F31-G30-F32-F33</f>
        <v>-107.39109000004237</v>
      </c>
      <c r="G36" s="306"/>
      <c r="H36" s="328">
        <f>H31-I30-H32-H33</f>
        <v>-176.52925000020804</v>
      </c>
      <c r="I36" s="306"/>
      <c r="J36" s="328">
        <f>J31-K30-J32-J33</f>
        <v>-168.58445000022965</v>
      </c>
      <c r="K36" s="306"/>
      <c r="L36" s="328">
        <f>L31-M30-L32-L33</f>
        <v>-29.766989999474561</v>
      </c>
      <c r="M36" s="306"/>
      <c r="N36" s="328">
        <f>N31-O30-N32-N33</f>
        <v>-44.321330000194735</v>
      </c>
      <c r="O36" s="306"/>
      <c r="P36" s="328">
        <f>P31-Q30-P32-P33</f>
        <v>-41.924790000275777</v>
      </c>
      <c r="Q36" s="306"/>
      <c r="R36" s="328">
        <f>R31-S30-R32-R33</f>
        <v>-24.307830000014121</v>
      </c>
      <c r="S36" s="306"/>
      <c r="T36" s="328">
        <f>T31-U30-T32-T33</f>
        <v>64.120700000640682</v>
      </c>
      <c r="U36" s="306"/>
      <c r="V36" s="328">
        <f>V31-W30-V32-V33</f>
        <v>-22.414870000814915</v>
      </c>
      <c r="W36" s="306"/>
      <c r="X36" s="328">
        <f>X31-Y30-X32-X33</f>
        <v>-77.651730000054044</v>
      </c>
      <c r="Y36" s="306"/>
      <c r="Z36" s="328">
        <f>Z31-AA30-Z32-Z33</f>
        <v>191.19474000006369</v>
      </c>
      <c r="AA36" s="306"/>
      <c r="AB36" s="328">
        <f>AB31-AC30-AB32-AB33</f>
        <v>100.97660000004532</v>
      </c>
      <c r="AC36" s="306"/>
      <c r="AD36" s="328">
        <f>AD31-AE30-AD32-AD33</f>
        <v>147.83488000003535</v>
      </c>
      <c r="AE36" s="306"/>
      <c r="AF36" s="328">
        <f>AF31-AG30-AF32-AF33</f>
        <v>22.073810000270953</v>
      </c>
      <c r="AG36" s="306"/>
      <c r="AH36" s="328">
        <f>AH31-AI30-AH32-AH33</f>
        <v>131.22421999966389</v>
      </c>
      <c r="AI36" s="306"/>
      <c r="AJ36" s="328">
        <f>AJ31-AK30-AJ32-AJ33</f>
        <v>47.419140000038453</v>
      </c>
      <c r="AK36" s="306"/>
      <c r="AL36" s="328">
        <f>AL31-AM30-AL32-AL33</f>
        <v>152.79633000004361</v>
      </c>
      <c r="AM36" s="306"/>
      <c r="AN36" s="328">
        <f>AN31-AO30-AN32-AN33</f>
        <v>435.52085999994489</v>
      </c>
      <c r="AO36" s="306"/>
      <c r="AP36" s="328">
        <f>AP31-AQ30-AP32-AP33</f>
        <v>487.90709999954589</v>
      </c>
      <c r="AQ36" s="306"/>
      <c r="AR36" s="328">
        <f>AR31-AS30-AR32-AR33</f>
        <v>318.98967000008247</v>
      </c>
      <c r="AS36" s="306"/>
      <c r="AT36" s="328">
        <f>AT31-AU30-AT32-AT33</f>
        <v>301.43905000013746</v>
      </c>
      <c r="AU36" s="306"/>
      <c r="AV36" s="328">
        <f>AV31-AW30-AV32-AV33</f>
        <v>136.16829999971088</v>
      </c>
      <c r="AW36" s="306"/>
      <c r="AX36" s="328">
        <f>AX31-AY30-AX32-AX33</f>
        <v>-1063.2015999997996</v>
      </c>
      <c r="AY36" s="306"/>
      <c r="AZ36" s="328">
        <f>AZ31-BA30-AZ32-AZ33</f>
        <v>100.88525999935956</v>
      </c>
      <c r="BA36" s="306"/>
      <c r="BB36" s="328">
        <f>BB31-BC30-BB32-BB33</f>
        <v>-117.03608000009734</v>
      </c>
      <c r="BC36" s="306"/>
      <c r="BD36" s="328">
        <f>BD31-BE30-BD32-BD33</f>
        <v>-109.42224999934859</v>
      </c>
      <c r="BE36" s="306"/>
      <c r="BF36" s="328">
        <f>BF31-BG30-BF32-BF33</f>
        <v>54.204059999691367</v>
      </c>
      <c r="BG36" s="306"/>
      <c r="BH36" s="328">
        <f>BH31-BI30-BH32-BH33</f>
        <v>91.587960000261944</v>
      </c>
      <c r="BI36" s="306"/>
      <c r="BJ36" s="328">
        <f>BJ31-BK30-BJ32-BJ33</f>
        <v>529.13528000005886</v>
      </c>
      <c r="BK36" s="306"/>
      <c r="BL36" s="328">
        <f>BL31-BM30-BL32-BL33</f>
        <v>69.41921000036217</v>
      </c>
      <c r="BM36" s="306"/>
      <c r="BN36" s="1"/>
      <c r="BO36" s="126">
        <f>BN31-BO30-BN33-BN32</f>
        <v>-35376.415610000353</v>
      </c>
    </row>
    <row r="37" spans="1:121" ht="15" customHeight="1" x14ac:dyDescent="0.25">
      <c r="A37" s="332"/>
      <c r="B37" s="332"/>
      <c r="C37" s="332"/>
      <c r="BO37" s="67"/>
    </row>
    <row r="38" spans="1:121" x14ac:dyDescent="0.25">
      <c r="D38" s="333">
        <v>45261</v>
      </c>
      <c r="E38" s="334"/>
      <c r="F38" s="333">
        <v>45262</v>
      </c>
      <c r="G38" s="334"/>
      <c r="H38" s="333">
        <v>45263</v>
      </c>
      <c r="I38" s="334"/>
      <c r="J38" s="333">
        <v>45264</v>
      </c>
      <c r="K38" s="334"/>
      <c r="L38" s="333">
        <v>45265</v>
      </c>
      <c r="M38" s="334"/>
      <c r="N38" s="333">
        <v>45266</v>
      </c>
      <c r="O38" s="334"/>
      <c r="P38" s="333">
        <v>45267</v>
      </c>
      <c r="Q38" s="334"/>
      <c r="R38" s="333">
        <v>45268</v>
      </c>
      <c r="S38" s="334"/>
      <c r="T38" s="333">
        <v>45269</v>
      </c>
      <c r="U38" s="334"/>
      <c r="V38" s="333">
        <v>45270</v>
      </c>
      <c r="W38" s="334"/>
      <c r="X38" s="333">
        <v>45271</v>
      </c>
      <c r="Y38" s="334"/>
      <c r="Z38" s="333">
        <v>45272</v>
      </c>
      <c r="AA38" s="334"/>
      <c r="AB38" s="333">
        <v>45273</v>
      </c>
      <c r="AC38" s="334"/>
      <c r="AD38" s="333">
        <v>45274</v>
      </c>
      <c r="AE38" s="334"/>
      <c r="AF38" s="333">
        <v>45275</v>
      </c>
      <c r="AG38" s="334"/>
      <c r="AH38" s="333">
        <v>45276</v>
      </c>
      <c r="AI38" s="334"/>
      <c r="AJ38" s="333">
        <v>45277</v>
      </c>
      <c r="AK38" s="334"/>
      <c r="AL38" s="333">
        <v>45278</v>
      </c>
      <c r="AM38" s="334"/>
      <c r="AN38" s="333">
        <v>45279</v>
      </c>
      <c r="AO38" s="334"/>
      <c r="AP38" s="333">
        <v>45280</v>
      </c>
      <c r="AQ38" s="334"/>
      <c r="AR38" s="333">
        <v>45281</v>
      </c>
      <c r="AS38" s="334"/>
      <c r="AT38" s="333">
        <v>45282</v>
      </c>
      <c r="AU38" s="334"/>
      <c r="AV38" s="333">
        <v>45283</v>
      </c>
      <c r="AW38" s="334"/>
      <c r="AX38" s="333">
        <v>45284</v>
      </c>
      <c r="AY38" s="334"/>
      <c r="AZ38" s="333">
        <v>45285</v>
      </c>
      <c r="BA38" s="334"/>
      <c r="BB38" s="333">
        <v>45286</v>
      </c>
      <c r="BC38" s="334"/>
      <c r="BD38" s="333">
        <v>45287</v>
      </c>
      <c r="BE38" s="334"/>
      <c r="BF38" s="333">
        <v>45288</v>
      </c>
      <c r="BG38" s="334"/>
      <c r="BH38" s="333">
        <v>45289</v>
      </c>
      <c r="BI38" s="334"/>
      <c r="BJ38" s="333">
        <v>45290</v>
      </c>
      <c r="BK38" s="334"/>
      <c r="BL38" s="333">
        <v>45291</v>
      </c>
      <c r="BM38" s="334"/>
    </row>
    <row r="39" spans="1:121" x14ac:dyDescent="0.25">
      <c r="C39" s="78" t="s">
        <v>16</v>
      </c>
      <c r="D39" s="336">
        <v>15792.683999999999</v>
      </c>
      <c r="E39" s="336"/>
      <c r="F39" s="336">
        <v>15792.683999999999</v>
      </c>
      <c r="G39" s="336"/>
      <c r="H39" s="336">
        <v>15792.683999999999</v>
      </c>
      <c r="I39" s="336"/>
      <c r="J39" s="336">
        <v>15792.683999999999</v>
      </c>
      <c r="K39" s="336"/>
      <c r="L39" s="336">
        <v>15792.683999999999</v>
      </c>
      <c r="M39" s="336"/>
      <c r="N39" s="336">
        <v>15792.683999999999</v>
      </c>
      <c r="O39" s="336"/>
      <c r="P39" s="336">
        <v>15792.683999999999</v>
      </c>
      <c r="Q39" s="336"/>
      <c r="R39" s="336">
        <v>15792.683999999999</v>
      </c>
      <c r="S39" s="336"/>
      <c r="T39" s="336">
        <v>15792.683999999999</v>
      </c>
      <c r="U39" s="336"/>
      <c r="V39" s="336">
        <v>15792.683999999999</v>
      </c>
      <c r="W39" s="336"/>
      <c r="X39" s="336">
        <v>15792.683999999999</v>
      </c>
      <c r="Y39" s="336"/>
      <c r="Z39" s="336">
        <v>15792.683999999999</v>
      </c>
      <c r="AA39" s="336"/>
      <c r="AB39" s="336">
        <v>15792.683999999999</v>
      </c>
      <c r="AC39" s="336"/>
      <c r="AD39" s="336">
        <v>15792.683999999999</v>
      </c>
      <c r="AE39" s="336"/>
      <c r="AF39" s="336">
        <v>15792.839</v>
      </c>
      <c r="AG39" s="336"/>
      <c r="AH39" s="341">
        <v>15792.839</v>
      </c>
      <c r="AI39" s="341"/>
      <c r="AJ39" s="341">
        <v>15792.839</v>
      </c>
      <c r="AK39" s="341"/>
      <c r="AL39" s="336">
        <v>15792.839</v>
      </c>
      <c r="AM39" s="336"/>
      <c r="AN39" s="336">
        <v>15792.839</v>
      </c>
      <c r="AO39" s="336"/>
      <c r="AP39" s="336">
        <v>15792.839</v>
      </c>
      <c r="AQ39" s="336"/>
      <c r="AR39" s="336">
        <v>15792.839</v>
      </c>
      <c r="AS39" s="336"/>
      <c r="AT39" s="336">
        <v>15792.839</v>
      </c>
      <c r="AU39" s="336"/>
      <c r="AV39" s="336">
        <v>15792.839</v>
      </c>
      <c r="AW39" s="336"/>
      <c r="AX39" s="336">
        <v>15792.839</v>
      </c>
      <c r="AY39" s="336"/>
      <c r="AZ39" s="336">
        <v>15792.839</v>
      </c>
      <c r="BA39" s="336"/>
      <c r="BB39" s="336">
        <v>15792.839</v>
      </c>
      <c r="BC39" s="336"/>
      <c r="BD39" s="336">
        <v>15792.839</v>
      </c>
      <c r="BE39" s="336"/>
      <c r="BF39" s="336">
        <v>15792.839</v>
      </c>
      <c r="BG39" s="336"/>
      <c r="BH39" s="336">
        <v>15792.839</v>
      </c>
      <c r="BI39" s="336"/>
      <c r="BJ39" s="336">
        <v>15792.839</v>
      </c>
      <c r="BK39" s="336"/>
      <c r="BL39" s="336">
        <v>15792.839</v>
      </c>
      <c r="BM39" s="336"/>
    </row>
    <row r="40" spans="1:121" x14ac:dyDescent="0.25">
      <c r="C40" s="78" t="s">
        <v>17</v>
      </c>
      <c r="D40" s="336">
        <v>819.87699999999995</v>
      </c>
      <c r="E40" s="336"/>
      <c r="F40" s="336">
        <v>821.101</v>
      </c>
      <c r="G40" s="336"/>
      <c r="H40" s="336">
        <v>822.42700000000002</v>
      </c>
      <c r="I40" s="336"/>
      <c r="J40" s="336">
        <v>823.65800000000002</v>
      </c>
      <c r="K40" s="336"/>
      <c r="L40" s="336">
        <v>824.96600000000001</v>
      </c>
      <c r="M40" s="336"/>
      <c r="N40" s="336">
        <v>826.30700000000002</v>
      </c>
      <c r="O40" s="336"/>
      <c r="P40" s="336">
        <v>827.697</v>
      </c>
      <c r="Q40" s="336"/>
      <c r="R40" s="336">
        <v>829.25</v>
      </c>
      <c r="S40" s="336"/>
      <c r="T40" s="336">
        <v>830.54499999999996</v>
      </c>
      <c r="U40" s="336"/>
      <c r="V40" s="336">
        <v>832.36099999999999</v>
      </c>
      <c r="W40" s="336"/>
      <c r="X40" s="336">
        <v>833.89099999999996</v>
      </c>
      <c r="Y40" s="336"/>
      <c r="Z40" s="336">
        <v>835.78700000000003</v>
      </c>
      <c r="AA40" s="336"/>
      <c r="AB40" s="336">
        <v>838.18399999999997</v>
      </c>
      <c r="AC40" s="336"/>
      <c r="AD40" s="336">
        <v>840.60599999999999</v>
      </c>
      <c r="AE40" s="336"/>
      <c r="AF40" s="336">
        <v>842.13199999999995</v>
      </c>
      <c r="AG40" s="336"/>
      <c r="AH40" s="341">
        <v>844.02800000000002</v>
      </c>
      <c r="AI40" s="341"/>
      <c r="AJ40" s="341">
        <v>845.88499999999999</v>
      </c>
      <c r="AK40" s="341"/>
      <c r="AL40" s="336">
        <v>847.87099999999998</v>
      </c>
      <c r="AM40" s="336"/>
      <c r="AN40" s="336">
        <v>849.63599999999997</v>
      </c>
      <c r="AO40" s="336"/>
      <c r="AP40" s="336">
        <v>851.21900000000005</v>
      </c>
      <c r="AQ40" s="336"/>
      <c r="AR40" s="336">
        <v>853.20100000000002</v>
      </c>
      <c r="AS40" s="336"/>
      <c r="AT40" s="336">
        <v>855.18799999999999</v>
      </c>
      <c r="AU40" s="336"/>
      <c r="AV40" s="336">
        <v>857.19799999999998</v>
      </c>
      <c r="AW40" s="336"/>
      <c r="AX40" s="336">
        <v>859.26199999999994</v>
      </c>
      <c r="AY40" s="336"/>
      <c r="AZ40" s="336">
        <v>861.34699999999998</v>
      </c>
      <c r="BA40" s="336"/>
      <c r="BB40" s="336">
        <v>863.54700000000003</v>
      </c>
      <c r="BC40" s="336"/>
      <c r="BD40" s="336">
        <v>865.452</v>
      </c>
      <c r="BE40" s="336"/>
      <c r="BF40" s="336">
        <v>867.54200000000003</v>
      </c>
      <c r="BG40" s="336"/>
      <c r="BH40" s="336">
        <v>869.553</v>
      </c>
      <c r="BI40" s="336"/>
      <c r="BJ40" s="336">
        <v>871.54300000000001</v>
      </c>
      <c r="BK40" s="336"/>
      <c r="BL40" s="336">
        <v>873.66499999999996</v>
      </c>
      <c r="BM40" s="336"/>
    </row>
    <row r="41" spans="1:121" x14ac:dyDescent="0.25">
      <c r="C41" s="78" t="s">
        <v>18</v>
      </c>
      <c r="D41" s="336">
        <v>17.599999999999454</v>
      </c>
      <c r="E41" s="336"/>
      <c r="F41" s="336">
        <v>18.720000000000255</v>
      </c>
      <c r="G41" s="336"/>
      <c r="H41" s="336">
        <v>18.279999999999745</v>
      </c>
      <c r="I41" s="336"/>
      <c r="J41" s="336">
        <v>18.840000000000146</v>
      </c>
      <c r="K41" s="336"/>
      <c r="L41" s="336">
        <v>18.280000000000655</v>
      </c>
      <c r="M41" s="336"/>
      <c r="N41" s="336">
        <v>18.359999999999673</v>
      </c>
      <c r="O41" s="336"/>
      <c r="P41" s="336">
        <v>19.039999999999964</v>
      </c>
      <c r="Q41" s="336"/>
      <c r="R41" s="336">
        <v>18.840000000000146</v>
      </c>
      <c r="S41" s="336"/>
      <c r="T41" s="336">
        <v>19</v>
      </c>
      <c r="U41" s="336"/>
      <c r="V41" s="336">
        <v>18.239999999999782</v>
      </c>
      <c r="W41" s="336"/>
      <c r="X41" s="336">
        <v>20.5600000000004</v>
      </c>
      <c r="Y41" s="336"/>
      <c r="Z41" s="336">
        <v>19.719999999999345</v>
      </c>
      <c r="AA41" s="336"/>
      <c r="AB41" s="336">
        <v>20.840000000000146</v>
      </c>
      <c r="AC41" s="336"/>
      <c r="AD41" s="336">
        <v>21.960000000000036</v>
      </c>
      <c r="AE41" s="336"/>
      <c r="AF41" s="336">
        <v>21.199999999999818</v>
      </c>
      <c r="AG41" s="336"/>
      <c r="AH41" s="341">
        <v>20.600000000000364</v>
      </c>
      <c r="AI41" s="341"/>
      <c r="AJ41" s="341">
        <v>21.359999999999673</v>
      </c>
      <c r="AK41" s="341"/>
      <c r="AL41" s="336">
        <v>21.079999999999927</v>
      </c>
      <c r="AM41" s="336"/>
      <c r="AN41" s="336">
        <v>20.640000000000327</v>
      </c>
      <c r="AO41" s="336"/>
      <c r="AP41" s="336">
        <v>20.600000000000364</v>
      </c>
      <c r="AQ41" s="336"/>
      <c r="AR41" s="336">
        <v>19.599999999999454</v>
      </c>
      <c r="AS41" s="336"/>
      <c r="AT41" s="336">
        <v>20.079999999999927</v>
      </c>
      <c r="AU41" s="336"/>
      <c r="AV41" s="336">
        <v>19.680000000000291</v>
      </c>
      <c r="AW41" s="336"/>
      <c r="AX41" s="336">
        <v>18.760000000000218</v>
      </c>
      <c r="AY41" s="336"/>
      <c r="AZ41" s="336">
        <v>19.840000000000146</v>
      </c>
      <c r="BA41" s="336"/>
      <c r="BB41" s="336">
        <v>22.239999999999782</v>
      </c>
      <c r="BC41" s="336"/>
      <c r="BD41" s="336">
        <v>28.119999999999891</v>
      </c>
      <c r="BE41" s="336"/>
      <c r="BF41" s="336">
        <v>25.720000000000255</v>
      </c>
      <c r="BG41" s="336"/>
      <c r="BH41" s="336">
        <v>19.880000000000109</v>
      </c>
      <c r="BI41" s="336"/>
      <c r="BJ41" s="336">
        <v>20.039999999999964</v>
      </c>
      <c r="BK41" s="336"/>
      <c r="BL41" s="336">
        <v>21.319999999999709</v>
      </c>
      <c r="BM41" s="336"/>
    </row>
    <row r="42" spans="1:121" x14ac:dyDescent="0.25">
      <c r="C42" s="78" t="s">
        <v>19</v>
      </c>
      <c r="D42" s="336">
        <v>193.76000000000204</v>
      </c>
      <c r="E42" s="336"/>
      <c r="F42" s="336">
        <v>189.97999999999593</v>
      </c>
      <c r="G42" s="336"/>
      <c r="H42" s="336">
        <v>180.32000000001426</v>
      </c>
      <c r="I42" s="336"/>
      <c r="J42" s="336">
        <v>193.05999999996129</v>
      </c>
      <c r="K42" s="336"/>
      <c r="L42" s="336">
        <v>181.86000000002241</v>
      </c>
      <c r="M42" s="336"/>
      <c r="N42" s="336">
        <v>190.54000000000815</v>
      </c>
      <c r="O42" s="336"/>
      <c r="P42" s="336">
        <v>192.21999999999389</v>
      </c>
      <c r="Q42" s="336"/>
      <c r="R42" s="336">
        <v>198.93999999998778</v>
      </c>
      <c r="S42" s="336"/>
      <c r="T42" s="336">
        <v>197.40000000003056</v>
      </c>
      <c r="U42" s="336"/>
      <c r="V42" s="336">
        <v>190.53999999995722</v>
      </c>
      <c r="W42" s="336"/>
      <c r="X42" s="336">
        <v>209.72000000004482</v>
      </c>
      <c r="Y42" s="336"/>
      <c r="Z42" s="336">
        <v>202.15999999998166</v>
      </c>
      <c r="AA42" s="336"/>
      <c r="AB42" s="336">
        <v>208.73999999999796</v>
      </c>
      <c r="AC42" s="336"/>
      <c r="AD42" s="336">
        <v>215.17999999998574</v>
      </c>
      <c r="AE42" s="336"/>
      <c r="AF42" s="336">
        <v>213.64000000002852</v>
      </c>
      <c r="AG42" s="336"/>
      <c r="AH42" s="341">
        <v>199.78000000000611</v>
      </c>
      <c r="AI42" s="341"/>
      <c r="AJ42" s="341">
        <v>203.8399999999674</v>
      </c>
      <c r="AK42" s="341"/>
      <c r="AL42" s="336">
        <v>203</v>
      </c>
      <c r="AM42" s="336"/>
      <c r="AN42" s="336">
        <v>216.71999999999389</v>
      </c>
      <c r="AO42" s="336"/>
      <c r="AP42" s="336">
        <v>207.06000000001222</v>
      </c>
      <c r="AQ42" s="336"/>
      <c r="AR42" s="336">
        <v>206.64000000002852</v>
      </c>
      <c r="AS42" s="336"/>
      <c r="AT42" s="336">
        <v>209.57999999996537</v>
      </c>
      <c r="AU42" s="336"/>
      <c r="AV42" s="336">
        <v>198.23999999999796</v>
      </c>
      <c r="AW42" s="336"/>
      <c r="AX42" s="336">
        <v>193.19999999998981</v>
      </c>
      <c r="AY42" s="336"/>
      <c r="AZ42" s="336">
        <v>204.54000000000815</v>
      </c>
      <c r="BA42" s="336"/>
      <c r="BB42" s="336">
        <v>209.30000000001019</v>
      </c>
      <c r="BC42" s="336"/>
      <c r="BD42" s="336">
        <v>203.28000000000611</v>
      </c>
      <c r="BE42" s="336"/>
      <c r="BF42" s="336">
        <v>200.19999999998981</v>
      </c>
      <c r="BG42" s="336"/>
      <c r="BH42" s="336">
        <v>212.38000000002648</v>
      </c>
      <c r="BI42" s="336"/>
      <c r="BJ42" s="336">
        <v>204.54000000000815</v>
      </c>
      <c r="BK42" s="336"/>
      <c r="BL42" s="336">
        <v>208.87999999997555</v>
      </c>
      <c r="BM42" s="336"/>
    </row>
    <row r="43" spans="1:121" x14ac:dyDescent="0.25">
      <c r="C43" s="78" t="s">
        <v>20</v>
      </c>
      <c r="D43" s="336">
        <v>27.789999999995416</v>
      </c>
      <c r="E43" s="336"/>
      <c r="F43" s="336">
        <v>27.299999999997453</v>
      </c>
      <c r="G43" s="336"/>
      <c r="H43" s="336">
        <v>26.460000000004584</v>
      </c>
      <c r="I43" s="336"/>
      <c r="J43" s="336">
        <v>29.085000000004584</v>
      </c>
      <c r="K43" s="336"/>
      <c r="L43" s="336">
        <v>27.789999999995416</v>
      </c>
      <c r="M43" s="336"/>
      <c r="N43" s="336">
        <v>28.210000000004584</v>
      </c>
      <c r="O43" s="336"/>
      <c r="P43" s="336">
        <v>28.209999999991851</v>
      </c>
      <c r="Q43" s="336"/>
      <c r="R43" s="336">
        <v>26.075000000002547</v>
      </c>
      <c r="S43" s="336"/>
      <c r="T43" s="336">
        <v>25.515000000003056</v>
      </c>
      <c r="U43" s="336"/>
      <c r="V43" s="336">
        <v>21.244999999998981</v>
      </c>
      <c r="W43" s="336"/>
      <c r="X43" s="336">
        <v>16.309999999999491</v>
      </c>
      <c r="Y43" s="336"/>
      <c r="Z43" s="336">
        <v>22.575000000002547</v>
      </c>
      <c r="AA43" s="336"/>
      <c r="AB43" s="336">
        <v>12.459999999991851</v>
      </c>
      <c r="AC43" s="336"/>
      <c r="AD43" s="336">
        <v>9.0300000000061118</v>
      </c>
      <c r="AE43" s="336"/>
      <c r="AF43" s="336">
        <v>12.565000000000509</v>
      </c>
      <c r="AG43" s="336"/>
      <c r="AH43" s="341">
        <v>19.005000000001019</v>
      </c>
      <c r="AI43" s="341"/>
      <c r="AJ43" s="341">
        <v>18.829999999990832</v>
      </c>
      <c r="AK43" s="341"/>
      <c r="AL43" s="336">
        <v>18.445000000001528</v>
      </c>
      <c r="AM43" s="336"/>
      <c r="AN43" s="336">
        <v>22.855000000008658</v>
      </c>
      <c r="AO43" s="336"/>
      <c r="AP43" s="336">
        <v>31.184999999999491</v>
      </c>
      <c r="AQ43" s="336"/>
      <c r="AR43" s="336">
        <v>28.104999999995925</v>
      </c>
      <c r="AS43" s="336"/>
      <c r="AT43" s="336">
        <v>26.320000000001528</v>
      </c>
      <c r="AU43" s="336"/>
      <c r="AV43" s="336">
        <v>26.529999999993379</v>
      </c>
      <c r="AW43" s="336"/>
      <c r="AX43" s="336">
        <v>26.565000000000509</v>
      </c>
      <c r="AY43" s="336"/>
      <c r="AZ43" s="336">
        <v>28.070000000001528</v>
      </c>
      <c r="BA43" s="336"/>
      <c r="BB43" s="336">
        <v>28.980000000008658</v>
      </c>
      <c r="BC43" s="336"/>
      <c r="BD43" s="336">
        <v>27.544999999996435</v>
      </c>
      <c r="BE43" s="336"/>
      <c r="BF43" s="336">
        <v>27.125</v>
      </c>
      <c r="BG43" s="336"/>
      <c r="BH43" s="336">
        <v>26.880000000001019</v>
      </c>
      <c r="BI43" s="336"/>
      <c r="BJ43" s="336">
        <v>26.565000000000509</v>
      </c>
      <c r="BK43" s="336"/>
      <c r="BL43" s="336">
        <v>25.864999999997963</v>
      </c>
      <c r="BM43" s="336"/>
    </row>
    <row r="44" spans="1:121" x14ac:dyDescent="0.25">
      <c r="C44" s="78" t="s">
        <v>21</v>
      </c>
      <c r="D44" s="336">
        <v>17371.227999999999</v>
      </c>
      <c r="E44" s="336"/>
      <c r="F44" s="336">
        <v>17375.971000000001</v>
      </c>
      <c r="G44" s="336"/>
      <c r="H44" s="336">
        <v>17380.650000000001</v>
      </c>
      <c r="I44" s="336"/>
      <c r="J44" s="336">
        <v>17385.539000000001</v>
      </c>
      <c r="K44" s="336"/>
      <c r="L44" s="336">
        <v>17390.411</v>
      </c>
      <c r="M44" s="336"/>
      <c r="N44" s="336">
        <v>17395.257000000001</v>
      </c>
      <c r="O44" s="336"/>
      <c r="P44" s="336">
        <v>17400.331999999999</v>
      </c>
      <c r="Q44" s="336"/>
      <c r="R44" s="336">
        <v>17405.401999999998</v>
      </c>
      <c r="S44" s="336"/>
      <c r="T44" s="336">
        <v>17410.319</v>
      </c>
      <c r="U44" s="336"/>
      <c r="V44" s="336">
        <v>17415.409</v>
      </c>
      <c r="W44" s="336"/>
      <c r="X44" s="336">
        <v>17420.725999999999</v>
      </c>
      <c r="Y44" s="336"/>
      <c r="Z44" s="336">
        <v>17426.132000000001</v>
      </c>
      <c r="AA44" s="336"/>
      <c r="AB44" s="336">
        <v>17431.725999999999</v>
      </c>
      <c r="AC44" s="336"/>
      <c r="AD44" s="336">
        <v>17437.46</v>
      </c>
      <c r="AE44" s="336"/>
      <c r="AF44" s="336">
        <v>17443.078000000001</v>
      </c>
      <c r="AG44" s="336"/>
      <c r="AH44" s="341">
        <v>17448.490000000002</v>
      </c>
      <c r="AI44" s="341"/>
      <c r="AJ44" s="341">
        <v>17453.822</v>
      </c>
      <c r="AK44" s="341"/>
      <c r="AL44" s="336">
        <v>17459.245999999999</v>
      </c>
      <c r="AM44" s="336"/>
      <c r="AN44" s="336">
        <v>17465.170999999998</v>
      </c>
      <c r="AO44" s="336"/>
      <c r="AP44" s="336">
        <v>17470.8</v>
      </c>
      <c r="AQ44" s="336"/>
      <c r="AR44" s="336">
        <v>17476.205999999998</v>
      </c>
      <c r="AS44" s="336"/>
      <c r="AT44" s="336">
        <v>17481.574000000001</v>
      </c>
      <c r="AU44" s="336"/>
      <c r="AV44" s="336">
        <v>17486.616999999998</v>
      </c>
      <c r="AW44" s="336"/>
      <c r="AX44" s="336">
        <v>17491.649000000001</v>
      </c>
      <c r="AY44" s="336"/>
      <c r="AZ44" s="336">
        <v>17496.853999999999</v>
      </c>
      <c r="BA44" s="336"/>
      <c r="BB44" s="336">
        <v>17501.675999999999</v>
      </c>
      <c r="BC44" s="336"/>
      <c r="BD44" s="336">
        <v>17506.508000000002</v>
      </c>
      <c r="BE44" s="336"/>
      <c r="BF44" s="336">
        <v>17511.537</v>
      </c>
      <c r="BG44" s="336"/>
      <c r="BH44" s="336">
        <v>17516.681</v>
      </c>
      <c r="BI44" s="336"/>
      <c r="BJ44" s="336">
        <v>17521.907999999999</v>
      </c>
      <c r="BK44" s="336"/>
      <c r="BL44" s="336">
        <v>17527.558000000001</v>
      </c>
      <c r="BM44" s="336"/>
    </row>
    <row r="45" spans="1:121" x14ac:dyDescent="0.25">
      <c r="C45" s="78" t="s">
        <v>22</v>
      </c>
      <c r="D45" s="336">
        <v>15.6</v>
      </c>
      <c r="E45" s="336"/>
      <c r="F45" s="336">
        <v>15.6</v>
      </c>
      <c r="G45" s="336"/>
      <c r="H45" s="336">
        <v>15.6</v>
      </c>
      <c r="I45" s="336"/>
      <c r="J45" s="336">
        <v>15.6</v>
      </c>
      <c r="K45" s="336"/>
      <c r="L45" s="336">
        <v>15.6</v>
      </c>
      <c r="M45" s="336"/>
      <c r="N45" s="336">
        <v>15.6</v>
      </c>
      <c r="O45" s="336"/>
      <c r="P45" s="336">
        <v>15.6</v>
      </c>
      <c r="Q45" s="336"/>
      <c r="R45" s="336">
        <v>15.6</v>
      </c>
      <c r="S45" s="336"/>
      <c r="T45" s="336">
        <v>15.61</v>
      </c>
      <c r="U45" s="336"/>
      <c r="V45" s="336">
        <v>15.61</v>
      </c>
      <c r="W45" s="336"/>
      <c r="X45" s="336">
        <v>15.61</v>
      </c>
      <c r="Y45" s="336"/>
      <c r="Z45" s="336">
        <v>15.61</v>
      </c>
      <c r="AA45" s="336"/>
      <c r="AB45" s="336">
        <v>15.61</v>
      </c>
      <c r="AC45" s="336"/>
      <c r="AD45" s="336">
        <v>15.61</v>
      </c>
      <c r="AE45" s="336"/>
      <c r="AF45" s="336">
        <v>15.61</v>
      </c>
      <c r="AG45" s="336"/>
      <c r="AH45" s="341">
        <v>15.61</v>
      </c>
      <c r="AI45" s="341"/>
      <c r="AJ45" s="341">
        <v>15.61</v>
      </c>
      <c r="AK45" s="341"/>
      <c r="AL45" s="336">
        <v>15.61</v>
      </c>
      <c r="AM45" s="336"/>
      <c r="AN45" s="336">
        <v>15.61</v>
      </c>
      <c r="AO45" s="336"/>
      <c r="AP45" s="336">
        <v>15.61</v>
      </c>
      <c r="AQ45" s="336"/>
      <c r="AR45" s="336">
        <v>15.62</v>
      </c>
      <c r="AS45" s="336"/>
      <c r="AT45" s="336">
        <v>15.62</v>
      </c>
      <c r="AU45" s="336"/>
      <c r="AV45" s="336">
        <v>15.62</v>
      </c>
      <c r="AW45" s="336"/>
      <c r="AX45" s="336">
        <v>15.62</v>
      </c>
      <c r="AY45" s="336"/>
      <c r="AZ45" s="336">
        <v>15.63</v>
      </c>
      <c r="BA45" s="336"/>
      <c r="BB45" s="336">
        <v>16.04</v>
      </c>
      <c r="BC45" s="336"/>
      <c r="BD45" s="336">
        <v>16.04</v>
      </c>
      <c r="BE45" s="336"/>
      <c r="BF45" s="336">
        <v>16.04</v>
      </c>
      <c r="BG45" s="336"/>
      <c r="BH45" s="336">
        <v>16.04</v>
      </c>
      <c r="BI45" s="336"/>
      <c r="BJ45" s="336">
        <v>16.05</v>
      </c>
      <c r="BK45" s="336"/>
      <c r="BL45" s="336">
        <v>16.05</v>
      </c>
      <c r="BM45" s="336"/>
    </row>
    <row r="46" spans="1:121" s="159" customFormat="1" x14ac:dyDescent="0.25">
      <c r="A46" s="1"/>
      <c r="B46" s="1"/>
      <c r="C46" s="78" t="s">
        <v>23</v>
      </c>
      <c r="D46" s="336">
        <v>77.86</v>
      </c>
      <c r="E46" s="336"/>
      <c r="F46" s="336">
        <v>78.94</v>
      </c>
      <c r="G46" s="336"/>
      <c r="H46" s="336">
        <v>79.36</v>
      </c>
      <c r="I46" s="336"/>
      <c r="J46" s="336">
        <v>80.22</v>
      </c>
      <c r="K46" s="336"/>
      <c r="L46" s="336">
        <v>80.989999999999995</v>
      </c>
      <c r="M46" s="336"/>
      <c r="N46" s="336">
        <v>81.819999999999993</v>
      </c>
      <c r="O46" s="336"/>
      <c r="P46" s="336">
        <v>82.63</v>
      </c>
      <c r="Q46" s="336"/>
      <c r="R46" s="336">
        <v>83.41</v>
      </c>
      <c r="S46" s="336"/>
      <c r="T46" s="336">
        <v>83.41</v>
      </c>
      <c r="U46" s="336"/>
      <c r="V46" s="336">
        <v>83.41</v>
      </c>
      <c r="W46" s="336"/>
      <c r="X46" s="336">
        <v>83.41</v>
      </c>
      <c r="Y46" s="336"/>
      <c r="Z46" s="336">
        <v>83.41</v>
      </c>
      <c r="AA46" s="336"/>
      <c r="AB46" s="336">
        <v>83.41</v>
      </c>
      <c r="AC46" s="336"/>
      <c r="AD46" s="336">
        <v>83.41</v>
      </c>
      <c r="AE46" s="336"/>
      <c r="AF46" s="336">
        <v>83.41</v>
      </c>
      <c r="AG46" s="336"/>
      <c r="AH46" s="341">
        <v>83.41</v>
      </c>
      <c r="AI46" s="341"/>
      <c r="AJ46" s="341">
        <v>83.41</v>
      </c>
      <c r="AK46" s="341"/>
      <c r="AL46" s="336">
        <v>83.41</v>
      </c>
      <c r="AM46" s="336"/>
      <c r="AN46" s="336">
        <v>83.43</v>
      </c>
      <c r="AO46" s="336"/>
      <c r="AP46" s="336">
        <v>83.45</v>
      </c>
      <c r="AQ46" s="336"/>
      <c r="AR46" s="336">
        <v>83.45</v>
      </c>
      <c r="AS46" s="336"/>
      <c r="AT46" s="336">
        <v>83.45</v>
      </c>
      <c r="AU46" s="336"/>
      <c r="AV46" s="336">
        <v>83.45</v>
      </c>
      <c r="AW46" s="336"/>
      <c r="AX46" s="336">
        <v>83.45</v>
      </c>
      <c r="AY46" s="336"/>
      <c r="AZ46" s="336">
        <v>83.45</v>
      </c>
      <c r="BA46" s="336"/>
      <c r="BB46" s="336">
        <v>83.45</v>
      </c>
      <c r="BC46" s="336"/>
      <c r="BD46" s="336">
        <v>83.45</v>
      </c>
      <c r="BE46" s="336"/>
      <c r="BF46" s="336">
        <v>83.45</v>
      </c>
      <c r="BG46" s="336"/>
      <c r="BH46" s="336">
        <v>83.45</v>
      </c>
      <c r="BI46" s="336"/>
      <c r="BJ46" s="336">
        <v>83.45</v>
      </c>
      <c r="BK46" s="336"/>
      <c r="BL46" s="336">
        <v>83.45</v>
      </c>
      <c r="BM46" s="336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36">
        <v>576.88099999999997</v>
      </c>
      <c r="E47" s="336"/>
      <c r="F47" s="336">
        <v>574.63599999999997</v>
      </c>
      <c r="G47" s="336"/>
      <c r="H47" s="336">
        <v>572.38300000000004</v>
      </c>
      <c r="I47" s="336"/>
      <c r="J47" s="336">
        <v>576.43399999999997</v>
      </c>
      <c r="K47" s="336"/>
      <c r="L47" s="336">
        <v>576.82899999999995</v>
      </c>
      <c r="M47" s="336"/>
      <c r="N47" s="336">
        <v>575.93299999999999</v>
      </c>
      <c r="O47" s="336"/>
      <c r="P47" s="336">
        <v>576.90800000000002</v>
      </c>
      <c r="Q47" s="336"/>
      <c r="R47" s="336">
        <v>576.25099999999998</v>
      </c>
      <c r="S47" s="336"/>
      <c r="T47" s="336">
        <v>577.18200000000002</v>
      </c>
      <c r="U47" s="336"/>
      <c r="V47" s="336">
        <v>576.86199999999997</v>
      </c>
      <c r="W47" s="336"/>
      <c r="X47" s="336">
        <v>555.64700000000005</v>
      </c>
      <c r="Y47" s="336"/>
      <c r="Z47" s="336">
        <v>538.274</v>
      </c>
      <c r="AA47" s="336"/>
      <c r="AB47" s="336">
        <v>538.274</v>
      </c>
      <c r="AC47" s="336"/>
      <c r="AD47" s="336">
        <v>529.26099999999997</v>
      </c>
      <c r="AE47" s="336"/>
      <c r="AF47" s="336">
        <v>551.9</v>
      </c>
      <c r="AG47" s="336"/>
      <c r="AH47" s="341">
        <v>550.60900000000004</v>
      </c>
      <c r="AI47" s="341"/>
      <c r="AJ47" s="341">
        <v>552.17200000000003</v>
      </c>
      <c r="AK47" s="341"/>
      <c r="AL47" s="336">
        <v>553.03599999999994</v>
      </c>
      <c r="AM47" s="336"/>
      <c r="AN47" s="336">
        <v>552.40599999999995</v>
      </c>
      <c r="AO47" s="336"/>
      <c r="AP47" s="336">
        <v>552.40599999999995</v>
      </c>
      <c r="AQ47" s="336"/>
      <c r="AR47" s="336">
        <v>565.01099999999997</v>
      </c>
      <c r="AS47" s="336"/>
      <c r="AT47" s="336">
        <v>564.28099999999995</v>
      </c>
      <c r="AU47" s="336"/>
      <c r="AV47" s="336">
        <v>564.06700000000001</v>
      </c>
      <c r="AW47" s="336"/>
      <c r="AX47" s="336">
        <v>561.327</v>
      </c>
      <c r="AY47" s="336"/>
      <c r="AZ47" s="336">
        <v>564.75</v>
      </c>
      <c r="BA47" s="336"/>
      <c r="BB47" s="336">
        <v>564.08199999999999</v>
      </c>
      <c r="BC47" s="336"/>
      <c r="BD47" s="336">
        <v>564.33399999999995</v>
      </c>
      <c r="BE47" s="336"/>
      <c r="BF47" s="336">
        <v>565.04999999999995</v>
      </c>
      <c r="BG47" s="336"/>
      <c r="BH47" s="336">
        <v>564.80899999999997</v>
      </c>
      <c r="BI47" s="336"/>
      <c r="BJ47" s="336">
        <v>563.50599999999997</v>
      </c>
      <c r="BK47" s="336"/>
      <c r="BL47" s="336">
        <v>564.19899999999996</v>
      </c>
      <c r="BM47" s="336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36">
        <v>92.72</v>
      </c>
      <c r="E48" s="336"/>
      <c r="F48" s="336">
        <v>88.228999999999999</v>
      </c>
      <c r="G48" s="336"/>
      <c r="H48" s="336">
        <v>89.924999999999997</v>
      </c>
      <c r="I48" s="336"/>
      <c r="J48" s="336">
        <v>93.117999999999995</v>
      </c>
      <c r="K48" s="336"/>
      <c r="L48" s="336">
        <v>90.7</v>
      </c>
      <c r="M48" s="336"/>
      <c r="N48" s="336">
        <v>90.43</v>
      </c>
      <c r="O48" s="336"/>
      <c r="P48" s="336">
        <v>90.366</v>
      </c>
      <c r="Q48" s="336"/>
      <c r="R48" s="336">
        <v>92.281000000000006</v>
      </c>
      <c r="S48" s="336"/>
      <c r="T48" s="336">
        <v>97.436000000000007</v>
      </c>
      <c r="U48" s="336"/>
      <c r="V48" s="336">
        <v>98.078999999999994</v>
      </c>
      <c r="W48" s="336"/>
      <c r="X48" s="336">
        <v>97.477999999999994</v>
      </c>
      <c r="Y48" s="336"/>
      <c r="Z48" s="336">
        <v>97.74</v>
      </c>
      <c r="AA48" s="336"/>
      <c r="AB48" s="336">
        <v>97.74</v>
      </c>
      <c r="AC48" s="336"/>
      <c r="AD48" s="336">
        <v>95.835999999999999</v>
      </c>
      <c r="AE48" s="336"/>
      <c r="AF48" s="336">
        <v>95.284999999999997</v>
      </c>
      <c r="AG48" s="336"/>
      <c r="AH48" s="341">
        <v>94.522000000000006</v>
      </c>
      <c r="AI48" s="341"/>
      <c r="AJ48" s="341">
        <v>94.174999999999997</v>
      </c>
      <c r="AK48" s="341"/>
      <c r="AL48" s="336">
        <v>93.906999999999996</v>
      </c>
      <c r="AM48" s="336"/>
      <c r="AN48" s="336">
        <v>92.265000000000001</v>
      </c>
      <c r="AO48" s="336"/>
      <c r="AP48" s="336">
        <v>92.265000000000001</v>
      </c>
      <c r="AQ48" s="336"/>
      <c r="AR48" s="336">
        <v>92.192999999999998</v>
      </c>
      <c r="AS48" s="336"/>
      <c r="AT48" s="336">
        <v>90.933000000000007</v>
      </c>
      <c r="AU48" s="336"/>
      <c r="AV48" s="336">
        <v>91.081000000000003</v>
      </c>
      <c r="AW48" s="336"/>
      <c r="AX48" s="336">
        <v>90.308000000000007</v>
      </c>
      <c r="AY48" s="336"/>
      <c r="AZ48" s="336">
        <v>91.025999999999996</v>
      </c>
      <c r="BA48" s="336"/>
      <c r="BB48" s="336">
        <v>89.944999999999993</v>
      </c>
      <c r="BC48" s="336"/>
      <c r="BD48" s="336">
        <v>90.822999999999993</v>
      </c>
      <c r="BE48" s="336"/>
      <c r="BF48" s="336">
        <v>90.037000000000006</v>
      </c>
      <c r="BG48" s="336"/>
      <c r="BH48" s="336">
        <v>90.703000000000003</v>
      </c>
      <c r="BI48" s="336"/>
      <c r="BJ48" s="336">
        <v>90.147999999999996</v>
      </c>
      <c r="BK48" s="336"/>
      <c r="BL48" s="336">
        <v>89.284000000000006</v>
      </c>
      <c r="BM48" s="336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36">
        <v>386.2979999999443</v>
      </c>
      <c r="E49" s="336"/>
      <c r="F49" s="336">
        <v>394.61399999995774</v>
      </c>
      <c r="G49" s="336"/>
      <c r="H49" s="336">
        <v>202.68599999999424</v>
      </c>
      <c r="I49" s="336"/>
      <c r="J49" s="336">
        <v>400.15800000000672</v>
      </c>
      <c r="K49" s="336"/>
      <c r="L49" s="336">
        <v>309.0120000000461</v>
      </c>
      <c r="M49" s="336"/>
      <c r="N49" s="336">
        <v>396.98999999996158</v>
      </c>
      <c r="O49" s="336"/>
      <c r="P49" s="336">
        <v>413.22600000002785</v>
      </c>
      <c r="Q49" s="336"/>
      <c r="R49" s="336">
        <v>570.83399999996254</v>
      </c>
      <c r="S49" s="336"/>
      <c r="T49" s="336">
        <v>343.20000000004802</v>
      </c>
      <c r="U49" s="336"/>
      <c r="V49" s="336">
        <v>298.71599999998944</v>
      </c>
      <c r="W49" s="336"/>
      <c r="X49" s="336">
        <v>431.04600000005667</v>
      </c>
      <c r="Y49" s="336"/>
      <c r="Z49" s="336">
        <v>295.74599999998463</v>
      </c>
      <c r="AA49" s="336"/>
      <c r="AB49" s="336">
        <v>0</v>
      </c>
      <c r="AC49" s="336"/>
      <c r="AD49" s="336">
        <v>0</v>
      </c>
      <c r="AE49" s="336"/>
      <c r="AF49" s="336">
        <v>0</v>
      </c>
      <c r="AG49" s="336"/>
      <c r="AH49" s="341">
        <v>0</v>
      </c>
      <c r="AI49" s="341"/>
      <c r="AJ49" s="341">
        <v>0</v>
      </c>
      <c r="AK49" s="341"/>
      <c r="AL49" s="336">
        <v>0</v>
      </c>
      <c r="AM49" s="336"/>
      <c r="AN49" s="336">
        <v>21.318000000021129</v>
      </c>
      <c r="AO49" s="336"/>
      <c r="AP49" s="336">
        <v>404.57999999994718</v>
      </c>
      <c r="AQ49" s="336"/>
      <c r="AR49" s="336">
        <v>468.26999999995678</v>
      </c>
      <c r="AS49" s="336"/>
      <c r="AT49" s="336">
        <v>247.03800000002593</v>
      </c>
      <c r="AU49" s="336"/>
      <c r="AV49" s="336">
        <v>433.81800000002113</v>
      </c>
      <c r="AW49" s="336"/>
      <c r="AX49" s="336">
        <v>422.2020000000557</v>
      </c>
      <c r="AY49" s="336"/>
      <c r="AZ49" s="336">
        <v>400.15800000000672</v>
      </c>
      <c r="BA49" s="336"/>
      <c r="BB49" s="336">
        <v>555.38999999993757</v>
      </c>
      <c r="BC49" s="336"/>
      <c r="BD49" s="336">
        <v>304.39199999994526</v>
      </c>
      <c r="BE49" s="336"/>
      <c r="BF49" s="336">
        <v>395.86800000009316</v>
      </c>
      <c r="BG49" s="336"/>
      <c r="BH49" s="336">
        <v>367.28999999991356</v>
      </c>
      <c r="BI49" s="336"/>
      <c r="BJ49" s="336">
        <v>418.24200000008932</v>
      </c>
      <c r="BK49" s="336"/>
      <c r="BL49" s="336">
        <v>423.52199999996446</v>
      </c>
      <c r="BM49" s="336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36">
        <v>783.88900000000001</v>
      </c>
      <c r="E50" s="336"/>
      <c r="F50" s="336">
        <v>1159.039</v>
      </c>
      <c r="G50" s="336"/>
      <c r="H50" s="336">
        <v>983.90300000000911</v>
      </c>
      <c r="I50" s="336"/>
      <c r="J50" s="336">
        <v>983.90300000000911</v>
      </c>
      <c r="K50" s="336"/>
      <c r="L50" s="336">
        <v>1460.2940000000001</v>
      </c>
      <c r="M50" s="336"/>
      <c r="N50" s="336">
        <v>1208.0640000000001</v>
      </c>
      <c r="O50" s="336"/>
      <c r="P50" s="336">
        <v>1208.0640000000001</v>
      </c>
      <c r="Q50" s="336"/>
      <c r="R50" s="336">
        <v>1338.9790000000248</v>
      </c>
      <c r="S50" s="336"/>
      <c r="T50" s="336">
        <v>399.51299999999458</v>
      </c>
      <c r="U50" s="336"/>
      <c r="V50" s="336">
        <v>399.51299999999458</v>
      </c>
      <c r="W50" s="336"/>
      <c r="X50" s="336">
        <v>897.96</v>
      </c>
      <c r="Y50" s="336"/>
      <c r="Z50" s="336">
        <v>715.20399999999995</v>
      </c>
      <c r="AA50" s="336"/>
      <c r="AB50" s="336">
        <v>1227.721</v>
      </c>
      <c r="AC50" s="336"/>
      <c r="AD50" s="336">
        <v>1227.721</v>
      </c>
      <c r="AE50" s="336"/>
      <c r="AF50" s="336">
        <v>1228.6019999999949</v>
      </c>
      <c r="AG50" s="336"/>
      <c r="AH50" s="341">
        <v>1458.29</v>
      </c>
      <c r="AI50" s="341"/>
      <c r="AJ50" s="341">
        <v>1458.29</v>
      </c>
      <c r="AK50" s="341"/>
      <c r="AL50" s="336">
        <v>1077.7650000000001</v>
      </c>
      <c r="AM50" s="336"/>
      <c r="AN50" s="336">
        <v>1462.269</v>
      </c>
      <c r="AO50" s="336"/>
      <c r="AP50" s="336">
        <v>1462.269</v>
      </c>
      <c r="AQ50" s="336"/>
      <c r="AR50" s="336">
        <v>1333.8590000000104</v>
      </c>
      <c r="AS50" s="336"/>
      <c r="AT50" s="336">
        <v>1194.4169999999999</v>
      </c>
      <c r="AU50" s="336"/>
      <c r="AV50" s="336">
        <v>1395.8489999999999</v>
      </c>
      <c r="AW50" s="336"/>
      <c r="AX50" s="336">
        <v>1395.8489999999999</v>
      </c>
      <c r="AY50" s="336"/>
      <c r="AZ50" s="336">
        <v>1204.4369999999999</v>
      </c>
      <c r="BA50" s="336"/>
      <c r="BB50" s="336">
        <v>917.63900000000001</v>
      </c>
      <c r="BC50" s="336"/>
      <c r="BD50" s="336">
        <v>1242.3279999999841</v>
      </c>
      <c r="BE50" s="336"/>
      <c r="BF50" s="336">
        <v>1242.3279999999841</v>
      </c>
      <c r="BG50" s="336"/>
      <c r="BH50" s="336">
        <v>1053.251</v>
      </c>
      <c r="BI50" s="336"/>
      <c r="BJ50" s="336">
        <v>1053.251</v>
      </c>
      <c r="BK50" s="336"/>
      <c r="BL50" s="336">
        <v>593.74899999997251</v>
      </c>
      <c r="BM50" s="336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36">
        <v>23.784000000004106</v>
      </c>
      <c r="E51" s="336"/>
      <c r="F51" s="336">
        <v>23.895000000000028</v>
      </c>
      <c r="G51" s="336"/>
      <c r="H51" s="336">
        <v>24.279999999989194</v>
      </c>
      <c r="I51" s="336"/>
      <c r="J51" s="336">
        <v>15.273000000003094</v>
      </c>
      <c r="K51" s="336"/>
      <c r="L51" s="336">
        <v>22.115000000000055</v>
      </c>
      <c r="M51" s="336"/>
      <c r="N51" s="336">
        <v>23.527000000005</v>
      </c>
      <c r="O51" s="336"/>
      <c r="P51" s="336">
        <v>22.436000000000558</v>
      </c>
      <c r="Q51" s="336"/>
      <c r="R51" s="336">
        <v>21.549000000000568</v>
      </c>
      <c r="S51" s="336"/>
      <c r="T51" s="336">
        <v>21.349999999994907</v>
      </c>
      <c r="U51" s="336"/>
      <c r="V51" s="336">
        <v>8.8900000000030559</v>
      </c>
      <c r="W51" s="336"/>
      <c r="X51" s="336">
        <v>25.130000000001019</v>
      </c>
      <c r="Y51" s="336"/>
      <c r="Z51" s="336">
        <v>20.580000000003565</v>
      </c>
      <c r="AA51" s="336"/>
      <c r="AB51" s="336">
        <v>15.75</v>
      </c>
      <c r="AC51" s="336"/>
      <c r="AD51" s="336">
        <v>9.0649999999877764</v>
      </c>
      <c r="AE51" s="336"/>
      <c r="AF51" s="336">
        <v>16.380000000001019</v>
      </c>
      <c r="AG51" s="336"/>
      <c r="AH51" s="341">
        <v>17.220000000006621</v>
      </c>
      <c r="AI51" s="341"/>
      <c r="AJ51" s="341">
        <v>16.450000000002547</v>
      </c>
      <c r="AK51" s="341"/>
      <c r="AL51" s="336">
        <v>16.729999999995925</v>
      </c>
      <c r="AM51" s="336"/>
      <c r="AN51" s="336">
        <v>17.010000000002037</v>
      </c>
      <c r="AO51" s="336"/>
      <c r="AP51" s="336">
        <v>17.46499999999287</v>
      </c>
      <c r="AQ51" s="336"/>
      <c r="AR51" s="336">
        <v>16.97500000000764</v>
      </c>
      <c r="AS51" s="336"/>
      <c r="AT51" s="336">
        <v>17.429999999998472</v>
      </c>
      <c r="AU51" s="336"/>
      <c r="AV51" s="336">
        <v>17.5</v>
      </c>
      <c r="AW51" s="336"/>
      <c r="AX51" s="336">
        <v>17.150000000005093</v>
      </c>
      <c r="AY51" s="336"/>
      <c r="AZ51" s="336">
        <v>16.519999999991342</v>
      </c>
      <c r="BA51" s="336"/>
      <c r="BB51" s="336">
        <v>16.869999999998981</v>
      </c>
      <c r="BC51" s="336"/>
      <c r="BD51" s="336">
        <v>16.765000000003056</v>
      </c>
      <c r="BE51" s="336"/>
      <c r="BF51" s="336">
        <v>17.674999999997453</v>
      </c>
      <c r="BG51" s="336"/>
      <c r="BH51" s="336">
        <v>16.869999999998981</v>
      </c>
      <c r="BI51" s="336"/>
      <c r="BJ51" s="336">
        <v>16.97500000000764</v>
      </c>
      <c r="BK51" s="336"/>
      <c r="BL51" s="336">
        <v>16.484999999996944</v>
      </c>
      <c r="BM51" s="336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57" t="s">
        <v>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57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7"/>
      <c r="BI3" s="257"/>
      <c r="BJ3" s="257"/>
      <c r="BK3" s="257"/>
      <c r="BL3" s="257"/>
      <c r="BM3" s="257"/>
      <c r="BN3" s="257"/>
      <c r="BO3" s="257"/>
      <c r="BP3" s="257"/>
      <c r="BQ3" s="257"/>
      <c r="BR3" s="257"/>
      <c r="BS3" s="257"/>
      <c r="BT3" s="257"/>
      <c r="BU3" s="257"/>
      <c r="BV3" s="257"/>
      <c r="BW3" s="257"/>
      <c r="BX3" s="257"/>
      <c r="BY3" s="257"/>
      <c r="BZ3" s="257"/>
      <c r="CA3" s="257"/>
      <c r="CB3" s="257"/>
      <c r="CC3" s="257"/>
      <c r="CD3" s="257"/>
      <c r="CE3" s="257"/>
      <c r="CF3" s="257"/>
      <c r="CG3" s="257"/>
      <c r="CH3" s="257"/>
      <c r="CI3" s="257"/>
      <c r="CJ3" s="257"/>
      <c r="CK3" s="257"/>
      <c r="CL3" s="257"/>
      <c r="CM3" s="257"/>
      <c r="CN3" s="257"/>
      <c r="CO3" s="257"/>
      <c r="CP3" s="257"/>
      <c r="CQ3" s="257"/>
      <c r="CR3" s="257"/>
      <c r="CS3" s="257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58" t="s">
        <v>1</v>
      </c>
      <c r="B5" s="259"/>
      <c r="C5" s="259"/>
      <c r="D5" s="262">
        <v>45170</v>
      </c>
      <c r="E5" s="264"/>
      <c r="F5" s="262">
        <v>45171</v>
      </c>
      <c r="G5" s="264"/>
      <c r="H5" s="262">
        <v>45172</v>
      </c>
      <c r="I5" s="264"/>
      <c r="J5" s="262">
        <v>45173</v>
      </c>
      <c r="K5" s="264"/>
      <c r="L5" s="262">
        <v>45174</v>
      </c>
      <c r="M5" s="264"/>
      <c r="N5" s="262">
        <v>45175</v>
      </c>
      <c r="O5" s="264"/>
      <c r="P5" s="262">
        <v>45176</v>
      </c>
      <c r="Q5" s="264"/>
      <c r="R5" s="262">
        <v>45177</v>
      </c>
      <c r="S5" s="264"/>
      <c r="T5" s="262">
        <v>45178</v>
      </c>
      <c r="U5" s="264"/>
      <c r="V5" s="262">
        <v>45179</v>
      </c>
      <c r="W5" s="264"/>
      <c r="X5" s="262">
        <v>45180</v>
      </c>
      <c r="Y5" s="264"/>
      <c r="Z5" s="262">
        <v>45181</v>
      </c>
      <c r="AA5" s="264"/>
      <c r="AB5" s="262">
        <v>45182</v>
      </c>
      <c r="AC5" s="264"/>
      <c r="AD5" s="262">
        <v>45183</v>
      </c>
      <c r="AE5" s="264"/>
      <c r="AF5" s="262">
        <v>45184</v>
      </c>
      <c r="AG5" s="264"/>
      <c r="AH5" s="262">
        <v>45185</v>
      </c>
      <c r="AI5" s="264"/>
      <c r="AJ5" s="262">
        <v>45186</v>
      </c>
      <c r="AK5" s="264"/>
      <c r="AL5" s="262">
        <v>45187</v>
      </c>
      <c r="AM5" s="264"/>
      <c r="AN5" s="262">
        <v>45188</v>
      </c>
      <c r="AO5" s="264"/>
      <c r="AP5" s="262">
        <v>45189</v>
      </c>
      <c r="AQ5" s="264"/>
      <c r="AR5" s="262">
        <v>45190</v>
      </c>
      <c r="AS5" s="264"/>
      <c r="AT5" s="262">
        <v>45191</v>
      </c>
      <c r="AU5" s="264"/>
      <c r="AV5" s="262">
        <v>45192</v>
      </c>
      <c r="AW5" s="264"/>
      <c r="AX5" s="262">
        <v>45193</v>
      </c>
      <c r="AY5" s="264"/>
      <c r="AZ5" s="262">
        <v>45194</v>
      </c>
      <c r="BA5" s="264"/>
      <c r="BB5" s="262">
        <v>45195</v>
      </c>
      <c r="BC5" s="264"/>
      <c r="BD5" s="262">
        <v>45196</v>
      </c>
      <c r="BE5" s="264"/>
      <c r="BF5" s="262">
        <v>45197</v>
      </c>
      <c r="BG5" s="264"/>
      <c r="BH5" s="262">
        <v>45198</v>
      </c>
      <c r="BI5" s="264"/>
      <c r="BJ5" s="262">
        <v>45199</v>
      </c>
      <c r="BK5" s="264"/>
      <c r="BL5" s="262">
        <v>45200</v>
      </c>
      <c r="BM5" s="264"/>
      <c r="BN5" s="262">
        <v>45201</v>
      </c>
      <c r="BO5" s="264"/>
      <c r="BP5" s="262">
        <v>45202</v>
      </c>
      <c r="BQ5" s="264"/>
      <c r="BR5" s="262">
        <v>45203</v>
      </c>
      <c r="BS5" s="264"/>
      <c r="BT5" s="262">
        <v>45179</v>
      </c>
      <c r="BU5" s="264"/>
      <c r="BV5" s="262">
        <v>45180</v>
      </c>
      <c r="BW5" s="264"/>
      <c r="BX5" s="262">
        <v>45181</v>
      </c>
      <c r="BY5" s="264"/>
      <c r="BZ5" s="262">
        <v>45182</v>
      </c>
      <c r="CA5" s="264"/>
      <c r="CB5" s="262">
        <v>45183</v>
      </c>
      <c r="CC5" s="264"/>
      <c r="CD5" s="262">
        <v>45184</v>
      </c>
      <c r="CE5" s="264"/>
      <c r="CF5" s="262">
        <v>45185</v>
      </c>
      <c r="CG5" s="264"/>
      <c r="CH5" s="262">
        <v>45186</v>
      </c>
      <c r="CI5" s="264"/>
      <c r="CJ5" s="262">
        <v>45187</v>
      </c>
      <c r="CK5" s="264"/>
      <c r="CL5" s="399">
        <v>45188</v>
      </c>
      <c r="CM5" s="391"/>
      <c r="CN5" s="262">
        <v>45189</v>
      </c>
      <c r="CO5" s="264"/>
      <c r="CP5" s="262">
        <v>45190</v>
      </c>
      <c r="CQ5" s="264"/>
      <c r="CR5" s="262">
        <v>45191</v>
      </c>
      <c r="CS5" s="264"/>
      <c r="CT5" s="262">
        <v>45192</v>
      </c>
      <c r="CU5" s="264"/>
      <c r="CV5" s="262">
        <v>45193</v>
      </c>
      <c r="CW5" s="264"/>
      <c r="CX5" s="262">
        <v>45194</v>
      </c>
      <c r="CY5" s="264"/>
      <c r="CZ5" s="262">
        <v>45195</v>
      </c>
      <c r="DA5" s="264"/>
      <c r="DB5" s="262">
        <v>45196</v>
      </c>
      <c r="DC5" s="264"/>
      <c r="DD5" s="262">
        <v>45197</v>
      </c>
      <c r="DE5" s="264"/>
      <c r="DF5" s="262">
        <v>45198</v>
      </c>
      <c r="DG5" s="264"/>
      <c r="DH5" s="262">
        <v>45199</v>
      </c>
      <c r="DI5" s="264"/>
      <c r="DJ5" s="262">
        <v>45200</v>
      </c>
      <c r="DK5" s="264"/>
      <c r="DL5" s="262">
        <v>45201</v>
      </c>
      <c r="DM5" s="264"/>
      <c r="DN5" s="262">
        <v>45202</v>
      </c>
      <c r="DO5" s="264"/>
      <c r="DP5" s="137"/>
      <c r="DQ5" s="137"/>
      <c r="DR5" s="138"/>
    </row>
    <row r="6" spans="1:122" ht="15" customHeight="1" thickBot="1" x14ac:dyDescent="0.3">
      <c r="A6" s="260"/>
      <c r="B6" s="261"/>
      <c r="C6" s="261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0" t="s">
        <v>30</v>
      </c>
      <c r="B7" s="351"/>
      <c r="C7" s="352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286" t="s">
        <v>31</v>
      </c>
      <c r="B8" s="287"/>
      <c r="C8" s="288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283" t="s">
        <v>61</v>
      </c>
      <c r="B9" s="284"/>
      <c r="C9" s="285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286" t="s">
        <v>7</v>
      </c>
      <c r="B10" s="287"/>
      <c r="C10" s="288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286" t="s">
        <v>32</v>
      </c>
      <c r="B11" s="287"/>
      <c r="C11" s="288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286" t="s">
        <v>33</v>
      </c>
      <c r="B12" s="287"/>
      <c r="C12" s="288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286" t="s">
        <v>34</v>
      </c>
      <c r="B13" s="287"/>
      <c r="C13" s="288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286" t="s">
        <v>35</v>
      </c>
      <c r="B14" s="287"/>
      <c r="C14" s="288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286" t="s">
        <v>36</v>
      </c>
      <c r="B15" s="287"/>
      <c r="C15" s="288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286" t="s">
        <v>49</v>
      </c>
      <c r="B16" s="287"/>
      <c r="C16" s="288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56" t="s">
        <v>37</v>
      </c>
      <c r="B17" s="357"/>
      <c r="C17" s="358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77" t="s">
        <v>38</v>
      </c>
      <c r="B18" s="278"/>
      <c r="C18" s="279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77" t="s">
        <v>39</v>
      </c>
      <c r="B19" s="278"/>
      <c r="C19" s="279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77" t="s">
        <v>40</v>
      </c>
      <c r="B20" s="278"/>
      <c r="C20" s="279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77" t="s">
        <v>41</v>
      </c>
      <c r="B21" s="278"/>
      <c r="C21" s="279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77" t="s">
        <v>42</v>
      </c>
      <c r="B22" s="278"/>
      <c r="C22" s="279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77" t="s">
        <v>43</v>
      </c>
      <c r="B23" s="278"/>
      <c r="C23" s="279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53" t="s">
        <v>44</v>
      </c>
      <c r="B24" s="354"/>
      <c r="C24" s="355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77" t="s">
        <v>45</v>
      </c>
      <c r="B25" s="278"/>
      <c r="C25" s="279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59" t="s">
        <v>46</v>
      </c>
      <c r="B26" s="360"/>
      <c r="C26" s="361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71" t="s">
        <v>47</v>
      </c>
      <c r="B27" s="272"/>
      <c r="C27" s="273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71" t="s">
        <v>48</v>
      </c>
      <c r="B28" s="272"/>
      <c r="C28" s="273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62" t="s">
        <v>62</v>
      </c>
      <c r="B29" s="363"/>
      <c r="C29" s="364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272" t="s">
        <v>74</v>
      </c>
      <c r="B30" s="272"/>
      <c r="C30" s="396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97" t="s">
        <v>8</v>
      </c>
      <c r="B31" s="398"/>
      <c r="C31" s="398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302" t="s">
        <v>9</v>
      </c>
      <c r="B32" s="303"/>
      <c r="C32" s="304"/>
      <c r="D32" s="305">
        <v>3342.163</v>
      </c>
      <c r="E32" s="306"/>
      <c r="F32" s="305">
        <v>3298.9929999999999</v>
      </c>
      <c r="G32" s="306"/>
      <c r="H32" s="389">
        <v>3420.2706800002597</v>
      </c>
      <c r="I32" s="391"/>
      <c r="J32" s="392">
        <v>3493.529</v>
      </c>
      <c r="K32" s="393"/>
      <c r="L32" s="389">
        <v>3410.18</v>
      </c>
      <c r="M32" s="391"/>
      <c r="N32" s="389">
        <v>3200.9720000000002</v>
      </c>
      <c r="O32" s="391"/>
      <c r="P32" s="389">
        <v>3430.326</v>
      </c>
      <c r="Q32" s="391"/>
      <c r="R32" s="389">
        <v>3355.1089999999999</v>
      </c>
      <c r="S32" s="391"/>
      <c r="T32" s="389">
        <v>3354.2559999999999</v>
      </c>
      <c r="U32" s="391"/>
      <c r="V32" s="389"/>
      <c r="W32" s="391"/>
      <c r="X32" s="394"/>
      <c r="Y32" s="395"/>
      <c r="Z32" s="389"/>
      <c r="AA32" s="391"/>
      <c r="AB32" s="389"/>
      <c r="AC32" s="391"/>
      <c r="AD32" s="305"/>
      <c r="AE32" s="306"/>
      <c r="AF32" s="392"/>
      <c r="AG32" s="393"/>
      <c r="AH32" s="389"/>
      <c r="AI32" s="391"/>
      <c r="AJ32" s="389"/>
      <c r="AK32" s="391"/>
      <c r="AL32" s="389"/>
      <c r="AM32" s="391"/>
      <c r="AN32" s="389"/>
      <c r="AO32" s="391"/>
      <c r="AP32" s="389"/>
      <c r="AQ32" s="391"/>
      <c r="AR32" s="389"/>
      <c r="AS32" s="391"/>
      <c r="AT32" s="305"/>
      <c r="AU32" s="306"/>
      <c r="AV32" s="305"/>
      <c r="AW32" s="306"/>
      <c r="AX32" s="389"/>
      <c r="AY32" s="391"/>
      <c r="AZ32" s="305"/>
      <c r="BA32" s="306"/>
      <c r="BB32" s="305"/>
      <c r="BC32" s="306"/>
      <c r="BD32" s="305"/>
      <c r="BE32" s="306"/>
      <c r="BF32" s="305"/>
      <c r="BG32" s="306"/>
      <c r="BH32" s="305"/>
      <c r="BI32" s="306"/>
      <c r="BJ32" s="305"/>
      <c r="BK32" s="306"/>
      <c r="BL32" s="305"/>
      <c r="BM32" s="306"/>
      <c r="BN32" s="305"/>
      <c r="BO32" s="306"/>
      <c r="BP32" s="305"/>
      <c r="BQ32" s="306"/>
      <c r="BR32" s="305"/>
      <c r="BS32" s="306"/>
      <c r="BT32" s="389">
        <v>3314.73</v>
      </c>
      <c r="BU32" s="391"/>
      <c r="BV32" s="389">
        <v>3489.4823200001001</v>
      </c>
      <c r="BW32" s="391"/>
      <c r="BX32" s="389">
        <v>3414.8270000000002</v>
      </c>
      <c r="BY32" s="391"/>
      <c r="BZ32" s="389">
        <v>3405.8583200000539</v>
      </c>
      <c r="CA32" s="391"/>
      <c r="CB32" s="389">
        <v>3427.7669999999998</v>
      </c>
      <c r="CC32" s="391"/>
      <c r="CD32" s="305">
        <v>3410.5659999999998</v>
      </c>
      <c r="CE32" s="306"/>
      <c r="CF32" s="305">
        <v>3265.0421199998959</v>
      </c>
      <c r="CG32" s="306"/>
      <c r="CH32" s="305">
        <v>3292.0569999999998</v>
      </c>
      <c r="CI32" s="306"/>
      <c r="CJ32" s="305">
        <v>2948.3809199995494</v>
      </c>
      <c r="CK32" s="306"/>
      <c r="CL32" s="305">
        <v>3326.9389999999999</v>
      </c>
      <c r="CM32" s="306"/>
      <c r="CN32" s="305">
        <v>3242.3879999999999</v>
      </c>
      <c r="CO32" s="306"/>
      <c r="CP32" s="305">
        <v>3135.2152799997125</v>
      </c>
      <c r="CQ32" s="306"/>
      <c r="CR32" s="389">
        <v>3351.4029999999998</v>
      </c>
      <c r="CS32" s="391"/>
      <c r="CT32" s="389">
        <v>3441.3229999999999</v>
      </c>
      <c r="CU32" s="390"/>
      <c r="CV32" s="389">
        <v>3425.1869999999999</v>
      </c>
      <c r="CW32" s="390"/>
      <c r="CX32" s="389">
        <v>3557.7530000000002</v>
      </c>
      <c r="CY32" s="390"/>
      <c r="CZ32" s="389">
        <v>3941.3438399999777</v>
      </c>
      <c r="DA32" s="390"/>
      <c r="DB32" s="389">
        <v>3865.0549999999998</v>
      </c>
      <c r="DC32" s="390"/>
      <c r="DD32" s="389">
        <v>3915.6917599998756</v>
      </c>
      <c r="DE32" s="390"/>
      <c r="DF32" s="389">
        <v>3854.922</v>
      </c>
      <c r="DG32" s="390"/>
      <c r="DH32" s="389">
        <v>3768.9229999999998</v>
      </c>
      <c r="DI32" s="390"/>
      <c r="DJ32" s="389"/>
      <c r="DK32" s="390"/>
      <c r="DL32" s="389"/>
      <c r="DM32" s="390"/>
      <c r="DN32" s="389"/>
      <c r="DO32" s="391"/>
      <c r="DP32" s="171"/>
      <c r="DQ32" s="1"/>
    </row>
    <row r="33" spans="1:121" ht="14.25" customHeight="1" thickBot="1" x14ac:dyDescent="0.3">
      <c r="A33" s="309" t="s">
        <v>10</v>
      </c>
      <c r="B33" s="310"/>
      <c r="C33" s="311"/>
      <c r="D33" s="312">
        <v>1752</v>
      </c>
      <c r="E33" s="313"/>
      <c r="F33" s="312">
        <v>1704</v>
      </c>
      <c r="G33" s="313"/>
      <c r="H33" s="312">
        <v>1680</v>
      </c>
      <c r="I33" s="313"/>
      <c r="J33" s="384">
        <v>1680</v>
      </c>
      <c r="K33" s="386"/>
      <c r="L33" s="384">
        <v>1680</v>
      </c>
      <c r="M33" s="386"/>
      <c r="N33" s="384">
        <v>1680</v>
      </c>
      <c r="O33" s="386"/>
      <c r="P33" s="384">
        <v>1849.34</v>
      </c>
      <c r="Q33" s="386"/>
      <c r="R33" s="384">
        <v>1736.15</v>
      </c>
      <c r="S33" s="386"/>
      <c r="T33" s="384">
        <v>1793.92</v>
      </c>
      <c r="U33" s="386"/>
      <c r="V33" s="312"/>
      <c r="W33" s="313"/>
      <c r="X33" s="387"/>
      <c r="Y33" s="388"/>
      <c r="Z33" s="312"/>
      <c r="AA33" s="313"/>
      <c r="AB33" s="312"/>
      <c r="AC33" s="313"/>
      <c r="AD33" s="319"/>
      <c r="AE33" s="320"/>
      <c r="AF33" s="312"/>
      <c r="AG33" s="313"/>
      <c r="AH33" s="312"/>
      <c r="AI33" s="313"/>
      <c r="AJ33" s="312"/>
      <c r="AK33" s="313"/>
      <c r="AL33" s="312"/>
      <c r="AM33" s="313"/>
      <c r="AN33" s="312"/>
      <c r="AO33" s="313"/>
      <c r="AP33" s="312"/>
      <c r="AQ33" s="313"/>
      <c r="AR33" s="312"/>
      <c r="AS33" s="313"/>
      <c r="AT33" s="312"/>
      <c r="AU33" s="313"/>
      <c r="AV33" s="312"/>
      <c r="AW33" s="313"/>
      <c r="AX33" s="312"/>
      <c r="AY33" s="313"/>
      <c r="AZ33" s="312"/>
      <c r="BA33" s="313"/>
      <c r="BB33" s="312"/>
      <c r="BC33" s="313"/>
      <c r="BD33" s="312"/>
      <c r="BE33" s="313"/>
      <c r="BF33" s="312"/>
      <c r="BG33" s="313"/>
      <c r="BH33" s="319"/>
      <c r="BI33" s="320"/>
      <c r="BJ33" s="319"/>
      <c r="BK33" s="320"/>
      <c r="BL33" s="319"/>
      <c r="BM33" s="320"/>
      <c r="BN33" s="312"/>
      <c r="BO33" s="313"/>
      <c r="BP33" s="312"/>
      <c r="BQ33" s="313"/>
      <c r="BR33" s="312"/>
      <c r="BS33" s="313"/>
      <c r="BT33" s="384">
        <v>1861.03</v>
      </c>
      <c r="BU33" s="386"/>
      <c r="BV33" s="384">
        <v>2172.5500000000002</v>
      </c>
      <c r="BW33" s="386"/>
      <c r="BX33" s="384">
        <v>2172.1</v>
      </c>
      <c r="BY33" s="386"/>
      <c r="BZ33" s="384">
        <v>2144.02</v>
      </c>
      <c r="CA33" s="386"/>
      <c r="CB33" s="384">
        <v>2172.6</v>
      </c>
      <c r="CC33" s="386"/>
      <c r="CD33" s="319">
        <v>2136</v>
      </c>
      <c r="CE33" s="320"/>
      <c r="CF33" s="319">
        <v>2160</v>
      </c>
      <c r="CG33" s="320"/>
      <c r="CH33" s="319">
        <v>2136</v>
      </c>
      <c r="CI33" s="320"/>
      <c r="CJ33" s="319">
        <v>2176.37</v>
      </c>
      <c r="CK33" s="320"/>
      <c r="CL33" s="319">
        <v>2184</v>
      </c>
      <c r="CM33" s="320"/>
      <c r="CN33" s="319">
        <v>2112</v>
      </c>
      <c r="CO33" s="320"/>
      <c r="CP33" s="319">
        <v>2256</v>
      </c>
      <c r="CQ33" s="320"/>
      <c r="CR33" s="384">
        <v>2097.88</v>
      </c>
      <c r="CS33" s="386"/>
      <c r="CT33" s="384">
        <v>2130.75</v>
      </c>
      <c r="CU33" s="385"/>
      <c r="CV33" s="384">
        <v>2136.69</v>
      </c>
      <c r="CW33" s="385"/>
      <c r="CX33" s="384">
        <v>2138.4229999999998</v>
      </c>
      <c r="CY33" s="385"/>
      <c r="CZ33" s="384">
        <v>2136.4969999999998</v>
      </c>
      <c r="DA33" s="385"/>
      <c r="DB33" s="384">
        <v>1964.319</v>
      </c>
      <c r="DC33" s="385"/>
      <c r="DD33" s="384">
        <v>1996.9190000000001</v>
      </c>
      <c r="DE33" s="385"/>
      <c r="DF33" s="384">
        <v>1985.749</v>
      </c>
      <c r="DG33" s="385"/>
      <c r="DH33" s="384">
        <v>2057.6590000000001</v>
      </c>
      <c r="DI33" s="385"/>
      <c r="DJ33" s="384"/>
      <c r="DK33" s="385"/>
      <c r="DL33" s="384"/>
      <c r="DM33" s="385"/>
      <c r="DN33" s="384"/>
      <c r="DO33" s="386"/>
      <c r="DP33" s="171"/>
      <c r="DQ33" s="1"/>
    </row>
    <row r="34" spans="1:121" ht="14.25" customHeight="1" thickBot="1" x14ac:dyDescent="0.3">
      <c r="A34" s="316" t="s">
        <v>11</v>
      </c>
      <c r="B34" s="317"/>
      <c r="C34" s="318"/>
      <c r="D34" s="319">
        <v>320.44</v>
      </c>
      <c r="E34" s="320"/>
      <c r="F34" s="319">
        <v>302.39999999999998</v>
      </c>
      <c r="G34" s="320"/>
      <c r="H34" s="379">
        <v>302.39999999999998</v>
      </c>
      <c r="I34" s="381"/>
      <c r="J34" s="379">
        <v>310.39999999999998</v>
      </c>
      <c r="K34" s="381"/>
      <c r="L34" s="379">
        <v>310.39999999999998</v>
      </c>
      <c r="M34" s="381"/>
      <c r="N34" s="319">
        <v>303.73</v>
      </c>
      <c r="O34" s="320"/>
      <c r="P34" s="319">
        <v>303.322</v>
      </c>
      <c r="Q34" s="320"/>
      <c r="R34" s="382">
        <v>298.7</v>
      </c>
      <c r="S34" s="383"/>
      <c r="T34" s="319">
        <v>318.3</v>
      </c>
      <c r="U34" s="320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319">
        <v>318.14999999999998</v>
      </c>
      <c r="BU34" s="320"/>
      <c r="BV34" s="319">
        <v>348.47500000000002</v>
      </c>
      <c r="BW34" s="320"/>
      <c r="BX34" s="319">
        <v>348.6</v>
      </c>
      <c r="BY34" s="320"/>
      <c r="BZ34" s="379">
        <v>348.78000000000003</v>
      </c>
      <c r="CA34" s="381"/>
      <c r="CB34" s="379">
        <v>331.39</v>
      </c>
      <c r="CC34" s="381"/>
      <c r="CD34" s="319">
        <v>330.4</v>
      </c>
      <c r="CE34" s="320"/>
      <c r="CF34" s="319">
        <v>334.8</v>
      </c>
      <c r="CG34" s="320"/>
      <c r="CH34" s="319">
        <v>315.60000000000002</v>
      </c>
      <c r="CI34" s="320"/>
      <c r="CJ34" s="319">
        <v>337.51</v>
      </c>
      <c r="CK34" s="320"/>
      <c r="CL34" s="319">
        <v>337.8</v>
      </c>
      <c r="CM34" s="320"/>
      <c r="CN34" s="319">
        <v>299.52999999999997</v>
      </c>
      <c r="CO34" s="320"/>
      <c r="CP34" s="319">
        <v>300.33</v>
      </c>
      <c r="CQ34" s="320"/>
      <c r="CR34" s="379">
        <v>296.3</v>
      </c>
      <c r="CS34" s="381"/>
      <c r="CT34" s="379">
        <v>280.5</v>
      </c>
      <c r="CU34" s="380"/>
      <c r="CV34" s="379">
        <v>249.36</v>
      </c>
      <c r="CW34" s="380"/>
      <c r="CX34" s="379">
        <v>248.83</v>
      </c>
      <c r="CY34" s="380"/>
      <c r="CZ34" s="379">
        <v>249.089</v>
      </c>
      <c r="DA34" s="380"/>
      <c r="DB34" s="379">
        <v>243.4</v>
      </c>
      <c r="DC34" s="380"/>
      <c r="DD34" s="379">
        <v>241.57</v>
      </c>
      <c r="DE34" s="380"/>
      <c r="DF34" s="379">
        <v>247.93</v>
      </c>
      <c r="DG34" s="380"/>
      <c r="DH34" s="379">
        <v>242.3</v>
      </c>
      <c r="DI34" s="380"/>
      <c r="DJ34" s="379"/>
      <c r="DK34" s="380"/>
      <c r="DL34" s="379"/>
      <c r="DM34" s="380"/>
      <c r="DN34" s="379"/>
      <c r="DO34" s="381"/>
      <c r="DP34" s="171"/>
      <c r="DQ34" s="1"/>
    </row>
    <row r="35" spans="1:121" ht="14.25" customHeight="1" thickBot="1" x14ac:dyDescent="0.3">
      <c r="A35" s="316" t="s">
        <v>12</v>
      </c>
      <c r="B35" s="317"/>
      <c r="C35" s="318"/>
      <c r="D35" s="321">
        <f>D31+D33+D34</f>
        <v>3259.68</v>
      </c>
      <c r="E35" s="322"/>
      <c r="F35" s="321">
        <f>F31+F33+F34</f>
        <v>3015.0580000001073</v>
      </c>
      <c r="G35" s="322"/>
      <c r="H35" s="321">
        <f>H31+H33+H34</f>
        <v>3036.5339999997759</v>
      </c>
      <c r="I35" s="322"/>
      <c r="J35" s="321">
        <f>J31+J33+J34</f>
        <v>2687.6040000000494</v>
      </c>
      <c r="K35" s="322"/>
      <c r="L35" s="321">
        <f>L31+L33+L34</f>
        <v>3085.75200000013</v>
      </c>
      <c r="M35" s="322"/>
      <c r="N35" s="321">
        <f>N31+N33+N34</f>
        <v>3006.8879999999513</v>
      </c>
      <c r="O35" s="322"/>
      <c r="P35" s="321">
        <f>P31+P33+P34</f>
        <v>3114.0600000001054</v>
      </c>
      <c r="Q35" s="322"/>
      <c r="R35" s="321">
        <f>R31+R33+R34</f>
        <v>3000.4039999998586</v>
      </c>
      <c r="S35" s="322"/>
      <c r="T35" s="321">
        <f>T31+T33+T34</f>
        <v>3075.1380000000931</v>
      </c>
      <c r="U35" s="322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1">
        <f>BT31+BT33+BT34</f>
        <v>3027.916000000228</v>
      </c>
      <c r="BU35" s="322"/>
      <c r="BV35" s="321">
        <f>BV31+BV33+BV34</f>
        <v>3457.5989999998851</v>
      </c>
      <c r="BW35" s="322"/>
      <c r="BX35" s="321">
        <f>BX31+BX33+BX34</f>
        <v>3445.7040000000925</v>
      </c>
      <c r="BY35" s="322"/>
      <c r="BZ35" s="321">
        <f>BZ31+BZ33+BZ34</f>
        <v>3439.0800000000004</v>
      </c>
      <c r="CA35" s="322"/>
      <c r="CB35" s="321">
        <f>CB31+CB33+CB34</f>
        <v>3460.8039999999842</v>
      </c>
      <c r="CC35" s="322"/>
      <c r="CD35" s="321">
        <f t="shared" ref="CD35:CR35" si="8">CD31+CD33+CD34</f>
        <v>2466.5500000000002</v>
      </c>
      <c r="CE35" s="322"/>
      <c r="CF35" s="321">
        <f t="shared" si="8"/>
        <v>2494.92</v>
      </c>
      <c r="CG35" s="322"/>
      <c r="CH35" s="321">
        <f t="shared" si="8"/>
        <v>3344.5819999997284</v>
      </c>
      <c r="CI35" s="322"/>
      <c r="CJ35" s="321">
        <f t="shared" si="8"/>
        <v>3521.2360000005447</v>
      </c>
      <c r="CK35" s="322"/>
      <c r="CL35" s="321">
        <f t="shared" si="8"/>
        <v>3546.9419999997808</v>
      </c>
      <c r="CM35" s="322"/>
      <c r="CN35" s="321">
        <f t="shared" si="8"/>
        <v>2411.6499999999996</v>
      </c>
      <c r="CO35" s="322"/>
      <c r="CP35" s="321">
        <f t="shared" si="8"/>
        <v>2556.4499999999998</v>
      </c>
      <c r="CQ35" s="322"/>
      <c r="CR35" s="321">
        <f t="shared" si="8"/>
        <v>3609.4100000002209</v>
      </c>
      <c r="CS35" s="322"/>
      <c r="CT35" s="321">
        <f>CT31+CT33+CT34</f>
        <v>3531.245999999579</v>
      </c>
      <c r="CU35" s="378"/>
      <c r="CV35" s="321">
        <f>CV31+CV33+CV34</f>
        <v>3534.7259999999401</v>
      </c>
      <c r="CW35" s="378"/>
      <c r="CX35" s="321">
        <f>CX31+CX33+CX34</f>
        <v>3586.5929999999998</v>
      </c>
      <c r="CY35" s="378"/>
      <c r="CZ35" s="321">
        <f>CZ31+CZ33+CZ34</f>
        <v>2385.7059999999997</v>
      </c>
      <c r="DA35" s="378"/>
      <c r="DB35" s="321">
        <f>DB31+DB33+DB34</f>
        <v>3417.413999999927</v>
      </c>
      <c r="DC35" s="378"/>
      <c r="DD35" s="321">
        <f>DD31+DD33+DD34</f>
        <v>3508.9270000003139</v>
      </c>
      <c r="DE35" s="378"/>
      <c r="DF35" s="321">
        <f>DF31+DF33+DF34</f>
        <v>3456.89</v>
      </c>
      <c r="DG35" s="378"/>
      <c r="DH35" s="321">
        <f>DH31+DH33+DH34</f>
        <v>3429.4110000000983</v>
      </c>
      <c r="DI35" s="378"/>
      <c r="DJ35" s="321">
        <f>DJ31+DJ33+DJ34</f>
        <v>0</v>
      </c>
      <c r="DK35" s="378"/>
      <c r="DL35" s="321">
        <f>DL31+DL33+DL34</f>
        <v>0</v>
      </c>
      <c r="DM35" s="378"/>
      <c r="DN35" s="321">
        <f>DN31+DN33+DN34</f>
        <v>0</v>
      </c>
      <c r="DO35" s="322"/>
      <c r="DP35" s="171"/>
      <c r="DQ35" s="1"/>
    </row>
    <row r="36" spans="1:121" ht="14.25" customHeight="1" thickBot="1" x14ac:dyDescent="0.3">
      <c r="A36" s="325" t="s">
        <v>13</v>
      </c>
      <c r="B36" s="326"/>
      <c r="C36" s="327"/>
      <c r="D36" s="323">
        <f>D32-D35</f>
        <v>82.483000000000175</v>
      </c>
      <c r="E36" s="324"/>
      <c r="F36" s="323">
        <f>F32-F35</f>
        <v>283.93499999989263</v>
      </c>
      <c r="G36" s="324"/>
      <c r="H36" s="323">
        <f>H32-H35</f>
        <v>383.73668000048383</v>
      </c>
      <c r="I36" s="324"/>
      <c r="J36" s="323">
        <f>J32-J35</f>
        <v>805.92499999995061</v>
      </c>
      <c r="K36" s="324"/>
      <c r="L36" s="323">
        <f>L32-L35</f>
        <v>324.42799999986983</v>
      </c>
      <c r="M36" s="324"/>
      <c r="N36" s="323">
        <f>N32-N35</f>
        <v>194.08400000004895</v>
      </c>
      <c r="O36" s="324"/>
      <c r="P36" s="323">
        <f>P32-P35</f>
        <v>316.26599999989458</v>
      </c>
      <c r="Q36" s="324"/>
      <c r="R36" s="323">
        <f>R32-R35</f>
        <v>354.70500000014135</v>
      </c>
      <c r="S36" s="324"/>
      <c r="T36" s="323">
        <f>T32-T35</f>
        <v>279.11799999990671</v>
      </c>
      <c r="U36" s="324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323">
        <f>BT32-BT35</f>
        <v>286.81399999977202</v>
      </c>
      <c r="BU36" s="324"/>
      <c r="BV36" s="323">
        <f>BV32-BV35</f>
        <v>31.883320000215008</v>
      </c>
      <c r="BW36" s="324"/>
      <c r="BX36" s="323">
        <f>BX32-BX35</f>
        <v>-30.877000000092266</v>
      </c>
      <c r="BY36" s="324"/>
      <c r="BZ36" s="323">
        <f>BZ32-BZ35</f>
        <v>-33.221679999946446</v>
      </c>
      <c r="CA36" s="324"/>
      <c r="CB36" s="323">
        <f>CB32-CB35</f>
        <v>-33.036999999984346</v>
      </c>
      <c r="CC36" s="324"/>
      <c r="CD36" s="321">
        <f>CD32-CD35</f>
        <v>944.01599999999962</v>
      </c>
      <c r="CE36" s="322"/>
      <c r="CF36" s="321">
        <f>CF32-CF35</f>
        <v>770.12211999989586</v>
      </c>
      <c r="CG36" s="322"/>
      <c r="CH36" s="321">
        <f>CH32-CH35</f>
        <v>-52.524999999728607</v>
      </c>
      <c r="CI36" s="322"/>
      <c r="CJ36" s="321">
        <f>CJ32-CJ35</f>
        <v>-572.85508000099526</v>
      </c>
      <c r="CK36" s="322"/>
      <c r="CL36" s="321">
        <f>CL32-CL35</f>
        <v>-220.00299999978097</v>
      </c>
      <c r="CM36" s="322"/>
      <c r="CN36" s="321">
        <f>CN32-CN35</f>
        <v>830.73800000000028</v>
      </c>
      <c r="CO36" s="322"/>
      <c r="CP36" s="323">
        <f>CP32-CP35</f>
        <v>578.76527999971267</v>
      </c>
      <c r="CQ36" s="324"/>
      <c r="CR36" s="323">
        <f>CR32-CR35</f>
        <v>-258.00700000022107</v>
      </c>
      <c r="CS36" s="324"/>
      <c r="CT36" s="323">
        <f t="shared" ref="CT36:CZ36" si="9">CT32-CT35</f>
        <v>-89.922999999579133</v>
      </c>
      <c r="CU36" s="377"/>
      <c r="CV36" s="323">
        <f t="shared" si="9"/>
        <v>-109.53899999994019</v>
      </c>
      <c r="CW36" s="377"/>
      <c r="CX36" s="323">
        <f t="shared" si="9"/>
        <v>-28.839999999999691</v>
      </c>
      <c r="CY36" s="377"/>
      <c r="CZ36" s="323">
        <f t="shared" si="9"/>
        <v>1555.637839999978</v>
      </c>
      <c r="DA36" s="377"/>
      <c r="DB36" s="323">
        <f>DB32-DB35</f>
        <v>447.64100000007284</v>
      </c>
      <c r="DC36" s="377"/>
      <c r="DD36" s="323">
        <f>DD32-DD35</f>
        <v>406.76475999956165</v>
      </c>
      <c r="DE36" s="377"/>
      <c r="DF36" s="323">
        <f>DF32-DF35</f>
        <v>398.03200000000015</v>
      </c>
      <c r="DG36" s="377"/>
      <c r="DH36" s="323">
        <f>DH32-DH35</f>
        <v>339.51199999990149</v>
      </c>
      <c r="DI36" s="377"/>
      <c r="DJ36" s="323">
        <f>DJ32-DJ35</f>
        <v>0</v>
      </c>
      <c r="DK36" s="377"/>
      <c r="DL36" s="323">
        <f>DL32-DL35</f>
        <v>0</v>
      </c>
      <c r="DM36" s="377"/>
      <c r="DN36" s="323">
        <f>DN32-DN35</f>
        <v>0</v>
      </c>
      <c r="DO36" s="324"/>
      <c r="DP36" s="171"/>
      <c r="DQ36" s="1"/>
    </row>
    <row r="37" spans="1:121" ht="15" hidden="1" customHeight="1" x14ac:dyDescent="0.25">
      <c r="A37" s="329" t="s">
        <v>14</v>
      </c>
      <c r="B37" s="330"/>
      <c r="C37" s="331"/>
      <c r="D37" s="328">
        <f>D32-E31-D33-D34</f>
        <v>-60.425959999878785</v>
      </c>
      <c r="E37" s="306"/>
      <c r="F37" s="328">
        <f>F32-G31-F33-F34</f>
        <v>-199.40171000012231</v>
      </c>
      <c r="G37" s="306"/>
      <c r="H37" s="328">
        <f>H32-I31-H33-H34</f>
        <v>61.041150000659968</v>
      </c>
      <c r="I37" s="306"/>
      <c r="J37" s="328">
        <f>J32-K31-J33-J34</f>
        <v>95.219889999768043</v>
      </c>
      <c r="K37" s="306"/>
      <c r="L37" s="328">
        <f>L32-M31-L33-L34</f>
        <v>33.092669999960094</v>
      </c>
      <c r="M37" s="306"/>
      <c r="N37" s="328">
        <f>N32-O31-N33-N34</f>
        <v>15.59718999996926</v>
      </c>
      <c r="O37" s="306"/>
      <c r="P37" s="328">
        <f>P32-Q31-P33-P34</f>
        <v>-61.408190000035233</v>
      </c>
      <c r="Q37" s="306"/>
      <c r="R37" s="328">
        <f>R32-S31-R33-R34</f>
        <v>51.682449999980975</v>
      </c>
      <c r="S37" s="306"/>
      <c r="T37" s="328">
        <f>T32-U31-T33-T34</f>
        <v>-14.748309999976584</v>
      </c>
      <c r="U37" s="306"/>
      <c r="V37" s="328">
        <f>V32-W31-V33-V34</f>
        <v>-2513.4879999999998</v>
      </c>
      <c r="W37" s="306"/>
      <c r="X37" s="328">
        <f>X32-Y31-X33-X34</f>
        <v>-2513.4879999999998</v>
      </c>
      <c r="Y37" s="306"/>
      <c r="Z37" s="328">
        <f>Z32-AA31-Z33-Z34</f>
        <v>-2513.4879999999998</v>
      </c>
      <c r="AA37" s="306"/>
      <c r="AB37" s="328">
        <f>AB32-AC31-AB33-AB34</f>
        <v>-2513.4879999999998</v>
      </c>
      <c r="AC37" s="306"/>
      <c r="AD37" s="328">
        <f>AD32-AE31-AD33-AD34</f>
        <v>-2513.4879999999998</v>
      </c>
      <c r="AE37" s="368"/>
      <c r="AF37" s="328">
        <f>AF32-AG31-AF33-AF34</f>
        <v>-2513.4879999999998</v>
      </c>
      <c r="AG37" s="306"/>
      <c r="AH37" s="328">
        <f>AH32-AI31-AH33-AH34</f>
        <v>-2513.4879999999998</v>
      </c>
      <c r="AI37" s="306"/>
      <c r="AJ37" s="328">
        <f>AJ32-AK31-AJ33-AJ34</f>
        <v>-2513.4879999999998</v>
      </c>
      <c r="AK37" s="306"/>
      <c r="AL37" s="328">
        <f>AL32-AM31-AL33-AL34</f>
        <v>-2513.4879999999998</v>
      </c>
      <c r="AM37" s="306"/>
      <c r="AN37" s="328">
        <f>AN32-AO31-AN33-AN34</f>
        <v>-2513.4879999999998</v>
      </c>
      <c r="AO37" s="306"/>
      <c r="AP37" s="328">
        <f>AP32-AQ31-AP33-AP34</f>
        <v>-2513.4879999999998</v>
      </c>
      <c r="AQ37" s="306"/>
      <c r="AR37" s="328">
        <f>AR32-AS31-AR33-AR34</f>
        <v>-2513.4879999999998</v>
      </c>
      <c r="AS37" s="306"/>
      <c r="AT37" s="328">
        <f>AT32-AU31-AT33-AT34</f>
        <v>-2513.4879999999998</v>
      </c>
      <c r="AU37" s="306"/>
      <c r="AV37" s="328">
        <f>AV32-AW31-AV33-AV34</f>
        <v>-2513.4879999999998</v>
      </c>
      <c r="AW37" s="306"/>
      <c r="AX37" s="328">
        <f>AX32-AY31-AX33-AX34</f>
        <v>-2513.4879999999998</v>
      </c>
      <c r="AY37" s="306"/>
      <c r="AZ37" s="328">
        <f>AZ32-BA31-AZ33-AZ34</f>
        <v>-2513.4879999999998</v>
      </c>
      <c r="BA37" s="306"/>
      <c r="BB37" s="328">
        <f>BB32-BC31-BB33-BB34</f>
        <v>-2513.4879999999998</v>
      </c>
      <c r="BC37" s="306"/>
      <c r="BD37" s="328">
        <f>BD32-BE31-BD33-BD34</f>
        <v>-2513.4879999999998</v>
      </c>
      <c r="BE37" s="306"/>
      <c r="BF37" s="328">
        <f>BF32-BG31-BF33-BF34</f>
        <v>-2513.4879999999998</v>
      </c>
      <c r="BG37" s="306"/>
      <c r="BH37" s="328">
        <f>BH32-BI31-BH33-BH34</f>
        <v>-2513.4879999999998</v>
      </c>
      <c r="BI37" s="368"/>
      <c r="BJ37" s="328">
        <f>BJ32-BK31-BJ33-BJ34</f>
        <v>-2513.4879999999998</v>
      </c>
      <c r="BK37" s="368"/>
      <c r="BL37" s="328">
        <f>BL32-BM31-BL33-BL34</f>
        <v>-2513.4879999999998</v>
      </c>
      <c r="BM37" s="368"/>
      <c r="BN37" s="328">
        <f>BN32-BO31-BN33-BN34</f>
        <v>-2513.4879999999998</v>
      </c>
      <c r="BO37" s="306"/>
      <c r="BP37" s="328">
        <f>BP32-BQ31-BP33-BP34</f>
        <v>-2513.4879999999998</v>
      </c>
      <c r="BQ37" s="306"/>
      <c r="BR37" s="328">
        <f>BR32-BS31-BR33-BR34</f>
        <v>-2513.4879999999998</v>
      </c>
      <c r="BS37" s="306"/>
      <c r="BT37" s="328">
        <f>BT32-BU31-BT33-BT34</f>
        <v>-96.039310000074352</v>
      </c>
      <c r="BU37" s="306"/>
      <c r="BV37" s="328">
        <f>BV32-BW31-BV33-BV34</f>
        <v>-346.44336999992549</v>
      </c>
      <c r="BW37" s="306"/>
      <c r="BX37" s="328">
        <f>BX32-BY31-BX33-BX34</f>
        <v>-433.54773000016587</v>
      </c>
      <c r="BY37" s="306"/>
      <c r="BZ37" s="328">
        <f>BZ32-CA31-BZ33-BZ34</f>
        <v>-11.345739999569389</v>
      </c>
      <c r="CA37" s="306"/>
      <c r="CB37" s="125"/>
      <c r="CC37" s="125"/>
      <c r="CD37" s="125"/>
      <c r="CE37" s="125"/>
      <c r="CF37" s="125"/>
      <c r="CG37" s="125"/>
      <c r="CH37" s="372">
        <f>SUM(D37:BM37)</f>
        <v>-55376.086819999662</v>
      </c>
      <c r="CI37" s="373"/>
      <c r="CJ37" s="374"/>
      <c r="CK37" s="374"/>
      <c r="CL37" s="374"/>
      <c r="CM37" s="374"/>
      <c r="CN37" s="374"/>
      <c r="CO37" s="374"/>
      <c r="CP37" s="374"/>
      <c r="CQ37" s="374"/>
      <c r="CR37" s="375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332" t="s">
        <v>15</v>
      </c>
      <c r="B38" s="332"/>
      <c r="C38" s="332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76">
        <v>45107</v>
      </c>
      <c r="BQ40" s="376"/>
      <c r="DQ40" s="67"/>
    </row>
    <row r="41" spans="1:121" x14ac:dyDescent="0.25">
      <c r="D41" s="333">
        <v>45170</v>
      </c>
      <c r="E41" s="334"/>
      <c r="F41" s="333">
        <v>45171</v>
      </c>
      <c r="G41" s="334"/>
      <c r="H41" s="333">
        <v>45172</v>
      </c>
      <c r="I41" s="334"/>
      <c r="J41" s="333">
        <v>45173</v>
      </c>
      <c r="K41" s="334"/>
      <c r="L41" s="333">
        <v>45174</v>
      </c>
      <c r="M41" s="334"/>
      <c r="N41" s="333">
        <v>45175</v>
      </c>
      <c r="O41" s="334"/>
      <c r="P41" s="333">
        <v>45176</v>
      </c>
      <c r="Q41" s="334"/>
      <c r="R41" s="333">
        <v>45177</v>
      </c>
      <c r="S41" s="334"/>
      <c r="T41" s="333">
        <v>45178</v>
      </c>
      <c r="U41" s="334"/>
      <c r="AH41" s="85"/>
      <c r="AI41" s="84"/>
      <c r="AJ41" s="85"/>
      <c r="AL41" s="85"/>
      <c r="AN41" s="84"/>
      <c r="AP41" s="85"/>
      <c r="AR41" s="85"/>
      <c r="AX41" s="92"/>
      <c r="BB41" s="92"/>
      <c r="BT41" s="333">
        <v>45179</v>
      </c>
      <c r="BU41" s="334"/>
      <c r="BV41" s="333">
        <v>45180</v>
      </c>
      <c r="BW41" s="334"/>
      <c r="BX41" s="333">
        <v>45181</v>
      </c>
      <c r="BY41" s="334"/>
      <c r="BZ41" s="333">
        <v>45182</v>
      </c>
      <c r="CA41" s="334"/>
      <c r="CB41" s="333">
        <v>45183</v>
      </c>
      <c r="CC41" s="334"/>
      <c r="CD41" s="333">
        <v>45184</v>
      </c>
      <c r="CE41" s="334"/>
      <c r="CF41" s="333">
        <v>45185</v>
      </c>
      <c r="CG41" s="334"/>
      <c r="CH41" s="333">
        <v>45186</v>
      </c>
      <c r="CI41" s="334"/>
      <c r="CJ41" s="333">
        <v>45187</v>
      </c>
      <c r="CK41" s="334"/>
      <c r="CL41" s="333">
        <v>45188</v>
      </c>
      <c r="CM41" s="334"/>
      <c r="CN41" s="333">
        <v>45189</v>
      </c>
      <c r="CO41" s="333"/>
      <c r="CP41" s="333">
        <v>45190</v>
      </c>
      <c r="CQ41" s="333"/>
      <c r="CR41" s="333">
        <v>45191</v>
      </c>
      <c r="CS41" s="333"/>
      <c r="CT41" s="333">
        <v>45192</v>
      </c>
      <c r="CU41" s="333"/>
      <c r="CV41" s="333">
        <v>45193</v>
      </c>
      <c r="CW41" s="333"/>
      <c r="CX41" s="333">
        <v>45194</v>
      </c>
      <c r="CY41" s="333"/>
      <c r="CZ41" s="333">
        <v>45195</v>
      </c>
      <c r="DA41" s="333"/>
      <c r="DB41" s="333">
        <v>45196</v>
      </c>
      <c r="DC41" s="333"/>
      <c r="DD41" s="333">
        <v>45197</v>
      </c>
      <c r="DE41" s="333"/>
      <c r="DF41" s="333">
        <v>45198</v>
      </c>
      <c r="DG41" s="333"/>
      <c r="DH41" s="333">
        <v>45199</v>
      </c>
      <c r="DI41" s="333"/>
      <c r="DJ41" s="333"/>
      <c r="DK41" s="333"/>
      <c r="DL41" s="333"/>
      <c r="DM41" s="333"/>
      <c r="DN41" s="333"/>
      <c r="DO41" s="333"/>
    </row>
    <row r="42" spans="1:121" x14ac:dyDescent="0.25">
      <c r="C42" s="78" t="s">
        <v>16</v>
      </c>
      <c r="D42" s="336">
        <v>15762.824000000001</v>
      </c>
      <c r="E42" s="336"/>
      <c r="F42" s="336">
        <v>15764.209000000001</v>
      </c>
      <c r="G42" s="336"/>
      <c r="H42" s="336">
        <v>15765.376</v>
      </c>
      <c r="I42" s="336"/>
      <c r="J42" s="336">
        <v>15766.534</v>
      </c>
      <c r="K42" s="336"/>
      <c r="L42" s="336">
        <v>15767.491</v>
      </c>
      <c r="M42" s="336"/>
      <c r="N42" s="336">
        <v>15767.888999999999</v>
      </c>
      <c r="O42" s="336"/>
      <c r="P42" s="336">
        <v>15768.108</v>
      </c>
      <c r="Q42" s="336"/>
      <c r="R42" s="336">
        <v>15768.824000000001</v>
      </c>
      <c r="S42" s="336"/>
      <c r="T42" s="336">
        <v>15769.671</v>
      </c>
      <c r="U42" s="336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71"/>
      <c r="BQ42" s="371"/>
      <c r="BR42" s="13"/>
      <c r="BS42" s="13"/>
      <c r="BT42" s="336">
        <v>15770.429</v>
      </c>
      <c r="BU42" s="336"/>
      <c r="BV42" s="336">
        <v>15771.304</v>
      </c>
      <c r="BW42" s="336"/>
      <c r="BX42" s="336">
        <v>15773.620999999999</v>
      </c>
      <c r="BY42" s="336"/>
      <c r="BZ42" s="336">
        <v>15775.128000000001</v>
      </c>
      <c r="CA42" s="336"/>
      <c r="CB42" s="335">
        <v>15776.579</v>
      </c>
      <c r="CC42" s="335"/>
      <c r="CD42" s="336">
        <v>15777.806</v>
      </c>
      <c r="CE42" s="336"/>
      <c r="CF42" s="336">
        <v>15778.965</v>
      </c>
      <c r="CG42" s="336"/>
      <c r="CH42" s="336">
        <v>15780.089</v>
      </c>
      <c r="CI42" s="336"/>
      <c r="CJ42" s="336">
        <v>15780.148999999999</v>
      </c>
      <c r="CK42" s="336"/>
      <c r="CL42" s="336">
        <v>15780.2</v>
      </c>
      <c r="CM42" s="336"/>
      <c r="CN42" s="336">
        <v>15780.325000000001</v>
      </c>
      <c r="CO42" s="336"/>
      <c r="CP42" s="336">
        <v>15780.483</v>
      </c>
      <c r="CQ42" s="336"/>
      <c r="CR42" s="341">
        <v>15780.620999999999</v>
      </c>
      <c r="CS42" s="341"/>
      <c r="CT42" s="341">
        <v>15780.684999999999</v>
      </c>
      <c r="CU42" s="341"/>
      <c r="CV42" s="341">
        <v>15780.807000000001</v>
      </c>
      <c r="CW42" s="341"/>
      <c r="CX42" s="341">
        <v>15780.852999999999</v>
      </c>
      <c r="CY42" s="341"/>
      <c r="CZ42" s="341">
        <v>15781.003000000001</v>
      </c>
      <c r="DA42" s="341"/>
      <c r="DB42" s="370">
        <v>15781.242</v>
      </c>
      <c r="DC42" s="370"/>
      <c r="DD42" s="370">
        <v>15781.418</v>
      </c>
      <c r="DE42" s="370"/>
      <c r="DF42" s="341">
        <v>15781.609</v>
      </c>
      <c r="DG42" s="341"/>
      <c r="DH42" s="341">
        <v>15781.841</v>
      </c>
      <c r="DI42" s="341"/>
      <c r="DJ42" s="333"/>
      <c r="DK42" s="333"/>
      <c r="DL42" s="341"/>
      <c r="DM42" s="341"/>
      <c r="DN42" s="341"/>
      <c r="DO42" s="341"/>
    </row>
    <row r="43" spans="1:121" x14ac:dyDescent="0.25">
      <c r="C43" s="78" t="s">
        <v>17</v>
      </c>
      <c r="D43" s="336">
        <v>773.64</v>
      </c>
      <c r="E43" s="336"/>
      <c r="F43" s="336">
        <v>773.64</v>
      </c>
      <c r="G43" s="336"/>
      <c r="H43" s="336">
        <v>773.64</v>
      </c>
      <c r="I43" s="336"/>
      <c r="J43" s="336">
        <v>773.64</v>
      </c>
      <c r="K43" s="336"/>
      <c r="L43" s="336">
        <v>773.64</v>
      </c>
      <c r="M43" s="336"/>
      <c r="N43" s="336">
        <v>773.67</v>
      </c>
      <c r="O43" s="336"/>
      <c r="P43" s="336">
        <v>773.84199999999998</v>
      </c>
      <c r="Q43" s="336"/>
      <c r="R43" s="336">
        <v>773.85400000000004</v>
      </c>
      <c r="S43" s="336"/>
      <c r="T43" s="336">
        <v>773.85400000000004</v>
      </c>
      <c r="U43" s="336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71"/>
      <c r="BQ43" s="371"/>
      <c r="BR43" s="13"/>
      <c r="BS43" s="13"/>
      <c r="BT43" s="336">
        <v>773.85900000000004</v>
      </c>
      <c r="BU43" s="336"/>
      <c r="BV43" s="336">
        <v>773.87800000000004</v>
      </c>
      <c r="BW43" s="336"/>
      <c r="BX43" s="336">
        <v>773.87800000000004</v>
      </c>
      <c r="BY43" s="336"/>
      <c r="BZ43" s="336">
        <v>773.87800000000004</v>
      </c>
      <c r="CA43" s="336"/>
      <c r="CB43" s="335">
        <v>773.87800000000004</v>
      </c>
      <c r="CC43" s="335"/>
      <c r="CD43" s="336">
        <v>773.87800000000004</v>
      </c>
      <c r="CE43" s="336"/>
      <c r="CF43" s="336">
        <v>773.87800000000004</v>
      </c>
      <c r="CG43" s="336"/>
      <c r="CH43" s="336">
        <v>773.88</v>
      </c>
      <c r="CI43" s="336"/>
      <c r="CJ43" s="336">
        <v>775.702</v>
      </c>
      <c r="CK43" s="336"/>
      <c r="CL43" s="336">
        <v>779.51300000000003</v>
      </c>
      <c r="CM43" s="336"/>
      <c r="CN43" s="336">
        <v>777.96100000000001</v>
      </c>
      <c r="CO43" s="336"/>
      <c r="CP43" s="336">
        <v>778.49199999999996</v>
      </c>
      <c r="CQ43" s="336"/>
      <c r="CR43" s="341">
        <v>779.12</v>
      </c>
      <c r="CS43" s="341"/>
      <c r="CT43" s="341">
        <v>779.63</v>
      </c>
      <c r="CU43" s="341"/>
      <c r="CV43" s="341">
        <v>780.06200000000001</v>
      </c>
      <c r="CW43" s="341"/>
      <c r="CX43" s="341">
        <v>780.71699999999998</v>
      </c>
      <c r="CY43" s="341"/>
      <c r="CZ43" s="341">
        <v>782.45500000000004</v>
      </c>
      <c r="DA43" s="341"/>
      <c r="DB43" s="370">
        <v>782.82100000000003</v>
      </c>
      <c r="DC43" s="370"/>
      <c r="DD43" s="370">
        <v>783.255</v>
      </c>
      <c r="DE43" s="370"/>
      <c r="DF43" s="341">
        <v>783.654</v>
      </c>
      <c r="DG43" s="341"/>
      <c r="DH43" s="341">
        <v>783.85299999999995</v>
      </c>
      <c r="DI43" s="341"/>
      <c r="DJ43" s="333"/>
      <c r="DK43" s="333"/>
      <c r="DL43" s="341"/>
      <c r="DM43" s="341"/>
      <c r="DN43" s="341"/>
      <c r="DO43" s="341"/>
    </row>
    <row r="44" spans="1:121" x14ac:dyDescent="0.25">
      <c r="C44" s="78" t="s">
        <v>18</v>
      </c>
      <c r="D44" s="336">
        <v>21.760000000000218</v>
      </c>
      <c r="E44" s="336"/>
      <c r="F44" s="336">
        <v>19.920000000000073</v>
      </c>
      <c r="G44" s="336"/>
      <c r="H44" s="336">
        <v>20.840000000000146</v>
      </c>
      <c r="I44" s="336"/>
      <c r="J44" s="336">
        <v>21.880000000000109</v>
      </c>
      <c r="K44" s="336"/>
      <c r="L44" s="336">
        <v>21.919999999999163</v>
      </c>
      <c r="M44" s="336"/>
      <c r="N44" s="336">
        <v>22</v>
      </c>
      <c r="O44" s="336"/>
      <c r="P44" s="336">
        <v>21.600000000000364</v>
      </c>
      <c r="Q44" s="336"/>
      <c r="R44" s="336">
        <v>21.680000000000291</v>
      </c>
      <c r="S44" s="336"/>
      <c r="T44" s="336">
        <v>17.679999999999382</v>
      </c>
      <c r="U44" s="336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1"/>
      <c r="BQ44" s="371"/>
      <c r="BR44" s="13"/>
      <c r="BS44" s="13"/>
      <c r="BT44" s="336">
        <v>15.079999999999927</v>
      </c>
      <c r="BU44" s="336"/>
      <c r="BV44" s="336">
        <v>15</v>
      </c>
      <c r="BW44" s="336"/>
      <c r="BX44" s="336">
        <v>13.040000000000873</v>
      </c>
      <c r="BY44" s="336"/>
      <c r="BZ44" s="336">
        <v>14.359999999999673</v>
      </c>
      <c r="CA44" s="336"/>
      <c r="CB44" s="336">
        <v>14.039999999999964</v>
      </c>
      <c r="CC44" s="336"/>
      <c r="CD44" s="336">
        <v>14.519999999999527</v>
      </c>
      <c r="CE44" s="336"/>
      <c r="CF44" s="336">
        <v>14.640000000000327</v>
      </c>
      <c r="CG44" s="336"/>
      <c r="CH44" s="336">
        <v>14.840000000000146</v>
      </c>
      <c r="CI44" s="336"/>
      <c r="CJ44" s="336">
        <v>9.9600000000000364</v>
      </c>
      <c r="CK44" s="336"/>
      <c r="CL44" s="336">
        <v>6.319999999999709</v>
      </c>
      <c r="CM44" s="336"/>
      <c r="CN44" s="336">
        <v>15.400000000000546</v>
      </c>
      <c r="CO44" s="336"/>
      <c r="CP44" s="336">
        <v>15.319999999999709</v>
      </c>
      <c r="CQ44" s="336"/>
      <c r="CR44" s="341">
        <v>15.119999999999891</v>
      </c>
      <c r="CS44" s="341"/>
      <c r="CT44" s="341">
        <v>15.5600000000004</v>
      </c>
      <c r="CU44" s="341"/>
      <c r="CV44" s="341">
        <v>16.159999999999854</v>
      </c>
      <c r="CW44" s="341"/>
      <c r="CX44" s="341">
        <v>16.119999999999891</v>
      </c>
      <c r="CY44" s="341"/>
      <c r="CZ44" s="341">
        <v>15.800000000000182</v>
      </c>
      <c r="DA44" s="341"/>
      <c r="DB44" s="370">
        <v>15.199999999999818</v>
      </c>
      <c r="DC44" s="370"/>
      <c r="DD44" s="370">
        <v>15.680000000000291</v>
      </c>
      <c r="DE44" s="370"/>
      <c r="DF44" s="341">
        <v>15.960000000000036</v>
      </c>
      <c r="DG44" s="341"/>
      <c r="DH44" s="341">
        <v>15.8799999999992</v>
      </c>
      <c r="DI44" s="341"/>
      <c r="DJ44" s="333"/>
      <c r="DK44" s="333"/>
      <c r="DL44" s="341"/>
      <c r="DM44" s="341"/>
      <c r="DN44" s="341"/>
      <c r="DO44" s="341"/>
    </row>
    <row r="45" spans="1:121" x14ac:dyDescent="0.25">
      <c r="C45" s="78" t="s">
        <v>19</v>
      </c>
      <c r="D45" s="336">
        <v>158.3399999999674</v>
      </c>
      <c r="E45" s="336"/>
      <c r="F45" s="336">
        <v>140.42000000003463</v>
      </c>
      <c r="G45" s="336"/>
      <c r="H45" s="336">
        <v>139.85999999997148</v>
      </c>
      <c r="I45" s="336"/>
      <c r="J45" s="336">
        <v>151.19999999998981</v>
      </c>
      <c r="K45" s="336"/>
      <c r="L45" s="336">
        <v>159.60000000002037</v>
      </c>
      <c r="M45" s="336"/>
      <c r="N45" s="336">
        <v>149.10000000002037</v>
      </c>
      <c r="O45" s="336"/>
      <c r="P45" s="336">
        <v>151.47999999999593</v>
      </c>
      <c r="Q45" s="336"/>
      <c r="R45" s="336">
        <v>156.79999999995925</v>
      </c>
      <c r="S45" s="336"/>
      <c r="T45" s="336">
        <v>147.70000000004075</v>
      </c>
      <c r="U45" s="336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1"/>
      <c r="BQ45" s="371"/>
      <c r="BR45" s="13"/>
      <c r="BS45" s="13"/>
      <c r="BT45" s="336">
        <v>142.79999999995925</v>
      </c>
      <c r="BU45" s="336"/>
      <c r="BV45" s="336">
        <v>152.60000000002037</v>
      </c>
      <c r="BW45" s="336"/>
      <c r="BX45" s="336">
        <v>148.12000000002445</v>
      </c>
      <c r="BY45" s="336"/>
      <c r="BZ45" s="336">
        <v>152.87999999997555</v>
      </c>
      <c r="CA45" s="336"/>
      <c r="CB45" s="336">
        <v>138.73999999999796</v>
      </c>
      <c r="CC45" s="336"/>
      <c r="CD45" s="336">
        <v>143.36000000002241</v>
      </c>
      <c r="CE45" s="336"/>
      <c r="CF45" s="336">
        <v>144.61999999997352</v>
      </c>
      <c r="CG45" s="336"/>
      <c r="CH45" s="336">
        <v>141.67999999998574</v>
      </c>
      <c r="CI45" s="336"/>
      <c r="CJ45" s="336">
        <v>126.56000000001222</v>
      </c>
      <c r="CK45" s="336"/>
      <c r="CL45" s="336">
        <v>106.40000000003056</v>
      </c>
      <c r="CM45" s="336"/>
      <c r="CN45" s="336">
        <v>151.61999999997352</v>
      </c>
      <c r="CO45" s="336"/>
      <c r="CP45" s="336">
        <v>148.12000000002445</v>
      </c>
      <c r="CQ45" s="336"/>
      <c r="CR45" s="341">
        <v>149.79999999995925</v>
      </c>
      <c r="CS45" s="341"/>
      <c r="CT45" s="341">
        <v>148.12000000002445</v>
      </c>
      <c r="CU45" s="341"/>
      <c r="CV45" s="341">
        <v>153.5800000000163</v>
      </c>
      <c r="CW45" s="341"/>
      <c r="CX45" s="341">
        <v>157.9199999999837</v>
      </c>
      <c r="CY45" s="341"/>
      <c r="CZ45" s="341">
        <v>158.89999999997963</v>
      </c>
      <c r="DA45" s="341"/>
      <c r="DB45" s="370">
        <v>153.5800000000163</v>
      </c>
      <c r="DC45" s="370"/>
      <c r="DD45" s="370">
        <v>155.39999999997963</v>
      </c>
      <c r="DE45" s="370"/>
      <c r="DF45" s="341">
        <v>164.78000000000611</v>
      </c>
      <c r="DG45" s="341"/>
      <c r="DH45" s="341">
        <v>161.84000000001834</v>
      </c>
      <c r="DI45" s="341"/>
      <c r="DJ45" s="333"/>
      <c r="DK45" s="333"/>
      <c r="DL45" s="341"/>
      <c r="DM45" s="341"/>
      <c r="DN45" s="341"/>
      <c r="DO45" s="341"/>
    </row>
    <row r="46" spans="1:121" x14ac:dyDescent="0.25">
      <c r="C46" s="78" t="s">
        <v>20</v>
      </c>
      <c r="D46" s="336">
        <v>38.885000000002037</v>
      </c>
      <c r="E46" s="336"/>
      <c r="F46" s="336">
        <v>38.605000000008658</v>
      </c>
      <c r="G46" s="336"/>
      <c r="H46" s="336">
        <v>38.255000000001019</v>
      </c>
      <c r="I46" s="336"/>
      <c r="J46" s="336">
        <v>39.514999999990323</v>
      </c>
      <c r="K46" s="336"/>
      <c r="L46" s="336">
        <v>38.920000000009168</v>
      </c>
      <c r="M46" s="336"/>
      <c r="N46" s="336">
        <v>25.584999999991851</v>
      </c>
      <c r="O46" s="336"/>
      <c r="P46" s="336">
        <v>40.669999999996435</v>
      </c>
      <c r="Q46" s="336"/>
      <c r="R46" s="336">
        <v>40.495000000011714</v>
      </c>
      <c r="S46" s="336"/>
      <c r="T46" s="336">
        <v>40.109999999996944</v>
      </c>
      <c r="U46" s="336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1"/>
      <c r="BQ46" s="371"/>
      <c r="BR46" s="13"/>
      <c r="BS46" s="13"/>
      <c r="BT46" s="336">
        <v>39.969999999993888</v>
      </c>
      <c r="BU46" s="336"/>
      <c r="BV46" s="336">
        <v>39.864999999997963</v>
      </c>
      <c r="BW46" s="336"/>
      <c r="BX46" s="336">
        <v>40.180000000011205</v>
      </c>
      <c r="BY46" s="336"/>
      <c r="BZ46" s="336">
        <v>39.269999999991342</v>
      </c>
      <c r="CA46" s="336"/>
      <c r="CB46" s="336">
        <v>38.920000000009168</v>
      </c>
      <c r="CC46" s="336"/>
      <c r="CD46" s="336">
        <v>36.469999999993888</v>
      </c>
      <c r="CE46" s="336"/>
      <c r="CF46" s="336">
        <v>39.445000000001528</v>
      </c>
      <c r="CG46" s="336"/>
      <c r="CH46" s="336">
        <v>41.369999999998981</v>
      </c>
      <c r="CI46" s="336"/>
      <c r="CJ46" s="336">
        <v>41.369999999998981</v>
      </c>
      <c r="CK46" s="336"/>
      <c r="CL46" s="336">
        <v>40.914999999995416</v>
      </c>
      <c r="CM46" s="336"/>
      <c r="CN46" s="336">
        <v>40.950000000002547</v>
      </c>
      <c r="CO46" s="336"/>
      <c r="CP46" s="336">
        <v>40.530000000006112</v>
      </c>
      <c r="CQ46" s="336"/>
      <c r="CR46" s="341">
        <v>40.284999999994398</v>
      </c>
      <c r="CS46" s="341"/>
      <c r="CT46" s="341">
        <v>40.354999999995925</v>
      </c>
      <c r="CU46" s="341"/>
      <c r="CV46" s="341">
        <v>40.845000000006621</v>
      </c>
      <c r="CW46" s="341"/>
      <c r="CX46" s="341">
        <v>40.109999999996944</v>
      </c>
      <c r="CY46" s="341"/>
      <c r="CZ46" s="341">
        <v>39.72500000000764</v>
      </c>
      <c r="DA46" s="341"/>
      <c r="DB46" s="370">
        <v>40.389999999990323</v>
      </c>
      <c r="DC46" s="370"/>
      <c r="DD46" s="370">
        <v>39.200000000002547</v>
      </c>
      <c r="DE46" s="370"/>
      <c r="DF46" s="341">
        <v>38.640000000003056</v>
      </c>
      <c r="DG46" s="341"/>
      <c r="DH46" s="341">
        <v>37.484999999996944</v>
      </c>
      <c r="DI46" s="341"/>
      <c r="DJ46" s="333"/>
      <c r="DK46" s="333"/>
      <c r="DL46" s="341"/>
      <c r="DM46" s="341"/>
      <c r="DN46" s="341"/>
      <c r="DO46" s="341"/>
    </row>
    <row r="47" spans="1:121" x14ac:dyDescent="0.25">
      <c r="C47" s="78" t="s">
        <v>21</v>
      </c>
      <c r="D47" s="336">
        <v>16983.371999999999</v>
      </c>
      <c r="E47" s="336"/>
      <c r="F47" s="336">
        <v>16986.57</v>
      </c>
      <c r="G47" s="336"/>
      <c r="H47" s="336">
        <v>16989.848000000002</v>
      </c>
      <c r="I47" s="336"/>
      <c r="J47" s="336">
        <v>16993.202000000001</v>
      </c>
      <c r="K47" s="336"/>
      <c r="L47" s="336">
        <v>16996.558000000001</v>
      </c>
      <c r="M47" s="336"/>
      <c r="N47" s="336">
        <v>16999.907999999999</v>
      </c>
      <c r="O47" s="336"/>
      <c r="P47" s="336">
        <v>17003.259999999998</v>
      </c>
      <c r="Q47" s="336"/>
      <c r="R47" s="336">
        <v>17006.636999999999</v>
      </c>
      <c r="S47" s="336"/>
      <c r="T47" s="336">
        <v>17010.373</v>
      </c>
      <c r="U47" s="336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1"/>
      <c r="BQ47" s="371"/>
      <c r="BR47" s="13"/>
      <c r="BS47" s="13"/>
      <c r="BT47" s="336">
        <v>17014.111000000001</v>
      </c>
      <c r="BU47" s="336"/>
      <c r="BV47" s="336">
        <v>17017.981</v>
      </c>
      <c r="BW47" s="336"/>
      <c r="BX47" s="336">
        <v>17021.697</v>
      </c>
      <c r="BY47" s="336"/>
      <c r="BZ47" s="336">
        <v>17025.453000000001</v>
      </c>
      <c r="CA47" s="336"/>
      <c r="CB47" s="336">
        <v>17029.286</v>
      </c>
      <c r="CC47" s="336"/>
      <c r="CD47" s="336">
        <v>17033.113000000001</v>
      </c>
      <c r="CE47" s="336"/>
      <c r="CF47" s="336">
        <v>17036.832999999999</v>
      </c>
      <c r="CG47" s="336"/>
      <c r="CH47" s="336">
        <v>17040.644</v>
      </c>
      <c r="CI47" s="336"/>
      <c r="CJ47" s="336">
        <v>17045.081999999999</v>
      </c>
      <c r="CK47" s="336"/>
      <c r="CL47" s="336">
        <v>17049.334999999999</v>
      </c>
      <c r="CM47" s="336"/>
      <c r="CN47" s="336">
        <v>17053.474999999999</v>
      </c>
      <c r="CO47" s="336"/>
      <c r="CP47" s="336">
        <v>17057.544999999998</v>
      </c>
      <c r="CQ47" s="336"/>
      <c r="CR47" s="341">
        <v>17061.66</v>
      </c>
      <c r="CS47" s="341"/>
      <c r="CT47" s="341">
        <v>17065.605</v>
      </c>
      <c r="CU47" s="341"/>
      <c r="CV47" s="341">
        <v>17069.643</v>
      </c>
      <c r="CW47" s="341"/>
      <c r="CX47" s="341">
        <v>17073.936000000002</v>
      </c>
      <c r="CY47" s="341"/>
      <c r="CZ47" s="341">
        <v>17078.241000000002</v>
      </c>
      <c r="DA47" s="341"/>
      <c r="DB47" s="370">
        <v>17082.602999999999</v>
      </c>
      <c r="DC47" s="370"/>
      <c r="DD47" s="370">
        <v>17086.895</v>
      </c>
      <c r="DE47" s="370"/>
      <c r="DF47" s="341">
        <v>17091.188999999998</v>
      </c>
      <c r="DG47" s="341"/>
      <c r="DH47" s="341">
        <v>17095.396000000001</v>
      </c>
      <c r="DI47" s="341"/>
      <c r="DJ47" s="333"/>
      <c r="DK47" s="333"/>
      <c r="DL47" s="341"/>
      <c r="DM47" s="341"/>
      <c r="DN47" s="341"/>
      <c r="DO47" s="341"/>
    </row>
    <row r="48" spans="1:121" x14ac:dyDescent="0.25">
      <c r="C48" s="78" t="s">
        <v>22</v>
      </c>
      <c r="D48" s="336">
        <v>6.31</v>
      </c>
      <c r="E48" s="336"/>
      <c r="F48" s="336">
        <v>6.41</v>
      </c>
      <c r="G48" s="336"/>
      <c r="H48" s="336">
        <v>6.54</v>
      </c>
      <c r="I48" s="336"/>
      <c r="J48" s="336">
        <v>6.64</v>
      </c>
      <c r="K48" s="336"/>
      <c r="L48" s="336">
        <v>6.75</v>
      </c>
      <c r="M48" s="336"/>
      <c r="N48" s="336">
        <v>6.85</v>
      </c>
      <c r="O48" s="336"/>
      <c r="P48" s="336">
        <v>6.85</v>
      </c>
      <c r="Q48" s="336"/>
      <c r="R48" s="336">
        <v>7.07</v>
      </c>
      <c r="S48" s="336"/>
      <c r="T48" s="336">
        <v>7.17</v>
      </c>
      <c r="U48" s="336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1"/>
      <c r="BQ48" s="371"/>
      <c r="BR48" s="13"/>
      <c r="BS48" s="13"/>
      <c r="BT48" s="336">
        <v>7.27</v>
      </c>
      <c r="BU48" s="336"/>
      <c r="BV48" s="336">
        <v>7.38</v>
      </c>
      <c r="BW48" s="336"/>
      <c r="BX48" s="336">
        <v>7.49</v>
      </c>
      <c r="BY48" s="336"/>
      <c r="BZ48" s="336">
        <v>7.59</v>
      </c>
      <c r="CA48" s="336"/>
      <c r="CB48" s="335">
        <v>7.69</v>
      </c>
      <c r="CC48" s="335"/>
      <c r="CD48" s="336">
        <v>7.69</v>
      </c>
      <c r="CE48" s="336"/>
      <c r="CF48" s="336">
        <v>7.9</v>
      </c>
      <c r="CG48" s="336"/>
      <c r="CH48" s="336">
        <v>8</v>
      </c>
      <c r="CI48" s="336"/>
      <c r="CJ48" s="336">
        <v>8.11</v>
      </c>
      <c r="CK48" s="336"/>
      <c r="CL48" s="336">
        <v>8.2100000000000009</v>
      </c>
      <c r="CM48" s="336"/>
      <c r="CN48" s="336">
        <v>8.3000000000000007</v>
      </c>
      <c r="CO48" s="336"/>
      <c r="CP48" s="336">
        <v>8.3000000000000007</v>
      </c>
      <c r="CQ48" s="336"/>
      <c r="CR48" s="341">
        <v>8.5399999999999991</v>
      </c>
      <c r="CS48" s="341"/>
      <c r="CT48" s="341">
        <v>8.64</v>
      </c>
      <c r="CU48" s="341"/>
      <c r="CV48" s="341">
        <v>8.74</v>
      </c>
      <c r="CW48" s="341"/>
      <c r="CX48" s="341">
        <v>8.84</v>
      </c>
      <c r="CY48" s="341"/>
      <c r="CZ48" s="341">
        <v>8.91</v>
      </c>
      <c r="DA48" s="341"/>
      <c r="DB48" s="370">
        <v>9.01</v>
      </c>
      <c r="DC48" s="370"/>
      <c r="DD48" s="370">
        <v>9.07</v>
      </c>
      <c r="DE48" s="370"/>
      <c r="DF48" s="341">
        <v>9.23</v>
      </c>
      <c r="DG48" s="341"/>
      <c r="DH48" s="341">
        <v>9.32</v>
      </c>
      <c r="DI48" s="341"/>
      <c r="DJ48" s="333"/>
      <c r="DK48" s="333"/>
      <c r="DL48" s="341"/>
      <c r="DM48" s="341"/>
      <c r="DN48" s="341"/>
      <c r="DO48" s="341"/>
    </row>
    <row r="49" spans="3:119" x14ac:dyDescent="0.25">
      <c r="C49" s="78" t="s">
        <v>23</v>
      </c>
      <c r="D49" s="336">
        <v>68.94</v>
      </c>
      <c r="E49" s="336"/>
      <c r="F49" s="336">
        <v>68.94</v>
      </c>
      <c r="G49" s="336"/>
      <c r="H49" s="336">
        <v>68.94</v>
      </c>
      <c r="I49" s="336"/>
      <c r="J49" s="336">
        <v>68.94</v>
      </c>
      <c r="K49" s="336"/>
      <c r="L49" s="336">
        <v>68.94</v>
      </c>
      <c r="M49" s="336"/>
      <c r="N49" s="336">
        <v>68.94</v>
      </c>
      <c r="O49" s="336"/>
      <c r="P49" s="336">
        <v>68.94</v>
      </c>
      <c r="Q49" s="336"/>
      <c r="R49" s="336">
        <v>68.94</v>
      </c>
      <c r="S49" s="336"/>
      <c r="T49" s="336">
        <v>68.94</v>
      </c>
      <c r="U49" s="336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1"/>
      <c r="BQ49" s="371"/>
      <c r="BR49" s="13"/>
      <c r="BS49" s="13"/>
      <c r="BT49" s="336">
        <v>68.94</v>
      </c>
      <c r="BU49" s="336"/>
      <c r="BV49" s="336">
        <v>68.94</v>
      </c>
      <c r="BW49" s="336"/>
      <c r="BX49" s="336">
        <v>68.94</v>
      </c>
      <c r="BY49" s="336"/>
      <c r="BZ49" s="336">
        <v>68.94</v>
      </c>
      <c r="CA49" s="336"/>
      <c r="CB49" s="335">
        <v>68.94</v>
      </c>
      <c r="CC49" s="335"/>
      <c r="CD49" s="336">
        <v>68.94</v>
      </c>
      <c r="CE49" s="336"/>
      <c r="CF49" s="336">
        <v>68.94</v>
      </c>
      <c r="CG49" s="336"/>
      <c r="CH49" s="336">
        <v>68.94</v>
      </c>
      <c r="CI49" s="336"/>
      <c r="CJ49" s="336">
        <v>68.94</v>
      </c>
      <c r="CK49" s="336"/>
      <c r="CL49" s="336">
        <v>68.94</v>
      </c>
      <c r="CM49" s="336"/>
      <c r="CN49" s="336">
        <v>68.94</v>
      </c>
      <c r="CO49" s="336"/>
      <c r="CP49" s="336">
        <v>68.94</v>
      </c>
      <c r="CQ49" s="336"/>
      <c r="CR49" s="341">
        <v>68.94</v>
      </c>
      <c r="CS49" s="341"/>
      <c r="CT49" s="341">
        <v>68.94</v>
      </c>
      <c r="CU49" s="341"/>
      <c r="CV49" s="341">
        <v>68.94</v>
      </c>
      <c r="CW49" s="341"/>
      <c r="CX49" s="341">
        <v>68.94</v>
      </c>
      <c r="CY49" s="341"/>
      <c r="CZ49" s="341">
        <v>68.94</v>
      </c>
      <c r="DA49" s="341"/>
      <c r="DB49" s="370">
        <v>68.94</v>
      </c>
      <c r="DC49" s="370"/>
      <c r="DD49" s="370">
        <v>68.94</v>
      </c>
      <c r="DE49" s="370"/>
      <c r="DF49" s="341">
        <v>68.94</v>
      </c>
      <c r="DG49" s="341"/>
      <c r="DH49" s="341">
        <v>68.94</v>
      </c>
      <c r="DI49" s="341"/>
      <c r="DJ49" s="333"/>
      <c r="DK49" s="333"/>
      <c r="DL49" s="341"/>
      <c r="DM49" s="341"/>
      <c r="DN49" s="341"/>
      <c r="DO49" s="341"/>
    </row>
    <row r="50" spans="3:119" x14ac:dyDescent="0.25">
      <c r="C50" s="78" t="s">
        <v>24</v>
      </c>
      <c r="D50" s="336">
        <v>563.66499999999996</v>
      </c>
      <c r="E50" s="336"/>
      <c r="F50" s="336">
        <v>564.91399999999999</v>
      </c>
      <c r="G50" s="336"/>
      <c r="H50" s="336">
        <v>564.46100000000001</v>
      </c>
      <c r="I50" s="336"/>
      <c r="J50" s="336">
        <v>565.45899999999995</v>
      </c>
      <c r="K50" s="336"/>
      <c r="L50" s="336">
        <v>565.11699999999996</v>
      </c>
      <c r="M50" s="336"/>
      <c r="N50" s="336">
        <v>564.92899999999997</v>
      </c>
      <c r="O50" s="336"/>
      <c r="P50" s="336">
        <v>564.49900000000002</v>
      </c>
      <c r="Q50" s="336"/>
      <c r="R50" s="336">
        <v>564.86199999999997</v>
      </c>
      <c r="S50" s="336"/>
      <c r="T50" s="336">
        <v>564.47799999999995</v>
      </c>
      <c r="U50" s="336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1"/>
      <c r="BQ50" s="371"/>
      <c r="BR50" s="13"/>
      <c r="BS50" s="13"/>
      <c r="BT50" s="336">
        <v>564.70600000000002</v>
      </c>
      <c r="BU50" s="336"/>
      <c r="BV50" s="336">
        <v>563.95299999999997</v>
      </c>
      <c r="BW50" s="336"/>
      <c r="BX50" s="336">
        <v>565.51099999999997</v>
      </c>
      <c r="BY50" s="336"/>
      <c r="BZ50" s="336">
        <v>554.84699999999998</v>
      </c>
      <c r="CA50" s="336"/>
      <c r="CB50" s="336">
        <v>564.70299999999997</v>
      </c>
      <c r="CC50" s="336"/>
      <c r="CD50" s="336">
        <v>564.90800000000002</v>
      </c>
      <c r="CE50" s="336"/>
      <c r="CF50" s="336">
        <v>565.22</v>
      </c>
      <c r="CG50" s="336"/>
      <c r="CH50" s="336">
        <v>551.44500000000005</v>
      </c>
      <c r="CI50" s="336"/>
      <c r="CJ50" s="336">
        <v>0</v>
      </c>
      <c r="CK50" s="336"/>
      <c r="CL50" s="336">
        <v>0</v>
      </c>
      <c r="CM50" s="336"/>
      <c r="CN50" s="336">
        <v>0</v>
      </c>
      <c r="CO50" s="336"/>
      <c r="CP50" s="336">
        <v>0</v>
      </c>
      <c r="CQ50" s="336"/>
      <c r="CR50" s="341">
        <v>49.298999999999999</v>
      </c>
      <c r="CS50" s="341"/>
      <c r="CT50" s="341">
        <v>288.14400000000001</v>
      </c>
      <c r="CU50" s="341"/>
      <c r="CV50" s="341">
        <v>288.79000000000002</v>
      </c>
      <c r="CW50" s="341"/>
      <c r="CX50" s="341">
        <v>288.79000000000002</v>
      </c>
      <c r="CY50" s="341"/>
      <c r="CZ50" s="341">
        <v>501.49400000000003</v>
      </c>
      <c r="DA50" s="341"/>
      <c r="DB50" s="370">
        <v>576.22400000000005</v>
      </c>
      <c r="DC50" s="370"/>
      <c r="DD50" s="370">
        <v>576.16899999999998</v>
      </c>
      <c r="DE50" s="370"/>
      <c r="DF50" s="341">
        <v>576.16899999999998</v>
      </c>
      <c r="DG50" s="341"/>
      <c r="DH50" s="341">
        <v>576.67399999999998</v>
      </c>
      <c r="DI50" s="341"/>
      <c r="DJ50" s="333"/>
      <c r="DK50" s="333"/>
      <c r="DL50" s="341"/>
      <c r="DM50" s="341"/>
      <c r="DN50" s="341"/>
      <c r="DO50" s="341"/>
    </row>
    <row r="51" spans="3:119" x14ac:dyDescent="0.25">
      <c r="C51" s="78" t="s">
        <v>25</v>
      </c>
      <c r="D51" s="336">
        <v>51.655999999999999</v>
      </c>
      <c r="E51" s="336"/>
      <c r="F51" s="336">
        <v>52.326000000000001</v>
      </c>
      <c r="G51" s="336"/>
      <c r="H51" s="336">
        <v>51.252000000000002</v>
      </c>
      <c r="I51" s="336"/>
      <c r="J51" s="336">
        <v>51.84</v>
      </c>
      <c r="K51" s="336"/>
      <c r="L51" s="336">
        <v>50.962000000000003</v>
      </c>
      <c r="M51" s="336"/>
      <c r="N51" s="336">
        <v>50.832000000000001</v>
      </c>
      <c r="O51" s="336"/>
      <c r="P51" s="336">
        <v>50.901000000000003</v>
      </c>
      <c r="Q51" s="336"/>
      <c r="R51" s="336">
        <v>50.817999999999998</v>
      </c>
      <c r="S51" s="336"/>
      <c r="T51" s="336">
        <v>49.771999999999998</v>
      </c>
      <c r="U51" s="336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1"/>
      <c r="BQ51" s="371"/>
      <c r="BR51" s="13"/>
      <c r="BS51" s="13"/>
      <c r="BT51" s="336">
        <v>50.183</v>
      </c>
      <c r="BU51" s="336"/>
      <c r="BV51" s="336">
        <v>50.558</v>
      </c>
      <c r="BW51" s="336"/>
      <c r="BX51" s="336">
        <v>51.036999999999999</v>
      </c>
      <c r="BY51" s="336"/>
      <c r="BZ51" s="336">
        <v>49.853000000000002</v>
      </c>
      <c r="CA51" s="336"/>
      <c r="CB51" s="336">
        <v>50.625999999999998</v>
      </c>
      <c r="CC51" s="336"/>
      <c r="CD51" s="336">
        <v>51.021000000000001</v>
      </c>
      <c r="CE51" s="336"/>
      <c r="CF51" s="336">
        <v>51.008000000000003</v>
      </c>
      <c r="CG51" s="336"/>
      <c r="CH51" s="336">
        <v>50.027000000000001</v>
      </c>
      <c r="CI51" s="336"/>
      <c r="CJ51" s="336">
        <v>36.94</v>
      </c>
      <c r="CK51" s="336"/>
      <c r="CL51" s="336">
        <v>39.83</v>
      </c>
      <c r="CM51" s="336"/>
      <c r="CN51" s="336">
        <v>63.38</v>
      </c>
      <c r="CO51" s="336"/>
      <c r="CP51" s="336">
        <v>39.03</v>
      </c>
      <c r="CQ51" s="336"/>
      <c r="CR51" s="341">
        <v>20.225999999999999</v>
      </c>
      <c r="CS51" s="341"/>
      <c r="CT51" s="341">
        <v>41.134999999999998</v>
      </c>
      <c r="CU51" s="341"/>
      <c r="CV51" s="341">
        <v>38.915999999999997</v>
      </c>
      <c r="CW51" s="341"/>
      <c r="CX51" s="341">
        <v>41.259</v>
      </c>
      <c r="CY51" s="341"/>
      <c r="CZ51" s="341">
        <v>52.264000000000003</v>
      </c>
      <c r="DA51" s="341"/>
      <c r="DB51" s="370">
        <v>58.805999999999997</v>
      </c>
      <c r="DC51" s="370"/>
      <c r="DD51" s="370">
        <v>59.393999999999998</v>
      </c>
      <c r="DE51" s="370"/>
      <c r="DF51" s="341">
        <v>56.122</v>
      </c>
      <c r="DG51" s="341"/>
      <c r="DH51" s="341">
        <v>58.006</v>
      </c>
      <c r="DI51" s="341"/>
      <c r="DJ51" s="333"/>
      <c r="DK51" s="333"/>
      <c r="DL51" s="341"/>
      <c r="DM51" s="341"/>
      <c r="DN51" s="341"/>
      <c r="DO51" s="341"/>
    </row>
    <row r="52" spans="3:119" x14ac:dyDescent="0.25">
      <c r="C52" s="78" t="s">
        <v>26</v>
      </c>
      <c r="D52" s="336">
        <v>40.722000000012486</v>
      </c>
      <c r="E52" s="336"/>
      <c r="F52" s="336">
        <v>40.259999999918364</v>
      </c>
      <c r="G52" s="336"/>
      <c r="H52" s="336">
        <v>39.270000000076834</v>
      </c>
      <c r="I52" s="336"/>
      <c r="J52" s="336">
        <v>38.807999999982712</v>
      </c>
      <c r="K52" s="336"/>
      <c r="L52" s="336">
        <v>37.949999999927968</v>
      </c>
      <c r="M52" s="336"/>
      <c r="N52" s="336">
        <v>38.808000000102766</v>
      </c>
      <c r="O52" s="336"/>
      <c r="P52" s="336">
        <v>386.69399999990492</v>
      </c>
      <c r="Q52" s="336"/>
      <c r="R52" s="336">
        <v>309.60600000004706</v>
      </c>
      <c r="S52" s="336"/>
      <c r="T52" s="336">
        <v>88.440000000009604</v>
      </c>
      <c r="U52" s="336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1"/>
      <c r="BQ52" s="371"/>
      <c r="BR52" s="13"/>
      <c r="BS52" s="13"/>
      <c r="BT52" s="336">
        <v>51.611999999950058</v>
      </c>
      <c r="BU52" s="336"/>
      <c r="BV52" s="336">
        <v>383.85600000004706</v>
      </c>
      <c r="BW52" s="336"/>
      <c r="BX52" s="336">
        <v>439.49399999997695</v>
      </c>
      <c r="BY52" s="336"/>
      <c r="BZ52" s="336">
        <v>208.75800000003073</v>
      </c>
      <c r="CA52" s="336"/>
      <c r="CB52" s="336">
        <v>359.50200000000768</v>
      </c>
      <c r="CC52" s="336"/>
      <c r="CD52" s="336">
        <v>405.57000000002881</v>
      </c>
      <c r="CE52" s="336"/>
      <c r="CF52" s="336">
        <v>567.005999999903</v>
      </c>
      <c r="CG52" s="336"/>
      <c r="CH52" s="336">
        <v>392.3040000000874</v>
      </c>
      <c r="CI52" s="336"/>
      <c r="CJ52" s="336">
        <v>488.79599999993661</v>
      </c>
      <c r="CK52" s="336"/>
      <c r="CL52" s="336">
        <v>377.58599999997023</v>
      </c>
      <c r="CM52" s="336"/>
      <c r="CN52" s="336">
        <v>323.40000000009604</v>
      </c>
      <c r="CO52" s="336"/>
      <c r="CP52" s="336">
        <v>367.88399999991452</v>
      </c>
      <c r="CQ52" s="336"/>
      <c r="CR52" s="341">
        <v>360.6900000000096</v>
      </c>
      <c r="CS52" s="341"/>
      <c r="CT52" s="341">
        <v>355.34400000000096</v>
      </c>
      <c r="CU52" s="341"/>
      <c r="CV52" s="341">
        <v>310.20000000004802</v>
      </c>
      <c r="CW52" s="341"/>
      <c r="CX52" s="341">
        <v>330.92399999994814</v>
      </c>
      <c r="CY52" s="341"/>
      <c r="CZ52" s="341">
        <v>36.630000000019209</v>
      </c>
      <c r="DA52" s="341"/>
      <c r="DB52" s="370">
        <v>37.025999999979831</v>
      </c>
      <c r="DC52" s="370"/>
      <c r="DD52" s="370">
        <v>62.238000000073953</v>
      </c>
      <c r="DE52" s="370"/>
      <c r="DF52" s="341">
        <v>206.57999999994718</v>
      </c>
      <c r="DG52" s="341"/>
      <c r="DH52" s="341">
        <v>208.23000000004322</v>
      </c>
      <c r="DI52" s="341"/>
      <c r="DJ52" s="333"/>
      <c r="DK52" s="333"/>
      <c r="DL52" s="341"/>
      <c r="DM52" s="341"/>
      <c r="DN52" s="341"/>
      <c r="DO52" s="341"/>
    </row>
    <row r="53" spans="3:119" x14ac:dyDescent="0.25">
      <c r="C53" s="78" t="s">
        <v>28</v>
      </c>
      <c r="D53" s="336">
        <v>1062.3680000000097</v>
      </c>
      <c r="E53" s="336"/>
      <c r="F53" s="336">
        <v>1009.511</v>
      </c>
      <c r="G53" s="336"/>
      <c r="H53" s="336">
        <v>977.54899999999998</v>
      </c>
      <c r="I53" s="336"/>
      <c r="J53" s="336">
        <v>977.54899999999998</v>
      </c>
      <c r="K53" s="336"/>
      <c r="L53" s="336">
        <v>825.7969999999641</v>
      </c>
      <c r="M53" s="336"/>
      <c r="N53" s="336">
        <v>795.26199999999994</v>
      </c>
      <c r="O53" s="336"/>
      <c r="P53" s="336">
        <v>736.15499999999997</v>
      </c>
      <c r="Q53" s="336"/>
      <c r="R53" s="336">
        <v>717.16800000000001</v>
      </c>
      <c r="S53" s="336"/>
      <c r="T53" s="336">
        <v>694.70200000000955</v>
      </c>
      <c r="U53" s="336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1"/>
      <c r="BQ53" s="371"/>
      <c r="BR53" s="13"/>
      <c r="BS53" s="13"/>
      <c r="BT53" s="336">
        <v>694.17200000000003</v>
      </c>
      <c r="BU53" s="336"/>
      <c r="BV53" s="336">
        <v>694.17200000000003</v>
      </c>
      <c r="BW53" s="336"/>
      <c r="BX53" s="336">
        <v>758.73500000000001</v>
      </c>
      <c r="BY53" s="336"/>
      <c r="BZ53" s="336">
        <v>1267.942</v>
      </c>
      <c r="CA53" s="336"/>
      <c r="CB53" s="336">
        <v>861.92500000001633</v>
      </c>
      <c r="CC53" s="336"/>
      <c r="CD53" s="336">
        <v>775.995</v>
      </c>
      <c r="CE53" s="336"/>
      <c r="CF53" s="336">
        <v>757.04499999999996</v>
      </c>
      <c r="CG53" s="336"/>
      <c r="CH53" s="336">
        <v>757.04499999999996</v>
      </c>
      <c r="CI53" s="336"/>
      <c r="CJ53" s="336">
        <v>504.72699999999998</v>
      </c>
      <c r="CK53" s="336"/>
      <c r="CL53" s="336">
        <v>645.07299999998895</v>
      </c>
      <c r="CM53" s="336"/>
      <c r="CN53" s="336">
        <v>698.24300000000005</v>
      </c>
      <c r="CO53" s="336"/>
      <c r="CP53" s="336">
        <v>698.24300000000005</v>
      </c>
      <c r="CQ53" s="336"/>
      <c r="CR53" s="341">
        <v>689.221</v>
      </c>
      <c r="CS53" s="341"/>
      <c r="CT53" s="341">
        <v>690.63599999999997</v>
      </c>
      <c r="CU53" s="341"/>
      <c r="CV53" s="341">
        <v>690.63599999999997</v>
      </c>
      <c r="CW53" s="341"/>
      <c r="CX53" s="341">
        <v>728.39700000000005</v>
      </c>
      <c r="CY53" s="341"/>
      <c r="CZ53" s="341">
        <v>597.15099999999995</v>
      </c>
      <c r="DA53" s="341"/>
      <c r="DB53" s="370">
        <v>622.02300000000002</v>
      </c>
      <c r="DC53" s="370"/>
      <c r="DD53" s="370">
        <v>615.69399999999996</v>
      </c>
      <c r="DE53" s="370"/>
      <c r="DF53" s="341">
        <v>580.97399999998368</v>
      </c>
      <c r="DG53" s="341"/>
      <c r="DH53" s="341">
        <v>580.97399999998368</v>
      </c>
      <c r="DI53" s="341"/>
      <c r="DJ53" s="333"/>
      <c r="DK53" s="333"/>
      <c r="DL53" s="341"/>
      <c r="DM53" s="341"/>
      <c r="DN53" s="341"/>
      <c r="DO53" s="341"/>
    </row>
    <row r="54" spans="3:119" x14ac:dyDescent="0.25">
      <c r="C54" s="78" t="s">
        <v>27</v>
      </c>
      <c r="D54" s="336">
        <v>8.0420000000007796</v>
      </c>
      <c r="E54" s="336"/>
      <c r="F54" s="336">
        <v>32.025000000000588</v>
      </c>
      <c r="G54" s="336"/>
      <c r="H54" s="336">
        <v>32.650000000000681</v>
      </c>
      <c r="I54" s="336"/>
      <c r="J54" s="336">
        <v>31.359999999998809</v>
      </c>
      <c r="K54" s="336"/>
      <c r="L54" s="336">
        <v>33.996999999998664</v>
      </c>
      <c r="M54" s="336"/>
      <c r="N54" s="336">
        <v>34.358000000000722</v>
      </c>
      <c r="O54" s="336"/>
      <c r="P54" s="336">
        <v>34.79699999999648</v>
      </c>
      <c r="Q54" s="336"/>
      <c r="R54" s="336">
        <v>34.150000000001043</v>
      </c>
      <c r="S54" s="336"/>
      <c r="T54" s="336">
        <v>30.45600000000427</v>
      </c>
      <c r="U54" s="336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71"/>
      <c r="BQ54" s="371"/>
      <c r="BR54" s="13"/>
      <c r="BS54" s="13"/>
      <c r="BT54" s="336">
        <v>32.848999999998249</v>
      </c>
      <c r="BU54" s="336"/>
      <c r="BV54" s="336">
        <v>32.556999999998517</v>
      </c>
      <c r="BW54" s="336"/>
      <c r="BX54" s="336">
        <v>32.240999999999424</v>
      </c>
      <c r="BY54" s="336"/>
      <c r="BZ54" s="336">
        <v>34.544999999998296</v>
      </c>
      <c r="CA54" s="336"/>
      <c r="CB54" s="336">
        <v>34.346999999999937</v>
      </c>
      <c r="CC54" s="336"/>
      <c r="CD54" s="336">
        <v>34.644999999999797</v>
      </c>
      <c r="CE54" s="336"/>
      <c r="CF54" s="336">
        <v>34.581000000004494</v>
      </c>
      <c r="CG54" s="336"/>
      <c r="CH54" s="336">
        <v>31.501000000001067</v>
      </c>
      <c r="CI54" s="336"/>
      <c r="CJ54" s="336">
        <v>32.38799999999469</v>
      </c>
      <c r="CK54" s="336"/>
      <c r="CL54" s="336">
        <v>31.548000000001686</v>
      </c>
      <c r="CM54" s="336"/>
      <c r="CN54" s="336">
        <v>29.564000000003624</v>
      </c>
      <c r="CO54" s="336"/>
      <c r="CP54" s="336">
        <v>29.704999999999519</v>
      </c>
      <c r="CQ54" s="336"/>
      <c r="CR54" s="341">
        <v>30.631999999994559</v>
      </c>
      <c r="CS54" s="341"/>
      <c r="CT54" s="341">
        <v>32.132000000001291</v>
      </c>
      <c r="CU54" s="341"/>
      <c r="CV54" s="341">
        <v>33.439000000004079</v>
      </c>
      <c r="CW54" s="341"/>
      <c r="CX54" s="341">
        <v>34.139000000000259</v>
      </c>
      <c r="CY54" s="341"/>
      <c r="CZ54" s="341">
        <v>28.49099999999903</v>
      </c>
      <c r="DA54" s="341"/>
      <c r="DB54" s="370">
        <v>34.779999999995695</v>
      </c>
      <c r="DC54" s="370"/>
      <c r="DD54" s="370">
        <v>34.226000000002571</v>
      </c>
      <c r="DE54" s="370"/>
      <c r="DF54" s="341">
        <v>33.858000000001176</v>
      </c>
      <c r="DG54" s="341"/>
      <c r="DH54" s="341">
        <v>33.187999999998738</v>
      </c>
      <c r="DI54" s="341"/>
      <c r="DJ54" s="333"/>
      <c r="DK54" s="333"/>
      <c r="DL54" s="341"/>
      <c r="DM54" s="341"/>
      <c r="DN54" s="341"/>
      <c r="DO54" s="341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57" t="s">
        <v>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57" t="s">
        <v>50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7"/>
      <c r="BI3" s="257"/>
      <c r="BJ3" s="257"/>
      <c r="BK3" s="257"/>
      <c r="BL3" s="257"/>
      <c r="BM3" s="257"/>
      <c r="BN3" s="257"/>
      <c r="BO3" s="257"/>
      <c r="BP3" s="257"/>
      <c r="BQ3" s="257"/>
      <c r="BR3" s="257"/>
      <c r="BS3" s="257"/>
      <c r="BT3" s="257"/>
      <c r="BU3" s="257"/>
      <c r="BV3" s="257"/>
      <c r="BW3" s="257"/>
      <c r="BX3" s="257"/>
      <c r="BY3" s="257"/>
      <c r="BZ3" s="257"/>
      <c r="CA3" s="257"/>
      <c r="CB3" s="257"/>
      <c r="CC3" s="257"/>
      <c r="CD3" s="257"/>
      <c r="CE3" s="257"/>
      <c r="CF3" s="257"/>
      <c r="CG3" s="257"/>
      <c r="CH3" s="257"/>
      <c r="CI3" s="257"/>
      <c r="CJ3" s="257"/>
      <c r="CK3" s="257"/>
      <c r="CL3" s="257"/>
      <c r="CM3" s="257"/>
      <c r="CN3" s="257"/>
      <c r="CO3" s="257"/>
      <c r="CP3" s="257"/>
      <c r="CQ3" s="257"/>
      <c r="CR3" s="257"/>
      <c r="CS3" s="257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58" t="s">
        <v>1</v>
      </c>
      <c r="B5" s="259"/>
      <c r="C5" s="259"/>
      <c r="D5" s="262">
        <v>45139</v>
      </c>
      <c r="E5" s="264"/>
      <c r="F5" s="262">
        <v>45140</v>
      </c>
      <c r="G5" s="264"/>
      <c r="H5" s="262">
        <v>45141</v>
      </c>
      <c r="I5" s="263"/>
      <c r="J5" s="262">
        <v>45142</v>
      </c>
      <c r="K5" s="264"/>
      <c r="L5" s="349">
        <v>45143</v>
      </c>
      <c r="M5" s="264"/>
      <c r="N5" s="262">
        <v>45144</v>
      </c>
      <c r="O5" s="264"/>
      <c r="P5" s="262">
        <v>45145</v>
      </c>
      <c r="Q5" s="264"/>
      <c r="R5" s="262">
        <v>45146</v>
      </c>
      <c r="S5" s="264"/>
      <c r="T5" s="262">
        <v>45147</v>
      </c>
      <c r="U5" s="264"/>
      <c r="V5" s="262">
        <v>45148</v>
      </c>
      <c r="W5" s="264"/>
      <c r="X5" s="262">
        <v>45149</v>
      </c>
      <c r="Y5" s="264"/>
      <c r="Z5" s="262">
        <v>45150</v>
      </c>
      <c r="AA5" s="264"/>
      <c r="AB5" s="262">
        <v>45151</v>
      </c>
      <c r="AC5" s="264"/>
      <c r="AD5" s="262">
        <v>45152</v>
      </c>
      <c r="AE5" s="264"/>
      <c r="AF5" s="262">
        <v>45153</v>
      </c>
      <c r="AG5" s="264"/>
      <c r="AH5" s="262">
        <v>45154</v>
      </c>
      <c r="AI5" s="264"/>
      <c r="AJ5" s="262">
        <v>45155</v>
      </c>
      <c r="AK5" s="264"/>
      <c r="AL5" s="262">
        <v>45156</v>
      </c>
      <c r="AM5" s="264"/>
      <c r="AN5" s="262">
        <v>45157</v>
      </c>
      <c r="AO5" s="264"/>
      <c r="AP5" s="262">
        <v>45158</v>
      </c>
      <c r="AQ5" s="264"/>
      <c r="AR5" s="262">
        <v>45159</v>
      </c>
      <c r="AS5" s="264"/>
      <c r="AT5" s="262">
        <v>45160</v>
      </c>
      <c r="AU5" s="264"/>
      <c r="AV5" s="262">
        <v>45161</v>
      </c>
      <c r="AW5" s="264"/>
      <c r="AX5" s="262">
        <v>45162</v>
      </c>
      <c r="AY5" s="264"/>
      <c r="AZ5" s="262">
        <v>45163</v>
      </c>
      <c r="BA5" s="264"/>
      <c r="BB5" s="262">
        <v>45164</v>
      </c>
      <c r="BC5" s="264"/>
      <c r="BD5" s="262">
        <v>45165</v>
      </c>
      <c r="BE5" s="264"/>
      <c r="BF5" s="262">
        <v>45166</v>
      </c>
      <c r="BG5" s="264"/>
      <c r="BH5" s="262">
        <v>45167</v>
      </c>
      <c r="BI5" s="264"/>
      <c r="BJ5" s="262">
        <v>45168</v>
      </c>
      <c r="BK5" s="264"/>
      <c r="BL5" s="262">
        <v>45169</v>
      </c>
      <c r="BM5" s="264"/>
      <c r="BN5" s="262">
        <v>45170</v>
      </c>
      <c r="BO5" s="264"/>
      <c r="BP5" s="262">
        <v>45171</v>
      </c>
      <c r="BQ5" s="264"/>
      <c r="BR5" s="262">
        <v>45172</v>
      </c>
      <c r="BS5" s="264"/>
      <c r="BT5" s="262">
        <v>45148</v>
      </c>
      <c r="BU5" s="264"/>
      <c r="BV5" s="262">
        <v>45149</v>
      </c>
      <c r="BW5" s="264"/>
      <c r="BX5" s="262">
        <v>45150</v>
      </c>
      <c r="BY5" s="264"/>
      <c r="BZ5" s="262">
        <v>45151</v>
      </c>
      <c r="CA5" s="264"/>
      <c r="CB5" s="262">
        <v>45152</v>
      </c>
      <c r="CC5" s="264"/>
      <c r="CD5" s="262">
        <v>45153</v>
      </c>
      <c r="CE5" s="264"/>
      <c r="CF5" s="262">
        <v>45154</v>
      </c>
      <c r="CG5" s="264"/>
      <c r="CH5" s="262">
        <v>45155</v>
      </c>
      <c r="CI5" s="264"/>
      <c r="CJ5" s="262">
        <v>45156</v>
      </c>
      <c r="CK5" s="264"/>
      <c r="CL5" s="399">
        <v>45157</v>
      </c>
      <c r="CM5" s="391"/>
      <c r="CN5" s="262">
        <v>45158</v>
      </c>
      <c r="CO5" s="264"/>
      <c r="CP5" s="262">
        <v>45159</v>
      </c>
      <c r="CQ5" s="264"/>
      <c r="CR5" s="262">
        <v>45160</v>
      </c>
      <c r="CS5" s="264"/>
      <c r="CT5" s="262">
        <v>45161</v>
      </c>
      <c r="CU5" s="264"/>
      <c r="CV5" s="262">
        <v>45162</v>
      </c>
      <c r="CW5" s="264"/>
      <c r="CX5" s="262">
        <v>45163</v>
      </c>
      <c r="CY5" s="264"/>
      <c r="CZ5" s="262">
        <v>45164</v>
      </c>
      <c r="DA5" s="264"/>
      <c r="DB5" s="262">
        <v>45165</v>
      </c>
      <c r="DC5" s="264"/>
      <c r="DD5" s="262">
        <v>45166</v>
      </c>
      <c r="DE5" s="264"/>
      <c r="DF5" s="262">
        <v>45167</v>
      </c>
      <c r="DG5" s="264"/>
      <c r="DH5" s="262">
        <v>45168</v>
      </c>
      <c r="DI5" s="264"/>
      <c r="DJ5" s="262">
        <v>45169</v>
      </c>
      <c r="DK5" s="264"/>
      <c r="DL5" s="262">
        <v>45168</v>
      </c>
      <c r="DM5" s="264"/>
      <c r="DN5" s="262">
        <v>45169</v>
      </c>
      <c r="DO5" s="264"/>
      <c r="DP5" s="137"/>
      <c r="DQ5" s="137"/>
      <c r="DR5" s="138"/>
    </row>
    <row r="6" spans="1:122" ht="15" customHeight="1" thickBot="1" x14ac:dyDescent="0.3">
      <c r="A6" s="260"/>
      <c r="B6" s="261"/>
      <c r="C6" s="261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0" t="s">
        <v>30</v>
      </c>
      <c r="B7" s="351"/>
      <c r="C7" s="352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286" t="s">
        <v>31</v>
      </c>
      <c r="B8" s="287"/>
      <c r="C8" s="288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283" t="s">
        <v>61</v>
      </c>
      <c r="B9" s="284"/>
      <c r="C9" s="285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286" t="s">
        <v>7</v>
      </c>
      <c r="B10" s="287"/>
      <c r="C10" s="288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286" t="s">
        <v>32</v>
      </c>
      <c r="B11" s="287"/>
      <c r="C11" s="288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286" t="s">
        <v>33</v>
      </c>
      <c r="B12" s="287"/>
      <c r="C12" s="288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286" t="s">
        <v>34</v>
      </c>
      <c r="B13" s="287"/>
      <c r="C13" s="288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286" t="s">
        <v>35</v>
      </c>
      <c r="B14" s="287"/>
      <c r="C14" s="288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286" t="s">
        <v>36</v>
      </c>
      <c r="B15" s="287"/>
      <c r="C15" s="288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286" t="s">
        <v>49</v>
      </c>
      <c r="B16" s="287"/>
      <c r="C16" s="288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56" t="s">
        <v>37</v>
      </c>
      <c r="B17" s="357"/>
      <c r="C17" s="358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77" t="s">
        <v>38</v>
      </c>
      <c r="B18" s="278"/>
      <c r="C18" s="279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77" t="s">
        <v>39</v>
      </c>
      <c r="B19" s="278"/>
      <c r="C19" s="279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77" t="s">
        <v>40</v>
      </c>
      <c r="B20" s="278"/>
      <c r="C20" s="279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77" t="s">
        <v>41</v>
      </c>
      <c r="B21" s="278"/>
      <c r="C21" s="279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77" t="s">
        <v>42</v>
      </c>
      <c r="B22" s="278"/>
      <c r="C22" s="279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77" t="s">
        <v>43</v>
      </c>
      <c r="B23" s="278"/>
      <c r="C23" s="279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53" t="s">
        <v>44</v>
      </c>
      <c r="B24" s="354"/>
      <c r="C24" s="355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77" t="s">
        <v>45</v>
      </c>
      <c r="B25" s="278"/>
      <c r="C25" s="279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59" t="s">
        <v>46</v>
      </c>
      <c r="B26" s="360"/>
      <c r="C26" s="361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71" t="s">
        <v>47</v>
      </c>
      <c r="B27" s="272"/>
      <c r="C27" s="273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71" t="s">
        <v>48</v>
      </c>
      <c r="B28" s="272"/>
      <c r="C28" s="273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400" t="s">
        <v>62</v>
      </c>
      <c r="B29" s="401"/>
      <c r="C29" s="402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397" t="s">
        <v>8</v>
      </c>
      <c r="B30" s="398"/>
      <c r="C30" s="398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302" t="s">
        <v>9</v>
      </c>
      <c r="B31" s="303"/>
      <c r="C31" s="304"/>
      <c r="D31" s="305">
        <v>4033.1011999996367</v>
      </c>
      <c r="E31" s="306"/>
      <c r="F31" s="305">
        <v>3665.4093200000825</v>
      </c>
      <c r="G31" s="306"/>
      <c r="H31" s="389">
        <v>3749.4255599999656</v>
      </c>
      <c r="I31" s="391"/>
      <c r="J31" s="392">
        <v>3777.6003200001655</v>
      </c>
      <c r="K31" s="393">
        <v>3777.6003200001655</v>
      </c>
      <c r="L31" s="389">
        <v>3649.6449999999554</v>
      </c>
      <c r="M31" s="391"/>
      <c r="N31" s="389">
        <v>3630.6870399999884</v>
      </c>
      <c r="O31" s="391"/>
      <c r="P31" s="389">
        <v>3646.3496799999166</v>
      </c>
      <c r="Q31" s="391"/>
      <c r="R31" s="389">
        <v>3621.6179999999999</v>
      </c>
      <c r="S31" s="391"/>
      <c r="T31" s="389">
        <v>3729.306</v>
      </c>
      <c r="U31" s="391"/>
      <c r="V31" s="389"/>
      <c r="W31" s="391"/>
      <c r="X31" s="394"/>
      <c r="Y31" s="395"/>
      <c r="Z31" s="389"/>
      <c r="AA31" s="391"/>
      <c r="AB31" s="389"/>
      <c r="AC31" s="391"/>
      <c r="AD31" s="305"/>
      <c r="AE31" s="306"/>
      <c r="AF31" s="392"/>
      <c r="AG31" s="393"/>
      <c r="AH31" s="389"/>
      <c r="AI31" s="391"/>
      <c r="AJ31" s="389"/>
      <c r="AK31" s="391"/>
      <c r="AL31" s="389"/>
      <c r="AM31" s="391"/>
      <c r="AN31" s="389"/>
      <c r="AO31" s="391"/>
      <c r="AP31" s="389"/>
      <c r="AQ31" s="391"/>
      <c r="AR31" s="389"/>
      <c r="AS31" s="391"/>
      <c r="AT31" s="305"/>
      <c r="AU31" s="306"/>
      <c r="AV31" s="305"/>
      <c r="AW31" s="306"/>
      <c r="AX31" s="389"/>
      <c r="AY31" s="391"/>
      <c r="AZ31" s="305"/>
      <c r="BA31" s="306"/>
      <c r="BB31" s="305"/>
      <c r="BC31" s="306"/>
      <c r="BD31" s="305"/>
      <c r="BE31" s="306"/>
      <c r="BF31" s="305"/>
      <c r="BG31" s="306"/>
      <c r="BH31" s="305"/>
      <c r="BI31" s="306"/>
      <c r="BJ31" s="305"/>
      <c r="BK31" s="306"/>
      <c r="BL31" s="305"/>
      <c r="BM31" s="306"/>
      <c r="BN31" s="305"/>
      <c r="BO31" s="306"/>
      <c r="BP31" s="305"/>
      <c r="BQ31" s="306"/>
      <c r="BR31" s="305"/>
      <c r="BS31" s="306"/>
      <c r="BT31" s="389">
        <v>3727.049</v>
      </c>
      <c r="BU31" s="391"/>
      <c r="BV31" s="389">
        <v>3611.9029999999998</v>
      </c>
      <c r="BW31" s="391"/>
      <c r="BX31" s="389">
        <v>3145.2979999999998</v>
      </c>
      <c r="BY31" s="391"/>
      <c r="BZ31" s="389">
        <v>3099.538</v>
      </c>
      <c r="CA31" s="391"/>
      <c r="CB31" s="389">
        <v>3095.9914400000307</v>
      </c>
      <c r="CC31" s="391"/>
      <c r="CD31" s="305">
        <v>3189.538</v>
      </c>
      <c r="CE31" s="306"/>
      <c r="CF31" s="305">
        <v>3315.8580000000002</v>
      </c>
      <c r="CG31" s="306"/>
      <c r="CH31" s="305">
        <v>3315.5529999999999</v>
      </c>
      <c r="CI31" s="306"/>
      <c r="CJ31" s="305">
        <v>3319.3461200000211</v>
      </c>
      <c r="CK31" s="306"/>
      <c r="CL31" s="305">
        <v>3285.3240000000001</v>
      </c>
      <c r="CM31" s="306"/>
      <c r="CN31" s="305">
        <v>3249.8110000000001</v>
      </c>
      <c r="CO31" s="306"/>
      <c r="CP31" s="305">
        <v>3505.0459999999998</v>
      </c>
      <c r="CQ31" s="306"/>
      <c r="CR31" s="389">
        <v>3496.297</v>
      </c>
      <c r="CS31" s="391"/>
      <c r="CT31" s="389">
        <v>3374.5623200001723</v>
      </c>
      <c r="CU31" s="390"/>
      <c r="CV31" s="389">
        <v>3404.4830000000002</v>
      </c>
      <c r="CW31" s="390"/>
      <c r="CX31" s="389">
        <v>3304.8925600001398</v>
      </c>
      <c r="CY31" s="390"/>
      <c r="CZ31" s="389">
        <v>3008.0236799997656</v>
      </c>
      <c r="DA31" s="390"/>
      <c r="DB31" s="389">
        <v>3080.299</v>
      </c>
      <c r="DC31" s="390"/>
      <c r="DD31" s="389">
        <v>3095.13</v>
      </c>
      <c r="DE31" s="390"/>
      <c r="DF31" s="389">
        <v>3136.982</v>
      </c>
      <c r="DG31" s="390"/>
      <c r="DH31" s="389">
        <v>3217.6941199998168</v>
      </c>
      <c r="DI31" s="390"/>
      <c r="DJ31" s="389">
        <v>3131.8339999999998</v>
      </c>
      <c r="DK31" s="390"/>
      <c r="DL31" s="389"/>
      <c r="DM31" s="390"/>
      <c r="DN31" s="389"/>
      <c r="DO31" s="391"/>
      <c r="DP31" s="171"/>
      <c r="DQ31" s="1"/>
    </row>
    <row r="32" spans="1:122" ht="14.25" customHeight="1" thickBot="1" x14ac:dyDescent="0.3">
      <c r="A32" s="309" t="s">
        <v>10</v>
      </c>
      <c r="B32" s="310"/>
      <c r="C32" s="311"/>
      <c r="D32" s="312">
        <v>2108.6</v>
      </c>
      <c r="E32" s="313"/>
      <c r="F32" s="312">
        <v>2160</v>
      </c>
      <c r="G32" s="313"/>
      <c r="H32" s="312">
        <v>2012.23</v>
      </c>
      <c r="I32" s="313"/>
      <c r="J32" s="384">
        <v>2032.81</v>
      </c>
      <c r="K32" s="386"/>
      <c r="L32" s="384">
        <v>1992</v>
      </c>
      <c r="M32" s="386"/>
      <c r="N32" s="384">
        <v>1992</v>
      </c>
      <c r="O32" s="386"/>
      <c r="P32" s="384">
        <v>1984.11</v>
      </c>
      <c r="Q32" s="386"/>
      <c r="R32" s="384">
        <v>1992</v>
      </c>
      <c r="S32" s="386"/>
      <c r="T32" s="384">
        <v>2168.6</v>
      </c>
      <c r="U32" s="386"/>
      <c r="V32" s="312"/>
      <c r="W32" s="313"/>
      <c r="X32" s="387"/>
      <c r="Y32" s="388"/>
      <c r="Z32" s="312"/>
      <c r="AA32" s="313"/>
      <c r="AB32" s="312"/>
      <c r="AC32" s="313"/>
      <c r="AD32" s="319"/>
      <c r="AE32" s="320"/>
      <c r="AF32" s="312"/>
      <c r="AG32" s="313"/>
      <c r="AH32" s="312"/>
      <c r="AI32" s="313"/>
      <c r="AJ32" s="312"/>
      <c r="AK32" s="313"/>
      <c r="AL32" s="312"/>
      <c r="AM32" s="313"/>
      <c r="AN32" s="312"/>
      <c r="AO32" s="313"/>
      <c r="AP32" s="312"/>
      <c r="AQ32" s="313"/>
      <c r="AR32" s="312"/>
      <c r="AS32" s="313"/>
      <c r="AT32" s="312"/>
      <c r="AU32" s="313"/>
      <c r="AV32" s="312"/>
      <c r="AW32" s="313"/>
      <c r="AX32" s="312"/>
      <c r="AY32" s="313"/>
      <c r="AZ32" s="312"/>
      <c r="BA32" s="313"/>
      <c r="BB32" s="312"/>
      <c r="BC32" s="313"/>
      <c r="BD32" s="312"/>
      <c r="BE32" s="313"/>
      <c r="BF32" s="312"/>
      <c r="BG32" s="313"/>
      <c r="BH32" s="319"/>
      <c r="BI32" s="320"/>
      <c r="BJ32" s="319"/>
      <c r="BK32" s="320"/>
      <c r="BL32" s="319"/>
      <c r="BM32" s="320"/>
      <c r="BN32" s="312"/>
      <c r="BO32" s="313"/>
      <c r="BP32" s="312"/>
      <c r="BQ32" s="313"/>
      <c r="BR32" s="312"/>
      <c r="BS32" s="313"/>
      <c r="BT32" s="384">
        <v>2009.32</v>
      </c>
      <c r="BU32" s="386"/>
      <c r="BV32" s="384">
        <v>2178.41</v>
      </c>
      <c r="BW32" s="386"/>
      <c r="BX32" s="384">
        <v>2133</v>
      </c>
      <c r="BY32" s="386"/>
      <c r="BZ32" s="384">
        <v>2133</v>
      </c>
      <c r="CA32" s="386"/>
      <c r="CB32" s="384">
        <v>1827</v>
      </c>
      <c r="CC32" s="386"/>
      <c r="CD32" s="319">
        <v>1827</v>
      </c>
      <c r="CE32" s="320"/>
      <c r="CF32" s="319">
        <v>1755</v>
      </c>
      <c r="CG32" s="320"/>
      <c r="CH32" s="319">
        <v>1872</v>
      </c>
      <c r="CI32" s="320"/>
      <c r="CJ32" s="319">
        <v>1800</v>
      </c>
      <c r="CK32" s="320"/>
      <c r="CL32" s="319">
        <v>1896</v>
      </c>
      <c r="CM32" s="320"/>
      <c r="CN32" s="319">
        <v>1896</v>
      </c>
      <c r="CO32" s="320"/>
      <c r="CP32" s="319">
        <v>1917.59</v>
      </c>
      <c r="CQ32" s="320"/>
      <c r="CR32" s="384">
        <v>1920</v>
      </c>
      <c r="CS32" s="386"/>
      <c r="CT32" s="384">
        <v>1981.66</v>
      </c>
      <c r="CU32" s="385"/>
      <c r="CV32" s="384">
        <v>1961.18</v>
      </c>
      <c r="CW32" s="385"/>
      <c r="CX32" s="384">
        <v>1953.98</v>
      </c>
      <c r="CY32" s="385"/>
      <c r="CZ32" s="384">
        <v>1888.17</v>
      </c>
      <c r="DA32" s="385"/>
      <c r="DB32" s="384">
        <v>1906.58</v>
      </c>
      <c r="DC32" s="385"/>
      <c r="DD32" s="384">
        <v>1944</v>
      </c>
      <c r="DE32" s="385"/>
      <c r="DF32" s="384">
        <v>1989.2429999999999</v>
      </c>
      <c r="DG32" s="385"/>
      <c r="DH32" s="384">
        <v>2040</v>
      </c>
      <c r="DI32" s="385"/>
      <c r="DJ32" s="384">
        <v>1872</v>
      </c>
      <c r="DK32" s="385"/>
      <c r="DL32" s="384"/>
      <c r="DM32" s="385"/>
      <c r="DN32" s="384"/>
      <c r="DO32" s="386"/>
      <c r="DP32" s="171"/>
      <c r="DQ32" s="1"/>
    </row>
    <row r="33" spans="1:121" ht="14.25" customHeight="1" thickBot="1" x14ac:dyDescent="0.3">
      <c r="A33" s="316" t="s">
        <v>11</v>
      </c>
      <c r="B33" s="317"/>
      <c r="C33" s="318"/>
      <c r="D33" s="319">
        <v>322.76</v>
      </c>
      <c r="E33" s="320"/>
      <c r="F33" s="319">
        <v>326.5</v>
      </c>
      <c r="G33" s="320"/>
      <c r="H33" s="379">
        <v>336.43</v>
      </c>
      <c r="I33" s="381"/>
      <c r="J33" s="379">
        <v>324.26</v>
      </c>
      <c r="K33" s="381"/>
      <c r="L33" s="379">
        <v>310.23</v>
      </c>
      <c r="M33" s="381"/>
      <c r="N33" s="319">
        <v>12.54</v>
      </c>
      <c r="O33" s="320"/>
      <c r="P33" s="319">
        <v>319.66699999999997</v>
      </c>
      <c r="Q33" s="320"/>
      <c r="R33" s="382">
        <v>310.23</v>
      </c>
      <c r="S33" s="383"/>
      <c r="T33" s="319">
        <v>319.47000000000003</v>
      </c>
      <c r="U33" s="320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319">
        <v>332.89</v>
      </c>
      <c r="BU33" s="320"/>
      <c r="BV33" s="319">
        <v>340.7</v>
      </c>
      <c r="BW33" s="320"/>
      <c r="BX33" s="319">
        <v>341.5</v>
      </c>
      <c r="BY33" s="320"/>
      <c r="BZ33" s="379">
        <v>315.7</v>
      </c>
      <c r="CA33" s="381"/>
      <c r="CB33" s="379">
        <v>315.10000000000002</v>
      </c>
      <c r="CC33" s="381"/>
      <c r="CD33" s="319">
        <v>315.10000000000002</v>
      </c>
      <c r="CE33" s="320"/>
      <c r="CF33" s="319">
        <v>285</v>
      </c>
      <c r="CG33" s="320"/>
      <c r="CH33" s="319">
        <v>283.60000000000002</v>
      </c>
      <c r="CI33" s="320"/>
      <c r="CJ33" s="319">
        <v>290.2</v>
      </c>
      <c r="CK33" s="320"/>
      <c r="CL33" s="319">
        <v>305.7</v>
      </c>
      <c r="CM33" s="320"/>
      <c r="CN33" s="319">
        <v>280.5</v>
      </c>
      <c r="CO33" s="320"/>
      <c r="CP33" s="319">
        <v>295.33999999999997</v>
      </c>
      <c r="CQ33" s="320"/>
      <c r="CR33" s="379">
        <v>295.5</v>
      </c>
      <c r="CS33" s="381"/>
      <c r="CT33" s="379">
        <v>311.245</v>
      </c>
      <c r="CU33" s="380"/>
      <c r="CV33" s="379">
        <v>308.85000000000002</v>
      </c>
      <c r="CW33" s="380"/>
      <c r="CX33" s="379">
        <v>307.7</v>
      </c>
      <c r="CY33" s="380"/>
      <c r="CZ33" s="379">
        <v>270.17</v>
      </c>
      <c r="DA33" s="380"/>
      <c r="DB33" s="379">
        <v>314.97000000000003</v>
      </c>
      <c r="DC33" s="380"/>
      <c r="DD33" s="379">
        <v>314.05</v>
      </c>
      <c r="DE33" s="380"/>
      <c r="DF33" s="379">
        <v>315.37</v>
      </c>
      <c r="DG33" s="380"/>
      <c r="DH33" s="379">
        <v>320.16000000000003</v>
      </c>
      <c r="DI33" s="380"/>
      <c r="DJ33" s="379">
        <v>320.16000000000003</v>
      </c>
      <c r="DK33" s="380"/>
      <c r="DL33" s="379"/>
      <c r="DM33" s="380"/>
      <c r="DN33" s="379"/>
      <c r="DO33" s="381"/>
      <c r="DP33" s="171"/>
      <c r="DQ33" s="1"/>
    </row>
    <row r="34" spans="1:121" ht="14.25" customHeight="1" thickBot="1" x14ac:dyDescent="0.3">
      <c r="A34" s="316" t="s">
        <v>12</v>
      </c>
      <c r="B34" s="317"/>
      <c r="C34" s="318"/>
      <c r="D34" s="321">
        <f>D30+D32+D33</f>
        <v>3676.5520000003653</v>
      </c>
      <c r="E34" s="322"/>
      <c r="F34" s="321">
        <f>F30+F32+F33</f>
        <v>3764.3960000002235</v>
      </c>
      <c r="G34" s="322"/>
      <c r="H34" s="321">
        <f>H30+H32+H33</f>
        <v>3601.5960000002237</v>
      </c>
      <c r="I34" s="322"/>
      <c r="J34" s="321">
        <f>J30+J32+J33</f>
        <v>3603.9400000000005</v>
      </c>
      <c r="K34" s="322"/>
      <c r="L34" s="321">
        <f>L30+L32+L33</f>
        <v>3487.7679999998968</v>
      </c>
      <c r="M34" s="322"/>
      <c r="N34" s="321">
        <f>N30+N32+N33</f>
        <v>3128.21</v>
      </c>
      <c r="O34" s="322"/>
      <c r="P34" s="321">
        <f>P30+P32+P33</f>
        <v>3514.0090000001896</v>
      </c>
      <c r="Q34" s="322"/>
      <c r="R34" s="321">
        <f>R30+R32+R33</f>
        <v>3538.7959999999807</v>
      </c>
      <c r="S34" s="322"/>
      <c r="T34" s="321">
        <f>T30+T32+T33</f>
        <v>3721.190000000086</v>
      </c>
      <c r="U34" s="322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321">
        <f>BT30+BT32+BT33</f>
        <v>3599.0280000002986</v>
      </c>
      <c r="BU34" s="322"/>
      <c r="BV34" s="321">
        <f>BV30+BV32+BV33</f>
        <v>3784.1180000002987</v>
      </c>
      <c r="BW34" s="322"/>
      <c r="BX34" s="321">
        <f>BX30+BX32+BX33</f>
        <v>3721.1159999995048</v>
      </c>
      <c r="BY34" s="322"/>
      <c r="BZ34" s="321">
        <f>BZ30+BZ32+BZ33</f>
        <v>3671.9540000001143</v>
      </c>
      <c r="CA34" s="322"/>
      <c r="CB34" s="321">
        <f>CB30+CB32+CB33</f>
        <v>3402.9379999998628</v>
      </c>
      <c r="CC34" s="322"/>
      <c r="CD34" s="321">
        <f t="shared" ref="CD34:CR34" si="7">CD30+CD32+CD33</f>
        <v>3388.4660000002636</v>
      </c>
      <c r="CE34" s="322"/>
      <c r="CF34" s="321">
        <f t="shared" si="7"/>
        <v>3313.8899999999703</v>
      </c>
      <c r="CG34" s="322"/>
      <c r="CH34" s="321">
        <f t="shared" si="7"/>
        <v>3363.4199999999996</v>
      </c>
      <c r="CI34" s="322"/>
      <c r="CJ34" s="321">
        <f t="shared" si="7"/>
        <v>3250.231999999749</v>
      </c>
      <c r="CK34" s="322"/>
      <c r="CL34" s="321">
        <f t="shared" si="7"/>
        <v>3401.4500000000771</v>
      </c>
      <c r="CM34" s="322"/>
      <c r="CN34" s="321">
        <f t="shared" si="7"/>
        <v>3263.646000000113</v>
      </c>
      <c r="CO34" s="322"/>
      <c r="CP34" s="321">
        <f t="shared" si="7"/>
        <v>3314.3119999999644</v>
      </c>
      <c r="CQ34" s="322"/>
      <c r="CR34" s="321">
        <f t="shared" si="7"/>
        <v>3282.4360000002143</v>
      </c>
      <c r="CS34" s="322"/>
      <c r="CT34" s="321">
        <f>CT30+CT32+CT33</f>
        <v>3486.2469999994528</v>
      </c>
      <c r="CU34" s="378"/>
      <c r="CV34" s="321">
        <f>CV30+CV32+CV33</f>
        <v>3523.7680000000751</v>
      </c>
      <c r="CW34" s="378"/>
      <c r="CX34" s="321">
        <f>CX30+CX32+CX33</f>
        <v>3456.3999999998314</v>
      </c>
      <c r="CY34" s="378"/>
      <c r="CZ34" s="321">
        <f>CZ30+CZ32+CZ33</f>
        <v>2817.016000000569</v>
      </c>
      <c r="DA34" s="378"/>
      <c r="DB34" s="321">
        <f>DB30+DB32+DB33</f>
        <v>3225.6440000000848</v>
      </c>
      <c r="DC34" s="378"/>
      <c r="DD34" s="321">
        <f>DD30+DD32+DD33</f>
        <v>3337.6219999997302</v>
      </c>
      <c r="DE34" s="378"/>
      <c r="DF34" s="321">
        <f>DF30+DF32+DF33</f>
        <v>3455.6789999996877</v>
      </c>
      <c r="DG34" s="378"/>
      <c r="DH34" s="321">
        <f>DH30+DH32+DH33</f>
        <v>3355.012000000238</v>
      </c>
      <c r="DI34" s="378"/>
      <c r="DJ34" s="321">
        <f>DJ30+DJ32+DJ33</f>
        <v>3263.6380000000563</v>
      </c>
      <c r="DK34" s="378"/>
      <c r="DL34" s="321">
        <f>DL30+DL32+DL33</f>
        <v>0</v>
      </c>
      <c r="DM34" s="378"/>
      <c r="DN34" s="321">
        <f>DN30+DN32+DN33</f>
        <v>0</v>
      </c>
      <c r="DO34" s="322"/>
      <c r="DP34" s="171"/>
      <c r="DQ34" s="1"/>
    </row>
    <row r="35" spans="1:121" ht="14.25" customHeight="1" thickBot="1" x14ac:dyDescent="0.3">
      <c r="A35" s="325" t="s">
        <v>13</v>
      </c>
      <c r="B35" s="326"/>
      <c r="C35" s="327"/>
      <c r="D35" s="323">
        <f>D31-D34</f>
        <v>356.54919999927142</v>
      </c>
      <c r="E35" s="324"/>
      <c r="F35" s="323">
        <f>F31-F34</f>
        <v>-98.98668000014095</v>
      </c>
      <c r="G35" s="324"/>
      <c r="H35" s="323">
        <f>H31-H34</f>
        <v>147.82955999974183</v>
      </c>
      <c r="I35" s="324"/>
      <c r="J35" s="323">
        <f>J31-J34</f>
        <v>173.66032000016503</v>
      </c>
      <c r="K35" s="324"/>
      <c r="L35" s="323">
        <f>L31-L34</f>
        <v>161.87700000005862</v>
      </c>
      <c r="M35" s="324"/>
      <c r="N35" s="323">
        <f>N31-N34</f>
        <v>502.47703999998839</v>
      </c>
      <c r="O35" s="324"/>
      <c r="P35" s="323">
        <f>P31-P34</f>
        <v>132.34067999972694</v>
      </c>
      <c r="Q35" s="324"/>
      <c r="R35" s="323">
        <f>R31-R34</f>
        <v>82.822000000019216</v>
      </c>
      <c r="S35" s="324"/>
      <c r="T35" s="323">
        <f>T31-T34</f>
        <v>8.1159999999140382</v>
      </c>
      <c r="U35" s="324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3">
        <f>BT31-BT34</f>
        <v>128.02099999970142</v>
      </c>
      <c r="BU35" s="324"/>
      <c r="BV35" s="323">
        <f>BV31-BV34</f>
        <v>-172.21500000029891</v>
      </c>
      <c r="BW35" s="324"/>
      <c r="BX35" s="323">
        <f>BX31-BX34</f>
        <v>-575.81799999950499</v>
      </c>
      <c r="BY35" s="324"/>
      <c r="BZ35" s="323">
        <f>BZ31-BZ34</f>
        <v>-572.41600000011431</v>
      </c>
      <c r="CA35" s="324"/>
      <c r="CB35" s="323">
        <f>CB31-CB34</f>
        <v>-306.94655999983206</v>
      </c>
      <c r="CC35" s="324"/>
      <c r="CD35" s="321">
        <f>CD31-CD34</f>
        <v>-198.92800000026364</v>
      </c>
      <c r="CE35" s="322"/>
      <c r="CF35" s="321">
        <f>CF31-CF34</f>
        <v>1.9680000000298605</v>
      </c>
      <c r="CG35" s="322"/>
      <c r="CH35" s="321">
        <f>CH31-CH34</f>
        <v>-47.866999999999734</v>
      </c>
      <c r="CI35" s="322"/>
      <c r="CJ35" s="321">
        <f>CJ31-CJ34</f>
        <v>69.114120000272123</v>
      </c>
      <c r="CK35" s="322"/>
      <c r="CL35" s="321">
        <f>CL31-CL34</f>
        <v>-116.12600000007706</v>
      </c>
      <c r="CM35" s="322"/>
      <c r="CN35" s="321">
        <f>CN31-CN34</f>
        <v>-13.835000000112814</v>
      </c>
      <c r="CO35" s="322"/>
      <c r="CP35" s="323">
        <f>CP31-CP34</f>
        <v>190.73400000003539</v>
      </c>
      <c r="CQ35" s="324"/>
      <c r="CR35" s="323">
        <f>CR31-CR34</f>
        <v>213.86099999978569</v>
      </c>
      <c r="CS35" s="324"/>
      <c r="CT35" s="323">
        <f t="shared" ref="CT35:CZ35" si="8">CT31-CT34</f>
        <v>-111.68467999928043</v>
      </c>
      <c r="CU35" s="377"/>
      <c r="CV35" s="323">
        <f t="shared" si="8"/>
        <v>-119.28500000007489</v>
      </c>
      <c r="CW35" s="377"/>
      <c r="CX35" s="323">
        <f t="shared" si="8"/>
        <v>-151.50743999969154</v>
      </c>
      <c r="CY35" s="377"/>
      <c r="CZ35" s="323">
        <f t="shared" si="8"/>
        <v>191.00767999919663</v>
      </c>
      <c r="DA35" s="377"/>
      <c r="DB35" s="323">
        <f>DB31-DB34</f>
        <v>-145.34500000008484</v>
      </c>
      <c r="DC35" s="377"/>
      <c r="DD35" s="323">
        <f>DD31-DD34</f>
        <v>-242.49199999973007</v>
      </c>
      <c r="DE35" s="377"/>
      <c r="DF35" s="323">
        <f>DF31-DF34</f>
        <v>-318.6969999996877</v>
      </c>
      <c r="DG35" s="377"/>
      <c r="DH35" s="323">
        <f>DH31-DH34</f>
        <v>-137.31788000042116</v>
      </c>
      <c r="DI35" s="377"/>
      <c r="DJ35" s="323">
        <f>DJ31-DJ34</f>
        <v>-131.80400000005648</v>
      </c>
      <c r="DK35" s="377"/>
      <c r="DL35" s="323">
        <f>DL31-DL34</f>
        <v>0</v>
      </c>
      <c r="DM35" s="377"/>
      <c r="DN35" s="323">
        <f>DN31-DN34</f>
        <v>0</v>
      </c>
      <c r="DO35" s="324"/>
      <c r="DP35" s="171"/>
      <c r="DQ35" s="1"/>
    </row>
    <row r="36" spans="1:121" ht="15" hidden="1" customHeight="1" x14ac:dyDescent="0.25">
      <c r="A36" s="329" t="s">
        <v>14</v>
      </c>
      <c r="B36" s="330"/>
      <c r="C36" s="331"/>
      <c r="D36" s="328">
        <f>D31-E30-D32-D33</f>
        <v>109.24033999939797</v>
      </c>
      <c r="E36" s="306"/>
      <c r="F36" s="328">
        <f>F31-G30-F32-F33</f>
        <v>-39.726859999794215</v>
      </c>
      <c r="G36" s="306"/>
      <c r="H36" s="328">
        <f>H31-I30-H32-H33</f>
        <v>216.5840499996919</v>
      </c>
      <c r="I36" s="306"/>
      <c r="J36" s="328">
        <f>J31-K30-J32-J33</f>
        <v>202.39147000047683</v>
      </c>
      <c r="K36" s="306"/>
      <c r="L36" s="328">
        <f>L31-M30-L32-L33</f>
        <v>207.44585000001553</v>
      </c>
      <c r="M36" s="306"/>
      <c r="N36" s="328">
        <f>N31-O30-N32-N33</f>
        <v>486.16053000005735</v>
      </c>
      <c r="O36" s="306"/>
      <c r="P36" s="328">
        <f>P31-Q30-P32-P33</f>
        <v>87.756669999803023</v>
      </c>
      <c r="Q36" s="306"/>
      <c r="R36" s="328">
        <f>R31-S30-R32-R33</f>
        <v>49.669639999992341</v>
      </c>
      <c r="S36" s="306"/>
      <c r="T36" s="328">
        <f>T31-U30-T32-T33</f>
        <v>-83.618400000232441</v>
      </c>
      <c r="U36" s="306"/>
      <c r="V36" s="328">
        <f>V31-W30-V32-V33</f>
        <v>-2513.4879999999998</v>
      </c>
      <c r="W36" s="306"/>
      <c r="X36" s="328">
        <f>X31-Y30-X32-X33</f>
        <v>-2513.4879999999998</v>
      </c>
      <c r="Y36" s="306"/>
      <c r="Z36" s="328">
        <f>Z31-AA30-Z32-Z33</f>
        <v>-2513.4879999999998</v>
      </c>
      <c r="AA36" s="306"/>
      <c r="AB36" s="328">
        <f>AB31-AC30-AB32-AB33</f>
        <v>-2513.4879999999998</v>
      </c>
      <c r="AC36" s="306"/>
      <c r="AD36" s="328">
        <f>AD31-AE30-AD32-AD33</f>
        <v>-2513.4879999999998</v>
      </c>
      <c r="AE36" s="368"/>
      <c r="AF36" s="328">
        <f>AF31-AG30-AF32-AF33</f>
        <v>-2513.4879999999998</v>
      </c>
      <c r="AG36" s="306"/>
      <c r="AH36" s="328">
        <f>AH31-AI30-AH32-AH33</f>
        <v>-2513.4879999999998</v>
      </c>
      <c r="AI36" s="306"/>
      <c r="AJ36" s="328">
        <f>AJ31-AK30-AJ32-AJ33</f>
        <v>-2513.4879999999998</v>
      </c>
      <c r="AK36" s="306"/>
      <c r="AL36" s="328">
        <f>AL31-AM30-AL32-AL33</f>
        <v>-2513.4879999999998</v>
      </c>
      <c r="AM36" s="306"/>
      <c r="AN36" s="328">
        <f>AN31-AO30-AN32-AN33</f>
        <v>-2513.4879999999998</v>
      </c>
      <c r="AO36" s="306"/>
      <c r="AP36" s="328">
        <f>AP31-AQ30-AP32-AP33</f>
        <v>-2513.4879999999998</v>
      </c>
      <c r="AQ36" s="306"/>
      <c r="AR36" s="328">
        <f>AR31-AS30-AR32-AR33</f>
        <v>-2513.4879999999998</v>
      </c>
      <c r="AS36" s="306"/>
      <c r="AT36" s="328">
        <f>AT31-AU30-AT32-AT33</f>
        <v>-2513.4879999999998</v>
      </c>
      <c r="AU36" s="306"/>
      <c r="AV36" s="328">
        <f>AV31-AW30-AV32-AV33</f>
        <v>-2513.4879999999998</v>
      </c>
      <c r="AW36" s="306"/>
      <c r="AX36" s="328">
        <f>AX31-AY30-AX32-AX33</f>
        <v>-2513.4879999999998</v>
      </c>
      <c r="AY36" s="306"/>
      <c r="AZ36" s="328">
        <f>AZ31-BA30-AZ32-AZ33</f>
        <v>-2513.4879999999998</v>
      </c>
      <c r="BA36" s="306"/>
      <c r="BB36" s="328">
        <f>BB31-BC30-BB32-BB33</f>
        <v>-2513.4879999999998</v>
      </c>
      <c r="BC36" s="306"/>
      <c r="BD36" s="328">
        <f>BD31-BE30-BD32-BD33</f>
        <v>-2513.4879999999998</v>
      </c>
      <c r="BE36" s="306"/>
      <c r="BF36" s="328">
        <f>BF31-BG30-BF32-BF33</f>
        <v>-2513.4879999999998</v>
      </c>
      <c r="BG36" s="306"/>
      <c r="BH36" s="328">
        <f>BH31-BI30-BH32-BH33</f>
        <v>-2513.4879999999998</v>
      </c>
      <c r="BI36" s="368"/>
      <c r="BJ36" s="328">
        <f>BJ31-BK30-BJ32-BJ33</f>
        <v>-2513.4879999999998</v>
      </c>
      <c r="BK36" s="368"/>
      <c r="BL36" s="328">
        <f>BL31-BM30-BL32-BL33</f>
        <v>-2513.4879999999998</v>
      </c>
      <c r="BM36" s="368"/>
      <c r="BN36" s="328">
        <f>BN31-BO30-BN32-BN33</f>
        <v>-2513.4879999999998</v>
      </c>
      <c r="BO36" s="306"/>
      <c r="BP36" s="328">
        <f>BP31-BQ30-BP32-BP33</f>
        <v>-2513.4879999999998</v>
      </c>
      <c r="BQ36" s="306"/>
      <c r="BR36" s="328">
        <f>BR31-BS30-BR32-BR33</f>
        <v>-2513.4879999999998</v>
      </c>
      <c r="BS36" s="306"/>
      <c r="BT36" s="328">
        <f>BT31-BU30-BT32-BT33</f>
        <v>96.563410000259978</v>
      </c>
      <c r="BU36" s="306"/>
      <c r="BV36" s="328">
        <f>BV31-BW30-BV32-BV33</f>
        <v>-148.33522000047441</v>
      </c>
      <c r="BW36" s="306"/>
      <c r="BX36" s="328">
        <f>BX31-BY30-BX32-BX33</f>
        <v>-511.85252999936256</v>
      </c>
      <c r="BY36" s="306"/>
      <c r="BZ36" s="328">
        <f>BZ31-CA30-BZ32-BZ33</f>
        <v>-397.35183000025262</v>
      </c>
      <c r="CA36" s="306"/>
      <c r="CB36" s="125"/>
      <c r="CC36" s="125"/>
      <c r="CD36" s="125"/>
      <c r="CE36" s="125"/>
      <c r="CF36" s="125"/>
      <c r="CG36" s="125"/>
      <c r="CH36" s="372">
        <f>SUM(D36:BM36)</f>
        <v>-54060.832710000577</v>
      </c>
      <c r="CI36" s="373"/>
      <c r="CJ36" s="374"/>
      <c r="CK36" s="374"/>
      <c r="CL36" s="374"/>
      <c r="CM36" s="374"/>
      <c r="CN36" s="374"/>
      <c r="CO36" s="374"/>
      <c r="CP36" s="374"/>
      <c r="CQ36" s="374"/>
      <c r="CR36" s="375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332" t="s">
        <v>15</v>
      </c>
      <c r="B37" s="332"/>
      <c r="C37" s="332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76">
        <v>45107</v>
      </c>
      <c r="BQ39" s="376"/>
      <c r="DQ39" s="67"/>
    </row>
    <row r="40" spans="1:121" x14ac:dyDescent="0.25">
      <c r="D40" s="334" t="s">
        <v>52</v>
      </c>
      <c r="E40" s="334"/>
      <c r="F40" s="334" t="s">
        <v>53</v>
      </c>
      <c r="G40" s="334"/>
      <c r="H40" s="334" t="s">
        <v>51</v>
      </c>
      <c r="I40" s="334"/>
      <c r="J40" s="334" t="s">
        <v>54</v>
      </c>
      <c r="K40" s="334"/>
      <c r="L40" s="334" t="s">
        <v>55</v>
      </c>
      <c r="M40" s="334"/>
      <c r="N40" s="334" t="s">
        <v>56</v>
      </c>
      <c r="O40" s="334"/>
      <c r="P40" s="334" t="s">
        <v>57</v>
      </c>
      <c r="Q40" s="334"/>
      <c r="R40" s="334" t="s">
        <v>58</v>
      </c>
      <c r="S40" s="334"/>
      <c r="T40" s="334" t="s">
        <v>59</v>
      </c>
      <c r="U40" s="334"/>
      <c r="AH40" s="85"/>
      <c r="AI40" s="84"/>
      <c r="AJ40" s="85"/>
      <c r="AL40" s="85"/>
      <c r="AN40" s="84"/>
      <c r="AP40" s="85"/>
      <c r="AR40" s="85"/>
      <c r="AX40" s="92"/>
      <c r="BB40" s="92"/>
      <c r="BT40" s="334" t="s">
        <v>60</v>
      </c>
      <c r="BU40" s="334"/>
      <c r="BV40" s="334" t="s">
        <v>63</v>
      </c>
      <c r="BW40" s="334"/>
      <c r="BX40" s="334" t="s">
        <v>64</v>
      </c>
      <c r="BY40" s="334"/>
      <c r="BZ40" s="334" t="s">
        <v>65</v>
      </c>
      <c r="CA40" s="334"/>
      <c r="CB40" s="334" t="s">
        <v>66</v>
      </c>
      <c r="CC40" s="334"/>
      <c r="CD40" s="334" t="s">
        <v>67</v>
      </c>
      <c r="CE40" s="334"/>
      <c r="CF40" s="334" t="s">
        <v>68</v>
      </c>
      <c r="CG40" s="334"/>
      <c r="CH40" s="334" t="s">
        <v>69</v>
      </c>
      <c r="CI40" s="334"/>
      <c r="CJ40" s="334" t="s">
        <v>69</v>
      </c>
      <c r="CK40" s="334"/>
      <c r="CL40" s="334">
        <v>15715.576999999999</v>
      </c>
      <c r="CM40" s="334"/>
      <c r="CN40" s="333">
        <v>15719.266</v>
      </c>
      <c r="CO40" s="333"/>
      <c r="CP40" s="333" t="s">
        <v>70</v>
      </c>
      <c r="CQ40" s="333"/>
      <c r="CR40" s="333" t="s">
        <v>71</v>
      </c>
      <c r="CS40" s="333"/>
      <c r="CT40" s="333" t="s">
        <v>72</v>
      </c>
      <c r="CU40" s="333"/>
      <c r="CV40" s="333" t="s">
        <v>73</v>
      </c>
      <c r="CW40" s="333"/>
      <c r="CX40" s="333">
        <v>45163</v>
      </c>
      <c r="CY40" s="333"/>
      <c r="CZ40" s="333">
        <v>45164</v>
      </c>
      <c r="DA40" s="333"/>
      <c r="DB40" s="333">
        <v>45165</v>
      </c>
      <c r="DC40" s="333"/>
      <c r="DD40" s="333">
        <v>45166</v>
      </c>
      <c r="DE40" s="333"/>
      <c r="DF40" s="333">
        <v>45167</v>
      </c>
      <c r="DG40" s="333"/>
      <c r="DH40" s="333">
        <v>45168</v>
      </c>
      <c r="DI40" s="333"/>
      <c r="DJ40" s="333">
        <v>45169</v>
      </c>
      <c r="DK40" s="333"/>
      <c r="DL40" s="333"/>
      <c r="DM40" s="333"/>
      <c r="DN40" s="333"/>
      <c r="DO40" s="333"/>
    </row>
    <row r="41" spans="1:121" x14ac:dyDescent="0.25">
      <c r="C41" s="78" t="s">
        <v>16</v>
      </c>
      <c r="D41" s="336">
        <v>15642.611999999999</v>
      </c>
      <c r="E41" s="336"/>
      <c r="F41" s="336">
        <v>15647.148999999999</v>
      </c>
      <c r="G41" s="336"/>
      <c r="H41" s="336">
        <v>15651.105</v>
      </c>
      <c r="I41" s="336"/>
      <c r="J41" s="336">
        <v>15654.773999999999</v>
      </c>
      <c r="K41" s="336"/>
      <c r="L41" s="336">
        <v>15658.712</v>
      </c>
      <c r="M41" s="336"/>
      <c r="N41" s="336">
        <v>15662.493</v>
      </c>
      <c r="O41" s="336"/>
      <c r="P41" s="336">
        <v>15666.384</v>
      </c>
      <c r="Q41" s="336"/>
      <c r="R41" s="336">
        <v>15670.371999999999</v>
      </c>
      <c r="S41" s="336"/>
      <c r="T41" s="336">
        <v>15674.883</v>
      </c>
      <c r="U41" s="336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71"/>
      <c r="BQ41" s="371"/>
      <c r="BR41" s="13"/>
      <c r="BS41" s="13"/>
      <c r="BT41" s="336">
        <v>15679.178</v>
      </c>
      <c r="BU41" s="336"/>
      <c r="BV41" s="336">
        <v>15683.91</v>
      </c>
      <c r="BW41" s="336"/>
      <c r="BX41" s="336">
        <v>15688.98</v>
      </c>
      <c r="BY41" s="336"/>
      <c r="BZ41" s="336">
        <v>15693.849</v>
      </c>
      <c r="CA41" s="336"/>
      <c r="CB41" s="335">
        <v>15697.99</v>
      </c>
      <c r="CC41" s="335"/>
      <c r="CD41" s="336">
        <v>15701.493</v>
      </c>
      <c r="CE41" s="336"/>
      <c r="CF41" s="336">
        <v>15705.103999999999</v>
      </c>
      <c r="CG41" s="336"/>
      <c r="CH41" s="336">
        <v>15708.431</v>
      </c>
      <c r="CI41" s="336"/>
      <c r="CJ41" s="336">
        <v>15711.866</v>
      </c>
      <c r="CK41" s="336"/>
      <c r="CL41" s="336">
        <v>773.64</v>
      </c>
      <c r="CM41" s="336"/>
      <c r="CN41" s="336">
        <v>773.64</v>
      </c>
      <c r="CO41" s="336"/>
      <c r="CP41" s="336">
        <v>15723.18</v>
      </c>
      <c r="CQ41" s="336"/>
      <c r="CR41" s="341">
        <v>15727.358</v>
      </c>
      <c r="CS41" s="341"/>
      <c r="CT41" s="341">
        <v>15731.334999999999</v>
      </c>
      <c r="CU41" s="341"/>
      <c r="CV41" s="341">
        <v>15735.152</v>
      </c>
      <c r="CW41" s="341"/>
      <c r="CX41" s="341">
        <v>15738.781000000001</v>
      </c>
      <c r="CY41" s="341"/>
      <c r="CZ41" s="341">
        <v>15742.718000000001</v>
      </c>
      <c r="DA41" s="341"/>
      <c r="DB41" s="370">
        <v>15746.489</v>
      </c>
      <c r="DC41" s="370"/>
      <c r="DD41" s="370">
        <v>15750.592000000001</v>
      </c>
      <c r="DE41" s="370"/>
      <c r="DF41" s="341">
        <v>15753.919</v>
      </c>
      <c r="DG41" s="341"/>
      <c r="DH41" s="341">
        <v>15757.589</v>
      </c>
      <c r="DI41" s="341"/>
      <c r="DJ41" s="333">
        <v>15761.272000000001</v>
      </c>
      <c r="DK41" s="333"/>
      <c r="DL41" s="341"/>
      <c r="DM41" s="341"/>
      <c r="DN41" s="341"/>
      <c r="DO41" s="341"/>
    </row>
    <row r="42" spans="1:121" x14ac:dyDescent="0.25">
      <c r="C42" s="78" t="s">
        <v>17</v>
      </c>
      <c r="D42" s="336">
        <v>773.63900000000001</v>
      </c>
      <c r="E42" s="336"/>
      <c r="F42" s="336">
        <v>773.63900000000001</v>
      </c>
      <c r="G42" s="336"/>
      <c r="H42" s="336">
        <v>773.63900000000001</v>
      </c>
      <c r="I42" s="336"/>
      <c r="J42" s="336">
        <v>773.63900000000001</v>
      </c>
      <c r="K42" s="336"/>
      <c r="L42" s="336">
        <v>773.63900000000001</v>
      </c>
      <c r="M42" s="336"/>
      <c r="N42" s="336">
        <v>773.63900000000001</v>
      </c>
      <c r="O42" s="336"/>
      <c r="P42" s="336">
        <v>773.63900000000001</v>
      </c>
      <c r="Q42" s="336"/>
      <c r="R42" s="336">
        <v>773.63900000000001</v>
      </c>
      <c r="S42" s="336"/>
      <c r="T42" s="336">
        <v>773.63900000000001</v>
      </c>
      <c r="U42" s="336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71"/>
      <c r="BQ42" s="371"/>
      <c r="BR42" s="13"/>
      <c r="BS42" s="13"/>
      <c r="BT42" s="336">
        <v>773.63900000000001</v>
      </c>
      <c r="BU42" s="336"/>
      <c r="BV42" s="336">
        <v>773.64</v>
      </c>
      <c r="BW42" s="336"/>
      <c r="BX42" s="336">
        <v>773.64</v>
      </c>
      <c r="BY42" s="336"/>
      <c r="BZ42" s="336">
        <v>773.64</v>
      </c>
      <c r="CA42" s="336"/>
      <c r="CB42" s="335">
        <v>773.64</v>
      </c>
      <c r="CC42" s="335"/>
      <c r="CD42" s="336">
        <v>773.64</v>
      </c>
      <c r="CE42" s="336"/>
      <c r="CF42" s="336">
        <v>773.64</v>
      </c>
      <c r="CG42" s="336"/>
      <c r="CH42" s="336">
        <v>773.64</v>
      </c>
      <c r="CI42" s="336"/>
      <c r="CJ42" s="336">
        <v>773.64</v>
      </c>
      <c r="CK42" s="336"/>
      <c r="CL42" s="336">
        <v>13.2800000000002</v>
      </c>
      <c r="CM42" s="336"/>
      <c r="CN42" s="336">
        <v>14.679999999999836</v>
      </c>
      <c r="CO42" s="336"/>
      <c r="CP42" s="336">
        <v>773.64</v>
      </c>
      <c r="CQ42" s="336"/>
      <c r="CR42" s="341">
        <v>773.64</v>
      </c>
      <c r="CS42" s="341"/>
      <c r="CT42" s="341">
        <v>773.64</v>
      </c>
      <c r="CU42" s="341"/>
      <c r="CV42" s="341">
        <v>773.64</v>
      </c>
      <c r="CW42" s="341"/>
      <c r="CX42" s="341">
        <v>773.64</v>
      </c>
      <c r="CY42" s="341"/>
      <c r="CZ42" s="341">
        <v>773.64</v>
      </c>
      <c r="DA42" s="341"/>
      <c r="DB42" s="370">
        <v>773.64</v>
      </c>
      <c r="DC42" s="370"/>
      <c r="DD42" s="370">
        <v>773.64</v>
      </c>
      <c r="DE42" s="370"/>
      <c r="DF42" s="341">
        <v>773.64</v>
      </c>
      <c r="DG42" s="341"/>
      <c r="DH42" s="341">
        <v>773.64</v>
      </c>
      <c r="DI42" s="341"/>
      <c r="DJ42" s="333">
        <v>773.64</v>
      </c>
      <c r="DK42" s="333"/>
      <c r="DL42" s="341"/>
      <c r="DM42" s="341"/>
      <c r="DN42" s="341"/>
      <c r="DO42" s="341"/>
    </row>
    <row r="43" spans="1:121" x14ac:dyDescent="0.25">
      <c r="C43" s="78" t="s">
        <v>18</v>
      </c>
      <c r="D43" s="336">
        <v>14.679999999999836</v>
      </c>
      <c r="E43" s="336"/>
      <c r="F43" s="336">
        <v>14.960000000000036</v>
      </c>
      <c r="G43" s="336"/>
      <c r="H43" s="336">
        <v>15.480000000000018</v>
      </c>
      <c r="I43" s="336"/>
      <c r="J43" s="336">
        <v>15.239999999999782</v>
      </c>
      <c r="K43" s="336"/>
      <c r="L43" s="336">
        <v>15.680000000000291</v>
      </c>
      <c r="M43" s="336"/>
      <c r="N43" s="336">
        <v>15.319999999999709</v>
      </c>
      <c r="O43" s="336"/>
      <c r="P43" s="336">
        <v>14.880000000000109</v>
      </c>
      <c r="Q43" s="336"/>
      <c r="R43" s="336">
        <v>15.160000000000309</v>
      </c>
      <c r="S43" s="336"/>
      <c r="T43" s="336">
        <v>15.199999999999818</v>
      </c>
      <c r="U43" s="336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71"/>
      <c r="BQ43" s="371"/>
      <c r="BR43" s="13"/>
      <c r="BS43" s="13"/>
      <c r="BT43" s="336">
        <v>15.159999999999854</v>
      </c>
      <c r="BU43" s="336"/>
      <c r="BV43" s="336">
        <v>12.160000000000309</v>
      </c>
      <c r="BW43" s="336"/>
      <c r="BX43" s="336">
        <v>6.7999999999997272</v>
      </c>
      <c r="BY43" s="336"/>
      <c r="BZ43" s="336">
        <v>17.920000000000073</v>
      </c>
      <c r="CA43" s="336"/>
      <c r="CB43" s="336">
        <v>15.400000000000091</v>
      </c>
      <c r="CC43" s="336"/>
      <c r="CD43" s="336">
        <v>14.679999999999836</v>
      </c>
      <c r="CE43" s="336"/>
      <c r="CF43" s="336">
        <v>13.599999999999909</v>
      </c>
      <c r="CG43" s="336"/>
      <c r="CH43" s="336">
        <v>14</v>
      </c>
      <c r="CI43" s="336"/>
      <c r="CJ43" s="336">
        <v>13.800000000000182</v>
      </c>
      <c r="CK43" s="336"/>
      <c r="CL43" s="336">
        <v>141.81999999996333</v>
      </c>
      <c r="CM43" s="336"/>
      <c r="CN43" s="336">
        <v>143.92000000003463</v>
      </c>
      <c r="CO43" s="336"/>
      <c r="CP43" s="336">
        <v>13.7199999999998</v>
      </c>
      <c r="CQ43" s="336"/>
      <c r="CR43" s="341">
        <v>13.640000000000327</v>
      </c>
      <c r="CS43" s="341"/>
      <c r="CT43" s="341">
        <v>18.759999999999764</v>
      </c>
      <c r="CU43" s="341"/>
      <c r="CV43" s="341">
        <v>22.119999999999891</v>
      </c>
      <c r="CW43" s="341"/>
      <c r="CX43" s="341">
        <v>17.320000000000618</v>
      </c>
      <c r="CY43" s="341"/>
      <c r="CZ43" s="341">
        <v>14.679999999999382</v>
      </c>
      <c r="DA43" s="341"/>
      <c r="DB43" s="370">
        <v>15.320000000000618</v>
      </c>
      <c r="DC43" s="370"/>
      <c r="DD43" s="370">
        <v>18.599999999999454</v>
      </c>
      <c r="DE43" s="370"/>
      <c r="DF43" s="341">
        <v>21.440000000000509</v>
      </c>
      <c r="DG43" s="341"/>
      <c r="DH43" s="341">
        <v>22.279999999999745</v>
      </c>
      <c r="DI43" s="341"/>
      <c r="DJ43" s="333">
        <v>22.279999999999745</v>
      </c>
      <c r="DK43" s="333"/>
      <c r="DL43" s="341"/>
      <c r="DM43" s="341"/>
      <c r="DN43" s="341"/>
      <c r="DO43" s="341"/>
    </row>
    <row r="44" spans="1:121" x14ac:dyDescent="0.25">
      <c r="C44" s="78" t="s">
        <v>19</v>
      </c>
      <c r="D44" s="336">
        <v>147</v>
      </c>
      <c r="E44" s="336"/>
      <c r="F44" s="336">
        <v>152.04000000000815</v>
      </c>
      <c r="G44" s="336"/>
      <c r="H44" s="336">
        <v>161.8399999999674</v>
      </c>
      <c r="I44" s="336"/>
      <c r="J44" s="336">
        <v>161.42000000003463</v>
      </c>
      <c r="K44" s="336"/>
      <c r="L44" s="336">
        <v>169.67999999998574</v>
      </c>
      <c r="M44" s="336"/>
      <c r="N44" s="336">
        <v>159.45999999999185</v>
      </c>
      <c r="O44" s="336"/>
      <c r="P44" s="336">
        <v>162.40000000003056</v>
      </c>
      <c r="Q44" s="336"/>
      <c r="R44" s="336">
        <v>163.79999999995925</v>
      </c>
      <c r="S44" s="336"/>
      <c r="T44" s="336">
        <v>164.21999999999389</v>
      </c>
      <c r="U44" s="336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1"/>
      <c r="BQ44" s="371"/>
      <c r="BR44" s="13"/>
      <c r="BS44" s="13"/>
      <c r="BT44" s="336">
        <v>155.96000000004278</v>
      </c>
      <c r="BU44" s="336"/>
      <c r="BV44" s="336">
        <v>154.13999999997759</v>
      </c>
      <c r="BW44" s="336"/>
      <c r="BX44" s="336">
        <v>151.06000000001222</v>
      </c>
      <c r="BY44" s="336"/>
      <c r="BZ44" s="336">
        <v>134.82000000001426</v>
      </c>
      <c r="CA44" s="336"/>
      <c r="CB44" s="336">
        <v>137.89999999997963</v>
      </c>
      <c r="CC44" s="336"/>
      <c r="CD44" s="336">
        <v>138.87999999997555</v>
      </c>
      <c r="CE44" s="336"/>
      <c r="CF44" s="336">
        <v>147</v>
      </c>
      <c r="CG44" s="336"/>
      <c r="CH44" s="336">
        <v>152.73999999999796</v>
      </c>
      <c r="CI44" s="336"/>
      <c r="CJ44" s="336">
        <v>148.96000000004278</v>
      </c>
      <c r="CK44" s="336"/>
      <c r="CL44" s="336">
        <v>38.53500000000713</v>
      </c>
      <c r="CM44" s="336"/>
      <c r="CN44" s="336">
        <v>39.129999999988286</v>
      </c>
      <c r="CO44" s="336"/>
      <c r="CP44" s="336">
        <v>144.61999999997352</v>
      </c>
      <c r="CQ44" s="336"/>
      <c r="CR44" s="341">
        <v>153.86000000002241</v>
      </c>
      <c r="CS44" s="341"/>
      <c r="CT44" s="341">
        <v>153.85999999997148</v>
      </c>
      <c r="CU44" s="341"/>
      <c r="CV44" s="341">
        <v>159.04000000000815</v>
      </c>
      <c r="CW44" s="341"/>
      <c r="CX44" s="341">
        <v>160.30000000001019</v>
      </c>
      <c r="CY44" s="341"/>
      <c r="CZ44" s="341">
        <v>160.30000000001019</v>
      </c>
      <c r="DA44" s="341"/>
      <c r="DB44" s="370">
        <v>149.93999999998778</v>
      </c>
      <c r="DC44" s="370"/>
      <c r="DD44" s="370">
        <v>147.4199999999837</v>
      </c>
      <c r="DE44" s="370"/>
      <c r="DF44" s="341">
        <v>148.95999999999185</v>
      </c>
      <c r="DG44" s="341"/>
      <c r="DH44" s="341">
        <v>147.42000000003463</v>
      </c>
      <c r="DI44" s="341"/>
      <c r="DJ44" s="333">
        <v>154.28000000000611</v>
      </c>
      <c r="DK44" s="333"/>
      <c r="DL44" s="341"/>
      <c r="DM44" s="341"/>
      <c r="DN44" s="341"/>
      <c r="DO44" s="341"/>
    </row>
    <row r="45" spans="1:121" x14ac:dyDescent="0.25">
      <c r="C45" s="78" t="s">
        <v>20</v>
      </c>
      <c r="D45" s="336">
        <v>37.169999999996435</v>
      </c>
      <c r="E45" s="336"/>
      <c r="F45" s="336">
        <v>37.065000000000509</v>
      </c>
      <c r="G45" s="336"/>
      <c r="H45" s="336">
        <v>37.275000000005093</v>
      </c>
      <c r="I45" s="336"/>
      <c r="J45" s="336">
        <v>37.205000000003565</v>
      </c>
      <c r="K45" s="336"/>
      <c r="L45" s="336">
        <v>37.134999999989304</v>
      </c>
      <c r="M45" s="336"/>
      <c r="N45" s="336">
        <v>37.625</v>
      </c>
      <c r="O45" s="336"/>
      <c r="P45" s="336">
        <v>38.570000000001528</v>
      </c>
      <c r="Q45" s="336"/>
      <c r="R45" s="336">
        <v>38.150000000005093</v>
      </c>
      <c r="S45" s="336"/>
      <c r="T45" s="336">
        <v>37.484999999996944</v>
      </c>
      <c r="U45" s="336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1"/>
      <c r="BQ45" s="371"/>
      <c r="BR45" s="13"/>
      <c r="BS45" s="13"/>
      <c r="BT45" s="336">
        <v>37.729999999995925</v>
      </c>
      <c r="BU45" s="336"/>
      <c r="BV45" s="336">
        <v>40.320000000001528</v>
      </c>
      <c r="BW45" s="336"/>
      <c r="BX45" s="336">
        <v>40.565000000000509</v>
      </c>
      <c r="BY45" s="336"/>
      <c r="BZ45" s="336">
        <v>39.130000000001019</v>
      </c>
      <c r="CA45" s="336"/>
      <c r="CB45" s="336">
        <v>39.970000000006621</v>
      </c>
      <c r="CC45" s="336"/>
      <c r="CD45" s="336">
        <v>40.109999999996944</v>
      </c>
      <c r="CE45" s="336"/>
      <c r="CF45" s="336">
        <v>40.075000000002547</v>
      </c>
      <c r="CG45" s="336"/>
      <c r="CH45" s="336">
        <v>39.619999999998981</v>
      </c>
      <c r="CI45" s="336"/>
      <c r="CJ45" s="336">
        <v>38.919999999996435</v>
      </c>
      <c r="CK45" s="336"/>
      <c r="CL45" s="336">
        <v>16938.381000000001</v>
      </c>
      <c r="CM45" s="336"/>
      <c r="CN45" s="336">
        <v>16942.083999999999</v>
      </c>
      <c r="CO45" s="336"/>
      <c r="CP45" s="336">
        <v>38.290000000008149</v>
      </c>
      <c r="CQ45" s="336"/>
      <c r="CR45" s="341">
        <v>39.269999999991342</v>
      </c>
      <c r="CS45" s="341"/>
      <c r="CT45" s="341">
        <v>39.445000000001528</v>
      </c>
      <c r="CU45" s="341"/>
      <c r="CV45" s="341">
        <v>39.270000000004075</v>
      </c>
      <c r="CW45" s="341"/>
      <c r="CX45" s="341">
        <v>38.010000000002037</v>
      </c>
      <c r="CY45" s="341"/>
      <c r="CZ45" s="341">
        <v>38.5</v>
      </c>
      <c r="DA45" s="341"/>
      <c r="DB45" s="370">
        <v>38.849999999994907</v>
      </c>
      <c r="DC45" s="370"/>
      <c r="DD45" s="370">
        <v>38.53500000000713</v>
      </c>
      <c r="DE45" s="370"/>
      <c r="DF45" s="341">
        <v>38.14999999999236</v>
      </c>
      <c r="DG45" s="341"/>
      <c r="DH45" s="341">
        <v>38.640000000003056</v>
      </c>
      <c r="DI45" s="341"/>
      <c r="DJ45" s="333">
        <v>39.164999999995416</v>
      </c>
      <c r="DK45" s="333"/>
      <c r="DL45" s="341"/>
      <c r="DM45" s="341"/>
      <c r="DN45" s="341"/>
      <c r="DO45" s="341"/>
    </row>
    <row r="46" spans="1:121" x14ac:dyDescent="0.25">
      <c r="C46" s="78" t="s">
        <v>21</v>
      </c>
      <c r="D46" s="336">
        <v>16869.003000000001</v>
      </c>
      <c r="E46" s="336"/>
      <c r="F46" s="336">
        <v>16872.983</v>
      </c>
      <c r="G46" s="336"/>
      <c r="H46" s="336">
        <v>16877.101999999999</v>
      </c>
      <c r="I46" s="336"/>
      <c r="J46" s="336">
        <v>16881.205000000002</v>
      </c>
      <c r="K46" s="336"/>
      <c r="L46" s="336">
        <v>16885.257000000001</v>
      </c>
      <c r="M46" s="336"/>
      <c r="N46" s="336">
        <v>16889.207999999999</v>
      </c>
      <c r="O46" s="336"/>
      <c r="P46" s="336">
        <v>16893.096000000001</v>
      </c>
      <c r="Q46" s="336"/>
      <c r="R46" s="336">
        <v>16897.019</v>
      </c>
      <c r="S46" s="336"/>
      <c r="T46" s="336">
        <v>16901.223999999998</v>
      </c>
      <c r="U46" s="336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1"/>
      <c r="BQ46" s="371"/>
      <c r="BR46" s="13"/>
      <c r="BS46" s="13"/>
      <c r="BT46" s="336">
        <v>16905.329000000002</v>
      </c>
      <c r="BU46" s="336"/>
      <c r="BV46" s="336">
        <v>16909.415000000001</v>
      </c>
      <c r="BW46" s="336"/>
      <c r="BX46" s="336">
        <v>16913.028999999999</v>
      </c>
      <c r="BY46" s="336"/>
      <c r="BZ46" s="336">
        <v>16916.251</v>
      </c>
      <c r="CA46" s="336"/>
      <c r="CB46" s="336">
        <v>16919.827000000001</v>
      </c>
      <c r="CC46" s="336"/>
      <c r="CD46" s="336">
        <v>16923.411</v>
      </c>
      <c r="CE46" s="336"/>
      <c r="CF46" s="336">
        <v>16927.093000000001</v>
      </c>
      <c r="CG46" s="336"/>
      <c r="CH46" s="336">
        <v>16930.825000000001</v>
      </c>
      <c r="CI46" s="336"/>
      <c r="CJ46" s="336">
        <v>16934.628000000001</v>
      </c>
      <c r="CK46" s="336"/>
      <c r="CL46" s="336">
        <v>4.9800000000000004</v>
      </c>
      <c r="CM46" s="336"/>
      <c r="CN46" s="336">
        <v>5.08</v>
      </c>
      <c r="CO46" s="336"/>
      <c r="CP46" s="336">
        <v>16945.909</v>
      </c>
      <c r="CQ46" s="336"/>
      <c r="CR46" s="341">
        <v>16949.864000000001</v>
      </c>
      <c r="CS46" s="341"/>
      <c r="CT46" s="341">
        <v>16953.367999999999</v>
      </c>
      <c r="CU46" s="341"/>
      <c r="CV46" s="341">
        <v>16956.870999999999</v>
      </c>
      <c r="CW46" s="341"/>
      <c r="CX46" s="341">
        <v>16960.402999999998</v>
      </c>
      <c r="CY46" s="341"/>
      <c r="CZ46" s="341">
        <v>16963.883000000002</v>
      </c>
      <c r="DA46" s="341"/>
      <c r="DB46" s="370">
        <v>16967.239000000001</v>
      </c>
      <c r="DC46" s="370"/>
      <c r="DD46" s="370">
        <v>16970.441999999999</v>
      </c>
      <c r="DE46" s="370"/>
      <c r="DF46" s="341">
        <v>16973.666000000001</v>
      </c>
      <c r="DG46" s="341"/>
      <c r="DH46" s="341">
        <v>16976.891</v>
      </c>
      <c r="DI46" s="341"/>
      <c r="DJ46" s="333">
        <v>16980.185000000001</v>
      </c>
      <c r="DK46" s="333"/>
      <c r="DL46" s="341"/>
      <c r="DM46" s="341"/>
      <c r="DN46" s="341"/>
      <c r="DO46" s="341"/>
    </row>
    <row r="47" spans="1:121" x14ac:dyDescent="0.25">
      <c r="C47" s="78" t="s">
        <v>22</v>
      </c>
      <c r="D47" s="336">
        <v>4.3</v>
      </c>
      <c r="E47" s="336"/>
      <c r="F47" s="336">
        <v>4.3</v>
      </c>
      <c r="G47" s="336"/>
      <c r="H47" s="336">
        <v>4.34</v>
      </c>
      <c r="I47" s="336"/>
      <c r="J47" s="336">
        <v>4.3600000000000003</v>
      </c>
      <c r="K47" s="336"/>
      <c r="L47" s="336">
        <v>4.3600000000000003</v>
      </c>
      <c r="M47" s="336"/>
      <c r="N47" s="336">
        <v>4.3600000000000003</v>
      </c>
      <c r="O47" s="336"/>
      <c r="P47" s="336">
        <v>4.3600000000000003</v>
      </c>
      <c r="Q47" s="336"/>
      <c r="R47" s="336">
        <v>4.3600000000000003</v>
      </c>
      <c r="S47" s="336"/>
      <c r="T47" s="336">
        <v>4.3600000000000003</v>
      </c>
      <c r="U47" s="336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1"/>
      <c r="BQ47" s="371"/>
      <c r="BR47" s="13"/>
      <c r="BS47" s="13"/>
      <c r="BT47" s="336">
        <v>4.3600000000000003</v>
      </c>
      <c r="BU47" s="336"/>
      <c r="BV47" s="336">
        <v>4.46</v>
      </c>
      <c r="BW47" s="336"/>
      <c r="BX47" s="336">
        <v>4.5599999999999996</v>
      </c>
      <c r="BY47" s="336"/>
      <c r="BZ47" s="336">
        <v>4.5599999999999996</v>
      </c>
      <c r="CA47" s="336"/>
      <c r="CB47" s="335">
        <v>4.78</v>
      </c>
      <c r="CC47" s="335"/>
      <c r="CD47" s="336">
        <v>4.79</v>
      </c>
      <c r="CE47" s="336"/>
      <c r="CF47" s="336">
        <v>4.88</v>
      </c>
      <c r="CG47" s="336"/>
      <c r="CH47" s="336">
        <v>4.9000000000000004</v>
      </c>
      <c r="CI47" s="336"/>
      <c r="CJ47" s="336">
        <v>4.9000000000000004</v>
      </c>
      <c r="CK47" s="336"/>
      <c r="CL47" s="336">
        <v>68.94</v>
      </c>
      <c r="CM47" s="336"/>
      <c r="CN47" s="336">
        <v>68.94</v>
      </c>
      <c r="CO47" s="336"/>
      <c r="CP47" s="336">
        <v>5.18</v>
      </c>
      <c r="CQ47" s="336"/>
      <c r="CR47" s="341">
        <v>5.27</v>
      </c>
      <c r="CS47" s="341"/>
      <c r="CT47" s="341">
        <v>5.39</v>
      </c>
      <c r="CU47" s="341"/>
      <c r="CV47" s="341">
        <v>5.48</v>
      </c>
      <c r="CW47" s="341"/>
      <c r="CX47" s="341">
        <v>5.59</v>
      </c>
      <c r="CY47" s="341"/>
      <c r="CZ47" s="341">
        <v>5.7</v>
      </c>
      <c r="DA47" s="341"/>
      <c r="DB47" s="370">
        <v>5.8</v>
      </c>
      <c r="DC47" s="370"/>
      <c r="DD47" s="370">
        <v>5.91</v>
      </c>
      <c r="DE47" s="370"/>
      <c r="DF47" s="341">
        <v>6.01</v>
      </c>
      <c r="DG47" s="341"/>
      <c r="DH47" s="341">
        <v>6.11</v>
      </c>
      <c r="DI47" s="341"/>
      <c r="DJ47" s="333">
        <v>6.21</v>
      </c>
      <c r="DK47" s="333"/>
      <c r="DL47" s="341"/>
      <c r="DM47" s="341"/>
      <c r="DN47" s="341"/>
      <c r="DO47" s="341"/>
    </row>
    <row r="48" spans="1:121" x14ac:dyDescent="0.25">
      <c r="C48" s="78" t="s">
        <v>23</v>
      </c>
      <c r="D48" s="336">
        <v>64.36</v>
      </c>
      <c r="E48" s="336"/>
      <c r="F48" s="336">
        <v>64.459999999999994</v>
      </c>
      <c r="G48" s="336"/>
      <c r="H48" s="336">
        <v>65.19</v>
      </c>
      <c r="I48" s="336"/>
      <c r="J48" s="336">
        <v>65.959999999999994</v>
      </c>
      <c r="K48" s="336"/>
      <c r="L48" s="336">
        <v>66.069999999999993</v>
      </c>
      <c r="M48" s="336"/>
      <c r="N48" s="336">
        <v>66.17</v>
      </c>
      <c r="O48" s="336"/>
      <c r="P48" s="336">
        <v>66.28</v>
      </c>
      <c r="Q48" s="336"/>
      <c r="R48" s="336">
        <v>66.38</v>
      </c>
      <c r="S48" s="336"/>
      <c r="T48" s="336">
        <v>66.45</v>
      </c>
      <c r="U48" s="336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1"/>
      <c r="BQ48" s="371"/>
      <c r="BR48" s="13"/>
      <c r="BS48" s="13"/>
      <c r="BT48" s="336">
        <v>66.59</v>
      </c>
      <c r="BU48" s="336"/>
      <c r="BV48" s="336">
        <v>66.599999999999994</v>
      </c>
      <c r="BW48" s="336"/>
      <c r="BX48" s="336">
        <v>66.599999999999994</v>
      </c>
      <c r="BY48" s="336"/>
      <c r="BZ48" s="336">
        <v>66.599999999999994</v>
      </c>
      <c r="CA48" s="336"/>
      <c r="CB48" s="335">
        <v>66.599999999999994</v>
      </c>
      <c r="CC48" s="335"/>
      <c r="CD48" s="336">
        <v>66.709999999999994</v>
      </c>
      <c r="CE48" s="336"/>
      <c r="CF48" s="336">
        <v>67.06</v>
      </c>
      <c r="CG48" s="336"/>
      <c r="CH48" s="336">
        <v>67.510000000000005</v>
      </c>
      <c r="CI48" s="336"/>
      <c r="CJ48" s="336">
        <v>68.55</v>
      </c>
      <c r="CK48" s="336"/>
      <c r="CL48" s="336">
        <v>576.346</v>
      </c>
      <c r="CM48" s="336"/>
      <c r="CN48" s="336">
        <v>552.54700000000003</v>
      </c>
      <c r="CO48" s="336"/>
      <c r="CP48" s="336">
        <v>68.94</v>
      </c>
      <c r="CQ48" s="336"/>
      <c r="CR48" s="341">
        <v>68.94</v>
      </c>
      <c r="CS48" s="341"/>
      <c r="CT48" s="341">
        <v>68.94</v>
      </c>
      <c r="CU48" s="341"/>
      <c r="CV48" s="341">
        <v>68.94</v>
      </c>
      <c r="CW48" s="341"/>
      <c r="CX48" s="341">
        <v>68.94</v>
      </c>
      <c r="CY48" s="341"/>
      <c r="CZ48" s="341">
        <v>68.94</v>
      </c>
      <c r="DA48" s="341"/>
      <c r="DB48" s="370">
        <v>68.94</v>
      </c>
      <c r="DC48" s="370"/>
      <c r="DD48" s="370">
        <v>68.94</v>
      </c>
      <c r="DE48" s="370"/>
      <c r="DF48" s="341">
        <v>68.94</v>
      </c>
      <c r="DG48" s="341"/>
      <c r="DH48" s="341">
        <v>68.94</v>
      </c>
      <c r="DI48" s="341"/>
      <c r="DJ48" s="333">
        <v>68.94</v>
      </c>
      <c r="DK48" s="333"/>
      <c r="DL48" s="341"/>
      <c r="DM48" s="341"/>
      <c r="DN48" s="341"/>
      <c r="DO48" s="341"/>
    </row>
    <row r="49" spans="3:119" x14ac:dyDescent="0.25">
      <c r="C49" s="78" t="s">
        <v>24</v>
      </c>
      <c r="D49" s="336">
        <v>548.04200000000003</v>
      </c>
      <c r="E49" s="336"/>
      <c r="F49" s="336">
        <v>550.54399999999998</v>
      </c>
      <c r="G49" s="336"/>
      <c r="H49" s="336">
        <v>529.43499999999995</v>
      </c>
      <c r="I49" s="336"/>
      <c r="J49" s="336">
        <v>550.15499999999997</v>
      </c>
      <c r="K49" s="336"/>
      <c r="L49" s="336">
        <v>548.60400000000004</v>
      </c>
      <c r="M49" s="336"/>
      <c r="N49" s="336">
        <v>549.82500000000005</v>
      </c>
      <c r="O49" s="336"/>
      <c r="P49" s="336">
        <v>513.43200000000002</v>
      </c>
      <c r="Q49" s="336"/>
      <c r="R49" s="336">
        <v>494.02600000000001</v>
      </c>
      <c r="S49" s="336"/>
      <c r="T49" s="336">
        <v>494.02600000000001</v>
      </c>
      <c r="U49" s="336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1"/>
      <c r="BQ49" s="371"/>
      <c r="BR49" s="13"/>
      <c r="BS49" s="13"/>
      <c r="BT49" s="336">
        <v>549.65</v>
      </c>
      <c r="BU49" s="336"/>
      <c r="BV49" s="336">
        <v>552.149</v>
      </c>
      <c r="BW49" s="336"/>
      <c r="BX49" s="336">
        <v>544.60400000000004</v>
      </c>
      <c r="BY49" s="336"/>
      <c r="BZ49" s="336">
        <v>517.73500000000001</v>
      </c>
      <c r="CA49" s="336"/>
      <c r="CB49" s="336">
        <v>493.721</v>
      </c>
      <c r="CC49" s="336"/>
      <c r="CD49" s="336">
        <v>494.28800000000001</v>
      </c>
      <c r="CE49" s="336"/>
      <c r="CF49" s="336">
        <v>576.32600000000002</v>
      </c>
      <c r="CG49" s="336"/>
      <c r="CH49" s="336">
        <v>571.30600000000004</v>
      </c>
      <c r="CI49" s="336"/>
      <c r="CJ49" s="336">
        <v>575.95600000000002</v>
      </c>
      <c r="CK49" s="336"/>
      <c r="CL49" s="336">
        <v>68.289000000000001</v>
      </c>
      <c r="CM49" s="336"/>
      <c r="CN49" s="336">
        <v>67.486999999999995</v>
      </c>
      <c r="CO49" s="336"/>
      <c r="CP49" s="336">
        <v>575.19100000000003</v>
      </c>
      <c r="CQ49" s="336"/>
      <c r="CR49" s="341">
        <v>575.77599999999995</v>
      </c>
      <c r="CS49" s="341"/>
      <c r="CT49" s="341">
        <v>573.85799999999995</v>
      </c>
      <c r="CU49" s="341"/>
      <c r="CV49" s="341">
        <v>564.12</v>
      </c>
      <c r="CW49" s="341"/>
      <c r="CX49" s="341">
        <v>563.18899999999996</v>
      </c>
      <c r="CY49" s="341"/>
      <c r="CZ49" s="341">
        <v>563.274</v>
      </c>
      <c r="DA49" s="341"/>
      <c r="DB49" s="370">
        <v>548.58399999999995</v>
      </c>
      <c r="DC49" s="370"/>
      <c r="DD49" s="370">
        <v>487.096</v>
      </c>
      <c r="DE49" s="370"/>
      <c r="DF49" s="341">
        <v>479.24299999999999</v>
      </c>
      <c r="DG49" s="341"/>
      <c r="DH49" s="341">
        <v>564.28899999999999</v>
      </c>
      <c r="DI49" s="341"/>
      <c r="DJ49" s="333">
        <v>549.45799999999997</v>
      </c>
      <c r="DK49" s="333"/>
      <c r="DL49" s="341"/>
      <c r="DM49" s="341"/>
      <c r="DN49" s="341"/>
      <c r="DO49" s="341"/>
    </row>
    <row r="50" spans="3:119" x14ac:dyDescent="0.25">
      <c r="C50" s="78" t="s">
        <v>25</v>
      </c>
      <c r="D50" s="336">
        <v>76.706000000000003</v>
      </c>
      <c r="E50" s="336"/>
      <c r="F50" s="336">
        <v>71.141999999999996</v>
      </c>
      <c r="G50" s="336"/>
      <c r="H50" s="336">
        <v>68.632000000000005</v>
      </c>
      <c r="I50" s="336"/>
      <c r="J50" s="336">
        <v>68.819999999999993</v>
      </c>
      <c r="K50" s="336"/>
      <c r="L50" s="336">
        <v>69.153000000000006</v>
      </c>
      <c r="M50" s="336"/>
      <c r="N50" s="336">
        <v>68.578000000000003</v>
      </c>
      <c r="O50" s="336"/>
      <c r="P50" s="336">
        <v>68.099000000000004</v>
      </c>
      <c r="Q50" s="336"/>
      <c r="R50" s="336">
        <v>62.536999999999999</v>
      </c>
      <c r="S50" s="336"/>
      <c r="T50" s="336">
        <v>62.536999999999999</v>
      </c>
      <c r="U50" s="336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1"/>
      <c r="BQ50" s="371"/>
      <c r="BR50" s="13"/>
      <c r="BS50" s="13"/>
      <c r="BT50" s="336">
        <v>68.858000000000004</v>
      </c>
      <c r="BU50" s="336"/>
      <c r="BV50" s="336">
        <v>68.227000000000004</v>
      </c>
      <c r="BW50" s="336"/>
      <c r="BX50" s="336">
        <v>68.001999999999995</v>
      </c>
      <c r="BY50" s="336"/>
      <c r="BZ50" s="336">
        <v>66.591999999999999</v>
      </c>
      <c r="CA50" s="336"/>
      <c r="CB50" s="336">
        <v>65.992000000000004</v>
      </c>
      <c r="CC50" s="336"/>
      <c r="CD50" s="336">
        <v>65.789000000000001</v>
      </c>
      <c r="CE50" s="336"/>
      <c r="CF50" s="336">
        <v>68.113</v>
      </c>
      <c r="CG50" s="336"/>
      <c r="CH50" s="336">
        <v>68.466999999999999</v>
      </c>
      <c r="CI50" s="336"/>
      <c r="CJ50" s="336">
        <v>64.296000000000006</v>
      </c>
      <c r="CK50" s="336"/>
      <c r="CL50" s="336">
        <v>287.76000000003842</v>
      </c>
      <c r="CM50" s="336"/>
      <c r="CN50" s="336">
        <v>287.42999999997119</v>
      </c>
      <c r="CO50" s="336"/>
      <c r="CP50" s="336">
        <v>68.031000000000006</v>
      </c>
      <c r="CQ50" s="336"/>
      <c r="CR50" s="341">
        <v>66.302999999999997</v>
      </c>
      <c r="CS50" s="341"/>
      <c r="CT50" s="341">
        <v>68.406999999999996</v>
      </c>
      <c r="CU50" s="341"/>
      <c r="CV50" s="341">
        <v>62.238</v>
      </c>
      <c r="CW50" s="341"/>
      <c r="CX50" s="341">
        <v>69.14</v>
      </c>
      <c r="CY50" s="341"/>
      <c r="CZ50" s="341">
        <v>69.224999999999994</v>
      </c>
      <c r="DA50" s="341"/>
      <c r="DB50" s="370">
        <v>68.712000000000003</v>
      </c>
      <c r="DC50" s="370"/>
      <c r="DD50" s="370">
        <v>60.744</v>
      </c>
      <c r="DE50" s="370"/>
      <c r="DF50" s="341">
        <v>57.7</v>
      </c>
      <c r="DG50" s="341"/>
      <c r="DH50" s="341">
        <v>68.38</v>
      </c>
      <c r="DI50" s="341"/>
      <c r="DJ50" s="333">
        <v>59.145000000000003</v>
      </c>
      <c r="DK50" s="333"/>
      <c r="DL50" s="341"/>
      <c r="DM50" s="341"/>
      <c r="DN50" s="341"/>
      <c r="DO50" s="341"/>
    </row>
    <row r="51" spans="3:119" x14ac:dyDescent="0.25">
      <c r="C51" s="78" t="s">
        <v>26</v>
      </c>
      <c r="D51" s="336">
        <v>335.47800000003554</v>
      </c>
      <c r="E51" s="336"/>
      <c r="F51" s="336">
        <v>341.41799999992509</v>
      </c>
      <c r="G51" s="336"/>
      <c r="H51" s="336">
        <v>349.73400000005859</v>
      </c>
      <c r="I51" s="336"/>
      <c r="J51" s="336">
        <v>342.14399999995294</v>
      </c>
      <c r="K51" s="336"/>
      <c r="L51" s="336">
        <v>316.93199999997887</v>
      </c>
      <c r="M51" s="336"/>
      <c r="N51" s="336">
        <v>310.26600000006147</v>
      </c>
      <c r="O51" s="336"/>
      <c r="P51" s="336">
        <v>328.01999999995678</v>
      </c>
      <c r="Q51" s="336"/>
      <c r="R51" s="336">
        <v>310.72800000003554</v>
      </c>
      <c r="S51" s="336"/>
      <c r="T51" s="336">
        <v>412.5</v>
      </c>
      <c r="U51" s="336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1"/>
      <c r="BQ51" s="371"/>
      <c r="BR51" s="13"/>
      <c r="BS51" s="13"/>
      <c r="BT51" s="336">
        <v>331.71599999998944</v>
      </c>
      <c r="BU51" s="336"/>
      <c r="BV51" s="336">
        <v>339.50400000001537</v>
      </c>
      <c r="BW51" s="336"/>
      <c r="BX51" s="336">
        <v>372.43800000000192</v>
      </c>
      <c r="BY51" s="336"/>
      <c r="BZ51" s="336">
        <v>349.07400000004418</v>
      </c>
      <c r="CA51" s="336"/>
      <c r="CB51" s="336">
        <v>9.9659999999894353</v>
      </c>
      <c r="CC51" s="336"/>
      <c r="CD51" s="336">
        <v>181.63199999990684</v>
      </c>
      <c r="CE51" s="336"/>
      <c r="CF51" s="336">
        <v>286.63800000004994</v>
      </c>
      <c r="CG51" s="336"/>
      <c r="CH51" s="336">
        <v>298.98000000004322</v>
      </c>
      <c r="CI51" s="336"/>
      <c r="CJ51" s="336">
        <v>301.55399999996735</v>
      </c>
      <c r="CK51" s="336"/>
      <c r="CL51" s="336">
        <v>988.79200000000003</v>
      </c>
      <c r="CM51" s="336"/>
      <c r="CN51" s="336">
        <v>1045.2670000000001</v>
      </c>
      <c r="CO51" s="336"/>
      <c r="CP51" s="336">
        <v>309.14399999995294</v>
      </c>
      <c r="CQ51" s="336"/>
      <c r="CR51" s="341">
        <v>283.80000000007203</v>
      </c>
      <c r="CS51" s="341"/>
      <c r="CT51" s="341">
        <v>380.35799999993469</v>
      </c>
      <c r="CU51" s="341"/>
      <c r="CV51" s="341">
        <v>434.14799999996831</v>
      </c>
      <c r="CW51" s="341"/>
      <c r="CX51" s="341">
        <v>441.60600000004706</v>
      </c>
      <c r="CY51" s="341"/>
      <c r="CZ51" s="341">
        <v>282.87600000000384</v>
      </c>
      <c r="DA51" s="341"/>
      <c r="DB51" s="370">
        <v>256.5420000000413</v>
      </c>
      <c r="DC51" s="370"/>
      <c r="DD51" s="370">
        <v>253.63799999992989</v>
      </c>
      <c r="DE51" s="370"/>
      <c r="DF51" s="341">
        <v>261.09600000000864</v>
      </c>
      <c r="DG51" s="341"/>
      <c r="DH51" s="341">
        <v>262.15199999998367</v>
      </c>
      <c r="DI51" s="341"/>
      <c r="DJ51" s="333">
        <v>261.42600000007587</v>
      </c>
      <c r="DK51" s="333"/>
      <c r="DL51" s="341"/>
      <c r="DM51" s="341"/>
      <c r="DN51" s="341"/>
      <c r="DO51" s="341"/>
    </row>
    <row r="52" spans="3:119" x14ac:dyDescent="0.25">
      <c r="C52" s="78" t="s">
        <v>28</v>
      </c>
      <c r="D52" s="336">
        <v>1413.895</v>
      </c>
      <c r="E52" s="336"/>
      <c r="F52" s="336">
        <v>1375.691</v>
      </c>
      <c r="G52" s="336"/>
      <c r="H52" s="336">
        <v>1418.3140000000001</v>
      </c>
      <c r="I52" s="336"/>
      <c r="J52" s="336">
        <v>1399.8640000000032</v>
      </c>
      <c r="K52" s="336"/>
      <c r="L52" s="336">
        <v>1378.8330000000001</v>
      </c>
      <c r="M52" s="336"/>
      <c r="N52" s="336">
        <v>1300.1199999999999</v>
      </c>
      <c r="O52" s="336"/>
      <c r="P52" s="336">
        <v>1345.431</v>
      </c>
      <c r="Q52" s="336"/>
      <c r="R52" s="336">
        <v>1357.6769999999901</v>
      </c>
      <c r="S52" s="336"/>
      <c r="T52" s="336">
        <v>1548.521</v>
      </c>
      <c r="U52" s="336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1"/>
      <c r="BQ52" s="371"/>
      <c r="BR52" s="13"/>
      <c r="BS52" s="13"/>
      <c r="BT52" s="336">
        <v>1381.0540000000001</v>
      </c>
      <c r="BU52" s="336"/>
      <c r="BV52" s="336">
        <v>1552.646</v>
      </c>
      <c r="BW52" s="336"/>
      <c r="BX52" s="336">
        <v>1758.6120000000033</v>
      </c>
      <c r="BY52" s="336"/>
      <c r="BZ52" s="336">
        <v>1677.5829999999723</v>
      </c>
      <c r="CA52" s="336"/>
      <c r="CB52" s="336">
        <v>1326.44</v>
      </c>
      <c r="CC52" s="336"/>
      <c r="CD52" s="336">
        <v>1180.2909999999999</v>
      </c>
      <c r="CE52" s="336"/>
      <c r="CF52" s="336">
        <v>1180.2909999999999</v>
      </c>
      <c r="CG52" s="336"/>
      <c r="CH52" s="336">
        <v>1005.501</v>
      </c>
      <c r="CI52" s="336"/>
      <c r="CJ52" s="336">
        <v>961.67200000000003</v>
      </c>
      <c r="CK52" s="336"/>
      <c r="CL52" s="336">
        <v>34.727000000001183</v>
      </c>
      <c r="CM52" s="336"/>
      <c r="CN52" s="336">
        <v>34.698000000000548</v>
      </c>
      <c r="CO52" s="336"/>
      <c r="CP52" s="336">
        <v>1083.0930000000001</v>
      </c>
      <c r="CQ52" s="336"/>
      <c r="CR52" s="341">
        <v>1109.1510000000001</v>
      </c>
      <c r="CS52" s="341"/>
      <c r="CT52" s="341">
        <v>1082.81</v>
      </c>
      <c r="CU52" s="341"/>
      <c r="CV52" s="341">
        <v>1067.5099999999891</v>
      </c>
      <c r="CW52" s="341"/>
      <c r="CX52" s="341">
        <v>1052.1559999999999</v>
      </c>
      <c r="CY52" s="341"/>
      <c r="CZ52" s="341">
        <v>1059.692</v>
      </c>
      <c r="DA52" s="341"/>
      <c r="DB52" s="370">
        <v>1081.07</v>
      </c>
      <c r="DC52" s="370"/>
      <c r="DD52" s="370">
        <v>1264.5420000000015</v>
      </c>
      <c r="DE52" s="370"/>
      <c r="DF52" s="341">
        <v>1073.635</v>
      </c>
      <c r="DG52" s="341"/>
      <c r="DH52" s="341">
        <v>963.25199999999995</v>
      </c>
      <c r="DI52" s="341"/>
      <c r="DJ52" s="333">
        <v>944.27200000000005</v>
      </c>
      <c r="DK52" s="333"/>
      <c r="DL52" s="341"/>
      <c r="DM52" s="341"/>
      <c r="DN52" s="341"/>
      <c r="DO52" s="341"/>
    </row>
    <row r="53" spans="3:119" x14ac:dyDescent="0.25">
      <c r="C53" s="78" t="s">
        <v>27</v>
      </c>
      <c r="D53" s="336">
        <v>28.357000000002198</v>
      </c>
      <c r="E53" s="336"/>
      <c r="F53" s="336">
        <v>32.114000000001305</v>
      </c>
      <c r="G53" s="336"/>
      <c r="H53" s="336">
        <v>18.01399999999574</v>
      </c>
      <c r="I53" s="336"/>
      <c r="J53" s="336">
        <v>34.505000000002973</v>
      </c>
      <c r="K53" s="336"/>
      <c r="L53" s="336">
        <v>33.308999999996239</v>
      </c>
      <c r="M53" s="336"/>
      <c r="N53" s="336">
        <v>31.799000000000795</v>
      </c>
      <c r="O53" s="336"/>
      <c r="P53" s="336">
        <v>30.434000000002698</v>
      </c>
      <c r="Q53" s="336"/>
      <c r="R53" s="336">
        <v>31.570999999996229</v>
      </c>
      <c r="S53" s="336"/>
      <c r="T53" s="336">
        <v>33.059000000002833</v>
      </c>
      <c r="U53" s="336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1"/>
      <c r="BQ53" s="371"/>
      <c r="BR53" s="13"/>
      <c r="BS53" s="13"/>
      <c r="BT53" s="336">
        <v>33.636000000002966</v>
      </c>
      <c r="BU53" s="336"/>
      <c r="BV53" s="336">
        <v>34.457999999995991</v>
      </c>
      <c r="BW53" s="336"/>
      <c r="BX53" s="336">
        <v>32.32300000000032</v>
      </c>
      <c r="BY53" s="336"/>
      <c r="BZ53" s="336">
        <v>35.10600000000322</v>
      </c>
      <c r="CA53" s="336"/>
      <c r="CB53" s="336">
        <v>35.449999999998269</v>
      </c>
      <c r="CC53" s="336"/>
      <c r="CD53" s="336">
        <v>35.346000000001553</v>
      </c>
      <c r="CE53" s="336"/>
      <c r="CF53" s="336">
        <v>35.175999999998382</v>
      </c>
      <c r="CG53" s="336"/>
      <c r="CH53" s="336">
        <v>34.645999999999006</v>
      </c>
      <c r="CI53" s="336"/>
      <c r="CJ53" s="336">
        <v>35.252000000000045</v>
      </c>
      <c r="CK53" s="336"/>
      <c r="CL53" s="336"/>
      <c r="CM53" s="336"/>
      <c r="CN53" s="336"/>
      <c r="CO53" s="336"/>
      <c r="CP53" s="336">
        <v>32.841999999999054</v>
      </c>
      <c r="CQ53" s="336"/>
      <c r="CR53" s="341">
        <v>32.229999999997879</v>
      </c>
      <c r="CS53" s="341"/>
      <c r="CT53" s="341">
        <v>31.138999999999804</v>
      </c>
      <c r="CU53" s="341"/>
      <c r="CV53" s="341">
        <v>29.82100000000246</v>
      </c>
      <c r="CW53" s="341"/>
      <c r="CX53" s="341">
        <v>28.385999999996738</v>
      </c>
      <c r="CY53" s="341"/>
      <c r="CZ53" s="341">
        <v>28.322000000001573</v>
      </c>
      <c r="DA53" s="341"/>
      <c r="DB53" s="370">
        <v>26.630000000002973</v>
      </c>
      <c r="DC53" s="370"/>
      <c r="DD53" s="370">
        <v>27.365000000000055</v>
      </c>
      <c r="DE53" s="370"/>
      <c r="DF53" s="341">
        <v>33.430999999999173</v>
      </c>
      <c r="DG53" s="341"/>
      <c r="DH53" s="341">
        <v>33.658999999997512</v>
      </c>
      <c r="DI53" s="341"/>
      <c r="DJ53" s="333">
        <v>14.344000000003007</v>
      </c>
      <c r="DK53" s="333"/>
      <c r="DL53" s="341"/>
      <c r="DM53" s="341"/>
      <c r="DN53" s="341"/>
      <c r="DO53" s="341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Июнь 24 (3)</vt:lpstr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2024-06-20T04:12:44Z</dcterms:modified>
</cp:coreProperties>
</file>