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<sst xmlns="http://schemas.openxmlformats.org/spreadsheetml/2006/main" count="21" uniqueCount="21">
  <si>
    <t>Price to wait for</t>
  </si>
  <si>
    <t>Price CI + 1yr</t>
  </si>
  <si>
    <t>Stock Name</t>
  </si>
  <si>
    <t>Price at purchase</t>
  </si>
  <si>
    <t>Purchase date</t>
  </si>
  <si>
    <t>Transaction fees at purchase</t>
  </si>
  <si>
    <t>Transaction fees at sale</t>
  </si>
  <si>
    <t>Capital gains tax</t>
  </si>
  <si>
    <t>Target profit percentage</t>
  </si>
  <si>
    <t>Email address</t>
  </si>
  <si>
    <t>Timestamp</t>
  </si>
  <si>
    <t>Purchase Cost</t>
  </si>
  <si>
    <t>Years</t>
  </si>
  <si>
    <t>Remaining days</t>
  </si>
  <si>
    <t>Simple interest fraction for remainder</t>
  </si>
  <si>
    <t>Compound interest fraction</t>
  </si>
  <si>
    <t>CI + 1 year</t>
  </si>
  <si>
    <t>Test</t>
  </si>
  <si>
    <t>balu.somenumbers@gmail.com</t>
  </si>
  <si>
    <t>Trans charge</t>
  </si>
  <si>
    <t>CG Tax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</si>
</sst>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3.38"/>
  </cols>
  <sheetData>
    <row r="1" ht="44.2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/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/>
      <c r="T1" s="1"/>
      <c r="U1" s="1"/>
    </row>
    <row r="2">
      <c r="K2" s="5"/>
    </row>
    <row r="3">
      <c r="A3" s="6">
        <f>INT(M3 / ((100-G3)/100) * ((Q3 * P3-1)/(1-H3/100)+1))</f>
        <v>1306</v>
      </c>
      <c r="B3" s="6">
        <f>INT(M3 / ( 1-G3%) * ((R3 -1)/(1-H3%)+1))</f>
        <v>1572</v>
      </c>
      <c r="C3" s="7" t="s">
        <v>17</v>
      </c>
      <c r="D3" s="7">
        <v>1000.0</v>
      </c>
      <c r="E3" s="8">
        <v>44965.0</v>
      </c>
      <c r="F3" s="7">
        <v>3.0</v>
      </c>
      <c r="G3" s="7">
        <v>2.5</v>
      </c>
      <c r="H3" s="7">
        <v>10.0</v>
      </c>
      <c r="I3" s="7">
        <v>20.0</v>
      </c>
      <c r="J3" s="7" t="s">
        <v>18</v>
      </c>
      <c r="K3" s="5">
        <v>45340.53283052084</v>
      </c>
      <c r="M3" s="6">
        <f>D3*(1+F3%)</f>
        <v>1030</v>
      </c>
      <c r="N3" s="6">
        <f>(INT(DAYS(TODAY(), E3)/365))</f>
        <v>1</v>
      </c>
      <c r="O3" s="6">
        <f>MOD(DAYS(TODAY(), E3), 365)</f>
        <v>20</v>
      </c>
      <c r="P3" s="6">
        <f>(1+I3/100*O3/365 )</f>
        <v>1.010958904</v>
      </c>
      <c r="Q3" s="6">
        <f>((100+I3)/100)^N3</f>
        <v>1.2</v>
      </c>
      <c r="R3" s="6">
        <f>((100+I3)/100)^(N3+1)</f>
        <v>1.44</v>
      </c>
    </row>
    <row r="4">
      <c r="B4" s="6">
        <f>B3-M3</f>
        <v>542</v>
      </c>
    </row>
    <row r="5">
      <c r="B5" s="6">
        <f>B4*0.9</f>
        <v>487.8</v>
      </c>
    </row>
    <row r="8">
      <c r="A8" s="7" t="s">
        <v>19</v>
      </c>
      <c r="B8" s="6">
        <f>B3*2.5%</f>
        <v>39.3</v>
      </c>
    </row>
    <row r="9">
      <c r="A9" s="7" t="s">
        <v>20</v>
      </c>
      <c r="B9" s="6">
        <f>(B3-B8-M3)*(H3%)</f>
        <v>50.27</v>
      </c>
    </row>
    <row r="10">
      <c r="B10" s="6">
        <f>B3-B8-B9</f>
        <v>1482.43</v>
      </c>
    </row>
    <row r="11">
      <c r="B11" s="6">
        <f>B10-M3</f>
        <v>452.43</v>
      </c>
    </row>
    <row r="12">
      <c r="B12" s="6">
        <f>B11/M3</f>
        <v>0.4392524272</v>
      </c>
    </row>
  </sheetData>
  <drawing r:id="rId1"/>
</worksheet>
</file>