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O28" i="1"/>
  <c r="N28"/>
  <c r="N27"/>
  <c r="N16"/>
  <c r="N14"/>
  <c r="O13"/>
</calcChain>
</file>

<file path=xl/sharedStrings.xml><?xml version="1.0" encoding="utf-8"?>
<sst xmlns="http://schemas.openxmlformats.org/spreadsheetml/2006/main" count="152" uniqueCount="134">
  <si>
    <t>Objectifs d'éco-mobilité</t>
  </si>
  <si>
    <t>No</t>
  </si>
  <si>
    <t>Sous-objectifs</t>
  </si>
  <si>
    <t>Enjeux</t>
  </si>
  <si>
    <t>Indicateurs associés</t>
  </si>
  <si>
    <t>Unités</t>
  </si>
  <si>
    <t>Scénario de base</t>
  </si>
  <si>
    <t>Cité Descartes</t>
  </si>
  <si>
    <t>Sycomore</t>
  </si>
  <si>
    <t>niveau référence</t>
  </si>
  <si>
    <t>niveau élevé</t>
  </si>
  <si>
    <t>changement climatique</t>
  </si>
  <si>
    <t>économie</t>
  </si>
  <si>
    <t>bien-être</t>
  </si>
  <si>
    <t>ressources naturelles</t>
  </si>
  <si>
    <t>nuisances et risques</t>
  </si>
  <si>
    <t>permettant de comparer avec une zone géographique proche ayant même culture ; permet de juger le label eco-quartier France</t>
  </si>
  <si>
    <t>valeur observée dans un quartier cité dans la littérature éco-quartier donc estimé comme bon/exemplaire</t>
  </si>
  <si>
    <t>Contexte</t>
  </si>
  <si>
    <t>Prise en compte du contexte ex-ante</t>
  </si>
  <si>
    <t>performance du réseau TC actuel</t>
  </si>
  <si>
    <t xml:space="preserve">part modale des TC dans les déplacements </t>
  </si>
  <si>
    <t>%</t>
  </si>
  <si>
    <t>obj sycomore 30</t>
  </si>
  <si>
    <t>infrastructures incitatives pour les modes doux</t>
  </si>
  <si>
    <t xml:space="preserve">part modale des modes doux dans les déplacements </t>
  </si>
  <si>
    <t>obj sycomore 35</t>
  </si>
  <si>
    <t>relier le quartier au réseau lourd existant</t>
  </si>
  <si>
    <t>temps à la gare de mode lourd la plus proche</t>
  </si>
  <si>
    <t>min</t>
  </si>
  <si>
    <t>apparier zone de résidence et zone d'emploi</t>
  </si>
  <si>
    <t>bassin d'emplois desservi à moins de 30 min en TC</t>
  </si>
  <si>
    <t>emplois</t>
  </si>
  <si>
    <t>Ok</t>
  </si>
  <si>
    <t>Planification</t>
  </si>
  <si>
    <t>prioriser les modes actifs</t>
  </si>
  <si>
    <t>développer des cheminements alternatifs pour les modes doux</t>
  </si>
  <si>
    <t>longueur de voirie en site propre dans le quartier par habitant</t>
  </si>
  <si>
    <t>m/hab</t>
  </si>
  <si>
    <t>favoriser l'usage du vélo au quotidien pour la zone de recouvrement vélo/VP</t>
  </si>
  <si>
    <t>nombre de stationnement à vélo sur voirie par habitant</t>
  </si>
  <si>
    <t>nbe de borne/hab</t>
  </si>
  <si>
    <t>favoriser la multimodalité en facilitant le rabattement en vélo</t>
  </si>
  <si>
    <t xml:space="preserve">surface de stationnement à vélo dans les gares </t>
  </si>
  <si>
    <t>m2/(habitant+emploi)</t>
  </si>
  <si>
    <t>revoir la hiérarchisation de la voirie</t>
  </si>
  <si>
    <t>ratio largeur de voirie pour les VP/ piétons et vélo</t>
  </si>
  <si>
    <t>rendre la voiture plus durable</t>
  </si>
  <si>
    <t>favoriser le passage à une mobilité durable par les tarifs de stationnement</t>
  </si>
  <si>
    <t>rapport prix stationnement VP durable/VP thermique</t>
  </si>
  <si>
    <t>0,5 (BedZed)</t>
  </si>
  <si>
    <t>limiter la place de la voiture</t>
  </si>
  <si>
    <t>nombre de place de parking mutualisé/places totales</t>
  </si>
  <si>
    <t>pb places public/logement voirie…</t>
  </si>
  <si>
    <t>favoriser le passage à une mobilité électrique par les services</t>
  </si>
  <si>
    <t>proportion de bornes électriques</t>
  </si>
  <si>
    <t>‰</t>
  </si>
  <si>
    <t>0,1 (BedZed)</t>
  </si>
  <si>
    <t>décourager le recours à la VP</t>
  </si>
  <si>
    <t>limiter le stationnement privé</t>
  </si>
  <si>
    <t>pourcentage de logements disposant d’une place de parking privée</t>
  </si>
  <si>
    <t>25 (Vauban)</t>
  </si>
  <si>
    <t>limiter le stationnement en surface</t>
  </si>
  <si>
    <t>nombre de place en voirie/total</t>
  </si>
  <si>
    <t>19.5%(ville de Paris)</t>
  </si>
  <si>
    <t>décourager l'usage de la VP en zone résidentielle par des limitations de vitesse</t>
  </si>
  <si>
    <t>vitesse moyenne en zone résidentielle</t>
  </si>
  <si>
    <t>km/h</t>
  </si>
  <si>
    <t>limiter le nombre de VP par  ménages</t>
  </si>
  <si>
    <t>chartes</t>
  </si>
  <si>
    <t>booléen</t>
  </si>
  <si>
    <t>limiter l'usage de la VP pour les déplacements Domicile-Travail</t>
  </si>
  <si>
    <t>nombre de place par employé</t>
  </si>
  <si>
    <t>places/150m² de SHON</t>
  </si>
  <si>
    <t>renforcer l'utilisation des TC</t>
  </si>
  <si>
    <t>renforcer l'attrait des TC</t>
  </si>
  <si>
    <t>rapport coût TC et coût voiture intégrale sur l'année</t>
  </si>
  <si>
    <t>proposer des tarifs adaptés à la population</t>
  </si>
  <si>
    <t>prix payé par déplacement rapporté au revenu mensuel</t>
  </si>
  <si>
    <t>proposer un niveau de service des TC suffisant vers les services</t>
  </si>
  <si>
    <t>fréquence des départs de la desserte fine (bus)</t>
  </si>
  <si>
    <t>nbe départ/h</t>
  </si>
  <si>
    <t>proposer un niveau de service des TC suffisant vers les bassins d'emplois</t>
  </si>
  <si>
    <t>fréquence des départs du mode lourd le plus proche</t>
  </si>
  <si>
    <t>optimiser le maillage territorial</t>
  </si>
  <si>
    <t>proportion de logements à moins de 500 m d'un réseau de TC</t>
  </si>
  <si>
    <t>86 (saint Ouen)</t>
  </si>
  <si>
    <t>réduire les nuisances environnementales dues aux livraisons</t>
  </si>
  <si>
    <t>livrer par des modalités de livraison durables</t>
  </si>
  <si>
    <t>coût CO2 moyen par tonne consommé dans le quartier</t>
  </si>
  <si>
    <t>TCO2/T</t>
  </si>
  <si>
    <t>Cohérence entre urbanisme et transport</t>
  </si>
  <si>
    <t>adéquation entre le domaine d'activité des futurs habitants et les emplois dans la commune</t>
  </si>
  <si>
    <t>proportion de logements destinés aux personnes travaillant dans la ville</t>
  </si>
  <si>
    <t>proposer une densité de logement suffisante</t>
  </si>
  <si>
    <t>nombre de logements par hectare</t>
  </si>
  <si>
    <t>nbe de lgts/ha</t>
  </si>
  <si>
    <t>favoriser la mixité urbaine</t>
  </si>
  <si>
    <t>densité moyenne de services</t>
  </si>
  <si>
    <t>établissements/ha</t>
  </si>
  <si>
    <t>augmenter la densité d'utilisation des sols</t>
  </si>
  <si>
    <t>DAH : (population+emploi)/surface urbanisée</t>
  </si>
  <si>
    <t>(hab+empl)/km²</t>
  </si>
  <si>
    <t>liberalisation les droits à construire</t>
  </si>
  <si>
    <t>coefficient d'occupation des sols</t>
  </si>
  <si>
    <t>surface plancher/surface parcelle</t>
  </si>
  <si>
    <t>Usage</t>
  </si>
  <si>
    <t>Utilisation de l'écoquartier ex-post</t>
  </si>
  <si>
    <t>augmenter le parc de VP alternatives</t>
  </si>
  <si>
    <t>proportion de voitures non thermiques</t>
  </si>
  <si>
    <t>réduire l'acquisition de VP par les ménages</t>
  </si>
  <si>
    <t>TM : nombre de voiture par ménage</t>
  </si>
  <si>
    <t>VP/ménage</t>
  </si>
  <si>
    <t>0,9 (avant)</t>
  </si>
  <si>
    <t>1.1 (nb véhicule motorisé)</t>
  </si>
  <si>
    <t>0,6 (BedZed)</t>
  </si>
  <si>
    <t>limiter la multimotorisation des ménages</t>
  </si>
  <si>
    <t>TMM : taux de multimotorisation</t>
  </si>
  <si>
    <t>21 (avant)</t>
  </si>
  <si>
    <t>favoriser l'intermodalité</t>
  </si>
  <si>
    <t>proportion de déplacements multimodaux</t>
  </si>
  <si>
    <t>20.5</t>
  </si>
  <si>
    <t>80 (Hammarby)</t>
  </si>
  <si>
    <t>maximiser le taux d'utilisation des places de parking par rationnalisation</t>
  </si>
  <si>
    <t>taux moyen d'utilisation des places de parkings</t>
  </si>
  <si>
    <t>150 (Vauban)</t>
  </si>
  <si>
    <t>concevoir des infrastructures de mutualisation</t>
  </si>
  <si>
    <t>pourcentage de véhicules garés dans un parking mutualisé</t>
  </si>
  <si>
    <t>50 (Vauban)</t>
  </si>
  <si>
    <t>encourager le covoiturage</t>
  </si>
  <si>
    <t>proportion de la population membre d'un club de covoiturage</t>
  </si>
  <si>
    <t>encourager l'écopartage</t>
  </si>
  <si>
    <t>proportion de la population membre d'un club d'autopartage</t>
  </si>
  <si>
    <t>63 (Hambourg Stadthaus Schlump)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</si>
</sst>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color rgb="FF77933C"/>
      <name val="Arial"/>
      <family val="2"/>
    </font>
    <font>
      <sz val="11"/>
      <color theme="1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BF1DE"/>
        <bgColor rgb="FFEBF1DE"/>
      </patternFill>
    </fill>
    <fill>
      <patternFill patternType="solid">
        <fgColor rgb="FFC3D69B"/>
        <bgColor rgb="FFC3D69B"/>
      </patternFill>
    </fill>
    <fill>
      <patternFill patternType="solid">
        <fgColor rgb="FFB7DEE8"/>
        <bgColor rgb="FFB7DEE8"/>
      </patternFill>
    </fill>
    <fill>
      <patternFill patternType="solid">
        <fgColor rgb="FFFAC090"/>
        <bgColor rgb="FFFAC090"/>
      </patternFill>
    </fill>
    <fill>
      <patternFill patternType="solid">
        <fgColor rgb="FF92D050"/>
        <bgColor rgb="FFFAC090"/>
      </patternFill>
    </fill>
    <fill>
      <patternFill patternType="solid">
        <fgColor rgb="FFFFFF00"/>
        <bgColor rgb="FFFAC090"/>
      </patternFill>
    </fill>
    <fill>
      <patternFill patternType="solid">
        <fgColor rgb="FFFFC000"/>
        <bgColor rgb="FFFAC090"/>
      </patternFill>
    </fill>
    <fill>
      <patternFill patternType="solid">
        <fgColor rgb="FF00B0F0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0" borderId="0" xfId="0" applyFont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0" fontId="3" fillId="6" borderId="20" xfId="0" applyFont="1" applyFill="1" applyBorder="1" applyAlignment="1">
      <alignment vertical="center"/>
    </xf>
    <xf numFmtId="0" fontId="3" fillId="6" borderId="18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6" borderId="18" xfId="0" applyFont="1" applyFill="1" applyBorder="1" applyAlignment="1">
      <alignment horizontal="left" vertical="center"/>
    </xf>
    <xf numFmtId="0" fontId="3" fillId="6" borderId="21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left" vertical="center"/>
    </xf>
    <xf numFmtId="2" fontId="3" fillId="6" borderId="1" xfId="0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wrapText="1"/>
    </xf>
    <xf numFmtId="9" fontId="3" fillId="6" borderId="14" xfId="0" applyNumberFormat="1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vertical="center"/>
    </xf>
    <xf numFmtId="0" fontId="3" fillId="4" borderId="18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/>
    </xf>
    <xf numFmtId="0" fontId="2" fillId="6" borderId="21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vertical="center"/>
    </xf>
    <xf numFmtId="0" fontId="3" fillId="6" borderId="3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4" borderId="28" xfId="0" applyFont="1" applyFill="1" applyBorder="1" applyAlignment="1">
      <alignment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vertical="center"/>
    </xf>
    <xf numFmtId="0" fontId="3" fillId="6" borderId="31" xfId="0" applyFont="1" applyFill="1" applyBorder="1" applyAlignment="1">
      <alignment vertical="center"/>
    </xf>
    <xf numFmtId="0" fontId="3" fillId="10" borderId="31" xfId="0" applyFont="1" applyFill="1" applyBorder="1" applyAlignment="1">
      <alignment vertical="center"/>
    </xf>
    <xf numFmtId="0" fontId="3" fillId="10" borderId="18" xfId="0" applyFont="1" applyFill="1" applyBorder="1" applyAlignment="1">
      <alignment vertical="center"/>
    </xf>
    <xf numFmtId="0" fontId="3" fillId="6" borderId="18" xfId="0" applyFont="1" applyFill="1" applyBorder="1" applyAlignment="1">
      <alignment horizontal="left" wrapText="1"/>
    </xf>
    <xf numFmtId="0" fontId="0" fillId="11" borderId="0" xfId="0" applyFill="1"/>
    <xf numFmtId="0" fontId="2" fillId="11" borderId="0" xfId="0" applyFont="1" applyFill="1" applyBorder="1"/>
    <xf numFmtId="0" fontId="2" fillId="12" borderId="0" xfId="0" applyFont="1" applyFill="1" applyBorder="1" applyAlignment="1">
      <alignment vertical="center"/>
    </xf>
    <xf numFmtId="0" fontId="2" fillId="12" borderId="0" xfId="0" applyFont="1" applyFill="1" applyBorder="1"/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zoomScale="70" zoomScaleNormal="70" workbookViewId="0"/>
  </sheetViews>
  <sheetFormatPr baseColWidth="10" defaultRowHeight="15"/>
  <cols>
    <col min="1" max="1" width="4.140625" style="71" customWidth="1"/>
    <col min="2" max="2" width="13.28515625" customWidth="1"/>
    <col min="3" max="3" width="64.28515625" customWidth="1"/>
    <col min="4" max="4" width="5.42578125" customWidth="1"/>
    <col min="5" max="5" width="78.140625" customWidth="1"/>
    <col min="6" max="9" width="6.140625" customWidth="1"/>
    <col min="10" max="10" width="7" customWidth="1"/>
    <col min="11" max="11" width="63.42578125" customWidth="1"/>
    <col min="12" max="15" width="31.5703125" customWidth="1"/>
    <col min="16" max="16" width="22.85546875" customWidth="1"/>
    <col min="17" max="17" width="33.28515625" customWidth="1"/>
    <col min="18" max="18" width="33.5703125" style="71" customWidth="1"/>
  </cols>
  <sheetData>
    <row r="1" spans="2:18">
      <c r="B1" s="4"/>
      <c r="C1" s="9"/>
      <c r="D1" s="102"/>
      <c r="E1" s="102"/>
      <c r="F1" s="8"/>
      <c r="G1" s="8"/>
      <c r="H1" s="8"/>
      <c r="I1" s="8"/>
      <c r="J1" s="8"/>
      <c r="K1" s="7"/>
      <c r="L1" s="7"/>
      <c r="M1" s="7"/>
      <c r="N1" s="7"/>
      <c r="O1" s="7"/>
      <c r="P1" s="4"/>
      <c r="Q1" s="5"/>
      <c r="R1" s="72"/>
    </row>
    <row r="2" spans="2:18" ht="15.75">
      <c r="B2" s="4"/>
      <c r="C2" s="1" t="s">
        <v>0</v>
      </c>
      <c r="D2" s="1" t="s">
        <v>1</v>
      </c>
      <c r="E2" s="1" t="s">
        <v>2</v>
      </c>
      <c r="F2" s="103" t="s">
        <v>3</v>
      </c>
      <c r="G2" s="103"/>
      <c r="H2" s="103"/>
      <c r="I2" s="103"/>
      <c r="J2" s="103"/>
      <c r="K2" s="2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72"/>
    </row>
    <row r="3" spans="2:18" ht="77.25" thickBot="1">
      <c r="B3" s="6"/>
      <c r="C3" s="10"/>
      <c r="D3" s="10"/>
      <c r="E3" s="10"/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2"/>
      <c r="L3" s="13"/>
      <c r="M3" s="13"/>
      <c r="N3" s="13"/>
      <c r="O3" s="13"/>
      <c r="P3" s="14" t="s">
        <v>16</v>
      </c>
      <c r="Q3" s="14" t="s">
        <v>17</v>
      </c>
      <c r="R3" s="72"/>
    </row>
    <row r="4" spans="2:18" ht="18.75" customHeight="1">
      <c r="B4" s="95" t="s">
        <v>18</v>
      </c>
      <c r="C4" s="98" t="s">
        <v>19</v>
      </c>
      <c r="D4" s="15">
        <v>1</v>
      </c>
      <c r="E4" s="16" t="s">
        <v>20</v>
      </c>
      <c r="F4" s="75">
        <v>1</v>
      </c>
      <c r="G4" s="75">
        <v>1</v>
      </c>
      <c r="H4" s="75">
        <v>1</v>
      </c>
      <c r="I4" s="75">
        <v>1</v>
      </c>
      <c r="J4" s="75">
        <v>0</v>
      </c>
      <c r="K4" s="17" t="s">
        <v>21</v>
      </c>
      <c r="L4" s="18" t="s">
        <v>22</v>
      </c>
      <c r="M4" s="18"/>
      <c r="N4" s="18">
        <v>15</v>
      </c>
      <c r="O4" s="18">
        <v>22</v>
      </c>
      <c r="P4" s="19"/>
      <c r="Q4" s="20"/>
      <c r="R4" s="72" t="s">
        <v>23</v>
      </c>
    </row>
    <row r="5" spans="2:18" ht="18.75" customHeight="1">
      <c r="B5" s="96"/>
      <c r="C5" s="99"/>
      <c r="D5" s="21">
        <v>2</v>
      </c>
      <c r="E5" s="22" t="s">
        <v>24</v>
      </c>
      <c r="F5" s="76"/>
      <c r="G5" s="76"/>
      <c r="H5" s="76"/>
      <c r="I5" s="76"/>
      <c r="J5" s="76"/>
      <c r="K5" s="23" t="s">
        <v>25</v>
      </c>
      <c r="L5" s="24" t="s">
        <v>22</v>
      </c>
      <c r="M5" s="24"/>
      <c r="N5" s="24">
        <v>34</v>
      </c>
      <c r="O5" s="24">
        <v>23</v>
      </c>
      <c r="P5" s="25"/>
      <c r="Q5" s="26"/>
      <c r="R5" s="72" t="s">
        <v>26</v>
      </c>
    </row>
    <row r="6" spans="2:18" ht="18.75" customHeight="1">
      <c r="B6" s="96"/>
      <c r="C6" s="100"/>
      <c r="D6" s="21">
        <v>3</v>
      </c>
      <c r="E6" s="22" t="s">
        <v>27</v>
      </c>
      <c r="F6" s="76"/>
      <c r="G6" s="76"/>
      <c r="H6" s="76"/>
      <c r="I6" s="76"/>
      <c r="J6" s="76"/>
      <c r="K6" s="23" t="s">
        <v>28</v>
      </c>
      <c r="L6" s="24" t="s">
        <v>29</v>
      </c>
      <c r="M6" s="24"/>
      <c r="N6" s="24">
        <v>10</v>
      </c>
      <c r="O6" s="24">
        <v>10</v>
      </c>
      <c r="P6" s="25"/>
      <c r="Q6" s="26"/>
      <c r="R6" s="72"/>
    </row>
    <row r="7" spans="2:18" ht="18.75" customHeight="1" thickBot="1">
      <c r="B7" s="97"/>
      <c r="C7" s="101"/>
      <c r="D7" s="27">
        <v>4</v>
      </c>
      <c r="E7" s="28" t="s">
        <v>30</v>
      </c>
      <c r="F7" s="79"/>
      <c r="G7" s="79"/>
      <c r="H7" s="79"/>
      <c r="I7" s="79"/>
      <c r="J7" s="79"/>
      <c r="K7" s="29" t="s">
        <v>31</v>
      </c>
      <c r="L7" s="30" t="s">
        <v>32</v>
      </c>
      <c r="M7" s="30"/>
      <c r="N7" s="31" t="s">
        <v>33</v>
      </c>
      <c r="O7" s="30"/>
      <c r="P7" s="32"/>
      <c r="Q7" s="33"/>
      <c r="R7" s="72"/>
    </row>
    <row r="8" spans="2:18" ht="18.75" customHeight="1">
      <c r="B8" s="81" t="s">
        <v>34</v>
      </c>
      <c r="C8" s="94" t="s">
        <v>35</v>
      </c>
      <c r="D8" s="15">
        <v>5</v>
      </c>
      <c r="E8" s="16" t="s">
        <v>36</v>
      </c>
      <c r="F8" s="75">
        <v>1</v>
      </c>
      <c r="G8" s="75">
        <v>1</v>
      </c>
      <c r="H8" s="75">
        <v>1</v>
      </c>
      <c r="I8" s="75">
        <v>0</v>
      </c>
      <c r="J8" s="75">
        <v>1</v>
      </c>
      <c r="K8" s="17" t="s">
        <v>37</v>
      </c>
      <c r="L8" s="18" t="s">
        <v>38</v>
      </c>
      <c r="M8" s="18"/>
      <c r="N8" s="34"/>
      <c r="O8" s="18"/>
      <c r="P8" s="35"/>
      <c r="Q8" s="36"/>
      <c r="R8" s="73"/>
    </row>
    <row r="9" spans="2:18" ht="18.75" customHeight="1">
      <c r="B9" s="82"/>
      <c r="C9" s="88"/>
      <c r="D9" s="21">
        <v>6</v>
      </c>
      <c r="E9" s="22" t="s">
        <v>39</v>
      </c>
      <c r="F9" s="76"/>
      <c r="G9" s="76"/>
      <c r="H9" s="76"/>
      <c r="I9" s="76"/>
      <c r="J9" s="76"/>
      <c r="K9" s="23" t="s">
        <v>40</v>
      </c>
      <c r="L9" s="24" t="s">
        <v>41</v>
      </c>
      <c r="M9" s="24"/>
      <c r="N9" s="37"/>
      <c r="O9" s="24"/>
      <c r="P9" s="38"/>
      <c r="Q9" s="26"/>
      <c r="R9" s="73"/>
    </row>
    <row r="10" spans="2:18" ht="18.75" customHeight="1">
      <c r="B10" s="82"/>
      <c r="C10" s="88"/>
      <c r="D10" s="21">
        <v>7</v>
      </c>
      <c r="E10" s="22" t="s">
        <v>42</v>
      </c>
      <c r="F10" s="76"/>
      <c r="G10" s="76"/>
      <c r="H10" s="76"/>
      <c r="I10" s="76"/>
      <c r="J10" s="76"/>
      <c r="K10" s="23" t="s">
        <v>43</v>
      </c>
      <c r="L10" s="24" t="s">
        <v>44</v>
      </c>
      <c r="M10" s="24"/>
      <c r="N10" s="37"/>
      <c r="O10" s="24"/>
      <c r="P10" s="38"/>
      <c r="Q10" s="26"/>
      <c r="R10" s="73"/>
    </row>
    <row r="11" spans="2:18" ht="18.75" customHeight="1">
      <c r="B11" s="82"/>
      <c r="C11" s="90"/>
      <c r="D11" s="21">
        <v>8</v>
      </c>
      <c r="E11" s="22" t="s">
        <v>45</v>
      </c>
      <c r="F11" s="77"/>
      <c r="G11" s="77"/>
      <c r="H11" s="77"/>
      <c r="I11" s="77"/>
      <c r="J11" s="77"/>
      <c r="K11" s="23" t="s">
        <v>46</v>
      </c>
      <c r="L11" s="24" t="s">
        <v>22</v>
      </c>
      <c r="M11" s="24"/>
      <c r="N11" s="39"/>
      <c r="O11" s="24"/>
      <c r="P11" s="38"/>
      <c r="Q11" s="40"/>
      <c r="R11" s="73"/>
    </row>
    <row r="12" spans="2:18" ht="18.75" customHeight="1">
      <c r="B12" s="82"/>
      <c r="C12" s="87" t="s">
        <v>47</v>
      </c>
      <c r="D12" s="21">
        <v>9</v>
      </c>
      <c r="E12" s="22" t="s">
        <v>48</v>
      </c>
      <c r="F12" s="78">
        <v>1</v>
      </c>
      <c r="G12" s="78">
        <v>0</v>
      </c>
      <c r="H12" s="78">
        <v>0</v>
      </c>
      <c r="I12" s="78">
        <v>1</v>
      </c>
      <c r="J12" s="78">
        <v>1</v>
      </c>
      <c r="K12" s="23" t="s">
        <v>49</v>
      </c>
      <c r="L12" s="24" t="s">
        <v>22</v>
      </c>
      <c r="M12" s="24"/>
      <c r="N12" s="37"/>
      <c r="O12" s="24"/>
      <c r="P12" s="38">
        <v>1</v>
      </c>
      <c r="Q12" s="26" t="s">
        <v>50</v>
      </c>
      <c r="R12" s="73"/>
    </row>
    <row r="13" spans="2:18" ht="18.75" customHeight="1">
      <c r="B13" s="82"/>
      <c r="C13" s="88"/>
      <c r="D13" s="21">
        <v>10</v>
      </c>
      <c r="E13" s="22" t="s">
        <v>51</v>
      </c>
      <c r="F13" s="76"/>
      <c r="G13" s="76"/>
      <c r="H13" s="76"/>
      <c r="I13" s="76"/>
      <c r="J13" s="76"/>
      <c r="K13" s="23" t="s">
        <v>52</v>
      </c>
      <c r="L13" s="24" t="s">
        <v>22</v>
      </c>
      <c r="M13" s="24"/>
      <c r="N13" s="24">
        <v>20</v>
      </c>
      <c r="O13" s="41">
        <f>1050/6400</f>
        <v>0.1640625</v>
      </c>
      <c r="P13" s="38"/>
      <c r="Q13" s="26"/>
      <c r="R13" s="73" t="s">
        <v>53</v>
      </c>
    </row>
    <row r="14" spans="2:18" ht="18.75" customHeight="1">
      <c r="B14" s="82"/>
      <c r="C14" s="88"/>
      <c r="D14" s="21">
        <v>11</v>
      </c>
      <c r="E14" s="22" t="s">
        <v>54</v>
      </c>
      <c r="F14" s="77"/>
      <c r="G14" s="77"/>
      <c r="H14" s="77"/>
      <c r="I14" s="77"/>
      <c r="J14" s="77"/>
      <c r="K14" s="23" t="s">
        <v>55</v>
      </c>
      <c r="L14" s="24" t="s">
        <v>56</v>
      </c>
      <c r="M14" s="24"/>
      <c r="N14" s="42">
        <f>4/5694*1000</f>
        <v>0.70249385317878466</v>
      </c>
      <c r="O14" s="24"/>
      <c r="P14" s="38"/>
      <c r="Q14" s="26" t="s">
        <v>57</v>
      </c>
      <c r="R14" s="73"/>
    </row>
    <row r="15" spans="2:18" ht="18.75" customHeight="1">
      <c r="B15" s="82"/>
      <c r="C15" s="87" t="s">
        <v>58</v>
      </c>
      <c r="D15" s="21">
        <v>12</v>
      </c>
      <c r="E15" s="22" t="s">
        <v>59</v>
      </c>
      <c r="F15" s="78">
        <v>1</v>
      </c>
      <c r="G15" s="78">
        <v>1</v>
      </c>
      <c r="H15" s="78">
        <v>1</v>
      </c>
      <c r="I15" s="78">
        <v>1</v>
      </c>
      <c r="J15" s="78">
        <v>1</v>
      </c>
      <c r="K15" s="23" t="s">
        <v>60</v>
      </c>
      <c r="L15" s="24" t="s">
        <v>22</v>
      </c>
      <c r="M15" s="24"/>
      <c r="N15" s="39"/>
      <c r="O15" s="24"/>
      <c r="P15" s="25"/>
      <c r="Q15" s="26" t="s">
        <v>61</v>
      </c>
      <c r="R15" s="73"/>
    </row>
    <row r="16" spans="2:18" ht="18.75" customHeight="1">
      <c r="B16" s="82"/>
      <c r="C16" s="88"/>
      <c r="D16" s="21">
        <v>13</v>
      </c>
      <c r="E16" s="22" t="s">
        <v>62</v>
      </c>
      <c r="F16" s="76"/>
      <c r="G16" s="76"/>
      <c r="H16" s="76"/>
      <c r="I16" s="76"/>
      <c r="J16" s="76"/>
      <c r="K16" s="23" t="s">
        <v>63</v>
      </c>
      <c r="L16" s="24" t="s">
        <v>22</v>
      </c>
      <c r="M16" s="24"/>
      <c r="N16" s="41">
        <f>2703/5694</f>
        <v>0.47471022128556373</v>
      </c>
      <c r="O16" s="24"/>
      <c r="P16" s="25" t="s">
        <v>64</v>
      </c>
      <c r="Q16" s="40"/>
      <c r="R16" s="73"/>
    </row>
    <row r="17" spans="2:18" ht="18.75" customHeight="1">
      <c r="B17" s="82"/>
      <c r="C17" s="88"/>
      <c r="D17" s="21">
        <v>14</v>
      </c>
      <c r="E17" s="22" t="s">
        <v>65</v>
      </c>
      <c r="F17" s="76"/>
      <c r="G17" s="76"/>
      <c r="H17" s="76"/>
      <c r="I17" s="76"/>
      <c r="J17" s="76"/>
      <c r="K17" s="23" t="s">
        <v>66</v>
      </c>
      <c r="L17" s="24" t="s">
        <v>67</v>
      </c>
      <c r="M17" s="24"/>
      <c r="N17" s="39"/>
      <c r="O17" s="24"/>
      <c r="P17" s="25">
        <v>50</v>
      </c>
      <c r="Q17" s="40"/>
      <c r="R17" s="73"/>
    </row>
    <row r="18" spans="2:18" ht="18.75" customHeight="1">
      <c r="B18" s="82"/>
      <c r="C18" s="88"/>
      <c r="D18" s="21">
        <v>15</v>
      </c>
      <c r="E18" s="22" t="s">
        <v>68</v>
      </c>
      <c r="F18" s="76"/>
      <c r="G18" s="76"/>
      <c r="H18" s="76"/>
      <c r="I18" s="76"/>
      <c r="J18" s="76"/>
      <c r="K18" s="23" t="s">
        <v>69</v>
      </c>
      <c r="L18" s="24" t="s">
        <v>70</v>
      </c>
      <c r="M18" s="24"/>
      <c r="N18" s="24">
        <v>0</v>
      </c>
      <c r="O18" s="24">
        <v>1</v>
      </c>
      <c r="P18" s="25"/>
      <c r="Q18" s="40"/>
      <c r="R18" s="73"/>
    </row>
    <row r="19" spans="2:18" ht="18.75" customHeight="1">
      <c r="B19" s="82"/>
      <c r="C19" s="90"/>
      <c r="D19" s="21">
        <v>16</v>
      </c>
      <c r="E19" s="22" t="s">
        <v>71</v>
      </c>
      <c r="F19" s="76"/>
      <c r="G19" s="76"/>
      <c r="H19" s="76"/>
      <c r="I19" s="76"/>
      <c r="J19" s="76"/>
      <c r="K19" s="23" t="s">
        <v>72</v>
      </c>
      <c r="L19" s="24" t="s">
        <v>73</v>
      </c>
      <c r="M19" s="24"/>
      <c r="N19" s="24">
        <v>1</v>
      </c>
      <c r="O19" s="24"/>
      <c r="P19" s="25"/>
      <c r="Q19" s="26">
        <v>0.25</v>
      </c>
      <c r="R19" s="73"/>
    </row>
    <row r="20" spans="2:18" ht="18.75" customHeight="1">
      <c r="B20" s="82"/>
      <c r="C20" s="87" t="s">
        <v>74</v>
      </c>
      <c r="D20" s="21">
        <v>17</v>
      </c>
      <c r="E20" s="43" t="s">
        <v>75</v>
      </c>
      <c r="F20" s="91">
        <v>1</v>
      </c>
      <c r="G20" s="91">
        <v>1</v>
      </c>
      <c r="H20" s="91">
        <v>1</v>
      </c>
      <c r="I20" s="91">
        <v>1</v>
      </c>
      <c r="J20" s="91">
        <v>0</v>
      </c>
      <c r="K20" s="44" t="s">
        <v>76</v>
      </c>
      <c r="L20" s="24" t="s">
        <v>22</v>
      </c>
      <c r="M20" s="24"/>
      <c r="N20" s="39"/>
      <c r="O20" s="24"/>
      <c r="P20" s="45"/>
      <c r="Q20" s="40"/>
      <c r="R20" s="73"/>
    </row>
    <row r="21" spans="2:18" ht="18.75" customHeight="1">
      <c r="B21" s="82"/>
      <c r="C21" s="88"/>
      <c r="D21" s="21">
        <v>18</v>
      </c>
      <c r="E21" s="43" t="s">
        <v>77</v>
      </c>
      <c r="F21" s="92"/>
      <c r="G21" s="92"/>
      <c r="H21" s="92"/>
      <c r="I21" s="92"/>
      <c r="J21" s="92"/>
      <c r="K21" s="44" t="s">
        <v>78</v>
      </c>
      <c r="L21" s="24" t="s">
        <v>22</v>
      </c>
      <c r="M21" s="24"/>
      <c r="N21" s="39"/>
      <c r="O21" s="24"/>
      <c r="P21" s="25"/>
      <c r="Q21" s="26"/>
      <c r="R21" s="73"/>
    </row>
    <row r="22" spans="2:18" ht="18.75" customHeight="1">
      <c r="B22" s="82"/>
      <c r="C22" s="88"/>
      <c r="D22" s="21">
        <v>19</v>
      </c>
      <c r="E22" s="43" t="s">
        <v>79</v>
      </c>
      <c r="F22" s="92"/>
      <c r="G22" s="92"/>
      <c r="H22" s="92"/>
      <c r="I22" s="92"/>
      <c r="J22" s="92"/>
      <c r="K22" s="44" t="s">
        <v>80</v>
      </c>
      <c r="L22" s="24" t="s">
        <v>81</v>
      </c>
      <c r="M22" s="24"/>
      <c r="N22" s="39"/>
      <c r="O22" s="24"/>
      <c r="P22" s="25"/>
      <c r="Q22" s="26"/>
      <c r="R22" s="73"/>
    </row>
    <row r="23" spans="2:18" ht="18.75" customHeight="1">
      <c r="B23" s="82"/>
      <c r="C23" s="88"/>
      <c r="D23" s="21"/>
      <c r="E23" s="43" t="s">
        <v>82</v>
      </c>
      <c r="F23" s="92"/>
      <c r="G23" s="92"/>
      <c r="H23" s="92"/>
      <c r="I23" s="92"/>
      <c r="J23" s="92"/>
      <c r="K23" s="44" t="s">
        <v>83</v>
      </c>
      <c r="L23" s="24" t="s">
        <v>81</v>
      </c>
      <c r="M23" s="24"/>
      <c r="N23" s="39"/>
      <c r="O23" s="24"/>
      <c r="P23" s="25"/>
      <c r="Q23" s="26"/>
      <c r="R23" s="73"/>
    </row>
    <row r="24" spans="2:18" ht="18.75" customHeight="1">
      <c r="B24" s="82"/>
      <c r="C24" s="90"/>
      <c r="D24" s="21">
        <v>20</v>
      </c>
      <c r="E24" s="43" t="s">
        <v>84</v>
      </c>
      <c r="F24" s="93"/>
      <c r="G24" s="93"/>
      <c r="H24" s="93"/>
      <c r="I24" s="93"/>
      <c r="J24" s="93"/>
      <c r="K24" s="44" t="s">
        <v>85</v>
      </c>
      <c r="L24" s="24" t="s">
        <v>22</v>
      </c>
      <c r="M24" s="24"/>
      <c r="N24" s="24">
        <v>100</v>
      </c>
      <c r="O24" s="24">
        <v>90</v>
      </c>
      <c r="P24" s="45"/>
      <c r="Q24" s="46" t="s">
        <v>86</v>
      </c>
      <c r="R24" s="74"/>
    </row>
    <row r="25" spans="2:18" ht="18.75" customHeight="1">
      <c r="B25" s="82"/>
      <c r="C25" s="47" t="s">
        <v>87</v>
      </c>
      <c r="D25" s="21">
        <v>21</v>
      </c>
      <c r="E25" s="48" t="s">
        <v>88</v>
      </c>
      <c r="F25" s="49">
        <v>1</v>
      </c>
      <c r="G25" s="49">
        <v>1</v>
      </c>
      <c r="H25" s="49">
        <v>1</v>
      </c>
      <c r="I25" s="49">
        <v>1</v>
      </c>
      <c r="J25" s="49">
        <v>1</v>
      </c>
      <c r="K25" s="23" t="s">
        <v>89</v>
      </c>
      <c r="L25" s="24" t="s">
        <v>90</v>
      </c>
      <c r="M25" s="24"/>
      <c r="N25" s="50"/>
      <c r="O25" s="24"/>
      <c r="P25" s="51"/>
      <c r="Q25" s="40"/>
      <c r="R25" s="74"/>
    </row>
    <row r="26" spans="2:18" ht="18.75" customHeight="1">
      <c r="B26" s="82"/>
      <c r="C26" s="87" t="s">
        <v>91</v>
      </c>
      <c r="D26" s="21">
        <v>22</v>
      </c>
      <c r="E26" s="48" t="s">
        <v>92</v>
      </c>
      <c r="F26" s="78">
        <v>1</v>
      </c>
      <c r="G26" s="78">
        <v>1</v>
      </c>
      <c r="H26" s="78">
        <v>1</v>
      </c>
      <c r="I26" s="78">
        <v>1</v>
      </c>
      <c r="J26" s="78">
        <v>0</v>
      </c>
      <c r="K26" s="23" t="s">
        <v>93</v>
      </c>
      <c r="L26" s="24" t="s">
        <v>22</v>
      </c>
      <c r="M26" s="24"/>
      <c r="N26" s="39"/>
      <c r="O26" s="24"/>
      <c r="P26" s="51"/>
      <c r="Q26" s="40"/>
      <c r="R26" s="74"/>
    </row>
    <row r="27" spans="2:18" ht="18.75" customHeight="1">
      <c r="B27" s="82"/>
      <c r="C27" s="88"/>
      <c r="D27" s="21">
        <v>23</v>
      </c>
      <c r="E27" s="48" t="s">
        <v>94</v>
      </c>
      <c r="F27" s="76"/>
      <c r="G27" s="76"/>
      <c r="H27" s="76"/>
      <c r="I27" s="76"/>
      <c r="J27" s="76"/>
      <c r="K27" s="23" t="s">
        <v>95</v>
      </c>
      <c r="L27" s="24" t="s">
        <v>96</v>
      </c>
      <c r="M27" s="24"/>
      <c r="N27" s="52">
        <f>4500/123</f>
        <v>36.585365853658537</v>
      </c>
      <c r="O27" s="24">
        <v>38</v>
      </c>
      <c r="P27" s="51"/>
      <c r="Q27" s="40"/>
      <c r="R27" s="74"/>
    </row>
    <row r="28" spans="2:18" ht="18.75" customHeight="1">
      <c r="B28" s="82"/>
      <c r="C28" s="88"/>
      <c r="D28" s="21">
        <v>24</v>
      </c>
      <c r="E28" s="22" t="s">
        <v>97</v>
      </c>
      <c r="F28" s="76"/>
      <c r="G28" s="76"/>
      <c r="H28" s="76"/>
      <c r="I28" s="76"/>
      <c r="J28" s="76"/>
      <c r="K28" s="23" t="s">
        <v>98</v>
      </c>
      <c r="L28" s="24" t="s">
        <v>99</v>
      </c>
      <c r="M28" s="24"/>
      <c r="N28" s="41">
        <f>25/123</f>
        <v>0.2032520325203252</v>
      </c>
      <c r="O28" s="24">
        <f>18/120</f>
        <v>0.15</v>
      </c>
      <c r="P28" s="45"/>
      <c r="Q28" s="40"/>
      <c r="R28" s="74"/>
    </row>
    <row r="29" spans="2:18" ht="18.75" customHeight="1">
      <c r="B29" s="82"/>
      <c r="C29" s="88"/>
      <c r="D29" s="21">
        <v>25</v>
      </c>
      <c r="E29" s="22" t="s">
        <v>100</v>
      </c>
      <c r="F29" s="76"/>
      <c r="G29" s="76"/>
      <c r="H29" s="76"/>
      <c r="I29" s="76"/>
      <c r="J29" s="76"/>
      <c r="K29" s="23" t="s">
        <v>101</v>
      </c>
      <c r="L29" s="24" t="s">
        <v>102</v>
      </c>
      <c r="M29" s="24"/>
      <c r="N29" s="39"/>
      <c r="O29" s="24"/>
      <c r="P29" s="25">
        <v>68</v>
      </c>
      <c r="Q29" s="40">
        <v>35</v>
      </c>
      <c r="R29" s="74"/>
    </row>
    <row r="30" spans="2:18" ht="18.75" customHeight="1" thickBot="1">
      <c r="B30" s="83"/>
      <c r="C30" s="89"/>
      <c r="D30" s="27">
        <v>26</v>
      </c>
      <c r="E30" s="53" t="s">
        <v>103</v>
      </c>
      <c r="F30" s="79"/>
      <c r="G30" s="79"/>
      <c r="H30" s="79"/>
      <c r="I30" s="79"/>
      <c r="J30" s="79"/>
      <c r="K30" s="29" t="s">
        <v>104</v>
      </c>
      <c r="L30" s="30" t="s">
        <v>105</v>
      </c>
      <c r="M30" s="30"/>
      <c r="N30" s="31"/>
      <c r="O30" s="30"/>
      <c r="P30" s="54"/>
      <c r="Q30" s="55"/>
      <c r="R30" s="74"/>
    </row>
    <row r="31" spans="2:18" ht="18.75" customHeight="1">
      <c r="B31" s="81" t="s">
        <v>106</v>
      </c>
      <c r="C31" s="84" t="s">
        <v>107</v>
      </c>
      <c r="D31" s="15">
        <v>27</v>
      </c>
      <c r="E31" s="56" t="s">
        <v>108</v>
      </c>
      <c r="F31" s="75">
        <v>1</v>
      </c>
      <c r="G31" s="75">
        <v>1</v>
      </c>
      <c r="H31" s="75">
        <v>0</v>
      </c>
      <c r="I31" s="75">
        <v>1</v>
      </c>
      <c r="J31" s="75">
        <v>0</v>
      </c>
      <c r="K31" s="17" t="s">
        <v>109</v>
      </c>
      <c r="L31" s="18" t="s">
        <v>22</v>
      </c>
      <c r="M31" s="18"/>
      <c r="N31" s="57"/>
      <c r="O31" s="18"/>
      <c r="P31" s="58"/>
      <c r="Q31" s="36"/>
      <c r="R31" s="74"/>
    </row>
    <row r="32" spans="2:18" ht="18.75" customHeight="1">
      <c r="B32" s="82"/>
      <c r="C32" s="85"/>
      <c r="D32" s="21">
        <v>28</v>
      </c>
      <c r="E32" s="59" t="s">
        <v>110</v>
      </c>
      <c r="F32" s="76"/>
      <c r="G32" s="76"/>
      <c r="H32" s="76"/>
      <c r="I32" s="76"/>
      <c r="J32" s="76"/>
      <c r="K32" s="23" t="s">
        <v>111</v>
      </c>
      <c r="L32" s="24" t="s">
        <v>112</v>
      </c>
      <c r="M32" s="24"/>
      <c r="N32" s="24" t="s">
        <v>113</v>
      </c>
      <c r="O32" s="24"/>
      <c r="P32" s="25" t="s">
        <v>114</v>
      </c>
      <c r="Q32" s="26" t="s">
        <v>115</v>
      </c>
      <c r="R32" s="74"/>
    </row>
    <row r="33" spans="2:18" ht="18.75" customHeight="1">
      <c r="B33" s="82"/>
      <c r="C33" s="85"/>
      <c r="D33" s="21">
        <v>29</v>
      </c>
      <c r="E33" s="59" t="s">
        <v>116</v>
      </c>
      <c r="F33" s="77"/>
      <c r="G33" s="77"/>
      <c r="H33" s="77"/>
      <c r="I33" s="77"/>
      <c r="J33" s="77"/>
      <c r="K33" s="60" t="s">
        <v>117</v>
      </c>
      <c r="L33" s="24" t="s">
        <v>22</v>
      </c>
      <c r="M33" s="24"/>
      <c r="N33" s="24" t="s">
        <v>118</v>
      </c>
      <c r="O33" s="24"/>
      <c r="P33" s="25"/>
      <c r="Q33" s="26"/>
      <c r="R33" s="74"/>
    </row>
    <row r="34" spans="2:18" ht="18.75" customHeight="1">
      <c r="B34" s="82"/>
      <c r="C34" s="85"/>
      <c r="D34" s="21">
        <v>30</v>
      </c>
      <c r="E34" s="59" t="s">
        <v>119</v>
      </c>
      <c r="F34" s="61">
        <v>1</v>
      </c>
      <c r="G34" s="61">
        <v>1</v>
      </c>
      <c r="H34" s="61">
        <v>1</v>
      </c>
      <c r="I34" s="61">
        <v>1</v>
      </c>
      <c r="J34" s="61">
        <v>0</v>
      </c>
      <c r="K34" s="60" t="s">
        <v>120</v>
      </c>
      <c r="L34" s="24" t="s">
        <v>22</v>
      </c>
      <c r="M34" s="24"/>
      <c r="N34" s="62"/>
      <c r="O34" s="24"/>
      <c r="P34" s="25" t="s">
        <v>121</v>
      </c>
      <c r="Q34" s="26" t="s">
        <v>122</v>
      </c>
      <c r="R34" s="74"/>
    </row>
    <row r="35" spans="2:18" ht="18.75" customHeight="1">
      <c r="B35" s="82"/>
      <c r="C35" s="85"/>
      <c r="D35" s="21">
        <v>31</v>
      </c>
      <c r="E35" s="63" t="s">
        <v>123</v>
      </c>
      <c r="F35" s="64">
        <v>0</v>
      </c>
      <c r="G35" s="65">
        <v>0</v>
      </c>
      <c r="H35" s="65">
        <v>1</v>
      </c>
      <c r="I35" s="65">
        <v>0</v>
      </c>
      <c r="J35" s="65">
        <v>1</v>
      </c>
      <c r="K35" s="66" t="s">
        <v>124</v>
      </c>
      <c r="L35" s="67" t="s">
        <v>22</v>
      </c>
      <c r="M35" s="67"/>
      <c r="N35" s="68"/>
      <c r="O35" s="67">
        <v>92</v>
      </c>
      <c r="P35" s="45"/>
      <c r="Q35" s="26" t="s">
        <v>125</v>
      </c>
      <c r="R35" s="74"/>
    </row>
    <row r="36" spans="2:18" ht="18.75" customHeight="1">
      <c r="B36" s="82"/>
      <c r="C36" s="85"/>
      <c r="D36" s="21">
        <v>32</v>
      </c>
      <c r="E36" s="22" t="s">
        <v>126</v>
      </c>
      <c r="F36" s="78">
        <v>1</v>
      </c>
      <c r="G36" s="80">
        <v>1</v>
      </c>
      <c r="H36" s="78">
        <v>0</v>
      </c>
      <c r="I36" s="78">
        <v>1</v>
      </c>
      <c r="J36" s="78">
        <v>0</v>
      </c>
      <c r="K36" s="23" t="s">
        <v>127</v>
      </c>
      <c r="L36" s="24" t="s">
        <v>22</v>
      </c>
      <c r="M36" s="24"/>
      <c r="N36" s="62"/>
      <c r="O36" s="24"/>
      <c r="P36" s="45"/>
      <c r="Q36" s="26" t="s">
        <v>128</v>
      </c>
      <c r="R36" s="74"/>
    </row>
    <row r="37" spans="2:18" ht="18.75" customHeight="1">
      <c r="B37" s="82"/>
      <c r="C37" s="85"/>
      <c r="D37" s="21">
        <v>33</v>
      </c>
      <c r="E37" s="22" t="s">
        <v>129</v>
      </c>
      <c r="F37" s="76"/>
      <c r="G37" s="76"/>
      <c r="H37" s="76"/>
      <c r="I37" s="76"/>
      <c r="J37" s="76"/>
      <c r="K37" s="23" t="s">
        <v>130</v>
      </c>
      <c r="L37" s="24" t="s">
        <v>22</v>
      </c>
      <c r="M37" s="24"/>
      <c r="N37" s="62"/>
      <c r="O37" s="24"/>
      <c r="P37" s="45"/>
      <c r="Q37" s="26"/>
      <c r="R37" s="74"/>
    </row>
    <row r="38" spans="2:18" ht="18.75" customHeight="1" thickBot="1">
      <c r="B38" s="83"/>
      <c r="C38" s="86"/>
      <c r="D38" s="27">
        <v>34</v>
      </c>
      <c r="E38" s="28" t="s">
        <v>131</v>
      </c>
      <c r="F38" s="79"/>
      <c r="G38" s="79"/>
      <c r="H38" s="79"/>
      <c r="I38" s="79"/>
      <c r="J38" s="79"/>
      <c r="K38" s="29" t="s">
        <v>132</v>
      </c>
      <c r="L38" s="30" t="s">
        <v>22</v>
      </c>
      <c r="M38" s="30"/>
      <c r="N38" s="69"/>
      <c r="O38" s="30"/>
      <c r="P38" s="70"/>
      <c r="Q38" s="33" t="s">
        <v>133</v>
      </c>
      <c r="R38" s="74"/>
    </row>
    <row r="39" spans="2:18" s="71" customFormat="1"/>
    <row r="40" spans="2:18" s="71" customFormat="1"/>
    <row r="41" spans="2:18" s="71" customFormat="1"/>
    <row r="42" spans="2:18" s="71" customFormat="1"/>
  </sheetData>
  <mergeCells count="52">
    <mergeCell ref="F2:J2"/>
    <mergeCell ref="D1:E1"/>
    <mergeCell ref="J4:J7"/>
    <mergeCell ref="B8:B30"/>
    <mergeCell ref="C8:C11"/>
    <mergeCell ref="F8:F11"/>
    <mergeCell ref="G8:G11"/>
    <mergeCell ref="H8:H11"/>
    <mergeCell ref="I8:I11"/>
    <mergeCell ref="J8:J11"/>
    <mergeCell ref="C12:C14"/>
    <mergeCell ref="F12:F14"/>
    <mergeCell ref="B4:B7"/>
    <mergeCell ref="C4:C7"/>
    <mergeCell ref="F4:F7"/>
    <mergeCell ref="G4:G7"/>
    <mergeCell ref="H4:H7"/>
    <mergeCell ref="I4:I7"/>
    <mergeCell ref="G12:G14"/>
    <mergeCell ref="H12:H14"/>
    <mergeCell ref="I12:I14"/>
    <mergeCell ref="J12:J14"/>
    <mergeCell ref="C15:C19"/>
    <mergeCell ref="F15:F19"/>
    <mergeCell ref="G15:G19"/>
    <mergeCell ref="H15:H19"/>
    <mergeCell ref="I15:I19"/>
    <mergeCell ref="J15:J19"/>
    <mergeCell ref="J26:J30"/>
    <mergeCell ref="C20:C24"/>
    <mergeCell ref="F20:F24"/>
    <mergeCell ref="G20:G24"/>
    <mergeCell ref="H20:H24"/>
    <mergeCell ref="I20:I24"/>
    <mergeCell ref="J20:J24"/>
    <mergeCell ref="C26:C30"/>
    <mergeCell ref="F26:F30"/>
    <mergeCell ref="G26:G30"/>
    <mergeCell ref="H26:H30"/>
    <mergeCell ref="I26:I30"/>
    <mergeCell ref="B31:B38"/>
    <mergeCell ref="C31:C38"/>
    <mergeCell ref="F31:F33"/>
    <mergeCell ref="G31:G33"/>
    <mergeCell ref="H31:H33"/>
    <mergeCell ref="J31:J33"/>
    <mergeCell ref="F36:F38"/>
    <mergeCell ref="G36:G38"/>
    <mergeCell ref="H36:H38"/>
    <mergeCell ref="I36:I38"/>
    <mergeCell ref="J36:J38"/>
    <mergeCell ref="I31:I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WHITTIGER</dc:creator>
  <cp:lastModifiedBy>WHITTIGER</cp:lastModifiedBy>
  <dcterms:created xsi:type="dcterms:W3CDTF">2014-06-04T19:26:53Z</dcterms:created>
  <dcterms:modified xsi:type="dcterms:W3CDTF">2014-06-04T19:48:33Z</dcterms:modified>
</cp:coreProperties>
</file>