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narthanam/Documents/DataScience_Training/"/>
    </mc:Choice>
  </mc:AlternateContent>
  <xr:revisionPtr revIDLastSave="0" documentId="8_{3992A62B-1EAE-3045-95B6-D7E64044446C}" xr6:coauthVersionLast="47" xr6:coauthVersionMax="47" xr10:uidLastSave="{00000000-0000-0000-0000-000000000000}"/>
  <bookViews>
    <workbookView xWindow="0" yWindow="760" windowWidth="34560" windowHeight="19880" xr2:uid="{66572AB8-8A52-4643-A4F0-89DA6929DB21}"/>
  </bookViews>
  <sheets>
    <sheet name="Problem 1" sheetId="1" r:id="rId1"/>
    <sheet name="Problem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4" i="2" l="1"/>
  <c r="F41" i="2"/>
  <c r="F39" i="2"/>
  <c r="G30" i="2"/>
  <c r="G21" i="2"/>
  <c r="G17" i="2"/>
  <c r="M21" i="2"/>
  <c r="M22" i="2"/>
  <c r="M23" i="2"/>
  <c r="M24" i="2"/>
  <c r="M25" i="2"/>
  <c r="M26" i="2"/>
  <c r="M27" i="2"/>
  <c r="M28" i="2"/>
  <c r="M20" i="2"/>
  <c r="K21" i="2"/>
  <c r="K22" i="2"/>
  <c r="K23" i="2"/>
  <c r="K24" i="2"/>
  <c r="K25" i="2"/>
  <c r="K26" i="2"/>
  <c r="K27" i="2"/>
  <c r="K28" i="2"/>
  <c r="K20" i="2"/>
  <c r="I21" i="2"/>
  <c r="I22" i="2"/>
  <c r="I23" i="2"/>
  <c r="I24" i="2"/>
  <c r="I25" i="2"/>
  <c r="I26" i="2"/>
  <c r="I27" i="2"/>
  <c r="I28" i="2"/>
  <c r="I20" i="2"/>
  <c r="M16" i="2"/>
  <c r="M15" i="2"/>
  <c r="M14" i="2"/>
  <c r="M13" i="2"/>
  <c r="M12" i="2"/>
  <c r="M11" i="2"/>
  <c r="M10" i="2"/>
  <c r="M9" i="2"/>
  <c r="M8" i="2"/>
  <c r="K16" i="2"/>
  <c r="K15" i="2"/>
  <c r="K14" i="2"/>
  <c r="K13" i="2"/>
  <c r="K12" i="2"/>
  <c r="K11" i="2"/>
  <c r="K10" i="2"/>
  <c r="K9" i="2"/>
  <c r="K8" i="2"/>
  <c r="I9" i="2"/>
  <c r="I10" i="2"/>
  <c r="I11" i="2"/>
  <c r="I12" i="2"/>
  <c r="I13" i="2"/>
  <c r="I14" i="2"/>
  <c r="I15" i="2"/>
  <c r="I16" i="2"/>
  <c r="I8" i="2"/>
  <c r="B14" i="2"/>
  <c r="C14" i="2"/>
  <c r="A14" i="2"/>
  <c r="C16" i="2" s="1"/>
  <c r="M34" i="1"/>
  <c r="K26" i="1"/>
  <c r="W17" i="1"/>
  <c r="W18" i="1"/>
  <c r="W16" i="1"/>
  <c r="W20" i="1" s="1"/>
  <c r="T17" i="1"/>
  <c r="T20" i="1" s="1"/>
  <c r="T18" i="1"/>
  <c r="T16" i="1"/>
  <c r="S16" i="1"/>
  <c r="Q17" i="1"/>
  <c r="Q18" i="1"/>
  <c r="Q16" i="1"/>
  <c r="V18" i="1"/>
  <c r="V17" i="1"/>
  <c r="V16" i="1"/>
  <c r="S17" i="1"/>
  <c r="S20" i="1" s="1"/>
  <c r="S18" i="1"/>
  <c r="P18" i="1"/>
  <c r="P17" i="1"/>
  <c r="F19" i="1"/>
  <c r="F16" i="1"/>
  <c r="E16" i="1"/>
  <c r="D16" i="1"/>
  <c r="H43" i="2" l="1"/>
  <c r="Q20" i="1"/>
  <c r="L14" i="1"/>
  <c r="V20" i="1"/>
  <c r="E19" i="1"/>
  <c r="P16" i="1" s="1"/>
  <c r="P20" i="1" s="1"/>
  <c r="L16" i="1" s="1"/>
  <c r="L19" i="1" s="1"/>
  <c r="L31" i="1" l="1"/>
  <c r="L38" i="1" s="1"/>
  <c r="J33" i="1"/>
</calcChain>
</file>

<file path=xl/sharedStrings.xml><?xml version="1.0" encoding="utf-8"?>
<sst xmlns="http://schemas.openxmlformats.org/spreadsheetml/2006/main" count="76" uniqueCount="50">
  <si>
    <t>G1</t>
  </si>
  <si>
    <t>G2</t>
  </si>
  <si>
    <t>G3</t>
  </si>
  <si>
    <t>Null Hypothesis</t>
  </si>
  <si>
    <t>mean of G1= mean of G2 =mean of G3</t>
  </si>
  <si>
    <t>x1</t>
  </si>
  <si>
    <t>x2</t>
  </si>
  <si>
    <t>x3</t>
  </si>
  <si>
    <t>Grand mean</t>
  </si>
  <si>
    <t>SS within group</t>
  </si>
  <si>
    <t>Between</t>
  </si>
  <si>
    <t>within</t>
  </si>
  <si>
    <t>F Stat</t>
  </si>
  <si>
    <t>MS within group</t>
  </si>
  <si>
    <t>MS between group</t>
  </si>
  <si>
    <t>Degrees of Freedom (between)</t>
  </si>
  <si>
    <t>Degrees of Freedom (within)</t>
  </si>
  <si>
    <t>df total</t>
  </si>
  <si>
    <t>SS Total</t>
  </si>
  <si>
    <t>SS between</t>
  </si>
  <si>
    <t>df between</t>
  </si>
  <si>
    <t>SS within</t>
  </si>
  <si>
    <t>df within</t>
  </si>
  <si>
    <t>MS between</t>
  </si>
  <si>
    <t>MS within</t>
  </si>
  <si>
    <t>F critical</t>
  </si>
  <si>
    <t>Alternate Hypothesi</t>
  </si>
  <si>
    <t>Atleast 1 difference among the means</t>
  </si>
  <si>
    <t>ß</t>
  </si>
  <si>
    <t>F critical &lt; F Stat</t>
  </si>
  <si>
    <t>There by Fail to reject Null Hypothesis</t>
  </si>
  <si>
    <t>Group 1</t>
  </si>
  <si>
    <t>Group 2</t>
  </si>
  <si>
    <t>Group 3</t>
  </si>
  <si>
    <t>mean of G1 equal g2,g3</t>
  </si>
  <si>
    <t>Alternate Hypothesis</t>
  </si>
  <si>
    <t xml:space="preserve">atleast 1 difference in mean among the group </t>
  </si>
  <si>
    <t>SST</t>
  </si>
  <si>
    <t>GRAND MEAN</t>
  </si>
  <si>
    <t>SSW</t>
  </si>
  <si>
    <t>SS Between</t>
  </si>
  <si>
    <t>F Critical</t>
  </si>
  <si>
    <t>F stat</t>
  </si>
  <si>
    <t>MS Between</t>
  </si>
  <si>
    <t>m(n-1)</t>
  </si>
  <si>
    <t>m-1</t>
  </si>
  <si>
    <t>m- 3</t>
  </si>
  <si>
    <t>f stat &gt; f critical</t>
  </si>
  <si>
    <t>Reject null hypothesis</t>
  </si>
  <si>
    <t>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</si>
</sst>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AAD7-C264-B443-A728-CCFEAE316798}">
  <dimension ref="D10:W41"/>
  <sheetViews>
    <sheetView tabSelected="1" workbookViewId="0">
      <selection activeCell="M38" sqref="M38"/>
    </sheetView>
  </sheetViews>
  <sheetFormatPr baseColWidth="10" defaultRowHeight="16" x14ac:dyDescent="0.2"/>
  <cols>
    <col min="9" max="9" width="18.6640625" customWidth="1"/>
    <col min="10" max="10" width="12" customWidth="1"/>
  </cols>
  <sheetData>
    <row r="10" spans="4:23" x14ac:dyDescent="0.2">
      <c r="D10" t="s">
        <v>0</v>
      </c>
      <c r="E10" t="s">
        <v>1</v>
      </c>
      <c r="F10" t="s">
        <v>2</v>
      </c>
      <c r="J10" t="s">
        <v>3</v>
      </c>
      <c r="L10" t="s">
        <v>4</v>
      </c>
    </row>
    <row r="11" spans="4:23" x14ac:dyDescent="0.2">
      <c r="J11" t="s">
        <v>26</v>
      </c>
      <c r="K11" t="s">
        <v>28</v>
      </c>
      <c r="L11" t="s">
        <v>27</v>
      </c>
    </row>
    <row r="12" spans="4:23" x14ac:dyDescent="0.2">
      <c r="D12">
        <v>1</v>
      </c>
      <c r="E12">
        <v>2</v>
      </c>
      <c r="F12">
        <v>2</v>
      </c>
    </row>
    <row r="13" spans="4:23" x14ac:dyDescent="0.2">
      <c r="D13">
        <v>2</v>
      </c>
      <c r="E13">
        <v>4</v>
      </c>
      <c r="F13">
        <v>3</v>
      </c>
    </row>
    <row r="14" spans="4:23" x14ac:dyDescent="0.2">
      <c r="D14">
        <v>5</v>
      </c>
      <c r="E14">
        <v>2</v>
      </c>
      <c r="F14">
        <v>4</v>
      </c>
      <c r="J14" t="s">
        <v>9</v>
      </c>
      <c r="L14">
        <f>SUM(Q20,T20,W20)</f>
        <v>13.333336000000001</v>
      </c>
      <c r="O14" t="s">
        <v>0</v>
      </c>
      <c r="R14" t="s">
        <v>1</v>
      </c>
      <c r="U14" t="s">
        <v>2</v>
      </c>
    </row>
    <row r="15" spans="4:23" x14ac:dyDescent="0.2">
      <c r="D15" t="s">
        <v>5</v>
      </c>
      <c r="E15" t="s">
        <v>6</v>
      </c>
      <c r="F15" t="s">
        <v>7</v>
      </c>
      <c r="P15" t="s">
        <v>10</v>
      </c>
      <c r="Q15" t="s">
        <v>11</v>
      </c>
      <c r="S15" t="s">
        <v>10</v>
      </c>
      <c r="T15" t="s">
        <v>11</v>
      </c>
      <c r="V15" t="s">
        <v>10</v>
      </c>
      <c r="W15" t="s">
        <v>11</v>
      </c>
    </row>
    <row r="16" spans="4:23" x14ac:dyDescent="0.2">
      <c r="D16">
        <f>AVERAGE(D12:D14)</f>
        <v>2.6666666666666665</v>
      </c>
      <c r="E16">
        <f>AVERAGE(E12:E14)</f>
        <v>2.6666666666666665</v>
      </c>
      <c r="F16">
        <f>AVERAGE(F12:F14)</f>
        <v>3</v>
      </c>
      <c r="J16" t="s">
        <v>18</v>
      </c>
      <c r="L16">
        <f>SUM(P20,S20,V20)</f>
        <v>13.558325827160491</v>
      </c>
      <c r="O16">
        <v>1</v>
      </c>
      <c r="P16">
        <f>(O16-E19)^2</f>
        <v>3.1604938271604919</v>
      </c>
      <c r="Q16">
        <f>(O16-2.666)^2</f>
        <v>2.7755559999999999</v>
      </c>
      <c r="R16">
        <v>2</v>
      </c>
      <c r="S16">
        <f>(R16-2.777)^2</f>
        <v>0.60372900000000018</v>
      </c>
      <c r="T16">
        <f>(R16-2.666)^2</f>
        <v>0.44355599999999989</v>
      </c>
      <c r="U16">
        <v>2</v>
      </c>
      <c r="V16">
        <f>(U16-2.777)^2</f>
        <v>0.60372900000000018</v>
      </c>
      <c r="W16">
        <f>(U16-3)^2</f>
        <v>1</v>
      </c>
    </row>
    <row r="17" spans="4:23" x14ac:dyDescent="0.2">
      <c r="O17">
        <v>2</v>
      </c>
      <c r="P17">
        <f>(O17-2.777)^2</f>
        <v>0.60372900000000018</v>
      </c>
      <c r="Q17">
        <f t="shared" ref="Q17:Q18" si="0">(O17-2.666)^2</f>
        <v>0.44355599999999989</v>
      </c>
      <c r="R17">
        <v>4</v>
      </c>
      <c r="S17">
        <f t="shared" ref="S17:V18" si="1">(R17-2.777)^2</f>
        <v>1.4957289999999996</v>
      </c>
      <c r="T17">
        <f t="shared" ref="T17:T18" si="2">(R17-2.666)^2</f>
        <v>1.7795560000000001</v>
      </c>
      <c r="U17">
        <v>3</v>
      </c>
      <c r="V17">
        <f t="shared" si="1"/>
        <v>4.972899999999994E-2</v>
      </c>
      <c r="W17">
        <f t="shared" ref="W17:W18" si="3">(U17-3)^2</f>
        <v>0</v>
      </c>
    </row>
    <row r="18" spans="4:23" x14ac:dyDescent="0.2">
      <c r="O18">
        <v>5</v>
      </c>
      <c r="P18">
        <f>(O18-2.777)^2</f>
        <v>4.9417289999999996</v>
      </c>
      <c r="Q18">
        <f t="shared" si="0"/>
        <v>5.4475560000000005</v>
      </c>
      <c r="R18">
        <v>2</v>
      </c>
      <c r="S18">
        <f t="shared" si="1"/>
        <v>0.60372900000000018</v>
      </c>
      <c r="T18">
        <f t="shared" si="2"/>
        <v>0.44355599999999989</v>
      </c>
      <c r="U18">
        <v>4</v>
      </c>
      <c r="V18">
        <f t="shared" si="1"/>
        <v>1.4957289999999996</v>
      </c>
      <c r="W18">
        <f t="shared" si="3"/>
        <v>1</v>
      </c>
    </row>
    <row r="19" spans="4:23" x14ac:dyDescent="0.2">
      <c r="D19" t="s">
        <v>8</v>
      </c>
      <c r="E19">
        <f>AVERAGE(D16:F16)</f>
        <v>2.7777777777777772</v>
      </c>
      <c r="F19">
        <f>AVERAGE(D12:F14)</f>
        <v>2.7777777777777777</v>
      </c>
      <c r="J19" t="s">
        <v>19</v>
      </c>
      <c r="L19">
        <f>L16-L14</f>
        <v>0.22498982716049021</v>
      </c>
    </row>
    <row r="20" spans="4:23" x14ac:dyDescent="0.2">
      <c r="P20">
        <f>SUM(P16:P18)</f>
        <v>8.7059518271604919</v>
      </c>
      <c r="Q20">
        <f>SUM(Q16:Q18)</f>
        <v>8.6666680000000014</v>
      </c>
      <c r="S20">
        <f>SUM(S16:S18)</f>
        <v>2.7031869999999998</v>
      </c>
      <c r="T20">
        <f>SUM(T16:T18)</f>
        <v>2.666668</v>
      </c>
      <c r="V20">
        <f>SUM(V16:V18)</f>
        <v>2.1491869999999995</v>
      </c>
      <c r="W20">
        <f>SUM(W16:W18)</f>
        <v>2</v>
      </c>
    </row>
    <row r="23" spans="4:23" x14ac:dyDescent="0.2">
      <c r="L23" t="s">
        <v>46</v>
      </c>
      <c r="M23" t="s">
        <v>49</v>
      </c>
    </row>
    <row r="25" spans="4:23" x14ac:dyDescent="0.2">
      <c r="I25" t="s">
        <v>15</v>
      </c>
      <c r="K25" s="1">
        <v>2</v>
      </c>
      <c r="L25" t="s">
        <v>45</v>
      </c>
    </row>
    <row r="26" spans="4:23" x14ac:dyDescent="0.2">
      <c r="I26" t="s">
        <v>16</v>
      </c>
      <c r="K26" s="1">
        <f>9-3</f>
        <v>6</v>
      </c>
      <c r="L26" t="s">
        <v>44</v>
      </c>
    </row>
    <row r="27" spans="4:23" ht="17" customHeight="1" x14ac:dyDescent="0.2">
      <c r="I27" t="s">
        <v>17</v>
      </c>
      <c r="K27">
        <v>8</v>
      </c>
      <c r="M27" s="1" t="s">
        <v>25</v>
      </c>
      <c r="N27" s="1">
        <v>5.14</v>
      </c>
    </row>
    <row r="28" spans="4:23" ht="17" customHeight="1" x14ac:dyDescent="0.2">
      <c r="M28" s="1"/>
      <c r="N28" s="1"/>
    </row>
    <row r="29" spans="4:23" ht="17" customHeight="1" x14ac:dyDescent="0.2">
      <c r="M29" s="1"/>
      <c r="N29" s="1"/>
    </row>
    <row r="31" spans="4:23" x14ac:dyDescent="0.2">
      <c r="K31" t="s">
        <v>21</v>
      </c>
      <c r="L31">
        <f>L14/6</f>
        <v>2.2222226666666667</v>
      </c>
    </row>
    <row r="32" spans="4:23" x14ac:dyDescent="0.2">
      <c r="K32" t="s">
        <v>22</v>
      </c>
    </row>
    <row r="33" spans="9:16" x14ac:dyDescent="0.2">
      <c r="I33" t="s">
        <v>13</v>
      </c>
      <c r="J33">
        <f>L14/6</f>
        <v>2.2222226666666667</v>
      </c>
    </row>
    <row r="34" spans="9:16" x14ac:dyDescent="0.2">
      <c r="I34" t="s">
        <v>14</v>
      </c>
      <c r="K34" t="s">
        <v>19</v>
      </c>
      <c r="M34">
        <f>0.23/2</f>
        <v>0.115</v>
      </c>
    </row>
    <row r="35" spans="9:16" x14ac:dyDescent="0.2">
      <c r="K35" t="s">
        <v>20</v>
      </c>
    </row>
    <row r="38" spans="9:16" x14ac:dyDescent="0.2">
      <c r="I38" s="1" t="s">
        <v>12</v>
      </c>
      <c r="J38" s="1" t="s">
        <v>23</v>
      </c>
      <c r="K38" s="1"/>
      <c r="L38" s="1">
        <f>M34/L31</f>
        <v>5.1749989650002069E-2</v>
      </c>
    </row>
    <row r="39" spans="9:16" x14ac:dyDescent="0.2">
      <c r="I39" s="1"/>
      <c r="J39" s="1" t="s">
        <v>24</v>
      </c>
      <c r="K39" s="1"/>
      <c r="L39" s="1"/>
    </row>
    <row r="41" spans="9:16" x14ac:dyDescent="0.2">
      <c r="M41" t="s">
        <v>29</v>
      </c>
      <c r="P4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66FD-50D5-E64E-85DF-2F68D9E88117}">
  <dimension ref="A1:N44"/>
  <sheetViews>
    <sheetView workbookViewId="0">
      <selection activeCell="K43" sqref="K43"/>
    </sheetView>
  </sheetViews>
  <sheetFormatPr baseColWidth="10" defaultRowHeight="16" x14ac:dyDescent="0.2"/>
  <sheetData>
    <row r="1" spans="1:13" x14ac:dyDescent="0.2">
      <c r="A1" t="s">
        <v>31</v>
      </c>
      <c r="B1" t="s">
        <v>32</v>
      </c>
      <c r="C1" t="s">
        <v>33</v>
      </c>
    </row>
    <row r="2" spans="1:13" x14ac:dyDescent="0.2">
      <c r="A2">
        <v>3</v>
      </c>
      <c r="B2">
        <v>3</v>
      </c>
      <c r="C2">
        <v>5</v>
      </c>
      <c r="F2" t="s">
        <v>3</v>
      </c>
      <c r="H2" t="s">
        <v>34</v>
      </c>
    </row>
    <row r="3" spans="1:13" x14ac:dyDescent="0.2">
      <c r="A3">
        <v>2</v>
      </c>
      <c r="B3">
        <v>5</v>
      </c>
      <c r="C3">
        <v>5</v>
      </c>
      <c r="F3" t="s">
        <v>35</v>
      </c>
      <c r="H3" t="s">
        <v>36</v>
      </c>
    </row>
    <row r="4" spans="1:13" x14ac:dyDescent="0.2">
      <c r="A4">
        <v>4</v>
      </c>
      <c r="B4">
        <v>7</v>
      </c>
      <c r="C4">
        <v>5</v>
      </c>
    </row>
    <row r="5" spans="1:13" x14ac:dyDescent="0.2">
      <c r="A5">
        <v>4</v>
      </c>
      <c r="B5">
        <v>6</v>
      </c>
      <c r="C5">
        <v>6</v>
      </c>
    </row>
    <row r="6" spans="1:13" x14ac:dyDescent="0.2">
      <c r="A6">
        <v>5</v>
      </c>
      <c r="B6">
        <v>7</v>
      </c>
      <c r="C6">
        <v>5</v>
      </c>
    </row>
    <row r="7" spans="1:13" x14ac:dyDescent="0.2">
      <c r="A7">
        <v>3</v>
      </c>
      <c r="B7">
        <v>6</v>
      </c>
      <c r="C7">
        <v>7</v>
      </c>
      <c r="F7" t="s">
        <v>37</v>
      </c>
      <c r="H7" t="s">
        <v>31</v>
      </c>
      <c r="J7" t="s">
        <v>32</v>
      </c>
      <c r="L7" t="s">
        <v>33</v>
      </c>
    </row>
    <row r="8" spans="1:13" x14ac:dyDescent="0.2">
      <c r="A8">
        <v>3</v>
      </c>
      <c r="B8">
        <v>4</v>
      </c>
      <c r="C8">
        <v>7</v>
      </c>
      <c r="H8">
        <v>3</v>
      </c>
      <c r="I8">
        <f>(H8-4.96296)^2</f>
        <v>3.8532119615999991</v>
      </c>
      <c r="J8">
        <v>3</v>
      </c>
      <c r="K8">
        <f>(J8-4.96296)^2</f>
        <v>3.8532119615999991</v>
      </c>
      <c r="L8">
        <v>5</v>
      </c>
      <c r="M8">
        <f>(L8-4.96296)^2</f>
        <v>1.3719616000000135E-3</v>
      </c>
    </row>
    <row r="9" spans="1:13" x14ac:dyDescent="0.2">
      <c r="A9">
        <v>5</v>
      </c>
      <c r="B9">
        <v>4</v>
      </c>
      <c r="C9">
        <v>6</v>
      </c>
      <c r="H9">
        <v>2</v>
      </c>
      <c r="I9">
        <f t="shared" ref="I9:K16" si="0">(H9-4.96296)^2</f>
        <v>8.7791319615999992</v>
      </c>
      <c r="J9">
        <v>5</v>
      </c>
      <c r="K9">
        <f t="shared" si="0"/>
        <v>1.3719616000000135E-3</v>
      </c>
      <c r="L9">
        <v>5</v>
      </c>
      <c r="M9">
        <f t="shared" ref="M9" si="1">(L9-4.96296)^2</f>
        <v>1.3719616000000135E-3</v>
      </c>
    </row>
    <row r="10" spans="1:13" x14ac:dyDescent="0.2">
      <c r="A10">
        <v>3</v>
      </c>
      <c r="B10">
        <v>8</v>
      </c>
      <c r="C10">
        <v>6</v>
      </c>
      <c r="H10">
        <v>4</v>
      </c>
      <c r="I10">
        <f t="shared" si="0"/>
        <v>0.9272919615999996</v>
      </c>
      <c r="J10">
        <v>7</v>
      </c>
      <c r="K10">
        <f t="shared" si="0"/>
        <v>4.149531961600001</v>
      </c>
      <c r="L10">
        <v>5</v>
      </c>
      <c r="M10">
        <f t="shared" ref="M10" si="2">(L10-4.96296)^2</f>
        <v>1.3719616000000135E-3</v>
      </c>
    </row>
    <row r="11" spans="1:13" x14ac:dyDescent="0.2">
      <c r="H11">
        <v>4</v>
      </c>
      <c r="I11">
        <f t="shared" si="0"/>
        <v>0.9272919615999996</v>
      </c>
      <c r="J11">
        <v>6</v>
      </c>
      <c r="K11">
        <f t="shared" si="0"/>
        <v>1.0754519616000005</v>
      </c>
      <c r="L11">
        <v>6</v>
      </c>
      <c r="M11">
        <f t="shared" ref="M11" si="3">(L11-4.96296)^2</f>
        <v>1.0754519616000005</v>
      </c>
    </row>
    <row r="12" spans="1:13" x14ac:dyDescent="0.2">
      <c r="H12">
        <v>5</v>
      </c>
      <c r="I12">
        <f t="shared" si="0"/>
        <v>1.3719616000000135E-3</v>
      </c>
      <c r="J12">
        <v>7</v>
      </c>
      <c r="K12">
        <f t="shared" si="0"/>
        <v>4.149531961600001</v>
      </c>
      <c r="L12">
        <v>5</v>
      </c>
      <c r="M12">
        <f t="shared" ref="M12" si="4">(L12-4.96296)^2</f>
        <v>1.3719616000000135E-3</v>
      </c>
    </row>
    <row r="13" spans="1:13" x14ac:dyDescent="0.2">
      <c r="A13" t="s">
        <v>5</v>
      </c>
      <c r="B13" t="s">
        <v>6</v>
      </c>
      <c r="C13" t="s">
        <v>7</v>
      </c>
      <c r="H13">
        <v>3</v>
      </c>
      <c r="I13">
        <f t="shared" si="0"/>
        <v>3.8532119615999991</v>
      </c>
      <c r="J13">
        <v>6</v>
      </c>
      <c r="K13">
        <f t="shared" si="0"/>
        <v>1.0754519616000005</v>
      </c>
      <c r="L13">
        <v>7</v>
      </c>
      <c r="M13">
        <f t="shared" ref="M13" si="5">(L13-4.96296)^2</f>
        <v>4.149531961600001</v>
      </c>
    </row>
    <row r="14" spans="1:13" x14ac:dyDescent="0.2">
      <c r="A14">
        <f>AVERAGE(A2:A10)</f>
        <v>3.5555555555555554</v>
      </c>
      <c r="B14">
        <f t="shared" ref="B14:C14" si="6">AVERAGE(B2:B10)</f>
        <v>5.5555555555555554</v>
      </c>
      <c r="C14">
        <f t="shared" si="6"/>
        <v>5.7777777777777777</v>
      </c>
      <c r="H14">
        <v>3</v>
      </c>
      <c r="I14">
        <f t="shared" si="0"/>
        <v>3.8532119615999991</v>
      </c>
      <c r="J14">
        <v>4</v>
      </c>
      <c r="K14">
        <f t="shared" si="0"/>
        <v>0.9272919615999996</v>
      </c>
      <c r="L14">
        <v>7</v>
      </c>
      <c r="M14">
        <f t="shared" ref="M14" si="7">(L14-4.96296)^2</f>
        <v>4.149531961600001</v>
      </c>
    </row>
    <row r="15" spans="1:13" x14ac:dyDescent="0.2">
      <c r="H15">
        <v>5</v>
      </c>
      <c r="I15">
        <f t="shared" si="0"/>
        <v>1.3719616000000135E-3</v>
      </c>
      <c r="J15">
        <v>4</v>
      </c>
      <c r="K15">
        <f t="shared" si="0"/>
        <v>0.9272919615999996</v>
      </c>
      <c r="L15">
        <v>6</v>
      </c>
      <c r="M15">
        <f t="shared" ref="M15" si="8">(L15-4.96296)^2</f>
        <v>1.0754519616000005</v>
      </c>
    </row>
    <row r="16" spans="1:13" x14ac:dyDescent="0.2">
      <c r="A16" t="s">
        <v>38</v>
      </c>
      <c r="C16">
        <f xml:space="preserve"> AVERAGE(A14:C14)</f>
        <v>4.9629629629629628</v>
      </c>
      <c r="H16">
        <v>3</v>
      </c>
      <c r="I16">
        <f t="shared" si="0"/>
        <v>3.8532119615999991</v>
      </c>
      <c r="J16">
        <v>8</v>
      </c>
      <c r="K16">
        <f t="shared" si="0"/>
        <v>9.2236119616000014</v>
      </c>
      <c r="L16">
        <v>6</v>
      </c>
      <c r="M16">
        <f t="shared" ref="M16" si="9">(L16-4.96296)^2</f>
        <v>1.0754519616000005</v>
      </c>
    </row>
    <row r="17" spans="6:13" x14ac:dyDescent="0.2">
      <c r="G17">
        <f>SUM(I8:I16,K8:K16,M8:M16)</f>
        <v>62.962962963200013</v>
      </c>
    </row>
    <row r="19" spans="6:13" x14ac:dyDescent="0.2">
      <c r="F19" t="s">
        <v>39</v>
      </c>
      <c r="H19" t="s">
        <v>31</v>
      </c>
      <c r="J19" t="s">
        <v>32</v>
      </c>
      <c r="L19" t="s">
        <v>33</v>
      </c>
    </row>
    <row r="20" spans="6:13" x14ac:dyDescent="0.2">
      <c r="H20">
        <v>3</v>
      </c>
      <c r="I20">
        <f>(H20-3.555)^2</f>
        <v>0.30802500000000016</v>
      </c>
      <c r="J20">
        <v>3</v>
      </c>
      <c r="K20">
        <f>(J20-5.555)^2</f>
        <v>6.5280249999999986</v>
      </c>
      <c r="L20">
        <v>5</v>
      </c>
      <c r="M20">
        <f>(L20-5.777)^2</f>
        <v>0.60372900000000018</v>
      </c>
    </row>
    <row r="21" spans="6:13" x14ac:dyDescent="0.2">
      <c r="G21">
        <f>SUM(I20:I28,K20:K28,M20:M28)</f>
        <v>36.000011000000001</v>
      </c>
      <c r="H21">
        <v>2</v>
      </c>
      <c r="I21">
        <f t="shared" ref="I21:K28" si="10">(H21-3.555)^2</f>
        <v>2.4180250000000005</v>
      </c>
      <c r="J21">
        <v>5</v>
      </c>
      <c r="K21">
        <f t="shared" ref="K21:K28" si="11">(J21-5.555)^2</f>
        <v>0.30802499999999966</v>
      </c>
      <c r="L21">
        <v>5</v>
      </c>
      <c r="M21">
        <f t="shared" ref="M21:M28" si="12">(L21-5.777)^2</f>
        <v>0.60372900000000018</v>
      </c>
    </row>
    <row r="22" spans="6:13" x14ac:dyDescent="0.2">
      <c r="H22">
        <v>4</v>
      </c>
      <c r="I22">
        <f t="shared" si="10"/>
        <v>0.19802499999999987</v>
      </c>
      <c r="J22">
        <v>7</v>
      </c>
      <c r="K22">
        <f t="shared" si="11"/>
        <v>2.0880250000000009</v>
      </c>
      <c r="L22">
        <v>5</v>
      </c>
      <c r="M22">
        <f t="shared" si="12"/>
        <v>0.60372900000000018</v>
      </c>
    </row>
    <row r="23" spans="6:13" x14ac:dyDescent="0.2">
      <c r="H23">
        <v>4</v>
      </c>
      <c r="I23">
        <f t="shared" si="10"/>
        <v>0.19802499999999987</v>
      </c>
      <c r="J23">
        <v>6</v>
      </c>
      <c r="K23">
        <f t="shared" si="11"/>
        <v>0.19802500000000026</v>
      </c>
      <c r="L23">
        <v>6</v>
      </c>
      <c r="M23">
        <f t="shared" si="12"/>
        <v>4.972899999999994E-2</v>
      </c>
    </row>
    <row r="24" spans="6:13" x14ac:dyDescent="0.2">
      <c r="H24">
        <v>5</v>
      </c>
      <c r="I24">
        <f t="shared" si="10"/>
        <v>2.0880249999999996</v>
      </c>
      <c r="J24">
        <v>7</v>
      </c>
      <c r="K24">
        <f t="shared" si="11"/>
        <v>2.0880250000000009</v>
      </c>
      <c r="L24">
        <v>5</v>
      </c>
      <c r="M24">
        <f t="shared" si="12"/>
        <v>0.60372900000000018</v>
      </c>
    </row>
    <row r="25" spans="6:13" x14ac:dyDescent="0.2">
      <c r="H25">
        <v>3</v>
      </c>
      <c r="I25">
        <f t="shared" si="10"/>
        <v>0.30802500000000016</v>
      </c>
      <c r="J25">
        <v>6</v>
      </c>
      <c r="K25">
        <f t="shared" si="11"/>
        <v>0.19802500000000026</v>
      </c>
      <c r="L25">
        <v>7</v>
      </c>
      <c r="M25">
        <f t="shared" si="12"/>
        <v>1.4957289999999996</v>
      </c>
    </row>
    <row r="26" spans="6:13" x14ac:dyDescent="0.2">
      <c r="H26">
        <v>3</v>
      </c>
      <c r="I26">
        <f t="shared" si="10"/>
        <v>0.30802500000000016</v>
      </c>
      <c r="J26">
        <v>4</v>
      </c>
      <c r="K26">
        <f t="shared" si="11"/>
        <v>2.4180249999999992</v>
      </c>
      <c r="L26">
        <v>7</v>
      </c>
      <c r="M26">
        <f t="shared" si="12"/>
        <v>1.4957289999999996</v>
      </c>
    </row>
    <row r="27" spans="6:13" x14ac:dyDescent="0.2">
      <c r="H27">
        <v>5</v>
      </c>
      <c r="I27">
        <f t="shared" si="10"/>
        <v>2.0880249999999996</v>
      </c>
      <c r="J27">
        <v>4</v>
      </c>
      <c r="K27">
        <f t="shared" si="11"/>
        <v>2.4180249999999992</v>
      </c>
      <c r="L27">
        <v>6</v>
      </c>
      <c r="M27">
        <f t="shared" si="12"/>
        <v>4.972899999999994E-2</v>
      </c>
    </row>
    <row r="28" spans="6:13" x14ac:dyDescent="0.2">
      <c r="H28">
        <v>3</v>
      </c>
      <c r="I28">
        <f t="shared" si="10"/>
        <v>0.30802500000000016</v>
      </c>
      <c r="J28">
        <v>8</v>
      </c>
      <c r="K28">
        <f t="shared" si="11"/>
        <v>5.9780250000000015</v>
      </c>
      <c r="L28">
        <v>6</v>
      </c>
      <c r="M28">
        <f t="shared" si="12"/>
        <v>4.972899999999994E-2</v>
      </c>
    </row>
    <row r="30" spans="6:13" x14ac:dyDescent="0.2">
      <c r="F30" t="s">
        <v>40</v>
      </c>
      <c r="G30">
        <f>G17-G21</f>
        <v>26.962951963200013</v>
      </c>
    </row>
    <row r="33" spans="5:14" x14ac:dyDescent="0.2">
      <c r="E33" t="s">
        <v>20</v>
      </c>
      <c r="F33">
        <v>2</v>
      </c>
      <c r="G33" t="s">
        <v>45</v>
      </c>
      <c r="H33">
        <v>2</v>
      </c>
    </row>
    <row r="34" spans="5:14" x14ac:dyDescent="0.2">
      <c r="E34" t="s">
        <v>22</v>
      </c>
      <c r="F34">
        <v>24</v>
      </c>
      <c r="G34" t="s">
        <v>44</v>
      </c>
      <c r="H34">
        <f>3*8</f>
        <v>24</v>
      </c>
      <c r="I34" t="s">
        <v>41</v>
      </c>
      <c r="J34" s="2">
        <v>2.5383300000000002</v>
      </c>
    </row>
    <row r="36" spans="5:14" x14ac:dyDescent="0.2">
      <c r="E36" t="s">
        <v>17</v>
      </c>
      <c r="F36">
        <v>11</v>
      </c>
    </row>
    <row r="39" spans="5:14" x14ac:dyDescent="0.2">
      <c r="E39" t="s">
        <v>24</v>
      </c>
      <c r="F39">
        <f>G21/F34</f>
        <v>1.5000004583333333</v>
      </c>
    </row>
    <row r="41" spans="5:14" x14ac:dyDescent="0.2">
      <c r="E41" t="s">
        <v>23</v>
      </c>
      <c r="F41">
        <f>G30/F33</f>
        <v>13.481475981600006</v>
      </c>
    </row>
    <row r="42" spans="5:14" x14ac:dyDescent="0.2">
      <c r="K42" t="s">
        <v>47</v>
      </c>
      <c r="N42" t="s">
        <v>48</v>
      </c>
    </row>
    <row r="43" spans="5:14" x14ac:dyDescent="0.2">
      <c r="E43" t="s">
        <v>42</v>
      </c>
      <c r="F43" t="s">
        <v>43</v>
      </c>
      <c r="H43">
        <f>F41/F39</f>
        <v>8.9876479081742549</v>
      </c>
    </row>
    <row r="44" spans="5:14" x14ac:dyDescent="0.2">
      <c r="F4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2022-08-12T04:23:21Z</dcterms:created>
  <dcterms:modified xsi:type="dcterms:W3CDTF">2022-08-12T18:14:41Z</dcterms:modified>
</cp:coreProperties>
</file>