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61a45aa2a7f461/KiCad/Projects/TMC6300-dev/TMC6300-dev/"/>
    </mc:Choice>
  </mc:AlternateContent>
  <xr:revisionPtr revIDLastSave="37" documentId="8_{E3F4575A-29BD-4683-A5D2-4720BA285F94}" xr6:coauthVersionLast="47" xr6:coauthVersionMax="47" xr10:uidLastSave="{BB9400D1-B6A6-45AB-8DEC-CC73F1AA8C3D}"/>
  <bookViews>
    <workbookView xWindow="31215" yWindow="1665" windowWidth="21600" windowHeight="11385" xr2:uid="{B0D8A79C-F373-4E94-BF6B-97A81B4202D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E5" i="1"/>
  <c r="E6" i="1"/>
  <c r="E7" i="1"/>
  <c r="G7" i="1" s="1"/>
  <c r="E10" i="1"/>
  <c r="G10" i="1" s="1"/>
  <c r="E13" i="1"/>
  <c r="G13" i="1" s="1"/>
  <c r="E14" i="1"/>
  <c r="E15" i="1"/>
  <c r="E18" i="1"/>
  <c r="E21" i="1"/>
  <c r="E22" i="1"/>
  <c r="E23" i="1"/>
  <c r="G23" i="1" s="1"/>
  <c r="E24" i="1"/>
  <c r="E25" i="1"/>
  <c r="E28" i="1"/>
  <c r="E29" i="1"/>
  <c r="E30" i="1"/>
  <c r="E31" i="1"/>
  <c r="G31" i="1" s="1"/>
  <c r="E32" i="1"/>
  <c r="E33" i="1"/>
  <c r="E34" i="1"/>
  <c r="E35" i="1"/>
  <c r="E36" i="1"/>
  <c r="G36" i="1" s="1"/>
  <c r="E39" i="1"/>
  <c r="E40" i="1"/>
  <c r="E41" i="1"/>
  <c r="E42" i="1"/>
  <c r="E43" i="1"/>
  <c r="E44" i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E52" i="1"/>
  <c r="G44" i="1"/>
  <c r="G43" i="1"/>
  <c r="G42" i="1"/>
  <c r="G41" i="1"/>
  <c r="G35" i="1"/>
  <c r="G34" i="1"/>
  <c r="G33" i="1"/>
  <c r="G32" i="1"/>
  <c r="G29" i="1"/>
  <c r="G28" i="1"/>
  <c r="G25" i="1"/>
  <c r="G24" i="1"/>
  <c r="G22" i="1"/>
  <c r="G21" i="1"/>
  <c r="G18" i="1"/>
  <c r="G15" i="1"/>
  <c r="G14" i="1"/>
  <c r="G5" i="1"/>
  <c r="G51" i="1"/>
  <c r="G39" i="1"/>
  <c r="G6" i="1"/>
  <c r="G4" i="1"/>
  <c r="G52" i="1"/>
  <c r="G40" i="1"/>
  <c r="G30" i="1"/>
  <c r="D54" i="1"/>
  <c r="G54" i="1" l="1"/>
  <c r="E54" i="1"/>
</calcChain>
</file>

<file path=xl/sharedStrings.xml><?xml version="1.0" encoding="utf-8"?>
<sst xmlns="http://schemas.openxmlformats.org/spreadsheetml/2006/main" count="131" uniqueCount="129">
  <si>
    <t>Name</t>
  </si>
  <si>
    <t>Description</t>
  </si>
  <si>
    <t>Price</t>
  </si>
  <si>
    <t>Qty</t>
  </si>
  <si>
    <t>Total</t>
  </si>
  <si>
    <t>Link</t>
  </si>
  <si>
    <t>TMC6300-LA</t>
  </si>
  <si>
    <t>BLDC driver</t>
  </si>
  <si>
    <t>FT231XQ-R</t>
  </si>
  <si>
    <t>STM32F301C8T6TR</t>
  </si>
  <si>
    <t>Microcontroller</t>
  </si>
  <si>
    <t>USB converter</t>
  </si>
  <si>
    <t>https://nl.mouser.com/ProductDetail/STMicroelectronics/STM32F301C8T6TR?qs=qIaFMfck%2FPYy56%2F%252BEeuvMw%3D%3D</t>
  </si>
  <si>
    <t>https://nl.mouser.com/ProductDetail/Trinamic/TMC6300-LA-T?qs=TiOZkKH1s2SPDan6zA6fKg%3D%3D</t>
  </si>
  <si>
    <t>https://nl.mouser.com/ProductDetail/FTDI/FT231XQ-R?qs=Gp1Yz1mis3VkAf3iW%252BkumQ%3D%3D</t>
  </si>
  <si>
    <t>Core:</t>
  </si>
  <si>
    <t>Converters:</t>
  </si>
  <si>
    <t>https://nl.mouser.com/ProductDetail/Texas-Instruments/TLV8541DBVR?qs=W0yvOO0ixfHahPSk%252B%252B%2F%252Bsw%3D%3D</t>
  </si>
  <si>
    <t>Current opamp</t>
  </si>
  <si>
    <t>TLV8541DBVR</t>
  </si>
  <si>
    <t>Inductors:</t>
  </si>
  <si>
    <t>VLS3015CX-4R7M-1</t>
  </si>
  <si>
    <t>DC-DC inductor</t>
  </si>
  <si>
    <t>https://nl.mouser.com/ProductDetail/TDK/VLS3015CX-4R7M-1?qs=gZXFycFWdANzf31QH9GBWA%3D%3D</t>
  </si>
  <si>
    <t>https://nl.mouser.com/ProductDetail/TDK/MMZ1005A102ETD25?qs=pvNC7ksEVIeZfzV4kcHyXA%3D%3D</t>
  </si>
  <si>
    <t>Ferrite bead 1000 Ohm</t>
  </si>
  <si>
    <t>MMZ1005A102ETD25</t>
  </si>
  <si>
    <t>https://nl.mouser.com/ProductDetail/TDK/MMZ1005S121CT000?qs=pLY5GE0xrmKkPI5sI3d9Jg%3D%3D</t>
  </si>
  <si>
    <t>MMZ1005S121CT000</t>
  </si>
  <si>
    <t>Ferrite bead 120 Ohm</t>
  </si>
  <si>
    <t>Interfaces:</t>
  </si>
  <si>
    <t>https://nl.mouser.com/ProductDetail/CUI-Devices/TB006-508-02BE?qs=vLWxofP3U2wEdOVV%2FaT04w%3D%3D</t>
  </si>
  <si>
    <t>2 pin screw terminal</t>
  </si>
  <si>
    <t>TB006-508-02BE</t>
  </si>
  <si>
    <t>3 pin screw terminal</t>
  </si>
  <si>
    <t>TB006-508-03BE</t>
  </si>
  <si>
    <t>https://nl.mouser.com/ProductDetail/CUI-Devices/TB006-508-03BE?qs=vLWxofP3U2zmvvLYJBQLMA%3D%3D</t>
  </si>
  <si>
    <t>https://nl.mouser.com/ProductDetail/TE-Connectivity/1-1734035-1?qs=x6EjVpvqMVOdSE4jVN5kww%3D%3D</t>
  </si>
  <si>
    <t>USB connector</t>
  </si>
  <si>
    <t>1-1734035-1</t>
  </si>
  <si>
    <t>Capacitors:</t>
  </si>
  <si>
    <t>https://nl.mouser.com/ProductDetail/Murata-Electronics/GRM21BR61C106KE15K?qs=h0WOCFF19ULjTOS37upAEw%3D%3D</t>
  </si>
  <si>
    <t>GRM21BR61C106KE15K</t>
  </si>
  <si>
    <t>0805 10uF 16V</t>
  </si>
  <si>
    <t>LEDS:</t>
  </si>
  <si>
    <t>https://nl.mouser.com/ProductDetail/Wurth-Elektronik/150060AS75000?qs=d0WKAl%252BL4KbvMBYryeof0Q%3D%3D</t>
  </si>
  <si>
    <t>Amber LED</t>
  </si>
  <si>
    <t>150060AS75000</t>
  </si>
  <si>
    <t>https://nl.mouser.com/ProductDetail/TE-Connectivity/5-146280-3?qs=bwpFY26eRVf7xnwkMZzVxA%3D%3D</t>
  </si>
  <si>
    <t>5-146280-3</t>
  </si>
  <si>
    <t>5-146280-6</t>
  </si>
  <si>
    <t>3 pin ADC headers</t>
  </si>
  <si>
    <t>6 pin GPIO + PGRM headers</t>
  </si>
  <si>
    <t>https://nl.mouser.com/ProductDetail/TE-Connectivity/5-146280-6?qs=bwpFY26eRVeUvO%252BsrBd9wQ%3D%3D</t>
  </si>
  <si>
    <t>ECS-160-7-33B-CKL-TR</t>
  </si>
  <si>
    <t>16 MHz crystal</t>
  </si>
  <si>
    <t>https://nl.mouser.com/ProductDetail/ECS/ECS-160-7-33B-CKL-TR?qs=wd5RIQLrsJhEy%252BtlnvJYvQ%3D%3D</t>
  </si>
  <si>
    <t>Resistors:</t>
  </si>
  <si>
    <t>ERJ-8BSFR15V</t>
  </si>
  <si>
    <t>1206 150mOhm Current sense resistor</t>
  </si>
  <si>
    <t>https://nl.mouser.com/ProductDetail/Panasonic/ERJ-8BSFR15V?qs=e5m3IbTHPW9lW7phmk%2F0Ow%3D%3D</t>
  </si>
  <si>
    <t>https://nl.mouser.com/ProductDetail/Monolithic-Power-Systems-MPS/MP1479GTF-Z?qs=Zz7%252BYVVL6bGk%2F%252B5w%252BBioWg%3D%3D</t>
  </si>
  <si>
    <t>MP1479GTF-Z</t>
  </si>
  <si>
    <t>18-4.2V DC-DC converter</t>
  </si>
  <si>
    <t>https://nl.mouser.com/ProductDetail/ROHM-Semiconductor/ESR01MZPJ270?qs=MyNHzdoqoQIa590aWb6Exg%3D%3D</t>
  </si>
  <si>
    <t>0402 27Ohm</t>
  </si>
  <si>
    <t>ESR01MZPJ270</t>
  </si>
  <si>
    <t>https://nl.mouser.com/ProductDetail/YAGEO/RT0402FRD0710KL?qs=9h0bZHM%2F3zLluUCJgNukFQ%3D%3D</t>
  </si>
  <si>
    <t>0402 10KOhm</t>
  </si>
  <si>
    <t>RT0402FRD0710KL</t>
  </si>
  <si>
    <t>https://nl.mouser.com/ProductDetail/YAGEO/RC0402DR-072K52L?qs=1X5yxNMcnLwNaDe6eJizmQ%3D%3D</t>
  </si>
  <si>
    <t>0402 2.52KOhm</t>
  </si>
  <si>
    <t>RC0402DR-072K52L</t>
  </si>
  <si>
    <t>AC0402FR-07649RL</t>
  </si>
  <si>
    <t>https://nl.mouser.com/ProductDetail/Panasonic/ERJ-U02F10R0X?qs=bKFmlxG1yYBDa1TMm2jpJg%3D%3D</t>
  </si>
  <si>
    <t>0402 10Ohm</t>
  </si>
  <si>
    <t>ERJ-U02F10R0X</t>
  </si>
  <si>
    <t>RT0402FRE131KL</t>
  </si>
  <si>
    <t>0402 1KOhm</t>
  </si>
  <si>
    <t>https://nl.mouser.com/ProductDetail/YAGEO/RT0402FRE131KL?qs=sGAEpiMZZMtlubZbdhIBIKX7RhrzB5EA31c5dfXFDbo%3D</t>
  </si>
  <si>
    <t>AC0402FR-072K2L</t>
  </si>
  <si>
    <t>0402 2.2KOhm</t>
  </si>
  <si>
    <t>https://nl.mouser.com/ProductDetail/YAGEO/AC0402FR-072K2L?qs=sGAEpiMZZMtlubZbdhIBINBo7nw4llFtUfPpyF548pk%3D</t>
  </si>
  <si>
    <t>https://nl.mouser.com/ProductDetail/YAGEO/RC0402JR-7D100KL?qs=F5EMLAvA7IBECWZ2NRPfcA%3D%3D</t>
  </si>
  <si>
    <t>0402 100KOhm</t>
  </si>
  <si>
    <t>RC0402JR-7D100KL</t>
  </si>
  <si>
    <t>AC0402FR-0747RL</t>
  </si>
  <si>
    <t>0402 47Ohm</t>
  </si>
  <si>
    <t>https://nl.mouser.com/ProductDetail/YAGEO/AC0402FR-0747RL?qs=sGAEpiMZZMtlubZbdhIBINBo7nw4llFtmj2sOisr1bg%3D</t>
  </si>
  <si>
    <t>0402 13KOhm</t>
  </si>
  <si>
    <t>https://nl.mouser.com/ProductDetail/YAGEO/AC0402JR-0713KL?qs=sGAEpiMZZMtlubZbdhIBIGSQoKF9BUrRRASCQsvRSGs%3D</t>
  </si>
  <si>
    <t>AC0402JR-0713KL</t>
  </si>
  <si>
    <t>https://nl.mouser.com/ProductDetail/Bourns/CR0402-FX-4022GLF?qs=sGAEpiMZZMtlubZbdhIBIF%252BreTk9eAArb3IeymebUxc%3D</t>
  </si>
  <si>
    <t>0402 40.2KOhm</t>
  </si>
  <si>
    <t>CR0402-FX-4022GLF</t>
  </si>
  <si>
    <t>https://nl.mouser.com/ProductDetail/YAGEO/AC0402FR-1347KL?qs=pfd5qewlna53%252BjKDsnke9A%3D%3D</t>
  </si>
  <si>
    <t>0402 47KOhm</t>
  </si>
  <si>
    <t>AC0402FR-1347KL</t>
  </si>
  <si>
    <t>RC0402FR-075KL</t>
  </si>
  <si>
    <t>0402 5KOhm</t>
  </si>
  <si>
    <t>https://nl.mouser.com/ProductDetail/YAGEO/RC0402FR-075KL?qs=9h0bZHM%2F3zL5adZvfm%252BR4Q%3D%3D</t>
  </si>
  <si>
    <t>https://nl.mouser.com/ProductDetail/TDK/CGA3E1X7R1E105K080AC?qs=NRhsANhppD9VxGl2AsmRpw%3D%3D</t>
  </si>
  <si>
    <t>0603 1uF 25V</t>
  </si>
  <si>
    <t>CGA3E1X7R1E105K080AC</t>
  </si>
  <si>
    <t>https://nl.mouser.com/ProductDetail/TDK/C1005X7R1C104K050BC?qs=NRhsANhppD%252BhAGOapA8QKQ%3D%3D</t>
  </si>
  <si>
    <t>0402 100nF 16V</t>
  </si>
  <si>
    <t>C1005X7R1C104K050BC</t>
  </si>
  <si>
    <t>https://nl.mouser.com/ProductDetail/TDK/C1005X7R1C103K050BA?qs=NRhsANhppD%252Bt7xPr32kpQA%3D%3D</t>
  </si>
  <si>
    <t>0402 10nF 16V</t>
  </si>
  <si>
    <t>C1005X7R1C103K050BA</t>
  </si>
  <si>
    <t>04026A100JAT2A</t>
  </si>
  <si>
    <t>0402 10pF 6.3V</t>
  </si>
  <si>
    <t>https://nl.mouser.com/ProductDetail/KYOCERA-AVX/04026A100JAT2A?qs=XLNwXgtzMM%2Fx5CgSRtM7uA%3D%3D</t>
  </si>
  <si>
    <t>https://nl.mouser.com/ProductDetail/TDK/CGA2B2NP01H470J050BA?qs=6JAMGB%252BEdkw5NUtjDhoWqw%3D%3D</t>
  </si>
  <si>
    <t>0402 47pF 50V</t>
  </si>
  <si>
    <t>CGA2B2NP01H470J050BA</t>
  </si>
  <si>
    <t>CGB3B3X5R0J475M055AB</t>
  </si>
  <si>
    <t>https://nl.mouser.com/ProductDetail/TDK/CGB3B3X5R0J475M055AB?qs=iuKcRwBk4Q%252BgDidcFgkVCg%3D%3D</t>
  </si>
  <si>
    <t>https://nl.mouser.com/ProductDetail/Wurth-Elektronik/885012106004?qs=0KOYDY2FL29xXNGAslaR%252BA%3D%3D</t>
  </si>
  <si>
    <t>0603 2.2uF 6.3V</t>
  </si>
  <si>
    <t>0603 4.7uF 6.3V</t>
  </si>
  <si>
    <t>885012106004</t>
  </si>
  <si>
    <t>0805 22uF 16V</t>
  </si>
  <si>
    <t>https://nl.mouser.com/ProductDetail/Murata-Electronics/GRM21BC81C226ME44L?qs=Ckxxx%252BAapezqlkht8a%2FgcA%3D%3D</t>
  </si>
  <si>
    <t>GRM21BC81C226ME44L</t>
  </si>
  <si>
    <t>Bonus</t>
  </si>
  <si>
    <t>Parts</t>
  </si>
  <si>
    <t>https://nl.mouser.com/ProductDetail/YAGEO/RC0402FR-07649RL?qs=Is6ZsIPfHkYMbt18SYSi%252BQ%3D%3D&amp;countryCode=DE&amp;currencyCode=EUR</t>
  </si>
  <si>
    <t>RC0402FR-07649RL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</si>
</sst>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_([$€-2]\ * #,##0.000_);_([$€-2]\ * \(#,##0.00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2"/>
    <xf numFmtId="0" fontId="2" fillId="2" borderId="0" xfId="2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0" fontId="1" fillId="3" borderId="0" xfId="3"/>
    <xf numFmtId="164" fontId="1" fillId="3" borderId="0" xfId="3" applyNumberFormat="1" applyAlignment="1">
      <alignment horizontal="center"/>
    </xf>
    <xf numFmtId="0" fontId="1" fillId="3" borderId="0" xfId="3" applyAlignment="1">
      <alignment horizontal="center"/>
    </xf>
    <xf numFmtId="49" fontId="1" fillId="3" borderId="0" xfId="3" applyNumberFormat="1"/>
    <xf numFmtId="165" fontId="0" fillId="0" borderId="0" xfId="1" applyNumberFormat="1" applyFont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mouser.com/ProductDetail/TE-Connectivity/5-146280-3?qs=bwpFY26eRVf7xnwkMZzVxA%3D%3D" TargetMode="External"/><Relationship Id="rId18" Type="http://schemas.openxmlformats.org/officeDocument/2006/relationships/hyperlink" Target="https://nl.mouser.com/ProductDetail/ROHM-Semiconductor/ESR01MZPJ270?qs=MyNHzdoqoQIa590aWb6Exg%3D%3D" TargetMode="External"/><Relationship Id="rId26" Type="http://schemas.openxmlformats.org/officeDocument/2006/relationships/hyperlink" Target="https://nl.mouser.com/ProductDetail/YAGEO/AC0402JR-0713KL?qs=sGAEpiMZZMtlubZbdhIBIGSQoKF9BUrRRASCQsvRSGs%3D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nl.mouser.com/ProductDetail/Panasonic/ERJ-U02F10R0X?qs=bKFmlxG1yYBDa1TMm2jpJg%3D%3D" TargetMode="External"/><Relationship Id="rId34" Type="http://schemas.openxmlformats.org/officeDocument/2006/relationships/hyperlink" Target="https://nl.mouser.com/ProductDetail/TDK/CGA2B2NP01H470J050BA?qs=6JAMGB%252BEdkw5NUtjDhoWqw%3D%3D" TargetMode="External"/><Relationship Id="rId7" Type="http://schemas.openxmlformats.org/officeDocument/2006/relationships/hyperlink" Target="https://nl.mouser.com/ProductDetail/TDK/MMZ1005S121CT000?qs=pLY5GE0xrmKkPI5sI3d9Jg%3D%3D" TargetMode="External"/><Relationship Id="rId12" Type="http://schemas.openxmlformats.org/officeDocument/2006/relationships/hyperlink" Target="https://nl.mouser.com/ProductDetail/Wurth-Elektronik/150060AS75000?qs=d0WKAl%252BL4KbvMBYryeof0Q%3D%3D" TargetMode="External"/><Relationship Id="rId17" Type="http://schemas.openxmlformats.org/officeDocument/2006/relationships/hyperlink" Target="https://nl.mouser.com/ProductDetail/Monolithic-Power-Systems-MPS/MP1479GTF-Z?qs=Zz7%252BYVVL6bGk%2F%252B5w%252BBioWg%3D%3D" TargetMode="External"/><Relationship Id="rId25" Type="http://schemas.openxmlformats.org/officeDocument/2006/relationships/hyperlink" Target="https://nl.mouser.com/ProductDetail/YAGEO/AC0402FR-0747RL?qs=sGAEpiMZZMtlubZbdhIBINBo7nw4llFtmj2sOisr1bg%3D" TargetMode="External"/><Relationship Id="rId33" Type="http://schemas.openxmlformats.org/officeDocument/2006/relationships/hyperlink" Target="https://nl.mouser.com/ProductDetail/KYOCERA-AVX/04026A100JAT2A?qs=XLNwXgtzMM%2Fx5CgSRtM7uA%3D%3D" TargetMode="External"/><Relationship Id="rId38" Type="http://schemas.openxmlformats.org/officeDocument/2006/relationships/hyperlink" Target="https://nl.mouser.com/ProductDetail/YAGEO/RC0402FR-07649RL?qs=Is6ZsIPfHkYMbt18SYSi%252BQ%3D%3D&amp;countryCode=DE&amp;currencyCode=EUR" TargetMode="External"/><Relationship Id="rId2" Type="http://schemas.openxmlformats.org/officeDocument/2006/relationships/hyperlink" Target="https://nl.mouser.com/ProductDetail/Trinamic/TMC6300-LA-T?qs=TiOZkKH1s2SPDan6zA6fKg%3D%3D" TargetMode="External"/><Relationship Id="rId16" Type="http://schemas.openxmlformats.org/officeDocument/2006/relationships/hyperlink" Target="https://nl.mouser.com/ProductDetail/Panasonic/ERJ-8BSFR15V?qs=e5m3IbTHPW9lW7phmk%2F0Ow%3D%3D" TargetMode="External"/><Relationship Id="rId20" Type="http://schemas.openxmlformats.org/officeDocument/2006/relationships/hyperlink" Target="https://nl.mouser.com/ProductDetail/YAGEO/RC0402DR-072K52L?qs=1X5yxNMcnLwNaDe6eJizmQ%3D%3D" TargetMode="External"/><Relationship Id="rId29" Type="http://schemas.openxmlformats.org/officeDocument/2006/relationships/hyperlink" Target="https://nl.mouser.com/ProductDetail/YAGEO/RC0402FR-075KL?qs=9h0bZHM%2F3zL5adZvfm%252BR4Q%3D%3D" TargetMode="External"/><Relationship Id="rId1" Type="http://schemas.openxmlformats.org/officeDocument/2006/relationships/hyperlink" Target="https://nl.mouser.com/ProductDetail/STMicroelectronics/STM32F301C8T6TR?qs=qIaFMfck%2FPYy56%2F%252BEeuvMw%3D%3D" TargetMode="External"/><Relationship Id="rId6" Type="http://schemas.openxmlformats.org/officeDocument/2006/relationships/hyperlink" Target="https://nl.mouser.com/ProductDetail/TDK/MMZ1005A102ETD25?qs=pvNC7ksEVIeZfzV4kcHyXA%3D%3D" TargetMode="External"/><Relationship Id="rId11" Type="http://schemas.openxmlformats.org/officeDocument/2006/relationships/hyperlink" Target="https://nl.mouser.com/ProductDetail/Murata-Electronics/GRM21BR61C106KE15K?qs=h0WOCFF19ULjTOS37upAEw%3D%3D" TargetMode="External"/><Relationship Id="rId24" Type="http://schemas.openxmlformats.org/officeDocument/2006/relationships/hyperlink" Target="https://nl.mouser.com/ProductDetail/YAGEO/RC0402JR-7D100KL?qs=F5EMLAvA7IBECWZ2NRPfcA%3D%3D" TargetMode="External"/><Relationship Id="rId32" Type="http://schemas.openxmlformats.org/officeDocument/2006/relationships/hyperlink" Target="https://nl.mouser.com/ProductDetail/TDK/C1005X7R1C103K050BA?qs=NRhsANhppD%252Bt7xPr32kpQA%3D%3D" TargetMode="External"/><Relationship Id="rId37" Type="http://schemas.openxmlformats.org/officeDocument/2006/relationships/hyperlink" Target="https://nl.mouser.com/ProductDetail/Murata-Electronics/GRM21BC81C226ME44L?qs=Ckxxx%252BAapezqlkht8a%2FgcA%3D%3D" TargetMode="External"/><Relationship Id="rId5" Type="http://schemas.openxmlformats.org/officeDocument/2006/relationships/hyperlink" Target="https://nl.mouser.com/ProductDetail/TDK/VLS3015CX-4R7M-1?qs=gZXFycFWdANzf31QH9GBWA%3D%3D" TargetMode="External"/><Relationship Id="rId15" Type="http://schemas.openxmlformats.org/officeDocument/2006/relationships/hyperlink" Target="https://nl.mouser.com/ProductDetail/ECS/ECS-160-7-33B-CKL-TR?qs=wd5RIQLrsJhEy%252BtlnvJYvQ%3D%3D" TargetMode="External"/><Relationship Id="rId23" Type="http://schemas.openxmlformats.org/officeDocument/2006/relationships/hyperlink" Target="https://nl.mouser.com/ProductDetail/YAGEO/AC0402FR-072K2L?qs=sGAEpiMZZMtlubZbdhIBINBo7nw4llFtUfPpyF548pk%3D" TargetMode="External"/><Relationship Id="rId28" Type="http://schemas.openxmlformats.org/officeDocument/2006/relationships/hyperlink" Target="https://nl.mouser.com/ProductDetail/YAGEO/AC0402FR-1347KL?qs=pfd5qewlna53%252BjKDsnke9A%3D%3D" TargetMode="External"/><Relationship Id="rId36" Type="http://schemas.openxmlformats.org/officeDocument/2006/relationships/hyperlink" Target="https://nl.mouser.com/ProductDetail/Wurth-Elektronik/885012106004?qs=0KOYDY2FL29xXNGAslaR%252BA%3D%3D" TargetMode="External"/><Relationship Id="rId10" Type="http://schemas.openxmlformats.org/officeDocument/2006/relationships/hyperlink" Target="https://nl.mouser.com/ProductDetail/TE-Connectivity/1-1734035-1?qs=x6EjVpvqMVOdSE4jVN5kww%3D%3D" TargetMode="External"/><Relationship Id="rId19" Type="http://schemas.openxmlformats.org/officeDocument/2006/relationships/hyperlink" Target="https://nl.mouser.com/ProductDetail/YAGEO/RT0402FRD0710KL?qs=9h0bZHM%2F3zLluUCJgNukFQ%3D%3D" TargetMode="External"/><Relationship Id="rId31" Type="http://schemas.openxmlformats.org/officeDocument/2006/relationships/hyperlink" Target="https://nl.mouser.com/ProductDetail/TDK/C1005X7R1C104K050BC?qs=NRhsANhppD%252BhAGOapA8QKQ%3D%3D" TargetMode="External"/><Relationship Id="rId4" Type="http://schemas.openxmlformats.org/officeDocument/2006/relationships/hyperlink" Target="https://nl.mouser.com/ProductDetail/Texas-Instruments/TLV8541DBVR?qs=W0yvOO0ixfHahPSk%252B%252B%2F%252Bsw%3D%3D" TargetMode="External"/><Relationship Id="rId9" Type="http://schemas.openxmlformats.org/officeDocument/2006/relationships/hyperlink" Target="https://nl.mouser.com/ProductDetail/CUI-Devices/TB006-508-03BE?qs=vLWxofP3U2zmvvLYJBQLMA%3D%3D" TargetMode="External"/><Relationship Id="rId14" Type="http://schemas.openxmlformats.org/officeDocument/2006/relationships/hyperlink" Target="https://nl.mouser.com/ProductDetail/TE-Connectivity/5-146280-6?qs=bwpFY26eRVeUvO%252BsrBd9wQ%3D%3D" TargetMode="External"/><Relationship Id="rId22" Type="http://schemas.openxmlformats.org/officeDocument/2006/relationships/hyperlink" Target="https://nl.mouser.com/ProductDetail/YAGEO/RT0402FRE131KL?qs=sGAEpiMZZMtlubZbdhIBIKX7RhrzB5EA31c5dfXFDbo%3D" TargetMode="External"/><Relationship Id="rId27" Type="http://schemas.openxmlformats.org/officeDocument/2006/relationships/hyperlink" Target="https://nl.mouser.com/ProductDetail/Bourns/CR0402-FX-4022GLF?qs=sGAEpiMZZMtlubZbdhIBIF%252BreTk9eAArb3IeymebUxc%3D" TargetMode="External"/><Relationship Id="rId30" Type="http://schemas.openxmlformats.org/officeDocument/2006/relationships/hyperlink" Target="https://nl.mouser.com/ProductDetail/TDK/CGA3E1X7R1E105K080AC?qs=NRhsANhppD9VxGl2AsmRpw%3D%3D" TargetMode="External"/><Relationship Id="rId35" Type="http://schemas.openxmlformats.org/officeDocument/2006/relationships/hyperlink" Target="https://nl.mouser.com/ProductDetail/TDK/CGB3B3X5R0J475M055AB?qs=iuKcRwBk4Q%252BgDidcFgkVCg%3D%3D" TargetMode="External"/><Relationship Id="rId8" Type="http://schemas.openxmlformats.org/officeDocument/2006/relationships/hyperlink" Target="https://nl.mouser.com/ProductDetail/CUI-Devices/TB006-508-02BE?qs=vLWxofP3U2wEdOVV%2FaT04w%3D%3D" TargetMode="External"/><Relationship Id="rId3" Type="http://schemas.openxmlformats.org/officeDocument/2006/relationships/hyperlink" Target="https://nl.mouser.com/ProductDetail/FTDI/FT231XQ-R?qs=Gp1Yz1mis3VkAf3iW%252Bkum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80FE-56EF-412A-805B-2267D7576BA5}">
  <dimension ref="A1:H54"/>
  <sheetViews>
    <sheetView tabSelected="1" topLeftCell="B43" zoomScaleNormal="100" workbookViewId="0">
      <selection activeCell="H58" sqref="H58"/>
    </sheetView>
  </sheetViews>
  <sheetFormatPr defaultRowHeight="15" x14ac:dyDescent="0.25"/>
  <cols>
    <col min="1" max="1" width="24.85546875" customWidth="1"/>
    <col min="2" max="2" width="39.42578125" customWidth="1"/>
    <col min="3" max="3" width="9.5703125" style="4" customWidth="1"/>
    <col min="4" max="6" width="9.140625" style="3"/>
    <col min="7" max="7" width="9.42578125" style="4" customWidth="1"/>
    <col min="8" max="8" width="19" customWidth="1"/>
  </cols>
  <sheetData>
    <row r="1" spans="1:8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3</v>
      </c>
      <c r="F1" s="2" t="s">
        <v>125</v>
      </c>
      <c r="G1" s="2" t="s">
        <v>4</v>
      </c>
      <c r="H1" s="1" t="s">
        <v>5</v>
      </c>
    </row>
    <row r="2" spans="1:8" x14ac:dyDescent="0.25">
      <c r="A2" t="s">
        <v>15</v>
      </c>
    </row>
    <row r="3" spans="1:8" s="6" customFormat="1" x14ac:dyDescent="0.25">
      <c r="A3" s="6" t="s">
        <v>9</v>
      </c>
      <c r="B3" s="6" t="s">
        <v>10</v>
      </c>
      <c r="C3" s="7">
        <v>6.74</v>
      </c>
      <c r="D3" s="8">
        <v>1</v>
      </c>
      <c r="E3" s="8">
        <f>2*D3+F3</f>
        <v>2</v>
      </c>
      <c r="F3" s="8">
        <v>0</v>
      </c>
      <c r="G3" s="7">
        <f>E3*C3</f>
        <v>13.48</v>
      </c>
      <c r="H3" s="6" t="s">
        <v>12</v>
      </c>
    </row>
    <row r="4" spans="1:8" s="6" customFormat="1" x14ac:dyDescent="0.25">
      <c r="A4" s="6" t="s">
        <v>6</v>
      </c>
      <c r="B4" s="6" t="s">
        <v>7</v>
      </c>
      <c r="C4" s="7">
        <v>2.27</v>
      </c>
      <c r="D4" s="8">
        <v>1</v>
      </c>
      <c r="E4" s="8">
        <f t="shared" ref="E4:E7" si="0">2*D4+F4</f>
        <v>2</v>
      </c>
      <c r="F4" s="8">
        <v>0</v>
      </c>
      <c r="G4" s="7">
        <f t="shared" ref="G4:G52" si="1">E4*C4</f>
        <v>4.54</v>
      </c>
      <c r="H4" s="6" t="s">
        <v>13</v>
      </c>
    </row>
    <row r="5" spans="1:8" s="6" customFormat="1" x14ac:dyDescent="0.25">
      <c r="A5" s="6" t="s">
        <v>8</v>
      </c>
      <c r="B5" s="6" t="s">
        <v>11</v>
      </c>
      <c r="C5" s="7">
        <v>2.34</v>
      </c>
      <c r="D5" s="8">
        <v>1</v>
      </c>
      <c r="E5" s="8">
        <f t="shared" si="0"/>
        <v>2</v>
      </c>
      <c r="F5" s="8">
        <v>0</v>
      </c>
      <c r="G5" s="7">
        <f t="shared" si="1"/>
        <v>4.68</v>
      </c>
      <c r="H5" s="6" t="s">
        <v>14</v>
      </c>
    </row>
    <row r="6" spans="1:8" s="6" customFormat="1" x14ac:dyDescent="0.25">
      <c r="A6" s="6" t="s">
        <v>19</v>
      </c>
      <c r="B6" s="6" t="s">
        <v>18</v>
      </c>
      <c r="C6" s="7">
        <v>0.69</v>
      </c>
      <c r="D6" s="8">
        <v>1</v>
      </c>
      <c r="E6" s="8">
        <f t="shared" si="0"/>
        <v>2</v>
      </c>
      <c r="F6" s="8">
        <v>0</v>
      </c>
      <c r="G6" s="7">
        <f t="shared" si="1"/>
        <v>1.38</v>
      </c>
      <c r="H6" s="6" t="s">
        <v>17</v>
      </c>
    </row>
    <row r="7" spans="1:8" s="6" customFormat="1" x14ac:dyDescent="0.25">
      <c r="A7" s="6" t="s">
        <v>54</v>
      </c>
      <c r="B7" s="6" t="s">
        <v>55</v>
      </c>
      <c r="C7" s="7">
        <v>0.55000000000000004</v>
      </c>
      <c r="D7" s="8">
        <v>1</v>
      </c>
      <c r="E7" s="8">
        <f t="shared" si="0"/>
        <v>2</v>
      </c>
      <c r="F7" s="8">
        <v>0</v>
      </c>
      <c r="G7" s="7">
        <f t="shared" si="1"/>
        <v>1.1000000000000001</v>
      </c>
      <c r="H7" s="6" t="s">
        <v>56</v>
      </c>
    </row>
    <row r="9" spans="1:8" x14ac:dyDescent="0.25">
      <c r="A9" t="s">
        <v>16</v>
      </c>
    </row>
    <row r="10" spans="1:8" s="6" customFormat="1" x14ac:dyDescent="0.25">
      <c r="A10" s="6" t="s">
        <v>62</v>
      </c>
      <c r="B10" s="6" t="s">
        <v>63</v>
      </c>
      <c r="C10" s="7">
        <v>1.01</v>
      </c>
      <c r="D10" s="8">
        <v>1</v>
      </c>
      <c r="E10" s="8">
        <f>2*D10+F10</f>
        <v>2</v>
      </c>
      <c r="F10" s="8">
        <v>0</v>
      </c>
      <c r="G10" s="7">
        <f t="shared" si="1"/>
        <v>2.02</v>
      </c>
      <c r="H10" s="6" t="s">
        <v>61</v>
      </c>
    </row>
    <row r="12" spans="1:8" x14ac:dyDescent="0.25">
      <c r="A12" t="s">
        <v>20</v>
      </c>
    </row>
    <row r="13" spans="1:8" s="6" customFormat="1" x14ac:dyDescent="0.25">
      <c r="A13" s="6" t="s">
        <v>21</v>
      </c>
      <c r="B13" s="6" t="s">
        <v>22</v>
      </c>
      <c r="C13" s="7">
        <v>0.38</v>
      </c>
      <c r="D13" s="8">
        <v>1</v>
      </c>
      <c r="E13" s="8">
        <f t="shared" ref="E13:E15" si="2">2*D13+F13</f>
        <v>2</v>
      </c>
      <c r="F13" s="8">
        <v>0</v>
      </c>
      <c r="G13" s="7">
        <f t="shared" si="1"/>
        <v>0.76</v>
      </c>
      <c r="H13" s="6" t="s">
        <v>23</v>
      </c>
    </row>
    <row r="14" spans="1:8" s="6" customFormat="1" x14ac:dyDescent="0.25">
      <c r="A14" s="6" t="s">
        <v>26</v>
      </c>
      <c r="B14" s="6" t="s">
        <v>25</v>
      </c>
      <c r="C14" s="7">
        <v>0.19</v>
      </c>
      <c r="D14" s="8">
        <v>1</v>
      </c>
      <c r="E14" s="8">
        <f t="shared" si="2"/>
        <v>3</v>
      </c>
      <c r="F14" s="8">
        <v>1</v>
      </c>
      <c r="G14" s="7">
        <f t="shared" si="1"/>
        <v>0.57000000000000006</v>
      </c>
      <c r="H14" s="6" t="s">
        <v>24</v>
      </c>
    </row>
    <row r="15" spans="1:8" s="6" customFormat="1" x14ac:dyDescent="0.25">
      <c r="A15" s="6" t="s">
        <v>28</v>
      </c>
      <c r="B15" s="6" t="s">
        <v>29</v>
      </c>
      <c r="C15" s="7">
        <v>0.1</v>
      </c>
      <c r="D15" s="8">
        <v>1</v>
      </c>
      <c r="E15" s="8">
        <f t="shared" si="2"/>
        <v>3</v>
      </c>
      <c r="F15" s="8">
        <v>1</v>
      </c>
      <c r="G15" s="7">
        <f t="shared" si="1"/>
        <v>0.30000000000000004</v>
      </c>
      <c r="H15" s="6" t="s">
        <v>27</v>
      </c>
    </row>
    <row r="17" spans="1:8" x14ac:dyDescent="0.25">
      <c r="A17" t="s">
        <v>44</v>
      </c>
    </row>
    <row r="18" spans="1:8" s="6" customFormat="1" x14ac:dyDescent="0.25">
      <c r="A18" s="6" t="s">
        <v>47</v>
      </c>
      <c r="B18" s="6" t="s">
        <v>46</v>
      </c>
      <c r="C18" s="7">
        <v>0.151</v>
      </c>
      <c r="D18" s="8">
        <v>4</v>
      </c>
      <c r="E18" s="8">
        <f>2*D18+F18</f>
        <v>10</v>
      </c>
      <c r="F18" s="8">
        <v>2</v>
      </c>
      <c r="G18" s="7">
        <f t="shared" si="1"/>
        <v>1.51</v>
      </c>
      <c r="H18" s="6" t="s">
        <v>45</v>
      </c>
    </row>
    <row r="20" spans="1:8" x14ac:dyDescent="0.25">
      <c r="A20" t="s">
        <v>30</v>
      </c>
    </row>
    <row r="21" spans="1:8" s="6" customFormat="1" x14ac:dyDescent="0.25">
      <c r="A21" s="6" t="s">
        <v>33</v>
      </c>
      <c r="B21" s="6" t="s">
        <v>32</v>
      </c>
      <c r="C21" s="7">
        <v>0.85</v>
      </c>
      <c r="D21" s="8">
        <v>1</v>
      </c>
      <c r="E21" s="8">
        <f t="shared" ref="E21:E25" si="3">2*D21+F21</f>
        <v>2</v>
      </c>
      <c r="F21" s="8">
        <v>0</v>
      </c>
      <c r="G21" s="7">
        <f t="shared" si="1"/>
        <v>1.7</v>
      </c>
      <c r="H21" s="6" t="s">
        <v>31</v>
      </c>
    </row>
    <row r="22" spans="1:8" s="6" customFormat="1" x14ac:dyDescent="0.25">
      <c r="A22" s="6" t="s">
        <v>35</v>
      </c>
      <c r="B22" s="6" t="s">
        <v>34</v>
      </c>
      <c r="C22" s="7">
        <v>0.81</v>
      </c>
      <c r="D22" s="8">
        <v>1</v>
      </c>
      <c r="E22" s="8">
        <f t="shared" si="3"/>
        <v>2</v>
      </c>
      <c r="F22" s="8">
        <v>0</v>
      </c>
      <c r="G22" s="7">
        <f t="shared" si="1"/>
        <v>1.62</v>
      </c>
      <c r="H22" s="6" t="s">
        <v>36</v>
      </c>
    </row>
    <row r="23" spans="1:8" s="6" customFormat="1" x14ac:dyDescent="0.25">
      <c r="A23" s="6" t="s">
        <v>39</v>
      </c>
      <c r="B23" s="6" t="s">
        <v>38</v>
      </c>
      <c r="C23" s="7">
        <v>1.85</v>
      </c>
      <c r="D23" s="8">
        <v>1</v>
      </c>
      <c r="E23" s="8">
        <f t="shared" si="3"/>
        <v>2</v>
      </c>
      <c r="F23" s="8">
        <v>0</v>
      </c>
      <c r="G23" s="7">
        <f t="shared" si="1"/>
        <v>3.7</v>
      </c>
      <c r="H23" s="6" t="s">
        <v>37</v>
      </c>
    </row>
    <row r="24" spans="1:8" s="6" customFormat="1" x14ac:dyDescent="0.25">
      <c r="A24" s="6" t="s">
        <v>49</v>
      </c>
      <c r="B24" s="6" t="s">
        <v>51</v>
      </c>
      <c r="C24" s="7">
        <v>0.59</v>
      </c>
      <c r="D24" s="8">
        <v>4</v>
      </c>
      <c r="E24" s="8">
        <f t="shared" si="3"/>
        <v>8</v>
      </c>
      <c r="F24" s="8">
        <v>0</v>
      </c>
      <c r="G24" s="7">
        <f t="shared" si="1"/>
        <v>4.72</v>
      </c>
      <c r="H24" s="6" t="s">
        <v>48</v>
      </c>
    </row>
    <row r="25" spans="1:8" s="6" customFormat="1" x14ac:dyDescent="0.25">
      <c r="A25" s="6" t="s">
        <v>50</v>
      </c>
      <c r="B25" s="6" t="s">
        <v>52</v>
      </c>
      <c r="C25" s="7">
        <v>1.17</v>
      </c>
      <c r="D25" s="8">
        <v>2</v>
      </c>
      <c r="E25" s="8">
        <f t="shared" si="3"/>
        <v>4</v>
      </c>
      <c r="F25" s="8">
        <v>0</v>
      </c>
      <c r="G25" s="7">
        <f t="shared" si="1"/>
        <v>4.68</v>
      </c>
      <c r="H25" s="6" t="s">
        <v>53</v>
      </c>
    </row>
    <row r="27" spans="1:8" x14ac:dyDescent="0.25">
      <c r="A27" t="s">
        <v>40</v>
      </c>
    </row>
    <row r="28" spans="1:8" s="6" customFormat="1" x14ac:dyDescent="0.25">
      <c r="A28" s="6" t="s">
        <v>42</v>
      </c>
      <c r="B28" s="6" t="s">
        <v>43</v>
      </c>
      <c r="C28" s="7">
        <v>0.17</v>
      </c>
      <c r="D28" s="8">
        <v>1</v>
      </c>
      <c r="E28" s="8">
        <f t="shared" ref="E28:E36" si="4">2*D28+F28</f>
        <v>3</v>
      </c>
      <c r="F28" s="8">
        <v>1</v>
      </c>
      <c r="G28" s="7">
        <f t="shared" si="1"/>
        <v>0.51</v>
      </c>
      <c r="H28" s="6" t="s">
        <v>41</v>
      </c>
    </row>
    <row r="29" spans="1:8" s="6" customFormat="1" x14ac:dyDescent="0.25">
      <c r="A29" s="6" t="s">
        <v>103</v>
      </c>
      <c r="B29" s="6" t="s">
        <v>102</v>
      </c>
      <c r="C29" s="7">
        <v>7.4999999999999997E-2</v>
      </c>
      <c r="D29" s="8">
        <v>6</v>
      </c>
      <c r="E29" s="8">
        <f t="shared" si="4"/>
        <v>14</v>
      </c>
      <c r="F29" s="8">
        <v>2</v>
      </c>
      <c r="G29" s="7">
        <f t="shared" si="1"/>
        <v>1.05</v>
      </c>
      <c r="H29" s="6" t="s">
        <v>101</v>
      </c>
    </row>
    <row r="30" spans="1:8" s="6" customFormat="1" x14ac:dyDescent="0.25">
      <c r="A30" s="6" t="s">
        <v>106</v>
      </c>
      <c r="B30" s="6" t="s">
        <v>105</v>
      </c>
      <c r="C30" s="7">
        <v>3.5999999999999997E-2</v>
      </c>
      <c r="D30" s="8">
        <v>19</v>
      </c>
      <c r="E30" s="8">
        <f t="shared" si="4"/>
        <v>41</v>
      </c>
      <c r="F30" s="8">
        <v>3</v>
      </c>
      <c r="G30" s="7">
        <f t="shared" si="1"/>
        <v>1.476</v>
      </c>
      <c r="H30" s="6" t="s">
        <v>104</v>
      </c>
    </row>
    <row r="31" spans="1:8" s="6" customFormat="1" x14ac:dyDescent="0.25">
      <c r="A31" s="6" t="s">
        <v>109</v>
      </c>
      <c r="B31" s="6" t="s">
        <v>108</v>
      </c>
      <c r="C31" s="7">
        <v>0.1</v>
      </c>
      <c r="D31" s="8">
        <v>1</v>
      </c>
      <c r="E31" s="8">
        <f t="shared" si="4"/>
        <v>3</v>
      </c>
      <c r="F31" s="8">
        <v>1</v>
      </c>
      <c r="G31" s="7">
        <f t="shared" si="1"/>
        <v>0.30000000000000004</v>
      </c>
      <c r="H31" s="6" t="s">
        <v>107</v>
      </c>
    </row>
    <row r="32" spans="1:8" s="6" customFormat="1" x14ac:dyDescent="0.25">
      <c r="A32" s="6" t="s">
        <v>110</v>
      </c>
      <c r="B32" s="6" t="s">
        <v>111</v>
      </c>
      <c r="C32" s="7">
        <v>0.27</v>
      </c>
      <c r="D32" s="8">
        <v>2</v>
      </c>
      <c r="E32" s="8">
        <f t="shared" si="4"/>
        <v>6</v>
      </c>
      <c r="F32" s="8">
        <v>2</v>
      </c>
      <c r="G32" s="7">
        <f t="shared" si="1"/>
        <v>1.62</v>
      </c>
      <c r="H32" s="6" t="s">
        <v>112</v>
      </c>
    </row>
    <row r="33" spans="1:8" s="6" customFormat="1" x14ac:dyDescent="0.25">
      <c r="A33" s="6" t="s">
        <v>115</v>
      </c>
      <c r="B33" s="6" t="s">
        <v>114</v>
      </c>
      <c r="C33" s="7">
        <v>0.11</v>
      </c>
      <c r="D33" s="8">
        <v>2</v>
      </c>
      <c r="E33" s="8">
        <f t="shared" si="4"/>
        <v>6</v>
      </c>
      <c r="F33" s="8">
        <v>2</v>
      </c>
      <c r="G33" s="7">
        <f t="shared" si="1"/>
        <v>0.66</v>
      </c>
      <c r="H33" s="6" t="s">
        <v>113</v>
      </c>
    </row>
    <row r="34" spans="1:8" s="6" customFormat="1" x14ac:dyDescent="0.25">
      <c r="A34" s="6" t="s">
        <v>116</v>
      </c>
      <c r="B34" s="6" t="s">
        <v>120</v>
      </c>
      <c r="C34" s="7">
        <v>0.23</v>
      </c>
      <c r="D34" s="8">
        <v>1</v>
      </c>
      <c r="E34" s="8">
        <f t="shared" si="4"/>
        <v>3</v>
      </c>
      <c r="F34" s="8">
        <v>1</v>
      </c>
      <c r="G34" s="7">
        <f t="shared" si="1"/>
        <v>0.69000000000000006</v>
      </c>
      <c r="H34" s="6" t="s">
        <v>117</v>
      </c>
    </row>
    <row r="35" spans="1:8" s="6" customFormat="1" x14ac:dyDescent="0.25">
      <c r="A35" s="9" t="s">
        <v>121</v>
      </c>
      <c r="B35" s="6" t="s">
        <v>119</v>
      </c>
      <c r="C35" s="7">
        <v>0.18</v>
      </c>
      <c r="D35" s="8">
        <v>1</v>
      </c>
      <c r="E35" s="8">
        <f t="shared" si="4"/>
        <v>3</v>
      </c>
      <c r="F35" s="8">
        <v>1</v>
      </c>
      <c r="G35" s="7">
        <f t="shared" si="1"/>
        <v>0.54</v>
      </c>
      <c r="H35" s="6" t="s">
        <v>118</v>
      </c>
    </row>
    <row r="36" spans="1:8" s="6" customFormat="1" x14ac:dyDescent="0.25">
      <c r="A36" s="6" t="s">
        <v>124</v>
      </c>
      <c r="B36" s="6" t="s">
        <v>122</v>
      </c>
      <c r="C36" s="7">
        <v>0.36</v>
      </c>
      <c r="D36" s="8">
        <v>2</v>
      </c>
      <c r="E36" s="8">
        <f t="shared" si="4"/>
        <v>6</v>
      </c>
      <c r="F36" s="8">
        <v>2</v>
      </c>
      <c r="G36" s="7">
        <f t="shared" si="1"/>
        <v>2.16</v>
      </c>
      <c r="H36" s="6" t="s">
        <v>123</v>
      </c>
    </row>
    <row r="38" spans="1:8" x14ac:dyDescent="0.25">
      <c r="A38" t="s">
        <v>57</v>
      </c>
    </row>
    <row r="39" spans="1:8" s="6" customFormat="1" x14ac:dyDescent="0.25">
      <c r="A39" s="6" t="s">
        <v>58</v>
      </c>
      <c r="B39" s="6" t="s">
        <v>59</v>
      </c>
      <c r="C39" s="7">
        <v>0.69</v>
      </c>
      <c r="D39" s="8">
        <v>2</v>
      </c>
      <c r="E39" s="8">
        <f t="shared" ref="E39:E52" si="5">2*D39+F39</f>
        <v>6</v>
      </c>
      <c r="F39" s="8">
        <v>2</v>
      </c>
      <c r="G39" s="7">
        <f t="shared" si="1"/>
        <v>4.1399999999999997</v>
      </c>
      <c r="H39" s="6" t="s">
        <v>60</v>
      </c>
    </row>
    <row r="40" spans="1:8" s="6" customFormat="1" x14ac:dyDescent="0.25">
      <c r="A40" s="6" t="s">
        <v>66</v>
      </c>
      <c r="B40" s="6" t="s">
        <v>65</v>
      </c>
      <c r="C40" s="7">
        <v>0.26</v>
      </c>
      <c r="D40" s="8">
        <v>2</v>
      </c>
      <c r="E40" s="8">
        <f t="shared" si="5"/>
        <v>6</v>
      </c>
      <c r="F40" s="8">
        <v>2</v>
      </c>
      <c r="G40" s="7">
        <f t="shared" si="1"/>
        <v>1.56</v>
      </c>
      <c r="H40" s="6" t="s">
        <v>64</v>
      </c>
    </row>
    <row r="41" spans="1:8" s="6" customFormat="1" x14ac:dyDescent="0.25">
      <c r="A41" s="6" t="s">
        <v>69</v>
      </c>
      <c r="B41" s="6" t="s">
        <v>68</v>
      </c>
      <c r="C41" s="7">
        <v>0.15</v>
      </c>
      <c r="D41" s="8">
        <v>2</v>
      </c>
      <c r="E41" s="8">
        <f t="shared" si="5"/>
        <v>6</v>
      </c>
      <c r="F41" s="8">
        <v>2</v>
      </c>
      <c r="G41" s="7">
        <f t="shared" si="1"/>
        <v>0.89999999999999991</v>
      </c>
      <c r="H41" s="6" t="s">
        <v>67</v>
      </c>
    </row>
    <row r="42" spans="1:8" s="6" customFormat="1" x14ac:dyDescent="0.25">
      <c r="A42" s="6" t="s">
        <v>72</v>
      </c>
      <c r="B42" s="6" t="s">
        <v>71</v>
      </c>
      <c r="C42" s="7">
        <v>0.21</v>
      </c>
      <c r="D42" s="8">
        <v>1</v>
      </c>
      <c r="E42" s="8">
        <f t="shared" si="5"/>
        <v>4</v>
      </c>
      <c r="F42" s="8">
        <v>2</v>
      </c>
      <c r="G42" s="7">
        <f t="shared" si="1"/>
        <v>0.84</v>
      </c>
      <c r="H42" s="6" t="s">
        <v>70</v>
      </c>
    </row>
    <row r="43" spans="1:8" s="6" customFormat="1" x14ac:dyDescent="0.25">
      <c r="A43" s="6" t="s">
        <v>73</v>
      </c>
      <c r="B43" s="6" t="s">
        <v>128</v>
      </c>
      <c r="C43" s="7">
        <v>1.4E-2</v>
      </c>
      <c r="D43" s="8">
        <v>4</v>
      </c>
      <c r="E43" s="8">
        <f t="shared" si="5"/>
        <v>10</v>
      </c>
      <c r="F43" s="8">
        <v>2</v>
      </c>
      <c r="G43" s="7">
        <f t="shared" si="1"/>
        <v>0.14000000000000001</v>
      </c>
      <c r="H43" s="6" t="s">
        <v>127</v>
      </c>
    </row>
    <row r="44" spans="1:8" s="6" customFormat="1" x14ac:dyDescent="0.25">
      <c r="A44" s="6" t="s">
        <v>76</v>
      </c>
      <c r="B44" s="6" t="s">
        <v>75</v>
      </c>
      <c r="C44" s="7">
        <v>0.12</v>
      </c>
      <c r="D44" s="8">
        <v>1</v>
      </c>
      <c r="E44" s="8">
        <f t="shared" si="5"/>
        <v>4</v>
      </c>
      <c r="F44" s="8">
        <v>2</v>
      </c>
      <c r="G44" s="7">
        <f t="shared" si="1"/>
        <v>0.48</v>
      </c>
      <c r="H44" s="6" t="s">
        <v>74</v>
      </c>
    </row>
    <row r="45" spans="1:8" s="6" customFormat="1" x14ac:dyDescent="0.25">
      <c r="A45" s="6" t="s">
        <v>77</v>
      </c>
      <c r="B45" s="6" t="s">
        <v>78</v>
      </c>
      <c r="C45" s="7">
        <v>0.1</v>
      </c>
      <c r="D45" s="8">
        <v>2</v>
      </c>
      <c r="E45" s="8">
        <f t="shared" si="5"/>
        <v>6</v>
      </c>
      <c r="F45" s="8">
        <v>2</v>
      </c>
      <c r="G45" s="7">
        <f t="shared" si="1"/>
        <v>0.60000000000000009</v>
      </c>
      <c r="H45" s="6" t="s">
        <v>79</v>
      </c>
    </row>
    <row r="46" spans="1:8" s="6" customFormat="1" x14ac:dyDescent="0.25">
      <c r="A46" s="6" t="s">
        <v>80</v>
      </c>
      <c r="B46" s="6" t="s">
        <v>81</v>
      </c>
      <c r="C46" s="7">
        <v>0.1</v>
      </c>
      <c r="D46" s="8">
        <v>3</v>
      </c>
      <c r="E46" s="8">
        <f t="shared" si="5"/>
        <v>8</v>
      </c>
      <c r="F46" s="8">
        <v>2</v>
      </c>
      <c r="G46" s="7">
        <f t="shared" si="1"/>
        <v>0.8</v>
      </c>
      <c r="H46" s="6" t="s">
        <v>82</v>
      </c>
    </row>
    <row r="47" spans="1:8" s="6" customFormat="1" x14ac:dyDescent="0.25">
      <c r="A47" s="6" t="s">
        <v>85</v>
      </c>
      <c r="B47" s="6" t="s">
        <v>84</v>
      </c>
      <c r="C47" s="7">
        <v>1.4E-2</v>
      </c>
      <c r="D47" s="8">
        <v>7</v>
      </c>
      <c r="E47" s="8">
        <f t="shared" si="5"/>
        <v>17</v>
      </c>
      <c r="F47" s="8">
        <v>3</v>
      </c>
      <c r="G47" s="7">
        <f t="shared" si="1"/>
        <v>0.23800000000000002</v>
      </c>
      <c r="H47" s="6" t="s">
        <v>83</v>
      </c>
    </row>
    <row r="48" spans="1:8" s="6" customFormat="1" x14ac:dyDescent="0.25">
      <c r="A48" s="6" t="s">
        <v>86</v>
      </c>
      <c r="B48" s="6" t="s">
        <v>87</v>
      </c>
      <c r="C48" s="7">
        <v>0.1</v>
      </c>
      <c r="D48" s="8">
        <v>1</v>
      </c>
      <c r="E48" s="8">
        <f t="shared" si="5"/>
        <v>3</v>
      </c>
      <c r="F48" s="8">
        <v>1</v>
      </c>
      <c r="G48" s="7">
        <f t="shared" si="1"/>
        <v>0.30000000000000004</v>
      </c>
      <c r="H48" s="6" t="s">
        <v>88</v>
      </c>
    </row>
    <row r="49" spans="1:8" s="6" customFormat="1" x14ac:dyDescent="0.25">
      <c r="A49" s="6" t="s">
        <v>91</v>
      </c>
      <c r="B49" s="6" t="s">
        <v>89</v>
      </c>
      <c r="C49" s="7">
        <v>0.1</v>
      </c>
      <c r="D49" s="8">
        <v>1</v>
      </c>
      <c r="E49" s="8">
        <f t="shared" si="5"/>
        <v>3</v>
      </c>
      <c r="F49" s="8">
        <v>1</v>
      </c>
      <c r="G49" s="7">
        <f t="shared" si="1"/>
        <v>0.30000000000000004</v>
      </c>
      <c r="H49" s="6" t="s">
        <v>90</v>
      </c>
    </row>
    <row r="50" spans="1:8" s="6" customFormat="1" x14ac:dyDescent="0.25">
      <c r="A50" s="6" t="s">
        <v>94</v>
      </c>
      <c r="B50" s="6" t="s">
        <v>93</v>
      </c>
      <c r="C50" s="7">
        <v>0.1</v>
      </c>
      <c r="D50" s="8">
        <v>1</v>
      </c>
      <c r="E50" s="8">
        <f t="shared" si="5"/>
        <v>3</v>
      </c>
      <c r="F50" s="8">
        <v>1</v>
      </c>
      <c r="G50" s="7">
        <f t="shared" si="1"/>
        <v>0.30000000000000004</v>
      </c>
      <c r="H50" s="6" t="s">
        <v>92</v>
      </c>
    </row>
    <row r="51" spans="1:8" s="6" customFormat="1" x14ac:dyDescent="0.25">
      <c r="A51" s="6" t="s">
        <v>97</v>
      </c>
      <c r="B51" s="6" t="s">
        <v>96</v>
      </c>
      <c r="C51" s="7">
        <v>0.1</v>
      </c>
      <c r="D51" s="8">
        <v>1</v>
      </c>
      <c r="E51" s="8">
        <f t="shared" si="5"/>
        <v>3</v>
      </c>
      <c r="F51" s="8">
        <v>1</v>
      </c>
      <c r="G51" s="7">
        <f t="shared" si="1"/>
        <v>0.30000000000000004</v>
      </c>
      <c r="H51" s="6" t="s">
        <v>95</v>
      </c>
    </row>
    <row r="52" spans="1:8" s="6" customFormat="1" x14ac:dyDescent="0.25">
      <c r="A52" s="6" t="s">
        <v>98</v>
      </c>
      <c r="B52" s="6" t="s">
        <v>99</v>
      </c>
      <c r="C52" s="7">
        <v>1.2E-2</v>
      </c>
      <c r="D52" s="8">
        <v>4</v>
      </c>
      <c r="E52" s="8">
        <f t="shared" si="5"/>
        <v>10</v>
      </c>
      <c r="F52" s="8">
        <v>2</v>
      </c>
      <c r="G52" s="7">
        <f t="shared" si="1"/>
        <v>0.12</v>
      </c>
      <c r="H52" s="6" t="s">
        <v>100</v>
      </c>
    </row>
    <row r="53" spans="1:8" x14ac:dyDescent="0.25">
      <c r="F53" s="5"/>
    </row>
    <row r="54" spans="1:8" x14ac:dyDescent="0.25">
      <c r="C54" s="4" t="s">
        <v>126</v>
      </c>
      <c r="D54" s="5">
        <f>SUM(D2:D52)</f>
        <v>89</v>
      </c>
      <c r="E54" s="5">
        <f>SUM(E2:E52)</f>
        <v>222</v>
      </c>
      <c r="F54" s="3" t="s">
        <v>4</v>
      </c>
      <c r="G54" s="10">
        <f>SUM(G3:G52)</f>
        <v>66.783999999999978</v>
      </c>
    </row>
  </sheetData>
  <hyperlinks>
    <hyperlink ref="H3" r:id="rId1" xr:uid="{08A5BD6E-09A0-4F89-A150-C131E651F8FB}"/>
    <hyperlink ref="H4" r:id="rId2" xr:uid="{200815BE-C30E-48BC-8A8C-57B0F5ECCCFE}"/>
    <hyperlink ref="H5" r:id="rId3" xr:uid="{F0E70EE8-3F16-4D74-A6F6-631DD8B027B0}"/>
    <hyperlink ref="H6" r:id="rId4" xr:uid="{7F00D407-4AE1-4119-BA1C-BDDF51740993}"/>
    <hyperlink ref="H13" r:id="rId5" xr:uid="{A5F844FE-D44F-49A7-976D-E364C7A24045}"/>
    <hyperlink ref="H14" r:id="rId6" xr:uid="{E7EFA65C-0A0E-4EC2-9A0C-4C23AB8FDD6C}"/>
    <hyperlink ref="H15" r:id="rId7" xr:uid="{341B86D6-8D31-42B6-BEDA-0AB4A55200D8}"/>
    <hyperlink ref="H21" r:id="rId8" xr:uid="{05D086AA-ED3A-40B5-976D-0A8B100F92A4}"/>
    <hyperlink ref="H22" r:id="rId9" xr:uid="{F3D4E95D-D31E-4D02-A1A3-5DFF392479BB}"/>
    <hyperlink ref="H23" r:id="rId10" xr:uid="{E56E718F-8685-40AD-8853-33C8C237012D}"/>
    <hyperlink ref="H28" r:id="rId11" xr:uid="{C88BEB12-A05B-4B63-9E91-0F6E0BC1195F}"/>
    <hyperlink ref="H18" r:id="rId12" xr:uid="{AA1D8F71-5477-4987-875F-9ABAFA456C39}"/>
    <hyperlink ref="H24" r:id="rId13" xr:uid="{CC4B2964-1EC7-4FE5-A6AA-127738A8B9ED}"/>
    <hyperlink ref="H25" r:id="rId14" xr:uid="{58D6BD57-EDB5-4D57-9FBC-88347CBC5556}"/>
    <hyperlink ref="H7" r:id="rId15" xr:uid="{AD5E1C62-0C54-426A-94D3-D2D8F7DAD0EB}"/>
    <hyperlink ref="H39" r:id="rId16" xr:uid="{75C19A0F-E0FF-4C8A-B746-093494864DB9}"/>
    <hyperlink ref="H10" r:id="rId17" xr:uid="{6A3D48C3-9374-4AAC-9F00-40E82DF5E3B3}"/>
    <hyperlink ref="H40" r:id="rId18" xr:uid="{35694813-79FB-4B0F-BB99-B82C4EA69846}"/>
    <hyperlink ref="H41" r:id="rId19" xr:uid="{7A6C1655-86EC-4211-86AF-14A297FAD673}"/>
    <hyperlink ref="H42" r:id="rId20" xr:uid="{5FC6C0EB-8B04-417D-BEE8-4F4B9BE4E07B}"/>
    <hyperlink ref="H44" r:id="rId21" xr:uid="{C6A3A445-223D-471F-84A1-B0692E914F87}"/>
    <hyperlink ref="H45" r:id="rId22" xr:uid="{8E05C19A-42E3-49E4-9B4E-3C9459FE4CA1}"/>
    <hyperlink ref="H46" r:id="rId23" xr:uid="{4C38F6CE-6BCC-4CB4-8289-13BF6BBAF738}"/>
    <hyperlink ref="H47" r:id="rId24" xr:uid="{02C6182A-47AE-408C-81A5-E2F7D4436672}"/>
    <hyperlink ref="H48" r:id="rId25" xr:uid="{592C8270-E698-49A1-9AB1-22226D6276D7}"/>
    <hyperlink ref="H49" r:id="rId26" xr:uid="{749E818C-0686-4725-A605-D71BBEBF93ED}"/>
    <hyperlink ref="H50" r:id="rId27" xr:uid="{EED2A263-20ED-4EB2-A1E2-3255C03E5781}"/>
    <hyperlink ref="H51" r:id="rId28" xr:uid="{8C5639B5-16F8-41AE-903E-1A2AEBF3FFF9}"/>
    <hyperlink ref="H52" r:id="rId29" xr:uid="{F6C0901A-2BE9-45AD-A144-ACD948117230}"/>
    <hyperlink ref="H29" r:id="rId30" xr:uid="{CDB4CCC4-6499-4A0B-87F5-166AB3D8860E}"/>
    <hyperlink ref="H30" r:id="rId31" xr:uid="{0E41FDC9-892D-46FB-ACE6-E6B363C8A096}"/>
    <hyperlink ref="H31" r:id="rId32" xr:uid="{C49942DD-DEAC-4839-B1DB-DEC1359FC282}"/>
    <hyperlink ref="H32" r:id="rId33" xr:uid="{DED7C4BF-D32C-424C-90FA-2D667021003E}"/>
    <hyperlink ref="H33" r:id="rId34" xr:uid="{95A30BE9-B278-4420-9BF4-D0B11A06EC8C}"/>
    <hyperlink ref="H34" r:id="rId35" xr:uid="{095E0BAF-BF52-4AF0-A1E9-2A373F0D1F27}"/>
    <hyperlink ref="H35" r:id="rId36" xr:uid="{9BC76F85-20AD-454A-AC3A-676F34CB9E9C}"/>
    <hyperlink ref="H36" r:id="rId37" xr:uid="{03AEBC33-3FFE-42A3-8DFC-22F06640E4C0}"/>
    <hyperlink ref="H43" r:id="rId38" xr:uid="{FBE3B8A5-0595-46B6-822D-3F0620EEBA04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verkade</dc:creator>
  <cp:lastModifiedBy>J verkade</cp:lastModifiedBy>
  <dcterms:created xsi:type="dcterms:W3CDTF">2022-10-12T16:41:11Z</dcterms:created>
  <dcterms:modified xsi:type="dcterms:W3CDTF">2022-10-13T19:24:26Z</dcterms:modified>
</cp:coreProperties>
</file>