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XPARATROOPER\Desktop\"/>
    </mc:Choice>
  </mc:AlternateContent>
  <xr:revisionPtr revIDLastSave="0" documentId="13_ncr:1_{7D74D307-40A7-4200-8C98-152FB07C2B20}" xr6:coauthVersionLast="47" xr6:coauthVersionMax="47" xr10:uidLastSave="{00000000-0000-0000-0000-000000000000}"/>
  <bookViews>
    <workbookView xWindow="-108" yWindow="-108" windowWidth="23256" windowHeight="12576" activeTab="1" xr2:uid="{942D2C9A-E326-4BB5-8FB3-44AA56BAB100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</sheets>
  <definedNames>
    <definedName name="_xlchart.v1.0" hidden="1">Sheet1!$I$3:$I$170</definedName>
    <definedName name="_xlchart.v1.1" hidden="1">Sheet1!$B$3:$B$170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X76" i="1"/>
  <c r="X75" i="1"/>
  <c r="T76" i="1"/>
  <c r="T75" i="1"/>
  <c r="X52" i="1"/>
  <c r="X51" i="1"/>
  <c r="T52" i="1"/>
  <c r="T51" i="1"/>
  <c r="G14" i="1"/>
  <c r="N14" i="1"/>
  <c r="N7" i="1"/>
  <c r="N19" i="1"/>
  <c r="N18" i="1"/>
  <c r="N12" i="1"/>
  <c r="N11" i="1"/>
  <c r="N5" i="1"/>
  <c r="N4" i="1"/>
  <c r="G19" i="1"/>
  <c r="G18" i="1"/>
  <c r="G12" i="1"/>
  <c r="G11" i="1"/>
  <c r="G7" i="1"/>
  <c r="G5" i="1"/>
  <c r="G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3" i="1"/>
</calcChain>
</file>

<file path=xl/sharedStrings.xml><?xml version="1.0" encoding="utf-8"?>
<sst xmlns="http://schemas.openxmlformats.org/spreadsheetml/2006/main" count="487" uniqueCount="111">
  <si>
    <t>Price per person per meal (Y)</t>
    <phoneticPr fontId="1" type="noConversion"/>
  </si>
  <si>
    <t>Restaurant Decoration Score (X)</t>
  </si>
  <si>
    <t>Restaurant Decoration Score (X)</t>
    <phoneticPr fontId="1" type="noConversion"/>
  </si>
  <si>
    <t>Standard Error</t>
    <phoneticPr fontId="1" type="noConversion"/>
  </si>
  <si>
    <t>Mean</t>
    <phoneticPr fontId="1" type="noConversion"/>
  </si>
  <si>
    <t>Median</t>
    <phoneticPr fontId="1" type="noConversion"/>
  </si>
  <si>
    <t>Mode</t>
    <phoneticPr fontId="1" type="noConversion"/>
  </si>
  <si>
    <t>Standard deviation</t>
    <phoneticPr fontId="1" type="noConversion"/>
  </si>
  <si>
    <t>Sample variance</t>
    <phoneticPr fontId="1" type="noConversion"/>
  </si>
  <si>
    <t>Kurtosis</t>
    <phoneticPr fontId="1" type="noConversion"/>
  </si>
  <si>
    <t>skewness</t>
    <phoneticPr fontId="1" type="noConversion"/>
  </si>
  <si>
    <t>Range</t>
    <phoneticPr fontId="1" type="noConversion"/>
  </si>
  <si>
    <t>Min</t>
    <phoneticPr fontId="1" type="noConversion"/>
  </si>
  <si>
    <t>Max</t>
    <phoneticPr fontId="1" type="noConversion"/>
  </si>
  <si>
    <t>Sum</t>
    <phoneticPr fontId="1" type="noConversion"/>
  </si>
  <si>
    <t>Count</t>
    <phoneticPr fontId="1" type="noConversion"/>
  </si>
  <si>
    <t>Skewness</t>
    <phoneticPr fontId="1" type="noConversion"/>
  </si>
  <si>
    <t>Z-score for Y</t>
  </si>
  <si>
    <t>Z-score for Y</t>
    <phoneticPr fontId="1" type="noConversion"/>
  </si>
  <si>
    <t>Z-score for X</t>
  </si>
  <si>
    <t>Z-score for X</t>
    <phoneticPr fontId="1" type="noConversion"/>
  </si>
  <si>
    <t>Within 1 s.d.</t>
    <phoneticPr fontId="1" type="noConversion"/>
  </si>
  <si>
    <t>Within 2 s.d.</t>
  </si>
  <si>
    <t>Within 2 s.d.</t>
    <phoneticPr fontId="1" type="noConversion"/>
  </si>
  <si>
    <t>Within 3 s.d.</t>
  </si>
  <si>
    <t>Within 3 s.d.</t>
    <phoneticPr fontId="1" type="noConversion"/>
  </si>
  <si>
    <t>Yes</t>
    <phoneticPr fontId="1" type="noConversion"/>
  </si>
  <si>
    <t>No</t>
    <phoneticPr fontId="1" type="noConversion"/>
  </si>
  <si>
    <t>For Y</t>
    <phoneticPr fontId="1" type="noConversion"/>
  </si>
  <si>
    <t>For X</t>
    <phoneticPr fontId="1" type="noConversion"/>
  </si>
  <si>
    <t>&gt;0.95</t>
    <phoneticPr fontId="1" type="noConversion"/>
  </si>
  <si>
    <t>&lt;0.68</t>
    <phoneticPr fontId="1" type="noConversion"/>
  </si>
  <si>
    <t>&gt;0.68</t>
    <phoneticPr fontId="1" type="noConversion"/>
  </si>
  <si>
    <t>&lt;0.997</t>
    <phoneticPr fontId="1" type="noConversion"/>
  </si>
  <si>
    <t>&gt;0.997</t>
    <phoneticPr fontId="1" type="noConversion"/>
  </si>
  <si>
    <t>Overall, not satisified</t>
  </si>
  <si>
    <t>Overall, not satisified</t>
    <phoneticPr fontId="1" type="noConversion"/>
  </si>
  <si>
    <t>Q1</t>
    <phoneticPr fontId="1" type="noConversion"/>
  </si>
  <si>
    <t>Q3</t>
    <phoneticPr fontId="1" type="noConversion"/>
  </si>
  <si>
    <t>The shape looks symmetric, almost no skews.</t>
    <phoneticPr fontId="1" type="noConversion"/>
  </si>
  <si>
    <t>The shape also looks sysmmetric,</t>
    <phoneticPr fontId="1" type="noConversion"/>
  </si>
  <si>
    <t xml:space="preserve"> with some evident outliers.</t>
  </si>
  <si>
    <t>SUMMARY OUTPUT</t>
  </si>
  <si>
    <t>Multiple R</t>
  </si>
  <si>
    <t>R Square</t>
  </si>
  <si>
    <t>Adjusted R Square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</si>
  <si>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</si>
  <si>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</si>
  <si>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</si>
  <si>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</si>
  <si>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</si>
  <si>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</si>
  <si>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</si>
  <si>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</si>
  <si>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</si>
  <si>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</si>
  <si>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</si>
  <si>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</si>
  <si>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PROBABILITY OUTPUT</t>
  </si>
  <si>
    <t>Price per person per meal (Y)</t>
  </si>
  <si>
    <t>Regression Statistics</t>
    <phoneticPr fontId="1" type="noConversion"/>
  </si>
  <si>
    <t>ANOVA</t>
    <phoneticPr fontId="1" type="noConversion"/>
  </si>
  <si>
    <t>Observations</t>
    <phoneticPr fontId="1" type="noConversion"/>
  </si>
  <si>
    <t>Regression</t>
    <phoneticPr fontId="1" type="noConversion"/>
  </si>
  <si>
    <t>Residual</t>
    <phoneticPr fontId="1" type="noConversion"/>
  </si>
  <si>
    <t>Total</t>
    <phoneticPr fontId="1" type="noConversion"/>
  </si>
  <si>
    <t>Standard Errors</t>
    <phoneticPr fontId="1" type="noConversion"/>
  </si>
  <si>
    <t>Lower 95.0%</t>
    <phoneticPr fontId="1" type="noConversion"/>
  </si>
  <si>
    <t>Upper 95.0%</t>
    <phoneticPr fontId="1" type="noConversion"/>
  </si>
  <si>
    <t>Predict Price per person per meal (Y)</t>
    <phoneticPr fontId="1" type="noConversion"/>
  </si>
  <si>
    <t>Percentile Ranking</t>
    <phoneticPr fontId="1" type="noConversion"/>
  </si>
  <si>
    <t>Restaurant Decoration Score (X2)</t>
  </si>
  <si>
    <t>Restaurant Decoration Score (X2)</t>
    <phoneticPr fontId="1" type="noConversion"/>
  </si>
  <si>
    <t>Food Taste Score （X1）</t>
  </si>
  <si>
    <t>Food Taste Score （X1）</t>
    <phoneticPr fontId="1" type="noConversion"/>
  </si>
  <si>
    <t>Restaurant Service Score(X3)</t>
  </si>
  <si>
    <t>Restaurant Service Score(X3)</t>
    <phoneticPr fontId="1" type="noConversion"/>
  </si>
  <si>
    <t>回归统计</t>
  </si>
  <si>
    <t>标准误差</t>
  </si>
  <si>
    <t>观测值</t>
  </si>
  <si>
    <t>方差分析</t>
  </si>
  <si>
    <t>回归分析</t>
  </si>
  <si>
    <t>残差</t>
  </si>
  <si>
    <t>总计</t>
  </si>
  <si>
    <t>下限 95.0%</t>
  </si>
  <si>
    <t>上限 95.0%</t>
  </si>
  <si>
    <t>for X1,X2 X3</t>
    <phoneticPr fontId="1" type="noConversion"/>
  </si>
  <si>
    <t>for X1, X2</t>
    <phoneticPr fontId="1" type="noConversion"/>
  </si>
  <si>
    <t>For X2, X3</t>
    <phoneticPr fontId="1" type="noConversion"/>
  </si>
  <si>
    <t>For X1, X3</t>
    <phoneticPr fontId="1" type="noConversion"/>
  </si>
  <si>
    <t>Price per person per meal Y</t>
  </si>
  <si>
    <t>Price per person per meal Y</t>
    <phoneticPr fontId="1" type="noConversion"/>
  </si>
  <si>
    <t>for x1,x2</t>
    <phoneticPr fontId="1" type="noConversion"/>
  </si>
  <si>
    <t>For X1, X2 and X3</t>
    <phoneticPr fontId="1" type="noConversion"/>
  </si>
  <si>
    <t>for X2, X3</t>
    <phoneticPr fontId="1" type="noConversion"/>
  </si>
  <si>
    <t>预测 Price per person per meal Y</t>
  </si>
  <si>
    <t>标准残差</t>
  </si>
  <si>
    <t>百分比排位</t>
  </si>
  <si>
    <t>平均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</si>
  <si>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</si>
  <si>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</si>
  <si>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</si>
  <si>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</si>
  <si>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</si>
  <si>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</si>
  <si>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</si>
  <si>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</si>
  <si>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</si>
  <si>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</si>
  <si>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</si>
  <si>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x1,x3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</si>
</sst>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0" fontId="0" fillId="0" borderId="0" xfId="0" applyNumberFormat="1" applyFill="1" applyBorder="1" applyAlignment="1">
      <alignment vertical="center"/>
    </xf>
    <xf numFmtId="10" fontId="0" fillId="0" borderId="1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Price per person per meal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Sheet2!$F$3:$F$170</c:f>
              <c:numCache>
                <c:formatCode>General</c:formatCode>
                <c:ptCount val="168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53</c:v>
                </c:pt>
                <c:pt idx="147">
                  <c:v>53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55</c:v>
                </c:pt>
                <c:pt idx="154">
                  <c:v>55</c:v>
                </c:pt>
                <c:pt idx="155">
                  <c:v>56</c:v>
                </c:pt>
                <c:pt idx="156">
                  <c:v>56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58</c:v>
                </c:pt>
                <c:pt idx="162">
                  <c:v>58</c:v>
                </c:pt>
                <c:pt idx="163">
                  <c:v>60</c:v>
                </c:pt>
                <c:pt idx="164">
                  <c:v>62</c:v>
                </c:pt>
                <c:pt idx="165">
                  <c:v>63</c:v>
                </c:pt>
                <c:pt idx="166">
                  <c:v>65</c:v>
                </c:pt>
                <c:pt idx="16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B-4540-8713-6F20BD46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866288"/>
        <c:axId val="949867536"/>
      </c:scatterChart>
      <c:valAx>
        <c:axId val="94986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67536"/>
        <c:crosses val="autoZero"/>
        <c:crossBetween val="midCat"/>
      </c:valAx>
      <c:valAx>
        <c:axId val="9498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6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Restaurant Decoration Score (X)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Sheet5!$B$3:$B$170</c:f>
              <c:numCache>
                <c:formatCode>General</c:formatCode>
                <c:ptCount val="168"/>
                <c:pt idx="0">
                  <c:v>18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20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20</c:v>
                </c:pt>
                <c:pt idx="32">
                  <c:v>19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21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17</c:v>
                </c:pt>
                <c:pt idx="48">
                  <c:v>18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17</c:v>
                </c:pt>
                <c:pt idx="59">
                  <c:v>13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18</c:v>
                </c:pt>
                <c:pt idx="69">
                  <c:v>21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20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15</c:v>
                </c:pt>
                <c:pt idx="86">
                  <c:v>18</c:v>
                </c:pt>
                <c:pt idx="87">
                  <c:v>24</c:v>
                </c:pt>
                <c:pt idx="88">
                  <c:v>19</c:v>
                </c:pt>
                <c:pt idx="89">
                  <c:v>15</c:v>
                </c:pt>
                <c:pt idx="90">
                  <c:v>18</c:v>
                </c:pt>
                <c:pt idx="91">
                  <c:v>22</c:v>
                </c:pt>
                <c:pt idx="92">
                  <c:v>16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18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21</c:v>
                </c:pt>
                <c:pt idx="105">
                  <c:v>20</c:v>
                </c:pt>
                <c:pt idx="106">
                  <c:v>16</c:v>
                </c:pt>
                <c:pt idx="107">
                  <c:v>17</c:v>
                </c:pt>
                <c:pt idx="108">
                  <c:v>19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20</c:v>
                </c:pt>
                <c:pt idx="113">
                  <c:v>22</c:v>
                </c:pt>
                <c:pt idx="114">
                  <c:v>9</c:v>
                </c:pt>
                <c:pt idx="115">
                  <c:v>14</c:v>
                </c:pt>
                <c:pt idx="116">
                  <c:v>6</c:v>
                </c:pt>
                <c:pt idx="117">
                  <c:v>17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23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23</c:v>
                </c:pt>
                <c:pt idx="130">
                  <c:v>21</c:v>
                </c:pt>
                <c:pt idx="131">
                  <c:v>22</c:v>
                </c:pt>
                <c:pt idx="132">
                  <c:v>17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15</c:v>
                </c:pt>
                <c:pt idx="138">
                  <c:v>14</c:v>
                </c:pt>
                <c:pt idx="139">
                  <c:v>21</c:v>
                </c:pt>
                <c:pt idx="140">
                  <c:v>18</c:v>
                </c:pt>
                <c:pt idx="141">
                  <c:v>18</c:v>
                </c:pt>
                <c:pt idx="142">
                  <c:v>24</c:v>
                </c:pt>
                <c:pt idx="143">
                  <c:v>19</c:v>
                </c:pt>
                <c:pt idx="144">
                  <c:v>25</c:v>
                </c:pt>
                <c:pt idx="145">
                  <c:v>23</c:v>
                </c:pt>
                <c:pt idx="146">
                  <c:v>20</c:v>
                </c:pt>
                <c:pt idx="147">
                  <c:v>21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19</c:v>
                </c:pt>
                <c:pt idx="152">
                  <c:v>19</c:v>
                </c:pt>
                <c:pt idx="153">
                  <c:v>18</c:v>
                </c:pt>
                <c:pt idx="154">
                  <c:v>14</c:v>
                </c:pt>
                <c:pt idx="155">
                  <c:v>16</c:v>
                </c:pt>
                <c:pt idx="156">
                  <c:v>19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19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10</c:v>
                </c:pt>
              </c:numCache>
            </c:numRef>
          </c:xVal>
          <c:yVal>
            <c:numRef>
              <c:f>Sheet5!$J$27:$J$194</c:f>
              <c:numCache>
                <c:formatCode>General</c:formatCode>
                <c:ptCount val="168"/>
                <c:pt idx="0">
                  <c:v>-0.46730814271215593</c:v>
                </c:pt>
                <c:pt idx="1">
                  <c:v>-13.957842142243727</c:v>
                </c:pt>
                <c:pt idx="2">
                  <c:v>2.9853618549457295</c:v>
                </c:pt>
                <c:pt idx="3">
                  <c:v>-7.4483761417753058</c:v>
                </c:pt>
                <c:pt idx="4">
                  <c:v>8.0421578577562727</c:v>
                </c:pt>
                <c:pt idx="5">
                  <c:v>-1.4294441408384628</c:v>
                </c:pt>
                <c:pt idx="6">
                  <c:v>-4.4862401436489989</c:v>
                </c:pt>
                <c:pt idx="7">
                  <c:v>-9.4673081427121559</c:v>
                </c:pt>
                <c:pt idx="8">
                  <c:v>-6.9578421422437273</c:v>
                </c:pt>
                <c:pt idx="9">
                  <c:v>3.0232258568194226</c:v>
                </c:pt>
                <c:pt idx="10">
                  <c:v>4.0232258568194226</c:v>
                </c:pt>
                <c:pt idx="11">
                  <c:v>1.0421578577562727</c:v>
                </c:pt>
                <c:pt idx="12">
                  <c:v>6.0421578577562727</c:v>
                </c:pt>
                <c:pt idx="13">
                  <c:v>-5.9767741431805774</c:v>
                </c:pt>
                <c:pt idx="14">
                  <c:v>3.5326918572878441</c:v>
                </c:pt>
                <c:pt idx="15">
                  <c:v>-8.9578421422437273</c:v>
                </c:pt>
                <c:pt idx="16">
                  <c:v>1.5326918572878441</c:v>
                </c:pt>
                <c:pt idx="17">
                  <c:v>6.0610898586931157</c:v>
                </c:pt>
                <c:pt idx="18">
                  <c:v>-2.9767741431805774</c:v>
                </c:pt>
                <c:pt idx="19">
                  <c:v>2.5516238582246942</c:v>
                </c:pt>
                <c:pt idx="20">
                  <c:v>5.5516238582246942</c:v>
                </c:pt>
                <c:pt idx="21">
                  <c:v>10.023225856819423</c:v>
                </c:pt>
                <c:pt idx="22">
                  <c:v>-5.4673081427121559</c:v>
                </c:pt>
                <c:pt idx="23">
                  <c:v>-1.9389101413068843</c:v>
                </c:pt>
                <c:pt idx="24">
                  <c:v>-3.4483761417753058</c:v>
                </c:pt>
                <c:pt idx="25">
                  <c:v>-3.9767741431805774</c:v>
                </c:pt>
                <c:pt idx="26">
                  <c:v>4.0421578577562727</c:v>
                </c:pt>
                <c:pt idx="27">
                  <c:v>4.5137598563510011</c:v>
                </c:pt>
                <c:pt idx="28">
                  <c:v>3.0421578577562727</c:v>
                </c:pt>
                <c:pt idx="29">
                  <c:v>16.551623858224694</c:v>
                </c:pt>
                <c:pt idx="30">
                  <c:v>-4.4862401436489989</c:v>
                </c:pt>
                <c:pt idx="31">
                  <c:v>2.5516238582246942</c:v>
                </c:pt>
                <c:pt idx="32">
                  <c:v>3.0421578577562727</c:v>
                </c:pt>
                <c:pt idx="33">
                  <c:v>-2.4294441408384628</c:v>
                </c:pt>
                <c:pt idx="34">
                  <c:v>8.5705558591615372</c:v>
                </c:pt>
                <c:pt idx="35">
                  <c:v>-0.93891014130688433</c:v>
                </c:pt>
                <c:pt idx="36">
                  <c:v>7.5326918572878441</c:v>
                </c:pt>
                <c:pt idx="37">
                  <c:v>6.0421578577562727</c:v>
                </c:pt>
                <c:pt idx="38">
                  <c:v>8.5516238582246942</c:v>
                </c:pt>
                <c:pt idx="39">
                  <c:v>0.55162385822469417</c:v>
                </c:pt>
                <c:pt idx="40">
                  <c:v>-7.9767741431805774</c:v>
                </c:pt>
                <c:pt idx="41">
                  <c:v>2.0232258568194226</c:v>
                </c:pt>
                <c:pt idx="42">
                  <c:v>2.3225856819422575E-2</c:v>
                </c:pt>
                <c:pt idx="43">
                  <c:v>7.0610898586931157</c:v>
                </c:pt>
                <c:pt idx="44">
                  <c:v>15.023225856819423</c:v>
                </c:pt>
                <c:pt idx="45">
                  <c:v>3.0232258568194226</c:v>
                </c:pt>
                <c:pt idx="46">
                  <c:v>1.0042938558825796</c:v>
                </c:pt>
                <c:pt idx="47">
                  <c:v>15.023225856819423</c:v>
                </c:pt>
                <c:pt idx="48">
                  <c:v>14.532691857287844</c:v>
                </c:pt>
                <c:pt idx="49">
                  <c:v>5.5137598563510011</c:v>
                </c:pt>
                <c:pt idx="50">
                  <c:v>2.5326918572878441</c:v>
                </c:pt>
                <c:pt idx="51">
                  <c:v>-8.4483761417753058</c:v>
                </c:pt>
                <c:pt idx="52">
                  <c:v>-4.4673081427121559</c:v>
                </c:pt>
                <c:pt idx="53">
                  <c:v>2.4948278554141581</c:v>
                </c:pt>
                <c:pt idx="54">
                  <c:v>-1.9957061441174204</c:v>
                </c:pt>
                <c:pt idx="55">
                  <c:v>15.513759856351001</c:v>
                </c:pt>
                <c:pt idx="56">
                  <c:v>10.023225856819423</c:v>
                </c:pt>
                <c:pt idx="57">
                  <c:v>7.4948278554141581</c:v>
                </c:pt>
                <c:pt idx="58">
                  <c:v>-0.97677414318057743</c:v>
                </c:pt>
                <c:pt idx="59">
                  <c:v>-7.0146381450542705</c:v>
                </c:pt>
                <c:pt idx="60">
                  <c:v>4.5516238582246942</c:v>
                </c:pt>
                <c:pt idx="61">
                  <c:v>-7.4862401436489989</c:v>
                </c:pt>
                <c:pt idx="62">
                  <c:v>-3.4862401436489989</c:v>
                </c:pt>
                <c:pt idx="63">
                  <c:v>3.0421578577562727</c:v>
                </c:pt>
                <c:pt idx="64">
                  <c:v>2.0042938558825796</c:v>
                </c:pt>
                <c:pt idx="65">
                  <c:v>9.5137598563510011</c:v>
                </c:pt>
                <c:pt idx="66">
                  <c:v>-2.9578421422437273</c:v>
                </c:pt>
                <c:pt idx="67">
                  <c:v>-4.5051721445858419</c:v>
                </c:pt>
                <c:pt idx="68">
                  <c:v>-6.4673081427121559</c:v>
                </c:pt>
                <c:pt idx="69">
                  <c:v>4.0610898586931157</c:v>
                </c:pt>
                <c:pt idx="70">
                  <c:v>-6.4673081427121559</c:v>
                </c:pt>
                <c:pt idx="71">
                  <c:v>6.5516238582246942</c:v>
                </c:pt>
                <c:pt idx="72">
                  <c:v>0.55162385822469417</c:v>
                </c:pt>
                <c:pt idx="73">
                  <c:v>-0.50517214458584192</c:v>
                </c:pt>
                <c:pt idx="74">
                  <c:v>3.5516238582246942</c:v>
                </c:pt>
                <c:pt idx="75">
                  <c:v>8.5137598563510011</c:v>
                </c:pt>
                <c:pt idx="76">
                  <c:v>4.5137598563510011</c:v>
                </c:pt>
                <c:pt idx="77">
                  <c:v>-7.9767741431805774</c:v>
                </c:pt>
                <c:pt idx="78">
                  <c:v>-0.48624014364899892</c:v>
                </c:pt>
                <c:pt idx="79">
                  <c:v>4.5326918572878441</c:v>
                </c:pt>
                <c:pt idx="80">
                  <c:v>6.5326918572878441</c:v>
                </c:pt>
                <c:pt idx="81">
                  <c:v>4.2157857756272676E-2</c:v>
                </c:pt>
                <c:pt idx="82">
                  <c:v>-7.9578421422437273</c:v>
                </c:pt>
                <c:pt idx="83">
                  <c:v>-5.4862401436489989</c:v>
                </c:pt>
                <c:pt idx="84">
                  <c:v>4.2157857756272676E-2</c:v>
                </c:pt>
                <c:pt idx="85">
                  <c:v>1.0042938558825796</c:v>
                </c:pt>
                <c:pt idx="86">
                  <c:v>6.5326918572878441</c:v>
                </c:pt>
                <c:pt idx="87">
                  <c:v>-4.4105121399016198</c:v>
                </c:pt>
                <c:pt idx="88">
                  <c:v>-4.9578421422437273</c:v>
                </c:pt>
                <c:pt idx="89">
                  <c:v>1.0042938558825796</c:v>
                </c:pt>
                <c:pt idx="90">
                  <c:v>6.5326918572878441</c:v>
                </c:pt>
                <c:pt idx="91">
                  <c:v>6.5705558591615372</c:v>
                </c:pt>
                <c:pt idx="92">
                  <c:v>-2.4862401436489989</c:v>
                </c:pt>
                <c:pt idx="93">
                  <c:v>8.0421578577562727</c:v>
                </c:pt>
                <c:pt idx="94">
                  <c:v>-4.4673081427121559</c:v>
                </c:pt>
                <c:pt idx="95">
                  <c:v>-3.4862401436489989</c:v>
                </c:pt>
                <c:pt idx="96">
                  <c:v>-1.0146381450542705</c:v>
                </c:pt>
                <c:pt idx="97">
                  <c:v>2.3225856819422575E-2</c:v>
                </c:pt>
                <c:pt idx="98">
                  <c:v>-3.5051721445858419</c:v>
                </c:pt>
                <c:pt idx="99">
                  <c:v>-10.99570614411742</c:v>
                </c:pt>
                <c:pt idx="100">
                  <c:v>-0.46730814271215593</c:v>
                </c:pt>
                <c:pt idx="101">
                  <c:v>9.0042938558825796</c:v>
                </c:pt>
                <c:pt idx="102">
                  <c:v>18.513759856351001</c:v>
                </c:pt>
                <c:pt idx="103">
                  <c:v>-3.9957061441174204</c:v>
                </c:pt>
                <c:pt idx="104">
                  <c:v>6.1089858693115673E-2</c:v>
                </c:pt>
                <c:pt idx="105">
                  <c:v>-0.44837614177530583</c:v>
                </c:pt>
                <c:pt idx="106">
                  <c:v>-2.4862401436489989</c:v>
                </c:pt>
                <c:pt idx="107">
                  <c:v>-3.9767741431805774</c:v>
                </c:pt>
                <c:pt idx="108">
                  <c:v>-14.957842142243727</c:v>
                </c:pt>
                <c:pt idx="109">
                  <c:v>1.0421578577562727</c:v>
                </c:pt>
                <c:pt idx="110">
                  <c:v>1.5137598563510011</c:v>
                </c:pt>
                <c:pt idx="111">
                  <c:v>-1.4862401436489989</c:v>
                </c:pt>
                <c:pt idx="112">
                  <c:v>-5.4483761417753058</c:v>
                </c:pt>
                <c:pt idx="113">
                  <c:v>-2.4294441408384628</c:v>
                </c:pt>
                <c:pt idx="114">
                  <c:v>-2.0525021469279601</c:v>
                </c:pt>
                <c:pt idx="115">
                  <c:v>-5.5051721445858419</c:v>
                </c:pt>
                <c:pt idx="116">
                  <c:v>8.4190998516667719</c:v>
                </c:pt>
                <c:pt idx="117">
                  <c:v>2.3225856819422575E-2</c:v>
                </c:pt>
                <c:pt idx="118">
                  <c:v>-2.9957061441174204</c:v>
                </c:pt>
                <c:pt idx="119">
                  <c:v>-6.9957061441174204</c:v>
                </c:pt>
                <c:pt idx="120">
                  <c:v>-7.9767741431805774</c:v>
                </c:pt>
                <c:pt idx="121">
                  <c:v>6.5137598563510011</c:v>
                </c:pt>
                <c:pt idx="122">
                  <c:v>-0.48624014364899892</c:v>
                </c:pt>
                <c:pt idx="123">
                  <c:v>-3.9199781403700413</c:v>
                </c:pt>
                <c:pt idx="124">
                  <c:v>-2.9767741431805774</c:v>
                </c:pt>
                <c:pt idx="125">
                  <c:v>3.5326918572878441</c:v>
                </c:pt>
                <c:pt idx="126">
                  <c:v>2.5326918572878441</c:v>
                </c:pt>
                <c:pt idx="127">
                  <c:v>-0.97677414318057743</c:v>
                </c:pt>
                <c:pt idx="128">
                  <c:v>-3.9957061441174204</c:v>
                </c:pt>
                <c:pt idx="129">
                  <c:v>9.0800218596299587</c:v>
                </c:pt>
                <c:pt idx="130">
                  <c:v>-3.9389101413068843</c:v>
                </c:pt>
                <c:pt idx="131">
                  <c:v>11.570555859161537</c:v>
                </c:pt>
                <c:pt idx="132">
                  <c:v>4.0232258568194226</c:v>
                </c:pt>
                <c:pt idx="133">
                  <c:v>-7.4294441408384628</c:v>
                </c:pt>
                <c:pt idx="134">
                  <c:v>-1.9578421422437273</c:v>
                </c:pt>
                <c:pt idx="135">
                  <c:v>-5.9578421422437273</c:v>
                </c:pt>
                <c:pt idx="136">
                  <c:v>2.5326918572878441</c:v>
                </c:pt>
                <c:pt idx="137">
                  <c:v>-3.9957061441174204</c:v>
                </c:pt>
                <c:pt idx="138">
                  <c:v>-10.505172144585842</c:v>
                </c:pt>
                <c:pt idx="139">
                  <c:v>-8.9389101413068843</c:v>
                </c:pt>
                <c:pt idx="140">
                  <c:v>-14.467308142712156</c:v>
                </c:pt>
                <c:pt idx="141">
                  <c:v>5.5326918572878441</c:v>
                </c:pt>
                <c:pt idx="142">
                  <c:v>-5.4105121399016198</c:v>
                </c:pt>
                <c:pt idx="143">
                  <c:v>-0.95784214224372732</c:v>
                </c:pt>
                <c:pt idx="144">
                  <c:v>2.0989538605668088</c:v>
                </c:pt>
                <c:pt idx="145">
                  <c:v>-3.9199781403700413</c:v>
                </c:pt>
                <c:pt idx="146">
                  <c:v>-8.4483761417753058</c:v>
                </c:pt>
                <c:pt idx="147">
                  <c:v>-5.9389101413068843</c:v>
                </c:pt>
                <c:pt idx="148">
                  <c:v>-2.9767741431805774</c:v>
                </c:pt>
                <c:pt idx="149">
                  <c:v>-2.9767741431805774</c:v>
                </c:pt>
                <c:pt idx="150">
                  <c:v>3.5137598563510011</c:v>
                </c:pt>
                <c:pt idx="151">
                  <c:v>11.042157857756273</c:v>
                </c:pt>
                <c:pt idx="152">
                  <c:v>-6.9578421422437273</c:v>
                </c:pt>
                <c:pt idx="153">
                  <c:v>-0.46730814271215593</c:v>
                </c:pt>
                <c:pt idx="154">
                  <c:v>-4.5051721445858419</c:v>
                </c:pt>
                <c:pt idx="155">
                  <c:v>3.5137598563510011</c:v>
                </c:pt>
                <c:pt idx="156">
                  <c:v>4.0421578577562727</c:v>
                </c:pt>
                <c:pt idx="157">
                  <c:v>-4.4862401436489989</c:v>
                </c:pt>
                <c:pt idx="158">
                  <c:v>-4.9957061441174204</c:v>
                </c:pt>
                <c:pt idx="159">
                  <c:v>-9.9767741431805774</c:v>
                </c:pt>
                <c:pt idx="160">
                  <c:v>4.2157857756272676E-2</c:v>
                </c:pt>
                <c:pt idx="161">
                  <c:v>6.0042938558825796</c:v>
                </c:pt>
                <c:pt idx="162">
                  <c:v>-7.4862401436489989</c:v>
                </c:pt>
                <c:pt idx="163">
                  <c:v>-4.9957061441174204</c:v>
                </c:pt>
                <c:pt idx="164">
                  <c:v>-12.486240143648999</c:v>
                </c:pt>
                <c:pt idx="165">
                  <c:v>-7.4862401436489989</c:v>
                </c:pt>
                <c:pt idx="166">
                  <c:v>-2.9767741431805774</c:v>
                </c:pt>
                <c:pt idx="167">
                  <c:v>10.456963853540465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0-4863-A642-BBE2AA0C5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0303"/>
        <c:axId val="2107228239"/>
      </c:scatterChart>
      <c:valAx>
        <c:axId val="210724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Restaurant Decoration Score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228239"/>
        <c:crosses val="autoZero"/>
        <c:crossBetween val="midCat"/>
      </c:valAx>
      <c:valAx>
        <c:axId val="210722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240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Restaurant Decoration Score (X)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per person per meal Y</c:v>
          </c:tx>
          <c:spPr>
            <a:ln w="19050">
              <a:noFill/>
            </a:ln>
          </c:spPr>
          <c:xVal>
            <c:numRef>
              <c:f>Sheet5!$B$3:$B$170</c:f>
              <c:numCache>
                <c:formatCode>General</c:formatCode>
                <c:ptCount val="168"/>
                <c:pt idx="0">
                  <c:v>18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20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20</c:v>
                </c:pt>
                <c:pt idx="32">
                  <c:v>19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21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17</c:v>
                </c:pt>
                <c:pt idx="48">
                  <c:v>18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17</c:v>
                </c:pt>
                <c:pt idx="59">
                  <c:v>13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18</c:v>
                </c:pt>
                <c:pt idx="69">
                  <c:v>21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20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15</c:v>
                </c:pt>
                <c:pt idx="86">
                  <c:v>18</c:v>
                </c:pt>
                <c:pt idx="87">
                  <c:v>24</c:v>
                </c:pt>
                <c:pt idx="88">
                  <c:v>19</c:v>
                </c:pt>
                <c:pt idx="89">
                  <c:v>15</c:v>
                </c:pt>
                <c:pt idx="90">
                  <c:v>18</c:v>
                </c:pt>
                <c:pt idx="91">
                  <c:v>22</c:v>
                </c:pt>
                <c:pt idx="92">
                  <c:v>16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18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21</c:v>
                </c:pt>
                <c:pt idx="105">
                  <c:v>20</c:v>
                </c:pt>
                <c:pt idx="106">
                  <c:v>16</c:v>
                </c:pt>
                <c:pt idx="107">
                  <c:v>17</c:v>
                </c:pt>
                <c:pt idx="108">
                  <c:v>19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20</c:v>
                </c:pt>
                <c:pt idx="113">
                  <c:v>22</c:v>
                </c:pt>
                <c:pt idx="114">
                  <c:v>9</c:v>
                </c:pt>
                <c:pt idx="115">
                  <c:v>14</c:v>
                </c:pt>
                <c:pt idx="116">
                  <c:v>6</c:v>
                </c:pt>
                <c:pt idx="117">
                  <c:v>17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23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23</c:v>
                </c:pt>
                <c:pt idx="130">
                  <c:v>21</c:v>
                </c:pt>
                <c:pt idx="131">
                  <c:v>22</c:v>
                </c:pt>
                <c:pt idx="132">
                  <c:v>17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15</c:v>
                </c:pt>
                <c:pt idx="138">
                  <c:v>14</c:v>
                </c:pt>
                <c:pt idx="139">
                  <c:v>21</c:v>
                </c:pt>
                <c:pt idx="140">
                  <c:v>18</c:v>
                </c:pt>
                <c:pt idx="141">
                  <c:v>18</c:v>
                </c:pt>
                <c:pt idx="142">
                  <c:v>24</c:v>
                </c:pt>
                <c:pt idx="143">
                  <c:v>19</c:v>
                </c:pt>
                <c:pt idx="144">
                  <c:v>25</c:v>
                </c:pt>
                <c:pt idx="145">
                  <c:v>23</c:v>
                </c:pt>
                <c:pt idx="146">
                  <c:v>20</c:v>
                </c:pt>
                <c:pt idx="147">
                  <c:v>21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19</c:v>
                </c:pt>
                <c:pt idx="152">
                  <c:v>19</c:v>
                </c:pt>
                <c:pt idx="153">
                  <c:v>18</c:v>
                </c:pt>
                <c:pt idx="154">
                  <c:v>14</c:v>
                </c:pt>
                <c:pt idx="155">
                  <c:v>16</c:v>
                </c:pt>
                <c:pt idx="156">
                  <c:v>19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19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10</c:v>
                </c:pt>
              </c:numCache>
            </c:numRef>
          </c:xVal>
          <c:yVal>
            <c:numRef>
              <c:f>Sheet5!$C$3:$C$170</c:f>
              <c:numCache>
                <c:formatCode>General</c:formatCode>
                <c:ptCount val="168"/>
                <c:pt idx="0">
                  <c:v>43</c:v>
                </c:pt>
                <c:pt idx="1">
                  <c:v>32</c:v>
                </c:pt>
                <c:pt idx="2">
                  <c:v>34</c:v>
                </c:pt>
                <c:pt idx="3">
                  <c:v>41</c:v>
                </c:pt>
                <c:pt idx="4">
                  <c:v>54</c:v>
                </c:pt>
                <c:pt idx="5">
                  <c:v>52</c:v>
                </c:pt>
                <c:pt idx="6">
                  <c:v>34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45</c:v>
                </c:pt>
                <c:pt idx="11">
                  <c:v>47</c:v>
                </c:pt>
                <c:pt idx="12">
                  <c:v>52</c:v>
                </c:pt>
                <c:pt idx="13">
                  <c:v>35</c:v>
                </c:pt>
                <c:pt idx="14">
                  <c:v>47</c:v>
                </c:pt>
                <c:pt idx="15">
                  <c:v>37</c:v>
                </c:pt>
                <c:pt idx="16">
                  <c:v>45</c:v>
                </c:pt>
                <c:pt idx="17">
                  <c:v>57</c:v>
                </c:pt>
                <c:pt idx="18">
                  <c:v>38</c:v>
                </c:pt>
                <c:pt idx="19">
                  <c:v>51</c:v>
                </c:pt>
                <c:pt idx="20">
                  <c:v>54</c:v>
                </c:pt>
                <c:pt idx="21">
                  <c:v>51</c:v>
                </c:pt>
                <c:pt idx="22">
                  <c:v>38</c:v>
                </c:pt>
                <c:pt idx="23">
                  <c:v>49</c:v>
                </c:pt>
                <c:pt idx="24">
                  <c:v>45</c:v>
                </c:pt>
                <c:pt idx="25">
                  <c:v>37</c:v>
                </c:pt>
                <c:pt idx="26">
                  <c:v>50</c:v>
                </c:pt>
                <c:pt idx="27">
                  <c:v>43</c:v>
                </c:pt>
                <c:pt idx="28">
                  <c:v>49</c:v>
                </c:pt>
                <c:pt idx="29">
                  <c:v>65</c:v>
                </c:pt>
                <c:pt idx="30">
                  <c:v>34</c:v>
                </c:pt>
                <c:pt idx="31">
                  <c:v>51</c:v>
                </c:pt>
                <c:pt idx="32">
                  <c:v>49</c:v>
                </c:pt>
                <c:pt idx="33">
                  <c:v>51</c:v>
                </c:pt>
                <c:pt idx="34">
                  <c:v>62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57</c:v>
                </c:pt>
                <c:pt idx="39">
                  <c:v>49</c:v>
                </c:pt>
                <c:pt idx="40">
                  <c:v>33</c:v>
                </c:pt>
                <c:pt idx="41">
                  <c:v>43</c:v>
                </c:pt>
                <c:pt idx="42">
                  <c:v>41</c:v>
                </c:pt>
                <c:pt idx="43">
                  <c:v>58</c:v>
                </c:pt>
                <c:pt idx="44">
                  <c:v>56</c:v>
                </c:pt>
                <c:pt idx="45">
                  <c:v>44</c:v>
                </c:pt>
                <c:pt idx="46">
                  <c:v>37</c:v>
                </c:pt>
                <c:pt idx="47">
                  <c:v>56</c:v>
                </c:pt>
                <c:pt idx="48">
                  <c:v>58</c:v>
                </c:pt>
                <c:pt idx="49">
                  <c:v>44</c:v>
                </c:pt>
                <c:pt idx="50">
                  <c:v>46</c:v>
                </c:pt>
                <c:pt idx="51">
                  <c:v>40</c:v>
                </c:pt>
                <c:pt idx="52">
                  <c:v>39</c:v>
                </c:pt>
                <c:pt idx="53">
                  <c:v>36</c:v>
                </c:pt>
                <c:pt idx="54">
                  <c:v>34</c:v>
                </c:pt>
                <c:pt idx="55">
                  <c:v>54</c:v>
                </c:pt>
                <c:pt idx="56">
                  <c:v>51</c:v>
                </c:pt>
                <c:pt idx="57">
                  <c:v>41</c:v>
                </c:pt>
                <c:pt idx="58">
                  <c:v>40</c:v>
                </c:pt>
                <c:pt idx="59">
                  <c:v>24</c:v>
                </c:pt>
                <c:pt idx="60">
                  <c:v>53</c:v>
                </c:pt>
                <c:pt idx="61">
                  <c:v>31</c:v>
                </c:pt>
                <c:pt idx="62">
                  <c:v>35</c:v>
                </c:pt>
                <c:pt idx="63">
                  <c:v>49</c:v>
                </c:pt>
                <c:pt idx="64">
                  <c:v>38</c:v>
                </c:pt>
                <c:pt idx="65">
                  <c:v>48</c:v>
                </c:pt>
                <c:pt idx="66">
                  <c:v>43</c:v>
                </c:pt>
                <c:pt idx="67">
                  <c:v>29</c:v>
                </c:pt>
                <c:pt idx="68">
                  <c:v>37</c:v>
                </c:pt>
                <c:pt idx="69">
                  <c:v>55</c:v>
                </c:pt>
                <c:pt idx="70">
                  <c:v>37</c:v>
                </c:pt>
                <c:pt idx="71">
                  <c:v>55</c:v>
                </c:pt>
                <c:pt idx="72">
                  <c:v>49</c:v>
                </c:pt>
                <c:pt idx="73">
                  <c:v>33</c:v>
                </c:pt>
                <c:pt idx="74">
                  <c:v>52</c:v>
                </c:pt>
                <c:pt idx="75">
                  <c:v>47</c:v>
                </c:pt>
                <c:pt idx="76">
                  <c:v>43</c:v>
                </c:pt>
                <c:pt idx="77">
                  <c:v>33</c:v>
                </c:pt>
                <c:pt idx="78">
                  <c:v>38</c:v>
                </c:pt>
                <c:pt idx="79">
                  <c:v>48</c:v>
                </c:pt>
                <c:pt idx="80">
                  <c:v>50</c:v>
                </c:pt>
                <c:pt idx="81">
                  <c:v>46</c:v>
                </c:pt>
                <c:pt idx="82">
                  <c:v>38</c:v>
                </c:pt>
                <c:pt idx="83">
                  <c:v>33</c:v>
                </c:pt>
                <c:pt idx="84">
                  <c:v>46</c:v>
                </c:pt>
                <c:pt idx="85">
                  <c:v>37</c:v>
                </c:pt>
                <c:pt idx="86">
                  <c:v>50</c:v>
                </c:pt>
                <c:pt idx="87">
                  <c:v>54</c:v>
                </c:pt>
                <c:pt idx="88">
                  <c:v>41</c:v>
                </c:pt>
                <c:pt idx="89">
                  <c:v>37</c:v>
                </c:pt>
                <c:pt idx="90">
                  <c:v>50</c:v>
                </c:pt>
                <c:pt idx="91">
                  <c:v>60</c:v>
                </c:pt>
                <c:pt idx="92">
                  <c:v>36</c:v>
                </c:pt>
                <c:pt idx="93">
                  <c:v>54</c:v>
                </c:pt>
                <c:pt idx="94">
                  <c:v>39</c:v>
                </c:pt>
                <c:pt idx="95">
                  <c:v>35</c:v>
                </c:pt>
                <c:pt idx="96">
                  <c:v>30</c:v>
                </c:pt>
                <c:pt idx="97">
                  <c:v>41</c:v>
                </c:pt>
                <c:pt idx="98">
                  <c:v>30</c:v>
                </c:pt>
                <c:pt idx="99">
                  <c:v>25</c:v>
                </c:pt>
                <c:pt idx="100">
                  <c:v>43</c:v>
                </c:pt>
                <c:pt idx="101">
                  <c:v>45</c:v>
                </c:pt>
                <c:pt idx="102">
                  <c:v>57</c:v>
                </c:pt>
                <c:pt idx="103">
                  <c:v>32</c:v>
                </c:pt>
                <c:pt idx="104">
                  <c:v>51</c:v>
                </c:pt>
                <c:pt idx="105">
                  <c:v>48</c:v>
                </c:pt>
                <c:pt idx="106">
                  <c:v>36</c:v>
                </c:pt>
                <c:pt idx="107">
                  <c:v>37</c:v>
                </c:pt>
                <c:pt idx="108">
                  <c:v>31</c:v>
                </c:pt>
                <c:pt idx="109">
                  <c:v>47</c:v>
                </c:pt>
                <c:pt idx="110">
                  <c:v>40</c:v>
                </c:pt>
                <c:pt idx="111">
                  <c:v>37</c:v>
                </c:pt>
                <c:pt idx="112">
                  <c:v>43</c:v>
                </c:pt>
                <c:pt idx="113">
                  <c:v>51</c:v>
                </c:pt>
                <c:pt idx="114">
                  <c:v>19</c:v>
                </c:pt>
                <c:pt idx="115">
                  <c:v>28</c:v>
                </c:pt>
                <c:pt idx="116">
                  <c:v>22</c:v>
                </c:pt>
                <c:pt idx="117">
                  <c:v>41</c:v>
                </c:pt>
                <c:pt idx="118">
                  <c:v>33</c:v>
                </c:pt>
                <c:pt idx="119">
                  <c:v>29</c:v>
                </c:pt>
                <c:pt idx="120">
                  <c:v>33</c:v>
                </c:pt>
                <c:pt idx="121">
                  <c:v>45</c:v>
                </c:pt>
                <c:pt idx="122">
                  <c:v>38</c:v>
                </c:pt>
                <c:pt idx="123">
                  <c:v>52</c:v>
                </c:pt>
                <c:pt idx="124">
                  <c:v>38</c:v>
                </c:pt>
                <c:pt idx="125">
                  <c:v>47</c:v>
                </c:pt>
                <c:pt idx="126">
                  <c:v>46</c:v>
                </c:pt>
                <c:pt idx="127">
                  <c:v>40</c:v>
                </c:pt>
                <c:pt idx="128">
                  <c:v>32</c:v>
                </c:pt>
                <c:pt idx="129">
                  <c:v>65</c:v>
                </c:pt>
                <c:pt idx="130">
                  <c:v>47</c:v>
                </c:pt>
                <c:pt idx="131">
                  <c:v>65</c:v>
                </c:pt>
                <c:pt idx="132">
                  <c:v>45</c:v>
                </c:pt>
                <c:pt idx="133">
                  <c:v>46</c:v>
                </c:pt>
                <c:pt idx="134">
                  <c:v>44</c:v>
                </c:pt>
                <c:pt idx="135">
                  <c:v>40</c:v>
                </c:pt>
                <c:pt idx="136">
                  <c:v>46</c:v>
                </c:pt>
                <c:pt idx="137">
                  <c:v>32</c:v>
                </c:pt>
                <c:pt idx="138">
                  <c:v>23</c:v>
                </c:pt>
                <c:pt idx="139">
                  <c:v>42</c:v>
                </c:pt>
                <c:pt idx="140">
                  <c:v>29</c:v>
                </c:pt>
                <c:pt idx="141">
                  <c:v>49</c:v>
                </c:pt>
                <c:pt idx="142">
                  <c:v>53</c:v>
                </c:pt>
                <c:pt idx="143">
                  <c:v>45</c:v>
                </c:pt>
                <c:pt idx="144">
                  <c:v>63</c:v>
                </c:pt>
                <c:pt idx="145">
                  <c:v>52</c:v>
                </c:pt>
                <c:pt idx="146">
                  <c:v>40</c:v>
                </c:pt>
                <c:pt idx="147">
                  <c:v>45</c:v>
                </c:pt>
                <c:pt idx="148">
                  <c:v>38</c:v>
                </c:pt>
                <c:pt idx="149">
                  <c:v>38</c:v>
                </c:pt>
                <c:pt idx="150">
                  <c:v>42</c:v>
                </c:pt>
                <c:pt idx="151">
                  <c:v>57</c:v>
                </c:pt>
                <c:pt idx="152">
                  <c:v>39</c:v>
                </c:pt>
                <c:pt idx="153">
                  <c:v>43</c:v>
                </c:pt>
                <c:pt idx="154">
                  <c:v>29</c:v>
                </c:pt>
                <c:pt idx="155">
                  <c:v>42</c:v>
                </c:pt>
                <c:pt idx="156">
                  <c:v>50</c:v>
                </c:pt>
                <c:pt idx="157">
                  <c:v>34</c:v>
                </c:pt>
                <c:pt idx="158">
                  <c:v>31</c:v>
                </c:pt>
                <c:pt idx="159">
                  <c:v>31</c:v>
                </c:pt>
                <c:pt idx="160">
                  <c:v>46</c:v>
                </c:pt>
                <c:pt idx="161">
                  <c:v>42</c:v>
                </c:pt>
                <c:pt idx="162">
                  <c:v>31</c:v>
                </c:pt>
                <c:pt idx="163">
                  <c:v>31</c:v>
                </c:pt>
                <c:pt idx="164">
                  <c:v>26</c:v>
                </c:pt>
                <c:pt idx="165">
                  <c:v>31</c:v>
                </c:pt>
                <c:pt idx="166">
                  <c:v>38</c:v>
                </c:pt>
                <c:pt idx="16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0-4681-8C72-B76D7920D2FD}"/>
            </c:ext>
          </c:extLst>
        </c:ser>
        <c:ser>
          <c:idx val="1"/>
          <c:order val="1"/>
          <c:tx>
            <c:v>预测 Price per person per meal Y</c:v>
          </c:tx>
          <c:spPr>
            <a:ln w="19050">
              <a:noFill/>
            </a:ln>
          </c:spPr>
          <c:xVal>
            <c:numRef>
              <c:f>Sheet5!$B$3:$B$170</c:f>
              <c:numCache>
                <c:formatCode>General</c:formatCode>
                <c:ptCount val="168"/>
                <c:pt idx="0">
                  <c:v>18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20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20</c:v>
                </c:pt>
                <c:pt idx="32">
                  <c:v>19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21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17</c:v>
                </c:pt>
                <c:pt idx="48">
                  <c:v>18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17</c:v>
                </c:pt>
                <c:pt idx="59">
                  <c:v>13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18</c:v>
                </c:pt>
                <c:pt idx="69">
                  <c:v>21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20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15</c:v>
                </c:pt>
                <c:pt idx="86">
                  <c:v>18</c:v>
                </c:pt>
                <c:pt idx="87">
                  <c:v>24</c:v>
                </c:pt>
                <c:pt idx="88">
                  <c:v>19</c:v>
                </c:pt>
                <c:pt idx="89">
                  <c:v>15</c:v>
                </c:pt>
                <c:pt idx="90">
                  <c:v>18</c:v>
                </c:pt>
                <c:pt idx="91">
                  <c:v>22</c:v>
                </c:pt>
                <c:pt idx="92">
                  <c:v>16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18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21</c:v>
                </c:pt>
                <c:pt idx="105">
                  <c:v>20</c:v>
                </c:pt>
                <c:pt idx="106">
                  <c:v>16</c:v>
                </c:pt>
                <c:pt idx="107">
                  <c:v>17</c:v>
                </c:pt>
                <c:pt idx="108">
                  <c:v>19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20</c:v>
                </c:pt>
                <c:pt idx="113">
                  <c:v>22</c:v>
                </c:pt>
                <c:pt idx="114">
                  <c:v>9</c:v>
                </c:pt>
                <c:pt idx="115">
                  <c:v>14</c:v>
                </c:pt>
                <c:pt idx="116">
                  <c:v>6</c:v>
                </c:pt>
                <c:pt idx="117">
                  <c:v>17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23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23</c:v>
                </c:pt>
                <c:pt idx="130">
                  <c:v>21</c:v>
                </c:pt>
                <c:pt idx="131">
                  <c:v>22</c:v>
                </c:pt>
                <c:pt idx="132">
                  <c:v>17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15</c:v>
                </c:pt>
                <c:pt idx="138">
                  <c:v>14</c:v>
                </c:pt>
                <c:pt idx="139">
                  <c:v>21</c:v>
                </c:pt>
                <c:pt idx="140">
                  <c:v>18</c:v>
                </c:pt>
                <c:pt idx="141">
                  <c:v>18</c:v>
                </c:pt>
                <c:pt idx="142">
                  <c:v>24</c:v>
                </c:pt>
                <c:pt idx="143">
                  <c:v>19</c:v>
                </c:pt>
                <c:pt idx="144">
                  <c:v>25</c:v>
                </c:pt>
                <c:pt idx="145">
                  <c:v>23</c:v>
                </c:pt>
                <c:pt idx="146">
                  <c:v>20</c:v>
                </c:pt>
                <c:pt idx="147">
                  <c:v>21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19</c:v>
                </c:pt>
                <c:pt idx="152">
                  <c:v>19</c:v>
                </c:pt>
                <c:pt idx="153">
                  <c:v>18</c:v>
                </c:pt>
                <c:pt idx="154">
                  <c:v>14</c:v>
                </c:pt>
                <c:pt idx="155">
                  <c:v>16</c:v>
                </c:pt>
                <c:pt idx="156">
                  <c:v>19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19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10</c:v>
                </c:pt>
              </c:numCache>
            </c:numRef>
          </c:xVal>
          <c:yVal>
            <c:numRef>
              <c:f>Sheet5!$I$27:$I$194</c:f>
              <c:numCache>
                <c:formatCode>General</c:formatCode>
                <c:ptCount val="168"/>
                <c:pt idx="0">
                  <c:v>43.467308142712156</c:v>
                </c:pt>
                <c:pt idx="1">
                  <c:v>45.957842142243727</c:v>
                </c:pt>
                <c:pt idx="2">
                  <c:v>31.014638145054271</c:v>
                </c:pt>
                <c:pt idx="3">
                  <c:v>48.448376141775306</c:v>
                </c:pt>
                <c:pt idx="4">
                  <c:v>45.957842142243727</c:v>
                </c:pt>
                <c:pt idx="5">
                  <c:v>53.429444140838463</c:v>
                </c:pt>
                <c:pt idx="6">
                  <c:v>38.486240143648999</c:v>
                </c:pt>
                <c:pt idx="7">
                  <c:v>43.467308142712156</c:v>
                </c:pt>
                <c:pt idx="8">
                  <c:v>45.957842142243727</c:v>
                </c:pt>
                <c:pt idx="9">
                  <c:v>40.976774143180577</c:v>
                </c:pt>
                <c:pt idx="10">
                  <c:v>40.976774143180577</c:v>
                </c:pt>
                <c:pt idx="11">
                  <c:v>45.957842142243727</c:v>
                </c:pt>
                <c:pt idx="12">
                  <c:v>45.957842142243727</c:v>
                </c:pt>
                <c:pt idx="13">
                  <c:v>40.976774143180577</c:v>
                </c:pt>
                <c:pt idx="14">
                  <c:v>43.467308142712156</c:v>
                </c:pt>
                <c:pt idx="15">
                  <c:v>45.957842142243727</c:v>
                </c:pt>
                <c:pt idx="16">
                  <c:v>43.467308142712156</c:v>
                </c:pt>
                <c:pt idx="17">
                  <c:v>50.938910141306884</c:v>
                </c:pt>
                <c:pt idx="18">
                  <c:v>40.976774143180577</c:v>
                </c:pt>
                <c:pt idx="19">
                  <c:v>48.448376141775306</c:v>
                </c:pt>
                <c:pt idx="20">
                  <c:v>48.448376141775306</c:v>
                </c:pt>
                <c:pt idx="21">
                  <c:v>40.976774143180577</c:v>
                </c:pt>
                <c:pt idx="22">
                  <c:v>43.467308142712156</c:v>
                </c:pt>
                <c:pt idx="23">
                  <c:v>50.938910141306884</c:v>
                </c:pt>
                <c:pt idx="24">
                  <c:v>48.448376141775306</c:v>
                </c:pt>
                <c:pt idx="25">
                  <c:v>40.976774143180577</c:v>
                </c:pt>
                <c:pt idx="26">
                  <c:v>45.957842142243727</c:v>
                </c:pt>
                <c:pt idx="27">
                  <c:v>38.486240143648999</c:v>
                </c:pt>
                <c:pt idx="28">
                  <c:v>45.957842142243727</c:v>
                </c:pt>
                <c:pt idx="29">
                  <c:v>48.448376141775306</c:v>
                </c:pt>
                <c:pt idx="30">
                  <c:v>38.486240143648999</c:v>
                </c:pt>
                <c:pt idx="31">
                  <c:v>48.448376141775306</c:v>
                </c:pt>
                <c:pt idx="32">
                  <c:v>45.957842142243727</c:v>
                </c:pt>
                <c:pt idx="33">
                  <c:v>53.429444140838463</c:v>
                </c:pt>
                <c:pt idx="34">
                  <c:v>53.429444140838463</c:v>
                </c:pt>
                <c:pt idx="35">
                  <c:v>50.938910141306884</c:v>
                </c:pt>
                <c:pt idx="36">
                  <c:v>43.467308142712156</c:v>
                </c:pt>
                <c:pt idx="37">
                  <c:v>45.957842142243727</c:v>
                </c:pt>
                <c:pt idx="38">
                  <c:v>48.448376141775306</c:v>
                </c:pt>
                <c:pt idx="39">
                  <c:v>48.448376141775306</c:v>
                </c:pt>
                <c:pt idx="40">
                  <c:v>40.976774143180577</c:v>
                </c:pt>
                <c:pt idx="41">
                  <c:v>40.976774143180577</c:v>
                </c:pt>
                <c:pt idx="42">
                  <c:v>40.976774143180577</c:v>
                </c:pt>
                <c:pt idx="43">
                  <c:v>50.938910141306884</c:v>
                </c:pt>
                <c:pt idx="44">
                  <c:v>40.976774143180577</c:v>
                </c:pt>
                <c:pt idx="45">
                  <c:v>40.976774143180577</c:v>
                </c:pt>
                <c:pt idx="46">
                  <c:v>35.99570614411742</c:v>
                </c:pt>
                <c:pt idx="47">
                  <c:v>40.976774143180577</c:v>
                </c:pt>
                <c:pt idx="48">
                  <c:v>43.467308142712156</c:v>
                </c:pt>
                <c:pt idx="49">
                  <c:v>38.486240143648999</c:v>
                </c:pt>
                <c:pt idx="50">
                  <c:v>43.467308142712156</c:v>
                </c:pt>
                <c:pt idx="51">
                  <c:v>48.448376141775306</c:v>
                </c:pt>
                <c:pt idx="52">
                  <c:v>43.467308142712156</c:v>
                </c:pt>
                <c:pt idx="53">
                  <c:v>33.505172144585842</c:v>
                </c:pt>
                <c:pt idx="54">
                  <c:v>35.99570614411742</c:v>
                </c:pt>
                <c:pt idx="55">
                  <c:v>38.486240143648999</c:v>
                </c:pt>
                <c:pt idx="56">
                  <c:v>40.976774143180577</c:v>
                </c:pt>
                <c:pt idx="57">
                  <c:v>33.505172144585842</c:v>
                </c:pt>
                <c:pt idx="58">
                  <c:v>40.976774143180577</c:v>
                </c:pt>
                <c:pt idx="59">
                  <c:v>31.014638145054271</c:v>
                </c:pt>
                <c:pt idx="60">
                  <c:v>48.448376141775306</c:v>
                </c:pt>
                <c:pt idx="61">
                  <c:v>38.486240143648999</c:v>
                </c:pt>
                <c:pt idx="62">
                  <c:v>38.486240143648999</c:v>
                </c:pt>
                <c:pt idx="63">
                  <c:v>45.957842142243727</c:v>
                </c:pt>
                <c:pt idx="64">
                  <c:v>35.99570614411742</c:v>
                </c:pt>
                <c:pt idx="65">
                  <c:v>38.486240143648999</c:v>
                </c:pt>
                <c:pt idx="66">
                  <c:v>45.957842142243727</c:v>
                </c:pt>
                <c:pt idx="67">
                  <c:v>33.505172144585842</c:v>
                </c:pt>
                <c:pt idx="68">
                  <c:v>43.467308142712156</c:v>
                </c:pt>
                <c:pt idx="69">
                  <c:v>50.938910141306884</c:v>
                </c:pt>
                <c:pt idx="70">
                  <c:v>43.467308142712156</c:v>
                </c:pt>
                <c:pt idx="71">
                  <c:v>48.448376141775306</c:v>
                </c:pt>
                <c:pt idx="72">
                  <c:v>48.448376141775306</c:v>
                </c:pt>
                <c:pt idx="73">
                  <c:v>33.505172144585842</c:v>
                </c:pt>
                <c:pt idx="74">
                  <c:v>48.448376141775306</c:v>
                </c:pt>
                <c:pt idx="75">
                  <c:v>38.486240143648999</c:v>
                </c:pt>
                <c:pt idx="76">
                  <c:v>38.486240143648999</c:v>
                </c:pt>
                <c:pt idx="77">
                  <c:v>40.976774143180577</c:v>
                </c:pt>
                <c:pt idx="78">
                  <c:v>38.486240143648999</c:v>
                </c:pt>
                <c:pt idx="79">
                  <c:v>43.467308142712156</c:v>
                </c:pt>
                <c:pt idx="80">
                  <c:v>43.467308142712156</c:v>
                </c:pt>
                <c:pt idx="81">
                  <c:v>45.957842142243727</c:v>
                </c:pt>
                <c:pt idx="82">
                  <c:v>45.957842142243727</c:v>
                </c:pt>
                <c:pt idx="83">
                  <c:v>38.486240143648999</c:v>
                </c:pt>
                <c:pt idx="84">
                  <c:v>45.957842142243727</c:v>
                </c:pt>
                <c:pt idx="85">
                  <c:v>35.99570614411742</c:v>
                </c:pt>
                <c:pt idx="86">
                  <c:v>43.467308142712156</c:v>
                </c:pt>
                <c:pt idx="87">
                  <c:v>58.41051213990162</c:v>
                </c:pt>
                <c:pt idx="88">
                  <c:v>45.957842142243727</c:v>
                </c:pt>
                <c:pt idx="89">
                  <c:v>35.99570614411742</c:v>
                </c:pt>
                <c:pt idx="90">
                  <c:v>43.467308142712156</c:v>
                </c:pt>
                <c:pt idx="91">
                  <c:v>53.429444140838463</c:v>
                </c:pt>
                <c:pt idx="92">
                  <c:v>38.486240143648999</c:v>
                </c:pt>
                <c:pt idx="93">
                  <c:v>45.957842142243727</c:v>
                </c:pt>
                <c:pt idx="94">
                  <c:v>43.467308142712156</c:v>
                </c:pt>
                <c:pt idx="95">
                  <c:v>38.486240143648999</c:v>
                </c:pt>
                <c:pt idx="96">
                  <c:v>31.014638145054271</c:v>
                </c:pt>
                <c:pt idx="97">
                  <c:v>40.976774143180577</c:v>
                </c:pt>
                <c:pt idx="98">
                  <c:v>33.505172144585842</c:v>
                </c:pt>
                <c:pt idx="99">
                  <c:v>35.99570614411742</c:v>
                </c:pt>
                <c:pt idx="100">
                  <c:v>43.467308142712156</c:v>
                </c:pt>
                <c:pt idx="101">
                  <c:v>35.99570614411742</c:v>
                </c:pt>
                <c:pt idx="102">
                  <c:v>38.486240143648999</c:v>
                </c:pt>
                <c:pt idx="103">
                  <c:v>35.99570614411742</c:v>
                </c:pt>
                <c:pt idx="104">
                  <c:v>50.938910141306884</c:v>
                </c:pt>
                <c:pt idx="105">
                  <c:v>48.448376141775306</c:v>
                </c:pt>
                <c:pt idx="106">
                  <c:v>38.486240143648999</c:v>
                </c:pt>
                <c:pt idx="107">
                  <c:v>40.976774143180577</c:v>
                </c:pt>
                <c:pt idx="108">
                  <c:v>45.957842142243727</c:v>
                </c:pt>
                <c:pt idx="109">
                  <c:v>45.957842142243727</c:v>
                </c:pt>
                <c:pt idx="110">
                  <c:v>38.486240143648999</c:v>
                </c:pt>
                <c:pt idx="111">
                  <c:v>38.486240143648999</c:v>
                </c:pt>
                <c:pt idx="112">
                  <c:v>48.448376141775306</c:v>
                </c:pt>
                <c:pt idx="113">
                  <c:v>53.429444140838463</c:v>
                </c:pt>
                <c:pt idx="114">
                  <c:v>21.05250214692796</c:v>
                </c:pt>
                <c:pt idx="115">
                  <c:v>33.505172144585842</c:v>
                </c:pt>
                <c:pt idx="116">
                  <c:v>13.580900148333228</c:v>
                </c:pt>
                <c:pt idx="117">
                  <c:v>40.976774143180577</c:v>
                </c:pt>
                <c:pt idx="118">
                  <c:v>35.99570614411742</c:v>
                </c:pt>
                <c:pt idx="119">
                  <c:v>35.99570614411742</c:v>
                </c:pt>
                <c:pt idx="120">
                  <c:v>40.976774143180577</c:v>
                </c:pt>
                <c:pt idx="121">
                  <c:v>38.486240143648999</c:v>
                </c:pt>
                <c:pt idx="122">
                  <c:v>38.486240143648999</c:v>
                </c:pt>
                <c:pt idx="123">
                  <c:v>55.919978140370041</c:v>
                </c:pt>
                <c:pt idx="124">
                  <c:v>40.976774143180577</c:v>
                </c:pt>
                <c:pt idx="125">
                  <c:v>43.467308142712156</c:v>
                </c:pt>
                <c:pt idx="126">
                  <c:v>43.467308142712156</c:v>
                </c:pt>
                <c:pt idx="127">
                  <c:v>40.976774143180577</c:v>
                </c:pt>
                <c:pt idx="128">
                  <c:v>35.99570614411742</c:v>
                </c:pt>
                <c:pt idx="129">
                  <c:v>55.919978140370041</c:v>
                </c:pt>
                <c:pt idx="130">
                  <c:v>50.938910141306884</c:v>
                </c:pt>
                <c:pt idx="131">
                  <c:v>53.429444140838463</c:v>
                </c:pt>
                <c:pt idx="132">
                  <c:v>40.976774143180577</c:v>
                </c:pt>
                <c:pt idx="133">
                  <c:v>53.429444140838463</c:v>
                </c:pt>
                <c:pt idx="134">
                  <c:v>45.957842142243727</c:v>
                </c:pt>
                <c:pt idx="135">
                  <c:v>45.957842142243727</c:v>
                </c:pt>
                <c:pt idx="136">
                  <c:v>43.467308142712156</c:v>
                </c:pt>
                <c:pt idx="137">
                  <c:v>35.99570614411742</c:v>
                </c:pt>
                <c:pt idx="138">
                  <c:v>33.505172144585842</c:v>
                </c:pt>
                <c:pt idx="139">
                  <c:v>50.938910141306884</c:v>
                </c:pt>
                <c:pt idx="140">
                  <c:v>43.467308142712156</c:v>
                </c:pt>
                <c:pt idx="141">
                  <c:v>43.467308142712156</c:v>
                </c:pt>
                <c:pt idx="142">
                  <c:v>58.41051213990162</c:v>
                </c:pt>
                <c:pt idx="143">
                  <c:v>45.957842142243727</c:v>
                </c:pt>
                <c:pt idx="144">
                  <c:v>60.901046139433191</c:v>
                </c:pt>
                <c:pt idx="145">
                  <c:v>55.919978140370041</c:v>
                </c:pt>
                <c:pt idx="146">
                  <c:v>48.448376141775306</c:v>
                </c:pt>
                <c:pt idx="147">
                  <c:v>50.938910141306884</c:v>
                </c:pt>
                <c:pt idx="148">
                  <c:v>40.976774143180577</c:v>
                </c:pt>
                <c:pt idx="149">
                  <c:v>40.976774143180577</c:v>
                </c:pt>
                <c:pt idx="150">
                  <c:v>38.486240143648999</c:v>
                </c:pt>
                <c:pt idx="151">
                  <c:v>45.957842142243727</c:v>
                </c:pt>
                <c:pt idx="152">
                  <c:v>45.957842142243727</c:v>
                </c:pt>
                <c:pt idx="153">
                  <c:v>43.467308142712156</c:v>
                </c:pt>
                <c:pt idx="154">
                  <c:v>33.505172144585842</c:v>
                </c:pt>
                <c:pt idx="155">
                  <c:v>38.486240143648999</c:v>
                </c:pt>
                <c:pt idx="156">
                  <c:v>45.957842142243727</c:v>
                </c:pt>
                <c:pt idx="157">
                  <c:v>38.486240143648999</c:v>
                </c:pt>
                <c:pt idx="158">
                  <c:v>35.99570614411742</c:v>
                </c:pt>
                <c:pt idx="159">
                  <c:v>40.976774143180577</c:v>
                </c:pt>
                <c:pt idx="160">
                  <c:v>45.957842142243727</c:v>
                </c:pt>
                <c:pt idx="161">
                  <c:v>35.99570614411742</c:v>
                </c:pt>
                <c:pt idx="162">
                  <c:v>38.486240143648999</c:v>
                </c:pt>
                <c:pt idx="163">
                  <c:v>35.99570614411742</c:v>
                </c:pt>
                <c:pt idx="164">
                  <c:v>38.486240143648999</c:v>
                </c:pt>
                <c:pt idx="165">
                  <c:v>38.486240143648999</c:v>
                </c:pt>
                <c:pt idx="166">
                  <c:v>40.976774143180577</c:v>
                </c:pt>
                <c:pt idx="167">
                  <c:v>23.543036146459535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20-4681-8C72-B76D7920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48207"/>
        <c:axId val="2107244879"/>
      </c:scatterChart>
      <c:valAx>
        <c:axId val="210724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Restaurant Decoration Score (X)</a:t>
                </a:r>
              </a:p>
            </c:rich>
          </c:tx>
          <c:layout>
            <c:manualLayout>
              <c:xMode val="edge"/>
              <c:yMode val="edge"/>
              <c:x val="0.14720773184601924"/>
              <c:y val="0.81174540682414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7244879"/>
        <c:crosses val="autoZero"/>
        <c:crossBetween val="midCat"/>
      </c:valAx>
      <c:valAx>
        <c:axId val="2107244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Price per person per meal Y</a:t>
                </a:r>
              </a:p>
            </c:rich>
          </c:tx>
          <c:layout>
            <c:manualLayout>
              <c:xMode val="edge"/>
              <c:yMode val="edge"/>
              <c:x val="3.125E-2"/>
              <c:y val="0.287733618427006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72482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>
        <c:manualLayout>
          <c:xMode val="edge"/>
          <c:yMode val="edge"/>
          <c:x val="0.18472222222222223"/>
          <c:y val="5.0071530758226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Sheet5!$L$27:$L$194</c:f>
              <c:numCache>
                <c:formatCode>General</c:formatCode>
                <c:ptCount val="168"/>
                <c:pt idx="0">
                  <c:v>0.29761904761904762</c:v>
                </c:pt>
                <c:pt idx="1">
                  <c:v>0.89285714285714279</c:v>
                </c:pt>
                <c:pt idx="2">
                  <c:v>1.4880952380952381</c:v>
                </c:pt>
                <c:pt idx="3">
                  <c:v>2.083333333333333</c:v>
                </c:pt>
                <c:pt idx="4">
                  <c:v>2.6785714285714284</c:v>
                </c:pt>
                <c:pt idx="5">
                  <c:v>3.2738095238095237</c:v>
                </c:pt>
                <c:pt idx="6">
                  <c:v>3.8690476190476186</c:v>
                </c:pt>
                <c:pt idx="7">
                  <c:v>4.4642857142857144</c:v>
                </c:pt>
                <c:pt idx="8">
                  <c:v>5.0595238095238093</c:v>
                </c:pt>
                <c:pt idx="9">
                  <c:v>5.6547619047619042</c:v>
                </c:pt>
                <c:pt idx="10">
                  <c:v>6.25</c:v>
                </c:pt>
                <c:pt idx="11">
                  <c:v>6.8452380952380949</c:v>
                </c:pt>
                <c:pt idx="12">
                  <c:v>7.4404761904761898</c:v>
                </c:pt>
                <c:pt idx="13">
                  <c:v>8.0357142857142865</c:v>
                </c:pt>
                <c:pt idx="14">
                  <c:v>8.6309523809523814</c:v>
                </c:pt>
                <c:pt idx="15">
                  <c:v>9.2261904761904763</c:v>
                </c:pt>
                <c:pt idx="16">
                  <c:v>9.8214285714285712</c:v>
                </c:pt>
                <c:pt idx="17">
                  <c:v>10.416666666666666</c:v>
                </c:pt>
                <c:pt idx="18">
                  <c:v>11.011904761904761</c:v>
                </c:pt>
                <c:pt idx="19">
                  <c:v>11.607142857142858</c:v>
                </c:pt>
                <c:pt idx="20">
                  <c:v>12.202380952380953</c:v>
                </c:pt>
                <c:pt idx="21">
                  <c:v>12.797619047619047</c:v>
                </c:pt>
                <c:pt idx="22">
                  <c:v>13.392857142857142</c:v>
                </c:pt>
                <c:pt idx="23">
                  <c:v>13.988095238095237</c:v>
                </c:pt>
                <c:pt idx="24">
                  <c:v>14.583333333333332</c:v>
                </c:pt>
                <c:pt idx="25">
                  <c:v>15.178571428571429</c:v>
                </c:pt>
                <c:pt idx="26">
                  <c:v>15.773809523809524</c:v>
                </c:pt>
                <c:pt idx="27">
                  <c:v>16.36904761904762</c:v>
                </c:pt>
                <c:pt idx="28">
                  <c:v>16.964285714285715</c:v>
                </c:pt>
                <c:pt idx="29">
                  <c:v>17.55952380952381</c:v>
                </c:pt>
                <c:pt idx="30">
                  <c:v>18.154761904761905</c:v>
                </c:pt>
                <c:pt idx="31">
                  <c:v>18.75</c:v>
                </c:pt>
                <c:pt idx="32">
                  <c:v>19.345238095238095</c:v>
                </c:pt>
                <c:pt idx="33">
                  <c:v>19.94047619047619</c:v>
                </c:pt>
                <c:pt idx="34">
                  <c:v>20.535714285714285</c:v>
                </c:pt>
                <c:pt idx="35">
                  <c:v>21.13095238095238</c:v>
                </c:pt>
                <c:pt idx="36">
                  <c:v>21.726190476190474</c:v>
                </c:pt>
                <c:pt idx="37">
                  <c:v>22.321428571428569</c:v>
                </c:pt>
                <c:pt idx="38">
                  <c:v>22.916666666666668</c:v>
                </c:pt>
                <c:pt idx="39">
                  <c:v>23.511904761904763</c:v>
                </c:pt>
                <c:pt idx="40">
                  <c:v>24.107142857142858</c:v>
                </c:pt>
                <c:pt idx="41">
                  <c:v>24.702380952380953</c:v>
                </c:pt>
                <c:pt idx="42">
                  <c:v>25.297619047619047</c:v>
                </c:pt>
                <c:pt idx="43">
                  <c:v>25.892857142857142</c:v>
                </c:pt>
                <c:pt idx="44">
                  <c:v>26.488095238095237</c:v>
                </c:pt>
                <c:pt idx="45">
                  <c:v>27.083333333333332</c:v>
                </c:pt>
                <c:pt idx="46">
                  <c:v>27.678571428571427</c:v>
                </c:pt>
                <c:pt idx="47">
                  <c:v>28.273809523809522</c:v>
                </c:pt>
                <c:pt idx="48">
                  <c:v>28.869047619047617</c:v>
                </c:pt>
                <c:pt idx="49">
                  <c:v>29.464285714285715</c:v>
                </c:pt>
                <c:pt idx="50">
                  <c:v>30.05952380952381</c:v>
                </c:pt>
                <c:pt idx="51">
                  <c:v>30.654761904761905</c:v>
                </c:pt>
                <c:pt idx="52">
                  <c:v>31.25</c:v>
                </c:pt>
                <c:pt idx="53">
                  <c:v>31.845238095238095</c:v>
                </c:pt>
                <c:pt idx="54">
                  <c:v>32.440476190476197</c:v>
                </c:pt>
                <c:pt idx="55">
                  <c:v>33.035714285714292</c:v>
                </c:pt>
                <c:pt idx="56">
                  <c:v>33.630952380952387</c:v>
                </c:pt>
                <c:pt idx="57">
                  <c:v>34.226190476190482</c:v>
                </c:pt>
                <c:pt idx="58">
                  <c:v>34.821428571428577</c:v>
                </c:pt>
                <c:pt idx="59">
                  <c:v>35.416666666666671</c:v>
                </c:pt>
                <c:pt idx="60">
                  <c:v>36.011904761904766</c:v>
                </c:pt>
                <c:pt idx="61">
                  <c:v>36.607142857142861</c:v>
                </c:pt>
                <c:pt idx="62">
                  <c:v>37.202380952380956</c:v>
                </c:pt>
                <c:pt idx="63">
                  <c:v>37.797619047619051</c:v>
                </c:pt>
                <c:pt idx="64">
                  <c:v>38.392857142857146</c:v>
                </c:pt>
                <c:pt idx="65">
                  <c:v>38.988095238095241</c:v>
                </c:pt>
                <c:pt idx="66">
                  <c:v>39.583333333333336</c:v>
                </c:pt>
                <c:pt idx="67">
                  <c:v>40.178571428571431</c:v>
                </c:pt>
                <c:pt idx="68">
                  <c:v>40.773809523809526</c:v>
                </c:pt>
                <c:pt idx="69">
                  <c:v>41.36904761904762</c:v>
                </c:pt>
                <c:pt idx="70">
                  <c:v>41.964285714285715</c:v>
                </c:pt>
                <c:pt idx="71">
                  <c:v>42.55952380952381</c:v>
                </c:pt>
                <c:pt idx="72">
                  <c:v>43.154761904761905</c:v>
                </c:pt>
                <c:pt idx="73">
                  <c:v>43.75</c:v>
                </c:pt>
                <c:pt idx="74">
                  <c:v>44.345238095238095</c:v>
                </c:pt>
                <c:pt idx="75">
                  <c:v>44.940476190476197</c:v>
                </c:pt>
                <c:pt idx="76">
                  <c:v>45.535714285714292</c:v>
                </c:pt>
                <c:pt idx="77">
                  <c:v>46.130952380952387</c:v>
                </c:pt>
                <c:pt idx="78">
                  <c:v>46.726190476190482</c:v>
                </c:pt>
                <c:pt idx="79">
                  <c:v>47.321428571428577</c:v>
                </c:pt>
                <c:pt idx="80">
                  <c:v>47.916666666666671</c:v>
                </c:pt>
                <c:pt idx="81">
                  <c:v>48.511904761904766</c:v>
                </c:pt>
                <c:pt idx="82">
                  <c:v>49.107142857142861</c:v>
                </c:pt>
                <c:pt idx="83">
                  <c:v>49.702380952380956</c:v>
                </c:pt>
                <c:pt idx="84">
                  <c:v>50.297619047619051</c:v>
                </c:pt>
                <c:pt idx="85">
                  <c:v>50.892857142857146</c:v>
                </c:pt>
                <c:pt idx="86">
                  <c:v>51.488095238095241</c:v>
                </c:pt>
                <c:pt idx="87">
                  <c:v>52.083333333333336</c:v>
                </c:pt>
                <c:pt idx="88">
                  <c:v>52.678571428571431</c:v>
                </c:pt>
                <c:pt idx="89">
                  <c:v>53.273809523809526</c:v>
                </c:pt>
                <c:pt idx="90">
                  <c:v>53.86904761904762</c:v>
                </c:pt>
                <c:pt idx="91">
                  <c:v>54.464285714285715</c:v>
                </c:pt>
                <c:pt idx="92">
                  <c:v>55.05952380952381</c:v>
                </c:pt>
                <c:pt idx="93">
                  <c:v>55.654761904761905</c:v>
                </c:pt>
                <c:pt idx="94">
                  <c:v>56.25</c:v>
                </c:pt>
                <c:pt idx="95">
                  <c:v>56.845238095238095</c:v>
                </c:pt>
                <c:pt idx="96">
                  <c:v>57.44047619047619</c:v>
                </c:pt>
                <c:pt idx="97">
                  <c:v>58.035714285714292</c:v>
                </c:pt>
                <c:pt idx="98">
                  <c:v>58.630952380952387</c:v>
                </c:pt>
                <c:pt idx="99">
                  <c:v>59.226190476190482</c:v>
                </c:pt>
                <c:pt idx="100">
                  <c:v>59.821428571428577</c:v>
                </c:pt>
                <c:pt idx="101">
                  <c:v>60.416666666666671</c:v>
                </c:pt>
                <c:pt idx="102">
                  <c:v>61.011904761904766</c:v>
                </c:pt>
                <c:pt idx="103">
                  <c:v>61.607142857142861</c:v>
                </c:pt>
                <c:pt idx="104">
                  <c:v>62.202380952380956</c:v>
                </c:pt>
                <c:pt idx="105">
                  <c:v>62.797619047619051</c:v>
                </c:pt>
                <c:pt idx="106">
                  <c:v>63.392857142857146</c:v>
                </c:pt>
                <c:pt idx="107">
                  <c:v>63.988095238095241</c:v>
                </c:pt>
                <c:pt idx="108">
                  <c:v>64.583333333333343</c:v>
                </c:pt>
                <c:pt idx="109">
                  <c:v>65.178571428571431</c:v>
                </c:pt>
                <c:pt idx="110">
                  <c:v>65.773809523809533</c:v>
                </c:pt>
                <c:pt idx="111">
                  <c:v>66.36904761904762</c:v>
                </c:pt>
                <c:pt idx="112">
                  <c:v>66.964285714285722</c:v>
                </c:pt>
                <c:pt idx="113">
                  <c:v>67.55952380952381</c:v>
                </c:pt>
                <c:pt idx="114">
                  <c:v>68.154761904761912</c:v>
                </c:pt>
                <c:pt idx="115">
                  <c:v>68.75</c:v>
                </c:pt>
                <c:pt idx="116">
                  <c:v>69.345238095238102</c:v>
                </c:pt>
                <c:pt idx="117">
                  <c:v>69.94047619047619</c:v>
                </c:pt>
                <c:pt idx="118">
                  <c:v>70.535714285714292</c:v>
                </c:pt>
                <c:pt idx="119">
                  <c:v>71.13095238095238</c:v>
                </c:pt>
                <c:pt idx="120">
                  <c:v>71.726190476190482</c:v>
                </c:pt>
                <c:pt idx="121">
                  <c:v>72.321428571428569</c:v>
                </c:pt>
                <c:pt idx="122">
                  <c:v>72.916666666666671</c:v>
                </c:pt>
                <c:pt idx="123">
                  <c:v>73.511904761904759</c:v>
                </c:pt>
                <c:pt idx="124">
                  <c:v>74.107142857142861</c:v>
                </c:pt>
                <c:pt idx="125">
                  <c:v>74.702380952380949</c:v>
                </c:pt>
                <c:pt idx="126">
                  <c:v>75.297619047619051</c:v>
                </c:pt>
                <c:pt idx="127">
                  <c:v>75.892857142857139</c:v>
                </c:pt>
                <c:pt idx="128">
                  <c:v>76.488095238095241</c:v>
                </c:pt>
                <c:pt idx="129">
                  <c:v>77.083333333333343</c:v>
                </c:pt>
                <c:pt idx="130">
                  <c:v>77.678571428571431</c:v>
                </c:pt>
                <c:pt idx="131">
                  <c:v>78.273809523809533</c:v>
                </c:pt>
                <c:pt idx="132">
                  <c:v>78.86904761904762</c:v>
                </c:pt>
                <c:pt idx="133">
                  <c:v>79.464285714285722</c:v>
                </c:pt>
                <c:pt idx="134">
                  <c:v>80.05952380952381</c:v>
                </c:pt>
                <c:pt idx="135">
                  <c:v>80.654761904761912</c:v>
                </c:pt>
                <c:pt idx="136">
                  <c:v>81.25</c:v>
                </c:pt>
                <c:pt idx="137">
                  <c:v>81.845238095238102</c:v>
                </c:pt>
                <c:pt idx="138">
                  <c:v>82.44047619047619</c:v>
                </c:pt>
                <c:pt idx="139">
                  <c:v>83.035714285714292</c:v>
                </c:pt>
                <c:pt idx="140">
                  <c:v>83.63095238095238</c:v>
                </c:pt>
                <c:pt idx="141">
                  <c:v>84.226190476190482</c:v>
                </c:pt>
                <c:pt idx="142">
                  <c:v>84.821428571428569</c:v>
                </c:pt>
                <c:pt idx="143">
                  <c:v>85.416666666666671</c:v>
                </c:pt>
                <c:pt idx="144">
                  <c:v>86.011904761904759</c:v>
                </c:pt>
                <c:pt idx="145">
                  <c:v>86.607142857142861</c:v>
                </c:pt>
                <c:pt idx="146">
                  <c:v>87.202380952380949</c:v>
                </c:pt>
                <c:pt idx="147">
                  <c:v>87.797619047619051</c:v>
                </c:pt>
                <c:pt idx="148">
                  <c:v>88.392857142857139</c:v>
                </c:pt>
                <c:pt idx="149">
                  <c:v>88.988095238095241</c:v>
                </c:pt>
                <c:pt idx="150">
                  <c:v>89.583333333333343</c:v>
                </c:pt>
                <c:pt idx="151">
                  <c:v>90.178571428571431</c:v>
                </c:pt>
                <c:pt idx="152">
                  <c:v>90.773809523809533</c:v>
                </c:pt>
                <c:pt idx="153">
                  <c:v>91.36904761904762</c:v>
                </c:pt>
                <c:pt idx="154">
                  <c:v>91.964285714285722</c:v>
                </c:pt>
                <c:pt idx="155">
                  <c:v>92.55952380952381</c:v>
                </c:pt>
                <c:pt idx="156">
                  <c:v>93.154761904761912</c:v>
                </c:pt>
                <c:pt idx="157">
                  <c:v>93.75</c:v>
                </c:pt>
                <c:pt idx="158">
                  <c:v>94.345238095238102</c:v>
                </c:pt>
                <c:pt idx="159">
                  <c:v>94.94047619047619</c:v>
                </c:pt>
                <c:pt idx="160">
                  <c:v>95.535714285714292</c:v>
                </c:pt>
                <c:pt idx="161">
                  <c:v>96.13095238095238</c:v>
                </c:pt>
                <c:pt idx="162">
                  <c:v>96.726190476190482</c:v>
                </c:pt>
                <c:pt idx="163">
                  <c:v>97.321428571428569</c:v>
                </c:pt>
                <c:pt idx="164">
                  <c:v>97.916666666666671</c:v>
                </c:pt>
                <c:pt idx="165">
                  <c:v>98.511904761904759</c:v>
                </c:pt>
                <c:pt idx="166">
                  <c:v>99.107142857142861</c:v>
                </c:pt>
                <c:pt idx="167">
                  <c:v>99.702380952380949</c:v>
                </c:pt>
              </c:numCache>
            </c:numRef>
          </c:xVal>
          <c:yVal>
            <c:numRef>
              <c:f>Sheet5!$M$27:$M$194</c:f>
              <c:numCache>
                <c:formatCode>General</c:formatCode>
                <c:ptCount val="168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53</c:v>
                </c:pt>
                <c:pt idx="146">
                  <c:v>53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55</c:v>
                </c:pt>
                <c:pt idx="153">
                  <c:v>55</c:v>
                </c:pt>
                <c:pt idx="154">
                  <c:v>56</c:v>
                </c:pt>
                <c:pt idx="155">
                  <c:v>56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58</c:v>
                </c:pt>
                <c:pt idx="161">
                  <c:v>58</c:v>
                </c:pt>
                <c:pt idx="162">
                  <c:v>60</c:v>
                </c:pt>
                <c:pt idx="163">
                  <c:v>62</c:v>
                </c:pt>
                <c:pt idx="164">
                  <c:v>63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2-4BC4-A15C-358B2D0B9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31151"/>
        <c:axId val="2107234895"/>
      </c:scatterChart>
      <c:valAx>
        <c:axId val="210723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234895"/>
        <c:crosses val="autoZero"/>
        <c:crossBetween val="midCat"/>
      </c:valAx>
      <c:valAx>
        <c:axId val="2107234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Price per person per meal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231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817147856517921E-2"/>
          <c:y val="0.16708333333333336"/>
          <c:w val="0.83129396325459315"/>
          <c:h val="0.678271726450860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Price per person per meal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Sheet5!$B$3:$B$170</c:f>
              <c:numCache>
                <c:formatCode>General</c:formatCode>
                <c:ptCount val="168"/>
                <c:pt idx="0">
                  <c:v>18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20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20</c:v>
                </c:pt>
                <c:pt idx="32">
                  <c:v>19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21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17</c:v>
                </c:pt>
                <c:pt idx="48">
                  <c:v>18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17</c:v>
                </c:pt>
                <c:pt idx="59">
                  <c:v>13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18</c:v>
                </c:pt>
                <c:pt idx="69">
                  <c:v>21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20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15</c:v>
                </c:pt>
                <c:pt idx="86">
                  <c:v>18</c:v>
                </c:pt>
                <c:pt idx="87">
                  <c:v>24</c:v>
                </c:pt>
                <c:pt idx="88">
                  <c:v>19</c:v>
                </c:pt>
                <c:pt idx="89">
                  <c:v>15</c:v>
                </c:pt>
                <c:pt idx="90">
                  <c:v>18</c:v>
                </c:pt>
                <c:pt idx="91">
                  <c:v>22</c:v>
                </c:pt>
                <c:pt idx="92">
                  <c:v>16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18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21</c:v>
                </c:pt>
                <c:pt idx="105">
                  <c:v>20</c:v>
                </c:pt>
                <c:pt idx="106">
                  <c:v>16</c:v>
                </c:pt>
                <c:pt idx="107">
                  <c:v>17</c:v>
                </c:pt>
                <c:pt idx="108">
                  <c:v>19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20</c:v>
                </c:pt>
                <c:pt idx="113">
                  <c:v>22</c:v>
                </c:pt>
                <c:pt idx="114">
                  <c:v>9</c:v>
                </c:pt>
                <c:pt idx="115">
                  <c:v>14</c:v>
                </c:pt>
                <c:pt idx="116">
                  <c:v>6</c:v>
                </c:pt>
                <c:pt idx="117">
                  <c:v>17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23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23</c:v>
                </c:pt>
                <c:pt idx="130">
                  <c:v>21</c:v>
                </c:pt>
                <c:pt idx="131">
                  <c:v>22</c:v>
                </c:pt>
                <c:pt idx="132">
                  <c:v>17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15</c:v>
                </c:pt>
                <c:pt idx="138">
                  <c:v>14</c:v>
                </c:pt>
                <c:pt idx="139">
                  <c:v>21</c:v>
                </c:pt>
                <c:pt idx="140">
                  <c:v>18</c:v>
                </c:pt>
                <c:pt idx="141">
                  <c:v>18</c:v>
                </c:pt>
                <c:pt idx="142">
                  <c:v>24</c:v>
                </c:pt>
                <c:pt idx="143">
                  <c:v>19</c:v>
                </c:pt>
                <c:pt idx="144">
                  <c:v>25</c:v>
                </c:pt>
                <c:pt idx="145">
                  <c:v>23</c:v>
                </c:pt>
                <c:pt idx="146">
                  <c:v>20</c:v>
                </c:pt>
                <c:pt idx="147">
                  <c:v>21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19</c:v>
                </c:pt>
                <c:pt idx="152">
                  <c:v>19</c:v>
                </c:pt>
                <c:pt idx="153">
                  <c:v>18</c:v>
                </c:pt>
                <c:pt idx="154">
                  <c:v>14</c:v>
                </c:pt>
                <c:pt idx="155">
                  <c:v>16</c:v>
                </c:pt>
                <c:pt idx="156">
                  <c:v>19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19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10</c:v>
                </c:pt>
              </c:numCache>
            </c:numRef>
          </c:xVal>
          <c:yVal>
            <c:numRef>
              <c:f>Sheet5!$C$3:$C$170</c:f>
              <c:numCache>
                <c:formatCode>General</c:formatCode>
                <c:ptCount val="168"/>
                <c:pt idx="0">
                  <c:v>43</c:v>
                </c:pt>
                <c:pt idx="1">
                  <c:v>32</c:v>
                </c:pt>
                <c:pt idx="2">
                  <c:v>34</c:v>
                </c:pt>
                <c:pt idx="3">
                  <c:v>41</c:v>
                </c:pt>
                <c:pt idx="4">
                  <c:v>54</c:v>
                </c:pt>
                <c:pt idx="5">
                  <c:v>52</c:v>
                </c:pt>
                <c:pt idx="6">
                  <c:v>34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45</c:v>
                </c:pt>
                <c:pt idx="11">
                  <c:v>47</c:v>
                </c:pt>
                <c:pt idx="12">
                  <c:v>52</c:v>
                </c:pt>
                <c:pt idx="13">
                  <c:v>35</c:v>
                </c:pt>
                <c:pt idx="14">
                  <c:v>47</c:v>
                </c:pt>
                <c:pt idx="15">
                  <c:v>37</c:v>
                </c:pt>
                <c:pt idx="16">
                  <c:v>45</c:v>
                </c:pt>
                <c:pt idx="17">
                  <c:v>57</c:v>
                </c:pt>
                <c:pt idx="18">
                  <c:v>38</c:v>
                </c:pt>
                <c:pt idx="19">
                  <c:v>51</c:v>
                </c:pt>
                <c:pt idx="20">
                  <c:v>54</c:v>
                </c:pt>
                <c:pt idx="21">
                  <c:v>51</c:v>
                </c:pt>
                <c:pt idx="22">
                  <c:v>38</c:v>
                </c:pt>
                <c:pt idx="23">
                  <c:v>49</c:v>
                </c:pt>
                <c:pt idx="24">
                  <c:v>45</c:v>
                </c:pt>
                <c:pt idx="25">
                  <c:v>37</c:v>
                </c:pt>
                <c:pt idx="26">
                  <c:v>50</c:v>
                </c:pt>
                <c:pt idx="27">
                  <c:v>43</c:v>
                </c:pt>
                <c:pt idx="28">
                  <c:v>49</c:v>
                </c:pt>
                <c:pt idx="29">
                  <c:v>65</c:v>
                </c:pt>
                <c:pt idx="30">
                  <c:v>34</c:v>
                </c:pt>
                <c:pt idx="31">
                  <c:v>51</c:v>
                </c:pt>
                <c:pt idx="32">
                  <c:v>49</c:v>
                </c:pt>
                <c:pt idx="33">
                  <c:v>51</c:v>
                </c:pt>
                <c:pt idx="34">
                  <c:v>62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57</c:v>
                </c:pt>
                <c:pt idx="39">
                  <c:v>49</c:v>
                </c:pt>
                <c:pt idx="40">
                  <c:v>33</c:v>
                </c:pt>
                <c:pt idx="41">
                  <c:v>43</c:v>
                </c:pt>
                <c:pt idx="42">
                  <c:v>41</c:v>
                </c:pt>
                <c:pt idx="43">
                  <c:v>58</c:v>
                </c:pt>
                <c:pt idx="44">
                  <c:v>56</c:v>
                </c:pt>
                <c:pt idx="45">
                  <c:v>44</c:v>
                </c:pt>
                <c:pt idx="46">
                  <c:v>37</c:v>
                </c:pt>
                <c:pt idx="47">
                  <c:v>56</c:v>
                </c:pt>
                <c:pt idx="48">
                  <c:v>58</c:v>
                </c:pt>
                <c:pt idx="49">
                  <c:v>44</c:v>
                </c:pt>
                <c:pt idx="50">
                  <c:v>46</c:v>
                </c:pt>
                <c:pt idx="51">
                  <c:v>40</c:v>
                </c:pt>
                <c:pt idx="52">
                  <c:v>39</c:v>
                </c:pt>
                <c:pt idx="53">
                  <c:v>36</c:v>
                </c:pt>
                <c:pt idx="54">
                  <c:v>34</c:v>
                </c:pt>
                <c:pt idx="55">
                  <c:v>54</c:v>
                </c:pt>
                <c:pt idx="56">
                  <c:v>51</c:v>
                </c:pt>
                <c:pt idx="57">
                  <c:v>41</c:v>
                </c:pt>
                <c:pt idx="58">
                  <c:v>40</c:v>
                </c:pt>
                <c:pt idx="59">
                  <c:v>24</c:v>
                </c:pt>
                <c:pt idx="60">
                  <c:v>53</c:v>
                </c:pt>
                <c:pt idx="61">
                  <c:v>31</c:v>
                </c:pt>
                <c:pt idx="62">
                  <c:v>35</c:v>
                </c:pt>
                <c:pt idx="63">
                  <c:v>49</c:v>
                </c:pt>
                <c:pt idx="64">
                  <c:v>38</c:v>
                </c:pt>
                <c:pt idx="65">
                  <c:v>48</c:v>
                </c:pt>
                <c:pt idx="66">
                  <c:v>43</c:v>
                </c:pt>
                <c:pt idx="67">
                  <c:v>29</c:v>
                </c:pt>
                <c:pt idx="68">
                  <c:v>37</c:v>
                </c:pt>
                <c:pt idx="69">
                  <c:v>55</c:v>
                </c:pt>
                <c:pt idx="70">
                  <c:v>37</c:v>
                </c:pt>
                <c:pt idx="71">
                  <c:v>55</c:v>
                </c:pt>
                <c:pt idx="72">
                  <c:v>49</c:v>
                </c:pt>
                <c:pt idx="73">
                  <c:v>33</c:v>
                </c:pt>
                <c:pt idx="74">
                  <c:v>52</c:v>
                </c:pt>
                <c:pt idx="75">
                  <c:v>47</c:v>
                </c:pt>
                <c:pt idx="76">
                  <c:v>43</c:v>
                </c:pt>
                <c:pt idx="77">
                  <c:v>33</c:v>
                </c:pt>
                <c:pt idx="78">
                  <c:v>38</c:v>
                </c:pt>
                <c:pt idx="79">
                  <c:v>48</c:v>
                </c:pt>
                <c:pt idx="80">
                  <c:v>50</c:v>
                </c:pt>
                <c:pt idx="81">
                  <c:v>46</c:v>
                </c:pt>
                <c:pt idx="82">
                  <c:v>38</c:v>
                </c:pt>
                <c:pt idx="83">
                  <c:v>33</c:v>
                </c:pt>
                <c:pt idx="84">
                  <c:v>46</c:v>
                </c:pt>
                <c:pt idx="85">
                  <c:v>37</c:v>
                </c:pt>
                <c:pt idx="86">
                  <c:v>50</c:v>
                </c:pt>
                <c:pt idx="87">
                  <c:v>54</c:v>
                </c:pt>
                <c:pt idx="88">
                  <c:v>41</c:v>
                </c:pt>
                <c:pt idx="89">
                  <c:v>37</c:v>
                </c:pt>
                <c:pt idx="90">
                  <c:v>50</c:v>
                </c:pt>
                <c:pt idx="91">
                  <c:v>60</c:v>
                </c:pt>
                <c:pt idx="92">
                  <c:v>36</c:v>
                </c:pt>
                <c:pt idx="93">
                  <c:v>54</c:v>
                </c:pt>
                <c:pt idx="94">
                  <c:v>39</c:v>
                </c:pt>
                <c:pt idx="95">
                  <c:v>35</c:v>
                </c:pt>
                <c:pt idx="96">
                  <c:v>30</c:v>
                </c:pt>
                <c:pt idx="97">
                  <c:v>41</c:v>
                </c:pt>
                <c:pt idx="98">
                  <c:v>30</c:v>
                </c:pt>
                <c:pt idx="99">
                  <c:v>25</c:v>
                </c:pt>
                <c:pt idx="100">
                  <c:v>43</c:v>
                </c:pt>
                <c:pt idx="101">
                  <c:v>45</c:v>
                </c:pt>
                <c:pt idx="102">
                  <c:v>57</c:v>
                </c:pt>
                <c:pt idx="103">
                  <c:v>32</c:v>
                </c:pt>
                <c:pt idx="104">
                  <c:v>51</c:v>
                </c:pt>
                <c:pt idx="105">
                  <c:v>48</c:v>
                </c:pt>
                <c:pt idx="106">
                  <c:v>36</c:v>
                </c:pt>
                <c:pt idx="107">
                  <c:v>37</c:v>
                </c:pt>
                <c:pt idx="108">
                  <c:v>31</c:v>
                </c:pt>
                <c:pt idx="109">
                  <c:v>47</c:v>
                </c:pt>
                <c:pt idx="110">
                  <c:v>40</c:v>
                </c:pt>
                <c:pt idx="111">
                  <c:v>37</c:v>
                </c:pt>
                <c:pt idx="112">
                  <c:v>43</c:v>
                </c:pt>
                <c:pt idx="113">
                  <c:v>51</c:v>
                </c:pt>
                <c:pt idx="114">
                  <c:v>19</c:v>
                </c:pt>
                <c:pt idx="115">
                  <c:v>28</c:v>
                </c:pt>
                <c:pt idx="116">
                  <c:v>22</c:v>
                </c:pt>
                <c:pt idx="117">
                  <c:v>41</c:v>
                </c:pt>
                <c:pt idx="118">
                  <c:v>33</c:v>
                </c:pt>
                <c:pt idx="119">
                  <c:v>29</c:v>
                </c:pt>
                <c:pt idx="120">
                  <c:v>33</c:v>
                </c:pt>
                <c:pt idx="121">
                  <c:v>45</c:v>
                </c:pt>
                <c:pt idx="122">
                  <c:v>38</c:v>
                </c:pt>
                <c:pt idx="123">
                  <c:v>52</c:v>
                </c:pt>
                <c:pt idx="124">
                  <c:v>38</c:v>
                </c:pt>
                <c:pt idx="125">
                  <c:v>47</c:v>
                </c:pt>
                <c:pt idx="126">
                  <c:v>46</c:v>
                </c:pt>
                <c:pt idx="127">
                  <c:v>40</c:v>
                </c:pt>
                <c:pt idx="128">
                  <c:v>32</c:v>
                </c:pt>
                <c:pt idx="129">
                  <c:v>65</c:v>
                </c:pt>
                <c:pt idx="130">
                  <c:v>47</c:v>
                </c:pt>
                <c:pt idx="131">
                  <c:v>65</c:v>
                </c:pt>
                <c:pt idx="132">
                  <c:v>45</c:v>
                </c:pt>
                <c:pt idx="133">
                  <c:v>46</c:v>
                </c:pt>
                <c:pt idx="134">
                  <c:v>44</c:v>
                </c:pt>
                <c:pt idx="135">
                  <c:v>40</c:v>
                </c:pt>
                <c:pt idx="136">
                  <c:v>46</c:v>
                </c:pt>
                <c:pt idx="137">
                  <c:v>32</c:v>
                </c:pt>
                <c:pt idx="138">
                  <c:v>23</c:v>
                </c:pt>
                <c:pt idx="139">
                  <c:v>42</c:v>
                </c:pt>
                <c:pt idx="140">
                  <c:v>29</c:v>
                </c:pt>
                <c:pt idx="141">
                  <c:v>49</c:v>
                </c:pt>
                <c:pt idx="142">
                  <c:v>53</c:v>
                </c:pt>
                <c:pt idx="143">
                  <c:v>45</c:v>
                </c:pt>
                <c:pt idx="144">
                  <c:v>63</c:v>
                </c:pt>
                <c:pt idx="145">
                  <c:v>52</c:v>
                </c:pt>
                <c:pt idx="146">
                  <c:v>40</c:v>
                </c:pt>
                <c:pt idx="147">
                  <c:v>45</c:v>
                </c:pt>
                <c:pt idx="148">
                  <c:v>38</c:v>
                </c:pt>
                <c:pt idx="149">
                  <c:v>38</c:v>
                </c:pt>
                <c:pt idx="150">
                  <c:v>42</c:v>
                </c:pt>
                <c:pt idx="151">
                  <c:v>57</c:v>
                </c:pt>
                <c:pt idx="152">
                  <c:v>39</c:v>
                </c:pt>
                <c:pt idx="153">
                  <c:v>43</c:v>
                </c:pt>
                <c:pt idx="154">
                  <c:v>29</c:v>
                </c:pt>
                <c:pt idx="155">
                  <c:v>42</c:v>
                </c:pt>
                <c:pt idx="156">
                  <c:v>50</c:v>
                </c:pt>
                <c:pt idx="157">
                  <c:v>34</c:v>
                </c:pt>
                <c:pt idx="158">
                  <c:v>31</c:v>
                </c:pt>
                <c:pt idx="159">
                  <c:v>31</c:v>
                </c:pt>
                <c:pt idx="160">
                  <c:v>46</c:v>
                </c:pt>
                <c:pt idx="161">
                  <c:v>42</c:v>
                </c:pt>
                <c:pt idx="162">
                  <c:v>31</c:v>
                </c:pt>
                <c:pt idx="163">
                  <c:v>31</c:v>
                </c:pt>
                <c:pt idx="164">
                  <c:v>26</c:v>
                </c:pt>
                <c:pt idx="165">
                  <c:v>31</c:v>
                </c:pt>
                <c:pt idx="166">
                  <c:v>38</c:v>
                </c:pt>
                <c:pt idx="16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E-4CD1-9A37-76A63DC34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18319"/>
        <c:axId val="681713327"/>
      </c:scatterChart>
      <c:valAx>
        <c:axId val="68171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Restaurant</a:t>
                </a:r>
                <a:r>
                  <a:rPr lang="en-US" altLang="zh-CN" baseline="0"/>
                  <a:t> Decoration Score (X)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713327"/>
        <c:crosses val="autoZero"/>
        <c:crossBetween val="midCat"/>
      </c:valAx>
      <c:valAx>
        <c:axId val="6817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Price</a:t>
                </a:r>
                <a:r>
                  <a:rPr lang="en-US" altLang="zh-CN" baseline="0"/>
                  <a:t> per person per meal ()Y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71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08956692913386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Restaurant Decoration Score 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Sheet2!$B$3:$B$170</c:f>
              <c:numCache>
                <c:formatCode>General</c:formatCode>
                <c:ptCount val="168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24</c:v>
                </c:pt>
                <c:pt idx="166">
                  <c:v>24</c:v>
                </c:pt>
                <c:pt idx="16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D-43E0-9147-8803793F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744192"/>
        <c:axId val="1375755840"/>
      </c:scatterChart>
      <c:valAx>
        <c:axId val="13757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5755840"/>
        <c:crosses val="autoZero"/>
        <c:crossBetween val="midCat"/>
      </c:valAx>
      <c:valAx>
        <c:axId val="13757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57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Restaurant Decoration Score (X)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Sheet2!$B$3:$B$170</c:f>
              <c:numCache>
                <c:formatCode>General</c:formatCode>
                <c:ptCount val="168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24</c:v>
                </c:pt>
                <c:pt idx="166">
                  <c:v>24</c:v>
                </c:pt>
                <c:pt idx="167">
                  <c:v>25</c:v>
                </c:pt>
              </c:numCache>
            </c:numRef>
          </c:xVal>
          <c:yVal>
            <c:numRef>
              <c:f>Sheet2!$K$65:$K$232</c:f>
              <c:numCache>
                <c:formatCode>General</c:formatCode>
                <c:ptCount val="168"/>
                <c:pt idx="0">
                  <c:v>14.919919587789835</c:v>
                </c:pt>
                <c:pt idx="1">
                  <c:v>8.0514677180107732</c:v>
                </c:pt>
                <c:pt idx="2">
                  <c:v>5.7619837614177527</c:v>
                </c:pt>
                <c:pt idx="3">
                  <c:v>-3.1064681083613053</c:v>
                </c:pt>
                <c:pt idx="4">
                  <c:v>-2.1064681083613053</c:v>
                </c:pt>
                <c:pt idx="5">
                  <c:v>-1.1064681083613053</c:v>
                </c:pt>
                <c:pt idx="6">
                  <c:v>-2.3959520649543293</c:v>
                </c:pt>
                <c:pt idx="7">
                  <c:v>-1.3959520649543293</c:v>
                </c:pt>
                <c:pt idx="8">
                  <c:v>-1.3959520649543293</c:v>
                </c:pt>
                <c:pt idx="9">
                  <c:v>-1.3959520649543293</c:v>
                </c:pt>
                <c:pt idx="10">
                  <c:v>-1.3959520649543293</c:v>
                </c:pt>
                <c:pt idx="11">
                  <c:v>-0.39595206495432933</c:v>
                </c:pt>
                <c:pt idx="12">
                  <c:v>-0.39595206495432933</c:v>
                </c:pt>
                <c:pt idx="13">
                  <c:v>0.60404793504567067</c:v>
                </c:pt>
                <c:pt idx="14">
                  <c:v>-2.6854360215473534</c:v>
                </c:pt>
                <c:pt idx="15">
                  <c:v>-2.6854360215473534</c:v>
                </c:pt>
                <c:pt idx="16">
                  <c:v>-2.6854360215473534</c:v>
                </c:pt>
                <c:pt idx="17">
                  <c:v>-2.6854360215473534</c:v>
                </c:pt>
                <c:pt idx="18">
                  <c:v>-2.6854360215473534</c:v>
                </c:pt>
                <c:pt idx="19">
                  <c:v>-2.6854360215473534</c:v>
                </c:pt>
                <c:pt idx="20">
                  <c:v>-1.6854360215473534</c:v>
                </c:pt>
                <c:pt idx="21">
                  <c:v>-1.6854360215473534</c:v>
                </c:pt>
                <c:pt idx="22">
                  <c:v>-1.6854360215473534</c:v>
                </c:pt>
                <c:pt idx="23">
                  <c:v>-1.6854360215473534</c:v>
                </c:pt>
                <c:pt idx="24">
                  <c:v>-0.68543602154735339</c:v>
                </c:pt>
                <c:pt idx="25">
                  <c:v>-0.68543602154735339</c:v>
                </c:pt>
                <c:pt idx="26">
                  <c:v>-0.68543602154735339</c:v>
                </c:pt>
                <c:pt idx="27">
                  <c:v>-0.68543602154735339</c:v>
                </c:pt>
                <c:pt idx="28">
                  <c:v>-0.68543602154735339</c:v>
                </c:pt>
                <c:pt idx="29">
                  <c:v>-3.9749199781403703</c:v>
                </c:pt>
                <c:pt idx="30">
                  <c:v>-2.9749199781403703</c:v>
                </c:pt>
                <c:pt idx="31">
                  <c:v>-2.9749199781403703</c:v>
                </c:pt>
                <c:pt idx="32">
                  <c:v>-2.9749199781403703</c:v>
                </c:pt>
                <c:pt idx="33">
                  <c:v>-2.9749199781403703</c:v>
                </c:pt>
                <c:pt idx="34">
                  <c:v>-2.9749199781403703</c:v>
                </c:pt>
                <c:pt idx="35">
                  <c:v>-2.9749199781403703</c:v>
                </c:pt>
                <c:pt idx="36">
                  <c:v>-2.9749199781403703</c:v>
                </c:pt>
                <c:pt idx="37">
                  <c:v>-1.9749199781403703</c:v>
                </c:pt>
                <c:pt idx="38">
                  <c:v>-1.9749199781403703</c:v>
                </c:pt>
                <c:pt idx="39">
                  <c:v>-1.9749199781403703</c:v>
                </c:pt>
                <c:pt idx="40">
                  <c:v>-0.97491997814037035</c:v>
                </c:pt>
                <c:pt idx="41">
                  <c:v>-0.97491997814037035</c:v>
                </c:pt>
                <c:pt idx="42">
                  <c:v>-0.97491997814037035</c:v>
                </c:pt>
                <c:pt idx="43">
                  <c:v>2.5080021859629653E-2</c:v>
                </c:pt>
                <c:pt idx="44">
                  <c:v>2.5080021859629653E-2</c:v>
                </c:pt>
                <c:pt idx="45">
                  <c:v>2.5080021859629653E-2</c:v>
                </c:pt>
                <c:pt idx="46">
                  <c:v>2.5080021859629653E-2</c:v>
                </c:pt>
                <c:pt idx="47">
                  <c:v>2.5080021859629653E-2</c:v>
                </c:pt>
                <c:pt idx="48">
                  <c:v>2.5080021859629653E-2</c:v>
                </c:pt>
                <c:pt idx="49">
                  <c:v>2.5080021859629653E-2</c:v>
                </c:pt>
                <c:pt idx="50">
                  <c:v>2.5080021859629653E-2</c:v>
                </c:pt>
                <c:pt idx="51">
                  <c:v>2.5080021859629653E-2</c:v>
                </c:pt>
                <c:pt idx="52">
                  <c:v>1.0250800218596297</c:v>
                </c:pt>
                <c:pt idx="53">
                  <c:v>1.0250800218596297</c:v>
                </c:pt>
                <c:pt idx="54">
                  <c:v>1.0250800218596297</c:v>
                </c:pt>
                <c:pt idx="55">
                  <c:v>-2.2644039347333873</c:v>
                </c:pt>
                <c:pt idx="56">
                  <c:v>-2.2644039347333873</c:v>
                </c:pt>
                <c:pt idx="57">
                  <c:v>-2.2644039347333873</c:v>
                </c:pt>
                <c:pt idx="58">
                  <c:v>-2.2644039347333873</c:v>
                </c:pt>
                <c:pt idx="59">
                  <c:v>-2.2644039347333873</c:v>
                </c:pt>
                <c:pt idx="60">
                  <c:v>-2.2644039347333873</c:v>
                </c:pt>
                <c:pt idx="61">
                  <c:v>-2.2644039347333873</c:v>
                </c:pt>
                <c:pt idx="62">
                  <c:v>-1.2644039347333873</c:v>
                </c:pt>
                <c:pt idx="63">
                  <c:v>-1.2644039347333873</c:v>
                </c:pt>
                <c:pt idx="64">
                  <c:v>-1.2644039347333873</c:v>
                </c:pt>
                <c:pt idx="65">
                  <c:v>-1.2644039347333873</c:v>
                </c:pt>
                <c:pt idx="66">
                  <c:v>-0.2644039347333873</c:v>
                </c:pt>
                <c:pt idx="67">
                  <c:v>-0.2644039347333873</c:v>
                </c:pt>
                <c:pt idx="68">
                  <c:v>-0.2644039347333873</c:v>
                </c:pt>
                <c:pt idx="69">
                  <c:v>-0.2644039347333873</c:v>
                </c:pt>
                <c:pt idx="70">
                  <c:v>-0.2644039347333873</c:v>
                </c:pt>
                <c:pt idx="71">
                  <c:v>-0.2644039347333873</c:v>
                </c:pt>
                <c:pt idx="72">
                  <c:v>-0.2644039347333873</c:v>
                </c:pt>
                <c:pt idx="73">
                  <c:v>0.7355960652666127</c:v>
                </c:pt>
                <c:pt idx="74">
                  <c:v>0.7355960652666127</c:v>
                </c:pt>
                <c:pt idx="75">
                  <c:v>0.7355960652666127</c:v>
                </c:pt>
                <c:pt idx="76">
                  <c:v>0.7355960652666127</c:v>
                </c:pt>
                <c:pt idx="77">
                  <c:v>0.7355960652666127</c:v>
                </c:pt>
                <c:pt idx="78">
                  <c:v>0.7355960652666127</c:v>
                </c:pt>
                <c:pt idx="79">
                  <c:v>1.7355960652666127</c:v>
                </c:pt>
                <c:pt idx="80">
                  <c:v>1.7355960652666127</c:v>
                </c:pt>
                <c:pt idx="81">
                  <c:v>-1.5538878913264114</c:v>
                </c:pt>
                <c:pt idx="82">
                  <c:v>-1.5538878913264114</c:v>
                </c:pt>
                <c:pt idx="83">
                  <c:v>-0.55388789132641136</c:v>
                </c:pt>
                <c:pt idx="84">
                  <c:v>-0.55388789132641136</c:v>
                </c:pt>
                <c:pt idx="85">
                  <c:v>-0.55388789132641136</c:v>
                </c:pt>
                <c:pt idx="86">
                  <c:v>-0.55388789132641136</c:v>
                </c:pt>
                <c:pt idx="87">
                  <c:v>-0.55388789132641136</c:v>
                </c:pt>
                <c:pt idx="88">
                  <c:v>-0.55388789132641136</c:v>
                </c:pt>
                <c:pt idx="89">
                  <c:v>-0.55388789132641136</c:v>
                </c:pt>
                <c:pt idx="90">
                  <c:v>-0.55388789132641136</c:v>
                </c:pt>
                <c:pt idx="91">
                  <c:v>0.44611210867358864</c:v>
                </c:pt>
                <c:pt idx="92">
                  <c:v>0.44611210867358864</c:v>
                </c:pt>
                <c:pt idx="93">
                  <c:v>0.44611210867358864</c:v>
                </c:pt>
                <c:pt idx="94">
                  <c:v>0.44611210867358864</c:v>
                </c:pt>
                <c:pt idx="95">
                  <c:v>1.4461121086735886</c:v>
                </c:pt>
                <c:pt idx="96">
                  <c:v>1.4461121086735886</c:v>
                </c:pt>
                <c:pt idx="97">
                  <c:v>1.4461121086735886</c:v>
                </c:pt>
                <c:pt idx="98">
                  <c:v>1.4461121086735886</c:v>
                </c:pt>
                <c:pt idx="99">
                  <c:v>1.4461121086735886</c:v>
                </c:pt>
                <c:pt idx="100">
                  <c:v>1.4461121086735886</c:v>
                </c:pt>
                <c:pt idx="101">
                  <c:v>1.4461121086735886</c:v>
                </c:pt>
                <c:pt idx="102">
                  <c:v>1.4461121086735886</c:v>
                </c:pt>
                <c:pt idx="103">
                  <c:v>1.4461121086735886</c:v>
                </c:pt>
                <c:pt idx="104">
                  <c:v>-0.84337184791943542</c:v>
                </c:pt>
                <c:pt idx="105">
                  <c:v>-0.84337184791943542</c:v>
                </c:pt>
                <c:pt idx="106">
                  <c:v>-0.84337184791943542</c:v>
                </c:pt>
                <c:pt idx="107">
                  <c:v>-0.84337184791943542</c:v>
                </c:pt>
                <c:pt idx="108">
                  <c:v>-0.84337184791943542</c:v>
                </c:pt>
                <c:pt idx="109">
                  <c:v>-0.84337184791943542</c:v>
                </c:pt>
                <c:pt idx="110">
                  <c:v>-0.84337184791943542</c:v>
                </c:pt>
                <c:pt idx="111">
                  <c:v>0.15662815208056458</c:v>
                </c:pt>
                <c:pt idx="112">
                  <c:v>0.15662815208056458</c:v>
                </c:pt>
                <c:pt idx="113">
                  <c:v>0.15662815208056458</c:v>
                </c:pt>
                <c:pt idx="114">
                  <c:v>0.15662815208056458</c:v>
                </c:pt>
                <c:pt idx="115">
                  <c:v>0.15662815208056458</c:v>
                </c:pt>
                <c:pt idx="116">
                  <c:v>1.1566281520805646</c:v>
                </c:pt>
                <c:pt idx="117">
                  <c:v>1.1566281520805646</c:v>
                </c:pt>
                <c:pt idx="118">
                  <c:v>1.1566281520805646</c:v>
                </c:pt>
                <c:pt idx="119">
                  <c:v>2.1566281520805646</c:v>
                </c:pt>
                <c:pt idx="120">
                  <c:v>2.1566281520805646</c:v>
                </c:pt>
                <c:pt idx="121">
                  <c:v>2.1566281520805646</c:v>
                </c:pt>
                <c:pt idx="122">
                  <c:v>2.1566281520805646</c:v>
                </c:pt>
                <c:pt idx="123">
                  <c:v>2.1566281520805646</c:v>
                </c:pt>
                <c:pt idx="124">
                  <c:v>2.1566281520805646</c:v>
                </c:pt>
                <c:pt idx="125">
                  <c:v>2.1566281520805646</c:v>
                </c:pt>
                <c:pt idx="126">
                  <c:v>3.1566281520805646</c:v>
                </c:pt>
                <c:pt idx="127">
                  <c:v>3.1566281520805646</c:v>
                </c:pt>
                <c:pt idx="128">
                  <c:v>3.1566281520805646</c:v>
                </c:pt>
                <c:pt idx="129">
                  <c:v>3.1566281520805646</c:v>
                </c:pt>
                <c:pt idx="130">
                  <c:v>-0.13285580451245238</c:v>
                </c:pt>
                <c:pt idx="131">
                  <c:v>-0.13285580451245238</c:v>
                </c:pt>
                <c:pt idx="132">
                  <c:v>0.86714419548754762</c:v>
                </c:pt>
                <c:pt idx="133">
                  <c:v>0.86714419548754762</c:v>
                </c:pt>
                <c:pt idx="134">
                  <c:v>0.86714419548754762</c:v>
                </c:pt>
                <c:pt idx="135">
                  <c:v>0.86714419548754762</c:v>
                </c:pt>
                <c:pt idx="136">
                  <c:v>0.86714419548754762</c:v>
                </c:pt>
                <c:pt idx="137">
                  <c:v>0.86714419548754762</c:v>
                </c:pt>
                <c:pt idx="138">
                  <c:v>0.86714419548754762</c:v>
                </c:pt>
                <c:pt idx="139">
                  <c:v>0.86714419548754762</c:v>
                </c:pt>
                <c:pt idx="140">
                  <c:v>1.8671441954875476</c:v>
                </c:pt>
                <c:pt idx="141">
                  <c:v>1.8671441954875476</c:v>
                </c:pt>
                <c:pt idx="142">
                  <c:v>1.8671441954875476</c:v>
                </c:pt>
                <c:pt idx="143">
                  <c:v>1.8671441954875476</c:v>
                </c:pt>
                <c:pt idx="144">
                  <c:v>1.8671441954875476</c:v>
                </c:pt>
                <c:pt idx="145">
                  <c:v>1.8671441954875476</c:v>
                </c:pt>
                <c:pt idx="146">
                  <c:v>-0.42233976110546934</c:v>
                </c:pt>
                <c:pt idx="147">
                  <c:v>-0.42233976110546934</c:v>
                </c:pt>
                <c:pt idx="148">
                  <c:v>0.57766023889453066</c:v>
                </c:pt>
                <c:pt idx="149">
                  <c:v>0.57766023889453066</c:v>
                </c:pt>
                <c:pt idx="150">
                  <c:v>0.57766023889453066</c:v>
                </c:pt>
                <c:pt idx="151">
                  <c:v>0.57766023889453066</c:v>
                </c:pt>
                <c:pt idx="152">
                  <c:v>0.57766023889453066</c:v>
                </c:pt>
                <c:pt idx="153">
                  <c:v>1.5776602388945307</c:v>
                </c:pt>
                <c:pt idx="154">
                  <c:v>1.5776602388945307</c:v>
                </c:pt>
                <c:pt idx="155">
                  <c:v>-0.7118237176985005</c:v>
                </c:pt>
                <c:pt idx="156">
                  <c:v>-0.7118237176985005</c:v>
                </c:pt>
                <c:pt idx="157">
                  <c:v>0.2881762823014995</c:v>
                </c:pt>
                <c:pt idx="158">
                  <c:v>0.2881762823014995</c:v>
                </c:pt>
                <c:pt idx="159">
                  <c:v>0.2881762823014995</c:v>
                </c:pt>
                <c:pt idx="160">
                  <c:v>0.2881762823014995</c:v>
                </c:pt>
                <c:pt idx="161">
                  <c:v>1.2881762823014995</c:v>
                </c:pt>
                <c:pt idx="162">
                  <c:v>-2.0013076742915175</c:v>
                </c:pt>
                <c:pt idx="163">
                  <c:v>-1.3076742915174577E-3</c:v>
                </c:pt>
                <c:pt idx="164">
                  <c:v>1.9986923257084825</c:v>
                </c:pt>
                <c:pt idx="165">
                  <c:v>-0.29079163088453441</c:v>
                </c:pt>
                <c:pt idx="166">
                  <c:v>1.7092083691154656</c:v>
                </c:pt>
                <c:pt idx="167">
                  <c:v>-1.5802755874775585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D-4EAA-AC12-1FD3BB35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76384"/>
        <c:axId val="1269377216"/>
      </c:scatterChart>
      <c:valAx>
        <c:axId val="12693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Restaurant Decoration Score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377216"/>
        <c:crosses val="autoZero"/>
        <c:crossBetween val="midCat"/>
      </c:valAx>
      <c:valAx>
        <c:axId val="1269377216"/>
        <c:scaling>
          <c:orientation val="minMax"/>
          <c:max val="5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376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Restaurant Decoration Score (X) Line Fit  Plot</a:t>
            </a:r>
          </a:p>
        </c:rich>
      </c:tx>
      <c:layout>
        <c:manualLayout>
          <c:xMode val="edge"/>
          <c:yMode val="edge"/>
          <c:x val="0.1208160758923677"/>
          <c:y val="5.028735632183908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per person per meal (Y)</c:v>
          </c:tx>
          <c:spPr>
            <a:ln w="19050">
              <a:noFill/>
            </a:ln>
          </c:spPr>
          <c:xVal>
            <c:numRef>
              <c:f>Sheet2!$B$3:$B$170</c:f>
              <c:numCache>
                <c:formatCode>General</c:formatCode>
                <c:ptCount val="168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24</c:v>
                </c:pt>
                <c:pt idx="166">
                  <c:v>24</c:v>
                </c:pt>
                <c:pt idx="167">
                  <c:v>25</c:v>
                </c:pt>
              </c:numCache>
            </c:numRef>
          </c:xVal>
          <c:yVal>
            <c:numRef>
              <c:f>Sheet2!$F$3:$F$170</c:f>
              <c:numCache>
                <c:formatCode>General</c:formatCode>
                <c:ptCount val="168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53</c:v>
                </c:pt>
                <c:pt idx="147">
                  <c:v>53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55</c:v>
                </c:pt>
                <c:pt idx="154">
                  <c:v>55</c:v>
                </c:pt>
                <c:pt idx="155">
                  <c:v>56</c:v>
                </c:pt>
                <c:pt idx="156">
                  <c:v>56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58</c:v>
                </c:pt>
                <c:pt idx="162">
                  <c:v>58</c:v>
                </c:pt>
                <c:pt idx="163">
                  <c:v>60</c:v>
                </c:pt>
                <c:pt idx="164">
                  <c:v>62</c:v>
                </c:pt>
                <c:pt idx="165">
                  <c:v>63</c:v>
                </c:pt>
                <c:pt idx="166">
                  <c:v>65</c:v>
                </c:pt>
                <c:pt idx="16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D-47C4-A7D6-CF00C3D04484}"/>
            </c:ext>
          </c:extLst>
        </c:ser>
        <c:ser>
          <c:idx val="1"/>
          <c:order val="1"/>
          <c:tx>
            <c:v>预测 Price per person per meal (Y)</c:v>
          </c:tx>
          <c:spPr>
            <a:ln w="19050">
              <a:noFill/>
            </a:ln>
          </c:spPr>
          <c:xVal>
            <c:numRef>
              <c:f>Sheet2!$B$3:$B$170</c:f>
              <c:numCache>
                <c:formatCode>General</c:formatCode>
                <c:ptCount val="168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24</c:v>
                </c:pt>
                <c:pt idx="166">
                  <c:v>24</c:v>
                </c:pt>
                <c:pt idx="167">
                  <c:v>25</c:v>
                </c:pt>
              </c:numCache>
            </c:numRef>
          </c:xVal>
          <c:yVal>
            <c:numRef>
              <c:f>Sheet2!$J$65:$J$232</c:f>
              <c:numCache>
                <c:formatCode>General</c:formatCode>
                <c:ptCount val="168"/>
                <c:pt idx="0">
                  <c:v>4.0800804122101653</c:v>
                </c:pt>
                <c:pt idx="1">
                  <c:v>13.948532281989227</c:v>
                </c:pt>
                <c:pt idx="2">
                  <c:v>17.238016238582247</c:v>
                </c:pt>
                <c:pt idx="3">
                  <c:v>27.106468108361305</c:v>
                </c:pt>
                <c:pt idx="4">
                  <c:v>27.106468108361305</c:v>
                </c:pt>
                <c:pt idx="5">
                  <c:v>27.106468108361305</c:v>
                </c:pt>
                <c:pt idx="6">
                  <c:v>30.395952064954329</c:v>
                </c:pt>
                <c:pt idx="7">
                  <c:v>30.395952064954329</c:v>
                </c:pt>
                <c:pt idx="8">
                  <c:v>30.395952064954329</c:v>
                </c:pt>
                <c:pt idx="9">
                  <c:v>30.395952064954329</c:v>
                </c:pt>
                <c:pt idx="10">
                  <c:v>30.395952064954329</c:v>
                </c:pt>
                <c:pt idx="11">
                  <c:v>30.395952064954329</c:v>
                </c:pt>
                <c:pt idx="12">
                  <c:v>30.395952064954329</c:v>
                </c:pt>
                <c:pt idx="13">
                  <c:v>30.395952064954329</c:v>
                </c:pt>
                <c:pt idx="14">
                  <c:v>33.685436021547353</c:v>
                </c:pt>
                <c:pt idx="15">
                  <c:v>33.685436021547353</c:v>
                </c:pt>
                <c:pt idx="16">
                  <c:v>33.685436021547353</c:v>
                </c:pt>
                <c:pt idx="17">
                  <c:v>33.685436021547353</c:v>
                </c:pt>
                <c:pt idx="18">
                  <c:v>33.685436021547353</c:v>
                </c:pt>
                <c:pt idx="19">
                  <c:v>33.685436021547353</c:v>
                </c:pt>
                <c:pt idx="20">
                  <c:v>33.685436021547353</c:v>
                </c:pt>
                <c:pt idx="21">
                  <c:v>33.685436021547353</c:v>
                </c:pt>
                <c:pt idx="22">
                  <c:v>33.685436021547353</c:v>
                </c:pt>
                <c:pt idx="23">
                  <c:v>33.685436021547353</c:v>
                </c:pt>
                <c:pt idx="24">
                  <c:v>33.685436021547353</c:v>
                </c:pt>
                <c:pt idx="25">
                  <c:v>33.685436021547353</c:v>
                </c:pt>
                <c:pt idx="26">
                  <c:v>33.685436021547353</c:v>
                </c:pt>
                <c:pt idx="27">
                  <c:v>33.685436021547353</c:v>
                </c:pt>
                <c:pt idx="28">
                  <c:v>33.685436021547353</c:v>
                </c:pt>
                <c:pt idx="29">
                  <c:v>36.97491997814037</c:v>
                </c:pt>
                <c:pt idx="30">
                  <c:v>36.97491997814037</c:v>
                </c:pt>
                <c:pt idx="31">
                  <c:v>36.97491997814037</c:v>
                </c:pt>
                <c:pt idx="32">
                  <c:v>36.97491997814037</c:v>
                </c:pt>
                <c:pt idx="33">
                  <c:v>36.97491997814037</c:v>
                </c:pt>
                <c:pt idx="34">
                  <c:v>36.97491997814037</c:v>
                </c:pt>
                <c:pt idx="35">
                  <c:v>36.97491997814037</c:v>
                </c:pt>
                <c:pt idx="36">
                  <c:v>36.97491997814037</c:v>
                </c:pt>
                <c:pt idx="37">
                  <c:v>36.97491997814037</c:v>
                </c:pt>
                <c:pt idx="38">
                  <c:v>36.97491997814037</c:v>
                </c:pt>
                <c:pt idx="39">
                  <c:v>36.97491997814037</c:v>
                </c:pt>
                <c:pt idx="40">
                  <c:v>36.97491997814037</c:v>
                </c:pt>
                <c:pt idx="41">
                  <c:v>36.97491997814037</c:v>
                </c:pt>
                <c:pt idx="42">
                  <c:v>36.97491997814037</c:v>
                </c:pt>
                <c:pt idx="43">
                  <c:v>36.97491997814037</c:v>
                </c:pt>
                <c:pt idx="44">
                  <c:v>36.97491997814037</c:v>
                </c:pt>
                <c:pt idx="45">
                  <c:v>36.97491997814037</c:v>
                </c:pt>
                <c:pt idx="46">
                  <c:v>36.97491997814037</c:v>
                </c:pt>
                <c:pt idx="47">
                  <c:v>36.97491997814037</c:v>
                </c:pt>
                <c:pt idx="48">
                  <c:v>36.97491997814037</c:v>
                </c:pt>
                <c:pt idx="49">
                  <c:v>36.97491997814037</c:v>
                </c:pt>
                <c:pt idx="50">
                  <c:v>36.97491997814037</c:v>
                </c:pt>
                <c:pt idx="51">
                  <c:v>36.97491997814037</c:v>
                </c:pt>
                <c:pt idx="52">
                  <c:v>36.97491997814037</c:v>
                </c:pt>
                <c:pt idx="53">
                  <c:v>36.97491997814037</c:v>
                </c:pt>
                <c:pt idx="54">
                  <c:v>36.97491997814037</c:v>
                </c:pt>
                <c:pt idx="55">
                  <c:v>40.264403934733387</c:v>
                </c:pt>
                <c:pt idx="56">
                  <c:v>40.264403934733387</c:v>
                </c:pt>
                <c:pt idx="57">
                  <c:v>40.264403934733387</c:v>
                </c:pt>
                <c:pt idx="58">
                  <c:v>40.264403934733387</c:v>
                </c:pt>
                <c:pt idx="59">
                  <c:v>40.264403934733387</c:v>
                </c:pt>
                <c:pt idx="60">
                  <c:v>40.264403934733387</c:v>
                </c:pt>
                <c:pt idx="61">
                  <c:v>40.264403934733387</c:v>
                </c:pt>
                <c:pt idx="62">
                  <c:v>40.264403934733387</c:v>
                </c:pt>
                <c:pt idx="63">
                  <c:v>40.264403934733387</c:v>
                </c:pt>
                <c:pt idx="64">
                  <c:v>40.264403934733387</c:v>
                </c:pt>
                <c:pt idx="65">
                  <c:v>40.264403934733387</c:v>
                </c:pt>
                <c:pt idx="66">
                  <c:v>40.264403934733387</c:v>
                </c:pt>
                <c:pt idx="67">
                  <c:v>40.264403934733387</c:v>
                </c:pt>
                <c:pt idx="68">
                  <c:v>40.264403934733387</c:v>
                </c:pt>
                <c:pt idx="69">
                  <c:v>40.264403934733387</c:v>
                </c:pt>
                <c:pt idx="70">
                  <c:v>40.264403934733387</c:v>
                </c:pt>
                <c:pt idx="71">
                  <c:v>40.264403934733387</c:v>
                </c:pt>
                <c:pt idx="72">
                  <c:v>40.264403934733387</c:v>
                </c:pt>
                <c:pt idx="73">
                  <c:v>40.264403934733387</c:v>
                </c:pt>
                <c:pt idx="74">
                  <c:v>40.264403934733387</c:v>
                </c:pt>
                <c:pt idx="75">
                  <c:v>40.264403934733387</c:v>
                </c:pt>
                <c:pt idx="76">
                  <c:v>40.264403934733387</c:v>
                </c:pt>
                <c:pt idx="77">
                  <c:v>40.264403934733387</c:v>
                </c:pt>
                <c:pt idx="78">
                  <c:v>40.264403934733387</c:v>
                </c:pt>
                <c:pt idx="79">
                  <c:v>40.264403934733387</c:v>
                </c:pt>
                <c:pt idx="80">
                  <c:v>40.264403934733387</c:v>
                </c:pt>
                <c:pt idx="81">
                  <c:v>43.553887891326411</c:v>
                </c:pt>
                <c:pt idx="82">
                  <c:v>43.553887891326411</c:v>
                </c:pt>
                <c:pt idx="83">
                  <c:v>43.553887891326411</c:v>
                </c:pt>
                <c:pt idx="84">
                  <c:v>43.553887891326411</c:v>
                </c:pt>
                <c:pt idx="85">
                  <c:v>43.553887891326411</c:v>
                </c:pt>
                <c:pt idx="86">
                  <c:v>43.553887891326411</c:v>
                </c:pt>
                <c:pt idx="87">
                  <c:v>43.553887891326411</c:v>
                </c:pt>
                <c:pt idx="88">
                  <c:v>43.553887891326411</c:v>
                </c:pt>
                <c:pt idx="89">
                  <c:v>43.553887891326411</c:v>
                </c:pt>
                <c:pt idx="90">
                  <c:v>43.553887891326411</c:v>
                </c:pt>
                <c:pt idx="91">
                  <c:v>43.553887891326411</c:v>
                </c:pt>
                <c:pt idx="92">
                  <c:v>43.553887891326411</c:v>
                </c:pt>
                <c:pt idx="93">
                  <c:v>43.553887891326411</c:v>
                </c:pt>
                <c:pt idx="94">
                  <c:v>43.553887891326411</c:v>
                </c:pt>
                <c:pt idx="95">
                  <c:v>43.553887891326411</c:v>
                </c:pt>
                <c:pt idx="96">
                  <c:v>43.553887891326411</c:v>
                </c:pt>
                <c:pt idx="97">
                  <c:v>43.553887891326411</c:v>
                </c:pt>
                <c:pt idx="98">
                  <c:v>43.553887891326411</c:v>
                </c:pt>
                <c:pt idx="99">
                  <c:v>43.553887891326411</c:v>
                </c:pt>
                <c:pt idx="100">
                  <c:v>43.553887891326411</c:v>
                </c:pt>
                <c:pt idx="101">
                  <c:v>43.553887891326411</c:v>
                </c:pt>
                <c:pt idx="102">
                  <c:v>43.553887891326411</c:v>
                </c:pt>
                <c:pt idx="103">
                  <c:v>43.553887891326411</c:v>
                </c:pt>
                <c:pt idx="104">
                  <c:v>46.843371847919435</c:v>
                </c:pt>
                <c:pt idx="105">
                  <c:v>46.843371847919435</c:v>
                </c:pt>
                <c:pt idx="106">
                  <c:v>46.843371847919435</c:v>
                </c:pt>
                <c:pt idx="107">
                  <c:v>46.843371847919435</c:v>
                </c:pt>
                <c:pt idx="108">
                  <c:v>46.843371847919435</c:v>
                </c:pt>
                <c:pt idx="109">
                  <c:v>46.843371847919435</c:v>
                </c:pt>
                <c:pt idx="110">
                  <c:v>46.843371847919435</c:v>
                </c:pt>
                <c:pt idx="111">
                  <c:v>46.843371847919435</c:v>
                </c:pt>
                <c:pt idx="112">
                  <c:v>46.843371847919435</c:v>
                </c:pt>
                <c:pt idx="113">
                  <c:v>46.843371847919435</c:v>
                </c:pt>
                <c:pt idx="114">
                  <c:v>46.843371847919435</c:v>
                </c:pt>
                <c:pt idx="115">
                  <c:v>46.843371847919435</c:v>
                </c:pt>
                <c:pt idx="116">
                  <c:v>46.843371847919435</c:v>
                </c:pt>
                <c:pt idx="117">
                  <c:v>46.843371847919435</c:v>
                </c:pt>
                <c:pt idx="118">
                  <c:v>46.843371847919435</c:v>
                </c:pt>
                <c:pt idx="119">
                  <c:v>46.843371847919435</c:v>
                </c:pt>
                <c:pt idx="120">
                  <c:v>46.843371847919435</c:v>
                </c:pt>
                <c:pt idx="121">
                  <c:v>46.843371847919435</c:v>
                </c:pt>
                <c:pt idx="122">
                  <c:v>46.843371847919435</c:v>
                </c:pt>
                <c:pt idx="123">
                  <c:v>46.843371847919435</c:v>
                </c:pt>
                <c:pt idx="124">
                  <c:v>46.843371847919435</c:v>
                </c:pt>
                <c:pt idx="125">
                  <c:v>46.843371847919435</c:v>
                </c:pt>
                <c:pt idx="126">
                  <c:v>46.843371847919435</c:v>
                </c:pt>
                <c:pt idx="127">
                  <c:v>46.843371847919435</c:v>
                </c:pt>
                <c:pt idx="128">
                  <c:v>46.843371847919435</c:v>
                </c:pt>
                <c:pt idx="129">
                  <c:v>46.843371847919435</c:v>
                </c:pt>
                <c:pt idx="130">
                  <c:v>50.132855804512452</c:v>
                </c:pt>
                <c:pt idx="131">
                  <c:v>50.132855804512452</c:v>
                </c:pt>
                <c:pt idx="132">
                  <c:v>50.132855804512452</c:v>
                </c:pt>
                <c:pt idx="133">
                  <c:v>50.132855804512452</c:v>
                </c:pt>
                <c:pt idx="134">
                  <c:v>50.132855804512452</c:v>
                </c:pt>
                <c:pt idx="135">
                  <c:v>50.132855804512452</c:v>
                </c:pt>
                <c:pt idx="136">
                  <c:v>50.132855804512452</c:v>
                </c:pt>
                <c:pt idx="137">
                  <c:v>50.132855804512452</c:v>
                </c:pt>
                <c:pt idx="138">
                  <c:v>50.132855804512452</c:v>
                </c:pt>
                <c:pt idx="139">
                  <c:v>50.132855804512452</c:v>
                </c:pt>
                <c:pt idx="140">
                  <c:v>50.132855804512452</c:v>
                </c:pt>
                <c:pt idx="141">
                  <c:v>50.132855804512452</c:v>
                </c:pt>
                <c:pt idx="142">
                  <c:v>50.132855804512452</c:v>
                </c:pt>
                <c:pt idx="143">
                  <c:v>50.132855804512452</c:v>
                </c:pt>
                <c:pt idx="144">
                  <c:v>50.132855804512452</c:v>
                </c:pt>
                <c:pt idx="145">
                  <c:v>50.132855804512452</c:v>
                </c:pt>
                <c:pt idx="146">
                  <c:v>53.422339761105469</c:v>
                </c:pt>
                <c:pt idx="147">
                  <c:v>53.422339761105469</c:v>
                </c:pt>
                <c:pt idx="148">
                  <c:v>53.422339761105469</c:v>
                </c:pt>
                <c:pt idx="149">
                  <c:v>53.422339761105469</c:v>
                </c:pt>
                <c:pt idx="150">
                  <c:v>53.422339761105469</c:v>
                </c:pt>
                <c:pt idx="151">
                  <c:v>53.422339761105469</c:v>
                </c:pt>
                <c:pt idx="152">
                  <c:v>53.422339761105469</c:v>
                </c:pt>
                <c:pt idx="153">
                  <c:v>53.422339761105469</c:v>
                </c:pt>
                <c:pt idx="154">
                  <c:v>53.422339761105469</c:v>
                </c:pt>
                <c:pt idx="155">
                  <c:v>56.711823717698501</c:v>
                </c:pt>
                <c:pt idx="156">
                  <c:v>56.711823717698501</c:v>
                </c:pt>
                <c:pt idx="157">
                  <c:v>56.711823717698501</c:v>
                </c:pt>
                <c:pt idx="158">
                  <c:v>56.711823717698501</c:v>
                </c:pt>
                <c:pt idx="159">
                  <c:v>56.711823717698501</c:v>
                </c:pt>
                <c:pt idx="160">
                  <c:v>56.711823717698501</c:v>
                </c:pt>
                <c:pt idx="161">
                  <c:v>56.711823717698501</c:v>
                </c:pt>
                <c:pt idx="162">
                  <c:v>60.001307674291517</c:v>
                </c:pt>
                <c:pt idx="163">
                  <c:v>60.001307674291517</c:v>
                </c:pt>
                <c:pt idx="164">
                  <c:v>60.001307674291517</c:v>
                </c:pt>
                <c:pt idx="165">
                  <c:v>63.290791630884534</c:v>
                </c:pt>
                <c:pt idx="166">
                  <c:v>63.290791630884534</c:v>
                </c:pt>
                <c:pt idx="167">
                  <c:v>66.580275587477558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1D-47C4-A7D6-CF00C3D04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76384"/>
        <c:axId val="1269377632"/>
      </c:scatterChart>
      <c:valAx>
        <c:axId val="12693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Restaurant Decoration Score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377632"/>
        <c:crosses val="autoZero"/>
        <c:crossBetween val="midCat"/>
      </c:valAx>
      <c:valAx>
        <c:axId val="126937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Price per person per meal (Y)</a:t>
                </a:r>
              </a:p>
            </c:rich>
          </c:tx>
          <c:layout>
            <c:manualLayout>
              <c:xMode val="edge"/>
              <c:yMode val="edge"/>
              <c:x val="3.819443400195921E-2"/>
              <c:y val="0.258997986243098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69376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88898761784019"/>
          <c:y val="0.38009435243008421"/>
          <c:w val="0.34374990601763289"/>
          <c:h val="0.43341705131686126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>
        <c:manualLayout>
          <c:xMode val="edge"/>
          <c:yMode val="edge"/>
          <c:x val="0.18472217171856636"/>
          <c:y val="5.0071530758226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Sheet2!$M$65:$M$232</c:f>
              <c:numCache>
                <c:formatCode>General</c:formatCode>
                <c:ptCount val="168"/>
                <c:pt idx="0">
                  <c:v>0.29761904761904762</c:v>
                </c:pt>
                <c:pt idx="1">
                  <c:v>0.89285714285714279</c:v>
                </c:pt>
                <c:pt idx="2">
                  <c:v>1.4880952380952381</c:v>
                </c:pt>
                <c:pt idx="3">
                  <c:v>2.083333333333333</c:v>
                </c:pt>
                <c:pt idx="4">
                  <c:v>2.6785714285714284</c:v>
                </c:pt>
                <c:pt idx="5">
                  <c:v>3.2738095238095237</c:v>
                </c:pt>
                <c:pt idx="6">
                  <c:v>3.8690476190476186</c:v>
                </c:pt>
                <c:pt idx="7">
                  <c:v>4.4642857142857144</c:v>
                </c:pt>
                <c:pt idx="8">
                  <c:v>5.0595238095238093</c:v>
                </c:pt>
                <c:pt idx="9">
                  <c:v>5.6547619047619042</c:v>
                </c:pt>
                <c:pt idx="10">
                  <c:v>6.25</c:v>
                </c:pt>
                <c:pt idx="11">
                  <c:v>6.8452380952380949</c:v>
                </c:pt>
                <c:pt idx="12">
                  <c:v>7.4404761904761898</c:v>
                </c:pt>
                <c:pt idx="13">
                  <c:v>8.0357142857142865</c:v>
                </c:pt>
                <c:pt idx="14">
                  <c:v>8.6309523809523814</c:v>
                </c:pt>
                <c:pt idx="15">
                  <c:v>9.2261904761904763</c:v>
                </c:pt>
                <c:pt idx="16">
                  <c:v>9.8214285714285712</c:v>
                </c:pt>
                <c:pt idx="17">
                  <c:v>10.416666666666666</c:v>
                </c:pt>
                <c:pt idx="18">
                  <c:v>11.011904761904761</c:v>
                </c:pt>
                <c:pt idx="19">
                  <c:v>11.607142857142858</c:v>
                </c:pt>
                <c:pt idx="20">
                  <c:v>12.202380952380953</c:v>
                </c:pt>
                <c:pt idx="21">
                  <c:v>12.797619047619047</c:v>
                </c:pt>
                <c:pt idx="22">
                  <c:v>13.392857142857142</c:v>
                </c:pt>
                <c:pt idx="23">
                  <c:v>13.988095238095237</c:v>
                </c:pt>
                <c:pt idx="24">
                  <c:v>14.583333333333332</c:v>
                </c:pt>
                <c:pt idx="25">
                  <c:v>15.178571428571429</c:v>
                </c:pt>
                <c:pt idx="26">
                  <c:v>15.773809523809524</c:v>
                </c:pt>
                <c:pt idx="27">
                  <c:v>16.36904761904762</c:v>
                </c:pt>
                <c:pt idx="28">
                  <c:v>16.964285714285715</c:v>
                </c:pt>
                <c:pt idx="29">
                  <c:v>17.55952380952381</c:v>
                </c:pt>
                <c:pt idx="30">
                  <c:v>18.154761904761905</c:v>
                </c:pt>
                <c:pt idx="31">
                  <c:v>18.75</c:v>
                </c:pt>
                <c:pt idx="32">
                  <c:v>19.345238095238095</c:v>
                </c:pt>
                <c:pt idx="33">
                  <c:v>19.94047619047619</c:v>
                </c:pt>
                <c:pt idx="34">
                  <c:v>20.535714285714285</c:v>
                </c:pt>
                <c:pt idx="35">
                  <c:v>21.13095238095238</c:v>
                </c:pt>
                <c:pt idx="36">
                  <c:v>21.726190476190474</c:v>
                </c:pt>
                <c:pt idx="37">
                  <c:v>22.321428571428569</c:v>
                </c:pt>
                <c:pt idx="38">
                  <c:v>22.916666666666668</c:v>
                </c:pt>
                <c:pt idx="39">
                  <c:v>23.511904761904763</c:v>
                </c:pt>
                <c:pt idx="40">
                  <c:v>24.107142857142858</c:v>
                </c:pt>
                <c:pt idx="41">
                  <c:v>24.702380952380953</c:v>
                </c:pt>
                <c:pt idx="42">
                  <c:v>25.297619047619047</c:v>
                </c:pt>
                <c:pt idx="43">
                  <c:v>25.892857142857142</c:v>
                </c:pt>
                <c:pt idx="44">
                  <c:v>26.488095238095237</c:v>
                </c:pt>
                <c:pt idx="45">
                  <c:v>27.083333333333332</c:v>
                </c:pt>
                <c:pt idx="46">
                  <c:v>27.678571428571427</c:v>
                </c:pt>
                <c:pt idx="47">
                  <c:v>28.273809523809522</c:v>
                </c:pt>
                <c:pt idx="48">
                  <c:v>28.869047619047617</c:v>
                </c:pt>
                <c:pt idx="49">
                  <c:v>29.464285714285715</c:v>
                </c:pt>
                <c:pt idx="50">
                  <c:v>30.05952380952381</c:v>
                </c:pt>
                <c:pt idx="51">
                  <c:v>30.654761904761905</c:v>
                </c:pt>
                <c:pt idx="52">
                  <c:v>31.25</c:v>
                </c:pt>
                <c:pt idx="53">
                  <c:v>31.845238095238095</c:v>
                </c:pt>
                <c:pt idx="54">
                  <c:v>32.440476190476197</c:v>
                </c:pt>
                <c:pt idx="55">
                  <c:v>33.035714285714292</c:v>
                </c:pt>
                <c:pt idx="56">
                  <c:v>33.630952380952387</c:v>
                </c:pt>
                <c:pt idx="57">
                  <c:v>34.226190476190482</c:v>
                </c:pt>
                <c:pt idx="58">
                  <c:v>34.821428571428577</c:v>
                </c:pt>
                <c:pt idx="59">
                  <c:v>35.416666666666671</c:v>
                </c:pt>
                <c:pt idx="60">
                  <c:v>36.011904761904766</c:v>
                </c:pt>
                <c:pt idx="61">
                  <c:v>36.607142857142861</c:v>
                </c:pt>
                <c:pt idx="62">
                  <c:v>37.202380952380956</c:v>
                </c:pt>
                <c:pt idx="63">
                  <c:v>37.797619047619051</c:v>
                </c:pt>
                <c:pt idx="64">
                  <c:v>38.392857142857146</c:v>
                </c:pt>
                <c:pt idx="65">
                  <c:v>38.988095238095241</c:v>
                </c:pt>
                <c:pt idx="66">
                  <c:v>39.583333333333336</c:v>
                </c:pt>
                <c:pt idx="67">
                  <c:v>40.178571428571431</c:v>
                </c:pt>
                <c:pt idx="68">
                  <c:v>40.773809523809526</c:v>
                </c:pt>
                <c:pt idx="69">
                  <c:v>41.36904761904762</c:v>
                </c:pt>
                <c:pt idx="70">
                  <c:v>41.964285714285715</c:v>
                </c:pt>
                <c:pt idx="71">
                  <c:v>42.55952380952381</c:v>
                </c:pt>
                <c:pt idx="72">
                  <c:v>43.154761904761905</c:v>
                </c:pt>
                <c:pt idx="73">
                  <c:v>43.75</c:v>
                </c:pt>
                <c:pt idx="74">
                  <c:v>44.345238095238095</c:v>
                </c:pt>
                <c:pt idx="75">
                  <c:v>44.940476190476197</c:v>
                </c:pt>
                <c:pt idx="76">
                  <c:v>45.535714285714292</c:v>
                </c:pt>
                <c:pt idx="77">
                  <c:v>46.130952380952387</c:v>
                </c:pt>
                <c:pt idx="78">
                  <c:v>46.726190476190482</c:v>
                </c:pt>
                <c:pt idx="79">
                  <c:v>47.321428571428577</c:v>
                </c:pt>
                <c:pt idx="80">
                  <c:v>47.916666666666671</c:v>
                </c:pt>
                <c:pt idx="81">
                  <c:v>48.511904761904766</c:v>
                </c:pt>
                <c:pt idx="82">
                  <c:v>49.107142857142861</c:v>
                </c:pt>
                <c:pt idx="83">
                  <c:v>49.702380952380956</c:v>
                </c:pt>
                <c:pt idx="84">
                  <c:v>50.297619047619051</c:v>
                </c:pt>
                <c:pt idx="85">
                  <c:v>50.892857142857146</c:v>
                </c:pt>
                <c:pt idx="86">
                  <c:v>51.488095238095241</c:v>
                </c:pt>
                <c:pt idx="87">
                  <c:v>52.083333333333336</c:v>
                </c:pt>
                <c:pt idx="88">
                  <c:v>52.678571428571431</c:v>
                </c:pt>
                <c:pt idx="89">
                  <c:v>53.273809523809526</c:v>
                </c:pt>
                <c:pt idx="90">
                  <c:v>53.86904761904762</c:v>
                </c:pt>
                <c:pt idx="91">
                  <c:v>54.464285714285715</c:v>
                </c:pt>
                <c:pt idx="92">
                  <c:v>55.05952380952381</c:v>
                </c:pt>
                <c:pt idx="93">
                  <c:v>55.654761904761905</c:v>
                </c:pt>
                <c:pt idx="94">
                  <c:v>56.25</c:v>
                </c:pt>
                <c:pt idx="95">
                  <c:v>56.845238095238095</c:v>
                </c:pt>
                <c:pt idx="96">
                  <c:v>57.44047619047619</c:v>
                </c:pt>
                <c:pt idx="97">
                  <c:v>58.035714285714292</c:v>
                </c:pt>
                <c:pt idx="98">
                  <c:v>58.630952380952387</c:v>
                </c:pt>
                <c:pt idx="99">
                  <c:v>59.226190476190482</c:v>
                </c:pt>
                <c:pt idx="100">
                  <c:v>59.821428571428577</c:v>
                </c:pt>
                <c:pt idx="101">
                  <c:v>60.416666666666671</c:v>
                </c:pt>
                <c:pt idx="102">
                  <c:v>61.011904761904766</c:v>
                </c:pt>
                <c:pt idx="103">
                  <c:v>61.607142857142861</c:v>
                </c:pt>
                <c:pt idx="104">
                  <c:v>62.202380952380956</c:v>
                </c:pt>
                <c:pt idx="105">
                  <c:v>62.797619047619051</c:v>
                </c:pt>
                <c:pt idx="106">
                  <c:v>63.392857142857146</c:v>
                </c:pt>
                <c:pt idx="107">
                  <c:v>63.988095238095241</c:v>
                </c:pt>
                <c:pt idx="108">
                  <c:v>64.583333333333343</c:v>
                </c:pt>
                <c:pt idx="109">
                  <c:v>65.178571428571431</c:v>
                </c:pt>
                <c:pt idx="110">
                  <c:v>65.773809523809533</c:v>
                </c:pt>
                <c:pt idx="111">
                  <c:v>66.36904761904762</c:v>
                </c:pt>
                <c:pt idx="112">
                  <c:v>66.964285714285722</c:v>
                </c:pt>
                <c:pt idx="113">
                  <c:v>67.55952380952381</c:v>
                </c:pt>
                <c:pt idx="114">
                  <c:v>68.154761904761912</c:v>
                </c:pt>
                <c:pt idx="115">
                  <c:v>68.75</c:v>
                </c:pt>
                <c:pt idx="116">
                  <c:v>69.345238095238102</c:v>
                </c:pt>
                <c:pt idx="117">
                  <c:v>69.94047619047619</c:v>
                </c:pt>
                <c:pt idx="118">
                  <c:v>70.535714285714292</c:v>
                </c:pt>
                <c:pt idx="119">
                  <c:v>71.13095238095238</c:v>
                </c:pt>
                <c:pt idx="120">
                  <c:v>71.726190476190482</c:v>
                </c:pt>
                <c:pt idx="121">
                  <c:v>72.321428571428569</c:v>
                </c:pt>
                <c:pt idx="122">
                  <c:v>72.916666666666671</c:v>
                </c:pt>
                <c:pt idx="123">
                  <c:v>73.511904761904759</c:v>
                </c:pt>
                <c:pt idx="124">
                  <c:v>74.107142857142861</c:v>
                </c:pt>
                <c:pt idx="125">
                  <c:v>74.702380952380949</c:v>
                </c:pt>
                <c:pt idx="126">
                  <c:v>75.297619047619051</c:v>
                </c:pt>
                <c:pt idx="127">
                  <c:v>75.892857142857139</c:v>
                </c:pt>
                <c:pt idx="128">
                  <c:v>76.488095238095241</c:v>
                </c:pt>
                <c:pt idx="129">
                  <c:v>77.083333333333343</c:v>
                </c:pt>
                <c:pt idx="130">
                  <c:v>77.678571428571431</c:v>
                </c:pt>
                <c:pt idx="131">
                  <c:v>78.273809523809533</c:v>
                </c:pt>
                <c:pt idx="132">
                  <c:v>78.86904761904762</c:v>
                </c:pt>
                <c:pt idx="133">
                  <c:v>79.464285714285722</c:v>
                </c:pt>
                <c:pt idx="134">
                  <c:v>80.05952380952381</c:v>
                </c:pt>
                <c:pt idx="135">
                  <c:v>80.654761904761912</c:v>
                </c:pt>
                <c:pt idx="136">
                  <c:v>81.25</c:v>
                </c:pt>
                <c:pt idx="137">
                  <c:v>81.845238095238102</c:v>
                </c:pt>
                <c:pt idx="138">
                  <c:v>82.44047619047619</c:v>
                </c:pt>
                <c:pt idx="139">
                  <c:v>83.035714285714292</c:v>
                </c:pt>
                <c:pt idx="140">
                  <c:v>83.63095238095238</c:v>
                </c:pt>
                <c:pt idx="141">
                  <c:v>84.226190476190482</c:v>
                </c:pt>
                <c:pt idx="142">
                  <c:v>84.821428571428569</c:v>
                </c:pt>
                <c:pt idx="143">
                  <c:v>85.416666666666671</c:v>
                </c:pt>
                <c:pt idx="144">
                  <c:v>86.011904761904759</c:v>
                </c:pt>
                <c:pt idx="145">
                  <c:v>86.607142857142861</c:v>
                </c:pt>
                <c:pt idx="146">
                  <c:v>87.202380952380949</c:v>
                </c:pt>
                <c:pt idx="147">
                  <c:v>87.797619047619051</c:v>
                </c:pt>
                <c:pt idx="148">
                  <c:v>88.392857142857139</c:v>
                </c:pt>
                <c:pt idx="149">
                  <c:v>88.988095238095241</c:v>
                </c:pt>
                <c:pt idx="150">
                  <c:v>89.583333333333343</c:v>
                </c:pt>
                <c:pt idx="151">
                  <c:v>90.178571428571431</c:v>
                </c:pt>
                <c:pt idx="152">
                  <c:v>90.773809523809533</c:v>
                </c:pt>
                <c:pt idx="153">
                  <c:v>91.36904761904762</c:v>
                </c:pt>
                <c:pt idx="154">
                  <c:v>91.964285714285722</c:v>
                </c:pt>
                <c:pt idx="155">
                  <c:v>92.55952380952381</c:v>
                </c:pt>
                <c:pt idx="156">
                  <c:v>93.154761904761912</c:v>
                </c:pt>
                <c:pt idx="157">
                  <c:v>93.75</c:v>
                </c:pt>
                <c:pt idx="158">
                  <c:v>94.345238095238102</c:v>
                </c:pt>
                <c:pt idx="159">
                  <c:v>94.94047619047619</c:v>
                </c:pt>
                <c:pt idx="160">
                  <c:v>95.535714285714292</c:v>
                </c:pt>
                <c:pt idx="161">
                  <c:v>96.13095238095238</c:v>
                </c:pt>
                <c:pt idx="162">
                  <c:v>96.726190476190482</c:v>
                </c:pt>
                <c:pt idx="163">
                  <c:v>97.321428571428569</c:v>
                </c:pt>
                <c:pt idx="164">
                  <c:v>97.916666666666671</c:v>
                </c:pt>
                <c:pt idx="165">
                  <c:v>98.511904761904759</c:v>
                </c:pt>
                <c:pt idx="166">
                  <c:v>99.107142857142861</c:v>
                </c:pt>
                <c:pt idx="167">
                  <c:v>99.702380952380949</c:v>
                </c:pt>
              </c:numCache>
            </c:numRef>
          </c:xVal>
          <c:yVal>
            <c:numRef>
              <c:f>Sheet2!$N$65:$N$232</c:f>
              <c:numCache>
                <c:formatCode>General</c:formatCode>
                <c:ptCount val="168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53</c:v>
                </c:pt>
                <c:pt idx="147">
                  <c:v>53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55</c:v>
                </c:pt>
                <c:pt idx="154">
                  <c:v>55</c:v>
                </c:pt>
                <c:pt idx="155">
                  <c:v>56</c:v>
                </c:pt>
                <c:pt idx="156">
                  <c:v>56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58</c:v>
                </c:pt>
                <c:pt idx="162">
                  <c:v>58</c:v>
                </c:pt>
                <c:pt idx="163">
                  <c:v>60</c:v>
                </c:pt>
                <c:pt idx="164">
                  <c:v>62</c:v>
                </c:pt>
                <c:pt idx="165">
                  <c:v>63</c:v>
                </c:pt>
                <c:pt idx="166">
                  <c:v>65</c:v>
                </c:pt>
                <c:pt idx="16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1-4DD8-8F37-ECB183651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76384"/>
        <c:axId val="1269385536"/>
      </c:scatterChart>
      <c:valAx>
        <c:axId val="12693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385536"/>
        <c:crosses val="autoZero"/>
        <c:crossBetween val="midCat"/>
      </c:valAx>
      <c:valAx>
        <c:axId val="126938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Price per person per meal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376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Scatter</a:t>
            </a:r>
            <a:r>
              <a:rPr lang="en-US" altLang="zh-CN" baseline="0"/>
              <a:t> Plot for Y and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Sheet2!$B$2:$B$170</c:f>
              <c:strCache>
                <c:ptCount val="169"/>
                <c:pt idx="0">
                  <c:v>Restaurant Decoration Score (X)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24</c:v>
                </c:pt>
                <c:pt idx="167">
                  <c:v>24</c:v>
                </c:pt>
                <c:pt idx="168">
                  <c:v>25</c:v>
                </c:pt>
              </c:strCache>
            </c:strRef>
          </c:xVal>
          <c:yVal>
            <c:numRef>
              <c:f>Sheet2!$C$2:$C$170</c:f>
              <c:numCache>
                <c:formatCode>General</c:formatCode>
                <c:ptCount val="1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E-498C-ACB9-982623AE37C9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Sheet2!$B$2:$B$170</c:f>
              <c:strCache>
                <c:ptCount val="169"/>
                <c:pt idx="0">
                  <c:v>Restaurant Decoration Score (X)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24</c:v>
                </c:pt>
                <c:pt idx="167">
                  <c:v>24</c:v>
                </c:pt>
                <c:pt idx="168">
                  <c:v>25</c:v>
                </c:pt>
              </c:strCache>
            </c:strRef>
          </c:xVal>
          <c:yVal>
            <c:numRef>
              <c:f>Sheet2!$D$2:$D$170</c:f>
              <c:numCache>
                <c:formatCode>General</c:formatCode>
                <c:ptCount val="1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E-498C-ACB9-982623AE37C9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Sheet2!$B$2:$B$170</c:f>
              <c:strCache>
                <c:ptCount val="169"/>
                <c:pt idx="0">
                  <c:v>Restaurant Decoration Score (X)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24</c:v>
                </c:pt>
                <c:pt idx="167">
                  <c:v>24</c:v>
                </c:pt>
                <c:pt idx="168">
                  <c:v>25</c:v>
                </c:pt>
              </c:strCache>
            </c:strRef>
          </c:xVal>
          <c:yVal>
            <c:numRef>
              <c:f>Sheet2!$E$2:$E$170</c:f>
              <c:numCache>
                <c:formatCode>General</c:formatCode>
                <c:ptCount val="1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9E-498C-ACB9-982623AE37C9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Sheet2!$B$2:$B$170</c:f>
              <c:strCache>
                <c:ptCount val="169"/>
                <c:pt idx="0">
                  <c:v>Restaurant Decoration Score (X)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24</c:v>
                </c:pt>
                <c:pt idx="167">
                  <c:v>24</c:v>
                </c:pt>
                <c:pt idx="168">
                  <c:v>25</c:v>
                </c:pt>
              </c:strCache>
            </c:strRef>
          </c:xVal>
          <c:yVal>
            <c:numRef>
              <c:f>Sheet2!$F$2:$F$170</c:f>
              <c:numCache>
                <c:formatCode>General</c:formatCode>
                <c:ptCount val="169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53</c:v>
                </c:pt>
                <c:pt idx="148">
                  <c:v>53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55</c:v>
                </c:pt>
                <c:pt idx="155">
                  <c:v>55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58</c:v>
                </c:pt>
                <c:pt idx="163">
                  <c:v>58</c:v>
                </c:pt>
                <c:pt idx="164">
                  <c:v>60</c:v>
                </c:pt>
                <c:pt idx="165">
                  <c:v>62</c:v>
                </c:pt>
                <c:pt idx="166">
                  <c:v>63</c:v>
                </c:pt>
                <c:pt idx="167">
                  <c:v>65</c:v>
                </c:pt>
                <c:pt idx="168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9E-498C-ACB9-982623AE37C9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Sheet2!$B$2:$B$170</c:f>
              <c:strCache>
                <c:ptCount val="169"/>
                <c:pt idx="0">
                  <c:v>Restaurant Decoration Score (X)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24</c:v>
                </c:pt>
                <c:pt idx="167">
                  <c:v>24</c:v>
                </c:pt>
                <c:pt idx="168">
                  <c:v>25</c:v>
                </c:pt>
              </c:strCache>
            </c:strRef>
          </c:xVal>
          <c:yVal>
            <c:numRef>
              <c:f>Sheet2!$G$2:$G$170</c:f>
              <c:numCache>
                <c:formatCode>General</c:formatCode>
                <c:ptCount val="1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9E-498C-ACB9-982623AE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90784"/>
        <c:axId val="964900352"/>
      </c:scatterChart>
      <c:valAx>
        <c:axId val="9648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Restaurant Decoration Score (X)  </a:t>
                </a:r>
              </a:p>
            </c:rich>
          </c:tx>
          <c:layout>
            <c:manualLayout>
              <c:xMode val="edge"/>
              <c:yMode val="edge"/>
              <c:x val="0.3237141294838145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900352"/>
        <c:crosses val="autoZero"/>
        <c:crossBetween val="midCat"/>
      </c:valAx>
      <c:valAx>
        <c:axId val="9649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Price per person per meal (Y) 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2305555555555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89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Restaurant Decoration Score (X2)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Sheet4!$H$3:$H$170</c:f>
              <c:numCache>
                <c:formatCode>General</c:formatCode>
                <c:ptCount val="168"/>
                <c:pt idx="0">
                  <c:v>18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20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20</c:v>
                </c:pt>
                <c:pt idx="32">
                  <c:v>19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21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17</c:v>
                </c:pt>
                <c:pt idx="48">
                  <c:v>18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17</c:v>
                </c:pt>
                <c:pt idx="59">
                  <c:v>13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18</c:v>
                </c:pt>
                <c:pt idx="69">
                  <c:v>21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20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15</c:v>
                </c:pt>
                <c:pt idx="86">
                  <c:v>18</c:v>
                </c:pt>
                <c:pt idx="87">
                  <c:v>24</c:v>
                </c:pt>
                <c:pt idx="88">
                  <c:v>19</c:v>
                </c:pt>
                <c:pt idx="89">
                  <c:v>15</c:v>
                </c:pt>
                <c:pt idx="90">
                  <c:v>18</c:v>
                </c:pt>
                <c:pt idx="91">
                  <c:v>22</c:v>
                </c:pt>
                <c:pt idx="92">
                  <c:v>16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18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21</c:v>
                </c:pt>
                <c:pt idx="105">
                  <c:v>20</c:v>
                </c:pt>
                <c:pt idx="106">
                  <c:v>16</c:v>
                </c:pt>
                <c:pt idx="107">
                  <c:v>17</c:v>
                </c:pt>
                <c:pt idx="108">
                  <c:v>19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20</c:v>
                </c:pt>
                <c:pt idx="113">
                  <c:v>22</c:v>
                </c:pt>
                <c:pt idx="114">
                  <c:v>9</c:v>
                </c:pt>
                <c:pt idx="115">
                  <c:v>14</c:v>
                </c:pt>
                <c:pt idx="116">
                  <c:v>6</c:v>
                </c:pt>
                <c:pt idx="117">
                  <c:v>17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23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23</c:v>
                </c:pt>
                <c:pt idx="130">
                  <c:v>21</c:v>
                </c:pt>
                <c:pt idx="131">
                  <c:v>22</c:v>
                </c:pt>
                <c:pt idx="132">
                  <c:v>17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15</c:v>
                </c:pt>
                <c:pt idx="138">
                  <c:v>14</c:v>
                </c:pt>
                <c:pt idx="139">
                  <c:v>21</c:v>
                </c:pt>
                <c:pt idx="140">
                  <c:v>18</c:v>
                </c:pt>
                <c:pt idx="141">
                  <c:v>18</c:v>
                </c:pt>
                <c:pt idx="142">
                  <c:v>24</c:v>
                </c:pt>
                <c:pt idx="143">
                  <c:v>19</c:v>
                </c:pt>
                <c:pt idx="144">
                  <c:v>25</c:v>
                </c:pt>
                <c:pt idx="145">
                  <c:v>23</c:v>
                </c:pt>
                <c:pt idx="146">
                  <c:v>20</c:v>
                </c:pt>
                <c:pt idx="147">
                  <c:v>21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19</c:v>
                </c:pt>
                <c:pt idx="152">
                  <c:v>19</c:v>
                </c:pt>
                <c:pt idx="153">
                  <c:v>18</c:v>
                </c:pt>
                <c:pt idx="154">
                  <c:v>14</c:v>
                </c:pt>
                <c:pt idx="155">
                  <c:v>16</c:v>
                </c:pt>
                <c:pt idx="156">
                  <c:v>19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19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10</c:v>
                </c:pt>
              </c:numCache>
            </c:numRef>
          </c:xVal>
          <c:yVal>
            <c:numRef>
              <c:f>Sheet4!$L$157:$L$324</c:f>
              <c:numCache>
                <c:formatCode>General</c:formatCode>
                <c:ptCount val="168"/>
                <c:pt idx="0">
                  <c:v>-0.46730814271215593</c:v>
                </c:pt>
                <c:pt idx="1">
                  <c:v>-13.957842142243727</c:v>
                </c:pt>
                <c:pt idx="2">
                  <c:v>2.9853618549457295</c:v>
                </c:pt>
                <c:pt idx="3">
                  <c:v>-7.4483761417753058</c:v>
                </c:pt>
                <c:pt idx="4">
                  <c:v>8.0421578577562727</c:v>
                </c:pt>
                <c:pt idx="5">
                  <c:v>-1.4294441408384628</c:v>
                </c:pt>
                <c:pt idx="6">
                  <c:v>-4.4862401436489989</c:v>
                </c:pt>
                <c:pt idx="7">
                  <c:v>-9.4673081427121559</c:v>
                </c:pt>
                <c:pt idx="8">
                  <c:v>-6.9578421422437273</c:v>
                </c:pt>
                <c:pt idx="9">
                  <c:v>3.0232258568194226</c:v>
                </c:pt>
                <c:pt idx="10">
                  <c:v>4.0232258568194226</c:v>
                </c:pt>
                <c:pt idx="11">
                  <c:v>1.0421578577562727</c:v>
                </c:pt>
                <c:pt idx="12">
                  <c:v>6.0421578577562727</c:v>
                </c:pt>
                <c:pt idx="13">
                  <c:v>-5.9767741431805774</c:v>
                </c:pt>
                <c:pt idx="14">
                  <c:v>3.5326918572878441</c:v>
                </c:pt>
                <c:pt idx="15">
                  <c:v>-8.9578421422437273</c:v>
                </c:pt>
                <c:pt idx="16">
                  <c:v>1.5326918572878441</c:v>
                </c:pt>
                <c:pt idx="17">
                  <c:v>6.0610898586931157</c:v>
                </c:pt>
                <c:pt idx="18">
                  <c:v>-2.9767741431805774</c:v>
                </c:pt>
                <c:pt idx="19">
                  <c:v>2.5516238582246942</c:v>
                </c:pt>
                <c:pt idx="20">
                  <c:v>5.5516238582246942</c:v>
                </c:pt>
                <c:pt idx="21">
                  <c:v>10.023225856819423</c:v>
                </c:pt>
                <c:pt idx="22">
                  <c:v>-5.4673081427121559</c:v>
                </c:pt>
                <c:pt idx="23">
                  <c:v>-1.9389101413068843</c:v>
                </c:pt>
                <c:pt idx="24">
                  <c:v>-3.4483761417753058</c:v>
                </c:pt>
                <c:pt idx="25">
                  <c:v>-3.9767741431805774</c:v>
                </c:pt>
                <c:pt idx="26">
                  <c:v>4.0421578577562727</c:v>
                </c:pt>
                <c:pt idx="27">
                  <c:v>4.5137598563510011</c:v>
                </c:pt>
                <c:pt idx="28">
                  <c:v>3.0421578577562727</c:v>
                </c:pt>
                <c:pt idx="29">
                  <c:v>16.551623858224694</c:v>
                </c:pt>
                <c:pt idx="30">
                  <c:v>-4.4862401436489989</c:v>
                </c:pt>
                <c:pt idx="31">
                  <c:v>2.5516238582246942</c:v>
                </c:pt>
                <c:pt idx="32">
                  <c:v>3.0421578577562727</c:v>
                </c:pt>
                <c:pt idx="33">
                  <c:v>-2.4294441408384628</c:v>
                </c:pt>
                <c:pt idx="34">
                  <c:v>8.5705558591615372</c:v>
                </c:pt>
                <c:pt idx="35">
                  <c:v>-0.93891014130688433</c:v>
                </c:pt>
                <c:pt idx="36">
                  <c:v>7.5326918572878441</c:v>
                </c:pt>
                <c:pt idx="37">
                  <c:v>6.0421578577562727</c:v>
                </c:pt>
                <c:pt idx="38">
                  <c:v>8.5516238582246942</c:v>
                </c:pt>
                <c:pt idx="39">
                  <c:v>0.55162385822469417</c:v>
                </c:pt>
                <c:pt idx="40">
                  <c:v>-7.9767741431805774</c:v>
                </c:pt>
                <c:pt idx="41">
                  <c:v>2.0232258568194226</c:v>
                </c:pt>
                <c:pt idx="42">
                  <c:v>2.3225856819422575E-2</c:v>
                </c:pt>
                <c:pt idx="43">
                  <c:v>7.0610898586931157</c:v>
                </c:pt>
                <c:pt idx="44">
                  <c:v>15.023225856819423</c:v>
                </c:pt>
                <c:pt idx="45">
                  <c:v>3.0232258568194226</c:v>
                </c:pt>
                <c:pt idx="46">
                  <c:v>1.0042938558825796</c:v>
                </c:pt>
                <c:pt idx="47">
                  <c:v>15.023225856819423</c:v>
                </c:pt>
                <c:pt idx="48">
                  <c:v>14.532691857287844</c:v>
                </c:pt>
                <c:pt idx="49">
                  <c:v>5.5137598563510011</c:v>
                </c:pt>
                <c:pt idx="50">
                  <c:v>2.5326918572878441</c:v>
                </c:pt>
                <c:pt idx="51">
                  <c:v>-8.4483761417753058</c:v>
                </c:pt>
                <c:pt idx="52">
                  <c:v>-4.4673081427121559</c:v>
                </c:pt>
                <c:pt idx="53">
                  <c:v>2.4948278554141581</c:v>
                </c:pt>
                <c:pt idx="54">
                  <c:v>-1.9957061441174204</c:v>
                </c:pt>
                <c:pt idx="55">
                  <c:v>15.513759856351001</c:v>
                </c:pt>
                <c:pt idx="56">
                  <c:v>10.023225856819423</c:v>
                </c:pt>
                <c:pt idx="57">
                  <c:v>7.4948278554141581</c:v>
                </c:pt>
                <c:pt idx="58">
                  <c:v>-0.97677414318057743</c:v>
                </c:pt>
                <c:pt idx="59">
                  <c:v>-7.0146381450542705</c:v>
                </c:pt>
                <c:pt idx="60">
                  <c:v>4.5516238582246942</c:v>
                </c:pt>
                <c:pt idx="61">
                  <c:v>-7.4862401436489989</c:v>
                </c:pt>
                <c:pt idx="62">
                  <c:v>-3.4862401436489989</c:v>
                </c:pt>
                <c:pt idx="63">
                  <c:v>3.0421578577562727</c:v>
                </c:pt>
                <c:pt idx="64">
                  <c:v>2.0042938558825796</c:v>
                </c:pt>
                <c:pt idx="65">
                  <c:v>9.5137598563510011</c:v>
                </c:pt>
                <c:pt idx="66">
                  <c:v>-2.9578421422437273</c:v>
                </c:pt>
                <c:pt idx="67">
                  <c:v>-4.5051721445858419</c:v>
                </c:pt>
                <c:pt idx="68">
                  <c:v>-6.4673081427121559</c:v>
                </c:pt>
                <c:pt idx="69">
                  <c:v>4.0610898586931157</c:v>
                </c:pt>
                <c:pt idx="70">
                  <c:v>-6.4673081427121559</c:v>
                </c:pt>
                <c:pt idx="71">
                  <c:v>6.5516238582246942</c:v>
                </c:pt>
                <c:pt idx="72">
                  <c:v>0.55162385822469417</c:v>
                </c:pt>
                <c:pt idx="73">
                  <c:v>-0.50517214458584192</c:v>
                </c:pt>
                <c:pt idx="74">
                  <c:v>3.5516238582246942</c:v>
                </c:pt>
                <c:pt idx="75">
                  <c:v>8.5137598563510011</c:v>
                </c:pt>
                <c:pt idx="76">
                  <c:v>4.5137598563510011</c:v>
                </c:pt>
                <c:pt idx="77">
                  <c:v>-7.9767741431805774</c:v>
                </c:pt>
                <c:pt idx="78">
                  <c:v>-0.48624014364899892</c:v>
                </c:pt>
                <c:pt idx="79">
                  <c:v>4.5326918572878441</c:v>
                </c:pt>
                <c:pt idx="80">
                  <c:v>6.5326918572878441</c:v>
                </c:pt>
                <c:pt idx="81">
                  <c:v>4.2157857756272676E-2</c:v>
                </c:pt>
                <c:pt idx="82">
                  <c:v>-7.9578421422437273</c:v>
                </c:pt>
                <c:pt idx="83">
                  <c:v>-5.4862401436489989</c:v>
                </c:pt>
                <c:pt idx="84">
                  <c:v>4.2157857756272676E-2</c:v>
                </c:pt>
                <c:pt idx="85">
                  <c:v>1.0042938558825796</c:v>
                </c:pt>
                <c:pt idx="86">
                  <c:v>6.5326918572878441</c:v>
                </c:pt>
                <c:pt idx="87">
                  <c:v>-4.4105121399016198</c:v>
                </c:pt>
                <c:pt idx="88">
                  <c:v>-4.9578421422437273</c:v>
                </c:pt>
                <c:pt idx="89">
                  <c:v>1.0042938558825796</c:v>
                </c:pt>
                <c:pt idx="90">
                  <c:v>6.5326918572878441</c:v>
                </c:pt>
                <c:pt idx="91">
                  <c:v>6.5705558591615372</c:v>
                </c:pt>
                <c:pt idx="92">
                  <c:v>-2.4862401436489989</c:v>
                </c:pt>
                <c:pt idx="93">
                  <c:v>8.0421578577562727</c:v>
                </c:pt>
                <c:pt idx="94">
                  <c:v>-4.4673081427121559</c:v>
                </c:pt>
                <c:pt idx="95">
                  <c:v>-3.4862401436489989</c:v>
                </c:pt>
                <c:pt idx="96">
                  <c:v>-1.0146381450542705</c:v>
                </c:pt>
                <c:pt idx="97">
                  <c:v>2.3225856819422575E-2</c:v>
                </c:pt>
                <c:pt idx="98">
                  <c:v>-3.5051721445858419</c:v>
                </c:pt>
                <c:pt idx="99">
                  <c:v>-10.99570614411742</c:v>
                </c:pt>
                <c:pt idx="100">
                  <c:v>-0.46730814271215593</c:v>
                </c:pt>
                <c:pt idx="101">
                  <c:v>9.0042938558825796</c:v>
                </c:pt>
                <c:pt idx="102">
                  <c:v>18.513759856351001</c:v>
                </c:pt>
                <c:pt idx="103">
                  <c:v>-3.9957061441174204</c:v>
                </c:pt>
                <c:pt idx="104">
                  <c:v>6.1089858693115673E-2</c:v>
                </c:pt>
                <c:pt idx="105">
                  <c:v>-0.44837614177530583</c:v>
                </c:pt>
                <c:pt idx="106">
                  <c:v>-2.4862401436489989</c:v>
                </c:pt>
                <c:pt idx="107">
                  <c:v>-3.9767741431805774</c:v>
                </c:pt>
                <c:pt idx="108">
                  <c:v>-14.957842142243727</c:v>
                </c:pt>
                <c:pt idx="109">
                  <c:v>1.0421578577562727</c:v>
                </c:pt>
                <c:pt idx="110">
                  <c:v>1.5137598563510011</c:v>
                </c:pt>
                <c:pt idx="111">
                  <c:v>-1.4862401436489989</c:v>
                </c:pt>
                <c:pt idx="112">
                  <c:v>-5.4483761417753058</c:v>
                </c:pt>
                <c:pt idx="113">
                  <c:v>-2.4294441408384628</c:v>
                </c:pt>
                <c:pt idx="114">
                  <c:v>-2.0525021469279601</c:v>
                </c:pt>
                <c:pt idx="115">
                  <c:v>-5.5051721445858419</c:v>
                </c:pt>
                <c:pt idx="116">
                  <c:v>8.4190998516667719</c:v>
                </c:pt>
                <c:pt idx="117">
                  <c:v>2.3225856819422575E-2</c:v>
                </c:pt>
                <c:pt idx="118">
                  <c:v>-2.9957061441174204</c:v>
                </c:pt>
                <c:pt idx="119">
                  <c:v>-6.9957061441174204</c:v>
                </c:pt>
                <c:pt idx="120">
                  <c:v>-7.9767741431805774</c:v>
                </c:pt>
                <c:pt idx="121">
                  <c:v>6.5137598563510011</c:v>
                </c:pt>
                <c:pt idx="122">
                  <c:v>-0.48624014364899892</c:v>
                </c:pt>
                <c:pt idx="123">
                  <c:v>-3.9199781403700413</c:v>
                </c:pt>
                <c:pt idx="124">
                  <c:v>-2.9767741431805774</c:v>
                </c:pt>
                <c:pt idx="125">
                  <c:v>3.5326918572878441</c:v>
                </c:pt>
                <c:pt idx="126">
                  <c:v>2.5326918572878441</c:v>
                </c:pt>
                <c:pt idx="127">
                  <c:v>-0.97677414318057743</c:v>
                </c:pt>
                <c:pt idx="128">
                  <c:v>-3.9957061441174204</c:v>
                </c:pt>
                <c:pt idx="129">
                  <c:v>9.0800218596299587</c:v>
                </c:pt>
                <c:pt idx="130">
                  <c:v>-3.9389101413068843</c:v>
                </c:pt>
                <c:pt idx="131">
                  <c:v>11.570555859161537</c:v>
                </c:pt>
                <c:pt idx="132">
                  <c:v>4.0232258568194226</c:v>
                </c:pt>
                <c:pt idx="133">
                  <c:v>-7.4294441408384628</c:v>
                </c:pt>
                <c:pt idx="134">
                  <c:v>-1.9578421422437273</c:v>
                </c:pt>
                <c:pt idx="135">
                  <c:v>-5.9578421422437273</c:v>
                </c:pt>
                <c:pt idx="136">
                  <c:v>2.5326918572878441</c:v>
                </c:pt>
                <c:pt idx="137">
                  <c:v>-3.9957061441174204</c:v>
                </c:pt>
                <c:pt idx="138">
                  <c:v>-10.505172144585842</c:v>
                </c:pt>
                <c:pt idx="139">
                  <c:v>-8.9389101413068843</c:v>
                </c:pt>
                <c:pt idx="140">
                  <c:v>-14.467308142712156</c:v>
                </c:pt>
                <c:pt idx="141">
                  <c:v>5.5326918572878441</c:v>
                </c:pt>
                <c:pt idx="142">
                  <c:v>-5.4105121399016198</c:v>
                </c:pt>
                <c:pt idx="143">
                  <c:v>-0.95784214224372732</c:v>
                </c:pt>
                <c:pt idx="144">
                  <c:v>2.0989538605668088</c:v>
                </c:pt>
                <c:pt idx="145">
                  <c:v>-3.9199781403700413</c:v>
                </c:pt>
                <c:pt idx="146">
                  <c:v>-8.4483761417753058</c:v>
                </c:pt>
                <c:pt idx="147">
                  <c:v>-5.9389101413068843</c:v>
                </c:pt>
                <c:pt idx="148">
                  <c:v>-2.9767741431805774</c:v>
                </c:pt>
                <c:pt idx="149">
                  <c:v>-2.9767741431805774</c:v>
                </c:pt>
                <c:pt idx="150">
                  <c:v>3.5137598563510011</c:v>
                </c:pt>
                <c:pt idx="151">
                  <c:v>11.042157857756273</c:v>
                </c:pt>
                <c:pt idx="152">
                  <c:v>-6.9578421422437273</c:v>
                </c:pt>
                <c:pt idx="153">
                  <c:v>-0.46730814271215593</c:v>
                </c:pt>
                <c:pt idx="154">
                  <c:v>-4.5051721445858419</c:v>
                </c:pt>
                <c:pt idx="155">
                  <c:v>3.5137598563510011</c:v>
                </c:pt>
                <c:pt idx="156">
                  <c:v>4.0421578577562727</c:v>
                </c:pt>
                <c:pt idx="157">
                  <c:v>-4.4862401436489989</c:v>
                </c:pt>
                <c:pt idx="158">
                  <c:v>-4.9957061441174204</c:v>
                </c:pt>
                <c:pt idx="159">
                  <c:v>-9.9767741431805774</c:v>
                </c:pt>
                <c:pt idx="160">
                  <c:v>4.2157857756272676E-2</c:v>
                </c:pt>
                <c:pt idx="161">
                  <c:v>6.0042938558825796</c:v>
                </c:pt>
                <c:pt idx="162">
                  <c:v>-7.4862401436489989</c:v>
                </c:pt>
                <c:pt idx="163">
                  <c:v>-4.9957061441174204</c:v>
                </c:pt>
                <c:pt idx="164">
                  <c:v>-12.486240143648999</c:v>
                </c:pt>
                <c:pt idx="165">
                  <c:v>-7.4862401436489989</c:v>
                </c:pt>
                <c:pt idx="166">
                  <c:v>-2.9767741431805774</c:v>
                </c:pt>
                <c:pt idx="167">
                  <c:v>10.456963853540465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48-4C31-8A31-74C57B03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85295"/>
        <c:axId val="2101286543"/>
      </c:scatterChart>
      <c:valAx>
        <c:axId val="2101285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Restaurant Decoration Score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286543"/>
        <c:crosses val="autoZero"/>
        <c:crossBetween val="midCat"/>
      </c:valAx>
      <c:valAx>
        <c:axId val="2101286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285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Restaurant Decoration Score 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per person per meal Y</c:v>
          </c:tx>
          <c:spPr>
            <a:ln w="19050">
              <a:noFill/>
            </a:ln>
          </c:spPr>
          <c:xVal>
            <c:numRef>
              <c:f>Sheet4!$H$3:$H$170</c:f>
              <c:numCache>
                <c:formatCode>General</c:formatCode>
                <c:ptCount val="168"/>
                <c:pt idx="0">
                  <c:v>18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20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20</c:v>
                </c:pt>
                <c:pt idx="32">
                  <c:v>19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21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17</c:v>
                </c:pt>
                <c:pt idx="48">
                  <c:v>18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17</c:v>
                </c:pt>
                <c:pt idx="59">
                  <c:v>13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18</c:v>
                </c:pt>
                <c:pt idx="69">
                  <c:v>21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20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15</c:v>
                </c:pt>
                <c:pt idx="86">
                  <c:v>18</c:v>
                </c:pt>
                <c:pt idx="87">
                  <c:v>24</c:v>
                </c:pt>
                <c:pt idx="88">
                  <c:v>19</c:v>
                </c:pt>
                <c:pt idx="89">
                  <c:v>15</c:v>
                </c:pt>
                <c:pt idx="90">
                  <c:v>18</c:v>
                </c:pt>
                <c:pt idx="91">
                  <c:v>22</c:v>
                </c:pt>
                <c:pt idx="92">
                  <c:v>16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18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21</c:v>
                </c:pt>
                <c:pt idx="105">
                  <c:v>20</c:v>
                </c:pt>
                <c:pt idx="106">
                  <c:v>16</c:v>
                </c:pt>
                <c:pt idx="107">
                  <c:v>17</c:v>
                </c:pt>
                <c:pt idx="108">
                  <c:v>19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20</c:v>
                </c:pt>
                <c:pt idx="113">
                  <c:v>22</c:v>
                </c:pt>
                <c:pt idx="114">
                  <c:v>9</c:v>
                </c:pt>
                <c:pt idx="115">
                  <c:v>14</c:v>
                </c:pt>
                <c:pt idx="116">
                  <c:v>6</c:v>
                </c:pt>
                <c:pt idx="117">
                  <c:v>17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23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23</c:v>
                </c:pt>
                <c:pt idx="130">
                  <c:v>21</c:v>
                </c:pt>
                <c:pt idx="131">
                  <c:v>22</c:v>
                </c:pt>
                <c:pt idx="132">
                  <c:v>17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15</c:v>
                </c:pt>
                <c:pt idx="138">
                  <c:v>14</c:v>
                </c:pt>
                <c:pt idx="139">
                  <c:v>21</c:v>
                </c:pt>
                <c:pt idx="140">
                  <c:v>18</c:v>
                </c:pt>
                <c:pt idx="141">
                  <c:v>18</c:v>
                </c:pt>
                <c:pt idx="142">
                  <c:v>24</c:v>
                </c:pt>
                <c:pt idx="143">
                  <c:v>19</c:v>
                </c:pt>
                <c:pt idx="144">
                  <c:v>25</c:v>
                </c:pt>
                <c:pt idx="145">
                  <c:v>23</c:v>
                </c:pt>
                <c:pt idx="146">
                  <c:v>20</c:v>
                </c:pt>
                <c:pt idx="147">
                  <c:v>21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19</c:v>
                </c:pt>
                <c:pt idx="152">
                  <c:v>19</c:v>
                </c:pt>
                <c:pt idx="153">
                  <c:v>18</c:v>
                </c:pt>
                <c:pt idx="154">
                  <c:v>14</c:v>
                </c:pt>
                <c:pt idx="155">
                  <c:v>16</c:v>
                </c:pt>
                <c:pt idx="156">
                  <c:v>19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19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10</c:v>
                </c:pt>
              </c:numCache>
            </c:numRef>
          </c:xVal>
          <c:yVal>
            <c:numRef>
              <c:f>Sheet4!$B$3:$B$170</c:f>
              <c:numCache>
                <c:formatCode>General</c:formatCode>
                <c:ptCount val="168"/>
                <c:pt idx="0">
                  <c:v>43</c:v>
                </c:pt>
                <c:pt idx="1">
                  <c:v>32</c:v>
                </c:pt>
                <c:pt idx="2">
                  <c:v>34</c:v>
                </c:pt>
                <c:pt idx="3">
                  <c:v>41</c:v>
                </c:pt>
                <c:pt idx="4">
                  <c:v>54</c:v>
                </c:pt>
                <c:pt idx="5">
                  <c:v>52</c:v>
                </c:pt>
                <c:pt idx="6">
                  <c:v>34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45</c:v>
                </c:pt>
                <c:pt idx="11">
                  <c:v>47</c:v>
                </c:pt>
                <c:pt idx="12">
                  <c:v>52</c:v>
                </c:pt>
                <c:pt idx="13">
                  <c:v>35</c:v>
                </c:pt>
                <c:pt idx="14">
                  <c:v>47</c:v>
                </c:pt>
                <c:pt idx="15">
                  <c:v>37</c:v>
                </c:pt>
                <c:pt idx="16">
                  <c:v>45</c:v>
                </c:pt>
                <c:pt idx="17">
                  <c:v>57</c:v>
                </c:pt>
                <c:pt idx="18">
                  <c:v>38</c:v>
                </c:pt>
                <c:pt idx="19">
                  <c:v>51</c:v>
                </c:pt>
                <c:pt idx="20">
                  <c:v>54</c:v>
                </c:pt>
                <c:pt idx="21">
                  <c:v>51</c:v>
                </c:pt>
                <c:pt idx="22">
                  <c:v>38</c:v>
                </c:pt>
                <c:pt idx="23">
                  <c:v>49</c:v>
                </c:pt>
                <c:pt idx="24">
                  <c:v>45</c:v>
                </c:pt>
                <c:pt idx="25">
                  <c:v>37</c:v>
                </c:pt>
                <c:pt idx="26">
                  <c:v>50</c:v>
                </c:pt>
                <c:pt idx="27">
                  <c:v>43</c:v>
                </c:pt>
                <c:pt idx="28">
                  <c:v>49</c:v>
                </c:pt>
                <c:pt idx="29">
                  <c:v>65</c:v>
                </c:pt>
                <c:pt idx="30">
                  <c:v>34</c:v>
                </c:pt>
                <c:pt idx="31">
                  <c:v>51</c:v>
                </c:pt>
                <c:pt idx="32">
                  <c:v>49</c:v>
                </c:pt>
                <c:pt idx="33">
                  <c:v>51</c:v>
                </c:pt>
                <c:pt idx="34">
                  <c:v>62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57</c:v>
                </c:pt>
                <c:pt idx="39">
                  <c:v>49</c:v>
                </c:pt>
                <c:pt idx="40">
                  <c:v>33</c:v>
                </c:pt>
                <c:pt idx="41">
                  <c:v>43</c:v>
                </c:pt>
                <c:pt idx="42">
                  <c:v>41</c:v>
                </c:pt>
                <c:pt idx="43">
                  <c:v>58</c:v>
                </c:pt>
                <c:pt idx="44">
                  <c:v>56</c:v>
                </c:pt>
                <c:pt idx="45">
                  <c:v>44</c:v>
                </c:pt>
                <c:pt idx="46">
                  <c:v>37</c:v>
                </c:pt>
                <c:pt idx="47">
                  <c:v>56</c:v>
                </c:pt>
                <c:pt idx="48">
                  <c:v>58</c:v>
                </c:pt>
                <c:pt idx="49">
                  <c:v>44</c:v>
                </c:pt>
                <c:pt idx="50">
                  <c:v>46</c:v>
                </c:pt>
                <c:pt idx="51">
                  <c:v>40</c:v>
                </c:pt>
                <c:pt idx="52">
                  <c:v>39</c:v>
                </c:pt>
                <c:pt idx="53">
                  <c:v>36</c:v>
                </c:pt>
                <c:pt idx="54">
                  <c:v>34</c:v>
                </c:pt>
                <c:pt idx="55">
                  <c:v>54</c:v>
                </c:pt>
                <c:pt idx="56">
                  <c:v>51</c:v>
                </c:pt>
                <c:pt idx="57">
                  <c:v>41</c:v>
                </c:pt>
                <c:pt idx="58">
                  <c:v>40</c:v>
                </c:pt>
                <c:pt idx="59">
                  <c:v>24</c:v>
                </c:pt>
                <c:pt idx="60">
                  <c:v>53</c:v>
                </c:pt>
                <c:pt idx="61">
                  <c:v>31</c:v>
                </c:pt>
                <c:pt idx="62">
                  <c:v>35</c:v>
                </c:pt>
                <c:pt idx="63">
                  <c:v>49</c:v>
                </c:pt>
                <c:pt idx="64">
                  <c:v>38</c:v>
                </c:pt>
                <c:pt idx="65">
                  <c:v>48</c:v>
                </c:pt>
                <c:pt idx="66">
                  <c:v>43</c:v>
                </c:pt>
                <c:pt idx="67">
                  <c:v>29</c:v>
                </c:pt>
                <c:pt idx="68">
                  <c:v>37</c:v>
                </c:pt>
                <c:pt idx="69">
                  <c:v>55</c:v>
                </c:pt>
                <c:pt idx="70">
                  <c:v>37</c:v>
                </c:pt>
                <c:pt idx="71">
                  <c:v>55</c:v>
                </c:pt>
                <c:pt idx="72">
                  <c:v>49</c:v>
                </c:pt>
                <c:pt idx="73">
                  <c:v>33</c:v>
                </c:pt>
                <c:pt idx="74">
                  <c:v>52</c:v>
                </c:pt>
                <c:pt idx="75">
                  <c:v>47</c:v>
                </c:pt>
                <c:pt idx="76">
                  <c:v>43</c:v>
                </c:pt>
                <c:pt idx="77">
                  <c:v>33</c:v>
                </c:pt>
                <c:pt idx="78">
                  <c:v>38</c:v>
                </c:pt>
                <c:pt idx="79">
                  <c:v>48</c:v>
                </c:pt>
                <c:pt idx="80">
                  <c:v>50</c:v>
                </c:pt>
                <c:pt idx="81">
                  <c:v>46</c:v>
                </c:pt>
                <c:pt idx="82">
                  <c:v>38</c:v>
                </c:pt>
                <c:pt idx="83">
                  <c:v>33</c:v>
                </c:pt>
                <c:pt idx="84">
                  <c:v>46</c:v>
                </c:pt>
                <c:pt idx="85">
                  <c:v>37</c:v>
                </c:pt>
                <c:pt idx="86">
                  <c:v>50</c:v>
                </c:pt>
                <c:pt idx="87">
                  <c:v>54</c:v>
                </c:pt>
                <c:pt idx="88">
                  <c:v>41</c:v>
                </c:pt>
                <c:pt idx="89">
                  <c:v>37</c:v>
                </c:pt>
                <c:pt idx="90">
                  <c:v>50</c:v>
                </c:pt>
                <c:pt idx="91">
                  <c:v>60</c:v>
                </c:pt>
                <c:pt idx="92">
                  <c:v>36</c:v>
                </c:pt>
                <c:pt idx="93">
                  <c:v>54</c:v>
                </c:pt>
                <c:pt idx="94">
                  <c:v>39</c:v>
                </c:pt>
                <c:pt idx="95">
                  <c:v>35</c:v>
                </c:pt>
                <c:pt idx="96">
                  <c:v>30</c:v>
                </c:pt>
                <c:pt idx="97">
                  <c:v>41</c:v>
                </c:pt>
                <c:pt idx="98">
                  <c:v>30</c:v>
                </c:pt>
                <c:pt idx="99">
                  <c:v>25</c:v>
                </c:pt>
                <c:pt idx="100">
                  <c:v>43</c:v>
                </c:pt>
                <c:pt idx="101">
                  <c:v>45</c:v>
                </c:pt>
                <c:pt idx="102">
                  <c:v>57</c:v>
                </c:pt>
                <c:pt idx="103">
                  <c:v>32</c:v>
                </c:pt>
                <c:pt idx="104">
                  <c:v>51</c:v>
                </c:pt>
                <c:pt idx="105">
                  <c:v>48</c:v>
                </c:pt>
                <c:pt idx="106">
                  <c:v>36</c:v>
                </c:pt>
                <c:pt idx="107">
                  <c:v>37</c:v>
                </c:pt>
                <c:pt idx="108">
                  <c:v>31</c:v>
                </c:pt>
                <c:pt idx="109">
                  <c:v>47</c:v>
                </c:pt>
                <c:pt idx="110">
                  <c:v>40</c:v>
                </c:pt>
                <c:pt idx="111">
                  <c:v>37</c:v>
                </c:pt>
                <c:pt idx="112">
                  <c:v>43</c:v>
                </c:pt>
                <c:pt idx="113">
                  <c:v>51</c:v>
                </c:pt>
                <c:pt idx="114">
                  <c:v>19</c:v>
                </c:pt>
                <c:pt idx="115">
                  <c:v>28</c:v>
                </c:pt>
                <c:pt idx="116">
                  <c:v>22</c:v>
                </c:pt>
                <c:pt idx="117">
                  <c:v>41</c:v>
                </c:pt>
                <c:pt idx="118">
                  <c:v>33</c:v>
                </c:pt>
                <c:pt idx="119">
                  <c:v>29</c:v>
                </c:pt>
                <c:pt idx="120">
                  <c:v>33</c:v>
                </c:pt>
                <c:pt idx="121">
                  <c:v>45</c:v>
                </c:pt>
                <c:pt idx="122">
                  <c:v>38</c:v>
                </c:pt>
                <c:pt idx="123">
                  <c:v>52</c:v>
                </c:pt>
                <c:pt idx="124">
                  <c:v>38</c:v>
                </c:pt>
                <c:pt idx="125">
                  <c:v>47</c:v>
                </c:pt>
                <c:pt idx="126">
                  <c:v>46</c:v>
                </c:pt>
                <c:pt idx="127">
                  <c:v>40</c:v>
                </c:pt>
                <c:pt idx="128">
                  <c:v>32</c:v>
                </c:pt>
                <c:pt idx="129">
                  <c:v>65</c:v>
                </c:pt>
                <c:pt idx="130">
                  <c:v>47</c:v>
                </c:pt>
                <c:pt idx="131">
                  <c:v>65</c:v>
                </c:pt>
                <c:pt idx="132">
                  <c:v>45</c:v>
                </c:pt>
                <c:pt idx="133">
                  <c:v>46</c:v>
                </c:pt>
                <c:pt idx="134">
                  <c:v>44</c:v>
                </c:pt>
                <c:pt idx="135">
                  <c:v>40</c:v>
                </c:pt>
                <c:pt idx="136">
                  <c:v>46</c:v>
                </c:pt>
                <c:pt idx="137">
                  <c:v>32</c:v>
                </c:pt>
                <c:pt idx="138">
                  <c:v>23</c:v>
                </c:pt>
                <c:pt idx="139">
                  <c:v>42</c:v>
                </c:pt>
                <c:pt idx="140">
                  <c:v>29</c:v>
                </c:pt>
                <c:pt idx="141">
                  <c:v>49</c:v>
                </c:pt>
                <c:pt idx="142">
                  <c:v>53</c:v>
                </c:pt>
                <c:pt idx="143">
                  <c:v>45</c:v>
                </c:pt>
                <c:pt idx="144">
                  <c:v>63</c:v>
                </c:pt>
                <c:pt idx="145">
                  <c:v>52</c:v>
                </c:pt>
                <c:pt idx="146">
                  <c:v>40</c:v>
                </c:pt>
                <c:pt idx="147">
                  <c:v>45</c:v>
                </c:pt>
                <c:pt idx="148">
                  <c:v>38</c:v>
                </c:pt>
                <c:pt idx="149">
                  <c:v>38</c:v>
                </c:pt>
                <c:pt idx="150">
                  <c:v>42</c:v>
                </c:pt>
                <c:pt idx="151">
                  <c:v>57</c:v>
                </c:pt>
                <c:pt idx="152">
                  <c:v>39</c:v>
                </c:pt>
                <c:pt idx="153">
                  <c:v>43</c:v>
                </c:pt>
                <c:pt idx="154">
                  <c:v>29</c:v>
                </c:pt>
                <c:pt idx="155">
                  <c:v>42</c:v>
                </c:pt>
                <c:pt idx="156">
                  <c:v>50</c:v>
                </c:pt>
                <c:pt idx="157">
                  <c:v>34</c:v>
                </c:pt>
                <c:pt idx="158">
                  <c:v>31</c:v>
                </c:pt>
                <c:pt idx="159">
                  <c:v>31</c:v>
                </c:pt>
                <c:pt idx="160">
                  <c:v>46</c:v>
                </c:pt>
                <c:pt idx="161">
                  <c:v>42</c:v>
                </c:pt>
                <c:pt idx="162">
                  <c:v>31</c:v>
                </c:pt>
                <c:pt idx="163">
                  <c:v>31</c:v>
                </c:pt>
                <c:pt idx="164">
                  <c:v>26</c:v>
                </c:pt>
                <c:pt idx="165">
                  <c:v>31</c:v>
                </c:pt>
                <c:pt idx="166">
                  <c:v>38</c:v>
                </c:pt>
                <c:pt idx="16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3-496A-AB8C-CA6D722B34A4}"/>
            </c:ext>
          </c:extLst>
        </c:ser>
        <c:ser>
          <c:idx val="1"/>
          <c:order val="1"/>
          <c:tx>
            <c:v>预测 Price per person per meal Y</c:v>
          </c:tx>
          <c:spPr>
            <a:ln w="19050">
              <a:noFill/>
            </a:ln>
          </c:spPr>
          <c:xVal>
            <c:numRef>
              <c:f>Sheet4!$H$3:$H$170</c:f>
              <c:numCache>
                <c:formatCode>General</c:formatCode>
                <c:ptCount val="168"/>
                <c:pt idx="0">
                  <c:v>18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20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20</c:v>
                </c:pt>
                <c:pt idx="32">
                  <c:v>19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21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17</c:v>
                </c:pt>
                <c:pt idx="48">
                  <c:v>18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17</c:v>
                </c:pt>
                <c:pt idx="59">
                  <c:v>13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14</c:v>
                </c:pt>
                <c:pt idx="68">
                  <c:v>18</c:v>
                </c:pt>
                <c:pt idx="69">
                  <c:v>21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20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15</c:v>
                </c:pt>
                <c:pt idx="86">
                  <c:v>18</c:v>
                </c:pt>
                <c:pt idx="87">
                  <c:v>24</c:v>
                </c:pt>
                <c:pt idx="88">
                  <c:v>19</c:v>
                </c:pt>
                <c:pt idx="89">
                  <c:v>15</c:v>
                </c:pt>
                <c:pt idx="90">
                  <c:v>18</c:v>
                </c:pt>
                <c:pt idx="91">
                  <c:v>22</c:v>
                </c:pt>
                <c:pt idx="92">
                  <c:v>16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13</c:v>
                </c:pt>
                <c:pt idx="97">
                  <c:v>17</c:v>
                </c:pt>
                <c:pt idx="98">
                  <c:v>14</c:v>
                </c:pt>
                <c:pt idx="99">
                  <c:v>15</c:v>
                </c:pt>
                <c:pt idx="100">
                  <c:v>18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21</c:v>
                </c:pt>
                <c:pt idx="105">
                  <c:v>20</c:v>
                </c:pt>
                <c:pt idx="106">
                  <c:v>16</c:v>
                </c:pt>
                <c:pt idx="107">
                  <c:v>17</c:v>
                </c:pt>
                <c:pt idx="108">
                  <c:v>19</c:v>
                </c:pt>
                <c:pt idx="109">
                  <c:v>19</c:v>
                </c:pt>
                <c:pt idx="110">
                  <c:v>16</c:v>
                </c:pt>
                <c:pt idx="111">
                  <c:v>16</c:v>
                </c:pt>
                <c:pt idx="112">
                  <c:v>20</c:v>
                </c:pt>
                <c:pt idx="113">
                  <c:v>22</c:v>
                </c:pt>
                <c:pt idx="114">
                  <c:v>9</c:v>
                </c:pt>
                <c:pt idx="115">
                  <c:v>14</c:v>
                </c:pt>
                <c:pt idx="116">
                  <c:v>6</c:v>
                </c:pt>
                <c:pt idx="117">
                  <c:v>17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23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17</c:v>
                </c:pt>
                <c:pt idx="128">
                  <c:v>15</c:v>
                </c:pt>
                <c:pt idx="129">
                  <c:v>23</c:v>
                </c:pt>
                <c:pt idx="130">
                  <c:v>21</c:v>
                </c:pt>
                <c:pt idx="131">
                  <c:v>22</c:v>
                </c:pt>
                <c:pt idx="132">
                  <c:v>17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15</c:v>
                </c:pt>
                <c:pt idx="138">
                  <c:v>14</c:v>
                </c:pt>
                <c:pt idx="139">
                  <c:v>21</c:v>
                </c:pt>
                <c:pt idx="140">
                  <c:v>18</c:v>
                </c:pt>
                <c:pt idx="141">
                  <c:v>18</c:v>
                </c:pt>
                <c:pt idx="142">
                  <c:v>24</c:v>
                </c:pt>
                <c:pt idx="143">
                  <c:v>19</c:v>
                </c:pt>
                <c:pt idx="144">
                  <c:v>25</c:v>
                </c:pt>
                <c:pt idx="145">
                  <c:v>23</c:v>
                </c:pt>
                <c:pt idx="146">
                  <c:v>20</c:v>
                </c:pt>
                <c:pt idx="147">
                  <c:v>21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19</c:v>
                </c:pt>
                <c:pt idx="152">
                  <c:v>19</c:v>
                </c:pt>
                <c:pt idx="153">
                  <c:v>18</c:v>
                </c:pt>
                <c:pt idx="154">
                  <c:v>14</c:v>
                </c:pt>
                <c:pt idx="155">
                  <c:v>16</c:v>
                </c:pt>
                <c:pt idx="156">
                  <c:v>19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19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10</c:v>
                </c:pt>
              </c:numCache>
            </c:numRef>
          </c:xVal>
          <c:yVal>
            <c:numRef>
              <c:f>Sheet4!$K$157:$K$324</c:f>
              <c:numCache>
                <c:formatCode>General</c:formatCode>
                <c:ptCount val="168"/>
                <c:pt idx="0">
                  <c:v>43.467308142712156</c:v>
                </c:pt>
                <c:pt idx="1">
                  <c:v>45.957842142243727</c:v>
                </c:pt>
                <c:pt idx="2">
                  <c:v>31.014638145054271</c:v>
                </c:pt>
                <c:pt idx="3">
                  <c:v>48.448376141775306</c:v>
                </c:pt>
                <c:pt idx="4">
                  <c:v>45.957842142243727</c:v>
                </c:pt>
                <c:pt idx="5">
                  <c:v>53.429444140838463</c:v>
                </c:pt>
                <c:pt idx="6">
                  <c:v>38.486240143648999</c:v>
                </c:pt>
                <c:pt idx="7">
                  <c:v>43.467308142712156</c:v>
                </c:pt>
                <c:pt idx="8">
                  <c:v>45.957842142243727</c:v>
                </c:pt>
                <c:pt idx="9">
                  <c:v>40.976774143180577</c:v>
                </c:pt>
                <c:pt idx="10">
                  <c:v>40.976774143180577</c:v>
                </c:pt>
                <c:pt idx="11">
                  <c:v>45.957842142243727</c:v>
                </c:pt>
                <c:pt idx="12">
                  <c:v>45.957842142243727</c:v>
                </c:pt>
                <c:pt idx="13">
                  <c:v>40.976774143180577</c:v>
                </c:pt>
                <c:pt idx="14">
                  <c:v>43.467308142712156</c:v>
                </c:pt>
                <c:pt idx="15">
                  <c:v>45.957842142243727</c:v>
                </c:pt>
                <c:pt idx="16">
                  <c:v>43.467308142712156</c:v>
                </c:pt>
                <c:pt idx="17">
                  <c:v>50.938910141306884</c:v>
                </c:pt>
                <c:pt idx="18">
                  <c:v>40.976774143180577</c:v>
                </c:pt>
                <c:pt idx="19">
                  <c:v>48.448376141775306</c:v>
                </c:pt>
                <c:pt idx="20">
                  <c:v>48.448376141775306</c:v>
                </c:pt>
                <c:pt idx="21">
                  <c:v>40.976774143180577</c:v>
                </c:pt>
                <c:pt idx="22">
                  <c:v>43.467308142712156</c:v>
                </c:pt>
                <c:pt idx="23">
                  <c:v>50.938910141306884</c:v>
                </c:pt>
                <c:pt idx="24">
                  <c:v>48.448376141775306</c:v>
                </c:pt>
                <c:pt idx="25">
                  <c:v>40.976774143180577</c:v>
                </c:pt>
                <c:pt idx="26">
                  <c:v>45.957842142243727</c:v>
                </c:pt>
                <c:pt idx="27">
                  <c:v>38.486240143648999</c:v>
                </c:pt>
                <c:pt idx="28">
                  <c:v>45.957842142243727</c:v>
                </c:pt>
                <c:pt idx="29">
                  <c:v>48.448376141775306</c:v>
                </c:pt>
                <c:pt idx="30">
                  <c:v>38.486240143648999</c:v>
                </c:pt>
                <c:pt idx="31">
                  <c:v>48.448376141775306</c:v>
                </c:pt>
                <c:pt idx="32">
                  <c:v>45.957842142243727</c:v>
                </c:pt>
                <c:pt idx="33">
                  <c:v>53.429444140838463</c:v>
                </c:pt>
                <c:pt idx="34">
                  <c:v>53.429444140838463</c:v>
                </c:pt>
                <c:pt idx="35">
                  <c:v>50.938910141306884</c:v>
                </c:pt>
                <c:pt idx="36">
                  <c:v>43.467308142712156</c:v>
                </c:pt>
                <c:pt idx="37">
                  <c:v>45.957842142243727</c:v>
                </c:pt>
                <c:pt idx="38">
                  <c:v>48.448376141775306</c:v>
                </c:pt>
                <c:pt idx="39">
                  <c:v>48.448376141775306</c:v>
                </c:pt>
                <c:pt idx="40">
                  <c:v>40.976774143180577</c:v>
                </c:pt>
                <c:pt idx="41">
                  <c:v>40.976774143180577</c:v>
                </c:pt>
                <c:pt idx="42">
                  <c:v>40.976774143180577</c:v>
                </c:pt>
                <c:pt idx="43">
                  <c:v>50.938910141306884</c:v>
                </c:pt>
                <c:pt idx="44">
                  <c:v>40.976774143180577</c:v>
                </c:pt>
                <c:pt idx="45">
                  <c:v>40.976774143180577</c:v>
                </c:pt>
                <c:pt idx="46">
                  <c:v>35.99570614411742</c:v>
                </c:pt>
                <c:pt idx="47">
                  <c:v>40.976774143180577</c:v>
                </c:pt>
                <c:pt idx="48">
                  <c:v>43.467308142712156</c:v>
                </c:pt>
                <c:pt idx="49">
                  <c:v>38.486240143648999</c:v>
                </c:pt>
                <c:pt idx="50">
                  <c:v>43.467308142712156</c:v>
                </c:pt>
                <c:pt idx="51">
                  <c:v>48.448376141775306</c:v>
                </c:pt>
                <c:pt idx="52">
                  <c:v>43.467308142712156</c:v>
                </c:pt>
                <c:pt idx="53">
                  <c:v>33.505172144585842</c:v>
                </c:pt>
                <c:pt idx="54">
                  <c:v>35.99570614411742</c:v>
                </c:pt>
                <c:pt idx="55">
                  <c:v>38.486240143648999</c:v>
                </c:pt>
                <c:pt idx="56">
                  <c:v>40.976774143180577</c:v>
                </c:pt>
                <c:pt idx="57">
                  <c:v>33.505172144585842</c:v>
                </c:pt>
                <c:pt idx="58">
                  <c:v>40.976774143180577</c:v>
                </c:pt>
                <c:pt idx="59">
                  <c:v>31.014638145054271</c:v>
                </c:pt>
                <c:pt idx="60">
                  <c:v>48.448376141775306</c:v>
                </c:pt>
                <c:pt idx="61">
                  <c:v>38.486240143648999</c:v>
                </c:pt>
                <c:pt idx="62">
                  <c:v>38.486240143648999</c:v>
                </c:pt>
                <c:pt idx="63">
                  <c:v>45.957842142243727</c:v>
                </c:pt>
                <c:pt idx="64">
                  <c:v>35.99570614411742</c:v>
                </c:pt>
                <c:pt idx="65">
                  <c:v>38.486240143648999</c:v>
                </c:pt>
                <c:pt idx="66">
                  <c:v>45.957842142243727</c:v>
                </c:pt>
                <c:pt idx="67">
                  <c:v>33.505172144585842</c:v>
                </c:pt>
                <c:pt idx="68">
                  <c:v>43.467308142712156</c:v>
                </c:pt>
                <c:pt idx="69">
                  <c:v>50.938910141306884</c:v>
                </c:pt>
                <c:pt idx="70">
                  <c:v>43.467308142712156</c:v>
                </c:pt>
                <c:pt idx="71">
                  <c:v>48.448376141775306</c:v>
                </c:pt>
                <c:pt idx="72">
                  <c:v>48.448376141775306</c:v>
                </c:pt>
                <c:pt idx="73">
                  <c:v>33.505172144585842</c:v>
                </c:pt>
                <c:pt idx="74">
                  <c:v>48.448376141775306</c:v>
                </c:pt>
                <c:pt idx="75">
                  <c:v>38.486240143648999</c:v>
                </c:pt>
                <c:pt idx="76">
                  <c:v>38.486240143648999</c:v>
                </c:pt>
                <c:pt idx="77">
                  <c:v>40.976774143180577</c:v>
                </c:pt>
                <c:pt idx="78">
                  <c:v>38.486240143648999</c:v>
                </c:pt>
                <c:pt idx="79">
                  <c:v>43.467308142712156</c:v>
                </c:pt>
                <c:pt idx="80">
                  <c:v>43.467308142712156</c:v>
                </c:pt>
                <c:pt idx="81">
                  <c:v>45.957842142243727</c:v>
                </c:pt>
                <c:pt idx="82">
                  <c:v>45.957842142243727</c:v>
                </c:pt>
                <c:pt idx="83">
                  <c:v>38.486240143648999</c:v>
                </c:pt>
                <c:pt idx="84">
                  <c:v>45.957842142243727</c:v>
                </c:pt>
                <c:pt idx="85">
                  <c:v>35.99570614411742</c:v>
                </c:pt>
                <c:pt idx="86">
                  <c:v>43.467308142712156</c:v>
                </c:pt>
                <c:pt idx="87">
                  <c:v>58.41051213990162</c:v>
                </c:pt>
                <c:pt idx="88">
                  <c:v>45.957842142243727</c:v>
                </c:pt>
                <c:pt idx="89">
                  <c:v>35.99570614411742</c:v>
                </c:pt>
                <c:pt idx="90">
                  <c:v>43.467308142712156</c:v>
                </c:pt>
                <c:pt idx="91">
                  <c:v>53.429444140838463</c:v>
                </c:pt>
                <c:pt idx="92">
                  <c:v>38.486240143648999</c:v>
                </c:pt>
                <c:pt idx="93">
                  <c:v>45.957842142243727</c:v>
                </c:pt>
                <c:pt idx="94">
                  <c:v>43.467308142712156</c:v>
                </c:pt>
                <c:pt idx="95">
                  <c:v>38.486240143648999</c:v>
                </c:pt>
                <c:pt idx="96">
                  <c:v>31.014638145054271</c:v>
                </c:pt>
                <c:pt idx="97">
                  <c:v>40.976774143180577</c:v>
                </c:pt>
                <c:pt idx="98">
                  <c:v>33.505172144585842</c:v>
                </c:pt>
                <c:pt idx="99">
                  <c:v>35.99570614411742</c:v>
                </c:pt>
                <c:pt idx="100">
                  <c:v>43.467308142712156</c:v>
                </c:pt>
                <c:pt idx="101">
                  <c:v>35.99570614411742</c:v>
                </c:pt>
                <c:pt idx="102">
                  <c:v>38.486240143648999</c:v>
                </c:pt>
                <c:pt idx="103">
                  <c:v>35.99570614411742</c:v>
                </c:pt>
                <c:pt idx="104">
                  <c:v>50.938910141306884</c:v>
                </c:pt>
                <c:pt idx="105">
                  <c:v>48.448376141775306</c:v>
                </c:pt>
                <c:pt idx="106">
                  <c:v>38.486240143648999</c:v>
                </c:pt>
                <c:pt idx="107">
                  <c:v>40.976774143180577</c:v>
                </c:pt>
                <c:pt idx="108">
                  <c:v>45.957842142243727</c:v>
                </c:pt>
                <c:pt idx="109">
                  <c:v>45.957842142243727</c:v>
                </c:pt>
                <c:pt idx="110">
                  <c:v>38.486240143648999</c:v>
                </c:pt>
                <c:pt idx="111">
                  <c:v>38.486240143648999</c:v>
                </c:pt>
                <c:pt idx="112">
                  <c:v>48.448376141775306</c:v>
                </c:pt>
                <c:pt idx="113">
                  <c:v>53.429444140838463</c:v>
                </c:pt>
                <c:pt idx="114">
                  <c:v>21.05250214692796</c:v>
                </c:pt>
                <c:pt idx="115">
                  <c:v>33.505172144585842</c:v>
                </c:pt>
                <c:pt idx="116">
                  <c:v>13.580900148333228</c:v>
                </c:pt>
                <c:pt idx="117">
                  <c:v>40.976774143180577</c:v>
                </c:pt>
                <c:pt idx="118">
                  <c:v>35.99570614411742</c:v>
                </c:pt>
                <c:pt idx="119">
                  <c:v>35.99570614411742</c:v>
                </c:pt>
                <c:pt idx="120">
                  <c:v>40.976774143180577</c:v>
                </c:pt>
                <c:pt idx="121">
                  <c:v>38.486240143648999</c:v>
                </c:pt>
                <c:pt idx="122">
                  <c:v>38.486240143648999</c:v>
                </c:pt>
                <c:pt idx="123">
                  <c:v>55.919978140370041</c:v>
                </c:pt>
                <c:pt idx="124">
                  <c:v>40.976774143180577</c:v>
                </c:pt>
                <c:pt idx="125">
                  <c:v>43.467308142712156</c:v>
                </c:pt>
                <c:pt idx="126">
                  <c:v>43.467308142712156</c:v>
                </c:pt>
                <c:pt idx="127">
                  <c:v>40.976774143180577</c:v>
                </c:pt>
                <c:pt idx="128">
                  <c:v>35.99570614411742</c:v>
                </c:pt>
                <c:pt idx="129">
                  <c:v>55.919978140370041</c:v>
                </c:pt>
                <c:pt idx="130">
                  <c:v>50.938910141306884</c:v>
                </c:pt>
                <c:pt idx="131">
                  <c:v>53.429444140838463</c:v>
                </c:pt>
                <c:pt idx="132">
                  <c:v>40.976774143180577</c:v>
                </c:pt>
                <c:pt idx="133">
                  <c:v>53.429444140838463</c:v>
                </c:pt>
                <c:pt idx="134">
                  <c:v>45.957842142243727</c:v>
                </c:pt>
                <c:pt idx="135">
                  <c:v>45.957842142243727</c:v>
                </c:pt>
                <c:pt idx="136">
                  <c:v>43.467308142712156</c:v>
                </c:pt>
                <c:pt idx="137">
                  <c:v>35.99570614411742</c:v>
                </c:pt>
                <c:pt idx="138">
                  <c:v>33.505172144585842</c:v>
                </c:pt>
                <c:pt idx="139">
                  <c:v>50.938910141306884</c:v>
                </c:pt>
                <c:pt idx="140">
                  <c:v>43.467308142712156</c:v>
                </c:pt>
                <c:pt idx="141">
                  <c:v>43.467308142712156</c:v>
                </c:pt>
                <c:pt idx="142">
                  <c:v>58.41051213990162</c:v>
                </c:pt>
                <c:pt idx="143">
                  <c:v>45.957842142243727</c:v>
                </c:pt>
                <c:pt idx="144">
                  <c:v>60.901046139433191</c:v>
                </c:pt>
                <c:pt idx="145">
                  <c:v>55.919978140370041</c:v>
                </c:pt>
                <c:pt idx="146">
                  <c:v>48.448376141775306</c:v>
                </c:pt>
                <c:pt idx="147">
                  <c:v>50.938910141306884</c:v>
                </c:pt>
                <c:pt idx="148">
                  <c:v>40.976774143180577</c:v>
                </c:pt>
                <c:pt idx="149">
                  <c:v>40.976774143180577</c:v>
                </c:pt>
                <c:pt idx="150">
                  <c:v>38.486240143648999</c:v>
                </c:pt>
                <c:pt idx="151">
                  <c:v>45.957842142243727</c:v>
                </c:pt>
                <c:pt idx="152">
                  <c:v>45.957842142243727</c:v>
                </c:pt>
                <c:pt idx="153">
                  <c:v>43.467308142712156</c:v>
                </c:pt>
                <c:pt idx="154">
                  <c:v>33.505172144585842</c:v>
                </c:pt>
                <c:pt idx="155">
                  <c:v>38.486240143648999</c:v>
                </c:pt>
                <c:pt idx="156">
                  <c:v>45.957842142243727</c:v>
                </c:pt>
                <c:pt idx="157">
                  <c:v>38.486240143648999</c:v>
                </c:pt>
                <c:pt idx="158">
                  <c:v>35.99570614411742</c:v>
                </c:pt>
                <c:pt idx="159">
                  <c:v>40.976774143180577</c:v>
                </c:pt>
                <c:pt idx="160">
                  <c:v>45.957842142243727</c:v>
                </c:pt>
                <c:pt idx="161">
                  <c:v>35.99570614411742</c:v>
                </c:pt>
                <c:pt idx="162">
                  <c:v>38.486240143648999</c:v>
                </c:pt>
                <c:pt idx="163">
                  <c:v>35.99570614411742</c:v>
                </c:pt>
                <c:pt idx="164">
                  <c:v>38.486240143648999</c:v>
                </c:pt>
                <c:pt idx="165">
                  <c:v>38.486240143648999</c:v>
                </c:pt>
                <c:pt idx="166">
                  <c:v>40.976774143180577</c:v>
                </c:pt>
                <c:pt idx="167">
                  <c:v>23.543036146459535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3-496A-AB8C-CA6D722B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48959"/>
        <c:axId val="629246463"/>
      </c:scatterChart>
      <c:valAx>
        <c:axId val="62924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Restaurant Decoration Score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246463"/>
        <c:crosses val="autoZero"/>
        <c:crossBetween val="midCat"/>
      </c:valAx>
      <c:valAx>
        <c:axId val="629246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Price per person per meal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248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Sheet4!$O$157:$O$324</c:f>
              <c:numCache>
                <c:formatCode>General</c:formatCode>
                <c:ptCount val="168"/>
                <c:pt idx="0">
                  <c:v>0.29761904761904762</c:v>
                </c:pt>
                <c:pt idx="1">
                  <c:v>0.89285714285714279</c:v>
                </c:pt>
                <c:pt idx="2">
                  <c:v>1.4880952380952381</c:v>
                </c:pt>
                <c:pt idx="3">
                  <c:v>2.083333333333333</c:v>
                </c:pt>
                <c:pt idx="4">
                  <c:v>2.6785714285714284</c:v>
                </c:pt>
                <c:pt idx="5">
                  <c:v>3.2738095238095237</c:v>
                </c:pt>
                <c:pt idx="6">
                  <c:v>3.8690476190476186</c:v>
                </c:pt>
                <c:pt idx="7">
                  <c:v>4.4642857142857144</c:v>
                </c:pt>
                <c:pt idx="8">
                  <c:v>5.0595238095238093</c:v>
                </c:pt>
                <c:pt idx="9">
                  <c:v>5.6547619047619042</c:v>
                </c:pt>
                <c:pt idx="10">
                  <c:v>6.25</c:v>
                </c:pt>
                <c:pt idx="11">
                  <c:v>6.8452380952380949</c:v>
                </c:pt>
                <c:pt idx="12">
                  <c:v>7.4404761904761898</c:v>
                </c:pt>
                <c:pt idx="13">
                  <c:v>8.0357142857142865</c:v>
                </c:pt>
                <c:pt idx="14">
                  <c:v>8.6309523809523814</c:v>
                </c:pt>
                <c:pt idx="15">
                  <c:v>9.2261904761904763</c:v>
                </c:pt>
                <c:pt idx="16">
                  <c:v>9.8214285714285712</c:v>
                </c:pt>
                <c:pt idx="17">
                  <c:v>10.416666666666666</c:v>
                </c:pt>
                <c:pt idx="18">
                  <c:v>11.011904761904761</c:v>
                </c:pt>
                <c:pt idx="19">
                  <c:v>11.607142857142858</c:v>
                </c:pt>
                <c:pt idx="20">
                  <c:v>12.202380952380953</c:v>
                </c:pt>
                <c:pt idx="21">
                  <c:v>12.797619047619047</c:v>
                </c:pt>
                <c:pt idx="22">
                  <c:v>13.392857142857142</c:v>
                </c:pt>
                <c:pt idx="23">
                  <c:v>13.988095238095237</c:v>
                </c:pt>
                <c:pt idx="24">
                  <c:v>14.583333333333332</c:v>
                </c:pt>
                <c:pt idx="25">
                  <c:v>15.178571428571429</c:v>
                </c:pt>
                <c:pt idx="26">
                  <c:v>15.773809523809524</c:v>
                </c:pt>
                <c:pt idx="27">
                  <c:v>16.36904761904762</c:v>
                </c:pt>
                <c:pt idx="28">
                  <c:v>16.964285714285715</c:v>
                </c:pt>
                <c:pt idx="29">
                  <c:v>17.55952380952381</c:v>
                </c:pt>
                <c:pt idx="30">
                  <c:v>18.154761904761905</c:v>
                </c:pt>
                <c:pt idx="31">
                  <c:v>18.75</c:v>
                </c:pt>
                <c:pt idx="32">
                  <c:v>19.345238095238095</c:v>
                </c:pt>
                <c:pt idx="33">
                  <c:v>19.94047619047619</c:v>
                </c:pt>
                <c:pt idx="34">
                  <c:v>20.535714285714285</c:v>
                </c:pt>
                <c:pt idx="35">
                  <c:v>21.13095238095238</c:v>
                </c:pt>
                <c:pt idx="36">
                  <c:v>21.726190476190474</c:v>
                </c:pt>
                <c:pt idx="37">
                  <c:v>22.321428571428569</c:v>
                </c:pt>
                <c:pt idx="38">
                  <c:v>22.916666666666668</c:v>
                </c:pt>
                <c:pt idx="39">
                  <c:v>23.511904761904763</c:v>
                </c:pt>
                <c:pt idx="40">
                  <c:v>24.107142857142858</c:v>
                </c:pt>
                <c:pt idx="41">
                  <c:v>24.702380952380953</c:v>
                </c:pt>
                <c:pt idx="42">
                  <c:v>25.297619047619047</c:v>
                </c:pt>
                <c:pt idx="43">
                  <c:v>25.892857142857142</c:v>
                </c:pt>
                <c:pt idx="44">
                  <c:v>26.488095238095237</c:v>
                </c:pt>
                <c:pt idx="45">
                  <c:v>27.083333333333332</c:v>
                </c:pt>
                <c:pt idx="46">
                  <c:v>27.678571428571427</c:v>
                </c:pt>
                <c:pt idx="47">
                  <c:v>28.273809523809522</c:v>
                </c:pt>
                <c:pt idx="48">
                  <c:v>28.869047619047617</c:v>
                </c:pt>
                <c:pt idx="49">
                  <c:v>29.464285714285715</c:v>
                </c:pt>
                <c:pt idx="50">
                  <c:v>30.05952380952381</c:v>
                </c:pt>
                <c:pt idx="51">
                  <c:v>30.654761904761905</c:v>
                </c:pt>
                <c:pt idx="52">
                  <c:v>31.25</c:v>
                </c:pt>
                <c:pt idx="53">
                  <c:v>31.845238095238095</c:v>
                </c:pt>
                <c:pt idx="54">
                  <c:v>32.440476190476197</c:v>
                </c:pt>
                <c:pt idx="55">
                  <c:v>33.035714285714292</c:v>
                </c:pt>
                <c:pt idx="56">
                  <c:v>33.630952380952387</c:v>
                </c:pt>
                <c:pt idx="57">
                  <c:v>34.226190476190482</c:v>
                </c:pt>
                <c:pt idx="58">
                  <c:v>34.821428571428577</c:v>
                </c:pt>
                <c:pt idx="59">
                  <c:v>35.416666666666671</c:v>
                </c:pt>
                <c:pt idx="60">
                  <c:v>36.011904761904766</c:v>
                </c:pt>
                <c:pt idx="61">
                  <c:v>36.607142857142861</c:v>
                </c:pt>
                <c:pt idx="62">
                  <c:v>37.202380952380956</c:v>
                </c:pt>
                <c:pt idx="63">
                  <c:v>37.797619047619051</c:v>
                </c:pt>
                <c:pt idx="64">
                  <c:v>38.392857142857146</c:v>
                </c:pt>
                <c:pt idx="65">
                  <c:v>38.988095238095241</c:v>
                </c:pt>
                <c:pt idx="66">
                  <c:v>39.583333333333336</c:v>
                </c:pt>
                <c:pt idx="67">
                  <c:v>40.178571428571431</c:v>
                </c:pt>
                <c:pt idx="68">
                  <c:v>40.773809523809526</c:v>
                </c:pt>
                <c:pt idx="69">
                  <c:v>41.36904761904762</c:v>
                </c:pt>
                <c:pt idx="70">
                  <c:v>41.964285714285715</c:v>
                </c:pt>
                <c:pt idx="71">
                  <c:v>42.55952380952381</c:v>
                </c:pt>
                <c:pt idx="72">
                  <c:v>43.154761904761905</c:v>
                </c:pt>
                <c:pt idx="73">
                  <c:v>43.75</c:v>
                </c:pt>
                <c:pt idx="74">
                  <c:v>44.345238095238095</c:v>
                </c:pt>
                <c:pt idx="75">
                  <c:v>44.940476190476197</c:v>
                </c:pt>
                <c:pt idx="76">
                  <c:v>45.535714285714292</c:v>
                </c:pt>
                <c:pt idx="77">
                  <c:v>46.130952380952387</c:v>
                </c:pt>
                <c:pt idx="78">
                  <c:v>46.726190476190482</c:v>
                </c:pt>
                <c:pt idx="79">
                  <c:v>47.321428571428577</c:v>
                </c:pt>
                <c:pt idx="80">
                  <c:v>47.916666666666671</c:v>
                </c:pt>
                <c:pt idx="81">
                  <c:v>48.511904761904766</c:v>
                </c:pt>
                <c:pt idx="82">
                  <c:v>49.107142857142861</c:v>
                </c:pt>
                <c:pt idx="83">
                  <c:v>49.702380952380956</c:v>
                </c:pt>
                <c:pt idx="84">
                  <c:v>50.297619047619051</c:v>
                </c:pt>
                <c:pt idx="85">
                  <c:v>50.892857142857146</c:v>
                </c:pt>
                <c:pt idx="86">
                  <c:v>51.488095238095241</c:v>
                </c:pt>
                <c:pt idx="87">
                  <c:v>52.083333333333336</c:v>
                </c:pt>
                <c:pt idx="88">
                  <c:v>52.678571428571431</c:v>
                </c:pt>
                <c:pt idx="89">
                  <c:v>53.273809523809526</c:v>
                </c:pt>
                <c:pt idx="90">
                  <c:v>53.86904761904762</c:v>
                </c:pt>
                <c:pt idx="91">
                  <c:v>54.464285714285715</c:v>
                </c:pt>
                <c:pt idx="92">
                  <c:v>55.05952380952381</c:v>
                </c:pt>
                <c:pt idx="93">
                  <c:v>55.654761904761905</c:v>
                </c:pt>
                <c:pt idx="94">
                  <c:v>56.25</c:v>
                </c:pt>
                <c:pt idx="95">
                  <c:v>56.845238095238095</c:v>
                </c:pt>
                <c:pt idx="96">
                  <c:v>57.44047619047619</c:v>
                </c:pt>
                <c:pt idx="97">
                  <c:v>58.035714285714292</c:v>
                </c:pt>
                <c:pt idx="98">
                  <c:v>58.630952380952387</c:v>
                </c:pt>
                <c:pt idx="99">
                  <c:v>59.226190476190482</c:v>
                </c:pt>
                <c:pt idx="100">
                  <c:v>59.821428571428577</c:v>
                </c:pt>
                <c:pt idx="101">
                  <c:v>60.416666666666671</c:v>
                </c:pt>
                <c:pt idx="102">
                  <c:v>61.011904761904766</c:v>
                </c:pt>
                <c:pt idx="103">
                  <c:v>61.607142857142861</c:v>
                </c:pt>
                <c:pt idx="104">
                  <c:v>62.202380952380956</c:v>
                </c:pt>
                <c:pt idx="105">
                  <c:v>62.797619047619051</c:v>
                </c:pt>
                <c:pt idx="106">
                  <c:v>63.392857142857146</c:v>
                </c:pt>
                <c:pt idx="107">
                  <c:v>63.988095238095241</c:v>
                </c:pt>
                <c:pt idx="108">
                  <c:v>64.583333333333343</c:v>
                </c:pt>
                <c:pt idx="109">
                  <c:v>65.178571428571431</c:v>
                </c:pt>
                <c:pt idx="110">
                  <c:v>65.773809523809533</c:v>
                </c:pt>
                <c:pt idx="111">
                  <c:v>66.36904761904762</c:v>
                </c:pt>
                <c:pt idx="112">
                  <c:v>66.964285714285722</c:v>
                </c:pt>
                <c:pt idx="113">
                  <c:v>67.55952380952381</c:v>
                </c:pt>
                <c:pt idx="114">
                  <c:v>68.154761904761912</c:v>
                </c:pt>
                <c:pt idx="115">
                  <c:v>68.75</c:v>
                </c:pt>
                <c:pt idx="116">
                  <c:v>69.345238095238102</c:v>
                </c:pt>
                <c:pt idx="117">
                  <c:v>69.94047619047619</c:v>
                </c:pt>
                <c:pt idx="118">
                  <c:v>70.535714285714292</c:v>
                </c:pt>
                <c:pt idx="119">
                  <c:v>71.13095238095238</c:v>
                </c:pt>
                <c:pt idx="120">
                  <c:v>71.726190476190482</c:v>
                </c:pt>
                <c:pt idx="121">
                  <c:v>72.321428571428569</c:v>
                </c:pt>
                <c:pt idx="122">
                  <c:v>72.916666666666671</c:v>
                </c:pt>
                <c:pt idx="123">
                  <c:v>73.511904761904759</c:v>
                </c:pt>
                <c:pt idx="124">
                  <c:v>74.107142857142861</c:v>
                </c:pt>
                <c:pt idx="125">
                  <c:v>74.702380952380949</c:v>
                </c:pt>
                <c:pt idx="126">
                  <c:v>75.297619047619051</c:v>
                </c:pt>
                <c:pt idx="127">
                  <c:v>75.892857142857139</c:v>
                </c:pt>
                <c:pt idx="128">
                  <c:v>76.488095238095241</c:v>
                </c:pt>
                <c:pt idx="129">
                  <c:v>77.083333333333343</c:v>
                </c:pt>
                <c:pt idx="130">
                  <c:v>77.678571428571431</c:v>
                </c:pt>
                <c:pt idx="131">
                  <c:v>78.273809523809533</c:v>
                </c:pt>
                <c:pt idx="132">
                  <c:v>78.86904761904762</c:v>
                </c:pt>
                <c:pt idx="133">
                  <c:v>79.464285714285722</c:v>
                </c:pt>
                <c:pt idx="134">
                  <c:v>80.05952380952381</c:v>
                </c:pt>
                <c:pt idx="135">
                  <c:v>80.654761904761912</c:v>
                </c:pt>
                <c:pt idx="136">
                  <c:v>81.25</c:v>
                </c:pt>
                <c:pt idx="137">
                  <c:v>81.845238095238102</c:v>
                </c:pt>
                <c:pt idx="138">
                  <c:v>82.44047619047619</c:v>
                </c:pt>
                <c:pt idx="139">
                  <c:v>83.035714285714292</c:v>
                </c:pt>
                <c:pt idx="140">
                  <c:v>83.63095238095238</c:v>
                </c:pt>
                <c:pt idx="141">
                  <c:v>84.226190476190482</c:v>
                </c:pt>
                <c:pt idx="142">
                  <c:v>84.821428571428569</c:v>
                </c:pt>
                <c:pt idx="143">
                  <c:v>85.416666666666671</c:v>
                </c:pt>
                <c:pt idx="144">
                  <c:v>86.011904761904759</c:v>
                </c:pt>
                <c:pt idx="145">
                  <c:v>86.607142857142861</c:v>
                </c:pt>
                <c:pt idx="146">
                  <c:v>87.202380952380949</c:v>
                </c:pt>
                <c:pt idx="147">
                  <c:v>87.797619047619051</c:v>
                </c:pt>
                <c:pt idx="148">
                  <c:v>88.392857142857139</c:v>
                </c:pt>
                <c:pt idx="149">
                  <c:v>88.988095238095241</c:v>
                </c:pt>
                <c:pt idx="150">
                  <c:v>89.583333333333343</c:v>
                </c:pt>
                <c:pt idx="151">
                  <c:v>90.178571428571431</c:v>
                </c:pt>
                <c:pt idx="152">
                  <c:v>90.773809523809533</c:v>
                </c:pt>
                <c:pt idx="153">
                  <c:v>91.36904761904762</c:v>
                </c:pt>
                <c:pt idx="154">
                  <c:v>91.964285714285722</c:v>
                </c:pt>
                <c:pt idx="155">
                  <c:v>92.55952380952381</c:v>
                </c:pt>
                <c:pt idx="156">
                  <c:v>93.154761904761912</c:v>
                </c:pt>
                <c:pt idx="157">
                  <c:v>93.75</c:v>
                </c:pt>
                <c:pt idx="158">
                  <c:v>94.345238095238102</c:v>
                </c:pt>
                <c:pt idx="159">
                  <c:v>94.94047619047619</c:v>
                </c:pt>
                <c:pt idx="160">
                  <c:v>95.535714285714292</c:v>
                </c:pt>
                <c:pt idx="161">
                  <c:v>96.13095238095238</c:v>
                </c:pt>
                <c:pt idx="162">
                  <c:v>96.726190476190482</c:v>
                </c:pt>
                <c:pt idx="163">
                  <c:v>97.321428571428569</c:v>
                </c:pt>
                <c:pt idx="164">
                  <c:v>97.916666666666671</c:v>
                </c:pt>
                <c:pt idx="165">
                  <c:v>98.511904761904759</c:v>
                </c:pt>
                <c:pt idx="166">
                  <c:v>99.107142857142861</c:v>
                </c:pt>
                <c:pt idx="167">
                  <c:v>99.702380952380949</c:v>
                </c:pt>
              </c:numCache>
            </c:numRef>
          </c:xVal>
          <c:yVal>
            <c:numRef>
              <c:f>Sheet4!$P$157:$P$324</c:f>
              <c:numCache>
                <c:formatCode>General</c:formatCode>
                <c:ptCount val="168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53</c:v>
                </c:pt>
                <c:pt idx="146">
                  <c:v>53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55</c:v>
                </c:pt>
                <c:pt idx="153">
                  <c:v>55</c:v>
                </c:pt>
                <c:pt idx="154">
                  <c:v>56</c:v>
                </c:pt>
                <c:pt idx="155">
                  <c:v>56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58</c:v>
                </c:pt>
                <c:pt idx="161">
                  <c:v>58</c:v>
                </c:pt>
                <c:pt idx="162">
                  <c:v>60</c:v>
                </c:pt>
                <c:pt idx="163">
                  <c:v>62</c:v>
                </c:pt>
                <c:pt idx="164">
                  <c:v>63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A-4107-A578-90B549F0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48127"/>
        <c:axId val="629248959"/>
      </c:scatterChart>
      <c:valAx>
        <c:axId val="62924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248959"/>
        <c:crosses val="autoZero"/>
        <c:crossBetween val="midCat"/>
      </c:valAx>
      <c:valAx>
        <c:axId val="629248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Price per person per meal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248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“Price per person per meal (Y)” 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等线" panose="02010600030101010101" pitchFamily="2" charset="-122"/>
                <a:cs typeface="Calibri" panose="020F0502020204030204" pitchFamily="34" charset="0"/>
              </a:rPr>
              <a:t>Frequency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D155F415-B1D9-4A14-855E-5F64DFA894B8}" formatIdx="0">
          <cx:dataLabels pos="inEnd">
            <cx:visibility seriesName="0" categoryName="0" value="1"/>
          </cx:dataLabels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“Restaurant Decoration Score (X)”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 Frequency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7C8474C8-FE44-467E-A602-EC3EAC19650D}">
          <cx:dataLabels pos="inEnd">
            <cx:visibility seriesName="0" categoryName="0" value="1"/>
          </cx:dataLabels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599440</xdr:colOff>
      <xdr:row>0</xdr:row>
      <xdr:rowOff>104140</xdr:rowOff>
    </xdr:from>
    <xdr:to>
      <xdr:col>23</xdr:col>
      <xdr:colOff>294640</xdr:colOff>
      <xdr:row>16</xdr:row>
      <xdr:rowOff>43180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 descr="图表类型: 直方图。 “Price per person per meal (Y)”的频率&#10;&#10;已自动生成说明">
              <a:extLst>
                <a:ext uri="{FF2B5EF4-FFF2-40B4-BE49-F238E27FC236}">
                  <a16:creationId xmlns:a16="http://schemas.microsoft.com/office/drawing/2014/main" id="{0703F8BB-3446-4E7D-858A-867618FC41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60760" y="104140"/>
              <a:ext cx="45872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16</xdr:col>
      <xdr:colOff>12700</xdr:colOff>
      <xdr:row>17</xdr:row>
      <xdr:rowOff>66040</xdr:rowOff>
    </xdr:from>
    <xdr:to>
      <xdr:col>23</xdr:col>
      <xdr:colOff>317500</xdr:colOff>
      <xdr:row>33</xdr:row>
      <xdr:rowOff>5080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 descr="图表类型: 直方图。 “Restaurant Decoration Score (X)”的频率&#10;&#10;已自动生成说明">
              <a:extLst>
                <a:ext uri="{FF2B5EF4-FFF2-40B4-BE49-F238E27FC236}">
                  <a16:creationId xmlns:a16="http://schemas.microsoft.com/office/drawing/2014/main" id="{42E66162-B758-4975-997B-DFE8D65DC3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83620" y="3045460"/>
              <a:ext cx="45872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2</xdr:row>
      <xdr:rowOff>160020</xdr:rowOff>
    </xdr:from>
    <xdr:to>
      <xdr:col>15</xdr:col>
      <xdr:colOff>403860</xdr:colOff>
      <xdr:row>18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A45641-4818-4076-81F2-2E4BCF6AB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19</xdr:row>
      <xdr:rowOff>114300</xdr:rowOff>
    </xdr:from>
    <xdr:to>
      <xdr:col>15</xdr:col>
      <xdr:colOff>411480</xdr:colOff>
      <xdr:row>35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4952CF-C912-4C1D-B044-44D82FE08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327660</xdr:colOff>
      <xdr:row>67</xdr:row>
      <xdr:rowOff>45720</xdr:rowOff>
    </xdr:from>
    <xdr:to>
      <xdr:col>24</xdr:col>
      <xdr:colOff>327661</xdr:colOff>
      <xdr:row>77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DB40D4-4903-4B5F-B77D-BB9A49179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358140</xdr:colOff>
      <xdr:row>55</xdr:row>
      <xdr:rowOff>0</xdr:rowOff>
    </xdr:from>
    <xdr:to>
      <xdr:col>24</xdr:col>
      <xdr:colOff>358141</xdr:colOff>
      <xdr:row>65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1845D42-70BE-454B-ABF4-84399C49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327660</xdr:colOff>
      <xdr:row>43</xdr:row>
      <xdr:rowOff>167640</xdr:rowOff>
    </xdr:from>
    <xdr:to>
      <xdr:col>24</xdr:col>
      <xdr:colOff>327661</xdr:colOff>
      <xdr:row>53</xdr:row>
      <xdr:rowOff>175260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C5B2C64-5566-48A3-8A99-00479D9C6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518160</xdr:colOff>
      <xdr:row>2</xdr:row>
      <xdr:rowOff>30480</xdr:rowOff>
    </xdr:from>
    <xdr:to>
      <xdr:col>24</xdr:col>
      <xdr:colOff>15240</xdr:colOff>
      <xdr:row>17</xdr:row>
      <xdr:rowOff>144780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FDCCD7D-5EFA-40A6-A51F-C29D0A78C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251460</xdr:colOff>
      <xdr:row>19</xdr:row>
      <xdr:rowOff>167640</xdr:rowOff>
    </xdr:from>
    <xdr:to>
      <xdr:col>24</xdr:col>
      <xdr:colOff>251460</xdr:colOff>
      <xdr:row>30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88BBA5-8201-4BA4-B380-5ABC5B578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251460</xdr:colOff>
      <xdr:row>21</xdr:row>
      <xdr:rowOff>175260</xdr:rowOff>
    </xdr:from>
    <xdr:to>
      <xdr:col>25</xdr:col>
      <xdr:colOff>251460</xdr:colOff>
      <xdr:row>32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9F3CE01-D846-40A8-B8E7-83A581648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251460</xdr:colOff>
      <xdr:row>23</xdr:row>
      <xdr:rowOff>167640</xdr:rowOff>
    </xdr:from>
    <xdr:to>
      <xdr:col>26</xdr:col>
      <xdr:colOff>251460</xdr:colOff>
      <xdr:row>34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4E4EEA0-3DE0-4C72-8023-C27315AD3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251460</xdr:colOff>
      <xdr:row>2</xdr:row>
      <xdr:rowOff>167640</xdr:rowOff>
    </xdr:from>
    <xdr:to>
      <xdr:col>22</xdr:col>
      <xdr:colOff>251460</xdr:colOff>
      <xdr:row>12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3CA701-C812-4BB1-B96B-FC005BF75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15</xdr:row>
      <xdr:rowOff>175260</xdr:rowOff>
    </xdr:from>
    <xdr:to>
      <xdr:col>22</xdr:col>
      <xdr:colOff>266700</xdr:colOff>
      <xdr:row>25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6CD613-2D7B-4BC6-9DE7-3C96C1FC8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274320</xdr:colOff>
      <xdr:row>28</xdr:row>
      <xdr:rowOff>160020</xdr:rowOff>
    </xdr:from>
    <xdr:to>
      <xdr:col>21</xdr:col>
      <xdr:colOff>274320</xdr:colOff>
      <xdr:row>39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211FE54-000C-4334-B798-F36287F77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449580</xdr:colOff>
      <xdr:row>43</xdr:row>
      <xdr:rowOff>53340</xdr:rowOff>
    </xdr:from>
    <xdr:to>
      <xdr:col>21</xdr:col>
      <xdr:colOff>144780</xdr:colOff>
      <xdr:row>58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FA6187D-F317-419B-AFCB-85B3EF9A0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8D99-2319-41BF-997C-C07BD184DF7A}">
  <dimension ref="B2:Y171"/>
  <sheetViews>
    <sheetView topLeftCell="G58" zoomScaleNormal="100" workbookViewId="0">
      <selection activeCell="C18" sqref="C18"/>
    </sheetView>
  </sheetViews>
  <sheetFormatPr defaultRowHeight="13.8"/>
  <cols>
    <col min="4" max="4" width="7.44140625" customWidth="1"/>
    <col min="7" max="7" width="18.6640625" customWidth="1"/>
    <col min="11" max="11" width="11.33203125" customWidth="1"/>
    <col min="14" max="14" width="18.77734375" customWidth="1"/>
    <col min="20" max="20" width="9.109375" bestFit="1" customWidth="1"/>
  </cols>
  <sheetData>
    <row r="2" spans="2:25">
      <c r="B2" t="s">
        <v>0</v>
      </c>
      <c r="E2" t="s">
        <v>18</v>
      </c>
      <c r="G2" t="s">
        <v>28</v>
      </c>
      <c r="I2" t="s">
        <v>2</v>
      </c>
      <c r="L2" t="s">
        <v>20</v>
      </c>
      <c r="N2" t="s">
        <v>29</v>
      </c>
    </row>
    <row r="3" spans="2:25">
      <c r="B3" s="5">
        <v>19</v>
      </c>
      <c r="C3" s="5"/>
      <c r="D3" s="5"/>
      <c r="E3" s="5">
        <f t="shared" ref="E3:E34" si="0">(B3-42.53571)/9.127764</f>
        <v>-2.5784748597794596</v>
      </c>
      <c r="G3" t="s">
        <v>21</v>
      </c>
      <c r="I3" s="5">
        <v>6</v>
      </c>
      <c r="J3" s="5"/>
      <c r="K3" s="5"/>
      <c r="L3" s="5">
        <f>(I3-17.69048)/2.702743</f>
        <v>-4.3254131080905589</v>
      </c>
      <c r="N3" t="s">
        <v>21</v>
      </c>
    </row>
    <row r="4" spans="2:25">
      <c r="B4" s="5">
        <v>22</v>
      </c>
      <c r="C4" s="5"/>
      <c r="D4" s="5"/>
      <c r="E4" s="5">
        <f t="shared" si="0"/>
        <v>-2.249807291248985</v>
      </c>
      <c r="G4">
        <f>T38-T42</f>
        <v>33.407949930656073</v>
      </c>
      <c r="I4" s="5">
        <v>9</v>
      </c>
      <c r="J4" s="5"/>
      <c r="K4" s="5"/>
      <c r="L4" s="5">
        <f t="shared" ref="L4:L67" si="1">(I4-17.69048)/2.702743</f>
        <v>-3.2154296579438006</v>
      </c>
      <c r="N4">
        <f>X38-X42</f>
        <v>14.987733336714209</v>
      </c>
      <c r="Y4" t="s">
        <v>39</v>
      </c>
    </row>
    <row r="5" spans="2:25">
      <c r="B5" s="5">
        <v>23</v>
      </c>
      <c r="C5" s="5"/>
      <c r="D5" s="5"/>
      <c r="E5" s="5">
        <f t="shared" si="0"/>
        <v>-2.1402514350721602</v>
      </c>
      <c r="G5">
        <f>T38+T42</f>
        <v>51.663478640772524</v>
      </c>
      <c r="I5" s="5">
        <v>10</v>
      </c>
      <c r="J5" s="5"/>
      <c r="K5" s="5"/>
      <c r="L5" s="5">
        <f t="shared" si="1"/>
        <v>-2.8454351745615476</v>
      </c>
      <c r="N5">
        <f>X38+X42</f>
        <v>20.393219044238172</v>
      </c>
    </row>
    <row r="6" spans="2:25">
      <c r="B6" s="5">
        <v>24</v>
      </c>
      <c r="C6" s="5"/>
      <c r="D6" s="5"/>
      <c r="E6" s="5">
        <f t="shared" si="0"/>
        <v>-2.0306955788953354</v>
      </c>
      <c r="I6">
        <v>13</v>
      </c>
      <c r="L6">
        <f t="shared" si="1"/>
        <v>-1.7354517244147893</v>
      </c>
    </row>
    <row r="7" spans="2:25">
      <c r="B7">
        <v>25</v>
      </c>
      <c r="E7">
        <f t="shared" si="0"/>
        <v>-1.9211397227185103</v>
      </c>
      <c r="G7">
        <f>110/168</f>
        <v>0.65476190476190477</v>
      </c>
      <c r="H7" t="s">
        <v>31</v>
      </c>
      <c r="I7">
        <v>13</v>
      </c>
      <c r="L7">
        <f t="shared" si="1"/>
        <v>-1.7354517244147893</v>
      </c>
      <c r="N7">
        <f>132/168</f>
        <v>0.7857142857142857</v>
      </c>
      <c r="O7" t="s">
        <v>32</v>
      </c>
    </row>
    <row r="8" spans="2:25">
      <c r="B8">
        <v>26</v>
      </c>
      <c r="E8">
        <f t="shared" si="0"/>
        <v>-1.8115838665416855</v>
      </c>
      <c r="G8" t="s">
        <v>27</v>
      </c>
      <c r="I8">
        <v>13</v>
      </c>
      <c r="L8">
        <f t="shared" si="1"/>
        <v>-1.7354517244147893</v>
      </c>
      <c r="N8" t="s">
        <v>26</v>
      </c>
    </row>
    <row r="9" spans="2:25">
      <c r="B9">
        <v>28</v>
      </c>
      <c r="E9">
        <f t="shared" si="0"/>
        <v>-1.5924721541880356</v>
      </c>
      <c r="I9">
        <v>14</v>
      </c>
      <c r="L9">
        <f t="shared" si="1"/>
        <v>-1.3654572410325365</v>
      </c>
    </row>
    <row r="10" spans="2:25">
      <c r="B10">
        <v>29</v>
      </c>
      <c r="E10">
        <f t="shared" si="0"/>
        <v>-1.4829162980112107</v>
      </c>
      <c r="G10" t="s">
        <v>23</v>
      </c>
      <c r="I10">
        <v>14</v>
      </c>
      <c r="L10">
        <f t="shared" si="1"/>
        <v>-1.3654572410325365</v>
      </c>
      <c r="N10" t="s">
        <v>22</v>
      </c>
    </row>
    <row r="11" spans="2:25">
      <c r="B11">
        <v>29</v>
      </c>
      <c r="E11">
        <f t="shared" si="0"/>
        <v>-1.4829162980112107</v>
      </c>
      <c r="G11">
        <f>T38-2*T42</f>
        <v>24.280185575597848</v>
      </c>
      <c r="I11">
        <v>14</v>
      </c>
      <c r="L11">
        <f t="shared" si="1"/>
        <v>-1.3654572410325365</v>
      </c>
      <c r="N11">
        <f>X38-2*X42</f>
        <v>12.284990482952228</v>
      </c>
    </row>
    <row r="12" spans="2:25">
      <c r="B12">
        <v>29</v>
      </c>
      <c r="E12">
        <f t="shared" si="0"/>
        <v>-1.4829162980112107</v>
      </c>
      <c r="G12">
        <f>T38+2*T42</f>
        <v>60.79124299583075</v>
      </c>
      <c r="I12">
        <v>14</v>
      </c>
      <c r="L12">
        <f t="shared" si="1"/>
        <v>-1.3654572410325365</v>
      </c>
      <c r="N12">
        <f>X38+2*X42</f>
        <v>23.095961898000152</v>
      </c>
    </row>
    <row r="13" spans="2:25">
      <c r="B13">
        <v>29</v>
      </c>
      <c r="E13">
        <f t="shared" si="0"/>
        <v>-1.4829162980112107</v>
      </c>
      <c r="I13">
        <v>14</v>
      </c>
      <c r="L13">
        <f t="shared" si="1"/>
        <v>-1.3654572410325365</v>
      </c>
    </row>
    <row r="14" spans="2:25">
      <c r="B14">
        <v>30</v>
      </c>
      <c r="E14">
        <f t="shared" si="0"/>
        <v>-1.3733604418343859</v>
      </c>
      <c r="G14">
        <f>160/168</f>
        <v>0.95238095238095233</v>
      </c>
      <c r="H14" t="s">
        <v>30</v>
      </c>
      <c r="I14">
        <v>14</v>
      </c>
      <c r="L14">
        <f t="shared" si="1"/>
        <v>-1.3654572410325365</v>
      </c>
      <c r="N14">
        <f>162/168</f>
        <v>0.9642857142857143</v>
      </c>
      <c r="O14" t="s">
        <v>30</v>
      </c>
    </row>
    <row r="15" spans="2:25">
      <c r="B15">
        <v>30</v>
      </c>
      <c r="E15">
        <f t="shared" si="0"/>
        <v>-1.3733604418343859</v>
      </c>
      <c r="G15" t="s">
        <v>26</v>
      </c>
      <c r="I15">
        <v>14</v>
      </c>
      <c r="L15">
        <f t="shared" si="1"/>
        <v>-1.3654572410325365</v>
      </c>
      <c r="N15" t="s">
        <v>26</v>
      </c>
    </row>
    <row r="16" spans="2:25">
      <c r="B16">
        <v>31</v>
      </c>
      <c r="E16">
        <f t="shared" si="0"/>
        <v>-1.2638045856575608</v>
      </c>
      <c r="I16">
        <v>14</v>
      </c>
      <c r="L16">
        <f t="shared" si="1"/>
        <v>-1.3654572410325365</v>
      </c>
    </row>
    <row r="17" spans="2:25">
      <c r="B17">
        <v>31</v>
      </c>
      <c r="E17">
        <f t="shared" si="0"/>
        <v>-1.2638045856575608</v>
      </c>
      <c r="G17" t="s">
        <v>25</v>
      </c>
      <c r="I17">
        <v>15</v>
      </c>
      <c r="L17">
        <f t="shared" si="1"/>
        <v>-0.9954627576502838</v>
      </c>
      <c r="N17" t="s">
        <v>24</v>
      </c>
    </row>
    <row r="18" spans="2:25">
      <c r="B18">
        <v>31</v>
      </c>
      <c r="E18">
        <f t="shared" si="0"/>
        <v>-1.2638045856575608</v>
      </c>
      <c r="G18">
        <f>T38-3*T42</f>
        <v>15.152421220539622</v>
      </c>
      <c r="I18">
        <v>15</v>
      </c>
      <c r="L18">
        <f t="shared" si="1"/>
        <v>-0.9954627576502838</v>
      </c>
      <c r="N18">
        <f>X38-3*X42</f>
        <v>9.5822476291902472</v>
      </c>
    </row>
    <row r="19" spans="2:25">
      <c r="B19">
        <v>31</v>
      </c>
      <c r="E19">
        <f t="shared" si="0"/>
        <v>-1.2638045856575608</v>
      </c>
      <c r="G19">
        <f>T38+3*T42</f>
        <v>69.919007350888975</v>
      </c>
      <c r="I19">
        <v>15</v>
      </c>
      <c r="L19">
        <f t="shared" si="1"/>
        <v>-0.9954627576502838</v>
      </c>
      <c r="N19">
        <f>X38+3*X42</f>
        <v>25.798704751762131</v>
      </c>
    </row>
    <row r="20" spans="2:25">
      <c r="B20">
        <v>31</v>
      </c>
      <c r="E20">
        <f t="shared" si="0"/>
        <v>-1.2638045856575608</v>
      </c>
      <c r="I20">
        <v>15</v>
      </c>
      <c r="L20">
        <f t="shared" si="1"/>
        <v>-0.9954627576502838</v>
      </c>
    </row>
    <row r="21" spans="2:25">
      <c r="B21">
        <v>31</v>
      </c>
      <c r="E21">
        <f t="shared" si="0"/>
        <v>-1.2638045856575608</v>
      </c>
      <c r="G21">
        <v>1</v>
      </c>
      <c r="H21" t="s">
        <v>34</v>
      </c>
      <c r="I21">
        <v>15</v>
      </c>
      <c r="L21">
        <f t="shared" si="1"/>
        <v>-0.9954627576502838</v>
      </c>
      <c r="N21">
        <f>0.988095238</f>
        <v>0.98809523799999999</v>
      </c>
      <c r="O21" t="s">
        <v>33</v>
      </c>
    </row>
    <row r="22" spans="2:25">
      <c r="B22">
        <v>31</v>
      </c>
      <c r="E22">
        <f t="shared" si="0"/>
        <v>-1.2638045856575608</v>
      </c>
      <c r="G22" t="s">
        <v>26</v>
      </c>
      <c r="I22">
        <v>15</v>
      </c>
      <c r="L22">
        <f t="shared" si="1"/>
        <v>-0.9954627576502838</v>
      </c>
      <c r="N22" t="s">
        <v>27</v>
      </c>
    </row>
    <row r="23" spans="2:25">
      <c r="B23">
        <v>32</v>
      </c>
      <c r="E23">
        <f t="shared" si="0"/>
        <v>-1.154248729480736</v>
      </c>
      <c r="I23">
        <v>15</v>
      </c>
      <c r="L23">
        <f t="shared" si="1"/>
        <v>-0.9954627576502838</v>
      </c>
      <c r="Y23" t="s">
        <v>40</v>
      </c>
    </row>
    <row r="24" spans="2:25">
      <c r="B24">
        <v>32</v>
      </c>
      <c r="E24">
        <f t="shared" si="0"/>
        <v>-1.154248729480736</v>
      </c>
      <c r="G24" t="s">
        <v>36</v>
      </c>
      <c r="I24">
        <v>15</v>
      </c>
      <c r="L24">
        <f t="shared" si="1"/>
        <v>-0.9954627576502838</v>
      </c>
      <c r="N24" t="s">
        <v>35</v>
      </c>
      <c r="Y24" t="s">
        <v>41</v>
      </c>
    </row>
    <row r="25" spans="2:25">
      <c r="B25">
        <v>32</v>
      </c>
      <c r="E25">
        <f t="shared" si="0"/>
        <v>-1.154248729480736</v>
      </c>
      <c r="I25">
        <v>15</v>
      </c>
      <c r="L25">
        <f t="shared" si="1"/>
        <v>-0.9954627576502838</v>
      </c>
    </row>
    <row r="26" spans="2:25">
      <c r="B26">
        <v>32</v>
      </c>
      <c r="E26">
        <f t="shared" si="0"/>
        <v>-1.154248729480736</v>
      </c>
      <c r="I26">
        <v>15</v>
      </c>
      <c r="L26">
        <f t="shared" si="1"/>
        <v>-0.9954627576502838</v>
      </c>
    </row>
    <row r="27" spans="2:25">
      <c r="B27">
        <v>33</v>
      </c>
      <c r="E27">
        <f t="shared" si="0"/>
        <v>-1.0446928733039111</v>
      </c>
      <c r="I27">
        <v>15</v>
      </c>
      <c r="L27">
        <f t="shared" si="1"/>
        <v>-0.9954627576502838</v>
      </c>
    </row>
    <row r="28" spans="2:25">
      <c r="B28">
        <v>33</v>
      </c>
      <c r="E28">
        <f t="shared" si="0"/>
        <v>-1.0446928733039111</v>
      </c>
      <c r="I28">
        <v>15</v>
      </c>
      <c r="L28">
        <f t="shared" si="1"/>
        <v>-0.9954627576502838</v>
      </c>
    </row>
    <row r="29" spans="2:25">
      <c r="B29">
        <v>33</v>
      </c>
      <c r="E29">
        <f t="shared" si="0"/>
        <v>-1.0446928733039111</v>
      </c>
      <c r="I29">
        <v>15</v>
      </c>
      <c r="L29">
        <f t="shared" si="1"/>
        <v>-0.9954627576502838</v>
      </c>
    </row>
    <row r="30" spans="2:25">
      <c r="B30">
        <v>33</v>
      </c>
      <c r="E30">
        <f t="shared" si="0"/>
        <v>-1.0446928733039111</v>
      </c>
      <c r="I30">
        <v>15</v>
      </c>
      <c r="L30">
        <f t="shared" si="1"/>
        <v>-0.9954627576502838</v>
      </c>
    </row>
    <row r="31" spans="2:25">
      <c r="B31">
        <v>33</v>
      </c>
      <c r="E31">
        <f t="shared" si="0"/>
        <v>-1.0446928733039111</v>
      </c>
      <c r="I31">
        <v>15</v>
      </c>
      <c r="L31">
        <f t="shared" si="1"/>
        <v>-0.9954627576502838</v>
      </c>
    </row>
    <row r="32" spans="2:25">
      <c r="B32">
        <v>33</v>
      </c>
      <c r="C32" s="6"/>
      <c r="D32" s="6"/>
      <c r="E32" s="6">
        <f t="shared" si="0"/>
        <v>-1.0446928733039111</v>
      </c>
      <c r="F32" s="6"/>
      <c r="I32">
        <v>16</v>
      </c>
      <c r="L32">
        <f t="shared" si="1"/>
        <v>-0.62546827426803098</v>
      </c>
    </row>
    <row r="33" spans="2:24">
      <c r="B33">
        <v>34</v>
      </c>
      <c r="E33">
        <f t="shared" si="0"/>
        <v>-0.93513701712708619</v>
      </c>
      <c r="I33">
        <v>16</v>
      </c>
      <c r="L33">
        <f t="shared" si="1"/>
        <v>-0.62546827426803098</v>
      </c>
    </row>
    <row r="34" spans="2:24">
      <c r="B34">
        <v>34</v>
      </c>
      <c r="E34">
        <f t="shared" si="0"/>
        <v>-0.93513701712708619</v>
      </c>
      <c r="I34">
        <v>16</v>
      </c>
      <c r="L34">
        <f t="shared" si="1"/>
        <v>-0.62546827426803098</v>
      </c>
    </row>
    <row r="35" spans="2:24" ht="14.4" thickBot="1">
      <c r="B35">
        <v>34</v>
      </c>
      <c r="E35">
        <f t="shared" ref="E35:E66" si="2">(B35-42.53571)/9.127764</f>
        <v>-0.93513701712708619</v>
      </c>
      <c r="I35">
        <v>16</v>
      </c>
      <c r="L35">
        <f t="shared" si="1"/>
        <v>-0.62546827426803098</v>
      </c>
    </row>
    <row r="36" spans="2:24">
      <c r="B36">
        <v>34</v>
      </c>
      <c r="E36">
        <f t="shared" si="2"/>
        <v>-0.93513701712708619</v>
      </c>
      <c r="I36">
        <v>16</v>
      </c>
      <c r="L36">
        <f t="shared" si="1"/>
        <v>-0.62546827426803098</v>
      </c>
      <c r="S36" s="4" t="s">
        <v>0</v>
      </c>
      <c r="T36" s="4"/>
      <c r="W36" s="4" t="s">
        <v>1</v>
      </c>
      <c r="X36" s="4"/>
    </row>
    <row r="37" spans="2:24">
      <c r="B37">
        <v>34</v>
      </c>
      <c r="E37">
        <f t="shared" si="2"/>
        <v>-0.93513701712708619</v>
      </c>
      <c r="I37">
        <v>16</v>
      </c>
      <c r="L37">
        <f t="shared" si="1"/>
        <v>-0.62546827426803098</v>
      </c>
      <c r="S37" s="1"/>
      <c r="T37" s="1"/>
      <c r="W37" s="1"/>
      <c r="X37" s="1"/>
    </row>
    <row r="38" spans="2:24">
      <c r="B38">
        <v>34</v>
      </c>
      <c r="E38">
        <f t="shared" si="2"/>
        <v>-0.93513701712708619</v>
      </c>
      <c r="I38">
        <v>16</v>
      </c>
      <c r="L38">
        <f t="shared" si="1"/>
        <v>-0.62546827426803098</v>
      </c>
      <c r="S38" s="1" t="s">
        <v>4</v>
      </c>
      <c r="T38" s="1">
        <v>42.535714285714299</v>
      </c>
      <c r="W38" s="1" t="s">
        <v>4</v>
      </c>
      <c r="X38" s="1">
        <v>17.69047619047619</v>
      </c>
    </row>
    <row r="39" spans="2:24">
      <c r="B39">
        <v>34</v>
      </c>
      <c r="E39">
        <f t="shared" si="2"/>
        <v>-0.93513701712708619</v>
      </c>
      <c r="I39">
        <v>16</v>
      </c>
      <c r="L39">
        <f t="shared" si="1"/>
        <v>-0.62546827426803098</v>
      </c>
      <c r="S39" s="1" t="s">
        <v>3</v>
      </c>
      <c r="T39" s="1">
        <v>0.70422230882502879</v>
      </c>
      <c r="W39" s="1" t="s">
        <v>3</v>
      </c>
      <c r="X39" s="1">
        <v>0.20852113821078896</v>
      </c>
    </row>
    <row r="40" spans="2:24">
      <c r="B40">
        <v>35</v>
      </c>
      <c r="E40">
        <f t="shared" si="2"/>
        <v>-0.82558116095026135</v>
      </c>
      <c r="I40">
        <v>16</v>
      </c>
      <c r="L40">
        <f t="shared" si="1"/>
        <v>-0.62546827426803098</v>
      </c>
      <c r="S40" s="1" t="s">
        <v>5</v>
      </c>
      <c r="T40" s="1">
        <v>43</v>
      </c>
      <c r="W40" s="1" t="s">
        <v>5</v>
      </c>
      <c r="X40" s="1">
        <v>18</v>
      </c>
    </row>
    <row r="41" spans="2:24">
      <c r="B41">
        <v>35</v>
      </c>
      <c r="E41">
        <f t="shared" si="2"/>
        <v>-0.82558116095026135</v>
      </c>
      <c r="I41">
        <v>16</v>
      </c>
      <c r="L41">
        <f t="shared" si="1"/>
        <v>-0.62546827426803098</v>
      </c>
      <c r="S41" s="1" t="s">
        <v>6</v>
      </c>
      <c r="T41" s="1">
        <v>38</v>
      </c>
      <c r="W41" s="1" t="s">
        <v>6</v>
      </c>
      <c r="X41" s="1">
        <v>19</v>
      </c>
    </row>
    <row r="42" spans="2:24">
      <c r="B42">
        <v>35</v>
      </c>
      <c r="E42">
        <f t="shared" si="2"/>
        <v>-0.82558116095026135</v>
      </c>
      <c r="I42">
        <v>16</v>
      </c>
      <c r="L42">
        <f t="shared" si="1"/>
        <v>-0.62546827426803098</v>
      </c>
      <c r="S42" s="1" t="s">
        <v>7</v>
      </c>
      <c r="T42" s="1">
        <v>9.1277643550582255</v>
      </c>
      <c r="W42" s="1" t="s">
        <v>7</v>
      </c>
      <c r="X42" s="1">
        <v>2.7027428537619809</v>
      </c>
    </row>
    <row r="43" spans="2:24">
      <c r="B43">
        <v>36</v>
      </c>
      <c r="E43">
        <f t="shared" si="2"/>
        <v>-0.7160253047734364</v>
      </c>
      <c r="I43">
        <v>16</v>
      </c>
      <c r="L43">
        <f t="shared" si="1"/>
        <v>-0.62546827426803098</v>
      </c>
      <c r="S43" s="1" t="s">
        <v>8</v>
      </c>
      <c r="T43" s="1">
        <v>83.316082121471496</v>
      </c>
      <c r="W43" s="1" t="s">
        <v>8</v>
      </c>
      <c r="X43" s="1">
        <v>7.3048189335614566</v>
      </c>
    </row>
    <row r="44" spans="2:24">
      <c r="B44">
        <v>36</v>
      </c>
      <c r="E44">
        <f t="shared" si="2"/>
        <v>-0.7160253047734364</v>
      </c>
      <c r="I44">
        <v>16</v>
      </c>
      <c r="L44">
        <f t="shared" si="1"/>
        <v>-0.62546827426803098</v>
      </c>
      <c r="S44" s="1" t="s">
        <v>9</v>
      </c>
      <c r="T44" s="1">
        <v>-0.37570400439537899</v>
      </c>
      <c r="W44" s="1" t="s">
        <v>9</v>
      </c>
      <c r="X44" s="1">
        <v>2.0932111378398113</v>
      </c>
    </row>
    <row r="45" spans="2:24">
      <c r="B45">
        <v>36</v>
      </c>
      <c r="E45">
        <f t="shared" si="2"/>
        <v>-0.7160253047734364</v>
      </c>
      <c r="I45">
        <v>16</v>
      </c>
      <c r="L45">
        <f t="shared" si="1"/>
        <v>-0.62546827426803098</v>
      </c>
      <c r="S45" s="1" t="s">
        <v>10</v>
      </c>
      <c r="T45" s="1">
        <v>4.3690628329980871E-2</v>
      </c>
      <c r="W45" s="1" t="s">
        <v>16</v>
      </c>
      <c r="X45" s="1">
        <v>-0.41814525725519203</v>
      </c>
    </row>
    <row r="46" spans="2:24">
      <c r="B46">
        <v>37</v>
      </c>
      <c r="E46">
        <f t="shared" si="2"/>
        <v>-0.60646944859661156</v>
      </c>
      <c r="I46">
        <v>16</v>
      </c>
      <c r="L46">
        <f t="shared" si="1"/>
        <v>-0.62546827426803098</v>
      </c>
      <c r="S46" s="1" t="s">
        <v>11</v>
      </c>
      <c r="T46" s="1">
        <v>46</v>
      </c>
      <c r="W46" s="1" t="s">
        <v>11</v>
      </c>
      <c r="X46" s="1">
        <v>19</v>
      </c>
    </row>
    <row r="47" spans="2:24">
      <c r="B47">
        <v>37</v>
      </c>
      <c r="E47">
        <f t="shared" si="2"/>
        <v>-0.60646944859661156</v>
      </c>
      <c r="I47">
        <v>16</v>
      </c>
      <c r="L47">
        <f t="shared" si="1"/>
        <v>-0.62546827426803098</v>
      </c>
      <c r="S47" s="1" t="s">
        <v>12</v>
      </c>
      <c r="T47" s="1">
        <v>19</v>
      </c>
      <c r="W47" s="1" t="s">
        <v>12</v>
      </c>
      <c r="X47" s="1">
        <v>6</v>
      </c>
    </row>
    <row r="48" spans="2:24">
      <c r="B48">
        <v>37</v>
      </c>
      <c r="E48">
        <f t="shared" si="2"/>
        <v>-0.60646944859661156</v>
      </c>
      <c r="I48">
        <v>16</v>
      </c>
      <c r="L48">
        <f t="shared" si="1"/>
        <v>-0.62546827426803098</v>
      </c>
      <c r="S48" s="1" t="s">
        <v>13</v>
      </c>
      <c r="T48" s="1">
        <v>65</v>
      </c>
      <c r="W48" s="1" t="s">
        <v>13</v>
      </c>
      <c r="X48" s="1">
        <v>25</v>
      </c>
    </row>
    <row r="49" spans="2:24">
      <c r="B49">
        <v>37</v>
      </c>
      <c r="E49">
        <f t="shared" si="2"/>
        <v>-0.60646944859661156</v>
      </c>
      <c r="I49">
        <v>16</v>
      </c>
      <c r="L49">
        <f t="shared" si="1"/>
        <v>-0.62546827426803098</v>
      </c>
      <c r="S49" s="1" t="s">
        <v>14</v>
      </c>
      <c r="T49" s="1">
        <v>7146</v>
      </c>
      <c r="W49" s="1" t="s">
        <v>14</v>
      </c>
      <c r="X49" s="1">
        <v>2972</v>
      </c>
    </row>
    <row r="50" spans="2:24" ht="14.4" thickBot="1">
      <c r="B50">
        <v>37</v>
      </c>
      <c r="E50">
        <f t="shared" si="2"/>
        <v>-0.60646944859661156</v>
      </c>
      <c r="I50">
        <v>16</v>
      </c>
      <c r="L50">
        <f t="shared" si="1"/>
        <v>-0.62546827426803098</v>
      </c>
      <c r="S50" s="2" t="s">
        <v>15</v>
      </c>
      <c r="T50" s="2">
        <v>168</v>
      </c>
      <c r="W50" s="2" t="s">
        <v>15</v>
      </c>
      <c r="X50" s="2">
        <v>168</v>
      </c>
    </row>
    <row r="51" spans="2:24">
      <c r="B51">
        <v>37</v>
      </c>
      <c r="E51">
        <f t="shared" si="2"/>
        <v>-0.60646944859661156</v>
      </c>
      <c r="I51">
        <v>16</v>
      </c>
      <c r="L51">
        <f t="shared" si="1"/>
        <v>-0.62546827426803098</v>
      </c>
      <c r="S51" s="1" t="s">
        <v>37</v>
      </c>
      <c r="T51">
        <f>QUARTILE(B3:B170,1)</f>
        <v>36</v>
      </c>
      <c r="W51" s="1" t="s">
        <v>37</v>
      </c>
      <c r="X51">
        <f>QUARTILE(I3:I170,1)</f>
        <v>16</v>
      </c>
    </row>
    <row r="52" spans="2:24">
      <c r="B52">
        <v>37</v>
      </c>
      <c r="E52">
        <f t="shared" si="2"/>
        <v>-0.60646944859661156</v>
      </c>
      <c r="I52">
        <v>16</v>
      </c>
      <c r="L52">
        <f t="shared" si="1"/>
        <v>-0.62546827426803098</v>
      </c>
      <c r="S52" s="1" t="s">
        <v>38</v>
      </c>
      <c r="T52">
        <f>QUARTILE(B3:B170,3)</f>
        <v>49.25</v>
      </c>
      <c r="W52" s="1" t="s">
        <v>38</v>
      </c>
      <c r="X52">
        <f>QUARTILE(I3:I170,3)</f>
        <v>19</v>
      </c>
    </row>
    <row r="53" spans="2:24">
      <c r="B53">
        <v>37</v>
      </c>
      <c r="E53">
        <f t="shared" si="2"/>
        <v>-0.60646944859661156</v>
      </c>
      <c r="I53">
        <v>16</v>
      </c>
      <c r="L53">
        <f t="shared" si="1"/>
        <v>-0.62546827426803098</v>
      </c>
    </row>
    <row r="54" spans="2:24">
      <c r="B54">
        <v>37</v>
      </c>
      <c r="E54">
        <f t="shared" si="2"/>
        <v>-0.60646944859661156</v>
      </c>
      <c r="I54">
        <v>16</v>
      </c>
      <c r="L54">
        <f t="shared" si="1"/>
        <v>-0.62546827426803098</v>
      </c>
    </row>
    <row r="55" spans="2:24">
      <c r="B55">
        <v>38</v>
      </c>
      <c r="E55">
        <f t="shared" si="2"/>
        <v>-0.49691359241978661</v>
      </c>
      <c r="I55">
        <v>16</v>
      </c>
      <c r="L55">
        <f t="shared" si="1"/>
        <v>-0.62546827426803098</v>
      </c>
    </row>
    <row r="56" spans="2:24">
      <c r="B56">
        <v>38</v>
      </c>
      <c r="E56">
        <f t="shared" si="2"/>
        <v>-0.49691359241978661</v>
      </c>
      <c r="I56">
        <v>16</v>
      </c>
      <c r="L56">
        <f t="shared" si="1"/>
        <v>-0.62546827426803098</v>
      </c>
    </row>
    <row r="57" spans="2:24">
      <c r="B57">
        <v>38</v>
      </c>
      <c r="E57">
        <f t="shared" si="2"/>
        <v>-0.49691359241978661</v>
      </c>
      <c r="I57">
        <v>16</v>
      </c>
      <c r="L57">
        <f t="shared" si="1"/>
        <v>-0.62546827426803098</v>
      </c>
    </row>
    <row r="58" spans="2:24">
      <c r="B58">
        <v>38</v>
      </c>
      <c r="E58">
        <f t="shared" si="2"/>
        <v>-0.49691359241978661</v>
      </c>
      <c r="I58">
        <v>17</v>
      </c>
      <c r="L58">
        <f t="shared" si="1"/>
        <v>-0.25547379088577821</v>
      </c>
    </row>
    <row r="59" spans="2:24" ht="14.4" thickBot="1">
      <c r="B59">
        <v>38</v>
      </c>
      <c r="E59">
        <f t="shared" si="2"/>
        <v>-0.49691359241978661</v>
      </c>
      <c r="I59">
        <v>17</v>
      </c>
      <c r="L59">
        <f t="shared" si="1"/>
        <v>-0.25547379088577821</v>
      </c>
    </row>
    <row r="60" spans="2:24">
      <c r="B60">
        <v>38</v>
      </c>
      <c r="E60">
        <f t="shared" si="2"/>
        <v>-0.49691359241978661</v>
      </c>
      <c r="I60">
        <v>17</v>
      </c>
      <c r="L60">
        <f t="shared" si="1"/>
        <v>-0.25547379088577821</v>
      </c>
      <c r="S60" s="4" t="s">
        <v>17</v>
      </c>
      <c r="T60" s="4"/>
      <c r="W60" s="4" t="s">
        <v>19</v>
      </c>
      <c r="X60" s="4"/>
    </row>
    <row r="61" spans="2:24">
      <c r="B61">
        <v>38</v>
      </c>
      <c r="E61">
        <f t="shared" si="2"/>
        <v>-0.49691359241978661</v>
      </c>
      <c r="I61">
        <v>17</v>
      </c>
      <c r="L61">
        <f t="shared" si="1"/>
        <v>-0.25547379088577821</v>
      </c>
      <c r="S61" s="1"/>
      <c r="T61" s="1"/>
      <c r="W61" s="1"/>
      <c r="X61" s="1"/>
    </row>
    <row r="62" spans="2:24">
      <c r="B62">
        <v>38</v>
      </c>
      <c r="E62">
        <f t="shared" si="2"/>
        <v>-0.49691359241978661</v>
      </c>
      <c r="I62">
        <v>17</v>
      </c>
      <c r="L62">
        <f t="shared" si="1"/>
        <v>-0.25547379088577821</v>
      </c>
      <c r="S62" s="1" t="s">
        <v>4</v>
      </c>
      <c r="T62" s="1">
        <v>4.6952509880071602E-7</v>
      </c>
      <c r="W62" s="1" t="s">
        <v>4</v>
      </c>
      <c r="X62" s="1">
        <v>-1.409502794615301E-6</v>
      </c>
    </row>
    <row r="63" spans="2:24">
      <c r="B63">
        <v>38</v>
      </c>
      <c r="E63">
        <f t="shared" si="2"/>
        <v>-0.49691359241978661</v>
      </c>
      <c r="I63">
        <v>17</v>
      </c>
      <c r="L63">
        <f t="shared" si="1"/>
        <v>-0.25547379088577821</v>
      </c>
      <c r="S63" s="1" t="s">
        <v>3</v>
      </c>
      <c r="T63" s="1">
        <v>7.715167798214638E-2</v>
      </c>
      <c r="W63" s="1" t="s">
        <v>3</v>
      </c>
      <c r="X63" s="1">
        <v>7.7151670806580239E-2</v>
      </c>
    </row>
    <row r="64" spans="2:24">
      <c r="B64">
        <v>38</v>
      </c>
      <c r="E64">
        <f t="shared" si="2"/>
        <v>-0.49691359241978661</v>
      </c>
      <c r="I64">
        <v>17</v>
      </c>
      <c r="L64">
        <f t="shared" si="1"/>
        <v>-0.25547379088577821</v>
      </c>
      <c r="S64" s="1" t="s">
        <v>5</v>
      </c>
      <c r="T64" s="1">
        <v>5.0865688464337845E-2</v>
      </c>
      <c r="W64" s="1" t="s">
        <v>5</v>
      </c>
      <c r="X64" s="1">
        <v>0.11452069249647456</v>
      </c>
    </row>
    <row r="65" spans="2:24">
      <c r="B65">
        <v>39</v>
      </c>
      <c r="E65">
        <f t="shared" si="2"/>
        <v>-0.38735773624296171</v>
      </c>
      <c r="I65">
        <v>17</v>
      </c>
      <c r="L65">
        <f t="shared" si="1"/>
        <v>-0.25547379088577821</v>
      </c>
      <c r="S65" s="1" t="s">
        <v>6</v>
      </c>
      <c r="T65" s="1">
        <v>-0.49691359241978661</v>
      </c>
      <c r="W65" s="1" t="s">
        <v>6</v>
      </c>
      <c r="X65" s="1">
        <v>-0.62546827426803098</v>
      </c>
    </row>
    <row r="66" spans="2:24">
      <c r="B66">
        <v>39</v>
      </c>
      <c r="E66">
        <f t="shared" si="2"/>
        <v>-0.38735773624296171</v>
      </c>
      <c r="I66">
        <v>17</v>
      </c>
      <c r="L66">
        <f t="shared" si="1"/>
        <v>-0.25547379088577821</v>
      </c>
      <c r="S66" s="1" t="s">
        <v>7</v>
      </c>
      <c r="T66" s="1">
        <v>1.0000000388987074</v>
      </c>
      <c r="W66" s="1" t="s">
        <v>7</v>
      </c>
      <c r="X66" s="1">
        <v>0.99999994589274022</v>
      </c>
    </row>
    <row r="67" spans="2:24">
      <c r="B67">
        <v>39</v>
      </c>
      <c r="E67">
        <f t="shared" ref="E67:E98" si="3">(B67-42.53571)/9.127764</f>
        <v>-0.38735773624296171</v>
      </c>
      <c r="I67">
        <v>17</v>
      </c>
      <c r="L67">
        <f t="shared" si="1"/>
        <v>-0.25547379088577821</v>
      </c>
      <c r="S67" s="1" t="s">
        <v>8</v>
      </c>
      <c r="T67" s="1">
        <v>1.0000000777974163</v>
      </c>
      <c r="W67" s="1" t="s">
        <v>8</v>
      </c>
      <c r="X67" s="1">
        <v>0.99999989178548332</v>
      </c>
    </row>
    <row r="68" spans="2:24">
      <c r="B68">
        <v>39</v>
      </c>
      <c r="E68">
        <f t="shared" si="3"/>
        <v>-0.38735773624296171</v>
      </c>
      <c r="I68">
        <v>17</v>
      </c>
      <c r="L68">
        <f t="shared" ref="L68:L131" si="4">(I68-17.69048)/2.702743</f>
        <v>-0.25547379088577821</v>
      </c>
      <c r="S68" s="1" t="s">
        <v>9</v>
      </c>
      <c r="T68" s="1">
        <v>-0.37570400439537988</v>
      </c>
      <c r="W68" s="1" t="s">
        <v>9</v>
      </c>
      <c r="X68" s="1">
        <v>2.093211137839829</v>
      </c>
    </row>
    <row r="69" spans="2:24">
      <c r="B69">
        <v>40</v>
      </c>
      <c r="E69">
        <f t="shared" si="3"/>
        <v>-0.27780188006613682</v>
      </c>
      <c r="I69">
        <v>17</v>
      </c>
      <c r="L69">
        <f t="shared" si="4"/>
        <v>-0.25547379088577821</v>
      </c>
      <c r="S69" s="1" t="s">
        <v>10</v>
      </c>
      <c r="T69" s="1">
        <v>4.3690628329976978E-2</v>
      </c>
      <c r="W69" s="1" t="s">
        <v>10</v>
      </c>
      <c r="X69" s="1">
        <v>-0.41814525725519025</v>
      </c>
    </row>
    <row r="70" spans="2:24">
      <c r="B70">
        <v>40</v>
      </c>
      <c r="E70">
        <f t="shared" si="3"/>
        <v>-0.27780188006613682</v>
      </c>
      <c r="I70">
        <v>17</v>
      </c>
      <c r="L70">
        <f t="shared" si="4"/>
        <v>-0.25547379088577821</v>
      </c>
      <c r="S70" s="1" t="s">
        <v>11</v>
      </c>
      <c r="T70" s="1">
        <v>5.0395693841339453</v>
      </c>
      <c r="W70" s="1" t="s">
        <v>11</v>
      </c>
      <c r="X70" s="1">
        <v>7.029895184262803</v>
      </c>
    </row>
    <row r="71" spans="2:24">
      <c r="B71">
        <v>40</v>
      </c>
      <c r="E71">
        <f t="shared" si="3"/>
        <v>-0.27780188006613682</v>
      </c>
      <c r="I71">
        <v>17</v>
      </c>
      <c r="L71">
        <f t="shared" si="4"/>
        <v>-0.25547379088577821</v>
      </c>
      <c r="S71" s="1" t="s">
        <v>12</v>
      </c>
      <c r="T71" s="1">
        <v>-2.5784748597794596</v>
      </c>
      <c r="W71" s="1" t="s">
        <v>12</v>
      </c>
      <c r="X71" s="1">
        <v>-4.3254131080905589</v>
      </c>
    </row>
    <row r="72" spans="2:24">
      <c r="B72">
        <v>40</v>
      </c>
      <c r="E72">
        <f t="shared" si="3"/>
        <v>-0.27780188006613682</v>
      </c>
      <c r="I72">
        <v>17</v>
      </c>
      <c r="L72">
        <f t="shared" si="4"/>
        <v>-0.25547379088577821</v>
      </c>
      <c r="S72" s="1" t="s">
        <v>13</v>
      </c>
      <c r="T72" s="1">
        <v>2.4610945243544857</v>
      </c>
      <c r="W72" s="1" t="s">
        <v>13</v>
      </c>
      <c r="X72" s="1">
        <v>2.7044820761722441</v>
      </c>
    </row>
    <row r="73" spans="2:24">
      <c r="B73">
        <v>40</v>
      </c>
      <c r="E73">
        <f t="shared" si="3"/>
        <v>-0.27780188006613682</v>
      </c>
      <c r="I73">
        <v>17</v>
      </c>
      <c r="L73">
        <f t="shared" si="4"/>
        <v>-0.25547379088577821</v>
      </c>
      <c r="S73" s="1" t="s">
        <v>14</v>
      </c>
      <c r="T73" s="1">
        <v>7.8880216598520292E-5</v>
      </c>
      <c r="W73" s="1" t="s">
        <v>14</v>
      </c>
      <c r="X73" s="1">
        <v>-2.3679646949537059E-4</v>
      </c>
    </row>
    <row r="74" spans="2:24" ht="14.4" thickBot="1">
      <c r="B74">
        <v>40</v>
      </c>
      <c r="E74">
        <f t="shared" si="3"/>
        <v>-0.27780188006613682</v>
      </c>
      <c r="I74">
        <v>17</v>
      </c>
      <c r="L74">
        <f t="shared" si="4"/>
        <v>-0.25547379088577821</v>
      </c>
      <c r="S74" s="2" t="s">
        <v>15</v>
      </c>
      <c r="T74" s="2">
        <v>168</v>
      </c>
      <c r="W74" s="2" t="s">
        <v>15</v>
      </c>
      <c r="X74" s="2">
        <v>168</v>
      </c>
    </row>
    <row r="75" spans="2:24">
      <c r="B75">
        <v>40</v>
      </c>
      <c r="E75">
        <f t="shared" si="3"/>
        <v>-0.27780188006613682</v>
      </c>
      <c r="I75">
        <v>17</v>
      </c>
      <c r="L75">
        <f t="shared" si="4"/>
        <v>-0.25547379088577821</v>
      </c>
      <c r="S75" s="1" t="s">
        <v>37</v>
      </c>
      <c r="T75">
        <f>QUARTILE(E3:E170,1)</f>
        <v>-0.7160253047734364</v>
      </c>
      <c r="W75" s="1" t="s">
        <v>37</v>
      </c>
      <c r="X75">
        <f>QUARTILE(L3:L170,1)</f>
        <v>-0.62546827426803098</v>
      </c>
    </row>
    <row r="76" spans="2:24">
      <c r="B76">
        <v>41</v>
      </c>
      <c r="E76">
        <f t="shared" si="3"/>
        <v>-0.16824602388931195</v>
      </c>
      <c r="I76">
        <v>17</v>
      </c>
      <c r="L76">
        <f t="shared" si="4"/>
        <v>-0.25547379088577821</v>
      </c>
      <c r="S76" s="1" t="s">
        <v>38</v>
      </c>
      <c r="T76">
        <f>QUARTILE(E3:E170,3)</f>
        <v>0.73558978956949339</v>
      </c>
      <c r="W76" s="1" t="s">
        <v>38</v>
      </c>
      <c r="X76">
        <f>QUARTILE(L3:L170,3)</f>
        <v>0.48451517587872733</v>
      </c>
    </row>
    <row r="77" spans="2:24">
      <c r="B77">
        <v>41</v>
      </c>
      <c r="E77">
        <f t="shared" si="3"/>
        <v>-0.16824602388931195</v>
      </c>
      <c r="I77">
        <v>17</v>
      </c>
      <c r="L77">
        <f t="shared" si="4"/>
        <v>-0.25547379088577821</v>
      </c>
    </row>
    <row r="78" spans="2:24" ht="14.4" thickBot="1">
      <c r="B78">
        <v>41</v>
      </c>
      <c r="E78">
        <f t="shared" si="3"/>
        <v>-0.16824602388931195</v>
      </c>
      <c r="I78">
        <v>17</v>
      </c>
      <c r="L78">
        <f t="shared" si="4"/>
        <v>-0.25547379088577821</v>
      </c>
    </row>
    <row r="79" spans="2:24">
      <c r="B79">
        <v>41</v>
      </c>
      <c r="E79">
        <f t="shared" si="3"/>
        <v>-0.16824602388931195</v>
      </c>
      <c r="I79">
        <v>17</v>
      </c>
      <c r="L79">
        <f t="shared" si="4"/>
        <v>-0.25547379088577821</v>
      </c>
      <c r="Q79" s="3"/>
      <c r="R79" s="3"/>
      <c r="S79" s="3"/>
    </row>
    <row r="80" spans="2:24">
      <c r="B80">
        <v>41</v>
      </c>
      <c r="E80">
        <f t="shared" si="3"/>
        <v>-0.16824602388931195</v>
      </c>
      <c r="I80">
        <v>17</v>
      </c>
      <c r="L80">
        <f t="shared" si="4"/>
        <v>-0.25547379088577821</v>
      </c>
      <c r="Q80" s="1"/>
      <c r="R80" s="1"/>
      <c r="S80" s="7"/>
    </row>
    <row r="81" spans="2:19">
      <c r="B81">
        <v>41</v>
      </c>
      <c r="E81">
        <f t="shared" si="3"/>
        <v>-0.16824602388931195</v>
      </c>
      <c r="I81">
        <v>17</v>
      </c>
      <c r="L81">
        <f t="shared" si="4"/>
        <v>-0.25547379088577821</v>
      </c>
      <c r="Q81" s="1"/>
      <c r="R81" s="1"/>
      <c r="S81" s="7"/>
    </row>
    <row r="82" spans="2:19">
      <c r="B82">
        <v>42</v>
      </c>
      <c r="E82">
        <f t="shared" si="3"/>
        <v>-5.869016771248705E-2</v>
      </c>
      <c r="I82">
        <v>17</v>
      </c>
      <c r="L82">
        <f t="shared" si="4"/>
        <v>-0.25547379088577821</v>
      </c>
      <c r="Q82" s="1"/>
      <c r="R82" s="1"/>
      <c r="S82" s="7"/>
    </row>
    <row r="83" spans="2:19">
      <c r="B83">
        <v>42</v>
      </c>
      <c r="E83">
        <f t="shared" si="3"/>
        <v>-5.869016771248705E-2</v>
      </c>
      <c r="I83">
        <v>17</v>
      </c>
      <c r="L83">
        <f t="shared" si="4"/>
        <v>-0.25547379088577821</v>
      </c>
      <c r="Q83" s="1"/>
      <c r="R83" s="1"/>
      <c r="S83" s="7"/>
    </row>
    <row r="84" spans="2:19">
      <c r="B84">
        <v>42</v>
      </c>
      <c r="E84">
        <f t="shared" si="3"/>
        <v>-5.869016771248705E-2</v>
      </c>
      <c r="I84">
        <v>18</v>
      </c>
      <c r="L84">
        <f t="shared" si="4"/>
        <v>0.11452069249647456</v>
      </c>
      <c r="Q84" s="1"/>
      <c r="R84" s="1"/>
      <c r="S84" s="7"/>
    </row>
    <row r="85" spans="2:19">
      <c r="B85">
        <v>42</v>
      </c>
      <c r="E85">
        <f t="shared" si="3"/>
        <v>-5.869016771248705E-2</v>
      </c>
      <c r="I85">
        <v>18</v>
      </c>
      <c r="L85">
        <f t="shared" si="4"/>
        <v>0.11452069249647456</v>
      </c>
      <c r="Q85" s="1"/>
      <c r="R85" s="1"/>
      <c r="S85" s="7"/>
    </row>
    <row r="86" spans="2:19">
      <c r="B86">
        <v>43</v>
      </c>
      <c r="E86">
        <f t="shared" si="3"/>
        <v>5.0865688464337845E-2</v>
      </c>
      <c r="I86">
        <v>18</v>
      </c>
      <c r="L86">
        <f t="shared" si="4"/>
        <v>0.11452069249647456</v>
      </c>
      <c r="Q86" s="1"/>
      <c r="R86" s="1"/>
      <c r="S86" s="7"/>
    </row>
    <row r="87" spans="2:19">
      <c r="B87">
        <v>43</v>
      </c>
      <c r="E87">
        <f t="shared" si="3"/>
        <v>5.0865688464337845E-2</v>
      </c>
      <c r="I87">
        <v>18</v>
      </c>
      <c r="L87">
        <f t="shared" si="4"/>
        <v>0.11452069249647456</v>
      </c>
      <c r="Q87" s="1"/>
      <c r="R87" s="1"/>
      <c r="S87" s="7"/>
    </row>
    <row r="88" spans="2:19">
      <c r="B88">
        <v>43</v>
      </c>
      <c r="E88">
        <f t="shared" si="3"/>
        <v>5.0865688464337845E-2</v>
      </c>
      <c r="I88">
        <v>18</v>
      </c>
      <c r="L88">
        <f t="shared" si="4"/>
        <v>0.11452069249647456</v>
      </c>
      <c r="Q88" s="1"/>
      <c r="R88" s="1"/>
      <c r="S88" s="7"/>
    </row>
    <row r="89" spans="2:19">
      <c r="B89">
        <v>43</v>
      </c>
      <c r="E89">
        <f t="shared" si="3"/>
        <v>5.0865688464337845E-2</v>
      </c>
      <c r="I89">
        <v>18</v>
      </c>
      <c r="J89" s="6"/>
      <c r="K89" s="6"/>
      <c r="L89" s="6">
        <f t="shared" si="4"/>
        <v>0.11452069249647456</v>
      </c>
      <c r="M89" s="6"/>
      <c r="Q89" s="1"/>
      <c r="R89" s="1"/>
      <c r="S89" s="7"/>
    </row>
    <row r="90" spans="2:19">
      <c r="B90">
        <v>43</v>
      </c>
      <c r="E90">
        <f t="shared" si="3"/>
        <v>5.0865688464337845E-2</v>
      </c>
      <c r="I90">
        <v>18</v>
      </c>
      <c r="J90" s="6"/>
      <c r="K90" s="6"/>
      <c r="L90" s="6">
        <f t="shared" si="4"/>
        <v>0.11452069249647456</v>
      </c>
      <c r="M90" s="6"/>
      <c r="Q90" s="1"/>
      <c r="R90" s="1"/>
      <c r="S90" s="7"/>
    </row>
    <row r="91" spans="2:19">
      <c r="B91">
        <v>43</v>
      </c>
      <c r="E91">
        <f t="shared" si="3"/>
        <v>5.0865688464337845E-2</v>
      </c>
      <c r="I91">
        <v>18</v>
      </c>
      <c r="J91" s="6"/>
      <c r="K91" s="6"/>
      <c r="L91" s="6">
        <f t="shared" si="4"/>
        <v>0.11452069249647456</v>
      </c>
      <c r="M91" s="6"/>
      <c r="Q91" s="1"/>
      <c r="R91" s="1"/>
      <c r="S91" s="7"/>
    </row>
    <row r="92" spans="2:19" ht="14.4" thickBot="1">
      <c r="B92">
        <v>43</v>
      </c>
      <c r="E92">
        <f t="shared" si="3"/>
        <v>5.0865688464337845E-2</v>
      </c>
      <c r="I92">
        <v>18</v>
      </c>
      <c r="J92" s="6"/>
      <c r="K92" s="6"/>
      <c r="L92" s="6">
        <f t="shared" si="4"/>
        <v>0.11452069249647456</v>
      </c>
      <c r="M92" s="6"/>
      <c r="Q92" s="2"/>
      <c r="R92" s="2"/>
      <c r="S92" s="8"/>
    </row>
    <row r="93" spans="2:19">
      <c r="B93">
        <v>43</v>
      </c>
      <c r="E93">
        <f t="shared" si="3"/>
        <v>5.0865688464337845E-2</v>
      </c>
      <c r="I93">
        <v>18</v>
      </c>
      <c r="L93">
        <f t="shared" si="4"/>
        <v>0.11452069249647456</v>
      </c>
    </row>
    <row r="94" spans="2:19">
      <c r="B94">
        <v>44</v>
      </c>
      <c r="E94">
        <f t="shared" si="3"/>
        <v>0.16042154464116273</v>
      </c>
      <c r="I94">
        <v>18</v>
      </c>
      <c r="L94">
        <f t="shared" si="4"/>
        <v>0.11452069249647456</v>
      </c>
    </row>
    <row r="95" spans="2:19">
      <c r="B95">
        <v>44</v>
      </c>
      <c r="E95">
        <f t="shared" si="3"/>
        <v>0.16042154464116273</v>
      </c>
      <c r="I95">
        <v>18</v>
      </c>
      <c r="L95">
        <f t="shared" si="4"/>
        <v>0.11452069249647456</v>
      </c>
    </row>
    <row r="96" spans="2:19">
      <c r="B96">
        <v>44</v>
      </c>
      <c r="E96">
        <f t="shared" si="3"/>
        <v>0.16042154464116273</v>
      </c>
      <c r="I96">
        <v>18</v>
      </c>
      <c r="L96">
        <f t="shared" si="4"/>
        <v>0.11452069249647456</v>
      </c>
    </row>
    <row r="97" spans="2:12">
      <c r="B97">
        <v>44</v>
      </c>
      <c r="E97">
        <f t="shared" si="3"/>
        <v>0.16042154464116273</v>
      </c>
      <c r="I97">
        <v>18</v>
      </c>
      <c r="L97">
        <f t="shared" si="4"/>
        <v>0.11452069249647456</v>
      </c>
    </row>
    <row r="98" spans="2:12">
      <c r="B98">
        <v>45</v>
      </c>
      <c r="E98">
        <f t="shared" si="3"/>
        <v>0.26997740081798766</v>
      </c>
      <c r="I98">
        <v>18</v>
      </c>
      <c r="L98">
        <f t="shared" si="4"/>
        <v>0.11452069249647456</v>
      </c>
    </row>
    <row r="99" spans="2:12">
      <c r="B99">
        <v>45</v>
      </c>
      <c r="E99">
        <f t="shared" ref="E99:E130" si="5">(B99-42.53571)/9.127764</f>
        <v>0.26997740081798766</v>
      </c>
      <c r="I99">
        <v>18</v>
      </c>
      <c r="L99">
        <f t="shared" si="4"/>
        <v>0.11452069249647456</v>
      </c>
    </row>
    <row r="100" spans="2:12">
      <c r="B100">
        <v>45</v>
      </c>
      <c r="E100">
        <f t="shared" si="5"/>
        <v>0.26997740081798766</v>
      </c>
      <c r="I100">
        <v>18</v>
      </c>
      <c r="L100">
        <f t="shared" si="4"/>
        <v>0.11452069249647456</v>
      </c>
    </row>
    <row r="101" spans="2:12">
      <c r="B101">
        <v>45</v>
      </c>
      <c r="E101">
        <f t="shared" si="5"/>
        <v>0.26997740081798766</v>
      </c>
      <c r="I101">
        <v>18</v>
      </c>
      <c r="L101">
        <f t="shared" si="4"/>
        <v>0.11452069249647456</v>
      </c>
    </row>
    <row r="102" spans="2:12">
      <c r="B102">
        <v>45</v>
      </c>
      <c r="E102">
        <f t="shared" si="5"/>
        <v>0.26997740081798766</v>
      </c>
      <c r="I102">
        <v>18</v>
      </c>
      <c r="L102">
        <f t="shared" si="4"/>
        <v>0.11452069249647456</v>
      </c>
    </row>
    <row r="103" spans="2:12">
      <c r="B103">
        <v>45</v>
      </c>
      <c r="E103">
        <f t="shared" si="5"/>
        <v>0.26997740081798766</v>
      </c>
      <c r="I103">
        <v>18</v>
      </c>
      <c r="L103">
        <f t="shared" si="4"/>
        <v>0.11452069249647456</v>
      </c>
    </row>
    <row r="104" spans="2:12">
      <c r="B104">
        <v>45</v>
      </c>
      <c r="E104">
        <f t="shared" si="5"/>
        <v>0.26997740081798766</v>
      </c>
      <c r="I104">
        <v>18</v>
      </c>
      <c r="L104">
        <f t="shared" si="4"/>
        <v>0.11452069249647456</v>
      </c>
    </row>
    <row r="105" spans="2:12">
      <c r="B105">
        <v>45</v>
      </c>
      <c r="E105">
        <f t="shared" si="5"/>
        <v>0.26997740081798766</v>
      </c>
      <c r="I105">
        <v>18</v>
      </c>
      <c r="L105">
        <f t="shared" si="4"/>
        <v>0.11452069249647456</v>
      </c>
    </row>
    <row r="106" spans="2:12">
      <c r="B106">
        <v>45</v>
      </c>
      <c r="E106">
        <f t="shared" si="5"/>
        <v>0.26997740081798766</v>
      </c>
      <c r="I106">
        <v>18</v>
      </c>
      <c r="L106">
        <f t="shared" si="4"/>
        <v>0.11452069249647456</v>
      </c>
    </row>
    <row r="107" spans="2:12">
      <c r="B107">
        <v>46</v>
      </c>
      <c r="E107">
        <f t="shared" si="5"/>
        <v>0.37953325699481255</v>
      </c>
      <c r="I107">
        <v>19</v>
      </c>
      <c r="L107">
        <f t="shared" si="4"/>
        <v>0.48451517587872733</v>
      </c>
    </row>
    <row r="108" spans="2:12">
      <c r="B108">
        <v>46</v>
      </c>
      <c r="E108">
        <f t="shared" si="5"/>
        <v>0.37953325699481255</v>
      </c>
      <c r="I108">
        <v>19</v>
      </c>
      <c r="L108">
        <f t="shared" si="4"/>
        <v>0.48451517587872733</v>
      </c>
    </row>
    <row r="109" spans="2:12">
      <c r="B109">
        <v>46</v>
      </c>
      <c r="E109">
        <f t="shared" si="5"/>
        <v>0.37953325699481255</v>
      </c>
      <c r="I109">
        <v>19</v>
      </c>
      <c r="L109">
        <f t="shared" si="4"/>
        <v>0.48451517587872733</v>
      </c>
    </row>
    <row r="110" spans="2:12">
      <c r="B110">
        <v>46</v>
      </c>
      <c r="E110">
        <f t="shared" si="5"/>
        <v>0.37953325699481255</v>
      </c>
      <c r="I110">
        <v>19</v>
      </c>
      <c r="L110">
        <f t="shared" si="4"/>
        <v>0.48451517587872733</v>
      </c>
    </row>
    <row r="111" spans="2:12">
      <c r="B111">
        <v>46</v>
      </c>
      <c r="E111">
        <f t="shared" si="5"/>
        <v>0.37953325699481255</v>
      </c>
      <c r="I111">
        <v>19</v>
      </c>
      <c r="L111">
        <f t="shared" si="4"/>
        <v>0.48451517587872733</v>
      </c>
    </row>
    <row r="112" spans="2:12">
      <c r="B112">
        <v>46</v>
      </c>
      <c r="E112">
        <f t="shared" si="5"/>
        <v>0.37953325699481255</v>
      </c>
      <c r="I112">
        <v>19</v>
      </c>
      <c r="L112">
        <f t="shared" si="4"/>
        <v>0.48451517587872733</v>
      </c>
    </row>
    <row r="113" spans="2:12">
      <c r="B113">
        <v>46</v>
      </c>
      <c r="E113">
        <f t="shared" si="5"/>
        <v>0.37953325699481255</v>
      </c>
      <c r="I113">
        <v>19</v>
      </c>
      <c r="L113">
        <f t="shared" si="4"/>
        <v>0.48451517587872733</v>
      </c>
    </row>
    <row r="114" spans="2:12">
      <c r="B114">
        <v>47</v>
      </c>
      <c r="E114">
        <f t="shared" si="5"/>
        <v>0.48908911317163745</v>
      </c>
      <c r="I114">
        <v>19</v>
      </c>
      <c r="L114">
        <f t="shared" si="4"/>
        <v>0.48451517587872733</v>
      </c>
    </row>
    <row r="115" spans="2:12">
      <c r="B115">
        <v>47</v>
      </c>
      <c r="E115">
        <f t="shared" si="5"/>
        <v>0.48908911317163745</v>
      </c>
      <c r="I115">
        <v>19</v>
      </c>
      <c r="L115">
        <f t="shared" si="4"/>
        <v>0.48451517587872733</v>
      </c>
    </row>
    <row r="116" spans="2:12">
      <c r="B116">
        <v>47</v>
      </c>
      <c r="E116">
        <f t="shared" si="5"/>
        <v>0.48908911317163745</v>
      </c>
      <c r="I116">
        <v>19</v>
      </c>
      <c r="L116">
        <f t="shared" si="4"/>
        <v>0.48451517587872733</v>
      </c>
    </row>
    <row r="117" spans="2:12">
      <c r="B117">
        <v>47</v>
      </c>
      <c r="E117">
        <f t="shared" si="5"/>
        <v>0.48908911317163745</v>
      </c>
      <c r="I117">
        <v>19</v>
      </c>
      <c r="L117">
        <f t="shared" si="4"/>
        <v>0.48451517587872733</v>
      </c>
    </row>
    <row r="118" spans="2:12">
      <c r="B118">
        <v>47</v>
      </c>
      <c r="E118">
        <f t="shared" si="5"/>
        <v>0.48908911317163745</v>
      </c>
      <c r="I118">
        <v>19</v>
      </c>
      <c r="L118">
        <f t="shared" si="4"/>
        <v>0.48451517587872733</v>
      </c>
    </row>
    <row r="119" spans="2:12">
      <c r="B119">
        <v>48</v>
      </c>
      <c r="C119" s="6"/>
      <c r="D119" s="6"/>
      <c r="E119" s="6">
        <f t="shared" si="5"/>
        <v>0.59864496934846234</v>
      </c>
      <c r="F119" s="6"/>
      <c r="I119">
        <v>19</v>
      </c>
      <c r="L119">
        <f t="shared" si="4"/>
        <v>0.48451517587872733</v>
      </c>
    </row>
    <row r="120" spans="2:12">
      <c r="B120">
        <v>48</v>
      </c>
      <c r="E120">
        <f t="shared" si="5"/>
        <v>0.59864496934846234</v>
      </c>
      <c r="I120">
        <v>19</v>
      </c>
      <c r="L120">
        <f t="shared" si="4"/>
        <v>0.48451517587872733</v>
      </c>
    </row>
    <row r="121" spans="2:12">
      <c r="B121">
        <v>48</v>
      </c>
      <c r="E121">
        <f t="shared" si="5"/>
        <v>0.59864496934846234</v>
      </c>
      <c r="I121">
        <v>19</v>
      </c>
      <c r="L121">
        <f t="shared" si="4"/>
        <v>0.48451517587872733</v>
      </c>
    </row>
    <row r="122" spans="2:12">
      <c r="B122">
        <v>49</v>
      </c>
      <c r="E122">
        <f t="shared" si="5"/>
        <v>0.70820082552528718</v>
      </c>
      <c r="I122">
        <v>19</v>
      </c>
      <c r="L122">
        <f t="shared" si="4"/>
        <v>0.48451517587872733</v>
      </c>
    </row>
    <row r="123" spans="2:12">
      <c r="B123">
        <v>49</v>
      </c>
      <c r="E123">
        <f t="shared" si="5"/>
        <v>0.70820082552528718</v>
      </c>
      <c r="I123">
        <v>19</v>
      </c>
      <c r="L123">
        <f t="shared" si="4"/>
        <v>0.48451517587872733</v>
      </c>
    </row>
    <row r="124" spans="2:12">
      <c r="B124">
        <v>49</v>
      </c>
      <c r="E124">
        <f t="shared" si="5"/>
        <v>0.70820082552528718</v>
      </c>
      <c r="I124">
        <v>19</v>
      </c>
      <c r="L124">
        <f t="shared" si="4"/>
        <v>0.48451517587872733</v>
      </c>
    </row>
    <row r="125" spans="2:12">
      <c r="B125">
        <v>49</v>
      </c>
      <c r="E125">
        <f t="shared" si="5"/>
        <v>0.70820082552528718</v>
      </c>
      <c r="I125">
        <v>19</v>
      </c>
      <c r="L125">
        <f t="shared" si="4"/>
        <v>0.48451517587872733</v>
      </c>
    </row>
    <row r="126" spans="2:12">
      <c r="B126">
        <v>49</v>
      </c>
      <c r="E126">
        <f t="shared" si="5"/>
        <v>0.70820082552528718</v>
      </c>
      <c r="I126">
        <v>19</v>
      </c>
      <c r="L126">
        <f t="shared" si="4"/>
        <v>0.48451517587872733</v>
      </c>
    </row>
    <row r="127" spans="2:12">
      <c r="B127">
        <v>49</v>
      </c>
      <c r="E127">
        <f t="shared" si="5"/>
        <v>0.70820082552528718</v>
      </c>
      <c r="I127">
        <v>19</v>
      </c>
      <c r="L127">
        <f t="shared" si="4"/>
        <v>0.48451517587872733</v>
      </c>
    </row>
    <row r="128" spans="2:12">
      <c r="B128">
        <v>49</v>
      </c>
      <c r="E128">
        <f t="shared" si="5"/>
        <v>0.70820082552528718</v>
      </c>
      <c r="I128">
        <v>19</v>
      </c>
      <c r="L128">
        <f t="shared" si="4"/>
        <v>0.48451517587872733</v>
      </c>
    </row>
    <row r="129" spans="2:13">
      <c r="B129">
        <v>50</v>
      </c>
      <c r="E129">
        <f t="shared" si="5"/>
        <v>0.81775668170211213</v>
      </c>
      <c r="I129">
        <v>19</v>
      </c>
      <c r="L129">
        <f t="shared" si="4"/>
        <v>0.48451517587872733</v>
      </c>
    </row>
    <row r="130" spans="2:13">
      <c r="B130">
        <v>50</v>
      </c>
      <c r="E130">
        <f t="shared" si="5"/>
        <v>0.81775668170211213</v>
      </c>
      <c r="I130">
        <v>19</v>
      </c>
      <c r="L130">
        <f t="shared" si="4"/>
        <v>0.48451517587872733</v>
      </c>
    </row>
    <row r="131" spans="2:13">
      <c r="B131">
        <v>50</v>
      </c>
      <c r="E131">
        <f t="shared" ref="E131:E162" si="6">(B131-42.53571)/9.127764</f>
        <v>0.81775668170211213</v>
      </c>
      <c r="I131">
        <v>19</v>
      </c>
      <c r="L131">
        <f t="shared" si="4"/>
        <v>0.48451517587872733</v>
      </c>
    </row>
    <row r="132" spans="2:13">
      <c r="B132">
        <v>50</v>
      </c>
      <c r="E132">
        <f t="shared" si="6"/>
        <v>0.81775668170211213</v>
      </c>
      <c r="I132">
        <v>19</v>
      </c>
      <c r="L132">
        <f t="shared" ref="L132:L170" si="7">(I132-17.69048)/2.702743</f>
        <v>0.48451517587872733</v>
      </c>
    </row>
    <row r="133" spans="2:13">
      <c r="B133">
        <v>50</v>
      </c>
      <c r="E133">
        <f t="shared" si="6"/>
        <v>0.81775668170211213</v>
      </c>
      <c r="I133">
        <v>20</v>
      </c>
      <c r="L133">
        <f t="shared" si="7"/>
        <v>0.8545096592609801</v>
      </c>
    </row>
    <row r="134" spans="2:13">
      <c r="B134" s="6">
        <v>50</v>
      </c>
      <c r="C134" s="6"/>
      <c r="D134" s="6"/>
      <c r="E134" s="6">
        <f t="shared" si="6"/>
        <v>0.81775668170211213</v>
      </c>
      <c r="F134" s="6"/>
      <c r="I134">
        <v>20</v>
      </c>
      <c r="L134">
        <f t="shared" si="7"/>
        <v>0.8545096592609801</v>
      </c>
    </row>
    <row r="135" spans="2:13">
      <c r="B135">
        <v>51</v>
      </c>
      <c r="E135">
        <f t="shared" si="6"/>
        <v>0.92731253787893697</v>
      </c>
      <c r="I135">
        <v>20</v>
      </c>
      <c r="L135">
        <f t="shared" si="7"/>
        <v>0.8545096592609801</v>
      </c>
    </row>
    <row r="136" spans="2:13">
      <c r="B136">
        <v>51</v>
      </c>
      <c r="E136">
        <f t="shared" si="6"/>
        <v>0.92731253787893697</v>
      </c>
      <c r="I136">
        <v>20</v>
      </c>
      <c r="L136">
        <f t="shared" si="7"/>
        <v>0.8545096592609801</v>
      </c>
    </row>
    <row r="137" spans="2:13">
      <c r="B137">
        <v>51</v>
      </c>
      <c r="E137">
        <f t="shared" si="6"/>
        <v>0.92731253787893697</v>
      </c>
      <c r="I137">
        <v>20</v>
      </c>
      <c r="L137">
        <f t="shared" si="7"/>
        <v>0.8545096592609801</v>
      </c>
    </row>
    <row r="138" spans="2:13">
      <c r="B138">
        <v>51</v>
      </c>
      <c r="E138">
        <f t="shared" si="6"/>
        <v>0.92731253787893697</v>
      </c>
      <c r="I138">
        <v>20</v>
      </c>
      <c r="L138">
        <f t="shared" si="7"/>
        <v>0.8545096592609801</v>
      </c>
    </row>
    <row r="139" spans="2:13">
      <c r="B139">
        <v>51</v>
      </c>
      <c r="E139">
        <f t="shared" si="6"/>
        <v>0.92731253787893697</v>
      </c>
      <c r="I139">
        <v>20</v>
      </c>
      <c r="L139">
        <f t="shared" si="7"/>
        <v>0.8545096592609801</v>
      </c>
    </row>
    <row r="140" spans="2:13">
      <c r="B140">
        <v>51</v>
      </c>
      <c r="E140">
        <f t="shared" si="6"/>
        <v>0.92731253787893697</v>
      </c>
      <c r="I140">
        <v>20</v>
      </c>
      <c r="L140">
        <f t="shared" si="7"/>
        <v>0.8545096592609801</v>
      </c>
    </row>
    <row r="141" spans="2:13">
      <c r="B141">
        <v>51</v>
      </c>
      <c r="E141">
        <f t="shared" si="6"/>
        <v>0.92731253787893697</v>
      </c>
      <c r="I141">
        <v>20</v>
      </c>
      <c r="L141">
        <f t="shared" si="7"/>
        <v>0.8545096592609801</v>
      </c>
    </row>
    <row r="142" spans="2:13">
      <c r="B142">
        <v>51</v>
      </c>
      <c r="E142">
        <f t="shared" si="6"/>
        <v>0.92731253787893697</v>
      </c>
      <c r="I142">
        <v>20</v>
      </c>
      <c r="L142">
        <f t="shared" si="7"/>
        <v>0.8545096592609801</v>
      </c>
    </row>
    <row r="143" spans="2:13">
      <c r="B143">
        <v>52</v>
      </c>
      <c r="E143">
        <f t="shared" si="6"/>
        <v>1.0368683940557619</v>
      </c>
      <c r="H143" s="6"/>
      <c r="I143" s="6">
        <v>20</v>
      </c>
      <c r="J143" s="6"/>
      <c r="K143" s="6"/>
      <c r="L143" s="6">
        <f t="shared" si="7"/>
        <v>0.8545096592609801</v>
      </c>
      <c r="M143" s="6"/>
    </row>
    <row r="144" spans="2:13">
      <c r="B144">
        <v>52</v>
      </c>
      <c r="E144">
        <f t="shared" si="6"/>
        <v>1.0368683940557619</v>
      </c>
      <c r="H144" s="6"/>
      <c r="I144" s="6">
        <v>20</v>
      </c>
      <c r="J144" s="6"/>
      <c r="K144" s="6"/>
      <c r="L144" s="6">
        <f t="shared" si="7"/>
        <v>0.8545096592609801</v>
      </c>
      <c r="M144" s="6"/>
    </row>
    <row r="145" spans="2:13">
      <c r="B145">
        <v>52</v>
      </c>
      <c r="E145">
        <f t="shared" si="6"/>
        <v>1.0368683940557619</v>
      </c>
      <c r="H145" s="6"/>
      <c r="I145" s="6">
        <v>20</v>
      </c>
      <c r="J145" s="6"/>
      <c r="K145" s="6"/>
      <c r="L145" s="6">
        <f t="shared" si="7"/>
        <v>0.8545096592609801</v>
      </c>
      <c r="M145" s="6"/>
    </row>
    <row r="146" spans="2:13">
      <c r="B146">
        <v>52</v>
      </c>
      <c r="E146">
        <f t="shared" si="6"/>
        <v>1.0368683940557619</v>
      </c>
      <c r="H146" s="6"/>
      <c r="I146" s="6">
        <v>20</v>
      </c>
      <c r="J146" s="6"/>
      <c r="K146" s="6"/>
      <c r="L146" s="6">
        <f t="shared" si="7"/>
        <v>0.8545096592609801</v>
      </c>
      <c r="M146" s="6"/>
    </row>
    <row r="147" spans="2:13">
      <c r="B147">
        <v>52</v>
      </c>
      <c r="E147">
        <f t="shared" si="6"/>
        <v>1.0368683940557619</v>
      </c>
      <c r="H147" s="6"/>
      <c r="I147" s="6">
        <v>20</v>
      </c>
      <c r="J147" s="6"/>
      <c r="K147" s="6"/>
      <c r="L147" s="6">
        <f t="shared" si="7"/>
        <v>0.8545096592609801</v>
      </c>
      <c r="M147" s="6"/>
    </row>
    <row r="148" spans="2:13">
      <c r="B148">
        <v>52</v>
      </c>
      <c r="E148">
        <f t="shared" si="6"/>
        <v>1.0368683940557619</v>
      </c>
      <c r="H148" s="6"/>
      <c r="I148" s="6">
        <v>20</v>
      </c>
      <c r="J148" s="6"/>
      <c r="K148" s="6"/>
      <c r="L148" s="6">
        <f t="shared" si="7"/>
        <v>0.8545096592609801</v>
      </c>
      <c r="M148" s="6"/>
    </row>
    <row r="149" spans="2:13">
      <c r="B149">
        <v>53</v>
      </c>
      <c r="E149">
        <f t="shared" si="6"/>
        <v>1.1464242502325868</v>
      </c>
      <c r="H149" s="6"/>
      <c r="I149" s="6">
        <v>21</v>
      </c>
      <c r="J149" s="6"/>
      <c r="K149" s="6"/>
      <c r="L149" s="6">
        <f t="shared" si="7"/>
        <v>1.2245041426432328</v>
      </c>
      <c r="M149" s="6"/>
    </row>
    <row r="150" spans="2:13">
      <c r="B150">
        <v>53</v>
      </c>
      <c r="E150">
        <f t="shared" si="6"/>
        <v>1.1464242502325868</v>
      </c>
      <c r="H150" s="6"/>
      <c r="I150" s="6">
        <v>21</v>
      </c>
      <c r="J150" s="6"/>
      <c r="K150" s="6"/>
      <c r="L150" s="6">
        <f t="shared" si="7"/>
        <v>1.2245041426432328</v>
      </c>
      <c r="M150" s="6"/>
    </row>
    <row r="151" spans="2:13">
      <c r="B151">
        <v>54</v>
      </c>
      <c r="E151">
        <f t="shared" si="6"/>
        <v>1.2559801064094116</v>
      </c>
      <c r="H151" s="6"/>
      <c r="I151" s="6">
        <v>21</v>
      </c>
      <c r="J151" s="6"/>
      <c r="K151" s="6"/>
      <c r="L151" s="6">
        <f t="shared" si="7"/>
        <v>1.2245041426432328</v>
      </c>
      <c r="M151" s="6"/>
    </row>
    <row r="152" spans="2:13">
      <c r="B152">
        <v>54</v>
      </c>
      <c r="E152">
        <f t="shared" si="6"/>
        <v>1.2559801064094116</v>
      </c>
      <c r="H152" s="6"/>
      <c r="I152" s="6">
        <v>21</v>
      </c>
      <c r="J152" s="6"/>
      <c r="K152" s="6"/>
      <c r="L152" s="6">
        <f t="shared" si="7"/>
        <v>1.2245041426432328</v>
      </c>
      <c r="M152" s="6"/>
    </row>
    <row r="153" spans="2:13">
      <c r="B153">
        <v>54</v>
      </c>
      <c r="E153">
        <f t="shared" si="6"/>
        <v>1.2559801064094116</v>
      </c>
      <c r="I153">
        <v>21</v>
      </c>
      <c r="L153">
        <f t="shared" si="7"/>
        <v>1.2245041426432328</v>
      </c>
    </row>
    <row r="154" spans="2:13">
      <c r="B154">
        <v>54</v>
      </c>
      <c r="E154">
        <f t="shared" si="6"/>
        <v>1.2559801064094116</v>
      </c>
      <c r="I154">
        <v>21</v>
      </c>
      <c r="L154">
        <f t="shared" si="7"/>
        <v>1.2245041426432328</v>
      </c>
    </row>
    <row r="155" spans="2:13">
      <c r="B155">
        <v>54</v>
      </c>
      <c r="E155">
        <f t="shared" si="6"/>
        <v>1.2559801064094116</v>
      </c>
      <c r="I155">
        <v>21</v>
      </c>
      <c r="L155">
        <f t="shared" si="7"/>
        <v>1.2245041426432328</v>
      </c>
    </row>
    <row r="156" spans="2:13">
      <c r="B156">
        <v>55</v>
      </c>
      <c r="E156">
        <f t="shared" si="6"/>
        <v>1.3655359625862367</v>
      </c>
      <c r="I156">
        <v>21</v>
      </c>
      <c r="L156">
        <f t="shared" si="7"/>
        <v>1.2245041426432328</v>
      </c>
    </row>
    <row r="157" spans="2:13">
      <c r="B157">
        <v>55</v>
      </c>
      <c r="E157">
        <f t="shared" si="6"/>
        <v>1.3655359625862367</v>
      </c>
      <c r="I157">
        <v>21</v>
      </c>
      <c r="L157">
        <f t="shared" si="7"/>
        <v>1.2245041426432328</v>
      </c>
    </row>
    <row r="158" spans="2:13">
      <c r="B158">
        <v>56</v>
      </c>
      <c r="E158">
        <f t="shared" si="6"/>
        <v>1.4750918187630615</v>
      </c>
      <c r="I158">
        <v>22</v>
      </c>
      <c r="L158">
        <f t="shared" si="7"/>
        <v>1.5944986260254856</v>
      </c>
    </row>
    <row r="159" spans="2:13">
      <c r="B159">
        <v>56</v>
      </c>
      <c r="E159">
        <f t="shared" si="6"/>
        <v>1.4750918187630615</v>
      </c>
      <c r="I159">
        <v>22</v>
      </c>
      <c r="L159">
        <f t="shared" si="7"/>
        <v>1.5944986260254856</v>
      </c>
    </row>
    <row r="160" spans="2:13">
      <c r="B160">
        <v>57</v>
      </c>
      <c r="E160">
        <f t="shared" si="6"/>
        <v>1.5846476749398863</v>
      </c>
      <c r="I160">
        <v>22</v>
      </c>
      <c r="L160">
        <f t="shared" si="7"/>
        <v>1.5944986260254856</v>
      </c>
    </row>
    <row r="161" spans="2:12">
      <c r="B161">
        <v>57</v>
      </c>
      <c r="E161">
        <f t="shared" si="6"/>
        <v>1.5846476749398863</v>
      </c>
      <c r="I161">
        <v>22</v>
      </c>
      <c r="L161">
        <f t="shared" si="7"/>
        <v>1.5944986260254856</v>
      </c>
    </row>
    <row r="162" spans="2:12">
      <c r="B162">
        <v>57</v>
      </c>
      <c r="E162">
        <f t="shared" si="6"/>
        <v>1.5846476749398863</v>
      </c>
      <c r="I162">
        <v>22</v>
      </c>
      <c r="L162">
        <f t="shared" si="7"/>
        <v>1.5944986260254856</v>
      </c>
    </row>
    <row r="163" spans="2:12">
      <c r="B163">
        <v>57</v>
      </c>
      <c r="E163">
        <f t="shared" ref="E163:E170" si="8">(B163-42.53571)/9.127764</f>
        <v>1.5846476749398863</v>
      </c>
      <c r="I163">
        <v>22</v>
      </c>
      <c r="L163">
        <f t="shared" si="7"/>
        <v>1.5944986260254856</v>
      </c>
    </row>
    <row r="164" spans="2:12">
      <c r="B164">
        <v>58</v>
      </c>
      <c r="E164">
        <f t="shared" si="8"/>
        <v>1.6942035311167112</v>
      </c>
      <c r="I164">
        <v>22</v>
      </c>
      <c r="L164">
        <f t="shared" si="7"/>
        <v>1.5944986260254856</v>
      </c>
    </row>
    <row r="165" spans="2:12">
      <c r="B165">
        <v>58</v>
      </c>
      <c r="E165">
        <f t="shared" si="8"/>
        <v>1.6942035311167112</v>
      </c>
      <c r="I165">
        <v>23</v>
      </c>
      <c r="L165">
        <f t="shared" si="7"/>
        <v>1.9644931094077385</v>
      </c>
    </row>
    <row r="166" spans="2:12">
      <c r="B166">
        <v>60</v>
      </c>
      <c r="E166">
        <f t="shared" si="8"/>
        <v>1.9133152434703611</v>
      </c>
      <c r="I166">
        <v>23</v>
      </c>
      <c r="L166">
        <f t="shared" si="7"/>
        <v>1.9644931094077385</v>
      </c>
    </row>
    <row r="167" spans="2:12">
      <c r="B167" s="5">
        <v>62</v>
      </c>
      <c r="C167" s="5"/>
      <c r="D167" s="5"/>
      <c r="E167" s="5">
        <f t="shared" si="8"/>
        <v>2.1324269558240108</v>
      </c>
      <c r="I167">
        <v>23</v>
      </c>
      <c r="L167">
        <f t="shared" si="7"/>
        <v>1.9644931094077385</v>
      </c>
    </row>
    <row r="168" spans="2:12">
      <c r="B168" s="5">
        <v>63</v>
      </c>
      <c r="C168" s="5"/>
      <c r="D168" s="5"/>
      <c r="E168" s="5">
        <f t="shared" si="8"/>
        <v>2.2419828120008356</v>
      </c>
      <c r="I168" s="5">
        <v>24</v>
      </c>
      <c r="J168" s="5"/>
      <c r="K168" s="5"/>
      <c r="L168" s="5">
        <f t="shared" si="7"/>
        <v>2.3344875927899911</v>
      </c>
    </row>
    <row r="169" spans="2:12">
      <c r="B169" s="5">
        <v>65</v>
      </c>
      <c r="C169" s="5"/>
      <c r="D169" s="5"/>
      <c r="E169" s="5">
        <f t="shared" si="8"/>
        <v>2.4610945243544857</v>
      </c>
      <c r="I169" s="5">
        <v>24</v>
      </c>
      <c r="J169" s="5"/>
      <c r="K169" s="5"/>
      <c r="L169" s="5">
        <f t="shared" si="7"/>
        <v>2.3344875927899911</v>
      </c>
    </row>
    <row r="170" spans="2:12">
      <c r="B170" s="5">
        <v>65</v>
      </c>
      <c r="C170" s="5"/>
      <c r="D170" s="5"/>
      <c r="E170" s="5">
        <f t="shared" si="8"/>
        <v>2.4610945243544857</v>
      </c>
      <c r="I170" s="5">
        <v>25</v>
      </c>
      <c r="J170" s="5"/>
      <c r="K170" s="5"/>
      <c r="L170" s="5">
        <f t="shared" si="7"/>
        <v>2.7044820761722441</v>
      </c>
    </row>
    <row r="171" spans="2:12">
      <c r="B171" s="6"/>
    </row>
  </sheetData>
  <sortState xmlns:xlrd2="http://schemas.microsoft.com/office/spreadsheetml/2017/richdata2" ref="I3:I170">
    <sortCondition ref="I3:I170"/>
  </sortState>
  <dataConsolidate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049D-E417-4C60-A4BB-74055C259DC7}">
  <dimension ref="B2:Q232"/>
  <sheetViews>
    <sheetView tabSelected="1" topLeftCell="A7" workbookViewId="0">
      <selection activeCell="M64" sqref="M64"/>
    </sheetView>
  </sheetViews>
  <sheetFormatPr defaultRowHeight="13.8"/>
  <cols>
    <col min="9" max="9" width="28.109375" customWidth="1"/>
    <col min="10" max="10" width="30.77734375" customWidth="1"/>
    <col min="11" max="11" width="16.77734375" customWidth="1"/>
    <col min="13" max="13" width="16.77734375" customWidth="1"/>
    <col min="14" max="14" width="29" customWidth="1"/>
    <col min="15" max="15" width="10.109375" customWidth="1"/>
    <col min="16" max="16" width="11" customWidth="1"/>
    <col min="17" max="17" width="11.77734375" customWidth="1"/>
  </cols>
  <sheetData>
    <row r="2" spans="2:6">
      <c r="B2" t="s">
        <v>2</v>
      </c>
      <c r="F2" t="s">
        <v>0</v>
      </c>
    </row>
    <row r="3" spans="2:6">
      <c r="B3" s="5">
        <v>6</v>
      </c>
      <c r="F3" s="5">
        <v>19</v>
      </c>
    </row>
    <row r="4" spans="2:6">
      <c r="B4" s="5">
        <v>9</v>
      </c>
      <c r="F4" s="5">
        <v>22</v>
      </c>
    </row>
    <row r="5" spans="2:6">
      <c r="B5" s="5">
        <v>10</v>
      </c>
      <c r="F5" s="5">
        <v>23</v>
      </c>
    </row>
    <row r="6" spans="2:6">
      <c r="B6">
        <v>13</v>
      </c>
      <c r="F6" s="6">
        <v>24</v>
      </c>
    </row>
    <row r="7" spans="2:6">
      <c r="B7">
        <v>13</v>
      </c>
      <c r="F7">
        <v>25</v>
      </c>
    </row>
    <row r="8" spans="2:6">
      <c r="B8">
        <v>13</v>
      </c>
      <c r="F8">
        <v>26</v>
      </c>
    </row>
    <row r="9" spans="2:6">
      <c r="B9">
        <v>14</v>
      </c>
      <c r="F9">
        <v>28</v>
      </c>
    </row>
    <row r="10" spans="2:6">
      <c r="B10">
        <v>14</v>
      </c>
      <c r="F10">
        <v>29</v>
      </c>
    </row>
    <row r="11" spans="2:6">
      <c r="B11">
        <v>14</v>
      </c>
      <c r="F11">
        <v>29</v>
      </c>
    </row>
    <row r="12" spans="2:6">
      <c r="B12">
        <v>14</v>
      </c>
      <c r="F12">
        <v>29</v>
      </c>
    </row>
    <row r="13" spans="2:6">
      <c r="B13">
        <v>14</v>
      </c>
      <c r="F13">
        <v>29</v>
      </c>
    </row>
    <row r="14" spans="2:6">
      <c r="B14">
        <v>14</v>
      </c>
      <c r="F14">
        <v>30</v>
      </c>
    </row>
    <row r="15" spans="2:6">
      <c r="B15">
        <v>14</v>
      </c>
      <c r="F15">
        <v>30</v>
      </c>
    </row>
    <row r="16" spans="2:6">
      <c r="B16">
        <v>14</v>
      </c>
      <c r="F16">
        <v>31</v>
      </c>
    </row>
    <row r="17" spans="2:6">
      <c r="B17">
        <v>15</v>
      </c>
      <c r="F17">
        <v>31</v>
      </c>
    </row>
    <row r="18" spans="2:6">
      <c r="B18">
        <v>15</v>
      </c>
      <c r="F18">
        <v>31</v>
      </c>
    </row>
    <row r="19" spans="2:6">
      <c r="B19">
        <v>15</v>
      </c>
      <c r="F19">
        <v>31</v>
      </c>
    </row>
    <row r="20" spans="2:6">
      <c r="B20">
        <v>15</v>
      </c>
      <c r="F20">
        <v>31</v>
      </c>
    </row>
    <row r="21" spans="2:6">
      <c r="B21">
        <v>15</v>
      </c>
      <c r="F21">
        <v>31</v>
      </c>
    </row>
    <row r="22" spans="2:6">
      <c r="B22">
        <v>15</v>
      </c>
      <c r="F22">
        <v>31</v>
      </c>
    </row>
    <row r="23" spans="2:6">
      <c r="B23">
        <v>15</v>
      </c>
      <c r="F23">
        <v>32</v>
      </c>
    </row>
    <row r="24" spans="2:6">
      <c r="B24">
        <v>15</v>
      </c>
      <c r="F24">
        <v>32</v>
      </c>
    </row>
    <row r="25" spans="2:6">
      <c r="B25">
        <v>15</v>
      </c>
      <c r="F25">
        <v>32</v>
      </c>
    </row>
    <row r="26" spans="2:6">
      <c r="B26">
        <v>15</v>
      </c>
      <c r="F26">
        <v>32</v>
      </c>
    </row>
    <row r="27" spans="2:6">
      <c r="B27">
        <v>15</v>
      </c>
      <c r="F27">
        <v>33</v>
      </c>
    </row>
    <row r="28" spans="2:6">
      <c r="B28">
        <v>15</v>
      </c>
      <c r="F28">
        <v>33</v>
      </c>
    </row>
    <row r="29" spans="2:6">
      <c r="B29">
        <v>15</v>
      </c>
      <c r="F29">
        <v>33</v>
      </c>
    </row>
    <row r="30" spans="2:6">
      <c r="B30">
        <v>15</v>
      </c>
      <c r="F30">
        <v>33</v>
      </c>
    </row>
    <row r="31" spans="2:6">
      <c r="B31">
        <v>15</v>
      </c>
      <c r="F31">
        <v>33</v>
      </c>
    </row>
    <row r="32" spans="2:6">
      <c r="B32">
        <v>16</v>
      </c>
      <c r="F32">
        <v>33</v>
      </c>
    </row>
    <row r="33" spans="2:10">
      <c r="B33">
        <v>16</v>
      </c>
      <c r="F33">
        <v>34</v>
      </c>
    </row>
    <row r="34" spans="2:10">
      <c r="B34">
        <v>16</v>
      </c>
      <c r="F34">
        <v>34</v>
      </c>
    </row>
    <row r="35" spans="2:10">
      <c r="B35">
        <v>16</v>
      </c>
      <c r="F35">
        <v>34</v>
      </c>
    </row>
    <row r="36" spans="2:10">
      <c r="B36">
        <v>16</v>
      </c>
      <c r="F36">
        <v>34</v>
      </c>
    </row>
    <row r="37" spans="2:10">
      <c r="B37">
        <v>16</v>
      </c>
      <c r="F37">
        <v>34</v>
      </c>
    </row>
    <row r="38" spans="2:10">
      <c r="B38">
        <v>16</v>
      </c>
      <c r="F38">
        <v>34</v>
      </c>
    </row>
    <row r="39" spans="2:10">
      <c r="B39">
        <v>16</v>
      </c>
      <c r="F39">
        <v>34</v>
      </c>
    </row>
    <row r="40" spans="2:10">
      <c r="B40">
        <v>16</v>
      </c>
      <c r="F40">
        <v>35</v>
      </c>
    </row>
    <row r="41" spans="2:10">
      <c r="B41">
        <v>16</v>
      </c>
      <c r="F41">
        <v>35</v>
      </c>
      <c r="I41" t="s">
        <v>42</v>
      </c>
    </row>
    <row r="42" spans="2:10" ht="14.4" thickBot="1">
      <c r="B42">
        <v>16</v>
      </c>
      <c r="F42">
        <v>35</v>
      </c>
    </row>
    <row r="43" spans="2:10">
      <c r="B43">
        <v>16</v>
      </c>
      <c r="F43">
        <v>36</v>
      </c>
      <c r="I43" s="4" t="s">
        <v>60</v>
      </c>
      <c r="J43" s="4"/>
    </row>
    <row r="44" spans="2:10">
      <c r="B44">
        <v>16</v>
      </c>
      <c r="F44">
        <v>36</v>
      </c>
      <c r="I44" s="1" t="s">
        <v>43</v>
      </c>
      <c r="J44" s="1">
        <v>0.97402046223067329</v>
      </c>
    </row>
    <row r="45" spans="2:10">
      <c r="B45">
        <v>16</v>
      </c>
      <c r="F45">
        <v>36</v>
      </c>
      <c r="I45" s="1" t="s">
        <v>44</v>
      </c>
      <c r="J45" s="1">
        <v>0.94871586084405435</v>
      </c>
    </row>
    <row r="46" spans="2:10">
      <c r="B46">
        <v>16</v>
      </c>
      <c r="F46">
        <v>37</v>
      </c>
      <c r="I46" s="1" t="s">
        <v>45</v>
      </c>
      <c r="J46" s="1">
        <v>0.94840692024672946</v>
      </c>
    </row>
    <row r="47" spans="2:10">
      <c r="B47">
        <v>16</v>
      </c>
      <c r="F47">
        <v>37</v>
      </c>
      <c r="I47" s="1" t="s">
        <v>3</v>
      </c>
      <c r="J47" s="1">
        <v>2.0732904450710992</v>
      </c>
    </row>
    <row r="48" spans="2:10" ht="14.4" thickBot="1">
      <c r="B48">
        <v>16</v>
      </c>
      <c r="F48">
        <v>37</v>
      </c>
      <c r="I48" s="2" t="s">
        <v>62</v>
      </c>
      <c r="J48" s="2">
        <v>168</v>
      </c>
    </row>
    <row r="49" spans="2:17">
      <c r="B49">
        <v>16</v>
      </c>
      <c r="F49">
        <v>37</v>
      </c>
    </row>
    <row r="50" spans="2:17" ht="14.4" thickBot="1">
      <c r="B50">
        <v>16</v>
      </c>
      <c r="F50">
        <v>37</v>
      </c>
      <c r="I50" t="s">
        <v>61</v>
      </c>
    </row>
    <row r="51" spans="2:17">
      <c r="B51">
        <v>16</v>
      </c>
      <c r="F51">
        <v>37</v>
      </c>
      <c r="I51" s="3"/>
      <c r="J51" s="3" t="s">
        <v>47</v>
      </c>
      <c r="K51" s="3" t="s">
        <v>48</v>
      </c>
      <c r="L51" s="3" t="s">
        <v>49</v>
      </c>
      <c r="M51" s="3" t="s">
        <v>50</v>
      </c>
      <c r="N51" s="3" t="s">
        <v>51</v>
      </c>
    </row>
    <row r="52" spans="2:17">
      <c r="B52">
        <v>16</v>
      </c>
      <c r="F52">
        <v>37</v>
      </c>
      <c r="I52" s="1" t="s">
        <v>63</v>
      </c>
      <c r="J52" s="1">
        <v>1</v>
      </c>
      <c r="K52" s="1">
        <v>13200.229191528282</v>
      </c>
      <c r="L52" s="1">
        <v>13200.229191528282</v>
      </c>
      <c r="M52" s="1">
        <v>3070.8682156333853</v>
      </c>
      <c r="N52" s="1">
        <v>5.3841736517958803E-109</v>
      </c>
    </row>
    <row r="53" spans="2:17">
      <c r="B53">
        <v>16</v>
      </c>
      <c r="F53">
        <v>37</v>
      </c>
      <c r="I53" s="1" t="s">
        <v>64</v>
      </c>
      <c r="J53" s="1">
        <v>166</v>
      </c>
      <c r="K53" s="1">
        <v>713.55652275743739</v>
      </c>
      <c r="L53" s="1">
        <v>4.2985332696231167</v>
      </c>
      <c r="M53" s="1"/>
      <c r="N53" s="1"/>
    </row>
    <row r="54" spans="2:17" ht="14.4" thickBot="1">
      <c r="B54">
        <v>16</v>
      </c>
      <c r="F54">
        <v>37</v>
      </c>
      <c r="I54" s="2" t="s">
        <v>65</v>
      </c>
      <c r="J54" s="2">
        <v>167</v>
      </c>
      <c r="K54" s="2">
        <v>13913.785714285719</v>
      </c>
      <c r="L54" s="2"/>
      <c r="M54" s="2"/>
      <c r="N54" s="2"/>
    </row>
    <row r="55" spans="2:17" ht="14.4" thickBot="1">
      <c r="B55">
        <v>16</v>
      </c>
      <c r="F55">
        <v>38</v>
      </c>
    </row>
    <row r="56" spans="2:17">
      <c r="B56">
        <v>16</v>
      </c>
      <c r="F56">
        <v>38</v>
      </c>
      <c r="I56" s="3"/>
      <c r="J56" s="3" t="s">
        <v>52</v>
      </c>
      <c r="K56" s="3" t="s">
        <v>66</v>
      </c>
      <c r="L56" s="3" t="s">
        <v>53</v>
      </c>
      <c r="M56" s="3" t="s">
        <v>54</v>
      </c>
      <c r="N56" s="3" t="s">
        <v>55</v>
      </c>
      <c r="O56" s="3" t="s">
        <v>56</v>
      </c>
      <c r="P56" s="3" t="s">
        <v>67</v>
      </c>
      <c r="Q56" s="3" t="s">
        <v>68</v>
      </c>
    </row>
    <row r="57" spans="2:17">
      <c r="B57">
        <v>16</v>
      </c>
      <c r="F57">
        <v>38</v>
      </c>
      <c r="I57" s="1" t="s">
        <v>46</v>
      </c>
      <c r="J57" s="1">
        <v>-15.656823327347958</v>
      </c>
      <c r="K57" s="1">
        <v>1.0622274849315239</v>
      </c>
      <c r="L57" s="1">
        <v>-14.739614206421395</v>
      </c>
      <c r="M57" s="1">
        <v>5.6481080332141212E-32</v>
      </c>
      <c r="N57" s="1">
        <v>-17.754040408993461</v>
      </c>
      <c r="O57" s="1">
        <v>-13.559606245702456</v>
      </c>
      <c r="P57" s="1">
        <v>-17.754040408993461</v>
      </c>
      <c r="Q57" s="1">
        <v>-13.559606245702456</v>
      </c>
    </row>
    <row r="58" spans="2:17" ht="14.4" thickBot="1">
      <c r="B58">
        <v>17</v>
      </c>
      <c r="F58">
        <v>38</v>
      </c>
      <c r="I58" s="2" t="s">
        <v>1</v>
      </c>
      <c r="J58" s="2">
        <v>3.2894839565930205</v>
      </c>
      <c r="K58" s="2">
        <v>5.9360449772494168E-2</v>
      </c>
      <c r="L58" s="2">
        <v>55.415414964009713</v>
      </c>
      <c r="M58" s="2">
        <v>5.3841736517949622E-109</v>
      </c>
      <c r="N58" s="2">
        <v>3.172285191730464</v>
      </c>
      <c r="O58" s="2">
        <v>3.406682721455577</v>
      </c>
      <c r="P58" s="2">
        <v>3.172285191730464</v>
      </c>
      <c r="Q58" s="2">
        <v>3.406682721455577</v>
      </c>
    </row>
    <row r="59" spans="2:17">
      <c r="B59">
        <v>17</v>
      </c>
      <c r="F59">
        <v>38</v>
      </c>
    </row>
    <row r="60" spans="2:17">
      <c r="B60">
        <v>17</v>
      </c>
      <c r="F60">
        <v>38</v>
      </c>
    </row>
    <row r="61" spans="2:17">
      <c r="B61">
        <v>17</v>
      </c>
      <c r="F61">
        <v>38</v>
      </c>
    </row>
    <row r="62" spans="2:17">
      <c r="B62">
        <v>17</v>
      </c>
      <c r="F62">
        <v>38</v>
      </c>
      <c r="I62" t="s">
        <v>57</v>
      </c>
      <c r="M62" t="s">
        <v>58</v>
      </c>
    </row>
    <row r="63" spans="2:17" ht="14.4" thickBot="1">
      <c r="B63">
        <v>17</v>
      </c>
      <c r="F63">
        <v>38</v>
      </c>
    </row>
    <row r="64" spans="2:17">
      <c r="B64">
        <v>17</v>
      </c>
      <c r="F64">
        <v>38</v>
      </c>
      <c r="I64" s="3" t="s">
        <v>62</v>
      </c>
      <c r="J64" s="3" t="s">
        <v>69</v>
      </c>
      <c r="K64" s="1" t="s">
        <v>64</v>
      </c>
      <c r="M64" s="3" t="s">
        <v>70</v>
      </c>
      <c r="N64" s="3" t="s">
        <v>59</v>
      </c>
    </row>
    <row r="65" spans="2:14">
      <c r="B65">
        <v>17</v>
      </c>
      <c r="F65">
        <v>39</v>
      </c>
      <c r="I65" s="1">
        <v>1</v>
      </c>
      <c r="J65" s="1">
        <v>4.0800804122101653</v>
      </c>
      <c r="K65" s="1">
        <v>14.919919587789835</v>
      </c>
      <c r="M65" s="1">
        <v>0.29761904761904762</v>
      </c>
      <c r="N65" s="1">
        <v>19</v>
      </c>
    </row>
    <row r="66" spans="2:14">
      <c r="B66">
        <v>17</v>
      </c>
      <c r="F66">
        <v>39</v>
      </c>
      <c r="I66" s="1">
        <v>2</v>
      </c>
      <c r="J66" s="1">
        <v>13.948532281989227</v>
      </c>
      <c r="K66" s="1">
        <v>8.0514677180107732</v>
      </c>
      <c r="M66" s="1">
        <v>0.89285714285714279</v>
      </c>
      <c r="N66" s="1">
        <v>22</v>
      </c>
    </row>
    <row r="67" spans="2:14">
      <c r="B67">
        <v>17</v>
      </c>
      <c r="F67">
        <v>39</v>
      </c>
      <c r="I67" s="1">
        <v>3</v>
      </c>
      <c r="J67" s="1">
        <v>17.238016238582247</v>
      </c>
      <c r="K67" s="1">
        <v>5.7619837614177527</v>
      </c>
      <c r="M67" s="1">
        <v>1.4880952380952381</v>
      </c>
      <c r="N67" s="1">
        <v>23</v>
      </c>
    </row>
    <row r="68" spans="2:14">
      <c r="B68">
        <v>17</v>
      </c>
      <c r="F68">
        <v>39</v>
      </c>
      <c r="I68" s="1">
        <v>4</v>
      </c>
      <c r="J68" s="1">
        <v>27.106468108361305</v>
      </c>
      <c r="K68" s="1">
        <v>-3.1064681083613053</v>
      </c>
      <c r="M68" s="1">
        <v>2.083333333333333</v>
      </c>
      <c r="N68" s="1">
        <v>24</v>
      </c>
    </row>
    <row r="69" spans="2:14">
      <c r="B69">
        <v>17</v>
      </c>
      <c r="F69">
        <v>40</v>
      </c>
      <c r="I69" s="1">
        <v>5</v>
      </c>
      <c r="J69" s="1">
        <v>27.106468108361305</v>
      </c>
      <c r="K69" s="1">
        <v>-2.1064681083613053</v>
      </c>
      <c r="M69" s="1">
        <v>2.6785714285714284</v>
      </c>
      <c r="N69" s="1">
        <v>25</v>
      </c>
    </row>
    <row r="70" spans="2:14">
      <c r="B70">
        <v>17</v>
      </c>
      <c r="F70">
        <v>40</v>
      </c>
      <c r="I70" s="1">
        <v>6</v>
      </c>
      <c r="J70" s="1">
        <v>27.106468108361305</v>
      </c>
      <c r="K70" s="1">
        <v>-1.1064681083613053</v>
      </c>
      <c r="M70" s="1">
        <v>3.2738095238095237</v>
      </c>
      <c r="N70" s="1">
        <v>26</v>
      </c>
    </row>
    <row r="71" spans="2:14">
      <c r="B71">
        <v>17</v>
      </c>
      <c r="F71">
        <v>40</v>
      </c>
      <c r="I71" s="1">
        <v>7</v>
      </c>
      <c r="J71" s="1">
        <v>30.395952064954329</v>
      </c>
      <c r="K71" s="1">
        <v>-2.3959520649543293</v>
      </c>
      <c r="M71" s="1">
        <v>3.8690476190476186</v>
      </c>
      <c r="N71" s="1">
        <v>28</v>
      </c>
    </row>
    <row r="72" spans="2:14">
      <c r="B72">
        <v>17</v>
      </c>
      <c r="F72">
        <v>40</v>
      </c>
      <c r="I72" s="1">
        <v>8</v>
      </c>
      <c r="J72" s="1">
        <v>30.395952064954329</v>
      </c>
      <c r="K72" s="1">
        <v>-1.3959520649543293</v>
      </c>
      <c r="M72" s="1">
        <v>4.4642857142857144</v>
      </c>
      <c r="N72" s="1">
        <v>29</v>
      </c>
    </row>
    <row r="73" spans="2:14">
      <c r="B73">
        <v>17</v>
      </c>
      <c r="F73">
        <v>40</v>
      </c>
      <c r="I73" s="1">
        <v>9</v>
      </c>
      <c r="J73" s="1">
        <v>30.395952064954329</v>
      </c>
      <c r="K73" s="1">
        <v>-1.3959520649543293</v>
      </c>
      <c r="M73" s="1">
        <v>5.0595238095238093</v>
      </c>
      <c r="N73" s="1">
        <v>29</v>
      </c>
    </row>
    <row r="74" spans="2:14">
      <c r="B74">
        <v>17</v>
      </c>
      <c r="F74">
        <v>40</v>
      </c>
      <c r="I74" s="1">
        <v>10</v>
      </c>
      <c r="J74" s="1">
        <v>30.395952064954329</v>
      </c>
      <c r="K74" s="1">
        <v>-1.3959520649543293</v>
      </c>
      <c r="M74" s="1">
        <v>5.6547619047619042</v>
      </c>
      <c r="N74" s="1">
        <v>29</v>
      </c>
    </row>
    <row r="75" spans="2:14">
      <c r="B75">
        <v>17</v>
      </c>
      <c r="F75">
        <v>40</v>
      </c>
      <c r="I75" s="1">
        <v>11</v>
      </c>
      <c r="J75" s="1">
        <v>30.395952064954329</v>
      </c>
      <c r="K75" s="1">
        <v>-1.3959520649543293</v>
      </c>
      <c r="M75" s="1">
        <v>6.25</v>
      </c>
      <c r="N75" s="1">
        <v>29</v>
      </c>
    </row>
    <row r="76" spans="2:14">
      <c r="B76">
        <v>17</v>
      </c>
      <c r="F76">
        <v>41</v>
      </c>
      <c r="I76" s="1">
        <v>12</v>
      </c>
      <c r="J76" s="1">
        <v>30.395952064954329</v>
      </c>
      <c r="K76" s="1">
        <v>-0.39595206495432933</v>
      </c>
      <c r="M76" s="1">
        <v>6.8452380952380949</v>
      </c>
      <c r="N76" s="1">
        <v>30</v>
      </c>
    </row>
    <row r="77" spans="2:14">
      <c r="B77">
        <v>17</v>
      </c>
      <c r="F77">
        <v>41</v>
      </c>
      <c r="I77" s="1">
        <v>13</v>
      </c>
      <c r="J77" s="1">
        <v>30.395952064954329</v>
      </c>
      <c r="K77" s="1">
        <v>-0.39595206495432933</v>
      </c>
      <c r="M77" s="1">
        <v>7.4404761904761898</v>
      </c>
      <c r="N77" s="1">
        <v>30</v>
      </c>
    </row>
    <row r="78" spans="2:14">
      <c r="B78">
        <v>17</v>
      </c>
      <c r="F78">
        <v>41</v>
      </c>
      <c r="I78" s="1">
        <v>14</v>
      </c>
      <c r="J78" s="1">
        <v>30.395952064954329</v>
      </c>
      <c r="K78" s="1">
        <v>0.60404793504567067</v>
      </c>
      <c r="M78" s="1">
        <v>8.0357142857142865</v>
      </c>
      <c r="N78" s="1">
        <v>31</v>
      </c>
    </row>
    <row r="79" spans="2:14">
      <c r="B79">
        <v>17</v>
      </c>
      <c r="F79">
        <v>41</v>
      </c>
      <c r="I79" s="1">
        <v>15</v>
      </c>
      <c r="J79" s="1">
        <v>33.685436021547353</v>
      </c>
      <c r="K79" s="1">
        <v>-2.6854360215473534</v>
      </c>
      <c r="M79" s="1">
        <v>8.6309523809523814</v>
      </c>
      <c r="N79" s="1">
        <v>31</v>
      </c>
    </row>
    <row r="80" spans="2:14">
      <c r="B80">
        <v>17</v>
      </c>
      <c r="F80">
        <v>41</v>
      </c>
      <c r="I80" s="1">
        <v>16</v>
      </c>
      <c r="J80" s="1">
        <v>33.685436021547353</v>
      </c>
      <c r="K80" s="1">
        <v>-2.6854360215473534</v>
      </c>
      <c r="M80" s="1">
        <v>9.2261904761904763</v>
      </c>
      <c r="N80" s="1">
        <v>31</v>
      </c>
    </row>
    <row r="81" spans="2:14">
      <c r="B81">
        <v>17</v>
      </c>
      <c r="F81">
        <v>41</v>
      </c>
      <c r="I81" s="1">
        <v>17</v>
      </c>
      <c r="J81" s="1">
        <v>33.685436021547353</v>
      </c>
      <c r="K81" s="1">
        <v>-2.6854360215473534</v>
      </c>
      <c r="M81" s="1">
        <v>9.8214285714285712</v>
      </c>
      <c r="N81" s="1">
        <v>31</v>
      </c>
    </row>
    <row r="82" spans="2:14">
      <c r="B82">
        <v>17</v>
      </c>
      <c r="F82">
        <v>42</v>
      </c>
      <c r="I82" s="1">
        <v>18</v>
      </c>
      <c r="J82" s="1">
        <v>33.685436021547353</v>
      </c>
      <c r="K82" s="1">
        <v>-2.6854360215473534</v>
      </c>
      <c r="M82" s="1">
        <v>10.416666666666666</v>
      </c>
      <c r="N82" s="1">
        <v>31</v>
      </c>
    </row>
    <row r="83" spans="2:14">
      <c r="B83">
        <v>17</v>
      </c>
      <c r="F83">
        <v>42</v>
      </c>
      <c r="I83" s="1">
        <v>19</v>
      </c>
      <c r="J83" s="1">
        <v>33.685436021547353</v>
      </c>
      <c r="K83" s="1">
        <v>-2.6854360215473534</v>
      </c>
      <c r="M83" s="1">
        <v>11.011904761904761</v>
      </c>
      <c r="N83" s="1">
        <v>31</v>
      </c>
    </row>
    <row r="84" spans="2:14">
      <c r="B84">
        <v>18</v>
      </c>
      <c r="F84">
        <v>42</v>
      </c>
      <c r="I84" s="1">
        <v>20</v>
      </c>
      <c r="J84" s="1">
        <v>33.685436021547353</v>
      </c>
      <c r="K84" s="1">
        <v>-2.6854360215473534</v>
      </c>
      <c r="M84" s="1">
        <v>11.607142857142858</v>
      </c>
      <c r="N84" s="1">
        <v>31</v>
      </c>
    </row>
    <row r="85" spans="2:14">
      <c r="B85">
        <v>18</v>
      </c>
      <c r="F85">
        <v>42</v>
      </c>
      <c r="I85" s="1">
        <v>21</v>
      </c>
      <c r="J85" s="1">
        <v>33.685436021547353</v>
      </c>
      <c r="K85" s="1">
        <v>-1.6854360215473534</v>
      </c>
      <c r="M85" s="1">
        <v>12.202380952380953</v>
      </c>
      <c r="N85" s="1">
        <v>32</v>
      </c>
    </row>
    <row r="86" spans="2:14">
      <c r="B86">
        <v>18</v>
      </c>
      <c r="F86">
        <v>43</v>
      </c>
      <c r="I86" s="1">
        <v>22</v>
      </c>
      <c r="J86" s="1">
        <v>33.685436021547353</v>
      </c>
      <c r="K86" s="1">
        <v>-1.6854360215473534</v>
      </c>
      <c r="M86" s="1">
        <v>12.797619047619047</v>
      </c>
      <c r="N86" s="1">
        <v>32</v>
      </c>
    </row>
    <row r="87" spans="2:14">
      <c r="B87">
        <v>18</v>
      </c>
      <c r="F87">
        <v>43</v>
      </c>
      <c r="I87" s="1">
        <v>23</v>
      </c>
      <c r="J87" s="1">
        <v>33.685436021547353</v>
      </c>
      <c r="K87" s="1">
        <v>-1.6854360215473534</v>
      </c>
      <c r="M87" s="1">
        <v>13.392857142857142</v>
      </c>
      <c r="N87" s="1">
        <v>32</v>
      </c>
    </row>
    <row r="88" spans="2:14">
      <c r="B88">
        <v>18</v>
      </c>
      <c r="F88">
        <v>43</v>
      </c>
      <c r="I88" s="1">
        <v>24</v>
      </c>
      <c r="J88" s="1">
        <v>33.685436021547353</v>
      </c>
      <c r="K88" s="1">
        <v>-1.6854360215473534</v>
      </c>
      <c r="M88" s="1">
        <v>13.988095238095237</v>
      </c>
      <c r="N88" s="1">
        <v>32</v>
      </c>
    </row>
    <row r="89" spans="2:14">
      <c r="B89">
        <v>18</v>
      </c>
      <c r="F89">
        <v>43</v>
      </c>
      <c r="I89" s="1">
        <v>25</v>
      </c>
      <c r="J89" s="1">
        <v>33.685436021547353</v>
      </c>
      <c r="K89" s="1">
        <v>-0.68543602154735339</v>
      </c>
      <c r="M89" s="1">
        <v>14.583333333333332</v>
      </c>
      <c r="N89" s="1">
        <v>33</v>
      </c>
    </row>
    <row r="90" spans="2:14">
      <c r="B90">
        <v>18</v>
      </c>
      <c r="F90">
        <v>43</v>
      </c>
      <c r="I90" s="1">
        <v>26</v>
      </c>
      <c r="J90" s="1">
        <v>33.685436021547353</v>
      </c>
      <c r="K90" s="1">
        <v>-0.68543602154735339</v>
      </c>
      <c r="M90" s="1">
        <v>15.178571428571429</v>
      </c>
      <c r="N90" s="1">
        <v>33</v>
      </c>
    </row>
    <row r="91" spans="2:14">
      <c r="B91">
        <v>18</v>
      </c>
      <c r="F91">
        <v>43</v>
      </c>
      <c r="I91" s="1">
        <v>27</v>
      </c>
      <c r="J91" s="1">
        <v>33.685436021547353</v>
      </c>
      <c r="K91" s="1">
        <v>-0.68543602154735339</v>
      </c>
      <c r="M91" s="1">
        <v>15.773809523809524</v>
      </c>
      <c r="N91" s="1">
        <v>33</v>
      </c>
    </row>
    <row r="92" spans="2:14">
      <c r="B92">
        <v>18</v>
      </c>
      <c r="F92">
        <v>43</v>
      </c>
      <c r="I92" s="1">
        <v>28</v>
      </c>
      <c r="J92" s="1">
        <v>33.685436021547353</v>
      </c>
      <c r="K92" s="1">
        <v>-0.68543602154735339</v>
      </c>
      <c r="M92" s="1">
        <v>16.36904761904762</v>
      </c>
      <c r="N92" s="1">
        <v>33</v>
      </c>
    </row>
    <row r="93" spans="2:14">
      <c r="B93">
        <v>18</v>
      </c>
      <c r="F93">
        <v>43</v>
      </c>
      <c r="I93" s="1">
        <v>29</v>
      </c>
      <c r="J93" s="1">
        <v>33.685436021547353</v>
      </c>
      <c r="K93" s="1">
        <v>-0.68543602154735339</v>
      </c>
      <c r="M93" s="1">
        <v>16.964285714285715</v>
      </c>
      <c r="N93" s="1">
        <v>33</v>
      </c>
    </row>
    <row r="94" spans="2:14">
      <c r="B94">
        <v>18</v>
      </c>
      <c r="F94">
        <v>44</v>
      </c>
      <c r="I94" s="1">
        <v>30</v>
      </c>
      <c r="J94" s="1">
        <v>36.97491997814037</v>
      </c>
      <c r="K94" s="1">
        <v>-3.9749199781403703</v>
      </c>
      <c r="M94" s="1">
        <v>17.55952380952381</v>
      </c>
      <c r="N94" s="1">
        <v>33</v>
      </c>
    </row>
    <row r="95" spans="2:14">
      <c r="B95">
        <v>18</v>
      </c>
      <c r="F95">
        <v>44</v>
      </c>
      <c r="I95" s="1">
        <v>31</v>
      </c>
      <c r="J95" s="1">
        <v>36.97491997814037</v>
      </c>
      <c r="K95" s="1">
        <v>-2.9749199781403703</v>
      </c>
      <c r="M95" s="1">
        <v>18.154761904761905</v>
      </c>
      <c r="N95" s="1">
        <v>34</v>
      </c>
    </row>
    <row r="96" spans="2:14">
      <c r="B96">
        <v>18</v>
      </c>
      <c r="F96">
        <v>44</v>
      </c>
      <c r="I96" s="1">
        <v>32</v>
      </c>
      <c r="J96" s="1">
        <v>36.97491997814037</v>
      </c>
      <c r="K96" s="1">
        <v>-2.9749199781403703</v>
      </c>
      <c r="M96" s="1">
        <v>18.75</v>
      </c>
      <c r="N96" s="1">
        <v>34</v>
      </c>
    </row>
    <row r="97" spans="2:14">
      <c r="B97">
        <v>18</v>
      </c>
      <c r="F97">
        <v>44</v>
      </c>
      <c r="I97" s="1">
        <v>33</v>
      </c>
      <c r="J97" s="1">
        <v>36.97491997814037</v>
      </c>
      <c r="K97" s="1">
        <v>-2.9749199781403703</v>
      </c>
      <c r="M97" s="1">
        <v>19.345238095238095</v>
      </c>
      <c r="N97" s="1">
        <v>34</v>
      </c>
    </row>
    <row r="98" spans="2:14">
      <c r="B98">
        <v>18</v>
      </c>
      <c r="F98">
        <v>45</v>
      </c>
      <c r="I98" s="1">
        <v>34</v>
      </c>
      <c r="J98" s="1">
        <v>36.97491997814037</v>
      </c>
      <c r="K98" s="1">
        <v>-2.9749199781403703</v>
      </c>
      <c r="M98" s="1">
        <v>19.94047619047619</v>
      </c>
      <c r="N98" s="1">
        <v>34</v>
      </c>
    </row>
    <row r="99" spans="2:14">
      <c r="B99">
        <v>18</v>
      </c>
      <c r="F99">
        <v>45</v>
      </c>
      <c r="I99" s="1">
        <v>35</v>
      </c>
      <c r="J99" s="1">
        <v>36.97491997814037</v>
      </c>
      <c r="K99" s="1">
        <v>-2.9749199781403703</v>
      </c>
      <c r="M99" s="1">
        <v>20.535714285714285</v>
      </c>
      <c r="N99" s="1">
        <v>34</v>
      </c>
    </row>
    <row r="100" spans="2:14">
      <c r="B100">
        <v>18</v>
      </c>
      <c r="F100">
        <v>45</v>
      </c>
      <c r="I100" s="1">
        <v>36</v>
      </c>
      <c r="J100" s="1">
        <v>36.97491997814037</v>
      </c>
      <c r="K100" s="1">
        <v>-2.9749199781403703</v>
      </c>
      <c r="M100" s="1">
        <v>21.13095238095238</v>
      </c>
      <c r="N100" s="1">
        <v>34</v>
      </c>
    </row>
    <row r="101" spans="2:14">
      <c r="B101">
        <v>18</v>
      </c>
      <c r="F101">
        <v>45</v>
      </c>
      <c r="I101" s="1">
        <v>37</v>
      </c>
      <c r="J101" s="1">
        <v>36.97491997814037</v>
      </c>
      <c r="K101" s="1">
        <v>-2.9749199781403703</v>
      </c>
      <c r="M101" s="1">
        <v>21.726190476190474</v>
      </c>
      <c r="N101" s="1">
        <v>34</v>
      </c>
    </row>
    <row r="102" spans="2:14">
      <c r="B102">
        <v>18</v>
      </c>
      <c r="F102">
        <v>45</v>
      </c>
      <c r="I102" s="1">
        <v>38</v>
      </c>
      <c r="J102" s="1">
        <v>36.97491997814037</v>
      </c>
      <c r="K102" s="1">
        <v>-1.9749199781403703</v>
      </c>
      <c r="M102" s="1">
        <v>22.321428571428569</v>
      </c>
      <c r="N102" s="1">
        <v>35</v>
      </c>
    </row>
    <row r="103" spans="2:14">
      <c r="B103">
        <v>18</v>
      </c>
      <c r="F103">
        <v>45</v>
      </c>
      <c r="I103" s="1">
        <v>39</v>
      </c>
      <c r="J103" s="1">
        <v>36.97491997814037</v>
      </c>
      <c r="K103" s="1">
        <v>-1.9749199781403703</v>
      </c>
      <c r="M103" s="1">
        <v>22.916666666666668</v>
      </c>
      <c r="N103" s="1">
        <v>35</v>
      </c>
    </row>
    <row r="104" spans="2:14">
      <c r="B104">
        <v>18</v>
      </c>
      <c r="F104">
        <v>45</v>
      </c>
      <c r="I104" s="1">
        <v>40</v>
      </c>
      <c r="J104" s="1">
        <v>36.97491997814037</v>
      </c>
      <c r="K104" s="1">
        <v>-1.9749199781403703</v>
      </c>
      <c r="M104" s="1">
        <v>23.511904761904763</v>
      </c>
      <c r="N104" s="1">
        <v>35</v>
      </c>
    </row>
    <row r="105" spans="2:14">
      <c r="B105">
        <v>18</v>
      </c>
      <c r="F105">
        <v>45</v>
      </c>
      <c r="I105" s="1">
        <v>41</v>
      </c>
      <c r="J105" s="1">
        <v>36.97491997814037</v>
      </c>
      <c r="K105" s="1">
        <v>-0.97491997814037035</v>
      </c>
      <c r="M105" s="1">
        <v>24.107142857142858</v>
      </c>
      <c r="N105" s="1">
        <v>36</v>
      </c>
    </row>
    <row r="106" spans="2:14">
      <c r="B106">
        <v>18</v>
      </c>
      <c r="F106">
        <v>45</v>
      </c>
      <c r="I106" s="1">
        <v>42</v>
      </c>
      <c r="J106" s="1">
        <v>36.97491997814037</v>
      </c>
      <c r="K106" s="1">
        <v>-0.97491997814037035</v>
      </c>
      <c r="M106" s="1">
        <v>24.702380952380953</v>
      </c>
      <c r="N106" s="1">
        <v>36</v>
      </c>
    </row>
    <row r="107" spans="2:14">
      <c r="B107">
        <v>19</v>
      </c>
      <c r="F107">
        <v>46</v>
      </c>
      <c r="I107" s="1">
        <v>43</v>
      </c>
      <c r="J107" s="1">
        <v>36.97491997814037</v>
      </c>
      <c r="K107" s="1">
        <v>-0.97491997814037035</v>
      </c>
      <c r="M107" s="1">
        <v>25.297619047619047</v>
      </c>
      <c r="N107" s="1">
        <v>36</v>
      </c>
    </row>
    <row r="108" spans="2:14">
      <c r="B108">
        <v>19</v>
      </c>
      <c r="F108">
        <v>46</v>
      </c>
      <c r="I108" s="1">
        <v>44</v>
      </c>
      <c r="J108" s="1">
        <v>36.97491997814037</v>
      </c>
      <c r="K108" s="1">
        <v>2.5080021859629653E-2</v>
      </c>
      <c r="M108" s="1">
        <v>25.892857142857142</v>
      </c>
      <c r="N108" s="1">
        <v>37</v>
      </c>
    </row>
    <row r="109" spans="2:14">
      <c r="B109">
        <v>19</v>
      </c>
      <c r="F109">
        <v>46</v>
      </c>
      <c r="I109" s="1">
        <v>45</v>
      </c>
      <c r="J109" s="1">
        <v>36.97491997814037</v>
      </c>
      <c r="K109" s="1">
        <v>2.5080021859629653E-2</v>
      </c>
      <c r="M109" s="1">
        <v>26.488095238095237</v>
      </c>
      <c r="N109" s="1">
        <v>37</v>
      </c>
    </row>
    <row r="110" spans="2:14">
      <c r="B110">
        <v>19</v>
      </c>
      <c r="F110">
        <v>46</v>
      </c>
      <c r="I110" s="1">
        <v>46</v>
      </c>
      <c r="J110" s="1">
        <v>36.97491997814037</v>
      </c>
      <c r="K110" s="1">
        <v>2.5080021859629653E-2</v>
      </c>
      <c r="M110" s="1">
        <v>27.083333333333332</v>
      </c>
      <c r="N110" s="1">
        <v>37</v>
      </c>
    </row>
    <row r="111" spans="2:14">
      <c r="B111">
        <v>19</v>
      </c>
      <c r="F111">
        <v>46</v>
      </c>
      <c r="I111" s="1">
        <v>47</v>
      </c>
      <c r="J111" s="1">
        <v>36.97491997814037</v>
      </c>
      <c r="K111" s="1">
        <v>2.5080021859629653E-2</v>
      </c>
      <c r="M111" s="1">
        <v>27.678571428571427</v>
      </c>
      <c r="N111" s="1">
        <v>37</v>
      </c>
    </row>
    <row r="112" spans="2:14">
      <c r="B112">
        <v>19</v>
      </c>
      <c r="F112">
        <v>46</v>
      </c>
      <c r="I112" s="1">
        <v>48</v>
      </c>
      <c r="J112" s="1">
        <v>36.97491997814037</v>
      </c>
      <c r="K112" s="1">
        <v>2.5080021859629653E-2</v>
      </c>
      <c r="M112" s="1">
        <v>28.273809523809522</v>
      </c>
      <c r="N112" s="1">
        <v>37</v>
      </c>
    </row>
    <row r="113" spans="2:14">
      <c r="B113">
        <v>19</v>
      </c>
      <c r="F113">
        <v>46</v>
      </c>
      <c r="I113" s="1">
        <v>49</v>
      </c>
      <c r="J113" s="1">
        <v>36.97491997814037</v>
      </c>
      <c r="K113" s="1">
        <v>2.5080021859629653E-2</v>
      </c>
      <c r="M113" s="1">
        <v>28.869047619047617</v>
      </c>
      <c r="N113" s="1">
        <v>37</v>
      </c>
    </row>
    <row r="114" spans="2:14">
      <c r="B114">
        <v>19</v>
      </c>
      <c r="F114">
        <v>47</v>
      </c>
      <c r="I114" s="1">
        <v>50</v>
      </c>
      <c r="J114" s="1">
        <v>36.97491997814037</v>
      </c>
      <c r="K114" s="1">
        <v>2.5080021859629653E-2</v>
      </c>
      <c r="M114" s="1">
        <v>29.464285714285715</v>
      </c>
      <c r="N114" s="1">
        <v>37</v>
      </c>
    </row>
    <row r="115" spans="2:14">
      <c r="B115">
        <v>19</v>
      </c>
      <c r="F115">
        <v>47</v>
      </c>
      <c r="I115" s="1">
        <v>51</v>
      </c>
      <c r="J115" s="1">
        <v>36.97491997814037</v>
      </c>
      <c r="K115" s="1">
        <v>2.5080021859629653E-2</v>
      </c>
      <c r="M115" s="1">
        <v>30.05952380952381</v>
      </c>
      <c r="N115" s="1">
        <v>37</v>
      </c>
    </row>
    <row r="116" spans="2:14">
      <c r="B116">
        <v>19</v>
      </c>
      <c r="F116">
        <v>47</v>
      </c>
      <c r="I116" s="1">
        <v>52</v>
      </c>
      <c r="J116" s="1">
        <v>36.97491997814037</v>
      </c>
      <c r="K116" s="1">
        <v>2.5080021859629653E-2</v>
      </c>
      <c r="M116" s="1">
        <v>30.654761904761905</v>
      </c>
      <c r="N116" s="1">
        <v>37</v>
      </c>
    </row>
    <row r="117" spans="2:14">
      <c r="B117">
        <v>19</v>
      </c>
      <c r="F117">
        <v>47</v>
      </c>
      <c r="I117" s="1">
        <v>53</v>
      </c>
      <c r="J117" s="1">
        <v>36.97491997814037</v>
      </c>
      <c r="K117" s="1">
        <v>1.0250800218596297</v>
      </c>
      <c r="M117" s="1">
        <v>31.25</v>
      </c>
      <c r="N117" s="1">
        <v>38</v>
      </c>
    </row>
    <row r="118" spans="2:14">
      <c r="B118">
        <v>19</v>
      </c>
      <c r="F118">
        <v>47</v>
      </c>
      <c r="I118" s="1">
        <v>54</v>
      </c>
      <c r="J118" s="1">
        <v>36.97491997814037</v>
      </c>
      <c r="K118" s="1">
        <v>1.0250800218596297</v>
      </c>
      <c r="M118" s="1">
        <v>31.845238095238095</v>
      </c>
      <c r="N118" s="1">
        <v>38</v>
      </c>
    </row>
    <row r="119" spans="2:14">
      <c r="B119">
        <v>19</v>
      </c>
      <c r="F119">
        <v>48</v>
      </c>
      <c r="I119" s="1">
        <v>55</v>
      </c>
      <c r="J119" s="1">
        <v>36.97491997814037</v>
      </c>
      <c r="K119" s="1">
        <v>1.0250800218596297</v>
      </c>
      <c r="M119" s="1">
        <v>32.440476190476197</v>
      </c>
      <c r="N119" s="1">
        <v>38</v>
      </c>
    </row>
    <row r="120" spans="2:14">
      <c r="B120">
        <v>19</v>
      </c>
      <c r="F120">
        <v>48</v>
      </c>
      <c r="I120" s="1">
        <v>56</v>
      </c>
      <c r="J120" s="1">
        <v>40.264403934733387</v>
      </c>
      <c r="K120" s="1">
        <v>-2.2644039347333873</v>
      </c>
      <c r="M120" s="1">
        <v>33.035714285714292</v>
      </c>
      <c r="N120" s="1">
        <v>38</v>
      </c>
    </row>
    <row r="121" spans="2:14">
      <c r="B121">
        <v>19</v>
      </c>
      <c r="F121">
        <v>48</v>
      </c>
      <c r="I121" s="1">
        <v>57</v>
      </c>
      <c r="J121" s="1">
        <v>40.264403934733387</v>
      </c>
      <c r="K121" s="1">
        <v>-2.2644039347333873</v>
      </c>
      <c r="M121" s="1">
        <v>33.630952380952387</v>
      </c>
      <c r="N121" s="1">
        <v>38</v>
      </c>
    </row>
    <row r="122" spans="2:14">
      <c r="B122">
        <v>19</v>
      </c>
      <c r="F122">
        <v>49</v>
      </c>
      <c r="I122" s="1">
        <v>58</v>
      </c>
      <c r="J122" s="1">
        <v>40.264403934733387</v>
      </c>
      <c r="K122" s="1">
        <v>-2.2644039347333873</v>
      </c>
      <c r="M122" s="1">
        <v>34.226190476190482</v>
      </c>
      <c r="N122" s="1">
        <v>38</v>
      </c>
    </row>
    <row r="123" spans="2:14">
      <c r="B123">
        <v>19</v>
      </c>
      <c r="F123">
        <v>49</v>
      </c>
      <c r="I123" s="1">
        <v>59</v>
      </c>
      <c r="J123" s="1">
        <v>40.264403934733387</v>
      </c>
      <c r="K123" s="1">
        <v>-2.2644039347333873</v>
      </c>
      <c r="M123" s="1">
        <v>34.821428571428577</v>
      </c>
      <c r="N123" s="1">
        <v>38</v>
      </c>
    </row>
    <row r="124" spans="2:14">
      <c r="B124">
        <v>19</v>
      </c>
      <c r="F124">
        <v>49</v>
      </c>
      <c r="I124" s="1">
        <v>60</v>
      </c>
      <c r="J124" s="1">
        <v>40.264403934733387</v>
      </c>
      <c r="K124" s="1">
        <v>-2.2644039347333873</v>
      </c>
      <c r="M124" s="1">
        <v>35.416666666666671</v>
      </c>
      <c r="N124" s="1">
        <v>38</v>
      </c>
    </row>
    <row r="125" spans="2:14">
      <c r="B125">
        <v>19</v>
      </c>
      <c r="F125">
        <v>49</v>
      </c>
      <c r="I125" s="1">
        <v>61</v>
      </c>
      <c r="J125" s="1">
        <v>40.264403934733387</v>
      </c>
      <c r="K125" s="1">
        <v>-2.2644039347333873</v>
      </c>
      <c r="M125" s="1">
        <v>36.011904761904766</v>
      </c>
      <c r="N125" s="1">
        <v>38</v>
      </c>
    </row>
    <row r="126" spans="2:14">
      <c r="B126">
        <v>19</v>
      </c>
      <c r="F126">
        <v>49</v>
      </c>
      <c r="I126" s="1">
        <v>62</v>
      </c>
      <c r="J126" s="1">
        <v>40.264403934733387</v>
      </c>
      <c r="K126" s="1">
        <v>-2.2644039347333873</v>
      </c>
      <c r="M126" s="1">
        <v>36.607142857142861</v>
      </c>
      <c r="N126" s="1">
        <v>38</v>
      </c>
    </row>
    <row r="127" spans="2:14">
      <c r="B127">
        <v>19</v>
      </c>
      <c r="F127">
        <v>49</v>
      </c>
      <c r="I127" s="1">
        <v>63</v>
      </c>
      <c r="J127" s="1">
        <v>40.264403934733387</v>
      </c>
      <c r="K127" s="1">
        <v>-1.2644039347333873</v>
      </c>
      <c r="M127" s="1">
        <v>37.202380952380956</v>
      </c>
      <c r="N127" s="1">
        <v>39</v>
      </c>
    </row>
    <row r="128" spans="2:14">
      <c r="B128">
        <v>19</v>
      </c>
      <c r="F128">
        <v>49</v>
      </c>
      <c r="I128" s="1">
        <v>64</v>
      </c>
      <c r="J128" s="1">
        <v>40.264403934733387</v>
      </c>
      <c r="K128" s="1">
        <v>-1.2644039347333873</v>
      </c>
      <c r="M128" s="1">
        <v>37.797619047619051</v>
      </c>
      <c r="N128" s="1">
        <v>39</v>
      </c>
    </row>
    <row r="129" spans="2:14">
      <c r="B129">
        <v>19</v>
      </c>
      <c r="F129">
        <v>50</v>
      </c>
      <c r="I129" s="1">
        <v>65</v>
      </c>
      <c r="J129" s="1">
        <v>40.264403934733387</v>
      </c>
      <c r="K129" s="1">
        <v>-1.2644039347333873</v>
      </c>
      <c r="M129" s="1">
        <v>38.392857142857146</v>
      </c>
      <c r="N129" s="1">
        <v>39</v>
      </c>
    </row>
    <row r="130" spans="2:14">
      <c r="B130">
        <v>19</v>
      </c>
      <c r="F130">
        <v>50</v>
      </c>
      <c r="I130" s="1">
        <v>66</v>
      </c>
      <c r="J130" s="1">
        <v>40.264403934733387</v>
      </c>
      <c r="K130" s="1">
        <v>-1.2644039347333873</v>
      </c>
      <c r="M130" s="1">
        <v>38.988095238095241</v>
      </c>
      <c r="N130" s="1">
        <v>39</v>
      </c>
    </row>
    <row r="131" spans="2:14">
      <c r="B131">
        <v>19</v>
      </c>
      <c r="F131">
        <v>50</v>
      </c>
      <c r="I131" s="1">
        <v>67</v>
      </c>
      <c r="J131" s="1">
        <v>40.264403934733387</v>
      </c>
      <c r="K131" s="1">
        <v>-0.2644039347333873</v>
      </c>
      <c r="M131" s="1">
        <v>39.583333333333336</v>
      </c>
      <c r="N131" s="1">
        <v>40</v>
      </c>
    </row>
    <row r="132" spans="2:14">
      <c r="B132">
        <v>19</v>
      </c>
      <c r="F132">
        <v>50</v>
      </c>
      <c r="I132" s="1">
        <v>68</v>
      </c>
      <c r="J132" s="1">
        <v>40.264403934733387</v>
      </c>
      <c r="K132" s="1">
        <v>-0.2644039347333873</v>
      </c>
      <c r="M132" s="1">
        <v>40.178571428571431</v>
      </c>
      <c r="N132" s="1">
        <v>40</v>
      </c>
    </row>
    <row r="133" spans="2:14">
      <c r="B133">
        <v>20</v>
      </c>
      <c r="F133">
        <v>50</v>
      </c>
      <c r="I133" s="1">
        <v>69</v>
      </c>
      <c r="J133" s="1">
        <v>40.264403934733387</v>
      </c>
      <c r="K133" s="1">
        <v>-0.2644039347333873</v>
      </c>
      <c r="M133" s="1">
        <v>40.773809523809526</v>
      </c>
      <c r="N133" s="1">
        <v>40</v>
      </c>
    </row>
    <row r="134" spans="2:14">
      <c r="B134">
        <v>20</v>
      </c>
      <c r="F134" s="6">
        <v>50</v>
      </c>
      <c r="I134" s="1">
        <v>70</v>
      </c>
      <c r="J134" s="1">
        <v>40.264403934733387</v>
      </c>
      <c r="K134" s="1">
        <v>-0.2644039347333873</v>
      </c>
      <c r="M134" s="1">
        <v>41.36904761904762</v>
      </c>
      <c r="N134" s="1">
        <v>40</v>
      </c>
    </row>
    <row r="135" spans="2:14">
      <c r="B135">
        <v>20</v>
      </c>
      <c r="F135">
        <v>51</v>
      </c>
      <c r="I135" s="1">
        <v>71</v>
      </c>
      <c r="J135" s="1">
        <v>40.264403934733387</v>
      </c>
      <c r="K135" s="1">
        <v>-0.2644039347333873</v>
      </c>
      <c r="M135" s="1">
        <v>41.964285714285715</v>
      </c>
      <c r="N135" s="1">
        <v>40</v>
      </c>
    </row>
    <row r="136" spans="2:14">
      <c r="B136">
        <v>20</v>
      </c>
      <c r="F136">
        <v>51</v>
      </c>
      <c r="I136" s="1">
        <v>72</v>
      </c>
      <c r="J136" s="1">
        <v>40.264403934733387</v>
      </c>
      <c r="K136" s="1">
        <v>-0.2644039347333873</v>
      </c>
      <c r="M136" s="1">
        <v>42.55952380952381</v>
      </c>
      <c r="N136" s="1">
        <v>40</v>
      </c>
    </row>
    <row r="137" spans="2:14">
      <c r="B137">
        <v>20</v>
      </c>
      <c r="F137">
        <v>51</v>
      </c>
      <c r="I137" s="1">
        <v>73</v>
      </c>
      <c r="J137" s="1">
        <v>40.264403934733387</v>
      </c>
      <c r="K137" s="1">
        <v>-0.2644039347333873</v>
      </c>
      <c r="M137" s="1">
        <v>43.154761904761905</v>
      </c>
      <c r="N137" s="1">
        <v>40</v>
      </c>
    </row>
    <row r="138" spans="2:14">
      <c r="B138">
        <v>20</v>
      </c>
      <c r="F138">
        <v>51</v>
      </c>
      <c r="I138" s="1">
        <v>74</v>
      </c>
      <c r="J138" s="1">
        <v>40.264403934733387</v>
      </c>
      <c r="K138" s="1">
        <v>0.7355960652666127</v>
      </c>
      <c r="M138" s="1">
        <v>43.75</v>
      </c>
      <c r="N138" s="1">
        <v>41</v>
      </c>
    </row>
    <row r="139" spans="2:14">
      <c r="B139">
        <v>20</v>
      </c>
      <c r="F139">
        <v>51</v>
      </c>
      <c r="I139" s="1">
        <v>75</v>
      </c>
      <c r="J139" s="1">
        <v>40.264403934733387</v>
      </c>
      <c r="K139" s="1">
        <v>0.7355960652666127</v>
      </c>
      <c r="M139" s="1">
        <v>44.345238095238095</v>
      </c>
      <c r="N139" s="1">
        <v>41</v>
      </c>
    </row>
    <row r="140" spans="2:14">
      <c r="B140">
        <v>20</v>
      </c>
      <c r="F140">
        <v>51</v>
      </c>
      <c r="I140" s="1">
        <v>76</v>
      </c>
      <c r="J140" s="1">
        <v>40.264403934733387</v>
      </c>
      <c r="K140" s="1">
        <v>0.7355960652666127</v>
      </c>
      <c r="M140" s="1">
        <v>44.940476190476197</v>
      </c>
      <c r="N140" s="1">
        <v>41</v>
      </c>
    </row>
    <row r="141" spans="2:14">
      <c r="B141">
        <v>20</v>
      </c>
      <c r="F141">
        <v>51</v>
      </c>
      <c r="I141" s="1">
        <v>77</v>
      </c>
      <c r="J141" s="1">
        <v>40.264403934733387</v>
      </c>
      <c r="K141" s="1">
        <v>0.7355960652666127</v>
      </c>
      <c r="M141" s="1">
        <v>45.535714285714292</v>
      </c>
      <c r="N141" s="1">
        <v>41</v>
      </c>
    </row>
    <row r="142" spans="2:14">
      <c r="B142">
        <v>20</v>
      </c>
      <c r="F142">
        <v>51</v>
      </c>
      <c r="I142" s="1">
        <v>78</v>
      </c>
      <c r="J142" s="1">
        <v>40.264403934733387</v>
      </c>
      <c r="K142" s="1">
        <v>0.7355960652666127</v>
      </c>
      <c r="M142" s="1">
        <v>46.130952380952387</v>
      </c>
      <c r="N142" s="1">
        <v>41</v>
      </c>
    </row>
    <row r="143" spans="2:14">
      <c r="B143" s="6">
        <v>20</v>
      </c>
      <c r="F143">
        <v>52</v>
      </c>
      <c r="I143" s="1">
        <v>79</v>
      </c>
      <c r="J143" s="1">
        <v>40.264403934733387</v>
      </c>
      <c r="K143" s="1">
        <v>0.7355960652666127</v>
      </c>
      <c r="M143" s="1">
        <v>46.726190476190482</v>
      </c>
      <c r="N143" s="1">
        <v>41</v>
      </c>
    </row>
    <row r="144" spans="2:14">
      <c r="B144" s="6">
        <v>20</v>
      </c>
      <c r="F144">
        <v>52</v>
      </c>
      <c r="I144" s="1">
        <v>80</v>
      </c>
      <c r="J144" s="1">
        <v>40.264403934733387</v>
      </c>
      <c r="K144" s="1">
        <v>1.7355960652666127</v>
      </c>
      <c r="M144" s="1">
        <v>47.321428571428577</v>
      </c>
      <c r="N144" s="1">
        <v>42</v>
      </c>
    </row>
    <row r="145" spans="2:14">
      <c r="B145" s="6">
        <v>20</v>
      </c>
      <c r="F145">
        <v>52</v>
      </c>
      <c r="I145" s="1">
        <v>81</v>
      </c>
      <c r="J145" s="1">
        <v>40.264403934733387</v>
      </c>
      <c r="K145" s="1">
        <v>1.7355960652666127</v>
      </c>
      <c r="M145" s="1">
        <v>47.916666666666671</v>
      </c>
      <c r="N145" s="1">
        <v>42</v>
      </c>
    </row>
    <row r="146" spans="2:14">
      <c r="B146" s="6">
        <v>20</v>
      </c>
      <c r="F146">
        <v>52</v>
      </c>
      <c r="I146" s="1">
        <v>82</v>
      </c>
      <c r="J146" s="1">
        <v>43.553887891326411</v>
      </c>
      <c r="K146" s="1">
        <v>-1.5538878913264114</v>
      </c>
      <c r="M146" s="1">
        <v>48.511904761904766</v>
      </c>
      <c r="N146" s="1">
        <v>42</v>
      </c>
    </row>
    <row r="147" spans="2:14">
      <c r="B147" s="6">
        <v>20</v>
      </c>
      <c r="F147">
        <v>52</v>
      </c>
      <c r="I147" s="1">
        <v>83</v>
      </c>
      <c r="J147" s="1">
        <v>43.553887891326411</v>
      </c>
      <c r="K147" s="1">
        <v>-1.5538878913264114</v>
      </c>
      <c r="M147" s="1">
        <v>49.107142857142861</v>
      </c>
      <c r="N147" s="1">
        <v>42</v>
      </c>
    </row>
    <row r="148" spans="2:14">
      <c r="B148" s="6">
        <v>20</v>
      </c>
      <c r="F148">
        <v>52</v>
      </c>
      <c r="I148" s="1">
        <v>84</v>
      </c>
      <c r="J148" s="1">
        <v>43.553887891326411</v>
      </c>
      <c r="K148" s="1">
        <v>-0.55388789132641136</v>
      </c>
      <c r="M148" s="1">
        <v>49.702380952380956</v>
      </c>
      <c r="N148" s="1">
        <v>43</v>
      </c>
    </row>
    <row r="149" spans="2:14">
      <c r="B149" s="6">
        <v>21</v>
      </c>
      <c r="F149">
        <v>53</v>
      </c>
      <c r="I149" s="1">
        <v>85</v>
      </c>
      <c r="J149" s="1">
        <v>43.553887891326411</v>
      </c>
      <c r="K149" s="1">
        <v>-0.55388789132641136</v>
      </c>
      <c r="M149" s="1">
        <v>50.297619047619051</v>
      </c>
      <c r="N149" s="1">
        <v>43</v>
      </c>
    </row>
    <row r="150" spans="2:14">
      <c r="B150" s="6">
        <v>21</v>
      </c>
      <c r="F150">
        <v>53</v>
      </c>
      <c r="I150" s="1">
        <v>86</v>
      </c>
      <c r="J150" s="1">
        <v>43.553887891326411</v>
      </c>
      <c r="K150" s="1">
        <v>-0.55388789132641136</v>
      </c>
      <c r="M150" s="1">
        <v>50.892857142857146</v>
      </c>
      <c r="N150" s="1">
        <v>43</v>
      </c>
    </row>
    <row r="151" spans="2:14">
      <c r="B151" s="6">
        <v>21</v>
      </c>
      <c r="F151">
        <v>54</v>
      </c>
      <c r="I151" s="1">
        <v>87</v>
      </c>
      <c r="J151" s="1">
        <v>43.553887891326411</v>
      </c>
      <c r="K151" s="1">
        <v>-0.55388789132641136</v>
      </c>
      <c r="M151" s="1">
        <v>51.488095238095241</v>
      </c>
      <c r="N151" s="1">
        <v>43</v>
      </c>
    </row>
    <row r="152" spans="2:14">
      <c r="B152" s="6">
        <v>21</v>
      </c>
      <c r="F152">
        <v>54</v>
      </c>
      <c r="I152" s="1">
        <v>88</v>
      </c>
      <c r="J152" s="1">
        <v>43.553887891326411</v>
      </c>
      <c r="K152" s="1">
        <v>-0.55388789132641136</v>
      </c>
      <c r="M152" s="1">
        <v>52.083333333333336</v>
      </c>
      <c r="N152" s="1">
        <v>43</v>
      </c>
    </row>
    <row r="153" spans="2:14">
      <c r="B153">
        <v>21</v>
      </c>
      <c r="F153">
        <v>54</v>
      </c>
      <c r="I153" s="1">
        <v>89</v>
      </c>
      <c r="J153" s="1">
        <v>43.553887891326411</v>
      </c>
      <c r="K153" s="1">
        <v>-0.55388789132641136</v>
      </c>
      <c r="M153" s="1">
        <v>52.678571428571431</v>
      </c>
      <c r="N153" s="1">
        <v>43</v>
      </c>
    </row>
    <row r="154" spans="2:14">
      <c r="B154">
        <v>21</v>
      </c>
      <c r="F154">
        <v>54</v>
      </c>
      <c r="I154" s="1">
        <v>90</v>
      </c>
      <c r="J154" s="1">
        <v>43.553887891326411</v>
      </c>
      <c r="K154" s="1">
        <v>-0.55388789132641136</v>
      </c>
      <c r="M154" s="1">
        <v>53.273809523809526</v>
      </c>
      <c r="N154" s="1">
        <v>43</v>
      </c>
    </row>
    <row r="155" spans="2:14">
      <c r="B155">
        <v>21</v>
      </c>
      <c r="F155">
        <v>54</v>
      </c>
      <c r="I155" s="1">
        <v>91</v>
      </c>
      <c r="J155" s="1">
        <v>43.553887891326411</v>
      </c>
      <c r="K155" s="1">
        <v>-0.55388789132641136</v>
      </c>
      <c r="M155" s="1">
        <v>53.86904761904762</v>
      </c>
      <c r="N155" s="1">
        <v>43</v>
      </c>
    </row>
    <row r="156" spans="2:14">
      <c r="B156">
        <v>21</v>
      </c>
      <c r="F156">
        <v>55</v>
      </c>
      <c r="I156" s="1">
        <v>92</v>
      </c>
      <c r="J156" s="1">
        <v>43.553887891326411</v>
      </c>
      <c r="K156" s="1">
        <v>0.44611210867358864</v>
      </c>
      <c r="M156" s="1">
        <v>54.464285714285715</v>
      </c>
      <c r="N156" s="1">
        <v>44</v>
      </c>
    </row>
    <row r="157" spans="2:14">
      <c r="B157">
        <v>21</v>
      </c>
      <c r="F157">
        <v>55</v>
      </c>
      <c r="I157" s="1">
        <v>93</v>
      </c>
      <c r="J157" s="1">
        <v>43.553887891326411</v>
      </c>
      <c r="K157" s="1">
        <v>0.44611210867358864</v>
      </c>
      <c r="M157" s="1">
        <v>55.05952380952381</v>
      </c>
      <c r="N157" s="1">
        <v>44</v>
      </c>
    </row>
    <row r="158" spans="2:14">
      <c r="B158">
        <v>22</v>
      </c>
      <c r="F158">
        <v>56</v>
      </c>
      <c r="I158" s="1">
        <v>94</v>
      </c>
      <c r="J158" s="1">
        <v>43.553887891326411</v>
      </c>
      <c r="K158" s="1">
        <v>0.44611210867358864</v>
      </c>
      <c r="M158" s="1">
        <v>55.654761904761905</v>
      </c>
      <c r="N158" s="1">
        <v>44</v>
      </c>
    </row>
    <row r="159" spans="2:14">
      <c r="B159">
        <v>22</v>
      </c>
      <c r="F159">
        <v>56</v>
      </c>
      <c r="I159" s="1">
        <v>95</v>
      </c>
      <c r="J159" s="1">
        <v>43.553887891326411</v>
      </c>
      <c r="K159" s="1">
        <v>0.44611210867358864</v>
      </c>
      <c r="M159" s="1">
        <v>56.25</v>
      </c>
      <c r="N159" s="1">
        <v>44</v>
      </c>
    </row>
    <row r="160" spans="2:14">
      <c r="B160">
        <v>22</v>
      </c>
      <c r="F160">
        <v>57</v>
      </c>
      <c r="I160" s="1">
        <v>96</v>
      </c>
      <c r="J160" s="1">
        <v>43.553887891326411</v>
      </c>
      <c r="K160" s="1">
        <v>1.4461121086735886</v>
      </c>
      <c r="M160" s="1">
        <v>56.845238095238095</v>
      </c>
      <c r="N160" s="1">
        <v>45</v>
      </c>
    </row>
    <row r="161" spans="2:14">
      <c r="B161">
        <v>22</v>
      </c>
      <c r="F161">
        <v>57</v>
      </c>
      <c r="I161" s="1">
        <v>97</v>
      </c>
      <c r="J161" s="1">
        <v>43.553887891326411</v>
      </c>
      <c r="K161" s="1">
        <v>1.4461121086735886</v>
      </c>
      <c r="M161" s="1">
        <v>57.44047619047619</v>
      </c>
      <c r="N161" s="1">
        <v>45</v>
      </c>
    </row>
    <row r="162" spans="2:14">
      <c r="B162">
        <v>22</v>
      </c>
      <c r="F162">
        <v>57</v>
      </c>
      <c r="I162" s="1">
        <v>98</v>
      </c>
      <c r="J162" s="1">
        <v>43.553887891326411</v>
      </c>
      <c r="K162" s="1">
        <v>1.4461121086735886</v>
      </c>
      <c r="M162" s="1">
        <v>58.035714285714292</v>
      </c>
      <c r="N162" s="1">
        <v>45</v>
      </c>
    </row>
    <row r="163" spans="2:14">
      <c r="B163">
        <v>22</v>
      </c>
      <c r="F163">
        <v>57</v>
      </c>
      <c r="I163" s="1">
        <v>99</v>
      </c>
      <c r="J163" s="1">
        <v>43.553887891326411</v>
      </c>
      <c r="K163" s="1">
        <v>1.4461121086735886</v>
      </c>
      <c r="M163" s="1">
        <v>58.630952380952387</v>
      </c>
      <c r="N163" s="1">
        <v>45</v>
      </c>
    </row>
    <row r="164" spans="2:14">
      <c r="B164">
        <v>22</v>
      </c>
      <c r="F164">
        <v>58</v>
      </c>
      <c r="I164" s="1">
        <v>100</v>
      </c>
      <c r="J164" s="1">
        <v>43.553887891326411</v>
      </c>
      <c r="K164" s="1">
        <v>1.4461121086735886</v>
      </c>
      <c r="M164" s="1">
        <v>59.226190476190482</v>
      </c>
      <c r="N164" s="1">
        <v>45</v>
      </c>
    </row>
    <row r="165" spans="2:14">
      <c r="B165">
        <v>23</v>
      </c>
      <c r="F165">
        <v>58</v>
      </c>
      <c r="I165" s="1">
        <v>101</v>
      </c>
      <c r="J165" s="1">
        <v>43.553887891326411</v>
      </c>
      <c r="K165" s="1">
        <v>1.4461121086735886</v>
      </c>
      <c r="M165" s="1">
        <v>59.821428571428577</v>
      </c>
      <c r="N165" s="1">
        <v>45</v>
      </c>
    </row>
    <row r="166" spans="2:14">
      <c r="B166">
        <v>23</v>
      </c>
      <c r="F166">
        <v>60</v>
      </c>
      <c r="I166" s="1">
        <v>102</v>
      </c>
      <c r="J166" s="1">
        <v>43.553887891326411</v>
      </c>
      <c r="K166" s="1">
        <v>1.4461121086735886</v>
      </c>
      <c r="M166" s="1">
        <v>60.416666666666671</v>
      </c>
      <c r="N166" s="1">
        <v>45</v>
      </c>
    </row>
    <row r="167" spans="2:14">
      <c r="B167">
        <v>23</v>
      </c>
      <c r="F167" s="6">
        <v>62</v>
      </c>
      <c r="I167" s="1">
        <v>103</v>
      </c>
      <c r="J167" s="1">
        <v>43.553887891326411</v>
      </c>
      <c r="K167" s="1">
        <v>1.4461121086735886</v>
      </c>
      <c r="M167" s="1">
        <v>61.011904761904766</v>
      </c>
      <c r="N167" s="1">
        <v>45</v>
      </c>
    </row>
    <row r="168" spans="2:14">
      <c r="B168" s="5">
        <v>24</v>
      </c>
      <c r="F168" s="5">
        <v>63</v>
      </c>
      <c r="I168" s="1">
        <v>104</v>
      </c>
      <c r="J168" s="1">
        <v>43.553887891326411</v>
      </c>
      <c r="K168" s="1">
        <v>1.4461121086735886</v>
      </c>
      <c r="M168" s="1">
        <v>61.607142857142861</v>
      </c>
      <c r="N168" s="1">
        <v>45</v>
      </c>
    </row>
    <row r="169" spans="2:14">
      <c r="B169" s="5">
        <v>24</v>
      </c>
      <c r="F169" s="5">
        <v>65</v>
      </c>
      <c r="I169" s="1">
        <v>105</v>
      </c>
      <c r="J169" s="1">
        <v>46.843371847919435</v>
      </c>
      <c r="K169" s="1">
        <v>-0.84337184791943542</v>
      </c>
      <c r="M169" s="1">
        <v>62.202380952380956</v>
      </c>
      <c r="N169" s="1">
        <v>46</v>
      </c>
    </row>
    <row r="170" spans="2:14">
      <c r="B170" s="5">
        <v>25</v>
      </c>
      <c r="F170" s="5">
        <v>65</v>
      </c>
      <c r="I170" s="1">
        <v>106</v>
      </c>
      <c r="J170" s="1">
        <v>46.843371847919435</v>
      </c>
      <c r="K170" s="1">
        <v>-0.84337184791943542</v>
      </c>
      <c r="M170" s="1">
        <v>62.797619047619051</v>
      </c>
      <c r="N170" s="1">
        <v>46</v>
      </c>
    </row>
    <row r="171" spans="2:14">
      <c r="F171" s="6"/>
      <c r="I171" s="1">
        <v>107</v>
      </c>
      <c r="J171" s="1">
        <v>46.843371847919435</v>
      </c>
      <c r="K171" s="1">
        <v>-0.84337184791943542</v>
      </c>
      <c r="M171" s="1">
        <v>63.392857142857146</v>
      </c>
      <c r="N171" s="1">
        <v>46</v>
      </c>
    </row>
    <row r="172" spans="2:14">
      <c r="I172" s="1">
        <v>108</v>
      </c>
      <c r="J172" s="1">
        <v>46.843371847919435</v>
      </c>
      <c r="K172" s="1">
        <v>-0.84337184791943542</v>
      </c>
      <c r="M172" s="1">
        <v>63.988095238095241</v>
      </c>
      <c r="N172" s="1">
        <v>46</v>
      </c>
    </row>
    <row r="173" spans="2:14">
      <c r="I173" s="1">
        <v>109</v>
      </c>
      <c r="J173" s="1">
        <v>46.843371847919435</v>
      </c>
      <c r="K173" s="1">
        <v>-0.84337184791943542</v>
      </c>
      <c r="M173" s="1">
        <v>64.583333333333343</v>
      </c>
      <c r="N173" s="1">
        <v>46</v>
      </c>
    </row>
    <row r="174" spans="2:14">
      <c r="I174" s="1">
        <v>110</v>
      </c>
      <c r="J174" s="1">
        <v>46.843371847919435</v>
      </c>
      <c r="K174" s="1">
        <v>-0.84337184791943542</v>
      </c>
      <c r="M174" s="1">
        <v>65.178571428571431</v>
      </c>
      <c r="N174" s="1">
        <v>46</v>
      </c>
    </row>
    <row r="175" spans="2:14">
      <c r="I175" s="1">
        <v>111</v>
      </c>
      <c r="J175" s="1">
        <v>46.843371847919435</v>
      </c>
      <c r="K175" s="1">
        <v>-0.84337184791943542</v>
      </c>
      <c r="M175" s="1">
        <v>65.773809523809533</v>
      </c>
      <c r="N175" s="1">
        <v>46</v>
      </c>
    </row>
    <row r="176" spans="2:14">
      <c r="I176" s="1">
        <v>112</v>
      </c>
      <c r="J176" s="1">
        <v>46.843371847919435</v>
      </c>
      <c r="K176" s="1">
        <v>0.15662815208056458</v>
      </c>
      <c r="M176" s="1">
        <v>66.36904761904762</v>
      </c>
      <c r="N176" s="1">
        <v>47</v>
      </c>
    </row>
    <row r="177" spans="9:14">
      <c r="I177" s="1">
        <v>113</v>
      </c>
      <c r="J177" s="1">
        <v>46.843371847919435</v>
      </c>
      <c r="K177" s="1">
        <v>0.15662815208056458</v>
      </c>
      <c r="M177" s="1">
        <v>66.964285714285722</v>
      </c>
      <c r="N177" s="1">
        <v>47</v>
      </c>
    </row>
    <row r="178" spans="9:14">
      <c r="I178" s="1">
        <v>114</v>
      </c>
      <c r="J178" s="1">
        <v>46.843371847919435</v>
      </c>
      <c r="K178" s="1">
        <v>0.15662815208056458</v>
      </c>
      <c r="M178" s="1">
        <v>67.55952380952381</v>
      </c>
      <c r="N178" s="1">
        <v>47</v>
      </c>
    </row>
    <row r="179" spans="9:14">
      <c r="I179" s="1">
        <v>115</v>
      </c>
      <c r="J179" s="1">
        <v>46.843371847919435</v>
      </c>
      <c r="K179" s="1">
        <v>0.15662815208056458</v>
      </c>
      <c r="M179" s="1">
        <v>68.154761904761912</v>
      </c>
      <c r="N179" s="1">
        <v>47</v>
      </c>
    </row>
    <row r="180" spans="9:14">
      <c r="I180" s="1">
        <v>116</v>
      </c>
      <c r="J180" s="1">
        <v>46.843371847919435</v>
      </c>
      <c r="K180" s="1">
        <v>0.15662815208056458</v>
      </c>
      <c r="M180" s="1">
        <v>68.75</v>
      </c>
      <c r="N180" s="1">
        <v>47</v>
      </c>
    </row>
    <row r="181" spans="9:14">
      <c r="I181" s="1">
        <v>117</v>
      </c>
      <c r="J181" s="1">
        <v>46.843371847919435</v>
      </c>
      <c r="K181" s="1">
        <v>1.1566281520805646</v>
      </c>
      <c r="M181" s="1">
        <v>69.345238095238102</v>
      </c>
      <c r="N181" s="1">
        <v>48</v>
      </c>
    </row>
    <row r="182" spans="9:14">
      <c r="I182" s="1">
        <v>118</v>
      </c>
      <c r="J182" s="1">
        <v>46.843371847919435</v>
      </c>
      <c r="K182" s="1">
        <v>1.1566281520805646</v>
      </c>
      <c r="M182" s="1">
        <v>69.94047619047619</v>
      </c>
      <c r="N182" s="1">
        <v>48</v>
      </c>
    </row>
    <row r="183" spans="9:14">
      <c r="I183" s="1">
        <v>119</v>
      </c>
      <c r="J183" s="1">
        <v>46.843371847919435</v>
      </c>
      <c r="K183" s="1">
        <v>1.1566281520805646</v>
      </c>
      <c r="M183" s="1">
        <v>70.535714285714292</v>
      </c>
      <c r="N183" s="1">
        <v>48</v>
      </c>
    </row>
    <row r="184" spans="9:14">
      <c r="I184" s="1">
        <v>120</v>
      </c>
      <c r="J184" s="1">
        <v>46.843371847919435</v>
      </c>
      <c r="K184" s="1">
        <v>2.1566281520805646</v>
      </c>
      <c r="M184" s="1">
        <v>71.13095238095238</v>
      </c>
      <c r="N184" s="1">
        <v>49</v>
      </c>
    </row>
    <row r="185" spans="9:14">
      <c r="I185" s="1">
        <v>121</v>
      </c>
      <c r="J185" s="1">
        <v>46.843371847919435</v>
      </c>
      <c r="K185" s="1">
        <v>2.1566281520805646</v>
      </c>
      <c r="M185" s="1">
        <v>71.726190476190482</v>
      </c>
      <c r="N185" s="1">
        <v>49</v>
      </c>
    </row>
    <row r="186" spans="9:14">
      <c r="I186" s="1">
        <v>122</v>
      </c>
      <c r="J186" s="1">
        <v>46.843371847919435</v>
      </c>
      <c r="K186" s="1">
        <v>2.1566281520805646</v>
      </c>
      <c r="M186" s="1">
        <v>72.321428571428569</v>
      </c>
      <c r="N186" s="1">
        <v>49</v>
      </c>
    </row>
    <row r="187" spans="9:14">
      <c r="I187" s="1">
        <v>123</v>
      </c>
      <c r="J187" s="1">
        <v>46.843371847919435</v>
      </c>
      <c r="K187" s="1">
        <v>2.1566281520805646</v>
      </c>
      <c r="M187" s="1">
        <v>72.916666666666671</v>
      </c>
      <c r="N187" s="1">
        <v>49</v>
      </c>
    </row>
    <row r="188" spans="9:14">
      <c r="I188" s="1">
        <v>124</v>
      </c>
      <c r="J188" s="1">
        <v>46.843371847919435</v>
      </c>
      <c r="K188" s="1">
        <v>2.1566281520805646</v>
      </c>
      <c r="M188" s="1">
        <v>73.511904761904759</v>
      </c>
      <c r="N188" s="1">
        <v>49</v>
      </c>
    </row>
    <row r="189" spans="9:14">
      <c r="I189" s="1">
        <v>125</v>
      </c>
      <c r="J189" s="1">
        <v>46.843371847919435</v>
      </c>
      <c r="K189" s="1">
        <v>2.1566281520805646</v>
      </c>
      <c r="M189" s="1">
        <v>74.107142857142861</v>
      </c>
      <c r="N189" s="1">
        <v>49</v>
      </c>
    </row>
    <row r="190" spans="9:14">
      <c r="I190" s="1">
        <v>126</v>
      </c>
      <c r="J190" s="1">
        <v>46.843371847919435</v>
      </c>
      <c r="K190" s="1">
        <v>2.1566281520805646</v>
      </c>
      <c r="M190" s="1">
        <v>74.702380952380949</v>
      </c>
      <c r="N190" s="1">
        <v>49</v>
      </c>
    </row>
    <row r="191" spans="9:14">
      <c r="I191" s="1">
        <v>127</v>
      </c>
      <c r="J191" s="1">
        <v>46.843371847919435</v>
      </c>
      <c r="K191" s="1">
        <v>3.1566281520805646</v>
      </c>
      <c r="M191" s="1">
        <v>75.297619047619051</v>
      </c>
      <c r="N191" s="1">
        <v>50</v>
      </c>
    </row>
    <row r="192" spans="9:14">
      <c r="I192" s="1">
        <v>128</v>
      </c>
      <c r="J192" s="1">
        <v>46.843371847919435</v>
      </c>
      <c r="K192" s="1">
        <v>3.1566281520805646</v>
      </c>
      <c r="M192" s="1">
        <v>75.892857142857139</v>
      </c>
      <c r="N192" s="1">
        <v>50</v>
      </c>
    </row>
    <row r="193" spans="9:14">
      <c r="I193" s="1">
        <v>129</v>
      </c>
      <c r="J193" s="1">
        <v>46.843371847919435</v>
      </c>
      <c r="K193" s="1">
        <v>3.1566281520805646</v>
      </c>
      <c r="M193" s="1">
        <v>76.488095238095241</v>
      </c>
      <c r="N193" s="1">
        <v>50</v>
      </c>
    </row>
    <row r="194" spans="9:14">
      <c r="I194" s="1">
        <v>130</v>
      </c>
      <c r="J194" s="1">
        <v>46.843371847919435</v>
      </c>
      <c r="K194" s="1">
        <v>3.1566281520805646</v>
      </c>
      <c r="M194" s="1">
        <v>77.083333333333343</v>
      </c>
      <c r="N194" s="1">
        <v>50</v>
      </c>
    </row>
    <row r="195" spans="9:14">
      <c r="I195" s="1">
        <v>131</v>
      </c>
      <c r="J195" s="1">
        <v>50.132855804512452</v>
      </c>
      <c r="K195" s="1">
        <v>-0.13285580451245238</v>
      </c>
      <c r="M195" s="1">
        <v>77.678571428571431</v>
      </c>
      <c r="N195" s="1">
        <v>50</v>
      </c>
    </row>
    <row r="196" spans="9:14">
      <c r="I196" s="1">
        <v>132</v>
      </c>
      <c r="J196" s="1">
        <v>50.132855804512452</v>
      </c>
      <c r="K196" s="1">
        <v>-0.13285580451245238</v>
      </c>
      <c r="M196" s="1">
        <v>78.273809523809533</v>
      </c>
      <c r="N196" s="1">
        <v>50</v>
      </c>
    </row>
    <row r="197" spans="9:14">
      <c r="I197" s="1">
        <v>133</v>
      </c>
      <c r="J197" s="1">
        <v>50.132855804512452</v>
      </c>
      <c r="K197" s="1">
        <v>0.86714419548754762</v>
      </c>
      <c r="M197" s="1">
        <v>78.86904761904762</v>
      </c>
      <c r="N197" s="1">
        <v>51</v>
      </c>
    </row>
    <row r="198" spans="9:14">
      <c r="I198" s="1">
        <v>134</v>
      </c>
      <c r="J198" s="1">
        <v>50.132855804512452</v>
      </c>
      <c r="K198" s="1">
        <v>0.86714419548754762</v>
      </c>
      <c r="M198" s="1">
        <v>79.464285714285722</v>
      </c>
      <c r="N198" s="1">
        <v>51</v>
      </c>
    </row>
    <row r="199" spans="9:14">
      <c r="I199" s="1">
        <v>135</v>
      </c>
      <c r="J199" s="1">
        <v>50.132855804512452</v>
      </c>
      <c r="K199" s="1">
        <v>0.86714419548754762</v>
      </c>
      <c r="M199" s="1">
        <v>80.05952380952381</v>
      </c>
      <c r="N199" s="1">
        <v>51</v>
      </c>
    </row>
    <row r="200" spans="9:14">
      <c r="I200" s="1">
        <v>136</v>
      </c>
      <c r="J200" s="1">
        <v>50.132855804512452</v>
      </c>
      <c r="K200" s="1">
        <v>0.86714419548754762</v>
      </c>
      <c r="M200" s="1">
        <v>80.654761904761912</v>
      </c>
      <c r="N200" s="1">
        <v>51</v>
      </c>
    </row>
    <row r="201" spans="9:14">
      <c r="I201" s="1">
        <v>137</v>
      </c>
      <c r="J201" s="1">
        <v>50.132855804512452</v>
      </c>
      <c r="K201" s="1">
        <v>0.86714419548754762</v>
      </c>
      <c r="M201" s="1">
        <v>81.25</v>
      </c>
      <c r="N201" s="1">
        <v>51</v>
      </c>
    </row>
    <row r="202" spans="9:14">
      <c r="I202" s="1">
        <v>138</v>
      </c>
      <c r="J202" s="1">
        <v>50.132855804512452</v>
      </c>
      <c r="K202" s="1">
        <v>0.86714419548754762</v>
      </c>
      <c r="M202" s="1">
        <v>81.845238095238102</v>
      </c>
      <c r="N202" s="1">
        <v>51</v>
      </c>
    </row>
    <row r="203" spans="9:14">
      <c r="I203" s="1">
        <v>139</v>
      </c>
      <c r="J203" s="1">
        <v>50.132855804512452</v>
      </c>
      <c r="K203" s="1">
        <v>0.86714419548754762</v>
      </c>
      <c r="M203" s="1">
        <v>82.44047619047619</v>
      </c>
      <c r="N203" s="1">
        <v>51</v>
      </c>
    </row>
    <row r="204" spans="9:14">
      <c r="I204" s="1">
        <v>140</v>
      </c>
      <c r="J204" s="1">
        <v>50.132855804512452</v>
      </c>
      <c r="K204" s="1">
        <v>0.86714419548754762</v>
      </c>
      <c r="M204" s="1">
        <v>83.035714285714292</v>
      </c>
      <c r="N204" s="1">
        <v>51</v>
      </c>
    </row>
    <row r="205" spans="9:14">
      <c r="I205" s="1">
        <v>141</v>
      </c>
      <c r="J205" s="1">
        <v>50.132855804512452</v>
      </c>
      <c r="K205" s="1">
        <v>1.8671441954875476</v>
      </c>
      <c r="M205" s="1">
        <v>83.63095238095238</v>
      </c>
      <c r="N205" s="1">
        <v>52</v>
      </c>
    </row>
    <row r="206" spans="9:14">
      <c r="I206" s="1">
        <v>142</v>
      </c>
      <c r="J206" s="1">
        <v>50.132855804512452</v>
      </c>
      <c r="K206" s="1">
        <v>1.8671441954875476</v>
      </c>
      <c r="M206" s="1">
        <v>84.226190476190482</v>
      </c>
      <c r="N206" s="1">
        <v>52</v>
      </c>
    </row>
    <row r="207" spans="9:14">
      <c r="I207" s="1">
        <v>143</v>
      </c>
      <c r="J207" s="1">
        <v>50.132855804512452</v>
      </c>
      <c r="K207" s="1">
        <v>1.8671441954875476</v>
      </c>
      <c r="M207" s="1">
        <v>84.821428571428569</v>
      </c>
      <c r="N207" s="1">
        <v>52</v>
      </c>
    </row>
    <row r="208" spans="9:14">
      <c r="I208" s="1">
        <v>144</v>
      </c>
      <c r="J208" s="1">
        <v>50.132855804512452</v>
      </c>
      <c r="K208" s="1">
        <v>1.8671441954875476</v>
      </c>
      <c r="M208" s="1">
        <v>85.416666666666671</v>
      </c>
      <c r="N208" s="1">
        <v>52</v>
      </c>
    </row>
    <row r="209" spans="9:14">
      <c r="I209" s="1">
        <v>145</v>
      </c>
      <c r="J209" s="1">
        <v>50.132855804512452</v>
      </c>
      <c r="K209" s="1">
        <v>1.8671441954875476</v>
      </c>
      <c r="M209" s="1">
        <v>86.011904761904759</v>
      </c>
      <c r="N209" s="1">
        <v>52</v>
      </c>
    </row>
    <row r="210" spans="9:14">
      <c r="I210" s="1">
        <v>146</v>
      </c>
      <c r="J210" s="1">
        <v>50.132855804512452</v>
      </c>
      <c r="K210" s="1">
        <v>1.8671441954875476</v>
      </c>
      <c r="M210" s="1">
        <v>86.607142857142861</v>
      </c>
      <c r="N210" s="1">
        <v>52</v>
      </c>
    </row>
    <row r="211" spans="9:14">
      <c r="I211" s="1">
        <v>147</v>
      </c>
      <c r="J211" s="1">
        <v>53.422339761105469</v>
      </c>
      <c r="K211" s="1">
        <v>-0.42233976110546934</v>
      </c>
      <c r="M211" s="1">
        <v>87.202380952380949</v>
      </c>
      <c r="N211" s="1">
        <v>53</v>
      </c>
    </row>
    <row r="212" spans="9:14">
      <c r="I212" s="1">
        <v>148</v>
      </c>
      <c r="J212" s="1">
        <v>53.422339761105469</v>
      </c>
      <c r="K212" s="1">
        <v>-0.42233976110546934</v>
      </c>
      <c r="M212" s="1">
        <v>87.797619047619051</v>
      </c>
      <c r="N212" s="1">
        <v>53</v>
      </c>
    </row>
    <row r="213" spans="9:14">
      <c r="I213" s="1">
        <v>149</v>
      </c>
      <c r="J213" s="1">
        <v>53.422339761105469</v>
      </c>
      <c r="K213" s="1">
        <v>0.57766023889453066</v>
      </c>
      <c r="M213" s="1">
        <v>88.392857142857139</v>
      </c>
      <c r="N213" s="1">
        <v>54</v>
      </c>
    </row>
    <row r="214" spans="9:14">
      <c r="I214" s="1">
        <v>150</v>
      </c>
      <c r="J214" s="1">
        <v>53.422339761105469</v>
      </c>
      <c r="K214" s="1">
        <v>0.57766023889453066</v>
      </c>
      <c r="M214" s="1">
        <v>88.988095238095241</v>
      </c>
      <c r="N214" s="1">
        <v>54</v>
      </c>
    </row>
    <row r="215" spans="9:14">
      <c r="I215" s="1">
        <v>151</v>
      </c>
      <c r="J215" s="1">
        <v>53.422339761105469</v>
      </c>
      <c r="K215" s="1">
        <v>0.57766023889453066</v>
      </c>
      <c r="M215" s="1">
        <v>89.583333333333343</v>
      </c>
      <c r="N215" s="1">
        <v>54</v>
      </c>
    </row>
    <row r="216" spans="9:14">
      <c r="I216" s="1">
        <v>152</v>
      </c>
      <c r="J216" s="1">
        <v>53.422339761105469</v>
      </c>
      <c r="K216" s="1">
        <v>0.57766023889453066</v>
      </c>
      <c r="M216" s="1">
        <v>90.178571428571431</v>
      </c>
      <c r="N216" s="1">
        <v>54</v>
      </c>
    </row>
    <row r="217" spans="9:14">
      <c r="I217" s="1">
        <v>153</v>
      </c>
      <c r="J217" s="1">
        <v>53.422339761105469</v>
      </c>
      <c r="K217" s="1">
        <v>0.57766023889453066</v>
      </c>
      <c r="M217" s="1">
        <v>90.773809523809533</v>
      </c>
      <c r="N217" s="1">
        <v>54</v>
      </c>
    </row>
    <row r="218" spans="9:14">
      <c r="I218" s="1">
        <v>154</v>
      </c>
      <c r="J218" s="1">
        <v>53.422339761105469</v>
      </c>
      <c r="K218" s="1">
        <v>1.5776602388945307</v>
      </c>
      <c r="M218" s="1">
        <v>91.36904761904762</v>
      </c>
      <c r="N218" s="1">
        <v>55</v>
      </c>
    </row>
    <row r="219" spans="9:14">
      <c r="I219" s="1">
        <v>155</v>
      </c>
      <c r="J219" s="1">
        <v>53.422339761105469</v>
      </c>
      <c r="K219" s="1">
        <v>1.5776602388945307</v>
      </c>
      <c r="M219" s="1">
        <v>91.964285714285722</v>
      </c>
      <c r="N219" s="1">
        <v>55</v>
      </c>
    </row>
    <row r="220" spans="9:14">
      <c r="I220" s="1">
        <v>156</v>
      </c>
      <c r="J220" s="1">
        <v>56.711823717698501</v>
      </c>
      <c r="K220" s="1">
        <v>-0.7118237176985005</v>
      </c>
      <c r="M220" s="1">
        <v>92.55952380952381</v>
      </c>
      <c r="N220" s="1">
        <v>56</v>
      </c>
    </row>
    <row r="221" spans="9:14">
      <c r="I221" s="1">
        <v>157</v>
      </c>
      <c r="J221" s="1">
        <v>56.711823717698501</v>
      </c>
      <c r="K221" s="1">
        <v>-0.7118237176985005</v>
      </c>
      <c r="M221" s="1">
        <v>93.154761904761912</v>
      </c>
      <c r="N221" s="1">
        <v>56</v>
      </c>
    </row>
    <row r="222" spans="9:14">
      <c r="I222" s="1">
        <v>158</v>
      </c>
      <c r="J222" s="1">
        <v>56.711823717698501</v>
      </c>
      <c r="K222" s="1">
        <v>0.2881762823014995</v>
      </c>
      <c r="M222" s="1">
        <v>93.75</v>
      </c>
      <c r="N222" s="1">
        <v>57</v>
      </c>
    </row>
    <row r="223" spans="9:14">
      <c r="I223" s="1">
        <v>159</v>
      </c>
      <c r="J223" s="1">
        <v>56.711823717698501</v>
      </c>
      <c r="K223" s="1">
        <v>0.2881762823014995</v>
      </c>
      <c r="M223" s="1">
        <v>94.345238095238102</v>
      </c>
      <c r="N223" s="1">
        <v>57</v>
      </c>
    </row>
    <row r="224" spans="9:14">
      <c r="I224" s="1">
        <v>160</v>
      </c>
      <c r="J224" s="1">
        <v>56.711823717698501</v>
      </c>
      <c r="K224" s="1">
        <v>0.2881762823014995</v>
      </c>
      <c r="M224" s="1">
        <v>94.94047619047619</v>
      </c>
      <c r="N224" s="1">
        <v>57</v>
      </c>
    </row>
    <row r="225" spans="9:14">
      <c r="I225" s="1">
        <v>161</v>
      </c>
      <c r="J225" s="1">
        <v>56.711823717698501</v>
      </c>
      <c r="K225" s="1">
        <v>0.2881762823014995</v>
      </c>
      <c r="M225" s="1">
        <v>95.535714285714292</v>
      </c>
      <c r="N225" s="1">
        <v>57</v>
      </c>
    </row>
    <row r="226" spans="9:14">
      <c r="I226" s="1">
        <v>162</v>
      </c>
      <c r="J226" s="1">
        <v>56.711823717698501</v>
      </c>
      <c r="K226" s="1">
        <v>1.2881762823014995</v>
      </c>
      <c r="M226" s="1">
        <v>96.13095238095238</v>
      </c>
      <c r="N226" s="1">
        <v>58</v>
      </c>
    </row>
    <row r="227" spans="9:14">
      <c r="I227" s="1">
        <v>163</v>
      </c>
      <c r="J227" s="1">
        <v>60.001307674291517</v>
      </c>
      <c r="K227" s="1">
        <v>-2.0013076742915175</v>
      </c>
      <c r="M227" s="1">
        <v>96.726190476190482</v>
      </c>
      <c r="N227" s="1">
        <v>58</v>
      </c>
    </row>
    <row r="228" spans="9:14">
      <c r="I228" s="1">
        <v>164</v>
      </c>
      <c r="J228" s="1">
        <v>60.001307674291517</v>
      </c>
      <c r="K228" s="1">
        <v>-1.3076742915174577E-3</v>
      </c>
      <c r="M228" s="1">
        <v>97.321428571428569</v>
      </c>
      <c r="N228" s="1">
        <v>60</v>
      </c>
    </row>
    <row r="229" spans="9:14">
      <c r="I229" s="1">
        <v>165</v>
      </c>
      <c r="J229" s="1">
        <v>60.001307674291517</v>
      </c>
      <c r="K229" s="1">
        <v>1.9986923257084825</v>
      </c>
      <c r="M229" s="1">
        <v>97.916666666666671</v>
      </c>
      <c r="N229" s="1">
        <v>62</v>
      </c>
    </row>
    <row r="230" spans="9:14">
      <c r="I230" s="1">
        <v>166</v>
      </c>
      <c r="J230" s="1">
        <v>63.290791630884534</v>
      </c>
      <c r="K230" s="1">
        <v>-0.29079163088453441</v>
      </c>
      <c r="M230" s="1">
        <v>98.511904761904759</v>
      </c>
      <c r="N230" s="1">
        <v>63</v>
      </c>
    </row>
    <row r="231" spans="9:14">
      <c r="I231" s="1">
        <v>167</v>
      </c>
      <c r="J231" s="1">
        <v>63.290791630884534</v>
      </c>
      <c r="K231" s="1">
        <v>1.7092083691154656</v>
      </c>
      <c r="M231" s="1">
        <v>99.107142857142861</v>
      </c>
      <c r="N231" s="1">
        <v>65</v>
      </c>
    </row>
    <row r="232" spans="9:14" ht="14.4" thickBot="1">
      <c r="I232" s="2">
        <v>168</v>
      </c>
      <c r="J232" s="2">
        <v>66.580275587477558</v>
      </c>
      <c r="K232" s="2">
        <v>-1.5802755874775585</v>
      </c>
      <c r="M232" s="2">
        <v>99.702380952380949</v>
      </c>
      <c r="N232" s="2">
        <v>65</v>
      </c>
    </row>
  </sheetData>
  <sortState xmlns:xlrd2="http://schemas.microsoft.com/office/spreadsheetml/2017/richdata2" ref="N65:N232">
    <sortCondition ref="N6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EFD5-4AED-414D-ACC6-151CCF99B031}">
  <dimension ref="B2:R324"/>
  <sheetViews>
    <sheetView workbookViewId="0">
      <selection activeCell="D8" sqref="D8"/>
    </sheetView>
  </sheetViews>
  <sheetFormatPr defaultRowHeight="13.8"/>
  <cols>
    <col min="5" max="5" width="12.33203125" customWidth="1"/>
    <col min="10" max="10" width="20.77734375" customWidth="1"/>
    <col min="11" max="11" width="31.88671875" customWidth="1"/>
    <col min="12" max="12" width="14.5546875" customWidth="1"/>
    <col min="13" max="13" width="12.109375" customWidth="1"/>
    <col min="14" max="14" width="12.21875" customWidth="1"/>
    <col min="15" max="15" width="12.77734375" customWidth="1"/>
    <col min="16" max="16" width="27.77734375" customWidth="1"/>
    <col min="17" max="17" width="11.21875" customWidth="1"/>
    <col min="18" max="18" width="10.77734375" customWidth="1"/>
  </cols>
  <sheetData>
    <row r="2" spans="2:15">
      <c r="B2" t="s">
        <v>91</v>
      </c>
      <c r="E2" t="s">
        <v>74</v>
      </c>
      <c r="F2" t="s">
        <v>76</v>
      </c>
      <c r="H2" t="s">
        <v>72</v>
      </c>
    </row>
    <row r="3" spans="2:15">
      <c r="B3">
        <v>43</v>
      </c>
      <c r="E3">
        <v>22</v>
      </c>
      <c r="F3">
        <v>20</v>
      </c>
      <c r="H3">
        <v>18</v>
      </c>
    </row>
    <row r="4" spans="2:15">
      <c r="B4">
        <v>32</v>
      </c>
      <c r="E4">
        <v>20</v>
      </c>
      <c r="F4">
        <v>19</v>
      </c>
      <c r="H4">
        <v>19</v>
      </c>
      <c r="J4" t="s">
        <v>42</v>
      </c>
      <c r="M4" t="s">
        <v>92</v>
      </c>
    </row>
    <row r="5" spans="2:15" ht="14.4" thickBot="1">
      <c r="B5">
        <v>34</v>
      </c>
      <c r="E5">
        <v>21</v>
      </c>
      <c r="F5">
        <v>18</v>
      </c>
      <c r="H5">
        <v>13</v>
      </c>
    </row>
    <row r="6" spans="2:15">
      <c r="B6">
        <v>41</v>
      </c>
      <c r="E6">
        <v>20</v>
      </c>
      <c r="F6">
        <v>17</v>
      </c>
      <c r="H6">
        <v>20</v>
      </c>
      <c r="J6" s="4" t="s">
        <v>77</v>
      </c>
      <c r="K6" s="4"/>
    </row>
    <row r="7" spans="2:15">
      <c r="B7">
        <v>54</v>
      </c>
      <c r="E7">
        <v>24</v>
      </c>
      <c r="F7">
        <v>21</v>
      </c>
      <c r="H7">
        <v>19</v>
      </c>
      <c r="J7" s="1" t="s">
        <v>43</v>
      </c>
      <c r="K7" s="1">
        <v>0.78531244601332051</v>
      </c>
    </row>
    <row r="8" spans="2:15">
      <c r="B8">
        <v>52</v>
      </c>
      <c r="E8">
        <v>22</v>
      </c>
      <c r="F8">
        <v>21</v>
      </c>
      <c r="H8">
        <v>22</v>
      </c>
      <c r="J8" s="1" t="s">
        <v>44</v>
      </c>
      <c r="K8" s="1">
        <v>0.61671563786342443</v>
      </c>
    </row>
    <row r="9" spans="2:15">
      <c r="B9">
        <v>34</v>
      </c>
      <c r="E9">
        <v>22</v>
      </c>
      <c r="F9">
        <v>21</v>
      </c>
      <c r="H9">
        <v>16</v>
      </c>
      <c r="J9" s="1" t="s">
        <v>45</v>
      </c>
      <c r="K9" s="1">
        <v>0.61206976680722347</v>
      </c>
    </row>
    <row r="10" spans="2:15">
      <c r="B10">
        <v>34</v>
      </c>
      <c r="E10">
        <v>20</v>
      </c>
      <c r="F10">
        <v>21</v>
      </c>
      <c r="H10">
        <v>18</v>
      </c>
      <c r="J10" s="1" t="s">
        <v>78</v>
      </c>
      <c r="K10" s="1">
        <v>5.7879405836180053</v>
      </c>
    </row>
    <row r="11" spans="2:15" ht="14.4" thickBot="1">
      <c r="B11">
        <v>39</v>
      </c>
      <c r="E11">
        <v>22</v>
      </c>
      <c r="F11">
        <v>22</v>
      </c>
      <c r="H11">
        <v>19</v>
      </c>
      <c r="J11" s="2" t="s">
        <v>79</v>
      </c>
      <c r="K11" s="2">
        <v>168</v>
      </c>
    </row>
    <row r="12" spans="2:15">
      <c r="B12">
        <v>44</v>
      </c>
      <c r="E12">
        <v>21</v>
      </c>
      <c r="F12">
        <v>19</v>
      </c>
      <c r="H12">
        <v>17</v>
      </c>
    </row>
    <row r="13" spans="2:15" ht="14.4" thickBot="1">
      <c r="B13">
        <v>45</v>
      </c>
      <c r="E13">
        <v>19</v>
      </c>
      <c r="F13">
        <v>20</v>
      </c>
      <c r="H13">
        <v>17</v>
      </c>
      <c r="J13" t="s">
        <v>80</v>
      </c>
    </row>
    <row r="14" spans="2:15">
      <c r="B14">
        <v>47</v>
      </c>
      <c r="E14">
        <v>21</v>
      </c>
      <c r="F14">
        <v>21</v>
      </c>
      <c r="H14">
        <v>19</v>
      </c>
      <c r="J14" s="3"/>
      <c r="K14" s="3" t="s">
        <v>47</v>
      </c>
      <c r="L14" s="3" t="s">
        <v>48</v>
      </c>
      <c r="M14" s="3" t="s">
        <v>49</v>
      </c>
      <c r="N14" s="3" t="s">
        <v>50</v>
      </c>
      <c r="O14" s="3" t="s">
        <v>51</v>
      </c>
    </row>
    <row r="15" spans="2:15">
      <c r="B15">
        <v>52</v>
      </c>
      <c r="E15">
        <v>21</v>
      </c>
      <c r="F15">
        <v>20</v>
      </c>
      <c r="H15">
        <v>19</v>
      </c>
      <c r="J15" s="1" t="s">
        <v>81</v>
      </c>
      <c r="K15" s="1">
        <v>2</v>
      </c>
      <c r="L15" s="1">
        <v>8893.9755842266241</v>
      </c>
      <c r="M15" s="1">
        <v>4446.987792113312</v>
      </c>
      <c r="N15" s="1">
        <v>132.74488904298894</v>
      </c>
      <c r="O15" s="1">
        <v>4.3700941746478723E-35</v>
      </c>
    </row>
    <row r="16" spans="2:15">
      <c r="B16">
        <v>35</v>
      </c>
      <c r="E16">
        <v>19</v>
      </c>
      <c r="F16">
        <v>19</v>
      </c>
      <c r="H16">
        <v>17</v>
      </c>
      <c r="J16" s="1" t="s">
        <v>82</v>
      </c>
      <c r="K16" s="1">
        <v>165</v>
      </c>
      <c r="L16" s="1">
        <v>5527.5422729162356</v>
      </c>
      <c r="M16" s="1">
        <v>33.500256199492334</v>
      </c>
      <c r="N16" s="1"/>
      <c r="O16" s="1"/>
    </row>
    <row r="17" spans="2:18" ht="14.4" thickBot="1">
      <c r="B17">
        <v>47</v>
      </c>
      <c r="E17">
        <v>20</v>
      </c>
      <c r="F17">
        <v>21</v>
      </c>
      <c r="H17">
        <v>18</v>
      </c>
      <c r="J17" s="2" t="s">
        <v>83</v>
      </c>
      <c r="K17" s="2">
        <v>167</v>
      </c>
      <c r="L17" s="2">
        <v>14421.517857142859</v>
      </c>
      <c r="M17" s="2"/>
      <c r="N17" s="2"/>
      <c r="O17" s="2"/>
    </row>
    <row r="18" spans="2:18" ht="14.4" thickBot="1">
      <c r="B18">
        <v>37</v>
      </c>
      <c r="E18">
        <v>21</v>
      </c>
      <c r="F18">
        <v>21</v>
      </c>
      <c r="H18">
        <v>19</v>
      </c>
    </row>
    <row r="19" spans="2:18">
      <c r="B19">
        <v>45</v>
      </c>
      <c r="E19">
        <v>22</v>
      </c>
      <c r="F19">
        <v>23</v>
      </c>
      <c r="H19">
        <v>18</v>
      </c>
      <c r="J19" s="3"/>
      <c r="K19" s="3" t="s">
        <v>52</v>
      </c>
      <c r="L19" s="3" t="s">
        <v>78</v>
      </c>
      <c r="M19" s="3" t="s">
        <v>53</v>
      </c>
      <c r="N19" s="3" t="s">
        <v>54</v>
      </c>
      <c r="O19" s="3" t="s">
        <v>55</v>
      </c>
      <c r="P19" s="3" t="s">
        <v>56</v>
      </c>
      <c r="Q19" s="3" t="s">
        <v>84</v>
      </c>
      <c r="R19" s="3" t="s">
        <v>85</v>
      </c>
    </row>
    <row r="20" spans="2:18">
      <c r="B20">
        <v>57</v>
      </c>
      <c r="E20">
        <v>24</v>
      </c>
      <c r="F20">
        <v>22</v>
      </c>
      <c r="H20">
        <v>21</v>
      </c>
      <c r="J20" s="1" t="s">
        <v>46</v>
      </c>
      <c r="K20" s="1">
        <v>-24.500155892745781</v>
      </c>
      <c r="L20" s="1">
        <v>4.7229985716535285</v>
      </c>
      <c r="M20" s="1">
        <v>-5.1874154779107293</v>
      </c>
      <c r="N20" s="1">
        <v>6.186373804384708E-7</v>
      </c>
      <c r="O20" s="1">
        <v>-33.825459783479651</v>
      </c>
      <c r="P20" s="1">
        <v>-15.174852002011908</v>
      </c>
      <c r="Q20" s="1">
        <v>-33.825459783479651</v>
      </c>
      <c r="R20" s="1">
        <v>-15.174852002011908</v>
      </c>
    </row>
    <row r="21" spans="2:18">
      <c r="B21">
        <v>38</v>
      </c>
      <c r="E21">
        <v>19</v>
      </c>
      <c r="F21">
        <v>18</v>
      </c>
      <c r="H21">
        <v>17</v>
      </c>
      <c r="J21" s="1" t="s">
        <v>73</v>
      </c>
      <c r="K21" s="1">
        <v>1.6461494491789668</v>
      </c>
      <c r="L21" s="1">
        <v>0.26153222154997613</v>
      </c>
      <c r="M21" s="1">
        <v>6.2942510082429921</v>
      </c>
      <c r="N21" s="1">
        <v>2.6820298202318336E-9</v>
      </c>
      <c r="O21" s="1">
        <v>1.1297682972112637</v>
      </c>
      <c r="P21" s="1">
        <v>2.1625306011466696</v>
      </c>
      <c r="Q21" s="1">
        <v>1.1297682972112637</v>
      </c>
      <c r="R21" s="1">
        <v>2.1625306011466696</v>
      </c>
    </row>
    <row r="22" spans="2:18" ht="14.4" thickBot="1">
      <c r="B22">
        <v>51</v>
      </c>
      <c r="E22">
        <v>22</v>
      </c>
      <c r="F22">
        <v>22</v>
      </c>
      <c r="H22">
        <v>20</v>
      </c>
      <c r="J22" s="2" t="s">
        <v>1</v>
      </c>
      <c r="K22" s="2">
        <v>1.8820151735605877</v>
      </c>
      <c r="L22" s="2">
        <v>0.1918543847651433</v>
      </c>
      <c r="M22" s="2">
        <v>9.8096020889198776</v>
      </c>
      <c r="N22" s="2">
        <v>3.4938571237677013E-18</v>
      </c>
      <c r="O22" s="2">
        <v>1.5032091219469881</v>
      </c>
      <c r="P22" s="2">
        <v>2.2608212251741873</v>
      </c>
      <c r="Q22" s="2">
        <v>1.5032091219469881</v>
      </c>
      <c r="R22" s="2">
        <v>2.2608212251741873</v>
      </c>
    </row>
    <row r="23" spans="2:18">
      <c r="B23">
        <v>54</v>
      </c>
      <c r="E23">
        <v>23</v>
      </c>
      <c r="F23">
        <v>23</v>
      </c>
      <c r="H23">
        <v>20</v>
      </c>
    </row>
    <row r="24" spans="2:18">
      <c r="B24">
        <v>51</v>
      </c>
      <c r="E24">
        <v>23</v>
      </c>
      <c r="F24">
        <v>21</v>
      </c>
      <c r="H24">
        <v>17</v>
      </c>
    </row>
    <row r="25" spans="2:18">
      <c r="B25">
        <v>38</v>
      </c>
      <c r="E25">
        <v>20</v>
      </c>
      <c r="F25">
        <v>18</v>
      </c>
      <c r="H25">
        <v>18</v>
      </c>
    </row>
    <row r="26" spans="2:18">
      <c r="B26">
        <v>49</v>
      </c>
      <c r="E26">
        <v>22</v>
      </c>
      <c r="F26">
        <v>21</v>
      </c>
      <c r="H26">
        <v>21</v>
      </c>
    </row>
    <row r="27" spans="2:18">
      <c r="B27">
        <v>45</v>
      </c>
      <c r="E27">
        <v>22</v>
      </c>
      <c r="F27">
        <v>22</v>
      </c>
      <c r="H27">
        <v>20</v>
      </c>
    </row>
    <row r="28" spans="2:18">
      <c r="B28">
        <v>37</v>
      </c>
      <c r="E28">
        <v>19</v>
      </c>
      <c r="F28">
        <v>19</v>
      </c>
      <c r="H28">
        <v>17</v>
      </c>
    </row>
    <row r="29" spans="2:18">
      <c r="B29">
        <v>50</v>
      </c>
      <c r="E29">
        <v>22</v>
      </c>
      <c r="F29">
        <v>22</v>
      </c>
      <c r="H29">
        <v>19</v>
      </c>
    </row>
    <row r="30" spans="2:18">
      <c r="B30">
        <v>43</v>
      </c>
      <c r="E30">
        <v>20</v>
      </c>
      <c r="F30">
        <v>18</v>
      </c>
      <c r="H30">
        <v>16</v>
      </c>
      <c r="J30" t="s">
        <v>42</v>
      </c>
      <c r="L30" t="s">
        <v>89</v>
      </c>
    </row>
    <row r="31" spans="2:18" ht="14.4" thickBot="1">
      <c r="B31">
        <v>49</v>
      </c>
      <c r="E31">
        <v>22</v>
      </c>
      <c r="F31">
        <v>20</v>
      </c>
      <c r="H31">
        <v>19</v>
      </c>
    </row>
    <row r="32" spans="2:18">
      <c r="B32">
        <v>65</v>
      </c>
      <c r="E32">
        <v>21</v>
      </c>
      <c r="F32">
        <v>20</v>
      </c>
      <c r="H32">
        <v>20</v>
      </c>
      <c r="J32" s="4" t="s">
        <v>77</v>
      </c>
      <c r="K32" s="4"/>
    </row>
    <row r="33" spans="2:18">
      <c r="B33">
        <v>34</v>
      </c>
      <c r="E33">
        <v>20</v>
      </c>
      <c r="F33">
        <v>18</v>
      </c>
      <c r="H33">
        <v>16</v>
      </c>
      <c r="J33" s="1" t="s">
        <v>43</v>
      </c>
      <c r="K33" s="1">
        <v>0.23280702727147085</v>
      </c>
    </row>
    <row r="34" spans="2:18">
      <c r="B34">
        <v>51</v>
      </c>
      <c r="E34">
        <v>21</v>
      </c>
      <c r="F34">
        <v>18</v>
      </c>
      <c r="H34">
        <v>20</v>
      </c>
      <c r="J34" s="1" t="s">
        <v>44</v>
      </c>
      <c r="K34" s="1">
        <v>5.4199111946979364E-2</v>
      </c>
    </row>
    <row r="35" spans="2:18">
      <c r="B35">
        <v>49</v>
      </c>
      <c r="E35">
        <v>20</v>
      </c>
      <c r="F35">
        <v>19</v>
      </c>
      <c r="H35">
        <v>19</v>
      </c>
      <c r="J35" s="1" t="s">
        <v>45</v>
      </c>
      <c r="K35" s="1">
        <v>4.2734858758457901E-2</v>
      </c>
    </row>
    <row r="36" spans="2:18">
      <c r="B36">
        <v>51</v>
      </c>
      <c r="E36">
        <v>23</v>
      </c>
      <c r="F36">
        <v>23</v>
      </c>
      <c r="H36">
        <v>22</v>
      </c>
      <c r="J36" s="1" t="s">
        <v>78</v>
      </c>
      <c r="K36" s="1">
        <v>8.9305980269913743</v>
      </c>
    </row>
    <row r="37" spans="2:18" ht="14.4" thickBot="1">
      <c r="B37">
        <v>62</v>
      </c>
      <c r="E37">
        <v>25</v>
      </c>
      <c r="F37">
        <v>23</v>
      </c>
      <c r="H37">
        <v>22</v>
      </c>
      <c r="J37" s="2" t="s">
        <v>79</v>
      </c>
      <c r="K37" s="2">
        <v>168</v>
      </c>
    </row>
    <row r="38" spans="2:18">
      <c r="B38">
        <v>50</v>
      </c>
      <c r="E38">
        <v>23</v>
      </c>
      <c r="F38">
        <v>21</v>
      </c>
      <c r="H38">
        <v>21</v>
      </c>
    </row>
    <row r="39" spans="2:18" ht="14.4" thickBot="1">
      <c r="B39">
        <v>51</v>
      </c>
      <c r="E39">
        <v>21</v>
      </c>
      <c r="F39">
        <v>20</v>
      </c>
      <c r="H39">
        <v>18</v>
      </c>
      <c r="J39" t="s">
        <v>80</v>
      </c>
    </row>
    <row r="40" spans="2:18">
      <c r="B40">
        <v>52</v>
      </c>
      <c r="E40">
        <v>22</v>
      </c>
      <c r="F40">
        <v>22</v>
      </c>
      <c r="H40">
        <v>19</v>
      </c>
      <c r="J40" s="3"/>
      <c r="K40" s="3" t="s">
        <v>47</v>
      </c>
      <c r="L40" s="3" t="s">
        <v>48</v>
      </c>
      <c r="M40" s="3" t="s">
        <v>49</v>
      </c>
      <c r="N40" s="3" t="s">
        <v>50</v>
      </c>
      <c r="O40" s="3" t="s">
        <v>51</v>
      </c>
    </row>
    <row r="41" spans="2:18">
      <c r="B41">
        <v>57</v>
      </c>
      <c r="E41">
        <v>24</v>
      </c>
      <c r="F41">
        <v>23</v>
      </c>
      <c r="H41">
        <v>20</v>
      </c>
      <c r="J41" s="1" t="s">
        <v>81</v>
      </c>
      <c r="K41" s="1">
        <v>2</v>
      </c>
      <c r="L41" s="1">
        <v>754.11482953485392</v>
      </c>
      <c r="M41" s="1">
        <v>377.05741476742696</v>
      </c>
      <c r="N41" s="1">
        <v>4.7276618071594934</v>
      </c>
      <c r="O41" s="1">
        <v>1.0080375037852196E-2</v>
      </c>
    </row>
    <row r="42" spans="2:18">
      <c r="B42">
        <v>49</v>
      </c>
      <c r="E42">
        <v>21</v>
      </c>
      <c r="F42">
        <v>21</v>
      </c>
      <c r="H42">
        <v>20</v>
      </c>
      <c r="J42" s="1" t="s">
        <v>82</v>
      </c>
      <c r="K42" s="1">
        <v>165</v>
      </c>
      <c r="L42" s="1">
        <v>13159.670884750865</v>
      </c>
      <c r="M42" s="1">
        <v>79.755581119702214</v>
      </c>
      <c r="N42" s="1"/>
      <c r="O42" s="1"/>
    </row>
    <row r="43" spans="2:18" ht="14.4" thickBot="1">
      <c r="B43">
        <v>33</v>
      </c>
      <c r="E43">
        <v>19</v>
      </c>
      <c r="F43">
        <v>18</v>
      </c>
      <c r="H43">
        <v>17</v>
      </c>
      <c r="J43" s="2" t="s">
        <v>83</v>
      </c>
      <c r="K43" s="2">
        <v>167</v>
      </c>
      <c r="L43" s="2">
        <v>13913.785714285719</v>
      </c>
      <c r="M43" s="2"/>
      <c r="N43" s="2"/>
      <c r="O43" s="2"/>
    </row>
    <row r="44" spans="2:18" ht="14.4" thickBot="1">
      <c r="B44">
        <v>43</v>
      </c>
      <c r="E44">
        <v>19</v>
      </c>
      <c r="F44">
        <v>17</v>
      </c>
      <c r="H44">
        <v>17</v>
      </c>
    </row>
    <row r="45" spans="2:18">
      <c r="B45">
        <v>41</v>
      </c>
      <c r="E45">
        <v>21</v>
      </c>
      <c r="F45">
        <v>18</v>
      </c>
      <c r="H45">
        <v>17</v>
      </c>
      <c r="J45" s="3"/>
      <c r="K45" s="3" t="s">
        <v>52</v>
      </c>
      <c r="L45" s="3" t="s">
        <v>78</v>
      </c>
      <c r="M45" s="3" t="s">
        <v>53</v>
      </c>
      <c r="N45" s="3" t="s">
        <v>54</v>
      </c>
      <c r="O45" s="3" t="s">
        <v>55</v>
      </c>
      <c r="P45" s="3" t="s">
        <v>56</v>
      </c>
      <c r="Q45" s="3" t="s">
        <v>84</v>
      </c>
      <c r="R45" s="3" t="s">
        <v>85</v>
      </c>
    </row>
    <row r="46" spans="2:18">
      <c r="B46">
        <v>58</v>
      </c>
      <c r="E46">
        <v>24</v>
      </c>
      <c r="F46">
        <v>23</v>
      </c>
      <c r="H46">
        <v>21</v>
      </c>
      <c r="J46" s="1" t="s">
        <v>46</v>
      </c>
      <c r="K46" s="1">
        <v>62.964872199097613</v>
      </c>
      <c r="L46" s="1">
        <v>7.2877269091764054</v>
      </c>
      <c r="M46" s="1">
        <v>8.6398506672656517</v>
      </c>
      <c r="N46" s="1">
        <v>4.6556557364786018E-15</v>
      </c>
      <c r="O46" s="1">
        <v>48.575651649967597</v>
      </c>
      <c r="P46" s="1">
        <v>77.354092748227629</v>
      </c>
      <c r="Q46" s="1">
        <v>48.575651649967597</v>
      </c>
      <c r="R46" s="1">
        <v>77.354092748227629</v>
      </c>
    </row>
    <row r="47" spans="2:18">
      <c r="B47">
        <v>56</v>
      </c>
      <c r="E47">
        <v>22</v>
      </c>
      <c r="F47">
        <v>21</v>
      </c>
      <c r="H47">
        <v>17</v>
      </c>
      <c r="J47" s="1" t="s">
        <v>73</v>
      </c>
      <c r="K47" s="1">
        <v>-0.16522788587497969</v>
      </c>
      <c r="L47" s="1">
        <v>0.57400621966451837</v>
      </c>
      <c r="M47" s="1">
        <v>-0.28785034066625304</v>
      </c>
      <c r="N47" s="1">
        <v>0.77382253540217172</v>
      </c>
      <c r="O47" s="1">
        <v>-1.2985719579374357</v>
      </c>
      <c r="P47" s="1">
        <v>0.96811618618747641</v>
      </c>
      <c r="Q47" s="1">
        <v>-1.2985719579374357</v>
      </c>
      <c r="R47" s="1">
        <v>0.96811618618747641</v>
      </c>
    </row>
    <row r="48" spans="2:18" ht="14.4" thickBot="1">
      <c r="B48">
        <v>44</v>
      </c>
      <c r="E48">
        <v>22</v>
      </c>
      <c r="F48">
        <v>21</v>
      </c>
      <c r="H48">
        <v>17</v>
      </c>
      <c r="J48" s="2" t="s">
        <v>75</v>
      </c>
      <c r="K48" s="2">
        <v>-0.8776956257505274</v>
      </c>
      <c r="L48" s="2">
        <v>0.538363063534676</v>
      </c>
      <c r="M48" s="2">
        <v>-1.6303043154333989</v>
      </c>
      <c r="N48" s="2">
        <v>0.10494464731521015</v>
      </c>
      <c r="O48" s="2">
        <v>-1.940664223949716</v>
      </c>
      <c r="P48" s="2">
        <v>0.18527297244866114</v>
      </c>
      <c r="Q48" s="2">
        <v>-1.940664223949716</v>
      </c>
      <c r="R48" s="2">
        <v>0.18527297244866114</v>
      </c>
    </row>
    <row r="49" spans="2:13">
      <c r="B49">
        <v>37</v>
      </c>
      <c r="E49">
        <v>20</v>
      </c>
      <c r="F49">
        <v>20</v>
      </c>
      <c r="H49">
        <v>15</v>
      </c>
    </row>
    <row r="50" spans="2:13">
      <c r="B50">
        <v>56</v>
      </c>
      <c r="E50">
        <v>21</v>
      </c>
      <c r="F50">
        <v>20</v>
      </c>
      <c r="H50">
        <v>17</v>
      </c>
    </row>
    <row r="51" spans="2:13">
      <c r="B51">
        <v>58</v>
      </c>
      <c r="E51">
        <v>24</v>
      </c>
      <c r="F51">
        <v>21</v>
      </c>
      <c r="H51">
        <v>18</v>
      </c>
    </row>
    <row r="52" spans="2:13">
      <c r="B52">
        <v>44</v>
      </c>
      <c r="E52">
        <v>16</v>
      </c>
      <c r="F52">
        <v>16</v>
      </c>
      <c r="H52">
        <v>16</v>
      </c>
    </row>
    <row r="53" spans="2:13">
      <c r="B53">
        <v>46</v>
      </c>
      <c r="E53">
        <v>20</v>
      </c>
      <c r="F53">
        <v>20</v>
      </c>
      <c r="H53">
        <v>18</v>
      </c>
    </row>
    <row r="54" spans="2:13">
      <c r="B54">
        <v>40</v>
      </c>
      <c r="E54">
        <v>20</v>
      </c>
      <c r="F54">
        <v>20</v>
      </c>
      <c r="H54">
        <v>20</v>
      </c>
    </row>
    <row r="55" spans="2:13">
      <c r="B55">
        <v>39</v>
      </c>
      <c r="E55">
        <v>19</v>
      </c>
      <c r="F55">
        <v>17</v>
      </c>
      <c r="H55">
        <v>18</v>
      </c>
    </row>
    <row r="56" spans="2:13">
      <c r="B56">
        <v>36</v>
      </c>
      <c r="E56">
        <v>17</v>
      </c>
      <c r="F56">
        <v>17</v>
      </c>
      <c r="H56">
        <v>14</v>
      </c>
      <c r="J56" t="s">
        <v>42</v>
      </c>
      <c r="M56" t="s">
        <v>93</v>
      </c>
    </row>
    <row r="57" spans="2:13" ht="14.4" thickBot="1">
      <c r="B57">
        <v>34</v>
      </c>
      <c r="E57">
        <v>18</v>
      </c>
      <c r="F57">
        <v>16</v>
      </c>
      <c r="H57">
        <v>15</v>
      </c>
    </row>
    <row r="58" spans="2:13">
      <c r="B58">
        <v>54</v>
      </c>
      <c r="E58">
        <v>18</v>
      </c>
      <c r="F58">
        <v>15</v>
      </c>
      <c r="H58">
        <v>16</v>
      </c>
      <c r="J58" s="4" t="s">
        <v>77</v>
      </c>
      <c r="K58" s="4"/>
    </row>
    <row r="59" spans="2:13">
      <c r="B59">
        <v>51</v>
      </c>
      <c r="E59">
        <v>23</v>
      </c>
      <c r="F59">
        <v>20</v>
      </c>
      <c r="H59">
        <v>17</v>
      </c>
      <c r="J59" s="1" t="s">
        <v>43</v>
      </c>
      <c r="K59" s="1">
        <v>0.78548565959469152</v>
      </c>
    </row>
    <row r="60" spans="2:13">
      <c r="B60">
        <v>41</v>
      </c>
      <c r="E60">
        <v>20</v>
      </c>
      <c r="F60">
        <v>19</v>
      </c>
      <c r="H60">
        <v>14</v>
      </c>
      <c r="J60" s="1" t="s">
        <v>44</v>
      </c>
      <c r="K60" s="1">
        <v>0.61698772142890768</v>
      </c>
    </row>
    <row r="61" spans="2:13">
      <c r="B61">
        <v>40</v>
      </c>
      <c r="E61">
        <v>22</v>
      </c>
      <c r="F61">
        <v>20</v>
      </c>
      <c r="H61">
        <v>17</v>
      </c>
      <c r="J61" s="1" t="s">
        <v>45</v>
      </c>
      <c r="K61" s="1">
        <v>0.60998139925992423</v>
      </c>
    </row>
    <row r="62" spans="2:13">
      <c r="B62">
        <v>24</v>
      </c>
      <c r="E62">
        <v>18</v>
      </c>
      <c r="F62">
        <v>18</v>
      </c>
      <c r="H62">
        <v>13</v>
      </c>
      <c r="J62" s="1" t="s">
        <v>78</v>
      </c>
      <c r="K62" s="1">
        <v>5.8034989524392353</v>
      </c>
    </row>
    <row r="63" spans="2:13" ht="14.4" thickBot="1">
      <c r="B63">
        <v>53</v>
      </c>
      <c r="E63">
        <v>24</v>
      </c>
      <c r="F63">
        <v>21</v>
      </c>
      <c r="H63">
        <v>20</v>
      </c>
      <c r="J63" s="2" t="s">
        <v>79</v>
      </c>
      <c r="K63" s="2">
        <v>168</v>
      </c>
    </row>
    <row r="64" spans="2:13">
      <c r="B64">
        <v>31</v>
      </c>
      <c r="E64">
        <v>19</v>
      </c>
      <c r="F64">
        <v>17</v>
      </c>
      <c r="H64">
        <v>16</v>
      </c>
    </row>
    <row r="65" spans="2:18" ht="14.4" thickBot="1">
      <c r="B65">
        <v>35</v>
      </c>
      <c r="E65">
        <v>18</v>
      </c>
      <c r="F65">
        <v>17</v>
      </c>
      <c r="H65">
        <v>16</v>
      </c>
      <c r="J65" t="s">
        <v>80</v>
      </c>
    </row>
    <row r="66" spans="2:18">
      <c r="B66">
        <v>49</v>
      </c>
      <c r="E66">
        <v>20</v>
      </c>
      <c r="F66">
        <v>19</v>
      </c>
      <c r="H66">
        <v>19</v>
      </c>
      <c r="J66" s="3"/>
      <c r="K66" s="3" t="s">
        <v>47</v>
      </c>
      <c r="L66" s="3" t="s">
        <v>48</v>
      </c>
      <c r="M66" s="3" t="s">
        <v>49</v>
      </c>
      <c r="N66" s="3" t="s">
        <v>50</v>
      </c>
      <c r="O66" s="3" t="s">
        <v>51</v>
      </c>
    </row>
    <row r="67" spans="2:18">
      <c r="B67">
        <v>38</v>
      </c>
      <c r="E67">
        <v>19</v>
      </c>
      <c r="F67">
        <v>17</v>
      </c>
      <c r="H67">
        <v>15</v>
      </c>
      <c r="J67" s="1" t="s">
        <v>81</v>
      </c>
      <c r="K67" s="1">
        <v>3</v>
      </c>
      <c r="L67" s="1">
        <v>8897.8994422248761</v>
      </c>
      <c r="M67" s="1">
        <v>2965.9664807416252</v>
      </c>
      <c r="N67" s="1">
        <v>88.06156875861042</v>
      </c>
      <c r="O67" s="1">
        <v>5.3893278208684633E-34</v>
      </c>
    </row>
    <row r="68" spans="2:18">
      <c r="B68">
        <v>48</v>
      </c>
      <c r="E68">
        <v>21</v>
      </c>
      <c r="F68">
        <v>18</v>
      </c>
      <c r="H68">
        <v>16</v>
      </c>
      <c r="J68" s="1" t="s">
        <v>82</v>
      </c>
      <c r="K68" s="1">
        <v>164</v>
      </c>
      <c r="L68" s="1">
        <v>5523.6184149179817</v>
      </c>
      <c r="M68" s="1">
        <v>33.680600090963303</v>
      </c>
      <c r="N68" s="1"/>
      <c r="O68" s="1"/>
    </row>
    <row r="69" spans="2:18" ht="14.4" thickBot="1">
      <c r="B69">
        <v>43</v>
      </c>
      <c r="E69">
        <v>20</v>
      </c>
      <c r="F69">
        <v>20</v>
      </c>
      <c r="H69">
        <v>19</v>
      </c>
      <c r="J69" s="2" t="s">
        <v>83</v>
      </c>
      <c r="K69" s="2">
        <v>167</v>
      </c>
      <c r="L69" s="2">
        <v>14421.517857142859</v>
      </c>
      <c r="M69" s="2"/>
      <c r="N69" s="2"/>
      <c r="O69" s="2"/>
    </row>
    <row r="70" spans="2:18" ht="14.4" thickBot="1">
      <c r="B70">
        <v>29</v>
      </c>
      <c r="E70">
        <v>17</v>
      </c>
      <c r="F70">
        <v>15</v>
      </c>
      <c r="H70">
        <v>14</v>
      </c>
    </row>
    <row r="71" spans="2:18">
      <c r="B71">
        <v>37</v>
      </c>
      <c r="E71">
        <v>17</v>
      </c>
      <c r="F71">
        <v>15</v>
      </c>
      <c r="H71">
        <v>18</v>
      </c>
      <c r="J71" s="3"/>
      <c r="K71" s="3" t="s">
        <v>52</v>
      </c>
      <c r="L71" s="3" t="s">
        <v>78</v>
      </c>
      <c r="M71" s="3" t="s">
        <v>53</v>
      </c>
      <c r="N71" s="3" t="s">
        <v>54</v>
      </c>
      <c r="O71" s="3" t="s">
        <v>55</v>
      </c>
      <c r="P71" s="3" t="s">
        <v>56</v>
      </c>
      <c r="Q71" s="3" t="s">
        <v>84</v>
      </c>
      <c r="R71" s="3" t="s">
        <v>85</v>
      </c>
    </row>
    <row r="72" spans="2:18">
      <c r="B72">
        <v>55</v>
      </c>
      <c r="E72">
        <v>22</v>
      </c>
      <c r="F72">
        <v>20</v>
      </c>
      <c r="H72">
        <v>21</v>
      </c>
      <c r="J72" s="1" t="s">
        <v>46</v>
      </c>
      <c r="K72" s="1">
        <v>-24.640895513791769</v>
      </c>
      <c r="L72" s="1">
        <v>4.753611287718174</v>
      </c>
      <c r="M72" s="1">
        <v>-5.1836159968435025</v>
      </c>
      <c r="N72" s="1">
        <v>6.3327771591744784E-7</v>
      </c>
      <c r="O72" s="1">
        <v>-34.02706536158243</v>
      </c>
      <c r="P72" s="1">
        <v>-15.254725666001104</v>
      </c>
      <c r="Q72" s="1">
        <v>-34.02706536158243</v>
      </c>
      <c r="R72" s="1">
        <v>-15.254725666001104</v>
      </c>
    </row>
    <row r="73" spans="2:18">
      <c r="B73">
        <v>37</v>
      </c>
      <c r="E73">
        <v>22</v>
      </c>
      <c r="F73">
        <v>20</v>
      </c>
      <c r="H73">
        <v>18</v>
      </c>
      <c r="J73" s="1" t="s">
        <v>73</v>
      </c>
      <c r="K73" s="1">
        <v>1.5555712338663559</v>
      </c>
      <c r="L73" s="1">
        <v>0.37308208812431759</v>
      </c>
      <c r="M73" s="1">
        <v>4.1695146547695208</v>
      </c>
      <c r="N73" s="1">
        <v>4.9325013701695167E-5</v>
      </c>
      <c r="O73" s="1">
        <v>0.81890775123141224</v>
      </c>
      <c r="P73" s="1">
        <v>2.2922347165012997</v>
      </c>
      <c r="Q73" s="1">
        <v>0.81890775123141224</v>
      </c>
      <c r="R73" s="1">
        <v>2.2922347165012997</v>
      </c>
    </row>
    <row r="74" spans="2:18">
      <c r="B74">
        <v>55</v>
      </c>
      <c r="E74">
        <v>23</v>
      </c>
      <c r="F74">
        <v>22</v>
      </c>
      <c r="H74">
        <v>20</v>
      </c>
      <c r="J74" s="1" t="s">
        <v>71</v>
      </c>
      <c r="K74" s="1">
        <v>1.8473351657505088</v>
      </c>
      <c r="L74" s="1">
        <v>0.21755391847548183</v>
      </c>
      <c r="M74" s="1">
        <v>8.4913899905631993</v>
      </c>
      <c r="N74" s="1">
        <v>1.1706655100280259E-14</v>
      </c>
      <c r="O74" s="1">
        <v>1.417767431607174</v>
      </c>
      <c r="P74" s="1">
        <v>2.2769028998938436</v>
      </c>
      <c r="Q74" s="1">
        <v>1.417767431607174</v>
      </c>
      <c r="R74" s="1">
        <v>2.2769028998938436</v>
      </c>
    </row>
    <row r="75" spans="2:18" ht="14.4" thickBot="1">
      <c r="B75">
        <v>49</v>
      </c>
      <c r="E75">
        <v>24</v>
      </c>
      <c r="F75">
        <v>22</v>
      </c>
      <c r="H75">
        <v>20</v>
      </c>
      <c r="J75" s="2" t="s">
        <v>75</v>
      </c>
      <c r="K75" s="2">
        <v>0.13504567797757397</v>
      </c>
      <c r="L75" s="2">
        <v>0.39565254061354693</v>
      </c>
      <c r="M75" s="2">
        <v>0.34132392469452039</v>
      </c>
      <c r="N75" s="2">
        <v>0.73329665590664694</v>
      </c>
      <c r="O75" s="2">
        <v>-0.64618394349012409</v>
      </c>
      <c r="P75" s="2">
        <v>0.91627529944527197</v>
      </c>
      <c r="Q75" s="2">
        <v>-0.64618394349012409</v>
      </c>
      <c r="R75" s="2">
        <v>0.91627529944527197</v>
      </c>
    </row>
    <row r="76" spans="2:18">
      <c r="B76">
        <v>33</v>
      </c>
      <c r="E76">
        <v>19</v>
      </c>
      <c r="F76">
        <v>18</v>
      </c>
      <c r="H76">
        <v>14</v>
      </c>
    </row>
    <row r="77" spans="2:18">
      <c r="B77">
        <v>52</v>
      </c>
      <c r="E77">
        <v>23</v>
      </c>
      <c r="F77">
        <v>22</v>
      </c>
      <c r="H77">
        <v>20</v>
      </c>
    </row>
    <row r="78" spans="2:18">
      <c r="B78">
        <v>47</v>
      </c>
      <c r="E78">
        <v>22</v>
      </c>
      <c r="F78">
        <v>21</v>
      </c>
      <c r="H78">
        <v>16</v>
      </c>
    </row>
    <row r="79" spans="2:18">
      <c r="B79">
        <v>43</v>
      </c>
      <c r="E79">
        <v>21</v>
      </c>
      <c r="F79">
        <v>20</v>
      </c>
      <c r="H79">
        <v>16</v>
      </c>
    </row>
    <row r="80" spans="2:18">
      <c r="B80">
        <v>33</v>
      </c>
      <c r="E80">
        <v>18</v>
      </c>
      <c r="F80">
        <v>18</v>
      </c>
      <c r="H80">
        <v>17</v>
      </c>
    </row>
    <row r="81" spans="2:15">
      <c r="B81">
        <v>38</v>
      </c>
      <c r="E81">
        <v>18</v>
      </c>
      <c r="F81">
        <v>19</v>
      </c>
      <c r="H81">
        <v>16</v>
      </c>
    </row>
    <row r="82" spans="2:15">
      <c r="B82">
        <v>48</v>
      </c>
      <c r="E82">
        <v>21</v>
      </c>
      <c r="F82">
        <v>19</v>
      </c>
      <c r="H82">
        <v>18</v>
      </c>
    </row>
    <row r="83" spans="2:15">
      <c r="B83">
        <v>50</v>
      </c>
      <c r="E83">
        <v>21</v>
      </c>
      <c r="F83">
        <v>21</v>
      </c>
      <c r="H83">
        <v>18</v>
      </c>
    </row>
    <row r="84" spans="2:15">
      <c r="B84">
        <v>46</v>
      </c>
      <c r="E84">
        <v>23</v>
      </c>
      <c r="F84">
        <v>21</v>
      </c>
      <c r="H84">
        <v>19</v>
      </c>
      <c r="J84" t="s">
        <v>42</v>
      </c>
      <c r="M84" t="s">
        <v>94</v>
      </c>
    </row>
    <row r="85" spans="2:15" ht="14.4" thickBot="1">
      <c r="B85">
        <v>38</v>
      </c>
      <c r="E85">
        <v>23</v>
      </c>
      <c r="F85">
        <v>24</v>
      </c>
      <c r="H85">
        <v>19</v>
      </c>
    </row>
    <row r="86" spans="2:15">
      <c r="B86">
        <v>33</v>
      </c>
      <c r="E86">
        <v>20</v>
      </c>
      <c r="F86">
        <v>19</v>
      </c>
      <c r="H86">
        <v>16</v>
      </c>
      <c r="J86" s="4" t="s">
        <v>77</v>
      </c>
      <c r="K86" s="4"/>
    </row>
    <row r="87" spans="2:15">
      <c r="B87">
        <v>46</v>
      </c>
      <c r="E87">
        <v>23</v>
      </c>
      <c r="F87">
        <v>23</v>
      </c>
      <c r="H87">
        <v>19</v>
      </c>
      <c r="J87" s="1" t="s">
        <v>43</v>
      </c>
      <c r="K87" s="1">
        <v>0.7592011782387631</v>
      </c>
    </row>
    <row r="88" spans="2:15">
      <c r="B88">
        <v>37</v>
      </c>
      <c r="E88">
        <v>19</v>
      </c>
      <c r="F88">
        <v>19</v>
      </c>
      <c r="H88">
        <v>15</v>
      </c>
      <c r="J88" s="1" t="s">
        <v>44</v>
      </c>
      <c r="K88" s="1">
        <v>0.57638642903912607</v>
      </c>
    </row>
    <row r="89" spans="2:15">
      <c r="B89">
        <v>50</v>
      </c>
      <c r="E89">
        <v>23</v>
      </c>
      <c r="F89">
        <v>20</v>
      </c>
      <c r="H89">
        <v>18</v>
      </c>
      <c r="J89" s="1" t="s">
        <v>45</v>
      </c>
      <c r="K89" s="1">
        <v>0.57125171908808514</v>
      </c>
    </row>
    <row r="90" spans="2:15">
      <c r="B90">
        <v>54</v>
      </c>
      <c r="E90">
        <v>25</v>
      </c>
      <c r="F90">
        <v>24</v>
      </c>
      <c r="H90">
        <v>24</v>
      </c>
      <c r="J90" s="1" t="s">
        <v>78</v>
      </c>
      <c r="K90" s="1">
        <v>6.0848299586013663</v>
      </c>
    </row>
    <row r="91" spans="2:15" ht="14.4" thickBot="1">
      <c r="B91">
        <v>41</v>
      </c>
      <c r="E91">
        <v>21</v>
      </c>
      <c r="F91">
        <v>21</v>
      </c>
      <c r="H91">
        <v>19</v>
      </c>
      <c r="J91" s="2" t="s">
        <v>79</v>
      </c>
      <c r="K91" s="2">
        <v>168</v>
      </c>
    </row>
    <row r="92" spans="2:15">
      <c r="B92">
        <v>37</v>
      </c>
      <c r="E92">
        <v>21</v>
      </c>
      <c r="F92">
        <v>18</v>
      </c>
      <c r="H92">
        <v>15</v>
      </c>
    </row>
    <row r="93" spans="2:15" ht="14.4" thickBot="1">
      <c r="B93">
        <v>50</v>
      </c>
      <c r="E93">
        <v>22</v>
      </c>
      <c r="F93">
        <v>21</v>
      </c>
      <c r="H93">
        <v>18</v>
      </c>
      <c r="J93" t="s">
        <v>80</v>
      </c>
    </row>
    <row r="94" spans="2:15">
      <c r="B94">
        <v>60</v>
      </c>
      <c r="E94">
        <v>24</v>
      </c>
      <c r="F94">
        <v>23</v>
      </c>
      <c r="H94">
        <v>22</v>
      </c>
      <c r="J94" s="3"/>
      <c r="K94" s="3" t="s">
        <v>47</v>
      </c>
      <c r="L94" s="3" t="s">
        <v>48</v>
      </c>
      <c r="M94" s="3" t="s">
        <v>49</v>
      </c>
      <c r="N94" s="3" t="s">
        <v>50</v>
      </c>
      <c r="O94" s="3" t="s">
        <v>51</v>
      </c>
    </row>
    <row r="95" spans="2:15">
      <c r="B95">
        <v>36</v>
      </c>
      <c r="E95">
        <v>23</v>
      </c>
      <c r="F95">
        <v>22</v>
      </c>
      <c r="H95">
        <v>16</v>
      </c>
      <c r="J95" s="1" t="s">
        <v>81</v>
      </c>
      <c r="K95" s="1">
        <v>2</v>
      </c>
      <c r="L95" s="1">
        <v>8312.3671790025619</v>
      </c>
      <c r="M95" s="1">
        <v>4156.1835895012809</v>
      </c>
      <c r="N95" s="1">
        <v>112.25296745773973</v>
      </c>
      <c r="O95" s="1">
        <v>1.6788575402578398E-31</v>
      </c>
    </row>
    <row r="96" spans="2:15">
      <c r="B96">
        <v>54</v>
      </c>
      <c r="E96">
        <v>23</v>
      </c>
      <c r="F96">
        <v>21</v>
      </c>
      <c r="H96">
        <v>19</v>
      </c>
      <c r="J96" s="1" t="s">
        <v>82</v>
      </c>
      <c r="K96" s="1">
        <v>165</v>
      </c>
      <c r="L96" s="1">
        <v>6109.1506781402968</v>
      </c>
      <c r="M96" s="1">
        <v>37.025155625092708</v>
      </c>
      <c r="N96" s="1"/>
      <c r="O96" s="1"/>
    </row>
    <row r="97" spans="2:18" ht="14.4" thickBot="1">
      <c r="B97">
        <v>39</v>
      </c>
      <c r="E97">
        <v>19</v>
      </c>
      <c r="F97">
        <v>18</v>
      </c>
      <c r="H97">
        <v>18</v>
      </c>
      <c r="J97" s="2" t="s">
        <v>83</v>
      </c>
      <c r="K97" s="2">
        <v>167</v>
      </c>
      <c r="L97" s="2">
        <v>14421.517857142859</v>
      </c>
      <c r="M97" s="2"/>
      <c r="N97" s="2"/>
      <c r="O97" s="2"/>
    </row>
    <row r="98" spans="2:18" ht="14.4" thickBot="1">
      <c r="B98">
        <v>35</v>
      </c>
      <c r="E98">
        <v>20</v>
      </c>
      <c r="F98">
        <v>18</v>
      </c>
      <c r="H98">
        <v>16</v>
      </c>
    </row>
    <row r="99" spans="2:18">
      <c r="B99">
        <v>30</v>
      </c>
      <c r="E99">
        <v>19</v>
      </c>
      <c r="F99">
        <v>20</v>
      </c>
      <c r="H99">
        <v>13</v>
      </c>
      <c r="J99" s="3"/>
      <c r="K99" s="3" t="s">
        <v>52</v>
      </c>
      <c r="L99" s="3" t="s">
        <v>78</v>
      </c>
      <c r="M99" s="3" t="s">
        <v>53</v>
      </c>
      <c r="N99" s="3" t="s">
        <v>54</v>
      </c>
      <c r="O99" s="3" t="s">
        <v>55</v>
      </c>
      <c r="P99" s="3" t="s">
        <v>56</v>
      </c>
      <c r="Q99" s="3" t="s">
        <v>84</v>
      </c>
      <c r="R99" s="3" t="s">
        <v>85</v>
      </c>
    </row>
    <row r="100" spans="2:18">
      <c r="B100">
        <v>41</v>
      </c>
      <c r="E100">
        <v>19</v>
      </c>
      <c r="F100">
        <v>19</v>
      </c>
      <c r="H100">
        <v>17</v>
      </c>
      <c r="J100" s="1" t="s">
        <v>46</v>
      </c>
      <c r="K100" s="1">
        <v>-15.061467993666572</v>
      </c>
      <c r="L100" s="1">
        <v>4.363266992978005</v>
      </c>
      <c r="M100" s="1">
        <v>-3.4518786079113761</v>
      </c>
      <c r="N100" s="1">
        <v>7.0718284974751096E-4</v>
      </c>
      <c r="O100" s="1">
        <v>-23.676501440878322</v>
      </c>
      <c r="P100" s="1">
        <v>-6.4464345464548209</v>
      </c>
      <c r="Q100" s="1">
        <v>-23.676501440878322</v>
      </c>
      <c r="R100" s="1">
        <v>-6.4464345464548209</v>
      </c>
    </row>
    <row r="101" spans="2:18">
      <c r="B101">
        <v>30</v>
      </c>
      <c r="E101">
        <v>19</v>
      </c>
      <c r="F101">
        <v>17</v>
      </c>
      <c r="H101">
        <v>14</v>
      </c>
      <c r="J101" s="1" t="s">
        <v>71</v>
      </c>
      <c r="K101" s="1">
        <v>1.8300973226697292</v>
      </c>
      <c r="L101" s="1">
        <v>0.22805889401114743</v>
      </c>
      <c r="M101" s="1">
        <v>8.0246698143694175</v>
      </c>
      <c r="N101" s="1">
        <v>1.8037474909317085E-13</v>
      </c>
      <c r="O101" s="1">
        <v>1.3798074359857175</v>
      </c>
      <c r="P101" s="1">
        <v>2.2803872093537412</v>
      </c>
      <c r="Q101" s="1">
        <v>1.3798074359857175</v>
      </c>
      <c r="R101" s="1">
        <v>2.2803872093537412</v>
      </c>
    </row>
    <row r="102" spans="2:18" ht="14.4" thickBot="1">
      <c r="B102">
        <v>25</v>
      </c>
      <c r="E102">
        <v>18</v>
      </c>
      <c r="F102">
        <v>15</v>
      </c>
      <c r="H102">
        <v>15</v>
      </c>
      <c r="J102" s="2" t="s">
        <v>76</v>
      </c>
      <c r="K102" s="2">
        <v>1.3084619146859613</v>
      </c>
      <c r="L102" s="2">
        <v>0.29158094891716785</v>
      </c>
      <c r="M102" s="2">
        <v>4.4874739572154576</v>
      </c>
      <c r="N102" s="2">
        <v>1.3466191861668547E-5</v>
      </c>
      <c r="O102" s="2">
        <v>0.73275118427826913</v>
      </c>
      <c r="P102" s="2">
        <v>1.8841726450936536</v>
      </c>
      <c r="Q102" s="2">
        <v>0.73275118427826913</v>
      </c>
      <c r="R102" s="2">
        <v>1.8841726450936536</v>
      </c>
    </row>
    <row r="103" spans="2:18">
      <c r="B103">
        <v>43</v>
      </c>
      <c r="E103">
        <v>19</v>
      </c>
      <c r="F103">
        <v>21</v>
      </c>
      <c r="H103">
        <v>18</v>
      </c>
    </row>
    <row r="104" spans="2:18">
      <c r="B104">
        <v>45</v>
      </c>
      <c r="E104">
        <v>20</v>
      </c>
      <c r="F104">
        <v>17</v>
      </c>
      <c r="H104">
        <v>15</v>
      </c>
    </row>
    <row r="105" spans="2:18">
      <c r="B105">
        <v>57</v>
      </c>
      <c r="E105">
        <v>23</v>
      </c>
      <c r="F105">
        <v>20</v>
      </c>
      <c r="H105">
        <v>16</v>
      </c>
    </row>
    <row r="106" spans="2:18">
      <c r="B106">
        <v>32</v>
      </c>
      <c r="E106">
        <v>18</v>
      </c>
      <c r="F106">
        <v>17</v>
      </c>
      <c r="H106">
        <v>15</v>
      </c>
    </row>
    <row r="107" spans="2:18">
      <c r="B107">
        <v>51</v>
      </c>
      <c r="E107">
        <v>24</v>
      </c>
      <c r="F107">
        <v>21</v>
      </c>
      <c r="H107">
        <v>21</v>
      </c>
    </row>
    <row r="108" spans="2:18">
      <c r="B108">
        <v>48</v>
      </c>
      <c r="E108">
        <v>23</v>
      </c>
      <c r="F108">
        <v>21</v>
      </c>
      <c r="H108">
        <v>20</v>
      </c>
      <c r="J108" t="s">
        <v>42</v>
      </c>
      <c r="L108" t="s">
        <v>110</v>
      </c>
    </row>
    <row r="109" spans="2:18" ht="14.4" thickBot="1">
      <c r="B109">
        <v>36</v>
      </c>
      <c r="E109">
        <v>18</v>
      </c>
      <c r="F109">
        <v>16</v>
      </c>
      <c r="H109">
        <v>16</v>
      </c>
    </row>
    <row r="110" spans="2:18">
      <c r="B110">
        <v>37</v>
      </c>
      <c r="E110">
        <v>20</v>
      </c>
      <c r="F110">
        <v>19</v>
      </c>
      <c r="H110">
        <v>17</v>
      </c>
      <c r="J110" s="4" t="s">
        <v>77</v>
      </c>
      <c r="K110" s="4"/>
    </row>
    <row r="111" spans="2:18">
      <c r="B111">
        <v>31</v>
      </c>
      <c r="E111">
        <v>20</v>
      </c>
      <c r="F111">
        <v>19</v>
      </c>
      <c r="H111">
        <v>19</v>
      </c>
      <c r="J111" s="1" t="s">
        <v>43</v>
      </c>
      <c r="K111" s="1">
        <v>0.6697714497456142</v>
      </c>
    </row>
    <row r="112" spans="2:18">
      <c r="B112">
        <v>47</v>
      </c>
      <c r="E112">
        <v>23</v>
      </c>
      <c r="F112">
        <v>21</v>
      </c>
      <c r="H112">
        <v>19</v>
      </c>
      <c r="J112" s="1" t="s">
        <v>44</v>
      </c>
      <c r="K112" s="1">
        <v>0.44859379489434176</v>
      </c>
    </row>
    <row r="113" spans="2:18">
      <c r="B113">
        <v>40</v>
      </c>
      <c r="E113">
        <v>19</v>
      </c>
      <c r="F113">
        <v>19</v>
      </c>
      <c r="H113">
        <v>16</v>
      </c>
      <c r="J113" s="1" t="s">
        <v>45</v>
      </c>
      <c r="K113" s="1">
        <v>0.44191008331730341</v>
      </c>
    </row>
    <row r="114" spans="2:18">
      <c r="B114">
        <v>37</v>
      </c>
      <c r="E114">
        <v>18</v>
      </c>
      <c r="F114">
        <v>18</v>
      </c>
      <c r="H114">
        <v>16</v>
      </c>
      <c r="J114" s="1" t="s">
        <v>78</v>
      </c>
      <c r="K114" s="1">
        <v>6.9422354418533674</v>
      </c>
    </row>
    <row r="115" spans="2:18" ht="14.4" thickBot="1">
      <c r="B115">
        <v>43</v>
      </c>
      <c r="E115">
        <v>23</v>
      </c>
      <c r="F115">
        <v>21</v>
      </c>
      <c r="H115">
        <v>20</v>
      </c>
      <c r="J115" s="2" t="s">
        <v>79</v>
      </c>
      <c r="K115" s="2">
        <v>168</v>
      </c>
    </row>
    <row r="116" spans="2:18">
      <c r="B116">
        <v>51</v>
      </c>
      <c r="E116">
        <v>23</v>
      </c>
      <c r="F116">
        <v>21</v>
      </c>
      <c r="H116">
        <v>22</v>
      </c>
    </row>
    <row r="117" spans="2:18" ht="14.4" thickBot="1">
      <c r="B117">
        <v>19</v>
      </c>
      <c r="E117">
        <v>18</v>
      </c>
      <c r="F117">
        <v>15</v>
      </c>
      <c r="H117">
        <v>9</v>
      </c>
      <c r="J117" t="s">
        <v>80</v>
      </c>
    </row>
    <row r="118" spans="2:18">
      <c r="B118">
        <v>28</v>
      </c>
      <c r="E118">
        <v>17</v>
      </c>
      <c r="F118">
        <v>17</v>
      </c>
      <c r="H118">
        <v>14</v>
      </c>
      <c r="J118" s="3"/>
      <c r="K118" s="3" t="s">
        <v>47</v>
      </c>
      <c r="L118" s="3" t="s">
        <v>48</v>
      </c>
      <c r="M118" s="3" t="s">
        <v>49</v>
      </c>
      <c r="N118" s="3" t="s">
        <v>50</v>
      </c>
      <c r="O118" s="3" t="s">
        <v>51</v>
      </c>
    </row>
    <row r="119" spans="2:18">
      <c r="B119">
        <v>22</v>
      </c>
      <c r="E119">
        <v>21</v>
      </c>
      <c r="F119">
        <v>14</v>
      </c>
      <c r="H119">
        <v>6</v>
      </c>
      <c r="J119" s="1" t="s">
        <v>81</v>
      </c>
      <c r="K119" s="1">
        <v>2</v>
      </c>
      <c r="L119" s="1">
        <v>6469.4034236722309</v>
      </c>
      <c r="M119" s="1">
        <v>3234.7017118361155</v>
      </c>
      <c r="N119" s="1">
        <v>67.117467551333931</v>
      </c>
      <c r="O119" s="1">
        <v>4.6925730695151464E-22</v>
      </c>
    </row>
    <row r="120" spans="2:18">
      <c r="B120">
        <v>41</v>
      </c>
      <c r="E120">
        <v>19</v>
      </c>
      <c r="F120">
        <v>19</v>
      </c>
      <c r="H120">
        <v>17</v>
      </c>
      <c r="J120" s="1" t="s">
        <v>82</v>
      </c>
      <c r="K120" s="1">
        <v>165</v>
      </c>
      <c r="L120" s="1">
        <v>7952.1144334706278</v>
      </c>
      <c r="M120" s="1">
        <v>48.194632930125017</v>
      </c>
      <c r="N120" s="1"/>
      <c r="O120" s="1"/>
    </row>
    <row r="121" spans="2:18" ht="14.4" thickBot="1">
      <c r="B121">
        <v>33</v>
      </c>
      <c r="E121">
        <v>19</v>
      </c>
      <c r="F121">
        <v>18</v>
      </c>
      <c r="H121">
        <v>15</v>
      </c>
      <c r="J121" s="2" t="s">
        <v>83</v>
      </c>
      <c r="K121" s="2">
        <v>167</v>
      </c>
      <c r="L121" s="2">
        <v>14421.517857142859</v>
      </c>
      <c r="M121" s="2"/>
      <c r="N121" s="2"/>
      <c r="O121" s="2"/>
    </row>
    <row r="122" spans="2:18" ht="14.4" thickBot="1">
      <c r="B122">
        <v>29</v>
      </c>
      <c r="E122">
        <v>19</v>
      </c>
      <c r="F122">
        <v>17</v>
      </c>
      <c r="H122">
        <v>15</v>
      </c>
    </row>
    <row r="123" spans="2:18">
      <c r="B123">
        <v>33</v>
      </c>
      <c r="E123">
        <v>19</v>
      </c>
      <c r="F123">
        <v>18</v>
      </c>
      <c r="H123">
        <v>17</v>
      </c>
      <c r="J123" s="3"/>
      <c r="K123" s="3" t="s">
        <v>52</v>
      </c>
      <c r="L123" s="3" t="s">
        <v>78</v>
      </c>
      <c r="M123" s="3" t="s">
        <v>53</v>
      </c>
      <c r="N123" s="3" t="s">
        <v>54</v>
      </c>
      <c r="O123" s="3" t="s">
        <v>55</v>
      </c>
      <c r="P123" s="3" t="s">
        <v>56</v>
      </c>
      <c r="Q123" s="3" t="s">
        <v>84</v>
      </c>
      <c r="R123" s="3" t="s">
        <v>85</v>
      </c>
    </row>
    <row r="124" spans="2:18">
      <c r="B124">
        <v>45</v>
      </c>
      <c r="E124">
        <v>19</v>
      </c>
      <c r="F124">
        <v>18</v>
      </c>
      <c r="H124">
        <v>16</v>
      </c>
      <c r="J124" s="1" t="s">
        <v>46</v>
      </c>
      <c r="K124" s="1">
        <v>-21.158582145371245</v>
      </c>
      <c r="L124" s="1">
        <v>5.6651431277640025</v>
      </c>
      <c r="M124" s="1">
        <v>-3.7348715942720423</v>
      </c>
      <c r="N124" s="1">
        <v>2.5833449538235605E-4</v>
      </c>
      <c r="O124" s="1">
        <v>-32.344099237832765</v>
      </c>
      <c r="P124" s="1">
        <v>-9.9730650529097211</v>
      </c>
      <c r="Q124" s="1">
        <v>-32.344099237832765</v>
      </c>
      <c r="R124" s="1">
        <v>-9.9730650529097211</v>
      </c>
    </row>
    <row r="125" spans="2:18">
      <c r="B125">
        <v>38</v>
      </c>
      <c r="E125">
        <v>17</v>
      </c>
      <c r="F125">
        <v>17</v>
      </c>
      <c r="H125">
        <v>16</v>
      </c>
      <c r="J125" s="1" t="s">
        <v>73</v>
      </c>
      <c r="K125" s="1">
        <v>1.4953688491585719</v>
      </c>
      <c r="L125" s="1">
        <v>0.44620598866454136</v>
      </c>
      <c r="M125" s="1">
        <v>3.3512971299065049</v>
      </c>
      <c r="N125" s="1">
        <v>9.9719787554767843E-4</v>
      </c>
      <c r="O125" s="1">
        <v>0.61435938471881724</v>
      </c>
      <c r="P125" s="1">
        <v>2.3763783135983267</v>
      </c>
      <c r="Q125" s="1">
        <v>0.61435938471881724</v>
      </c>
      <c r="R125" s="1">
        <v>2.3763783135983267</v>
      </c>
    </row>
    <row r="126" spans="2:18" ht="14.4" thickBot="1">
      <c r="B126">
        <v>52</v>
      </c>
      <c r="E126">
        <v>20</v>
      </c>
      <c r="F126">
        <v>20</v>
      </c>
      <c r="H126">
        <v>23</v>
      </c>
      <c r="J126" s="2" t="s">
        <v>75</v>
      </c>
      <c r="K126" s="2">
        <v>1.7041011298968118</v>
      </c>
      <c r="L126" s="2">
        <v>0.4184986412958383</v>
      </c>
      <c r="M126" s="2">
        <v>4.0719394562912719</v>
      </c>
      <c r="N126" s="2">
        <v>7.2207883857906198E-5</v>
      </c>
      <c r="O126" s="2">
        <v>0.87779831639064465</v>
      </c>
      <c r="P126" s="2">
        <v>2.530403943402979</v>
      </c>
      <c r="Q126" s="2">
        <v>0.87779831639064465</v>
      </c>
      <c r="R126" s="2">
        <v>2.530403943402979</v>
      </c>
    </row>
    <row r="127" spans="2:18">
      <c r="B127">
        <v>38</v>
      </c>
      <c r="E127">
        <v>20</v>
      </c>
      <c r="F127">
        <v>19</v>
      </c>
      <c r="H127">
        <v>17</v>
      </c>
    </row>
    <row r="128" spans="2:18">
      <c r="B128">
        <v>47</v>
      </c>
      <c r="E128">
        <v>18</v>
      </c>
      <c r="F128">
        <v>17</v>
      </c>
      <c r="H128">
        <v>18</v>
      </c>
    </row>
    <row r="129" spans="2:15">
      <c r="B129">
        <v>46</v>
      </c>
      <c r="E129">
        <v>22</v>
      </c>
      <c r="F129">
        <v>20</v>
      </c>
      <c r="H129">
        <v>18</v>
      </c>
    </row>
    <row r="130" spans="2:15">
      <c r="B130">
        <v>40</v>
      </c>
      <c r="E130">
        <v>20</v>
      </c>
      <c r="F130">
        <v>18</v>
      </c>
      <c r="H130">
        <v>17</v>
      </c>
    </row>
    <row r="131" spans="2:15">
      <c r="B131">
        <v>32</v>
      </c>
      <c r="E131">
        <v>20</v>
      </c>
      <c r="F131">
        <v>19</v>
      </c>
      <c r="H131">
        <v>15</v>
      </c>
    </row>
    <row r="132" spans="2:15">
      <c r="B132">
        <v>65</v>
      </c>
      <c r="E132">
        <v>19</v>
      </c>
      <c r="F132">
        <v>18</v>
      </c>
      <c r="H132">
        <v>23</v>
      </c>
    </row>
    <row r="133" spans="2:15">
      <c r="B133">
        <v>47</v>
      </c>
      <c r="E133">
        <v>19</v>
      </c>
      <c r="F133">
        <v>17</v>
      </c>
      <c r="H133">
        <v>21</v>
      </c>
      <c r="J133" t="s">
        <v>42</v>
      </c>
    </row>
    <row r="134" spans="2:15" ht="14.4" thickBot="1">
      <c r="B134">
        <v>65</v>
      </c>
      <c r="E134">
        <v>23</v>
      </c>
      <c r="F134">
        <v>22</v>
      </c>
      <c r="H134">
        <v>22</v>
      </c>
    </row>
    <row r="135" spans="2:15">
      <c r="B135">
        <v>45</v>
      </c>
      <c r="E135">
        <v>20</v>
      </c>
      <c r="F135">
        <v>21</v>
      </c>
      <c r="H135">
        <v>17</v>
      </c>
      <c r="J135" s="4" t="s">
        <v>60</v>
      </c>
      <c r="K135" s="4"/>
    </row>
    <row r="136" spans="2:15">
      <c r="B136">
        <v>46</v>
      </c>
      <c r="E136">
        <v>22</v>
      </c>
      <c r="F136">
        <v>20</v>
      </c>
      <c r="H136">
        <v>22</v>
      </c>
      <c r="J136" s="1" t="s">
        <v>43</v>
      </c>
      <c r="K136" s="1">
        <v>0.72435248128708174</v>
      </c>
    </row>
    <row r="137" spans="2:15">
      <c r="B137">
        <v>44</v>
      </c>
      <c r="E137">
        <v>20</v>
      </c>
      <c r="F137">
        <v>20</v>
      </c>
      <c r="H137">
        <v>19</v>
      </c>
      <c r="J137" s="1" t="s">
        <v>44</v>
      </c>
      <c r="K137" s="1">
        <v>0.52468651714675207</v>
      </c>
    </row>
    <row r="138" spans="2:15">
      <c r="B138">
        <v>40</v>
      </c>
      <c r="E138">
        <v>19</v>
      </c>
      <c r="F138">
        <v>18</v>
      </c>
      <c r="H138">
        <v>19</v>
      </c>
      <c r="J138" s="1" t="s">
        <v>45</v>
      </c>
      <c r="K138" s="1">
        <v>0.52182318291269636</v>
      </c>
    </row>
    <row r="139" spans="2:15">
      <c r="B139">
        <v>46</v>
      </c>
      <c r="E139">
        <v>19</v>
      </c>
      <c r="F139">
        <v>20</v>
      </c>
      <c r="H139">
        <v>18</v>
      </c>
      <c r="J139" s="1" t="s">
        <v>66</v>
      </c>
      <c r="K139" s="1">
        <v>6.4260116547826849</v>
      </c>
    </row>
    <row r="140" spans="2:15" ht="14.4" thickBot="1">
      <c r="B140">
        <v>32</v>
      </c>
      <c r="E140">
        <v>19</v>
      </c>
      <c r="F140">
        <v>17</v>
      </c>
      <c r="H140">
        <v>15</v>
      </c>
      <c r="J140" s="2" t="s">
        <v>62</v>
      </c>
      <c r="K140" s="2">
        <v>168</v>
      </c>
    </row>
    <row r="141" spans="2:15">
      <c r="B141">
        <v>23</v>
      </c>
      <c r="E141">
        <v>20</v>
      </c>
      <c r="F141">
        <v>16</v>
      </c>
      <c r="H141">
        <v>14</v>
      </c>
    </row>
    <row r="142" spans="2:15" ht="14.4" thickBot="1">
      <c r="B142">
        <v>42</v>
      </c>
      <c r="E142">
        <v>18</v>
      </c>
      <c r="F142">
        <v>17</v>
      </c>
      <c r="H142">
        <v>21</v>
      </c>
      <c r="J142" t="s">
        <v>61</v>
      </c>
    </row>
    <row r="143" spans="2:15">
      <c r="B143">
        <v>29</v>
      </c>
      <c r="E143">
        <v>21</v>
      </c>
      <c r="F143">
        <v>19</v>
      </c>
      <c r="H143">
        <v>18</v>
      </c>
      <c r="J143" s="3"/>
      <c r="K143" s="3" t="s">
        <v>47</v>
      </c>
      <c r="L143" s="3" t="s">
        <v>48</v>
      </c>
      <c r="M143" s="3" t="s">
        <v>49</v>
      </c>
      <c r="N143" s="3" t="s">
        <v>50</v>
      </c>
      <c r="O143" s="3" t="s">
        <v>51</v>
      </c>
    </row>
    <row r="144" spans="2:15">
      <c r="B144">
        <v>49</v>
      </c>
      <c r="E144">
        <v>21</v>
      </c>
      <c r="F144">
        <v>20</v>
      </c>
      <c r="H144">
        <v>18</v>
      </c>
      <c r="J144" s="1" t="s">
        <v>63</v>
      </c>
      <c r="K144" s="1">
        <v>1</v>
      </c>
      <c r="L144" s="1">
        <v>7566.775976433978</v>
      </c>
      <c r="M144" s="1">
        <v>7566.775976433978</v>
      </c>
      <c r="N144" s="1">
        <v>183.24319630809248</v>
      </c>
      <c r="O144" s="1">
        <v>1.313172049409895E-28</v>
      </c>
    </row>
    <row r="145" spans="2:18">
      <c r="B145">
        <v>53</v>
      </c>
      <c r="E145">
        <v>22</v>
      </c>
      <c r="F145">
        <v>21</v>
      </c>
      <c r="H145">
        <v>24</v>
      </c>
      <c r="J145" s="1" t="s">
        <v>64</v>
      </c>
      <c r="K145" s="1">
        <v>166</v>
      </c>
      <c r="L145" s="1">
        <v>6854.7418807088807</v>
      </c>
      <c r="M145" s="1">
        <v>41.293625787402895</v>
      </c>
      <c r="N145" s="1"/>
      <c r="O145" s="1"/>
    </row>
    <row r="146" spans="2:18" ht="14.4" thickBot="1">
      <c r="B146">
        <v>45</v>
      </c>
      <c r="E146">
        <v>22</v>
      </c>
      <c r="F146">
        <v>21</v>
      </c>
      <c r="H146">
        <v>19</v>
      </c>
      <c r="J146" s="2" t="s">
        <v>65</v>
      </c>
      <c r="K146" s="2">
        <v>167</v>
      </c>
      <c r="L146" s="2">
        <v>14421.517857142859</v>
      </c>
      <c r="M146" s="2"/>
      <c r="N146" s="2"/>
      <c r="O146" s="2"/>
    </row>
    <row r="147" spans="2:18" ht="14.4" thickBot="1">
      <c r="B147">
        <v>63</v>
      </c>
      <c r="E147">
        <v>22</v>
      </c>
      <c r="F147">
        <v>22</v>
      </c>
      <c r="H147">
        <v>25</v>
      </c>
    </row>
    <row r="148" spans="2:18">
      <c r="B148">
        <v>52</v>
      </c>
      <c r="E148">
        <v>23</v>
      </c>
      <c r="F148">
        <v>21</v>
      </c>
      <c r="H148">
        <v>23</v>
      </c>
      <c r="J148" s="3"/>
      <c r="K148" s="3" t="s">
        <v>52</v>
      </c>
      <c r="L148" s="1" t="s">
        <v>66</v>
      </c>
      <c r="M148" s="3" t="s">
        <v>53</v>
      </c>
      <c r="N148" s="3" t="s">
        <v>54</v>
      </c>
      <c r="O148" s="3" t="s">
        <v>55</v>
      </c>
      <c r="P148" s="3" t="s">
        <v>56</v>
      </c>
      <c r="Q148" s="3" t="s">
        <v>67</v>
      </c>
      <c r="R148" s="3" t="s">
        <v>68</v>
      </c>
    </row>
    <row r="149" spans="2:18">
      <c r="B149">
        <v>40</v>
      </c>
      <c r="E149">
        <v>19</v>
      </c>
      <c r="F149">
        <v>17</v>
      </c>
      <c r="H149">
        <v>20</v>
      </c>
      <c r="J149" s="1" t="s">
        <v>46</v>
      </c>
      <c r="K149" s="1">
        <v>-1.3623038488562358</v>
      </c>
      <c r="L149" s="1">
        <v>3.2922961731810831</v>
      </c>
      <c r="M149" s="1">
        <v>-0.41378532707765181</v>
      </c>
      <c r="N149" s="1">
        <v>0.67956543543686121</v>
      </c>
      <c r="O149" s="1">
        <v>-7.8624743586379431</v>
      </c>
      <c r="P149" s="1">
        <v>5.1378666609254715</v>
      </c>
      <c r="Q149" s="1">
        <v>-7.8624743586379431</v>
      </c>
      <c r="R149" s="1">
        <v>5.1378666609254715</v>
      </c>
    </row>
    <row r="150" spans="2:18" ht="14.4" thickBot="1">
      <c r="B150">
        <v>45</v>
      </c>
      <c r="E150">
        <v>22</v>
      </c>
      <c r="F150">
        <v>23</v>
      </c>
      <c r="H150">
        <v>21</v>
      </c>
      <c r="J150" s="2" t="s">
        <v>71</v>
      </c>
      <c r="K150" s="2">
        <v>2.4905339995315772</v>
      </c>
      <c r="L150" s="2">
        <v>0.18398335987030948</v>
      </c>
      <c r="M150" s="2">
        <v>13.536735068253799</v>
      </c>
      <c r="N150" s="2">
        <v>1.313172049409989E-28</v>
      </c>
      <c r="O150" s="2">
        <v>2.1272850245877417</v>
      </c>
      <c r="P150" s="2">
        <v>2.8537829744754126</v>
      </c>
      <c r="Q150" s="2">
        <v>2.1272850245877417</v>
      </c>
      <c r="R150" s="2">
        <v>2.8537829744754126</v>
      </c>
    </row>
    <row r="151" spans="2:18">
      <c r="B151">
        <v>38</v>
      </c>
      <c r="E151">
        <v>21</v>
      </c>
      <c r="F151">
        <v>20</v>
      </c>
      <c r="H151">
        <v>17</v>
      </c>
    </row>
    <row r="152" spans="2:18">
      <c r="B152">
        <v>38</v>
      </c>
      <c r="E152">
        <v>18</v>
      </c>
      <c r="F152">
        <v>18</v>
      </c>
      <c r="H152">
        <v>17</v>
      </c>
    </row>
    <row r="153" spans="2:18">
      <c r="B153">
        <v>42</v>
      </c>
      <c r="E153">
        <v>21</v>
      </c>
      <c r="F153">
        <v>20</v>
      </c>
      <c r="H153">
        <v>16</v>
      </c>
    </row>
    <row r="154" spans="2:18">
      <c r="B154">
        <v>57</v>
      </c>
      <c r="E154">
        <v>23</v>
      </c>
      <c r="F154">
        <v>23</v>
      </c>
      <c r="H154">
        <v>19</v>
      </c>
      <c r="J154" t="s">
        <v>57</v>
      </c>
      <c r="O154" t="s">
        <v>58</v>
      </c>
    </row>
    <row r="155" spans="2:18" ht="14.4" thickBot="1">
      <c r="B155">
        <v>39</v>
      </c>
      <c r="E155">
        <v>21</v>
      </c>
      <c r="F155">
        <v>20</v>
      </c>
      <c r="H155">
        <v>19</v>
      </c>
    </row>
    <row r="156" spans="2:18">
      <c r="B156">
        <v>43</v>
      </c>
      <c r="E156">
        <v>20</v>
      </c>
      <c r="F156">
        <v>18</v>
      </c>
      <c r="H156">
        <v>18</v>
      </c>
      <c r="J156" s="3" t="s">
        <v>79</v>
      </c>
      <c r="K156" s="3" t="s">
        <v>95</v>
      </c>
      <c r="L156" s="3" t="s">
        <v>82</v>
      </c>
      <c r="M156" s="3" t="s">
        <v>96</v>
      </c>
      <c r="O156" s="3" t="s">
        <v>97</v>
      </c>
      <c r="P156" s="3" t="s">
        <v>90</v>
      </c>
    </row>
    <row r="157" spans="2:18">
      <c r="B157">
        <v>29</v>
      </c>
      <c r="E157">
        <v>17</v>
      </c>
      <c r="F157">
        <v>16</v>
      </c>
      <c r="H157">
        <v>14</v>
      </c>
      <c r="J157" s="1">
        <v>1</v>
      </c>
      <c r="K157" s="1">
        <v>43.467308142712156</v>
      </c>
      <c r="L157" s="1">
        <v>-0.46730814271215593</v>
      </c>
      <c r="M157" s="1">
        <v>-7.2940045721804736E-2</v>
      </c>
      <c r="O157" s="1">
        <v>0.29761904761904762</v>
      </c>
      <c r="P157" s="1">
        <v>19</v>
      </c>
    </row>
    <row r="158" spans="2:18">
      <c r="B158">
        <v>42</v>
      </c>
      <c r="E158">
        <v>20</v>
      </c>
      <c r="F158">
        <v>19</v>
      </c>
      <c r="H158">
        <v>16</v>
      </c>
      <c r="J158" s="1">
        <v>2</v>
      </c>
      <c r="K158" s="1">
        <v>45.957842142243727</v>
      </c>
      <c r="L158" s="1">
        <v>-13.957842142243727</v>
      </c>
      <c r="M158" s="1">
        <v>-2.1786173853599906</v>
      </c>
      <c r="O158" s="1">
        <v>0.89285714285714279</v>
      </c>
      <c r="P158" s="1">
        <v>22</v>
      </c>
    </row>
    <row r="159" spans="2:18">
      <c r="B159">
        <v>50</v>
      </c>
      <c r="E159">
        <v>22</v>
      </c>
      <c r="F159">
        <v>21</v>
      </c>
      <c r="H159">
        <v>19</v>
      </c>
      <c r="J159" s="1">
        <v>3</v>
      </c>
      <c r="K159" s="1">
        <v>31.014638145054271</v>
      </c>
      <c r="L159" s="1">
        <v>2.9853618549457295</v>
      </c>
      <c r="M159" s="1">
        <v>0.46597182949153221</v>
      </c>
      <c r="O159" s="1">
        <v>1.4880952380952381</v>
      </c>
      <c r="P159" s="1">
        <v>23</v>
      </c>
    </row>
    <row r="160" spans="2:18">
      <c r="B160">
        <v>34</v>
      </c>
      <c r="E160">
        <v>18</v>
      </c>
      <c r="F160">
        <v>17</v>
      </c>
      <c r="H160">
        <v>16</v>
      </c>
      <c r="J160" s="1">
        <v>4</v>
      </c>
      <c r="K160" s="1">
        <v>48.448376141775306</v>
      </c>
      <c r="L160" s="1">
        <v>-7.4483761417753058</v>
      </c>
      <c r="M160" s="1">
        <v>-1.1625838428176785</v>
      </c>
      <c r="O160" s="1">
        <v>2.083333333333333</v>
      </c>
      <c r="P160" s="1">
        <v>24</v>
      </c>
    </row>
    <row r="161" spans="2:16">
      <c r="B161">
        <v>31</v>
      </c>
      <c r="E161">
        <v>16</v>
      </c>
      <c r="F161">
        <v>16</v>
      </c>
      <c r="H161">
        <v>15</v>
      </c>
      <c r="J161" s="1">
        <v>5</v>
      </c>
      <c r="K161" s="1">
        <v>45.957842142243727</v>
      </c>
      <c r="L161" s="1">
        <v>8.0421578577562727</v>
      </c>
      <c r="M161" s="1">
        <v>1.2552645850385582</v>
      </c>
      <c r="O161" s="1">
        <v>2.6785714285714284</v>
      </c>
      <c r="P161" s="1">
        <v>25</v>
      </c>
    </row>
    <row r="162" spans="2:16">
      <c r="B162">
        <v>31</v>
      </c>
      <c r="E162">
        <v>20</v>
      </c>
      <c r="F162">
        <v>19</v>
      </c>
      <c r="H162">
        <v>17</v>
      </c>
      <c r="J162" s="1">
        <v>6</v>
      </c>
      <c r="K162" s="1">
        <v>53.429444140838463</v>
      </c>
      <c r="L162" s="1">
        <v>-1.4294441408384628</v>
      </c>
      <c r="M162" s="1">
        <v>-0.22311556649622916</v>
      </c>
      <c r="O162" s="1">
        <v>3.2738095238095237</v>
      </c>
      <c r="P162" s="1">
        <v>26</v>
      </c>
    </row>
    <row r="163" spans="2:16">
      <c r="B163">
        <v>46</v>
      </c>
      <c r="E163">
        <v>21</v>
      </c>
      <c r="F163">
        <v>22</v>
      </c>
      <c r="H163">
        <v>19</v>
      </c>
      <c r="J163" s="1">
        <v>7</v>
      </c>
      <c r="K163" s="1">
        <v>38.486240143648999</v>
      </c>
      <c r="L163" s="1">
        <v>-4.4862401436489989</v>
      </c>
      <c r="M163" s="1">
        <v>-0.7002372338252042</v>
      </c>
      <c r="O163" s="1">
        <v>3.8690476190476186</v>
      </c>
      <c r="P163" s="1">
        <v>28</v>
      </c>
    </row>
    <row r="164" spans="2:16">
      <c r="B164">
        <v>42</v>
      </c>
      <c r="E164">
        <v>21</v>
      </c>
      <c r="F164">
        <v>19</v>
      </c>
      <c r="H164">
        <v>15</v>
      </c>
      <c r="J164" s="1">
        <v>8</v>
      </c>
      <c r="K164" s="1">
        <v>43.467308142712156</v>
      </c>
      <c r="L164" s="1">
        <v>-9.4673081427121559</v>
      </c>
      <c r="M164" s="1">
        <v>-1.4777099427030291</v>
      </c>
      <c r="O164" s="1">
        <v>4.4642857142857144</v>
      </c>
      <c r="P164" s="1">
        <v>29</v>
      </c>
    </row>
    <row r="165" spans="2:16">
      <c r="B165">
        <v>31</v>
      </c>
      <c r="E165">
        <v>19</v>
      </c>
      <c r="F165">
        <v>18</v>
      </c>
      <c r="H165">
        <v>16</v>
      </c>
      <c r="J165" s="1">
        <v>9</v>
      </c>
      <c r="K165" s="1">
        <v>45.957842142243727</v>
      </c>
      <c r="L165" s="1">
        <v>-6.9578421422437273</v>
      </c>
      <c r="M165" s="1">
        <v>-1.086018576596816</v>
      </c>
      <c r="O165" s="1">
        <v>5.0595238095238093</v>
      </c>
      <c r="P165" s="1">
        <v>29</v>
      </c>
    </row>
    <row r="166" spans="2:16">
      <c r="B166">
        <v>31</v>
      </c>
      <c r="E166">
        <v>17</v>
      </c>
      <c r="F166">
        <v>16</v>
      </c>
      <c r="H166">
        <v>15</v>
      </c>
      <c r="J166" s="1">
        <v>10</v>
      </c>
      <c r="K166" s="1">
        <v>40.976774143180577</v>
      </c>
      <c r="L166" s="1">
        <v>3.0232258568194226</v>
      </c>
      <c r="M166" s="1">
        <v>0.47188185282613271</v>
      </c>
      <c r="O166" s="1">
        <v>5.6547619047619042</v>
      </c>
      <c r="P166" s="1">
        <v>29</v>
      </c>
    </row>
    <row r="167" spans="2:16">
      <c r="B167">
        <v>26</v>
      </c>
      <c r="E167">
        <v>20</v>
      </c>
      <c r="F167">
        <v>17</v>
      </c>
      <c r="H167">
        <v>16</v>
      </c>
      <c r="J167" s="1">
        <v>11</v>
      </c>
      <c r="K167" s="1">
        <v>40.976774143180577</v>
      </c>
      <c r="L167" s="1">
        <v>4.0232258568194226</v>
      </c>
      <c r="M167" s="1">
        <v>0.62796739693515768</v>
      </c>
      <c r="O167" s="1">
        <v>6.25</v>
      </c>
      <c r="P167" s="1">
        <v>29</v>
      </c>
    </row>
    <row r="168" spans="2:16">
      <c r="B168">
        <v>31</v>
      </c>
      <c r="E168">
        <v>18</v>
      </c>
      <c r="F168">
        <v>17</v>
      </c>
      <c r="H168">
        <v>16</v>
      </c>
      <c r="J168" s="1">
        <v>12</v>
      </c>
      <c r="K168" s="1">
        <v>45.957842142243727</v>
      </c>
      <c r="L168" s="1">
        <v>1.0421578577562727</v>
      </c>
      <c r="M168" s="1">
        <v>0.16266577627538364</v>
      </c>
      <c r="O168" s="1">
        <v>6.8452380952380949</v>
      </c>
      <c r="P168" s="1">
        <v>30</v>
      </c>
    </row>
    <row r="169" spans="2:16">
      <c r="B169">
        <v>38</v>
      </c>
      <c r="E169">
        <v>22</v>
      </c>
      <c r="F169">
        <v>21</v>
      </c>
      <c r="H169">
        <v>17</v>
      </c>
      <c r="J169" s="1">
        <v>13</v>
      </c>
      <c r="K169" s="1">
        <v>45.957842142243727</v>
      </c>
      <c r="L169" s="1">
        <v>6.0421578577562727</v>
      </c>
      <c r="M169" s="1">
        <v>0.94309349682050836</v>
      </c>
      <c r="O169" s="1">
        <v>7.4404761904761898</v>
      </c>
      <c r="P169" s="1">
        <v>30</v>
      </c>
    </row>
    <row r="170" spans="2:16">
      <c r="B170">
        <v>34</v>
      </c>
      <c r="E170">
        <v>24</v>
      </c>
      <c r="F170">
        <v>16</v>
      </c>
      <c r="H170">
        <v>10</v>
      </c>
      <c r="J170" s="1">
        <v>14</v>
      </c>
      <c r="K170" s="1">
        <v>40.976774143180577</v>
      </c>
      <c r="L170" s="1">
        <v>-5.9767741431805774</v>
      </c>
      <c r="M170" s="1">
        <v>-0.93288804415509174</v>
      </c>
      <c r="O170" s="1">
        <v>8.0357142857142865</v>
      </c>
      <c r="P170" s="1">
        <v>31</v>
      </c>
    </row>
    <row r="171" spans="2:16">
      <c r="J171" s="1">
        <v>15</v>
      </c>
      <c r="K171" s="1">
        <v>43.467308142712156</v>
      </c>
      <c r="L171" s="1">
        <v>3.5326918572878441</v>
      </c>
      <c r="M171" s="1">
        <v>0.551402130714295</v>
      </c>
      <c r="O171" s="1">
        <v>8.6309523809523814</v>
      </c>
      <c r="P171" s="1">
        <v>31</v>
      </c>
    </row>
    <row r="172" spans="2:16" ht="14.4" thickBot="1">
      <c r="J172" s="1">
        <v>16</v>
      </c>
      <c r="K172" s="1">
        <v>45.957842142243727</v>
      </c>
      <c r="L172" s="1">
        <v>-8.9578421422437273</v>
      </c>
      <c r="M172" s="1">
        <v>-1.3981896648148657</v>
      </c>
      <c r="O172" s="1">
        <v>9.2261904761904763</v>
      </c>
      <c r="P172" s="1">
        <v>31</v>
      </c>
    </row>
    <row r="173" spans="2:16">
      <c r="D173" s="4" t="s">
        <v>90</v>
      </c>
      <c r="E173" s="4"/>
      <c r="J173" s="1">
        <v>17</v>
      </c>
      <c r="K173" s="1">
        <v>43.467308142712156</v>
      </c>
      <c r="L173" s="1">
        <v>1.5326918572878441</v>
      </c>
      <c r="M173" s="1">
        <v>0.23923104249624516</v>
      </c>
      <c r="O173" s="1">
        <v>9.8214285714285712</v>
      </c>
      <c r="P173" s="1">
        <v>31</v>
      </c>
    </row>
    <row r="174" spans="2:16">
      <c r="D174" s="1"/>
      <c r="E174" s="1"/>
      <c r="J174" s="1">
        <v>18</v>
      </c>
      <c r="K174" s="1">
        <v>50.938910141306884</v>
      </c>
      <c r="L174" s="1">
        <v>6.0610898586931157</v>
      </c>
      <c r="M174" s="1">
        <v>0.94604850848780808</v>
      </c>
      <c r="O174" s="1">
        <v>10.416666666666666</v>
      </c>
      <c r="P174" s="1">
        <v>31</v>
      </c>
    </row>
    <row r="175" spans="2:16">
      <c r="D175" s="1" t="s">
        <v>98</v>
      </c>
      <c r="E175" s="1">
        <v>42.696428571428569</v>
      </c>
      <c r="J175" s="1">
        <v>19</v>
      </c>
      <c r="K175" s="1">
        <v>40.976774143180577</v>
      </c>
      <c r="L175" s="1">
        <v>-2.9767741431805774</v>
      </c>
      <c r="M175" s="1">
        <v>-0.46463141182801693</v>
      </c>
      <c r="O175" s="1">
        <v>11.011904761904761</v>
      </c>
      <c r="P175" s="1">
        <v>31</v>
      </c>
    </row>
    <row r="176" spans="2:16">
      <c r="D176" s="1" t="s">
        <v>78</v>
      </c>
      <c r="E176" s="1">
        <v>0.71695617499951347</v>
      </c>
      <c r="J176" s="1">
        <v>20</v>
      </c>
      <c r="K176" s="1">
        <v>48.448376141775306</v>
      </c>
      <c r="L176" s="1">
        <v>2.5516238582246942</v>
      </c>
      <c r="M176" s="1">
        <v>0.39827159827257091</v>
      </c>
      <c r="O176" s="1">
        <v>11.607142857142858</v>
      </c>
      <c r="P176" s="1">
        <v>31</v>
      </c>
    </row>
    <row r="177" spans="4:16">
      <c r="D177" s="1" t="s">
        <v>99</v>
      </c>
      <c r="E177" s="1">
        <v>43</v>
      </c>
      <c r="J177" s="1">
        <v>21</v>
      </c>
      <c r="K177" s="1">
        <v>48.448376141775306</v>
      </c>
      <c r="L177" s="1">
        <v>5.5516238582246942</v>
      </c>
      <c r="M177" s="1">
        <v>0.86652823059964579</v>
      </c>
      <c r="O177" s="1">
        <v>12.202380952380953</v>
      </c>
      <c r="P177" s="1">
        <v>32</v>
      </c>
    </row>
    <row r="178" spans="4:16">
      <c r="D178" s="1" t="s">
        <v>100</v>
      </c>
      <c r="E178" s="1">
        <v>38</v>
      </c>
      <c r="J178" s="1">
        <v>22</v>
      </c>
      <c r="K178" s="1">
        <v>40.976774143180577</v>
      </c>
      <c r="L178" s="1">
        <v>10.023225856819423</v>
      </c>
      <c r="M178" s="1">
        <v>1.5644806615893074</v>
      </c>
      <c r="O178" s="1">
        <v>12.797619047619047</v>
      </c>
      <c r="P178" s="1">
        <v>32</v>
      </c>
    </row>
    <row r="179" spans="4:16">
      <c r="D179" s="1" t="s">
        <v>101</v>
      </c>
      <c r="E179" s="1">
        <v>9.2928141245883502</v>
      </c>
      <c r="J179" s="1">
        <v>23</v>
      </c>
      <c r="K179" s="1">
        <v>43.467308142712156</v>
      </c>
      <c r="L179" s="1">
        <v>-5.4673081427121559</v>
      </c>
      <c r="M179" s="1">
        <v>-0.85336776626692945</v>
      </c>
      <c r="O179" s="1">
        <v>13.392857142857142</v>
      </c>
      <c r="P179" s="1">
        <v>32</v>
      </c>
    </row>
    <row r="180" spans="4:16">
      <c r="D180" s="1" t="s">
        <v>102</v>
      </c>
      <c r="E180" s="1">
        <v>86.356394354148748</v>
      </c>
      <c r="J180" s="1">
        <v>24</v>
      </c>
      <c r="K180" s="1">
        <v>50.938910141306884</v>
      </c>
      <c r="L180" s="1">
        <v>-1.9389101413068843</v>
      </c>
      <c r="M180" s="1">
        <v>-0.30263584438439151</v>
      </c>
      <c r="O180" s="1">
        <v>13.988095238095237</v>
      </c>
      <c r="P180" s="1">
        <v>32</v>
      </c>
    </row>
    <row r="181" spans="4:16">
      <c r="D181" s="1" t="s">
        <v>103</v>
      </c>
      <c r="E181" s="1">
        <v>-0.35597124319507012</v>
      </c>
      <c r="J181" s="1">
        <v>25</v>
      </c>
      <c r="K181" s="1">
        <v>48.448376141775306</v>
      </c>
      <c r="L181" s="1">
        <v>-3.4483761417753058</v>
      </c>
      <c r="M181" s="1">
        <v>-0.53824166638157878</v>
      </c>
      <c r="O181" s="1">
        <v>14.583333333333332</v>
      </c>
      <c r="P181" s="1">
        <v>33</v>
      </c>
    </row>
    <row r="182" spans="4:16">
      <c r="D182" s="1" t="s">
        <v>104</v>
      </c>
      <c r="E182" s="1">
        <v>7.5181266369692107E-2</v>
      </c>
      <c r="J182" s="1">
        <v>26</v>
      </c>
      <c r="K182" s="1">
        <v>40.976774143180577</v>
      </c>
      <c r="L182" s="1">
        <v>-3.9767741431805774</v>
      </c>
      <c r="M182" s="1">
        <v>-0.6207169559370419</v>
      </c>
      <c r="O182" s="1">
        <v>15.178571428571429</v>
      </c>
      <c r="P182" s="1">
        <v>33</v>
      </c>
    </row>
    <row r="183" spans="4:16">
      <c r="D183" s="1" t="s">
        <v>105</v>
      </c>
      <c r="E183" s="1">
        <v>46</v>
      </c>
      <c r="J183" s="1">
        <v>27</v>
      </c>
      <c r="K183" s="1">
        <v>45.957842142243727</v>
      </c>
      <c r="L183" s="1">
        <v>4.0421578577562727</v>
      </c>
      <c r="M183" s="1">
        <v>0.63092240860245852</v>
      </c>
      <c r="O183" s="1">
        <v>15.773809523809524</v>
      </c>
      <c r="P183" s="1">
        <v>33</v>
      </c>
    </row>
    <row r="184" spans="4:16">
      <c r="D184" s="1" t="s">
        <v>106</v>
      </c>
      <c r="E184" s="1">
        <v>19</v>
      </c>
      <c r="J184" s="1">
        <v>28</v>
      </c>
      <c r="K184" s="1">
        <v>38.486240143648999</v>
      </c>
      <c r="L184" s="1">
        <v>4.5137598563510011</v>
      </c>
      <c r="M184" s="1">
        <v>0.70453266315602026</v>
      </c>
      <c r="O184" s="1">
        <v>16.36904761904762</v>
      </c>
      <c r="P184" s="1">
        <v>33</v>
      </c>
    </row>
    <row r="185" spans="4:16">
      <c r="D185" s="1" t="s">
        <v>107</v>
      </c>
      <c r="E185" s="1">
        <v>65</v>
      </c>
      <c r="J185" s="1">
        <v>29</v>
      </c>
      <c r="K185" s="1">
        <v>45.957842142243727</v>
      </c>
      <c r="L185" s="1">
        <v>3.0421578577562727</v>
      </c>
      <c r="M185" s="1">
        <v>0.47483686449343354</v>
      </c>
      <c r="O185" s="1">
        <v>16.964285714285715</v>
      </c>
      <c r="P185" s="1">
        <v>33</v>
      </c>
    </row>
    <row r="186" spans="4:16">
      <c r="D186" s="1" t="s">
        <v>108</v>
      </c>
      <c r="E186" s="1">
        <v>7173</v>
      </c>
      <c r="J186" s="1">
        <v>30</v>
      </c>
      <c r="K186" s="1">
        <v>48.448376141775306</v>
      </c>
      <c r="L186" s="1">
        <v>16.551623858224694</v>
      </c>
      <c r="M186" s="1">
        <v>2.5834692157989201</v>
      </c>
      <c r="O186" s="1">
        <v>17.55952380952381</v>
      </c>
      <c r="P186" s="1">
        <v>33</v>
      </c>
    </row>
    <row r="187" spans="4:16" ht="14.4" thickBot="1">
      <c r="D187" s="2" t="s">
        <v>109</v>
      </c>
      <c r="E187" s="2">
        <v>168</v>
      </c>
      <c r="J187" s="1">
        <v>31</v>
      </c>
      <c r="K187" s="1">
        <v>38.486240143648999</v>
      </c>
      <c r="L187" s="1">
        <v>-4.4862401436489989</v>
      </c>
      <c r="M187" s="1">
        <v>-0.7002372338252042</v>
      </c>
      <c r="O187" s="1">
        <v>18.154761904761905</v>
      </c>
      <c r="P187" s="1">
        <v>34</v>
      </c>
    </row>
    <row r="188" spans="4:16">
      <c r="J188" s="1">
        <v>32</v>
      </c>
      <c r="K188" s="1">
        <v>48.448376141775306</v>
      </c>
      <c r="L188" s="1">
        <v>2.5516238582246942</v>
      </c>
      <c r="M188" s="1">
        <v>0.39827159827257091</v>
      </c>
      <c r="O188" s="1">
        <v>18.75</v>
      </c>
      <c r="P188" s="1">
        <v>34</v>
      </c>
    </row>
    <row r="189" spans="4:16" ht="14.4" thickBot="1">
      <c r="J189" s="1">
        <v>33</v>
      </c>
      <c r="K189" s="1">
        <v>45.957842142243727</v>
      </c>
      <c r="L189" s="1">
        <v>3.0421578577562727</v>
      </c>
      <c r="M189" s="1">
        <v>0.47483686449343354</v>
      </c>
      <c r="O189" s="1">
        <v>19.345238095238095</v>
      </c>
      <c r="P189" s="1">
        <v>34</v>
      </c>
    </row>
    <row r="190" spans="4:16">
      <c r="D190" s="4" t="s">
        <v>71</v>
      </c>
      <c r="E190" s="4"/>
      <c r="J190" s="1">
        <v>34</v>
      </c>
      <c r="K190" s="1">
        <v>53.429444140838463</v>
      </c>
      <c r="L190" s="1">
        <v>-2.4294441408384628</v>
      </c>
      <c r="M190" s="1">
        <v>-0.37920111060525408</v>
      </c>
      <c r="O190" s="1">
        <v>19.94047619047619</v>
      </c>
      <c r="P190" s="1">
        <v>34</v>
      </c>
    </row>
    <row r="191" spans="4:16">
      <c r="D191" s="1"/>
      <c r="E191" s="1"/>
      <c r="J191" s="1">
        <v>35</v>
      </c>
      <c r="K191" s="1">
        <v>53.429444140838463</v>
      </c>
      <c r="L191" s="1">
        <v>8.5705558591615372</v>
      </c>
      <c r="M191" s="1">
        <v>1.3377398745940203</v>
      </c>
      <c r="O191" s="1">
        <v>20.535714285714285</v>
      </c>
      <c r="P191" s="1">
        <v>34</v>
      </c>
    </row>
    <row r="192" spans="4:16">
      <c r="D192" s="1" t="s">
        <v>98</v>
      </c>
      <c r="E192" s="1">
        <v>17.69047619047619</v>
      </c>
      <c r="J192" s="1">
        <v>36</v>
      </c>
      <c r="K192" s="1">
        <v>50.938910141306884</v>
      </c>
      <c r="L192" s="1">
        <v>-0.93891014130688433</v>
      </c>
      <c r="M192" s="1">
        <v>-0.14655030027536653</v>
      </c>
      <c r="O192" s="1">
        <v>21.13095238095238</v>
      </c>
      <c r="P192" s="1">
        <v>34</v>
      </c>
    </row>
    <row r="193" spans="4:16">
      <c r="D193" s="1" t="s">
        <v>78</v>
      </c>
      <c r="E193" s="1">
        <v>0.20852113821078896</v>
      </c>
      <c r="J193" s="1">
        <v>37</v>
      </c>
      <c r="K193" s="1">
        <v>43.467308142712156</v>
      </c>
      <c r="L193" s="1">
        <v>7.5326918572878441</v>
      </c>
      <c r="M193" s="1">
        <v>1.1757443071503948</v>
      </c>
      <c r="O193" s="1">
        <v>21.726190476190474</v>
      </c>
      <c r="P193" s="1">
        <v>34</v>
      </c>
    </row>
    <row r="194" spans="4:16">
      <c r="D194" s="1" t="s">
        <v>99</v>
      </c>
      <c r="E194" s="1">
        <v>18</v>
      </c>
      <c r="J194" s="1">
        <v>38</v>
      </c>
      <c r="K194" s="1">
        <v>45.957842142243727</v>
      </c>
      <c r="L194" s="1">
        <v>6.0421578577562727</v>
      </c>
      <c r="M194" s="1">
        <v>0.94309349682050836</v>
      </c>
      <c r="O194" s="1">
        <v>22.321428571428569</v>
      </c>
      <c r="P194" s="1">
        <v>35</v>
      </c>
    </row>
    <row r="195" spans="4:16">
      <c r="D195" s="1" t="s">
        <v>100</v>
      </c>
      <c r="E195" s="1">
        <v>19</v>
      </c>
      <c r="J195" s="1">
        <v>39</v>
      </c>
      <c r="K195" s="1">
        <v>48.448376141775306</v>
      </c>
      <c r="L195" s="1">
        <v>8.5516238582246942</v>
      </c>
      <c r="M195" s="1">
        <v>1.3347848629267205</v>
      </c>
      <c r="O195" s="1">
        <v>22.916666666666668</v>
      </c>
      <c r="P195" s="1">
        <v>35</v>
      </c>
    </row>
    <row r="196" spans="4:16">
      <c r="D196" s="1" t="s">
        <v>101</v>
      </c>
      <c r="E196" s="1">
        <v>2.7027428537619809</v>
      </c>
      <c r="J196" s="1">
        <v>40</v>
      </c>
      <c r="K196" s="1">
        <v>48.448376141775306</v>
      </c>
      <c r="L196" s="1">
        <v>0.55162385822469417</v>
      </c>
      <c r="M196" s="1">
        <v>8.6100510054521032E-2</v>
      </c>
      <c r="O196" s="1">
        <v>23.511904761904763</v>
      </c>
      <c r="P196" s="1">
        <v>35</v>
      </c>
    </row>
    <row r="197" spans="4:16">
      <c r="D197" s="1" t="s">
        <v>102</v>
      </c>
      <c r="E197" s="1">
        <v>7.3048189335614566</v>
      </c>
      <c r="J197" s="1">
        <v>41</v>
      </c>
      <c r="K197" s="1">
        <v>40.976774143180577</v>
      </c>
      <c r="L197" s="1">
        <v>-7.9767741431805774</v>
      </c>
      <c r="M197" s="1">
        <v>-1.2450591323731417</v>
      </c>
      <c r="O197" s="1">
        <v>24.107142857142858</v>
      </c>
      <c r="P197" s="1">
        <v>36</v>
      </c>
    </row>
    <row r="198" spans="4:16">
      <c r="D198" s="1" t="s">
        <v>103</v>
      </c>
      <c r="E198" s="1">
        <v>2.0932111378398113</v>
      </c>
      <c r="J198" s="1">
        <v>42</v>
      </c>
      <c r="K198" s="1">
        <v>40.976774143180577</v>
      </c>
      <c r="L198" s="1">
        <v>2.0232258568194226</v>
      </c>
      <c r="M198" s="1">
        <v>0.31579630871710779</v>
      </c>
      <c r="O198" s="1">
        <v>24.702380952380953</v>
      </c>
      <c r="P198" s="1">
        <v>36</v>
      </c>
    </row>
    <row r="199" spans="4:16">
      <c r="D199" s="1" t="s">
        <v>104</v>
      </c>
      <c r="E199" s="1">
        <v>-0.41814525725519203</v>
      </c>
      <c r="J199" s="1">
        <v>43</v>
      </c>
      <c r="K199" s="1">
        <v>40.976774143180577</v>
      </c>
      <c r="L199" s="1">
        <v>2.3225856819422575E-2</v>
      </c>
      <c r="M199" s="1">
        <v>3.6252204990578803E-3</v>
      </c>
      <c r="O199" s="1">
        <v>25.297619047619047</v>
      </c>
      <c r="P199" s="1">
        <v>36</v>
      </c>
    </row>
    <row r="200" spans="4:16">
      <c r="D200" s="1" t="s">
        <v>105</v>
      </c>
      <c r="E200" s="1">
        <v>19</v>
      </c>
      <c r="J200" s="1">
        <v>44</v>
      </c>
      <c r="K200" s="1">
        <v>50.938910141306884</v>
      </c>
      <c r="L200" s="1">
        <v>7.0610898586931157</v>
      </c>
      <c r="M200" s="1">
        <v>1.1021340525968331</v>
      </c>
      <c r="O200" s="1">
        <v>25.892857142857142</v>
      </c>
      <c r="P200" s="1">
        <v>37</v>
      </c>
    </row>
    <row r="201" spans="4:16">
      <c r="D201" s="1" t="s">
        <v>106</v>
      </c>
      <c r="E201" s="1">
        <v>6</v>
      </c>
      <c r="J201" s="1">
        <v>45</v>
      </c>
      <c r="K201" s="1">
        <v>40.976774143180577</v>
      </c>
      <c r="L201" s="1">
        <v>15.023225856819423</v>
      </c>
      <c r="M201" s="1">
        <v>2.3449083821344319</v>
      </c>
      <c r="O201" s="1">
        <v>26.488095238095237</v>
      </c>
      <c r="P201" s="1">
        <v>37</v>
      </c>
    </row>
    <row r="202" spans="4:16">
      <c r="D202" s="1" t="s">
        <v>107</v>
      </c>
      <c r="E202" s="1">
        <v>25</v>
      </c>
      <c r="J202" s="1">
        <v>46</v>
      </c>
      <c r="K202" s="1">
        <v>40.976774143180577</v>
      </c>
      <c r="L202" s="1">
        <v>3.0232258568194226</v>
      </c>
      <c r="M202" s="1">
        <v>0.47188185282613271</v>
      </c>
      <c r="O202" s="1">
        <v>27.083333333333332</v>
      </c>
      <c r="P202" s="1">
        <v>37</v>
      </c>
    </row>
    <row r="203" spans="4:16">
      <c r="D203" s="1" t="s">
        <v>108</v>
      </c>
      <c r="E203" s="1">
        <v>2972</v>
      </c>
      <c r="J203" s="1">
        <v>47</v>
      </c>
      <c r="K203" s="1">
        <v>35.99570614411742</v>
      </c>
      <c r="L203" s="1">
        <v>1.0042938558825796</v>
      </c>
      <c r="M203" s="1">
        <v>0.15675575294078312</v>
      </c>
      <c r="O203" s="1">
        <v>27.678571428571427</v>
      </c>
      <c r="P203" s="1">
        <v>37</v>
      </c>
    </row>
    <row r="204" spans="4:16" ht="14.4" thickBot="1">
      <c r="D204" s="2" t="s">
        <v>109</v>
      </c>
      <c r="E204" s="2">
        <v>168</v>
      </c>
      <c r="J204" s="1">
        <v>48</v>
      </c>
      <c r="K204" s="1">
        <v>40.976774143180577</v>
      </c>
      <c r="L204" s="1">
        <v>15.023225856819423</v>
      </c>
      <c r="M204" s="1">
        <v>2.3449083821344319</v>
      </c>
      <c r="O204" s="1">
        <v>28.273809523809522</v>
      </c>
      <c r="P204" s="1">
        <v>37</v>
      </c>
    </row>
    <row r="205" spans="4:16">
      <c r="J205" s="1">
        <v>49</v>
      </c>
      <c r="K205" s="1">
        <v>43.467308142712156</v>
      </c>
      <c r="L205" s="1">
        <v>14.532691857287844</v>
      </c>
      <c r="M205" s="1">
        <v>2.2683431159135696</v>
      </c>
      <c r="O205" s="1">
        <v>28.869047619047617</v>
      </c>
      <c r="P205" s="1">
        <v>37</v>
      </c>
    </row>
    <row r="206" spans="4:16">
      <c r="J206" s="1">
        <v>50</v>
      </c>
      <c r="K206" s="1">
        <v>38.486240143648999</v>
      </c>
      <c r="L206" s="1">
        <v>5.5137598563510011</v>
      </c>
      <c r="M206" s="1">
        <v>0.86061820726504523</v>
      </c>
      <c r="O206" s="1">
        <v>29.464285714285715</v>
      </c>
      <c r="P206" s="1">
        <v>37</v>
      </c>
    </row>
    <row r="207" spans="4:16">
      <c r="J207" s="1">
        <v>51</v>
      </c>
      <c r="K207" s="1">
        <v>43.467308142712156</v>
      </c>
      <c r="L207" s="1">
        <v>2.5326918572878441</v>
      </c>
      <c r="M207" s="1">
        <v>0.39531658660527008</v>
      </c>
      <c r="O207" s="1">
        <v>30.05952380952381</v>
      </c>
      <c r="P207" s="1">
        <v>37</v>
      </c>
    </row>
    <row r="208" spans="4:16">
      <c r="J208" s="1">
        <v>52</v>
      </c>
      <c r="K208" s="1">
        <v>48.448376141775306</v>
      </c>
      <c r="L208" s="1">
        <v>-8.4483761417753058</v>
      </c>
      <c r="M208" s="1">
        <v>-1.3186693869267034</v>
      </c>
      <c r="O208" s="1">
        <v>30.654761904761905</v>
      </c>
      <c r="P208" s="1">
        <v>37</v>
      </c>
    </row>
    <row r="209" spans="10:16">
      <c r="J209" s="1">
        <v>53</v>
      </c>
      <c r="K209" s="1">
        <v>43.467308142712156</v>
      </c>
      <c r="L209" s="1">
        <v>-4.4673081427121559</v>
      </c>
      <c r="M209" s="1">
        <v>-0.69728222215790447</v>
      </c>
      <c r="O209" s="1">
        <v>31.25</v>
      </c>
      <c r="P209" s="1">
        <v>38</v>
      </c>
    </row>
    <row r="210" spans="10:16">
      <c r="J210" s="1">
        <v>54</v>
      </c>
      <c r="K210" s="1">
        <v>33.505172144585842</v>
      </c>
      <c r="L210" s="1">
        <v>2.4948278554141581</v>
      </c>
      <c r="M210" s="1">
        <v>0.38940656327067069</v>
      </c>
      <c r="O210" s="1">
        <v>31.845238095238095</v>
      </c>
      <c r="P210" s="1">
        <v>38</v>
      </c>
    </row>
    <row r="211" spans="10:16">
      <c r="J211" s="1">
        <v>55</v>
      </c>
      <c r="K211" s="1">
        <v>35.99570614411742</v>
      </c>
      <c r="L211" s="1">
        <v>-1.9957061441174204</v>
      </c>
      <c r="M211" s="1">
        <v>-0.31150087938629173</v>
      </c>
      <c r="O211" s="1">
        <v>32.440476190476197</v>
      </c>
      <c r="P211" s="1">
        <v>38</v>
      </c>
    </row>
    <row r="212" spans="10:16">
      <c r="J212" s="1">
        <v>56</v>
      </c>
      <c r="K212" s="1">
        <v>38.486240143648999</v>
      </c>
      <c r="L212" s="1">
        <v>15.513759856351001</v>
      </c>
      <c r="M212" s="1">
        <v>2.4214736483552946</v>
      </c>
      <c r="O212" s="1">
        <v>33.035714285714292</v>
      </c>
      <c r="P212" s="1">
        <v>38</v>
      </c>
    </row>
    <row r="213" spans="10:16">
      <c r="J213" s="1">
        <v>57</v>
      </c>
      <c r="K213" s="1">
        <v>40.976774143180577</v>
      </c>
      <c r="L213" s="1">
        <v>10.023225856819423</v>
      </c>
      <c r="M213" s="1">
        <v>1.5644806615893074</v>
      </c>
      <c r="O213" s="1">
        <v>33.630952380952387</v>
      </c>
      <c r="P213" s="1">
        <v>38</v>
      </c>
    </row>
    <row r="214" spans="10:16">
      <c r="J214" s="1">
        <v>58</v>
      </c>
      <c r="K214" s="1">
        <v>33.505172144585842</v>
      </c>
      <c r="L214" s="1">
        <v>7.4948278554141581</v>
      </c>
      <c r="M214" s="1">
        <v>1.1698342838157954</v>
      </c>
      <c r="O214" s="1">
        <v>34.226190476190482</v>
      </c>
      <c r="P214" s="1">
        <v>38</v>
      </c>
    </row>
    <row r="215" spans="10:16">
      <c r="J215" s="1">
        <v>59</v>
      </c>
      <c r="K215" s="1">
        <v>40.976774143180577</v>
      </c>
      <c r="L215" s="1">
        <v>-0.97677414318057743</v>
      </c>
      <c r="M215" s="1">
        <v>-0.15246032360996706</v>
      </c>
      <c r="O215" s="1">
        <v>34.821428571428577</v>
      </c>
      <c r="P215" s="1">
        <v>38</v>
      </c>
    </row>
    <row r="216" spans="10:16">
      <c r="J216" s="1">
        <v>60</v>
      </c>
      <c r="K216" s="1">
        <v>31.014638145054271</v>
      </c>
      <c r="L216" s="1">
        <v>-7.0146381450542705</v>
      </c>
      <c r="M216" s="1">
        <v>-1.0948836115987173</v>
      </c>
      <c r="O216" s="1">
        <v>35.416666666666671</v>
      </c>
      <c r="P216" s="1">
        <v>38</v>
      </c>
    </row>
    <row r="217" spans="10:16">
      <c r="J217" s="1">
        <v>61</v>
      </c>
      <c r="K217" s="1">
        <v>48.448376141775306</v>
      </c>
      <c r="L217" s="1">
        <v>4.5516238582246942</v>
      </c>
      <c r="M217" s="1">
        <v>0.71044268649062081</v>
      </c>
      <c r="O217" s="1">
        <v>36.011904761904766</v>
      </c>
      <c r="P217" s="1">
        <v>38</v>
      </c>
    </row>
    <row r="218" spans="10:16">
      <c r="J218" s="1">
        <v>62</v>
      </c>
      <c r="K218" s="1">
        <v>38.486240143648999</v>
      </c>
      <c r="L218" s="1">
        <v>-7.4862401436489989</v>
      </c>
      <c r="M218" s="1">
        <v>-1.168493866152279</v>
      </c>
      <c r="O218" s="1">
        <v>36.607142857142861</v>
      </c>
      <c r="P218" s="1">
        <v>38</v>
      </c>
    </row>
    <row r="219" spans="10:16">
      <c r="J219" s="1">
        <v>63</v>
      </c>
      <c r="K219" s="1">
        <v>38.486240143648999</v>
      </c>
      <c r="L219" s="1">
        <v>-3.4862401436489989</v>
      </c>
      <c r="M219" s="1">
        <v>-0.54415168971617933</v>
      </c>
      <c r="O219" s="1">
        <v>37.202380952380956</v>
      </c>
      <c r="P219" s="1">
        <v>39</v>
      </c>
    </row>
    <row r="220" spans="10:16">
      <c r="J220" s="1">
        <v>64</v>
      </c>
      <c r="K220" s="1">
        <v>45.957842142243727</v>
      </c>
      <c r="L220" s="1">
        <v>3.0421578577562727</v>
      </c>
      <c r="M220" s="1">
        <v>0.47483686449343354</v>
      </c>
      <c r="O220" s="1">
        <v>37.797619047619051</v>
      </c>
      <c r="P220" s="1">
        <v>39</v>
      </c>
    </row>
    <row r="221" spans="10:16">
      <c r="J221" s="1">
        <v>65</v>
      </c>
      <c r="K221" s="1">
        <v>35.99570614411742</v>
      </c>
      <c r="L221" s="1">
        <v>2.0042938558825796</v>
      </c>
      <c r="M221" s="1">
        <v>0.31284129704980806</v>
      </c>
      <c r="O221" s="1">
        <v>38.392857142857146</v>
      </c>
      <c r="P221" s="1">
        <v>39</v>
      </c>
    </row>
    <row r="222" spans="10:16">
      <c r="J222" s="1">
        <v>66</v>
      </c>
      <c r="K222" s="1">
        <v>38.486240143648999</v>
      </c>
      <c r="L222" s="1">
        <v>9.5137598563510011</v>
      </c>
      <c r="M222" s="1">
        <v>1.4849603837011449</v>
      </c>
      <c r="O222" s="1">
        <v>38.988095238095241</v>
      </c>
      <c r="P222" s="1">
        <v>39</v>
      </c>
    </row>
    <row r="223" spans="10:16">
      <c r="J223" s="1">
        <v>67</v>
      </c>
      <c r="K223" s="1">
        <v>45.957842142243727</v>
      </c>
      <c r="L223" s="1">
        <v>-2.9578421422437273</v>
      </c>
      <c r="M223" s="1">
        <v>-0.46167640016071615</v>
      </c>
      <c r="O223" s="1">
        <v>39.583333333333336</v>
      </c>
      <c r="P223" s="1">
        <v>40</v>
      </c>
    </row>
    <row r="224" spans="10:16">
      <c r="J224" s="1">
        <v>68</v>
      </c>
      <c r="K224" s="1">
        <v>33.505172144585842</v>
      </c>
      <c r="L224" s="1">
        <v>-4.5051721445858419</v>
      </c>
      <c r="M224" s="1">
        <v>-0.70319224549250392</v>
      </c>
      <c r="O224" s="1">
        <v>40.178571428571431</v>
      </c>
      <c r="P224" s="1">
        <v>40</v>
      </c>
    </row>
    <row r="225" spans="10:16">
      <c r="J225" s="1">
        <v>69</v>
      </c>
      <c r="K225" s="1">
        <v>43.467308142712156</v>
      </c>
      <c r="L225" s="1">
        <v>-6.4673081427121559</v>
      </c>
      <c r="M225" s="1">
        <v>-1.0094533103759544</v>
      </c>
      <c r="O225" s="1">
        <v>40.773809523809526</v>
      </c>
      <c r="P225" s="1">
        <v>40</v>
      </c>
    </row>
    <row r="226" spans="10:16">
      <c r="J226" s="1">
        <v>70</v>
      </c>
      <c r="K226" s="1">
        <v>50.938910141306884</v>
      </c>
      <c r="L226" s="1">
        <v>4.0610898586931157</v>
      </c>
      <c r="M226" s="1">
        <v>0.63387742026975824</v>
      </c>
      <c r="O226" s="1">
        <v>41.36904761904762</v>
      </c>
      <c r="P226" s="1">
        <v>40</v>
      </c>
    </row>
    <row r="227" spans="10:16">
      <c r="J227" s="1">
        <v>71</v>
      </c>
      <c r="K227" s="1">
        <v>43.467308142712156</v>
      </c>
      <c r="L227" s="1">
        <v>-6.4673081427121559</v>
      </c>
      <c r="M227" s="1">
        <v>-1.0094533103759544</v>
      </c>
      <c r="O227" s="1">
        <v>41.964285714285715</v>
      </c>
      <c r="P227" s="1">
        <v>40</v>
      </c>
    </row>
    <row r="228" spans="10:16">
      <c r="J228" s="1">
        <v>72</v>
      </c>
      <c r="K228" s="1">
        <v>48.448376141775306</v>
      </c>
      <c r="L228" s="1">
        <v>6.5516238582246942</v>
      </c>
      <c r="M228" s="1">
        <v>1.0226137747086708</v>
      </c>
      <c r="O228" s="1">
        <v>42.55952380952381</v>
      </c>
      <c r="P228" s="1">
        <v>40</v>
      </c>
    </row>
    <row r="229" spans="10:16">
      <c r="J229" s="1">
        <v>73</v>
      </c>
      <c r="K229" s="1">
        <v>48.448376141775306</v>
      </c>
      <c r="L229" s="1">
        <v>0.55162385822469417</v>
      </c>
      <c r="M229" s="1">
        <v>8.6100510054521032E-2</v>
      </c>
      <c r="O229" s="1">
        <v>43.154761904761905</v>
      </c>
      <c r="P229" s="1">
        <v>41</v>
      </c>
    </row>
    <row r="230" spans="10:16">
      <c r="J230" s="1">
        <v>74</v>
      </c>
      <c r="K230" s="1">
        <v>33.505172144585842</v>
      </c>
      <c r="L230" s="1">
        <v>-0.50517214458584192</v>
      </c>
      <c r="M230" s="1">
        <v>-7.8850069056404154E-2</v>
      </c>
      <c r="O230" s="1">
        <v>43.75</v>
      </c>
      <c r="P230" s="1">
        <v>41</v>
      </c>
    </row>
    <row r="231" spans="10:16">
      <c r="J231" s="1">
        <v>75</v>
      </c>
      <c r="K231" s="1">
        <v>48.448376141775306</v>
      </c>
      <c r="L231" s="1">
        <v>3.5516238582246942</v>
      </c>
      <c r="M231" s="1">
        <v>0.55435714238159584</v>
      </c>
      <c r="O231" s="1">
        <v>44.345238095238095</v>
      </c>
      <c r="P231" s="1">
        <v>41</v>
      </c>
    </row>
    <row r="232" spans="10:16">
      <c r="J232" s="1">
        <v>76</v>
      </c>
      <c r="K232" s="1">
        <v>38.486240143648999</v>
      </c>
      <c r="L232" s="1">
        <v>8.5137598563510011</v>
      </c>
      <c r="M232" s="1">
        <v>1.3288748395921202</v>
      </c>
      <c r="O232" s="1">
        <v>44.940476190476197</v>
      </c>
      <c r="P232" s="1">
        <v>41</v>
      </c>
    </row>
    <row r="233" spans="10:16">
      <c r="J233" s="1">
        <v>77</v>
      </c>
      <c r="K233" s="1">
        <v>38.486240143648999</v>
      </c>
      <c r="L233" s="1">
        <v>4.5137598563510011</v>
      </c>
      <c r="M233" s="1">
        <v>0.70453266315602026</v>
      </c>
      <c r="O233" s="1">
        <v>45.535714285714292</v>
      </c>
      <c r="P233" s="1">
        <v>41</v>
      </c>
    </row>
    <row r="234" spans="10:16">
      <c r="J234" s="1">
        <v>78</v>
      </c>
      <c r="K234" s="1">
        <v>40.976774143180577</v>
      </c>
      <c r="L234" s="1">
        <v>-7.9767741431805774</v>
      </c>
      <c r="M234" s="1">
        <v>-1.2450591323731417</v>
      </c>
      <c r="O234" s="1">
        <v>46.130952380952387</v>
      </c>
      <c r="P234" s="1">
        <v>41</v>
      </c>
    </row>
    <row r="235" spans="10:16">
      <c r="J235" s="1">
        <v>79</v>
      </c>
      <c r="K235" s="1">
        <v>38.486240143648999</v>
      </c>
      <c r="L235" s="1">
        <v>-0.48624014364899892</v>
      </c>
      <c r="M235" s="1">
        <v>-7.5895057389104445E-2</v>
      </c>
      <c r="O235" s="1">
        <v>46.726190476190482</v>
      </c>
      <c r="P235" s="1">
        <v>42</v>
      </c>
    </row>
    <row r="236" spans="10:16">
      <c r="J236" s="1">
        <v>80</v>
      </c>
      <c r="K236" s="1">
        <v>43.467308142712156</v>
      </c>
      <c r="L236" s="1">
        <v>4.5326918572878441</v>
      </c>
      <c r="M236" s="1">
        <v>0.70748767482331998</v>
      </c>
      <c r="O236" s="1">
        <v>47.321428571428577</v>
      </c>
      <c r="P236" s="1">
        <v>42</v>
      </c>
    </row>
    <row r="237" spans="10:16">
      <c r="J237" s="1">
        <v>81</v>
      </c>
      <c r="K237" s="1">
        <v>43.467308142712156</v>
      </c>
      <c r="L237" s="1">
        <v>6.5326918572878441</v>
      </c>
      <c r="M237" s="1">
        <v>1.0196587630413698</v>
      </c>
      <c r="O237" s="1">
        <v>47.916666666666671</v>
      </c>
      <c r="P237" s="1">
        <v>42</v>
      </c>
    </row>
    <row r="238" spans="10:16">
      <c r="J238" s="1">
        <v>82</v>
      </c>
      <c r="K238" s="1">
        <v>45.957842142243727</v>
      </c>
      <c r="L238" s="1">
        <v>4.2157857756272676E-2</v>
      </c>
      <c r="M238" s="1">
        <v>6.5802321663586986E-3</v>
      </c>
      <c r="O238" s="1">
        <v>48.511904761904766</v>
      </c>
      <c r="P238" s="1">
        <v>42</v>
      </c>
    </row>
    <row r="239" spans="10:16">
      <c r="J239" s="1">
        <v>83</v>
      </c>
      <c r="K239" s="1">
        <v>45.957842142243727</v>
      </c>
      <c r="L239" s="1">
        <v>-7.9578421422437273</v>
      </c>
      <c r="M239" s="1">
        <v>-1.2421041207058408</v>
      </c>
      <c r="O239" s="1">
        <v>49.107142857142861</v>
      </c>
      <c r="P239" s="1">
        <v>43</v>
      </c>
    </row>
    <row r="240" spans="10:16">
      <c r="J240" s="1">
        <v>84</v>
      </c>
      <c r="K240" s="1">
        <v>38.486240143648999</v>
      </c>
      <c r="L240" s="1">
        <v>-5.4862401436489989</v>
      </c>
      <c r="M240" s="1">
        <v>-0.85632277793422917</v>
      </c>
      <c r="O240" s="1">
        <v>49.702380952380956</v>
      </c>
      <c r="P240" s="1">
        <v>43</v>
      </c>
    </row>
    <row r="241" spans="10:16">
      <c r="J241" s="1">
        <v>85</v>
      </c>
      <c r="K241" s="1">
        <v>45.957842142243727</v>
      </c>
      <c r="L241" s="1">
        <v>4.2157857756272676E-2</v>
      </c>
      <c r="M241" s="1">
        <v>6.5802321663586986E-3</v>
      </c>
      <c r="O241" s="1">
        <v>50.297619047619051</v>
      </c>
      <c r="P241" s="1">
        <v>43</v>
      </c>
    </row>
    <row r="242" spans="10:16">
      <c r="J242" s="1">
        <v>86</v>
      </c>
      <c r="K242" s="1">
        <v>35.99570614411742</v>
      </c>
      <c r="L242" s="1">
        <v>1.0042938558825796</v>
      </c>
      <c r="M242" s="1">
        <v>0.15675575294078312</v>
      </c>
      <c r="O242" s="1">
        <v>50.892857142857146</v>
      </c>
      <c r="P242" s="1">
        <v>43</v>
      </c>
    </row>
    <row r="243" spans="10:16">
      <c r="J243" s="1">
        <v>87</v>
      </c>
      <c r="K243" s="1">
        <v>43.467308142712156</v>
      </c>
      <c r="L243" s="1">
        <v>6.5326918572878441</v>
      </c>
      <c r="M243" s="1">
        <v>1.0196587630413698</v>
      </c>
      <c r="O243" s="1">
        <v>51.488095238095241</v>
      </c>
      <c r="P243" s="1">
        <v>43</v>
      </c>
    </row>
    <row r="244" spans="10:16">
      <c r="J244" s="1">
        <v>88</v>
      </c>
      <c r="K244" s="1">
        <v>58.41051213990162</v>
      </c>
      <c r="L244" s="1">
        <v>-4.4105121399016198</v>
      </c>
      <c r="M244" s="1">
        <v>-0.68841718715600431</v>
      </c>
      <c r="O244" s="1">
        <v>52.083333333333336</v>
      </c>
      <c r="P244" s="1">
        <v>43</v>
      </c>
    </row>
    <row r="245" spans="10:16">
      <c r="J245" s="1">
        <v>89</v>
      </c>
      <c r="K245" s="1">
        <v>45.957842142243727</v>
      </c>
      <c r="L245" s="1">
        <v>-4.9578421422437273</v>
      </c>
      <c r="M245" s="1">
        <v>-0.77384748837876605</v>
      </c>
      <c r="O245" s="1">
        <v>52.678571428571431</v>
      </c>
      <c r="P245" s="1">
        <v>43</v>
      </c>
    </row>
    <row r="246" spans="10:16">
      <c r="J246" s="1">
        <v>90</v>
      </c>
      <c r="K246" s="1">
        <v>35.99570614411742</v>
      </c>
      <c r="L246" s="1">
        <v>1.0042938558825796</v>
      </c>
      <c r="M246" s="1">
        <v>0.15675575294078312</v>
      </c>
      <c r="O246" s="1">
        <v>53.273809523809526</v>
      </c>
      <c r="P246" s="1">
        <v>43</v>
      </c>
    </row>
    <row r="247" spans="10:16">
      <c r="J247" s="1">
        <v>91</v>
      </c>
      <c r="K247" s="1">
        <v>43.467308142712156</v>
      </c>
      <c r="L247" s="1">
        <v>6.5326918572878441</v>
      </c>
      <c r="M247" s="1">
        <v>1.0196587630413698</v>
      </c>
      <c r="O247" s="1">
        <v>53.86904761904762</v>
      </c>
      <c r="P247" s="1">
        <v>44</v>
      </c>
    </row>
    <row r="248" spans="10:16">
      <c r="J248" s="1">
        <v>92</v>
      </c>
      <c r="K248" s="1">
        <v>53.429444140838463</v>
      </c>
      <c r="L248" s="1">
        <v>6.5705558591615372</v>
      </c>
      <c r="M248" s="1">
        <v>1.0255687863759704</v>
      </c>
      <c r="O248" s="1">
        <v>54.464285714285715</v>
      </c>
      <c r="P248" s="1">
        <v>44</v>
      </c>
    </row>
    <row r="249" spans="10:16">
      <c r="J249" s="1">
        <v>93</v>
      </c>
      <c r="K249" s="1">
        <v>38.486240143648999</v>
      </c>
      <c r="L249" s="1">
        <v>-2.4862401436489989</v>
      </c>
      <c r="M249" s="1">
        <v>-0.38806614560715436</v>
      </c>
      <c r="O249" s="1">
        <v>55.05952380952381</v>
      </c>
      <c r="P249" s="1">
        <v>44</v>
      </c>
    </row>
    <row r="250" spans="10:16">
      <c r="J250" s="1">
        <v>94</v>
      </c>
      <c r="K250" s="1">
        <v>45.957842142243727</v>
      </c>
      <c r="L250" s="1">
        <v>8.0421578577562727</v>
      </c>
      <c r="M250" s="1">
        <v>1.2552645850385582</v>
      </c>
      <c r="O250" s="1">
        <v>55.654761904761905</v>
      </c>
      <c r="P250" s="1">
        <v>44</v>
      </c>
    </row>
    <row r="251" spans="10:16">
      <c r="J251" s="1">
        <v>95</v>
      </c>
      <c r="K251" s="1">
        <v>43.467308142712156</v>
      </c>
      <c r="L251" s="1">
        <v>-4.4673081427121559</v>
      </c>
      <c r="M251" s="1">
        <v>-0.69728222215790447</v>
      </c>
      <c r="O251" s="1">
        <v>56.25</v>
      </c>
      <c r="P251" s="1">
        <v>45</v>
      </c>
    </row>
    <row r="252" spans="10:16">
      <c r="J252" s="1">
        <v>96</v>
      </c>
      <c r="K252" s="1">
        <v>38.486240143648999</v>
      </c>
      <c r="L252" s="1">
        <v>-3.4862401436489989</v>
      </c>
      <c r="M252" s="1">
        <v>-0.54415168971617933</v>
      </c>
      <c r="O252" s="1">
        <v>56.845238095238095</v>
      </c>
      <c r="P252" s="1">
        <v>45</v>
      </c>
    </row>
    <row r="253" spans="10:16">
      <c r="J253" s="1">
        <v>97</v>
      </c>
      <c r="K253" s="1">
        <v>31.014638145054271</v>
      </c>
      <c r="L253" s="1">
        <v>-1.0146381450542705</v>
      </c>
      <c r="M253" s="1">
        <v>-0.15837034694456759</v>
      </c>
      <c r="O253" s="1">
        <v>57.44047619047619</v>
      </c>
      <c r="P253" s="1">
        <v>45</v>
      </c>
    </row>
    <row r="254" spans="10:16">
      <c r="J254" s="1">
        <v>98</v>
      </c>
      <c r="K254" s="1">
        <v>40.976774143180577</v>
      </c>
      <c r="L254" s="1">
        <v>2.3225856819422575E-2</v>
      </c>
      <c r="M254" s="1">
        <v>3.6252204990578803E-3</v>
      </c>
      <c r="O254" s="1">
        <v>58.035714285714292</v>
      </c>
      <c r="P254" s="1">
        <v>45</v>
      </c>
    </row>
    <row r="255" spans="10:16">
      <c r="J255" s="1">
        <v>99</v>
      </c>
      <c r="K255" s="1">
        <v>33.505172144585842</v>
      </c>
      <c r="L255" s="1">
        <v>-3.5051721445858419</v>
      </c>
      <c r="M255" s="1">
        <v>-0.54710670138347894</v>
      </c>
      <c r="O255" s="1">
        <v>58.630952380952387</v>
      </c>
      <c r="P255" s="1">
        <v>45</v>
      </c>
    </row>
    <row r="256" spans="10:16">
      <c r="J256" s="1">
        <v>100</v>
      </c>
      <c r="K256" s="1">
        <v>35.99570614411742</v>
      </c>
      <c r="L256" s="1">
        <v>-10.99570614411742</v>
      </c>
      <c r="M256" s="1">
        <v>-1.7162707763675162</v>
      </c>
      <c r="O256" s="1">
        <v>59.226190476190482</v>
      </c>
      <c r="P256" s="1">
        <v>45</v>
      </c>
    </row>
    <row r="257" spans="10:16">
      <c r="J257" s="1">
        <v>101</v>
      </c>
      <c r="K257" s="1">
        <v>43.467308142712156</v>
      </c>
      <c r="L257" s="1">
        <v>-0.46730814271215593</v>
      </c>
      <c r="M257" s="1">
        <v>-7.2940045721804736E-2</v>
      </c>
      <c r="O257" s="1">
        <v>59.821428571428577</v>
      </c>
      <c r="P257" s="1">
        <v>45</v>
      </c>
    </row>
    <row r="258" spans="10:16">
      <c r="J258" s="1">
        <v>102</v>
      </c>
      <c r="K258" s="1">
        <v>35.99570614411742</v>
      </c>
      <c r="L258" s="1">
        <v>9.0042938558825796</v>
      </c>
      <c r="M258" s="1">
        <v>1.4054401058129826</v>
      </c>
      <c r="O258" s="1">
        <v>60.416666666666671</v>
      </c>
      <c r="P258" s="1">
        <v>45</v>
      </c>
    </row>
    <row r="259" spans="10:16">
      <c r="J259" s="1">
        <v>103</v>
      </c>
      <c r="K259" s="1">
        <v>38.486240143648999</v>
      </c>
      <c r="L259" s="1">
        <v>18.513759856351001</v>
      </c>
      <c r="M259" s="1">
        <v>2.8897302806823695</v>
      </c>
      <c r="O259" s="1">
        <v>61.011904761904766</v>
      </c>
      <c r="P259" s="1">
        <v>46</v>
      </c>
    </row>
    <row r="260" spans="10:16">
      <c r="J260" s="1">
        <v>104</v>
      </c>
      <c r="K260" s="1">
        <v>35.99570614411742</v>
      </c>
      <c r="L260" s="1">
        <v>-3.9957061441174204</v>
      </c>
      <c r="M260" s="1">
        <v>-0.62367196760434163</v>
      </c>
      <c r="O260" s="1">
        <v>61.607142857142861</v>
      </c>
      <c r="P260" s="1">
        <v>46</v>
      </c>
    </row>
    <row r="261" spans="10:16">
      <c r="J261" s="1">
        <v>105</v>
      </c>
      <c r="K261" s="1">
        <v>50.938910141306884</v>
      </c>
      <c r="L261" s="1">
        <v>6.1089858693115673E-2</v>
      </c>
      <c r="M261" s="1">
        <v>9.5352438336584067E-3</v>
      </c>
      <c r="O261" s="1">
        <v>62.202380952380956</v>
      </c>
      <c r="P261" s="1">
        <v>46</v>
      </c>
    </row>
    <row r="262" spans="10:16">
      <c r="J262" s="1">
        <v>106</v>
      </c>
      <c r="K262" s="1">
        <v>48.448376141775306</v>
      </c>
      <c r="L262" s="1">
        <v>-0.44837614177530583</v>
      </c>
      <c r="M262" s="1">
        <v>-6.9985034054503917E-2</v>
      </c>
      <c r="O262" s="1">
        <v>62.797619047619051</v>
      </c>
      <c r="P262" s="1">
        <v>46</v>
      </c>
    </row>
    <row r="263" spans="10:16">
      <c r="J263" s="1">
        <v>107</v>
      </c>
      <c r="K263" s="1">
        <v>38.486240143648999</v>
      </c>
      <c r="L263" s="1">
        <v>-2.4862401436489989</v>
      </c>
      <c r="M263" s="1">
        <v>-0.38806614560715436</v>
      </c>
      <c r="O263" s="1">
        <v>63.392857142857146</v>
      </c>
      <c r="P263" s="1">
        <v>46</v>
      </c>
    </row>
    <row r="264" spans="10:16">
      <c r="J264" s="1">
        <v>108</v>
      </c>
      <c r="K264" s="1">
        <v>40.976774143180577</v>
      </c>
      <c r="L264" s="1">
        <v>-3.9767741431805774</v>
      </c>
      <c r="M264" s="1">
        <v>-0.6207169559370419</v>
      </c>
      <c r="O264" s="1">
        <v>63.988095238095241</v>
      </c>
      <c r="P264" s="1">
        <v>46</v>
      </c>
    </row>
    <row r="265" spans="10:16">
      <c r="J265" s="1">
        <v>109</v>
      </c>
      <c r="K265" s="1">
        <v>45.957842142243727</v>
      </c>
      <c r="L265" s="1">
        <v>-14.957842142243727</v>
      </c>
      <c r="M265" s="1">
        <v>-2.3347029294690156</v>
      </c>
      <c r="O265" s="1">
        <v>64.583333333333343</v>
      </c>
      <c r="P265" s="1">
        <v>46</v>
      </c>
    </row>
    <row r="266" spans="10:16">
      <c r="J266" s="1">
        <v>110</v>
      </c>
      <c r="K266" s="1">
        <v>45.957842142243727</v>
      </c>
      <c r="L266" s="1">
        <v>1.0421578577562727</v>
      </c>
      <c r="M266" s="1">
        <v>0.16266577627538364</v>
      </c>
      <c r="O266" s="1">
        <v>65.178571428571431</v>
      </c>
      <c r="P266" s="1">
        <v>47</v>
      </c>
    </row>
    <row r="267" spans="10:16">
      <c r="J267" s="1">
        <v>111</v>
      </c>
      <c r="K267" s="1">
        <v>38.486240143648999</v>
      </c>
      <c r="L267" s="1">
        <v>1.5137598563510011</v>
      </c>
      <c r="M267" s="1">
        <v>0.23627603082894544</v>
      </c>
      <c r="O267" s="1">
        <v>65.773809523809533</v>
      </c>
      <c r="P267" s="1">
        <v>47</v>
      </c>
    </row>
    <row r="268" spans="10:16">
      <c r="J268" s="1">
        <v>112</v>
      </c>
      <c r="K268" s="1">
        <v>38.486240143648999</v>
      </c>
      <c r="L268" s="1">
        <v>-1.4862401436489989</v>
      </c>
      <c r="M268" s="1">
        <v>-0.23198060149812938</v>
      </c>
      <c r="O268" s="1">
        <v>66.36904761904762</v>
      </c>
      <c r="P268" s="1">
        <v>47</v>
      </c>
    </row>
    <row r="269" spans="10:16">
      <c r="J269" s="1">
        <v>113</v>
      </c>
      <c r="K269" s="1">
        <v>48.448376141775306</v>
      </c>
      <c r="L269" s="1">
        <v>-5.4483761417753058</v>
      </c>
      <c r="M269" s="1">
        <v>-0.85041275459962862</v>
      </c>
      <c r="O269" s="1">
        <v>66.964285714285722</v>
      </c>
      <c r="P269" s="1">
        <v>47</v>
      </c>
    </row>
    <row r="270" spans="10:16">
      <c r="J270" s="1">
        <v>114</v>
      </c>
      <c r="K270" s="1">
        <v>53.429444140838463</v>
      </c>
      <c r="L270" s="1">
        <v>-2.4294441408384628</v>
      </c>
      <c r="M270" s="1">
        <v>-0.37920111060525408</v>
      </c>
      <c r="O270" s="1">
        <v>67.55952380952381</v>
      </c>
      <c r="P270" s="1">
        <v>47</v>
      </c>
    </row>
    <row r="271" spans="10:16">
      <c r="J271" s="1">
        <v>115</v>
      </c>
      <c r="K271" s="1">
        <v>21.05250214692796</v>
      </c>
      <c r="L271" s="1">
        <v>-2.0525021469279601</v>
      </c>
      <c r="M271" s="1">
        <v>-0.32036591438819251</v>
      </c>
      <c r="O271" s="1">
        <v>68.154761904761912</v>
      </c>
      <c r="P271" s="1">
        <v>47</v>
      </c>
    </row>
    <row r="272" spans="10:16">
      <c r="J272" s="1">
        <v>116</v>
      </c>
      <c r="K272" s="1">
        <v>33.505172144585842</v>
      </c>
      <c r="L272" s="1">
        <v>-5.5051721445858419</v>
      </c>
      <c r="M272" s="1">
        <v>-0.8592777896015289</v>
      </c>
      <c r="O272" s="1">
        <v>68.75</v>
      </c>
      <c r="P272" s="1">
        <v>48</v>
      </c>
    </row>
    <row r="273" spans="10:16">
      <c r="J273" s="1">
        <v>117</v>
      </c>
      <c r="K273" s="1">
        <v>13.580900148333228</v>
      </c>
      <c r="L273" s="1">
        <v>8.4190998516667719</v>
      </c>
      <c r="M273" s="1">
        <v>1.3140997812556192</v>
      </c>
      <c r="O273" s="1">
        <v>69.345238095238102</v>
      </c>
      <c r="P273" s="1">
        <v>48</v>
      </c>
    </row>
    <row r="274" spans="10:16">
      <c r="J274" s="1">
        <v>118</v>
      </c>
      <c r="K274" s="1">
        <v>40.976774143180577</v>
      </c>
      <c r="L274" s="1">
        <v>2.3225856819422575E-2</v>
      </c>
      <c r="M274" s="1">
        <v>3.6252204990578803E-3</v>
      </c>
      <c r="O274" s="1">
        <v>69.94047619047619</v>
      </c>
      <c r="P274" s="1">
        <v>48</v>
      </c>
    </row>
    <row r="275" spans="10:16">
      <c r="J275" s="1">
        <v>119</v>
      </c>
      <c r="K275" s="1">
        <v>35.99570614411742</v>
      </c>
      <c r="L275" s="1">
        <v>-2.9957061441174204</v>
      </c>
      <c r="M275" s="1">
        <v>-0.46758642349531665</v>
      </c>
      <c r="O275" s="1">
        <v>70.535714285714292</v>
      </c>
      <c r="P275" s="1">
        <v>49</v>
      </c>
    </row>
    <row r="276" spans="10:16">
      <c r="J276" s="1">
        <v>120</v>
      </c>
      <c r="K276" s="1">
        <v>35.99570614411742</v>
      </c>
      <c r="L276" s="1">
        <v>-6.9957061441174204</v>
      </c>
      <c r="M276" s="1">
        <v>-1.0919285999314163</v>
      </c>
      <c r="O276" s="1">
        <v>71.13095238095238</v>
      </c>
      <c r="P276" s="1">
        <v>49</v>
      </c>
    </row>
    <row r="277" spans="10:16">
      <c r="J277" s="1">
        <v>121</v>
      </c>
      <c r="K277" s="1">
        <v>40.976774143180577</v>
      </c>
      <c r="L277" s="1">
        <v>-7.9767741431805774</v>
      </c>
      <c r="M277" s="1">
        <v>-1.2450591323731417</v>
      </c>
      <c r="O277" s="1">
        <v>71.726190476190482</v>
      </c>
      <c r="P277" s="1">
        <v>49</v>
      </c>
    </row>
    <row r="278" spans="10:16">
      <c r="J278" s="1">
        <v>122</v>
      </c>
      <c r="K278" s="1">
        <v>38.486240143648999</v>
      </c>
      <c r="L278" s="1">
        <v>6.5137598563510011</v>
      </c>
      <c r="M278" s="1">
        <v>1.0167037513740702</v>
      </c>
      <c r="O278" s="1">
        <v>72.321428571428569</v>
      </c>
      <c r="P278" s="1">
        <v>49</v>
      </c>
    </row>
    <row r="279" spans="10:16">
      <c r="J279" s="1">
        <v>123</v>
      </c>
      <c r="K279" s="1">
        <v>38.486240143648999</v>
      </c>
      <c r="L279" s="1">
        <v>-0.48624014364899892</v>
      </c>
      <c r="M279" s="1">
        <v>-7.5895057389104445E-2</v>
      </c>
      <c r="O279" s="1">
        <v>72.916666666666671</v>
      </c>
      <c r="P279" s="1">
        <v>49</v>
      </c>
    </row>
    <row r="280" spans="10:16">
      <c r="J280" s="1">
        <v>124</v>
      </c>
      <c r="K280" s="1">
        <v>55.919978140370041</v>
      </c>
      <c r="L280" s="1">
        <v>-3.9199781403700413</v>
      </c>
      <c r="M280" s="1">
        <v>-0.61185192093514162</v>
      </c>
      <c r="O280" s="1">
        <v>73.511904761904759</v>
      </c>
      <c r="P280" s="1">
        <v>49</v>
      </c>
    </row>
    <row r="281" spans="10:16">
      <c r="J281" s="1">
        <v>125</v>
      </c>
      <c r="K281" s="1">
        <v>40.976774143180577</v>
      </c>
      <c r="L281" s="1">
        <v>-2.9767741431805774</v>
      </c>
      <c r="M281" s="1">
        <v>-0.46463141182801693</v>
      </c>
      <c r="O281" s="1">
        <v>74.107142857142861</v>
      </c>
      <c r="P281" s="1">
        <v>49</v>
      </c>
    </row>
    <row r="282" spans="10:16">
      <c r="J282" s="1">
        <v>126</v>
      </c>
      <c r="K282" s="1">
        <v>43.467308142712156</v>
      </c>
      <c r="L282" s="1">
        <v>3.5326918572878441</v>
      </c>
      <c r="M282" s="1">
        <v>0.551402130714295</v>
      </c>
      <c r="O282" s="1">
        <v>74.702380952380949</v>
      </c>
      <c r="P282" s="1">
        <v>50</v>
      </c>
    </row>
    <row r="283" spans="10:16">
      <c r="J283" s="1">
        <v>127</v>
      </c>
      <c r="K283" s="1">
        <v>43.467308142712156</v>
      </c>
      <c r="L283" s="1">
        <v>2.5326918572878441</v>
      </c>
      <c r="M283" s="1">
        <v>0.39531658660527008</v>
      </c>
      <c r="O283" s="1">
        <v>75.297619047619051</v>
      </c>
      <c r="P283" s="1">
        <v>50</v>
      </c>
    </row>
    <row r="284" spans="10:16">
      <c r="J284" s="1">
        <v>128</v>
      </c>
      <c r="K284" s="1">
        <v>40.976774143180577</v>
      </c>
      <c r="L284" s="1">
        <v>-0.97677414318057743</v>
      </c>
      <c r="M284" s="1">
        <v>-0.15246032360996706</v>
      </c>
      <c r="O284" s="1">
        <v>75.892857142857139</v>
      </c>
      <c r="P284" s="1">
        <v>50</v>
      </c>
    </row>
    <row r="285" spans="10:16">
      <c r="J285" s="1">
        <v>129</v>
      </c>
      <c r="K285" s="1">
        <v>35.99570614411742</v>
      </c>
      <c r="L285" s="1">
        <v>-3.9957061441174204</v>
      </c>
      <c r="M285" s="1">
        <v>-0.62367196760434163</v>
      </c>
      <c r="O285" s="1">
        <v>76.488095238095241</v>
      </c>
      <c r="P285" s="1">
        <v>50</v>
      </c>
    </row>
    <row r="286" spans="10:16">
      <c r="J286" s="1">
        <v>130</v>
      </c>
      <c r="K286" s="1">
        <v>55.919978140370041</v>
      </c>
      <c r="L286" s="1">
        <v>9.0800218596299587</v>
      </c>
      <c r="M286" s="1">
        <v>1.4172601524821826</v>
      </c>
      <c r="O286" s="1">
        <v>77.083333333333343</v>
      </c>
      <c r="P286" s="1">
        <v>50</v>
      </c>
    </row>
    <row r="287" spans="10:16">
      <c r="J287" s="1">
        <v>131</v>
      </c>
      <c r="K287" s="1">
        <v>50.938910141306884</v>
      </c>
      <c r="L287" s="1">
        <v>-3.9389101413068843</v>
      </c>
      <c r="M287" s="1">
        <v>-0.61480693260244135</v>
      </c>
      <c r="O287" s="1">
        <v>77.678571428571431</v>
      </c>
      <c r="P287" s="1">
        <v>50</v>
      </c>
    </row>
    <row r="288" spans="10:16">
      <c r="J288" s="1">
        <v>132</v>
      </c>
      <c r="K288" s="1">
        <v>53.429444140838463</v>
      </c>
      <c r="L288" s="1">
        <v>11.570555859161537</v>
      </c>
      <c r="M288" s="1">
        <v>1.805996506921095</v>
      </c>
      <c r="O288" s="1">
        <v>78.273809523809533</v>
      </c>
      <c r="P288" s="1">
        <v>51</v>
      </c>
    </row>
    <row r="289" spans="10:16">
      <c r="J289" s="1">
        <v>133</v>
      </c>
      <c r="K289" s="1">
        <v>40.976774143180577</v>
      </c>
      <c r="L289" s="1">
        <v>4.0232258568194226</v>
      </c>
      <c r="M289" s="1">
        <v>0.62796739693515768</v>
      </c>
      <c r="O289" s="1">
        <v>78.86904761904762</v>
      </c>
      <c r="P289" s="1">
        <v>51</v>
      </c>
    </row>
    <row r="290" spans="10:16">
      <c r="J290" s="1">
        <v>134</v>
      </c>
      <c r="K290" s="1">
        <v>53.429444140838463</v>
      </c>
      <c r="L290" s="1">
        <v>-7.4294441408384628</v>
      </c>
      <c r="M290" s="1">
        <v>-1.1596288311503788</v>
      </c>
      <c r="O290" s="1">
        <v>79.464285714285722</v>
      </c>
      <c r="P290" s="1">
        <v>51</v>
      </c>
    </row>
    <row r="291" spans="10:16">
      <c r="J291" s="1">
        <v>135</v>
      </c>
      <c r="K291" s="1">
        <v>45.957842142243727</v>
      </c>
      <c r="L291" s="1">
        <v>-1.9578421422437273</v>
      </c>
      <c r="M291" s="1">
        <v>-0.30559085605169117</v>
      </c>
      <c r="O291" s="1">
        <v>80.05952380952381</v>
      </c>
      <c r="P291" s="1">
        <v>51</v>
      </c>
    </row>
    <row r="292" spans="10:16">
      <c r="J292" s="1">
        <v>136</v>
      </c>
      <c r="K292" s="1">
        <v>45.957842142243727</v>
      </c>
      <c r="L292" s="1">
        <v>-5.9578421422437273</v>
      </c>
      <c r="M292" s="1">
        <v>-0.92993303248779102</v>
      </c>
      <c r="O292" s="1">
        <v>80.654761904761912</v>
      </c>
      <c r="P292" s="1">
        <v>51</v>
      </c>
    </row>
    <row r="293" spans="10:16">
      <c r="J293" s="1">
        <v>137</v>
      </c>
      <c r="K293" s="1">
        <v>43.467308142712156</v>
      </c>
      <c r="L293" s="1">
        <v>2.5326918572878441</v>
      </c>
      <c r="M293" s="1">
        <v>0.39531658660527008</v>
      </c>
      <c r="O293" s="1">
        <v>81.25</v>
      </c>
      <c r="P293" s="1">
        <v>51</v>
      </c>
    </row>
    <row r="294" spans="10:16">
      <c r="J294" s="1">
        <v>138</v>
      </c>
      <c r="K294" s="1">
        <v>35.99570614411742</v>
      </c>
      <c r="L294" s="1">
        <v>-3.9957061441174204</v>
      </c>
      <c r="M294" s="1">
        <v>-0.62367196760434163</v>
      </c>
      <c r="O294" s="1">
        <v>81.845238095238102</v>
      </c>
      <c r="P294" s="1">
        <v>51</v>
      </c>
    </row>
    <row r="295" spans="10:16">
      <c r="J295" s="1">
        <v>139</v>
      </c>
      <c r="K295" s="1">
        <v>33.505172144585842</v>
      </c>
      <c r="L295" s="1">
        <v>-10.505172144585842</v>
      </c>
      <c r="M295" s="1">
        <v>-1.6397055101466536</v>
      </c>
      <c r="O295" s="1">
        <v>82.44047619047619</v>
      </c>
      <c r="P295" s="1">
        <v>51</v>
      </c>
    </row>
    <row r="296" spans="10:16">
      <c r="J296" s="1">
        <v>140</v>
      </c>
      <c r="K296" s="1">
        <v>50.938910141306884</v>
      </c>
      <c r="L296" s="1">
        <v>-8.9389101413068843</v>
      </c>
      <c r="M296" s="1">
        <v>-1.3952346531475661</v>
      </c>
      <c r="O296" s="1">
        <v>83.035714285714292</v>
      </c>
      <c r="P296" s="1">
        <v>52</v>
      </c>
    </row>
    <row r="297" spans="10:16">
      <c r="J297" s="1">
        <v>141</v>
      </c>
      <c r="K297" s="1">
        <v>43.467308142712156</v>
      </c>
      <c r="L297" s="1">
        <v>-14.467308142712156</v>
      </c>
      <c r="M297" s="1">
        <v>-2.2581376632481538</v>
      </c>
      <c r="O297" s="1">
        <v>83.63095238095238</v>
      </c>
      <c r="P297" s="1">
        <v>52</v>
      </c>
    </row>
    <row r="298" spans="10:16">
      <c r="J298" s="1">
        <v>142</v>
      </c>
      <c r="K298" s="1">
        <v>43.467308142712156</v>
      </c>
      <c r="L298" s="1">
        <v>5.5326918572878441</v>
      </c>
      <c r="M298" s="1">
        <v>0.86357321893234495</v>
      </c>
      <c r="O298" s="1">
        <v>84.226190476190482</v>
      </c>
      <c r="P298" s="1">
        <v>52</v>
      </c>
    </row>
    <row r="299" spans="10:16">
      <c r="J299" s="1">
        <v>143</v>
      </c>
      <c r="K299" s="1">
        <v>58.41051213990162</v>
      </c>
      <c r="L299" s="1">
        <v>-5.4105121399016198</v>
      </c>
      <c r="M299" s="1">
        <v>-0.84450273126502917</v>
      </c>
      <c r="O299" s="1">
        <v>84.821428571428569</v>
      </c>
      <c r="P299" s="1">
        <v>52</v>
      </c>
    </row>
    <row r="300" spans="10:16">
      <c r="J300" s="1">
        <v>144</v>
      </c>
      <c r="K300" s="1">
        <v>45.957842142243727</v>
      </c>
      <c r="L300" s="1">
        <v>-0.95784214224372732</v>
      </c>
      <c r="M300" s="1">
        <v>-0.14950531194266625</v>
      </c>
      <c r="O300" s="1">
        <v>85.416666666666671</v>
      </c>
      <c r="P300" s="1">
        <v>52</v>
      </c>
    </row>
    <row r="301" spans="10:16">
      <c r="J301" s="1">
        <v>145</v>
      </c>
      <c r="K301" s="1">
        <v>60.901046139433191</v>
      </c>
      <c r="L301" s="1">
        <v>2.0989538605668088</v>
      </c>
      <c r="M301" s="1">
        <v>0.32761635538630884</v>
      </c>
      <c r="O301" s="1">
        <v>86.011904761904759</v>
      </c>
      <c r="P301" s="1">
        <v>52</v>
      </c>
    </row>
    <row r="302" spans="10:16">
      <c r="J302" s="1">
        <v>146</v>
      </c>
      <c r="K302" s="1">
        <v>55.919978140370041</v>
      </c>
      <c r="L302" s="1">
        <v>-3.9199781403700413</v>
      </c>
      <c r="M302" s="1">
        <v>-0.61185192093514162</v>
      </c>
      <c r="O302" s="1">
        <v>86.607142857142861</v>
      </c>
      <c r="P302" s="1">
        <v>53</v>
      </c>
    </row>
    <row r="303" spans="10:16">
      <c r="J303" s="1">
        <v>147</v>
      </c>
      <c r="K303" s="1">
        <v>48.448376141775306</v>
      </c>
      <c r="L303" s="1">
        <v>-8.4483761417753058</v>
      </c>
      <c r="M303" s="1">
        <v>-1.3186693869267034</v>
      </c>
      <c r="O303" s="1">
        <v>87.202380952380949</v>
      </c>
      <c r="P303" s="1">
        <v>53</v>
      </c>
    </row>
    <row r="304" spans="10:16">
      <c r="J304" s="1">
        <v>148</v>
      </c>
      <c r="K304" s="1">
        <v>50.938910141306884</v>
      </c>
      <c r="L304" s="1">
        <v>-5.9389101413068843</v>
      </c>
      <c r="M304" s="1">
        <v>-0.9269780208204913</v>
      </c>
      <c r="O304" s="1">
        <v>87.797619047619051</v>
      </c>
      <c r="P304" s="1">
        <v>54</v>
      </c>
    </row>
    <row r="305" spans="10:16">
      <c r="J305" s="1">
        <v>149</v>
      </c>
      <c r="K305" s="1">
        <v>40.976774143180577</v>
      </c>
      <c r="L305" s="1">
        <v>-2.9767741431805774</v>
      </c>
      <c r="M305" s="1">
        <v>-0.46463141182801693</v>
      </c>
      <c r="O305" s="1">
        <v>88.392857142857139</v>
      </c>
      <c r="P305" s="1">
        <v>54</v>
      </c>
    </row>
    <row r="306" spans="10:16">
      <c r="J306" s="1">
        <v>150</v>
      </c>
      <c r="K306" s="1">
        <v>40.976774143180577</v>
      </c>
      <c r="L306" s="1">
        <v>-2.9767741431805774</v>
      </c>
      <c r="M306" s="1">
        <v>-0.46463141182801693</v>
      </c>
      <c r="O306" s="1">
        <v>88.988095238095241</v>
      </c>
      <c r="P306" s="1">
        <v>54</v>
      </c>
    </row>
    <row r="307" spans="10:16">
      <c r="J307" s="1">
        <v>151</v>
      </c>
      <c r="K307" s="1">
        <v>38.486240143648999</v>
      </c>
      <c r="L307" s="1">
        <v>3.5137598563510011</v>
      </c>
      <c r="M307" s="1">
        <v>0.54844711904699528</v>
      </c>
      <c r="O307" s="1">
        <v>89.583333333333343</v>
      </c>
      <c r="P307" s="1">
        <v>54</v>
      </c>
    </row>
    <row r="308" spans="10:16">
      <c r="J308" s="1">
        <v>152</v>
      </c>
      <c r="K308" s="1">
        <v>45.957842142243727</v>
      </c>
      <c r="L308" s="1">
        <v>11.042157857756273</v>
      </c>
      <c r="M308" s="1">
        <v>1.7235212173656331</v>
      </c>
      <c r="O308" s="1">
        <v>90.178571428571431</v>
      </c>
      <c r="P308" s="1">
        <v>54</v>
      </c>
    </row>
    <row r="309" spans="10:16">
      <c r="J309" s="1">
        <v>153</v>
      </c>
      <c r="K309" s="1">
        <v>45.957842142243727</v>
      </c>
      <c r="L309" s="1">
        <v>-6.9578421422437273</v>
      </c>
      <c r="M309" s="1">
        <v>-1.086018576596816</v>
      </c>
      <c r="O309" s="1">
        <v>90.773809523809533</v>
      </c>
      <c r="P309" s="1">
        <v>55</v>
      </c>
    </row>
    <row r="310" spans="10:16">
      <c r="J310" s="1">
        <v>154</v>
      </c>
      <c r="K310" s="1">
        <v>43.467308142712156</v>
      </c>
      <c r="L310" s="1">
        <v>-0.46730814271215593</v>
      </c>
      <c r="M310" s="1">
        <v>-7.2940045721804736E-2</v>
      </c>
      <c r="O310" s="1">
        <v>91.36904761904762</v>
      </c>
      <c r="P310" s="1">
        <v>55</v>
      </c>
    </row>
    <row r="311" spans="10:16">
      <c r="J311" s="1">
        <v>155</v>
      </c>
      <c r="K311" s="1">
        <v>33.505172144585842</v>
      </c>
      <c r="L311" s="1">
        <v>-4.5051721445858419</v>
      </c>
      <c r="M311" s="1">
        <v>-0.70319224549250392</v>
      </c>
      <c r="O311" s="1">
        <v>91.964285714285722</v>
      </c>
      <c r="P311" s="1">
        <v>56</v>
      </c>
    </row>
    <row r="312" spans="10:16">
      <c r="J312" s="1">
        <v>156</v>
      </c>
      <c r="K312" s="1">
        <v>38.486240143648999</v>
      </c>
      <c r="L312" s="1">
        <v>3.5137598563510011</v>
      </c>
      <c r="M312" s="1">
        <v>0.54844711904699528</v>
      </c>
      <c r="O312" s="1">
        <v>92.55952380952381</v>
      </c>
      <c r="P312" s="1">
        <v>56</v>
      </c>
    </row>
    <row r="313" spans="10:16">
      <c r="J313" s="1">
        <v>157</v>
      </c>
      <c r="K313" s="1">
        <v>45.957842142243727</v>
      </c>
      <c r="L313" s="1">
        <v>4.0421578577562727</v>
      </c>
      <c r="M313" s="1">
        <v>0.63092240860245852</v>
      </c>
      <c r="O313" s="1">
        <v>93.154761904761912</v>
      </c>
      <c r="P313" s="1">
        <v>57</v>
      </c>
    </row>
    <row r="314" spans="10:16">
      <c r="J314" s="1">
        <v>158</v>
      </c>
      <c r="K314" s="1">
        <v>38.486240143648999</v>
      </c>
      <c r="L314" s="1">
        <v>-4.4862401436489989</v>
      </c>
      <c r="M314" s="1">
        <v>-0.7002372338252042</v>
      </c>
      <c r="O314" s="1">
        <v>93.75</v>
      </c>
      <c r="P314" s="1">
        <v>57</v>
      </c>
    </row>
    <row r="315" spans="10:16">
      <c r="J315" s="1">
        <v>159</v>
      </c>
      <c r="K315" s="1">
        <v>35.99570614411742</v>
      </c>
      <c r="L315" s="1">
        <v>-4.9957061441174204</v>
      </c>
      <c r="M315" s="1">
        <v>-0.7797575117133666</v>
      </c>
      <c r="O315" s="1">
        <v>94.345238095238102</v>
      </c>
      <c r="P315" s="1">
        <v>57</v>
      </c>
    </row>
    <row r="316" spans="10:16">
      <c r="J316" s="1">
        <v>160</v>
      </c>
      <c r="K316" s="1">
        <v>40.976774143180577</v>
      </c>
      <c r="L316" s="1">
        <v>-9.9767741431805774</v>
      </c>
      <c r="M316" s="1">
        <v>-1.5572302205911916</v>
      </c>
      <c r="O316" s="1">
        <v>94.94047619047619</v>
      </c>
      <c r="P316" s="1">
        <v>57</v>
      </c>
    </row>
    <row r="317" spans="10:16">
      <c r="J317" s="1">
        <v>161</v>
      </c>
      <c r="K317" s="1">
        <v>45.957842142243727</v>
      </c>
      <c r="L317" s="1">
        <v>4.2157857756272676E-2</v>
      </c>
      <c r="M317" s="1">
        <v>6.5802321663586986E-3</v>
      </c>
      <c r="O317" s="1">
        <v>95.535714285714292</v>
      </c>
      <c r="P317" s="1">
        <v>58</v>
      </c>
    </row>
    <row r="318" spans="10:16">
      <c r="J318" s="1">
        <v>162</v>
      </c>
      <c r="K318" s="1">
        <v>35.99570614411742</v>
      </c>
      <c r="L318" s="1">
        <v>6.0042938558825796</v>
      </c>
      <c r="M318" s="1">
        <v>0.9371834734859078</v>
      </c>
      <c r="O318" s="1">
        <v>96.13095238095238</v>
      </c>
      <c r="P318" s="1">
        <v>58</v>
      </c>
    </row>
    <row r="319" spans="10:16">
      <c r="J319" s="1">
        <v>163</v>
      </c>
      <c r="K319" s="1">
        <v>38.486240143648999</v>
      </c>
      <c r="L319" s="1">
        <v>-7.4862401436489989</v>
      </c>
      <c r="M319" s="1">
        <v>-1.168493866152279</v>
      </c>
      <c r="O319" s="1">
        <v>96.726190476190482</v>
      </c>
      <c r="P319" s="1">
        <v>60</v>
      </c>
    </row>
    <row r="320" spans="10:16">
      <c r="J320" s="1">
        <v>164</v>
      </c>
      <c r="K320" s="1">
        <v>35.99570614411742</v>
      </c>
      <c r="L320" s="1">
        <v>-4.9957061441174204</v>
      </c>
      <c r="M320" s="1">
        <v>-0.7797575117133666</v>
      </c>
      <c r="O320" s="1">
        <v>97.321428571428569</v>
      </c>
      <c r="P320" s="1">
        <v>62</v>
      </c>
    </row>
    <row r="321" spans="10:16">
      <c r="J321" s="1">
        <v>165</v>
      </c>
      <c r="K321" s="1">
        <v>38.486240143648999</v>
      </c>
      <c r="L321" s="1">
        <v>-12.486240143648999</v>
      </c>
      <c r="M321" s="1">
        <v>-1.9489215866974037</v>
      </c>
      <c r="O321" s="1">
        <v>97.916666666666671</v>
      </c>
      <c r="P321" s="1">
        <v>63</v>
      </c>
    </row>
    <row r="322" spans="10:16">
      <c r="J322" s="1">
        <v>166</v>
      </c>
      <c r="K322" s="1">
        <v>38.486240143648999</v>
      </c>
      <c r="L322" s="1">
        <v>-7.4862401436489989</v>
      </c>
      <c r="M322" s="1">
        <v>-1.168493866152279</v>
      </c>
      <c r="O322" s="1">
        <v>98.511904761904759</v>
      </c>
      <c r="P322" s="1">
        <v>65</v>
      </c>
    </row>
    <row r="323" spans="10:16">
      <c r="J323" s="1">
        <v>167</v>
      </c>
      <c r="K323" s="1">
        <v>40.976774143180577</v>
      </c>
      <c r="L323" s="1">
        <v>-2.9767741431805774</v>
      </c>
      <c r="M323" s="1">
        <v>-0.46463141182801693</v>
      </c>
      <c r="O323" s="1">
        <v>99.107142857142861</v>
      </c>
      <c r="P323" s="1">
        <v>65</v>
      </c>
    </row>
    <row r="324" spans="10:16" ht="14.4" thickBot="1">
      <c r="J324" s="2">
        <v>168</v>
      </c>
      <c r="K324" s="2">
        <v>23.543036146459535</v>
      </c>
      <c r="L324" s="2">
        <v>10.456963853540465</v>
      </c>
      <c r="M324" s="2">
        <v>1.6321808928082697</v>
      </c>
      <c r="O324" s="2">
        <v>99.702380952380949</v>
      </c>
      <c r="P324" s="2">
        <v>65</v>
      </c>
    </row>
  </sheetData>
  <sortState xmlns:xlrd2="http://schemas.microsoft.com/office/spreadsheetml/2017/richdata2" ref="P157:P324">
    <sortCondition ref="P15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3D95-597D-48C6-850F-6DDEB18162BB}">
  <dimension ref="B2:R171"/>
  <sheetViews>
    <sheetView topLeftCell="A34" workbookViewId="0">
      <selection activeCell="N81" sqref="N81"/>
    </sheetView>
  </sheetViews>
  <sheetFormatPr defaultRowHeight="13.8"/>
  <cols>
    <col min="5" max="5" width="12.33203125" customWidth="1"/>
    <col min="10" max="10" width="29.21875" customWidth="1"/>
    <col min="11" max="11" width="16.88671875" customWidth="1"/>
    <col min="15" max="15" width="13.88671875" bestFit="1" customWidth="1"/>
  </cols>
  <sheetData>
    <row r="2" spans="2:15">
      <c r="B2" t="s">
        <v>0</v>
      </c>
      <c r="E2" t="s">
        <v>74</v>
      </c>
      <c r="F2" t="s">
        <v>76</v>
      </c>
      <c r="H2" t="s">
        <v>72</v>
      </c>
    </row>
    <row r="3" spans="2:15">
      <c r="B3" s="5">
        <v>19</v>
      </c>
      <c r="E3">
        <v>22</v>
      </c>
      <c r="F3">
        <v>20</v>
      </c>
      <c r="H3" s="5">
        <v>6</v>
      </c>
    </row>
    <row r="4" spans="2:15">
      <c r="B4" s="5">
        <v>22</v>
      </c>
      <c r="E4">
        <v>20</v>
      </c>
      <c r="F4">
        <v>19</v>
      </c>
      <c r="H4" s="5">
        <v>9</v>
      </c>
    </row>
    <row r="5" spans="2:15">
      <c r="B5" s="5">
        <v>23</v>
      </c>
      <c r="E5">
        <v>21</v>
      </c>
      <c r="F5">
        <v>18</v>
      </c>
      <c r="H5" s="5">
        <v>10</v>
      </c>
      <c r="J5" t="s">
        <v>42</v>
      </c>
      <c r="L5" t="s">
        <v>86</v>
      </c>
    </row>
    <row r="6" spans="2:15" ht="14.4" thickBot="1">
      <c r="B6" s="5">
        <v>24</v>
      </c>
      <c r="E6">
        <v>20</v>
      </c>
      <c r="F6">
        <v>17</v>
      </c>
      <c r="H6">
        <v>13</v>
      </c>
    </row>
    <row r="7" spans="2:15">
      <c r="B7">
        <v>25</v>
      </c>
      <c r="E7">
        <v>24</v>
      </c>
      <c r="F7">
        <v>21</v>
      </c>
      <c r="H7">
        <v>13</v>
      </c>
      <c r="J7" s="4" t="s">
        <v>77</v>
      </c>
      <c r="K7" s="4"/>
    </row>
    <row r="8" spans="2:15">
      <c r="B8">
        <v>26</v>
      </c>
      <c r="E8">
        <v>22</v>
      </c>
      <c r="F8">
        <v>21</v>
      </c>
      <c r="H8">
        <v>13</v>
      </c>
      <c r="J8" s="1" t="s">
        <v>43</v>
      </c>
      <c r="K8" s="1">
        <v>0.97490063472628463</v>
      </c>
    </row>
    <row r="9" spans="2:15">
      <c r="B9">
        <v>28</v>
      </c>
      <c r="E9">
        <v>22</v>
      </c>
      <c r="F9">
        <v>21</v>
      </c>
      <c r="H9">
        <v>14</v>
      </c>
      <c r="J9" s="1" t="s">
        <v>44</v>
      </c>
      <c r="K9" s="1">
        <v>0.95043124758971276</v>
      </c>
    </row>
    <row r="10" spans="2:15">
      <c r="B10">
        <v>29</v>
      </c>
      <c r="E10">
        <v>20</v>
      </c>
      <c r="F10">
        <v>21</v>
      </c>
      <c r="H10">
        <v>14</v>
      </c>
      <c r="J10" s="1" t="s">
        <v>45</v>
      </c>
      <c r="K10" s="1">
        <v>0.9495245021187928</v>
      </c>
    </row>
    <row r="11" spans="2:15">
      <c r="B11">
        <v>29</v>
      </c>
      <c r="E11">
        <v>22</v>
      </c>
      <c r="F11">
        <v>22</v>
      </c>
      <c r="H11">
        <v>14</v>
      </c>
      <c r="J11" s="1" t="s">
        <v>78</v>
      </c>
      <c r="K11" s="1">
        <v>2.0507122486084697</v>
      </c>
    </row>
    <row r="12" spans="2:15" ht="14.4" thickBot="1">
      <c r="B12">
        <v>29</v>
      </c>
      <c r="E12">
        <v>21</v>
      </c>
      <c r="F12">
        <v>19</v>
      </c>
      <c r="H12">
        <v>14</v>
      </c>
      <c r="J12" s="2" t="s">
        <v>79</v>
      </c>
      <c r="K12" s="2">
        <v>168</v>
      </c>
    </row>
    <row r="13" spans="2:15">
      <c r="B13">
        <v>29</v>
      </c>
      <c r="E13">
        <v>19</v>
      </c>
      <c r="F13">
        <v>20</v>
      </c>
      <c r="H13">
        <v>14</v>
      </c>
    </row>
    <row r="14" spans="2:15" ht="14.4" thickBot="1">
      <c r="B14">
        <v>30</v>
      </c>
      <c r="E14">
        <v>21</v>
      </c>
      <c r="F14">
        <v>21</v>
      </c>
      <c r="H14">
        <v>14</v>
      </c>
      <c r="J14" t="s">
        <v>80</v>
      </c>
    </row>
    <row r="15" spans="2:15">
      <c r="B15">
        <v>30</v>
      </c>
      <c r="E15">
        <v>21</v>
      </c>
      <c r="F15">
        <v>20</v>
      </c>
      <c r="H15">
        <v>14</v>
      </c>
      <c r="J15" s="3"/>
      <c r="K15" s="3" t="s">
        <v>47</v>
      </c>
      <c r="L15" s="3" t="s">
        <v>48</v>
      </c>
      <c r="M15" s="3" t="s">
        <v>49</v>
      </c>
      <c r="N15" s="3" t="s">
        <v>50</v>
      </c>
      <c r="O15" s="3" t="s">
        <v>51</v>
      </c>
    </row>
    <row r="16" spans="2:15">
      <c r="B16">
        <v>31</v>
      </c>
      <c r="E16">
        <v>19</v>
      </c>
      <c r="F16">
        <v>19</v>
      </c>
      <c r="H16">
        <v>14</v>
      </c>
      <c r="J16" s="1" t="s">
        <v>81</v>
      </c>
      <c r="K16" s="1">
        <v>3</v>
      </c>
      <c r="L16" s="1">
        <v>13224.096715124499</v>
      </c>
      <c r="M16" s="1">
        <v>4408.0322383748326</v>
      </c>
      <c r="N16" s="1">
        <v>1048.1786543973642</v>
      </c>
      <c r="O16" s="1">
        <v>1.0174002302694492E-106</v>
      </c>
    </row>
    <row r="17" spans="2:18">
      <c r="B17">
        <v>31</v>
      </c>
      <c r="E17">
        <v>20</v>
      </c>
      <c r="F17">
        <v>21</v>
      </c>
      <c r="H17">
        <v>15</v>
      </c>
      <c r="J17" s="1" t="s">
        <v>82</v>
      </c>
      <c r="K17" s="1">
        <v>164</v>
      </c>
      <c r="L17" s="1">
        <v>689.68899916122018</v>
      </c>
      <c r="M17" s="1">
        <v>4.2054207265928056</v>
      </c>
      <c r="N17" s="1"/>
      <c r="O17" s="1"/>
    </row>
    <row r="18" spans="2:18" ht="14.4" thickBot="1">
      <c r="B18">
        <v>31</v>
      </c>
      <c r="E18">
        <v>21</v>
      </c>
      <c r="F18">
        <v>21</v>
      </c>
      <c r="H18">
        <v>15</v>
      </c>
      <c r="J18" s="2" t="s">
        <v>83</v>
      </c>
      <c r="K18" s="2">
        <v>167</v>
      </c>
      <c r="L18" s="2">
        <v>13913.785714285719</v>
      </c>
      <c r="M18" s="2"/>
      <c r="N18" s="2"/>
      <c r="O18" s="2"/>
    </row>
    <row r="19" spans="2:18" ht="14.4" thickBot="1">
      <c r="B19">
        <v>31</v>
      </c>
      <c r="E19">
        <v>22</v>
      </c>
      <c r="F19">
        <v>23</v>
      </c>
      <c r="H19">
        <v>15</v>
      </c>
    </row>
    <row r="20" spans="2:18">
      <c r="B20">
        <v>31</v>
      </c>
      <c r="E20">
        <v>24</v>
      </c>
      <c r="F20">
        <v>22</v>
      </c>
      <c r="H20">
        <v>15</v>
      </c>
      <c r="J20" s="3"/>
      <c r="K20" s="3" t="s">
        <v>52</v>
      </c>
      <c r="L20" s="3" t="s">
        <v>78</v>
      </c>
      <c r="M20" s="3" t="s">
        <v>53</v>
      </c>
      <c r="N20" s="3" t="s">
        <v>54</v>
      </c>
      <c r="O20" s="3" t="s">
        <v>55</v>
      </c>
      <c r="P20" s="3" t="s">
        <v>56</v>
      </c>
      <c r="Q20" s="3" t="s">
        <v>84</v>
      </c>
      <c r="R20" s="3" t="s">
        <v>85</v>
      </c>
    </row>
    <row r="21" spans="2:18">
      <c r="B21">
        <v>31</v>
      </c>
      <c r="E21">
        <v>19</v>
      </c>
      <c r="F21">
        <v>18</v>
      </c>
      <c r="H21">
        <v>15</v>
      </c>
      <c r="J21" s="1" t="s">
        <v>46</v>
      </c>
      <c r="K21" s="1">
        <v>-11.207804329472591</v>
      </c>
      <c r="L21" s="1">
        <v>2.1577429722283346</v>
      </c>
      <c r="M21" s="1">
        <v>-5.1942258525342888</v>
      </c>
      <c r="N21" s="1">
        <v>6.0304463349296301E-7</v>
      </c>
      <c r="O21" s="1">
        <v>-15.468342433953071</v>
      </c>
      <c r="P21" s="1">
        <v>-6.9472662249921111</v>
      </c>
      <c r="Q21" s="1">
        <v>-15.468342433953071</v>
      </c>
      <c r="R21" s="1">
        <v>-6.9472662249921111</v>
      </c>
    </row>
    <row r="22" spans="2:18">
      <c r="B22">
        <v>31</v>
      </c>
      <c r="E22">
        <v>22</v>
      </c>
      <c r="F22">
        <v>22</v>
      </c>
      <c r="H22">
        <v>15</v>
      </c>
      <c r="J22" s="1" t="s">
        <v>73</v>
      </c>
      <c r="K22" s="1">
        <v>-9.7685771912832259E-2</v>
      </c>
      <c r="L22" s="1">
        <v>0.13181353594976597</v>
      </c>
      <c r="M22" s="1">
        <v>-0.74109059596170934</v>
      </c>
      <c r="N22" s="1">
        <v>0.45969833259741133</v>
      </c>
      <c r="O22" s="1">
        <v>-0.35795615621180932</v>
      </c>
      <c r="P22" s="1">
        <v>0.16258461238614477</v>
      </c>
      <c r="Q22" s="1">
        <v>-0.35795615621180932</v>
      </c>
      <c r="R22" s="1">
        <v>0.16258461238614477</v>
      </c>
    </row>
    <row r="23" spans="2:18">
      <c r="B23">
        <v>32</v>
      </c>
      <c r="E23">
        <v>23</v>
      </c>
      <c r="F23">
        <v>23</v>
      </c>
      <c r="H23">
        <v>15</v>
      </c>
      <c r="J23" s="1" t="s">
        <v>71</v>
      </c>
      <c r="K23" s="1">
        <v>3.2621628882485227</v>
      </c>
      <c r="L23" s="1">
        <v>5.9906984150198496E-2</v>
      </c>
      <c r="M23" s="1">
        <v>54.453799244335919</v>
      </c>
      <c r="N23" s="1">
        <v>6.2643980042566445E-107</v>
      </c>
      <c r="O23" s="1">
        <v>3.1438744767085502</v>
      </c>
      <c r="P23" s="1">
        <v>3.3804512997884952</v>
      </c>
      <c r="Q23" s="1">
        <v>3.1438744767085502</v>
      </c>
      <c r="R23" s="1">
        <v>3.3804512997884952</v>
      </c>
    </row>
    <row r="24" spans="2:18" ht="14.4" thickBot="1">
      <c r="B24">
        <v>32</v>
      </c>
      <c r="E24">
        <v>23</v>
      </c>
      <c r="F24">
        <v>21</v>
      </c>
      <c r="H24">
        <v>15</v>
      </c>
      <c r="J24" s="2" t="s">
        <v>75</v>
      </c>
      <c r="K24" s="2">
        <v>-0.10071930214937529</v>
      </c>
      <c r="L24" s="2">
        <v>0.12444375731947049</v>
      </c>
      <c r="M24" s="2">
        <v>-0.80935600402043406</v>
      </c>
      <c r="N24" s="2">
        <v>0.41948308495261777</v>
      </c>
      <c r="O24" s="2">
        <v>-0.34643780372641098</v>
      </c>
      <c r="P24" s="2">
        <v>0.14499919942766037</v>
      </c>
      <c r="Q24" s="2">
        <v>-0.34643780372641098</v>
      </c>
      <c r="R24" s="2">
        <v>0.14499919942766037</v>
      </c>
    </row>
    <row r="25" spans="2:18">
      <c r="B25">
        <v>32</v>
      </c>
      <c r="E25">
        <v>20</v>
      </c>
      <c r="F25">
        <v>18</v>
      </c>
      <c r="H25">
        <v>15</v>
      </c>
    </row>
    <row r="26" spans="2:18">
      <c r="B26">
        <v>32</v>
      </c>
      <c r="E26">
        <v>22</v>
      </c>
      <c r="F26">
        <v>21</v>
      </c>
      <c r="H26">
        <v>15</v>
      </c>
    </row>
    <row r="27" spans="2:18">
      <c r="B27">
        <v>33</v>
      </c>
      <c r="E27">
        <v>22</v>
      </c>
      <c r="F27">
        <v>22</v>
      </c>
      <c r="H27">
        <v>15</v>
      </c>
    </row>
    <row r="28" spans="2:18">
      <c r="B28">
        <v>33</v>
      </c>
      <c r="E28">
        <v>19</v>
      </c>
      <c r="F28">
        <v>19</v>
      </c>
      <c r="H28">
        <v>15</v>
      </c>
    </row>
    <row r="29" spans="2:18">
      <c r="B29">
        <v>33</v>
      </c>
      <c r="E29">
        <v>22</v>
      </c>
      <c r="F29">
        <v>22</v>
      </c>
      <c r="H29">
        <v>15</v>
      </c>
    </row>
    <row r="30" spans="2:18">
      <c r="B30">
        <v>33</v>
      </c>
      <c r="E30">
        <v>20</v>
      </c>
      <c r="F30">
        <v>18</v>
      </c>
      <c r="H30">
        <v>15</v>
      </c>
    </row>
    <row r="31" spans="2:18">
      <c r="B31">
        <v>33</v>
      </c>
      <c r="E31">
        <v>22</v>
      </c>
      <c r="F31">
        <v>20</v>
      </c>
      <c r="H31">
        <v>15</v>
      </c>
    </row>
    <row r="32" spans="2:18">
      <c r="B32">
        <v>33</v>
      </c>
      <c r="E32">
        <v>21</v>
      </c>
      <c r="F32">
        <v>20</v>
      </c>
      <c r="H32">
        <v>16</v>
      </c>
      <c r="J32" t="s">
        <v>42</v>
      </c>
      <c r="L32" t="s">
        <v>87</v>
      </c>
    </row>
    <row r="33" spans="2:18" ht="14.4" thickBot="1">
      <c r="B33">
        <v>34</v>
      </c>
      <c r="E33">
        <v>20</v>
      </c>
      <c r="F33">
        <v>18</v>
      </c>
      <c r="H33">
        <v>16</v>
      </c>
    </row>
    <row r="34" spans="2:18">
      <c r="B34">
        <v>34</v>
      </c>
      <c r="E34">
        <v>21</v>
      </c>
      <c r="F34">
        <v>18</v>
      </c>
      <c r="H34">
        <v>16</v>
      </c>
      <c r="J34" s="4" t="s">
        <v>77</v>
      </c>
      <c r="K34" s="4"/>
    </row>
    <row r="35" spans="2:18">
      <c r="B35">
        <v>34</v>
      </c>
      <c r="E35">
        <v>20</v>
      </c>
      <c r="F35">
        <v>19</v>
      </c>
      <c r="H35">
        <v>16</v>
      </c>
      <c r="J35" s="1" t="s">
        <v>43</v>
      </c>
      <c r="K35" s="1">
        <v>0.97479908573906004</v>
      </c>
    </row>
    <row r="36" spans="2:18">
      <c r="B36">
        <v>34</v>
      </c>
      <c r="E36">
        <v>23</v>
      </c>
      <c r="F36">
        <v>23</v>
      </c>
      <c r="H36">
        <v>16</v>
      </c>
      <c r="J36" s="1" t="s">
        <v>44</v>
      </c>
      <c r="K36" s="1">
        <v>0.95023325755770727</v>
      </c>
    </row>
    <row r="37" spans="2:18">
      <c r="B37">
        <v>34</v>
      </c>
      <c r="E37">
        <v>25</v>
      </c>
      <c r="F37">
        <v>23</v>
      </c>
      <c r="H37">
        <v>16</v>
      </c>
      <c r="J37" s="1" t="s">
        <v>45</v>
      </c>
      <c r="K37" s="1">
        <v>0.94963002431598253</v>
      </c>
    </row>
    <row r="38" spans="2:18">
      <c r="B38">
        <v>34</v>
      </c>
      <c r="E38">
        <v>23</v>
      </c>
      <c r="F38">
        <v>21</v>
      </c>
      <c r="H38">
        <v>16</v>
      </c>
      <c r="J38" s="1" t="s">
        <v>78</v>
      </c>
      <c r="K38" s="1">
        <v>2.0485675557682059</v>
      </c>
    </row>
    <row r="39" spans="2:18" ht="14.4" thickBot="1">
      <c r="B39">
        <v>34</v>
      </c>
      <c r="E39">
        <v>21</v>
      </c>
      <c r="F39">
        <v>20</v>
      </c>
      <c r="H39">
        <v>16</v>
      </c>
      <c r="J39" s="2" t="s">
        <v>79</v>
      </c>
      <c r="K39" s="2">
        <v>168</v>
      </c>
    </row>
    <row r="40" spans="2:18">
      <c r="B40">
        <v>35</v>
      </c>
      <c r="E40">
        <v>22</v>
      </c>
      <c r="F40">
        <v>22</v>
      </c>
      <c r="H40">
        <v>16</v>
      </c>
    </row>
    <row r="41" spans="2:18" ht="14.4" thickBot="1">
      <c r="B41">
        <v>35</v>
      </c>
      <c r="E41">
        <v>24</v>
      </c>
      <c r="F41">
        <v>23</v>
      </c>
      <c r="H41">
        <v>16</v>
      </c>
      <c r="J41" t="s">
        <v>80</v>
      </c>
    </row>
    <row r="42" spans="2:18">
      <c r="B42">
        <v>35</v>
      </c>
      <c r="E42">
        <v>21</v>
      </c>
      <c r="F42">
        <v>21</v>
      </c>
      <c r="H42">
        <v>16</v>
      </c>
      <c r="J42" s="3"/>
      <c r="K42" s="3" t="s">
        <v>47</v>
      </c>
      <c r="L42" s="3" t="s">
        <v>48</v>
      </c>
      <c r="M42" s="3" t="s">
        <v>49</v>
      </c>
      <c r="N42" s="3" t="s">
        <v>50</v>
      </c>
      <c r="O42" s="3" t="s">
        <v>51</v>
      </c>
    </row>
    <row r="43" spans="2:18">
      <c r="B43">
        <v>36</v>
      </c>
      <c r="E43">
        <v>19</v>
      </c>
      <c r="F43">
        <v>18</v>
      </c>
      <c r="H43">
        <v>16</v>
      </c>
      <c r="J43" s="1" t="s">
        <v>81</v>
      </c>
      <c r="K43" s="1">
        <v>2</v>
      </c>
      <c r="L43" s="1">
        <v>13221.341924245609</v>
      </c>
      <c r="M43" s="1">
        <v>6610.6709621228047</v>
      </c>
      <c r="N43" s="1">
        <v>1575.2335777133335</v>
      </c>
      <c r="O43" s="1">
        <v>3.1440191109075307E-108</v>
      </c>
    </row>
    <row r="44" spans="2:18">
      <c r="B44">
        <v>36</v>
      </c>
      <c r="E44">
        <v>19</v>
      </c>
      <c r="F44">
        <v>17</v>
      </c>
      <c r="H44">
        <v>16</v>
      </c>
      <c r="J44" s="1" t="s">
        <v>82</v>
      </c>
      <c r="K44" s="1">
        <v>165</v>
      </c>
      <c r="L44" s="1">
        <v>692.44379004010989</v>
      </c>
      <c r="M44" s="1">
        <v>4.1966290305461209</v>
      </c>
      <c r="N44" s="1"/>
      <c r="O44" s="1"/>
    </row>
    <row r="45" spans="2:18" ht="14.4" thickBot="1">
      <c r="B45">
        <v>36</v>
      </c>
      <c r="E45">
        <v>21</v>
      </c>
      <c r="F45">
        <v>18</v>
      </c>
      <c r="H45">
        <v>16</v>
      </c>
      <c r="J45" s="2" t="s">
        <v>83</v>
      </c>
      <c r="K45" s="2">
        <v>167</v>
      </c>
      <c r="L45" s="2">
        <v>13913.785714285719</v>
      </c>
      <c r="M45" s="2"/>
      <c r="N45" s="2"/>
      <c r="O45" s="2"/>
    </row>
    <row r="46" spans="2:18" ht="14.4" thickBot="1">
      <c r="B46">
        <v>37</v>
      </c>
      <c r="E46">
        <v>24</v>
      </c>
      <c r="F46">
        <v>23</v>
      </c>
      <c r="H46">
        <v>16</v>
      </c>
    </row>
    <row r="47" spans="2:18">
      <c r="B47">
        <v>37</v>
      </c>
      <c r="E47">
        <v>22</v>
      </c>
      <c r="F47">
        <v>21</v>
      </c>
      <c r="H47">
        <v>16</v>
      </c>
      <c r="J47" s="3"/>
      <c r="K47" s="3" t="s">
        <v>52</v>
      </c>
      <c r="L47" s="3" t="s">
        <v>78</v>
      </c>
      <c r="M47" s="3" t="s">
        <v>53</v>
      </c>
      <c r="N47" s="3" t="s">
        <v>54</v>
      </c>
      <c r="O47" s="3" t="s">
        <v>55</v>
      </c>
      <c r="P47" s="3" t="s">
        <v>56</v>
      </c>
      <c r="Q47" s="3" t="s">
        <v>84</v>
      </c>
      <c r="R47" s="3" t="s">
        <v>85</v>
      </c>
    </row>
    <row r="48" spans="2:18">
      <c r="B48">
        <v>37</v>
      </c>
      <c r="E48">
        <v>22</v>
      </c>
      <c r="F48">
        <v>21</v>
      </c>
      <c r="H48">
        <v>16</v>
      </c>
      <c r="J48" s="1" t="s">
        <v>46</v>
      </c>
      <c r="K48" s="1">
        <v>-11.528229676953352</v>
      </c>
      <c r="L48" s="1">
        <v>2.1188938060271472</v>
      </c>
      <c r="M48" s="1">
        <v>-5.4406830791432554</v>
      </c>
      <c r="N48" s="1">
        <v>1.8877747745794591E-7</v>
      </c>
      <c r="O48" s="1">
        <v>-15.711870292893469</v>
      </c>
      <c r="P48" s="1">
        <v>-7.3445890610132354</v>
      </c>
      <c r="Q48" s="1">
        <v>-15.711870292893469</v>
      </c>
      <c r="R48" s="1">
        <v>-7.3445890610132354</v>
      </c>
    </row>
    <row r="49" spans="2:18">
      <c r="B49">
        <v>37</v>
      </c>
      <c r="E49">
        <v>20</v>
      </c>
      <c r="F49">
        <v>20</v>
      </c>
      <c r="H49">
        <v>16</v>
      </c>
      <c r="J49" s="1" t="s">
        <v>73</v>
      </c>
      <c r="K49" s="1">
        <v>-0.18177106588345437</v>
      </c>
      <c r="L49" s="1">
        <v>8.1040632017608777E-2</v>
      </c>
      <c r="M49" s="1">
        <v>-2.2429620963957753</v>
      </c>
      <c r="N49" s="1">
        <v>2.623065132708691E-2</v>
      </c>
      <c r="O49" s="1">
        <v>-0.34178138763054677</v>
      </c>
      <c r="P49" s="1">
        <v>-2.1760744136361948E-2</v>
      </c>
      <c r="Q49" s="1">
        <v>-0.34178138763054677</v>
      </c>
      <c r="R49" s="1">
        <v>-2.1760744136361948E-2</v>
      </c>
    </row>
    <row r="50" spans="2:18" ht="14.4" thickBot="1">
      <c r="B50">
        <v>37</v>
      </c>
      <c r="E50">
        <v>21</v>
      </c>
      <c r="F50">
        <v>20</v>
      </c>
      <c r="H50">
        <v>16</v>
      </c>
      <c r="J50" s="2" t="s">
        <v>71</v>
      </c>
      <c r="K50" s="2">
        <v>3.2677222320608732</v>
      </c>
      <c r="L50" s="2">
        <v>5.9449655971914837E-2</v>
      </c>
      <c r="M50" s="2">
        <v>54.966209284787254</v>
      </c>
      <c r="N50" s="2">
        <v>5.3137163089023759E-108</v>
      </c>
      <c r="O50" s="2">
        <v>3.1503421186166305</v>
      </c>
      <c r="P50" s="2">
        <v>3.3851023455051159</v>
      </c>
      <c r="Q50" s="2">
        <v>3.1503421186166305</v>
      </c>
      <c r="R50" s="2">
        <v>3.3851023455051159</v>
      </c>
    </row>
    <row r="51" spans="2:18">
      <c r="B51">
        <v>37</v>
      </c>
      <c r="E51">
        <v>24</v>
      </c>
      <c r="F51">
        <v>21</v>
      </c>
      <c r="H51">
        <v>16</v>
      </c>
    </row>
    <row r="52" spans="2:18">
      <c r="B52">
        <v>37</v>
      </c>
      <c r="E52">
        <v>16</v>
      </c>
      <c r="F52">
        <v>16</v>
      </c>
      <c r="H52">
        <v>16</v>
      </c>
    </row>
    <row r="53" spans="2:18">
      <c r="B53">
        <v>37</v>
      </c>
      <c r="E53">
        <v>20</v>
      </c>
      <c r="F53">
        <v>20</v>
      </c>
      <c r="H53">
        <v>16</v>
      </c>
    </row>
    <row r="54" spans="2:18">
      <c r="B54">
        <v>37</v>
      </c>
      <c r="E54">
        <v>20</v>
      </c>
      <c r="F54">
        <v>20</v>
      </c>
      <c r="H54">
        <v>16</v>
      </c>
    </row>
    <row r="55" spans="2:18">
      <c r="B55">
        <v>38</v>
      </c>
      <c r="E55">
        <v>19</v>
      </c>
      <c r="F55">
        <v>17</v>
      </c>
      <c r="H55">
        <v>16</v>
      </c>
    </row>
    <row r="56" spans="2:18">
      <c r="B56">
        <v>38</v>
      </c>
      <c r="E56">
        <v>17</v>
      </c>
      <c r="F56">
        <v>17</v>
      </c>
      <c r="H56">
        <v>16</v>
      </c>
    </row>
    <row r="57" spans="2:18">
      <c r="B57">
        <v>38</v>
      </c>
      <c r="E57">
        <v>18</v>
      </c>
      <c r="F57">
        <v>16</v>
      </c>
      <c r="H57">
        <v>16</v>
      </c>
    </row>
    <row r="58" spans="2:18">
      <c r="B58">
        <v>38</v>
      </c>
      <c r="E58">
        <v>18</v>
      </c>
      <c r="F58">
        <v>15</v>
      </c>
      <c r="H58">
        <v>17</v>
      </c>
    </row>
    <row r="59" spans="2:18">
      <c r="B59">
        <v>38</v>
      </c>
      <c r="E59">
        <v>23</v>
      </c>
      <c r="F59">
        <v>20</v>
      </c>
      <c r="H59">
        <v>17</v>
      </c>
    </row>
    <row r="60" spans="2:18">
      <c r="B60">
        <v>38</v>
      </c>
      <c r="E60">
        <v>20</v>
      </c>
      <c r="F60">
        <v>19</v>
      </c>
      <c r="H60">
        <v>17</v>
      </c>
      <c r="J60" t="s">
        <v>42</v>
      </c>
      <c r="L60" t="s">
        <v>88</v>
      </c>
    </row>
    <row r="61" spans="2:18" ht="14.4" thickBot="1">
      <c r="B61">
        <v>38</v>
      </c>
      <c r="E61">
        <v>22</v>
      </c>
      <c r="F61">
        <v>20</v>
      </c>
      <c r="H61">
        <v>17</v>
      </c>
    </row>
    <row r="62" spans="2:18">
      <c r="B62">
        <v>38</v>
      </c>
      <c r="E62">
        <v>18</v>
      </c>
      <c r="F62">
        <v>18</v>
      </c>
      <c r="H62">
        <v>17</v>
      </c>
      <c r="J62" s="4" t="s">
        <v>77</v>
      </c>
      <c r="K62" s="4"/>
    </row>
    <row r="63" spans="2:18">
      <c r="B63">
        <v>38</v>
      </c>
      <c r="E63">
        <v>24</v>
      </c>
      <c r="F63">
        <v>21</v>
      </c>
      <c r="H63">
        <v>17</v>
      </c>
      <c r="J63" s="1" t="s">
        <v>43</v>
      </c>
      <c r="K63" s="1">
        <v>0.97481549439012904</v>
      </c>
    </row>
    <row r="64" spans="2:18">
      <c r="B64">
        <v>38</v>
      </c>
      <c r="E64">
        <v>19</v>
      </c>
      <c r="F64">
        <v>17</v>
      </c>
      <c r="H64">
        <v>17</v>
      </c>
      <c r="J64" s="1" t="s">
        <v>44</v>
      </c>
      <c r="K64" s="1">
        <v>0.95026524810307178</v>
      </c>
    </row>
    <row r="65" spans="2:18">
      <c r="B65">
        <v>39</v>
      </c>
      <c r="E65">
        <v>18</v>
      </c>
      <c r="F65">
        <v>17</v>
      </c>
      <c r="H65">
        <v>17</v>
      </c>
      <c r="J65" s="1" t="s">
        <v>45</v>
      </c>
      <c r="K65" s="1">
        <v>0.94966240262553336</v>
      </c>
    </row>
    <row r="66" spans="2:18">
      <c r="B66">
        <v>39</v>
      </c>
      <c r="E66">
        <v>20</v>
      </c>
      <c r="F66">
        <v>19</v>
      </c>
      <c r="H66">
        <v>17</v>
      </c>
      <c r="J66" s="1" t="s">
        <v>78</v>
      </c>
      <c r="K66" s="1">
        <v>2.04790903036454</v>
      </c>
    </row>
    <row r="67" spans="2:18" ht="14.4" thickBot="1">
      <c r="B67">
        <v>39</v>
      </c>
      <c r="E67">
        <v>19</v>
      </c>
      <c r="F67">
        <v>17</v>
      </c>
      <c r="H67">
        <v>17</v>
      </c>
      <c r="J67" s="2" t="s">
        <v>79</v>
      </c>
      <c r="K67" s="2">
        <v>168</v>
      </c>
    </row>
    <row r="68" spans="2:18">
      <c r="B68">
        <v>39</v>
      </c>
      <c r="E68">
        <v>21</v>
      </c>
      <c r="F68">
        <v>18</v>
      </c>
      <c r="H68">
        <v>17</v>
      </c>
    </row>
    <row r="69" spans="2:18" ht="14.4" thickBot="1">
      <c r="B69">
        <v>40</v>
      </c>
      <c r="E69">
        <v>20</v>
      </c>
      <c r="F69">
        <v>20</v>
      </c>
      <c r="H69">
        <v>17</v>
      </c>
      <c r="J69" t="s">
        <v>80</v>
      </c>
    </row>
    <row r="70" spans="2:18">
      <c r="B70">
        <v>40</v>
      </c>
      <c r="E70">
        <v>17</v>
      </c>
      <c r="F70">
        <v>15</v>
      </c>
      <c r="H70">
        <v>17</v>
      </c>
      <c r="J70" s="3"/>
      <c r="K70" s="3" t="s">
        <v>47</v>
      </c>
      <c r="L70" s="3" t="s">
        <v>48</v>
      </c>
      <c r="M70" s="3" t="s">
        <v>49</v>
      </c>
      <c r="N70" s="3" t="s">
        <v>50</v>
      </c>
      <c r="O70" s="3" t="s">
        <v>51</v>
      </c>
    </row>
    <row r="71" spans="2:18">
      <c r="B71">
        <v>40</v>
      </c>
      <c r="E71">
        <v>17</v>
      </c>
      <c r="F71">
        <v>15</v>
      </c>
      <c r="H71">
        <v>17</v>
      </c>
      <c r="J71" s="1" t="s">
        <v>81</v>
      </c>
      <c r="K71" s="1">
        <v>2</v>
      </c>
      <c r="L71" s="1">
        <v>13221.787033838695</v>
      </c>
      <c r="M71" s="1">
        <v>6610.8935169193473</v>
      </c>
      <c r="N71" s="1">
        <v>1576.2998703798805</v>
      </c>
      <c r="O71" s="1">
        <v>2.9815792203837164E-108</v>
      </c>
    </row>
    <row r="72" spans="2:18">
      <c r="B72">
        <v>40</v>
      </c>
      <c r="E72">
        <v>22</v>
      </c>
      <c r="F72">
        <v>20</v>
      </c>
      <c r="H72">
        <v>17</v>
      </c>
      <c r="J72" s="1" t="s">
        <v>82</v>
      </c>
      <c r="K72" s="1">
        <v>165</v>
      </c>
      <c r="L72" s="1">
        <v>691.99868044702407</v>
      </c>
      <c r="M72" s="1">
        <v>4.1939313966486305</v>
      </c>
      <c r="N72" s="1"/>
      <c r="O72" s="1"/>
    </row>
    <row r="73" spans="2:18" ht="14.4" thickBot="1">
      <c r="B73">
        <v>40</v>
      </c>
      <c r="E73">
        <v>22</v>
      </c>
      <c r="F73">
        <v>20</v>
      </c>
      <c r="H73">
        <v>17</v>
      </c>
      <c r="J73" s="2" t="s">
        <v>83</v>
      </c>
      <c r="K73" s="2">
        <v>167</v>
      </c>
      <c r="L73" s="2">
        <v>13913.785714285719</v>
      </c>
      <c r="M73" s="2"/>
      <c r="N73" s="2"/>
      <c r="O73" s="2"/>
    </row>
    <row r="74" spans="2:18" ht="14.4" thickBot="1">
      <c r="B74">
        <v>40</v>
      </c>
      <c r="E74">
        <v>23</v>
      </c>
      <c r="F74">
        <v>22</v>
      </c>
      <c r="H74">
        <v>17</v>
      </c>
    </row>
    <row r="75" spans="2:18">
      <c r="B75">
        <v>40</v>
      </c>
      <c r="E75">
        <v>24</v>
      </c>
      <c r="F75">
        <v>22</v>
      </c>
      <c r="H75">
        <v>17</v>
      </c>
      <c r="J75" s="3"/>
      <c r="K75" s="3" t="s">
        <v>52</v>
      </c>
      <c r="L75" s="3" t="s">
        <v>78</v>
      </c>
      <c r="M75" s="3" t="s">
        <v>53</v>
      </c>
      <c r="N75" s="3" t="s">
        <v>54</v>
      </c>
      <c r="O75" s="3" t="s">
        <v>55</v>
      </c>
      <c r="P75" s="3" t="s">
        <v>56</v>
      </c>
      <c r="Q75" s="3" t="s">
        <v>84</v>
      </c>
      <c r="R75" s="3" t="s">
        <v>85</v>
      </c>
    </row>
    <row r="76" spans="2:18">
      <c r="B76">
        <v>41</v>
      </c>
      <c r="E76">
        <v>19</v>
      </c>
      <c r="F76">
        <v>18</v>
      </c>
      <c r="H76">
        <v>17</v>
      </c>
      <c r="J76" s="1" t="s">
        <v>46</v>
      </c>
      <c r="K76" s="1">
        <v>-11.816988955145767</v>
      </c>
      <c r="L76" s="1">
        <v>1.9923048839417594</v>
      </c>
      <c r="M76" s="1">
        <v>-5.9313155583727468</v>
      </c>
      <c r="N76" s="1">
        <v>1.7130882373045051E-8</v>
      </c>
      <c r="O76" s="1">
        <v>-15.750686627056284</v>
      </c>
      <c r="P76" s="1">
        <v>-7.8832912832352502</v>
      </c>
      <c r="Q76" s="1">
        <v>-15.750686627056284</v>
      </c>
      <c r="R76" s="1">
        <v>-7.8832912832352502</v>
      </c>
    </row>
    <row r="77" spans="2:18">
      <c r="B77">
        <v>41</v>
      </c>
      <c r="E77">
        <v>23</v>
      </c>
      <c r="F77">
        <v>22</v>
      </c>
      <c r="H77">
        <v>17</v>
      </c>
      <c r="J77" s="1" t="s">
        <v>71</v>
      </c>
      <c r="K77" s="1">
        <v>3.2625806562881081</v>
      </c>
      <c r="L77" s="1">
        <v>5.9822445662704692E-2</v>
      </c>
      <c r="M77" s="1">
        <v>54.537734459795075</v>
      </c>
      <c r="N77" s="1">
        <v>1.8075966788259418E-107</v>
      </c>
      <c r="O77" s="1">
        <v>3.1444644898679419</v>
      </c>
      <c r="P77" s="1">
        <v>3.3806968227082743</v>
      </c>
      <c r="Q77" s="1">
        <v>3.1444644898679419</v>
      </c>
      <c r="R77" s="1">
        <v>3.3806968227082743</v>
      </c>
    </row>
    <row r="78" spans="2:18" ht="14.4" thickBot="1">
      <c r="B78">
        <v>41</v>
      </c>
      <c r="E78">
        <v>22</v>
      </c>
      <c r="F78">
        <v>21</v>
      </c>
      <c r="H78">
        <v>17</v>
      </c>
      <c r="J78" s="2" t="s">
        <v>75</v>
      </c>
      <c r="K78" s="2">
        <v>-0.17340766063938876</v>
      </c>
      <c r="L78" s="2">
        <v>7.6485004228883782E-2</v>
      </c>
      <c r="M78" s="2">
        <v>-2.2672112316351698</v>
      </c>
      <c r="N78" s="2">
        <v>2.4675330022700483E-2</v>
      </c>
      <c r="O78" s="2">
        <v>-0.32442314300670572</v>
      </c>
      <c r="P78" s="2">
        <v>-2.2392178272071822E-2</v>
      </c>
      <c r="Q78" s="2">
        <v>-0.32442314300670572</v>
      </c>
      <c r="R78" s="2">
        <v>-2.2392178272071822E-2</v>
      </c>
    </row>
    <row r="79" spans="2:18">
      <c r="B79">
        <v>41</v>
      </c>
      <c r="E79">
        <v>21</v>
      </c>
      <c r="F79">
        <v>20</v>
      </c>
      <c r="H79">
        <v>17</v>
      </c>
    </row>
    <row r="80" spans="2:18">
      <c r="B80">
        <v>41</v>
      </c>
      <c r="E80">
        <v>18</v>
      </c>
      <c r="F80">
        <v>18</v>
      </c>
      <c r="H80">
        <v>17</v>
      </c>
    </row>
    <row r="81" spans="2:12">
      <c r="B81">
        <v>41</v>
      </c>
      <c r="E81">
        <v>18</v>
      </c>
      <c r="F81">
        <v>19</v>
      </c>
      <c r="H81">
        <v>17</v>
      </c>
    </row>
    <row r="82" spans="2:12">
      <c r="B82">
        <v>42</v>
      </c>
      <c r="E82">
        <v>21</v>
      </c>
      <c r="F82">
        <v>19</v>
      </c>
      <c r="H82">
        <v>17</v>
      </c>
    </row>
    <row r="83" spans="2:12">
      <c r="B83">
        <v>42</v>
      </c>
      <c r="E83">
        <v>21</v>
      </c>
      <c r="F83">
        <v>21</v>
      </c>
      <c r="H83">
        <v>17</v>
      </c>
    </row>
    <row r="84" spans="2:12">
      <c r="B84">
        <v>42</v>
      </c>
      <c r="E84">
        <v>23</v>
      </c>
      <c r="F84">
        <v>21</v>
      </c>
      <c r="H84">
        <v>18</v>
      </c>
    </row>
    <row r="85" spans="2:12">
      <c r="B85">
        <v>42</v>
      </c>
      <c r="E85">
        <v>23</v>
      </c>
      <c r="F85">
        <v>24</v>
      </c>
      <c r="H85">
        <v>18</v>
      </c>
    </row>
    <row r="86" spans="2:12">
      <c r="B86">
        <v>43</v>
      </c>
      <c r="E86">
        <v>20</v>
      </c>
      <c r="F86">
        <v>19</v>
      </c>
      <c r="H86">
        <v>18</v>
      </c>
    </row>
    <row r="87" spans="2:12">
      <c r="B87">
        <v>43</v>
      </c>
      <c r="E87">
        <v>23</v>
      </c>
      <c r="F87">
        <v>23</v>
      </c>
      <c r="H87">
        <v>18</v>
      </c>
      <c r="J87" t="s">
        <v>42</v>
      </c>
      <c r="L87" t="s">
        <v>89</v>
      </c>
    </row>
    <row r="88" spans="2:12" ht="14.4" thickBot="1">
      <c r="B88">
        <v>43</v>
      </c>
      <c r="E88">
        <v>19</v>
      </c>
      <c r="F88">
        <v>19</v>
      </c>
      <c r="H88">
        <v>18</v>
      </c>
    </row>
    <row r="89" spans="2:12">
      <c r="B89">
        <v>43</v>
      </c>
      <c r="E89">
        <v>23</v>
      </c>
      <c r="F89">
        <v>20</v>
      </c>
      <c r="H89">
        <v>18</v>
      </c>
      <c r="J89" s="4" t="s">
        <v>77</v>
      </c>
      <c r="K89" s="4"/>
    </row>
    <row r="90" spans="2:12">
      <c r="B90">
        <v>43</v>
      </c>
      <c r="E90">
        <v>25</v>
      </c>
      <c r="F90">
        <v>24</v>
      </c>
      <c r="H90">
        <v>18</v>
      </c>
      <c r="J90" s="1" t="s">
        <v>43</v>
      </c>
      <c r="K90" s="1">
        <v>0.23280702727147085</v>
      </c>
    </row>
    <row r="91" spans="2:12">
      <c r="B91">
        <v>43</v>
      </c>
      <c r="E91">
        <v>21</v>
      </c>
      <c r="F91">
        <v>21</v>
      </c>
      <c r="H91">
        <v>18</v>
      </c>
      <c r="J91" s="1" t="s">
        <v>44</v>
      </c>
      <c r="K91" s="1">
        <v>5.4199111946979364E-2</v>
      </c>
    </row>
    <row r="92" spans="2:12">
      <c r="B92">
        <v>43</v>
      </c>
      <c r="E92">
        <v>21</v>
      </c>
      <c r="F92">
        <v>18</v>
      </c>
      <c r="H92">
        <v>18</v>
      </c>
      <c r="J92" s="1" t="s">
        <v>45</v>
      </c>
      <c r="K92" s="1">
        <v>4.2734858758457901E-2</v>
      </c>
    </row>
    <row r="93" spans="2:12">
      <c r="B93">
        <v>43</v>
      </c>
      <c r="E93">
        <v>22</v>
      </c>
      <c r="F93">
        <v>21</v>
      </c>
      <c r="H93">
        <v>18</v>
      </c>
      <c r="J93" s="1" t="s">
        <v>78</v>
      </c>
      <c r="K93" s="1">
        <v>8.9305980269913743</v>
      </c>
    </row>
    <row r="94" spans="2:12" ht="14.4" thickBot="1">
      <c r="B94">
        <v>44</v>
      </c>
      <c r="E94">
        <v>24</v>
      </c>
      <c r="F94">
        <v>23</v>
      </c>
      <c r="H94">
        <v>18</v>
      </c>
      <c r="J94" s="2" t="s">
        <v>79</v>
      </c>
      <c r="K94" s="2">
        <v>168</v>
      </c>
    </row>
    <row r="95" spans="2:12">
      <c r="B95">
        <v>44</v>
      </c>
      <c r="E95">
        <v>23</v>
      </c>
      <c r="F95">
        <v>22</v>
      </c>
      <c r="H95">
        <v>18</v>
      </c>
    </row>
    <row r="96" spans="2:12" ht="14.4" thickBot="1">
      <c r="B96">
        <v>44</v>
      </c>
      <c r="E96">
        <v>23</v>
      </c>
      <c r="F96">
        <v>21</v>
      </c>
      <c r="H96">
        <v>18</v>
      </c>
      <c r="J96" t="s">
        <v>80</v>
      </c>
    </row>
    <row r="97" spans="2:18">
      <c r="B97">
        <v>44</v>
      </c>
      <c r="E97">
        <v>19</v>
      </c>
      <c r="F97">
        <v>18</v>
      </c>
      <c r="H97">
        <v>18</v>
      </c>
      <c r="J97" s="3"/>
      <c r="K97" s="3" t="s">
        <v>47</v>
      </c>
      <c r="L97" s="3" t="s">
        <v>48</v>
      </c>
      <c r="M97" s="3" t="s">
        <v>49</v>
      </c>
      <c r="N97" s="3" t="s">
        <v>50</v>
      </c>
      <c r="O97" s="3" t="s">
        <v>51</v>
      </c>
    </row>
    <row r="98" spans="2:18">
      <c r="B98">
        <v>45</v>
      </c>
      <c r="E98">
        <v>20</v>
      </c>
      <c r="F98">
        <v>18</v>
      </c>
      <c r="H98">
        <v>18</v>
      </c>
      <c r="J98" s="1" t="s">
        <v>81</v>
      </c>
      <c r="K98" s="1">
        <v>2</v>
      </c>
      <c r="L98" s="1">
        <v>754.11482953485392</v>
      </c>
      <c r="M98" s="1">
        <v>377.05741476742696</v>
      </c>
      <c r="N98" s="1">
        <v>4.7276618071594934</v>
      </c>
      <c r="O98" s="1">
        <v>1.0080375037852196E-2</v>
      </c>
    </row>
    <row r="99" spans="2:18">
      <c r="B99">
        <v>45</v>
      </c>
      <c r="E99">
        <v>19</v>
      </c>
      <c r="F99">
        <v>20</v>
      </c>
      <c r="H99">
        <v>18</v>
      </c>
      <c r="J99" s="1" t="s">
        <v>82</v>
      </c>
      <c r="K99" s="1">
        <v>165</v>
      </c>
      <c r="L99" s="1">
        <v>13159.670884750865</v>
      </c>
      <c r="M99" s="1">
        <v>79.755581119702214</v>
      </c>
      <c r="N99" s="1"/>
      <c r="O99" s="1"/>
    </row>
    <row r="100" spans="2:18" ht="14.4" thickBot="1">
      <c r="B100">
        <v>45</v>
      </c>
      <c r="E100">
        <v>19</v>
      </c>
      <c r="F100">
        <v>19</v>
      </c>
      <c r="H100">
        <v>18</v>
      </c>
      <c r="J100" s="2" t="s">
        <v>83</v>
      </c>
      <c r="K100" s="2">
        <v>167</v>
      </c>
      <c r="L100" s="2">
        <v>13913.785714285719</v>
      </c>
      <c r="M100" s="2"/>
      <c r="N100" s="2"/>
      <c r="O100" s="2"/>
    </row>
    <row r="101" spans="2:18" ht="14.4" thickBot="1">
      <c r="B101">
        <v>45</v>
      </c>
      <c r="E101">
        <v>19</v>
      </c>
      <c r="F101">
        <v>17</v>
      </c>
      <c r="H101">
        <v>18</v>
      </c>
    </row>
    <row r="102" spans="2:18">
      <c r="B102">
        <v>45</v>
      </c>
      <c r="E102">
        <v>18</v>
      </c>
      <c r="F102">
        <v>15</v>
      </c>
      <c r="H102">
        <v>18</v>
      </c>
      <c r="J102" s="3"/>
      <c r="K102" s="3" t="s">
        <v>52</v>
      </c>
      <c r="L102" s="3" t="s">
        <v>78</v>
      </c>
      <c r="M102" s="3" t="s">
        <v>53</v>
      </c>
      <c r="N102" s="3" t="s">
        <v>54</v>
      </c>
      <c r="O102" s="3" t="s">
        <v>55</v>
      </c>
      <c r="P102" s="3" t="s">
        <v>56</v>
      </c>
      <c r="Q102" s="3" t="s">
        <v>84</v>
      </c>
      <c r="R102" s="3" t="s">
        <v>85</v>
      </c>
    </row>
    <row r="103" spans="2:18">
      <c r="B103">
        <v>45</v>
      </c>
      <c r="E103">
        <v>19</v>
      </c>
      <c r="F103">
        <v>21</v>
      </c>
      <c r="H103">
        <v>18</v>
      </c>
      <c r="J103" s="1" t="s">
        <v>46</v>
      </c>
      <c r="K103" s="1">
        <v>62.964872199097613</v>
      </c>
      <c r="L103" s="1">
        <v>7.2877269091764054</v>
      </c>
      <c r="M103" s="1">
        <v>8.6398506672656517</v>
      </c>
      <c r="N103" s="1">
        <v>4.6556557364786018E-15</v>
      </c>
      <c r="O103" s="1">
        <v>48.575651649967597</v>
      </c>
      <c r="P103" s="1">
        <v>77.354092748227629</v>
      </c>
      <c r="Q103" s="1">
        <v>48.575651649967597</v>
      </c>
      <c r="R103" s="1">
        <v>77.354092748227629</v>
      </c>
    </row>
    <row r="104" spans="2:18">
      <c r="B104">
        <v>45</v>
      </c>
      <c r="E104">
        <v>20</v>
      </c>
      <c r="F104">
        <v>17</v>
      </c>
      <c r="H104">
        <v>18</v>
      </c>
      <c r="J104" s="1" t="s">
        <v>73</v>
      </c>
      <c r="K104" s="1">
        <v>-0.16522788587497969</v>
      </c>
      <c r="L104" s="1">
        <v>0.57400621966451837</v>
      </c>
      <c r="M104" s="1">
        <v>-0.28785034066625304</v>
      </c>
      <c r="N104" s="1">
        <v>0.77382253540217172</v>
      </c>
      <c r="O104" s="1">
        <v>-1.2985719579374357</v>
      </c>
      <c r="P104" s="1">
        <v>0.96811618618747641</v>
      </c>
      <c r="Q104" s="1">
        <v>-1.2985719579374357</v>
      </c>
      <c r="R104" s="1">
        <v>0.96811618618747641</v>
      </c>
    </row>
    <row r="105" spans="2:18" ht="14.4" thickBot="1">
      <c r="B105">
        <v>45</v>
      </c>
      <c r="E105">
        <v>23</v>
      </c>
      <c r="F105">
        <v>20</v>
      </c>
      <c r="H105">
        <v>18</v>
      </c>
      <c r="J105" s="2" t="s">
        <v>75</v>
      </c>
      <c r="K105" s="2">
        <v>-0.8776956257505274</v>
      </c>
      <c r="L105" s="2">
        <v>0.538363063534676</v>
      </c>
      <c r="M105" s="2">
        <v>-1.6303043154333989</v>
      </c>
      <c r="N105" s="2">
        <v>0.10494464731521015</v>
      </c>
      <c r="O105" s="2">
        <v>-1.940664223949716</v>
      </c>
      <c r="P105" s="2">
        <v>0.18527297244866114</v>
      </c>
      <c r="Q105" s="2">
        <v>-1.940664223949716</v>
      </c>
      <c r="R105" s="2">
        <v>0.18527297244866114</v>
      </c>
    </row>
    <row r="106" spans="2:18">
      <c r="B106">
        <v>45</v>
      </c>
      <c r="E106">
        <v>18</v>
      </c>
      <c r="F106">
        <v>17</v>
      </c>
      <c r="H106">
        <v>18</v>
      </c>
    </row>
    <row r="107" spans="2:18">
      <c r="B107">
        <v>46</v>
      </c>
      <c r="E107">
        <v>24</v>
      </c>
      <c r="F107">
        <v>21</v>
      </c>
      <c r="H107">
        <v>19</v>
      </c>
    </row>
    <row r="108" spans="2:18">
      <c r="B108">
        <v>46</v>
      </c>
      <c r="E108">
        <v>23</v>
      </c>
      <c r="F108">
        <v>21</v>
      </c>
      <c r="H108">
        <v>19</v>
      </c>
    </row>
    <row r="109" spans="2:18">
      <c r="B109">
        <v>46</v>
      </c>
      <c r="E109">
        <v>18</v>
      </c>
      <c r="F109">
        <v>16</v>
      </c>
      <c r="H109">
        <v>19</v>
      </c>
    </row>
    <row r="110" spans="2:18">
      <c r="B110">
        <v>46</v>
      </c>
      <c r="E110">
        <v>20</v>
      </c>
      <c r="F110">
        <v>19</v>
      </c>
      <c r="H110">
        <v>19</v>
      </c>
    </row>
    <row r="111" spans="2:18">
      <c r="B111">
        <v>46</v>
      </c>
      <c r="E111">
        <v>20</v>
      </c>
      <c r="F111">
        <v>19</v>
      </c>
      <c r="H111">
        <v>19</v>
      </c>
    </row>
    <row r="112" spans="2:18">
      <c r="B112">
        <v>46</v>
      </c>
      <c r="E112">
        <v>23</v>
      </c>
      <c r="F112">
        <v>21</v>
      </c>
      <c r="H112">
        <v>19</v>
      </c>
    </row>
    <row r="113" spans="2:8">
      <c r="B113">
        <v>46</v>
      </c>
      <c r="E113">
        <v>19</v>
      </c>
      <c r="F113">
        <v>19</v>
      </c>
      <c r="H113">
        <v>19</v>
      </c>
    </row>
    <row r="114" spans="2:8">
      <c r="B114">
        <v>47</v>
      </c>
      <c r="E114">
        <v>18</v>
      </c>
      <c r="F114">
        <v>18</v>
      </c>
      <c r="H114">
        <v>19</v>
      </c>
    </row>
    <row r="115" spans="2:8">
      <c r="B115">
        <v>47</v>
      </c>
      <c r="E115">
        <v>23</v>
      </c>
      <c r="F115">
        <v>21</v>
      </c>
      <c r="H115">
        <v>19</v>
      </c>
    </row>
    <row r="116" spans="2:8">
      <c r="B116">
        <v>47</v>
      </c>
      <c r="E116">
        <v>23</v>
      </c>
      <c r="F116">
        <v>21</v>
      </c>
      <c r="H116">
        <v>19</v>
      </c>
    </row>
    <row r="117" spans="2:8">
      <c r="B117">
        <v>47</v>
      </c>
      <c r="E117">
        <v>18</v>
      </c>
      <c r="F117">
        <v>15</v>
      </c>
      <c r="H117">
        <v>19</v>
      </c>
    </row>
    <row r="118" spans="2:8">
      <c r="B118">
        <v>47</v>
      </c>
      <c r="E118">
        <v>17</v>
      </c>
      <c r="F118">
        <v>17</v>
      </c>
      <c r="H118">
        <v>19</v>
      </c>
    </row>
    <row r="119" spans="2:8">
      <c r="B119">
        <v>48</v>
      </c>
      <c r="E119">
        <v>21</v>
      </c>
      <c r="F119">
        <v>14</v>
      </c>
      <c r="H119">
        <v>19</v>
      </c>
    </row>
    <row r="120" spans="2:8">
      <c r="B120">
        <v>48</v>
      </c>
      <c r="E120">
        <v>19</v>
      </c>
      <c r="F120">
        <v>19</v>
      </c>
      <c r="H120">
        <v>19</v>
      </c>
    </row>
    <row r="121" spans="2:8">
      <c r="B121">
        <v>48</v>
      </c>
      <c r="E121">
        <v>19</v>
      </c>
      <c r="F121">
        <v>18</v>
      </c>
      <c r="H121">
        <v>19</v>
      </c>
    </row>
    <row r="122" spans="2:8">
      <c r="B122">
        <v>49</v>
      </c>
      <c r="E122">
        <v>19</v>
      </c>
      <c r="F122">
        <v>17</v>
      </c>
      <c r="H122">
        <v>19</v>
      </c>
    </row>
    <row r="123" spans="2:8">
      <c r="B123">
        <v>49</v>
      </c>
      <c r="E123">
        <v>19</v>
      </c>
      <c r="F123">
        <v>18</v>
      </c>
      <c r="H123">
        <v>19</v>
      </c>
    </row>
    <row r="124" spans="2:8">
      <c r="B124">
        <v>49</v>
      </c>
      <c r="E124">
        <v>19</v>
      </c>
      <c r="F124">
        <v>18</v>
      </c>
      <c r="H124">
        <v>19</v>
      </c>
    </row>
    <row r="125" spans="2:8">
      <c r="B125">
        <v>49</v>
      </c>
      <c r="E125">
        <v>17</v>
      </c>
      <c r="F125">
        <v>17</v>
      </c>
      <c r="H125">
        <v>19</v>
      </c>
    </row>
    <row r="126" spans="2:8">
      <c r="B126">
        <v>49</v>
      </c>
      <c r="E126">
        <v>20</v>
      </c>
      <c r="F126">
        <v>20</v>
      </c>
      <c r="H126">
        <v>19</v>
      </c>
    </row>
    <row r="127" spans="2:8">
      <c r="B127">
        <v>49</v>
      </c>
      <c r="E127">
        <v>20</v>
      </c>
      <c r="F127">
        <v>19</v>
      </c>
      <c r="H127">
        <v>19</v>
      </c>
    </row>
    <row r="128" spans="2:8">
      <c r="B128">
        <v>49</v>
      </c>
      <c r="E128">
        <v>18</v>
      </c>
      <c r="F128">
        <v>17</v>
      </c>
      <c r="H128">
        <v>19</v>
      </c>
    </row>
    <row r="129" spans="2:8">
      <c r="B129">
        <v>50</v>
      </c>
      <c r="E129">
        <v>22</v>
      </c>
      <c r="F129">
        <v>20</v>
      </c>
      <c r="H129">
        <v>19</v>
      </c>
    </row>
    <row r="130" spans="2:8">
      <c r="B130">
        <v>50</v>
      </c>
      <c r="E130">
        <v>20</v>
      </c>
      <c r="F130">
        <v>18</v>
      </c>
      <c r="H130">
        <v>19</v>
      </c>
    </row>
    <row r="131" spans="2:8">
      <c r="B131">
        <v>50</v>
      </c>
      <c r="E131">
        <v>20</v>
      </c>
      <c r="F131">
        <v>19</v>
      </c>
      <c r="H131">
        <v>19</v>
      </c>
    </row>
    <row r="132" spans="2:8">
      <c r="B132">
        <v>50</v>
      </c>
      <c r="E132">
        <v>19</v>
      </c>
      <c r="F132">
        <v>18</v>
      </c>
      <c r="H132">
        <v>19</v>
      </c>
    </row>
    <row r="133" spans="2:8">
      <c r="B133">
        <v>50</v>
      </c>
      <c r="E133">
        <v>19</v>
      </c>
      <c r="F133">
        <v>17</v>
      </c>
      <c r="H133">
        <v>20</v>
      </c>
    </row>
    <row r="134" spans="2:8">
      <c r="B134" s="6">
        <v>50</v>
      </c>
      <c r="E134">
        <v>23</v>
      </c>
      <c r="F134">
        <v>22</v>
      </c>
      <c r="H134">
        <v>20</v>
      </c>
    </row>
    <row r="135" spans="2:8">
      <c r="B135">
        <v>51</v>
      </c>
      <c r="E135">
        <v>20</v>
      </c>
      <c r="F135">
        <v>21</v>
      </c>
      <c r="H135">
        <v>20</v>
      </c>
    </row>
    <row r="136" spans="2:8">
      <c r="B136">
        <v>51</v>
      </c>
      <c r="E136">
        <v>22</v>
      </c>
      <c r="F136">
        <v>20</v>
      </c>
      <c r="H136">
        <v>20</v>
      </c>
    </row>
    <row r="137" spans="2:8">
      <c r="B137">
        <v>51</v>
      </c>
      <c r="E137">
        <v>20</v>
      </c>
      <c r="F137">
        <v>20</v>
      </c>
      <c r="H137">
        <v>20</v>
      </c>
    </row>
    <row r="138" spans="2:8">
      <c r="B138">
        <v>51</v>
      </c>
      <c r="E138">
        <v>19</v>
      </c>
      <c r="F138">
        <v>18</v>
      </c>
      <c r="H138">
        <v>20</v>
      </c>
    </row>
    <row r="139" spans="2:8">
      <c r="B139">
        <v>51</v>
      </c>
      <c r="E139">
        <v>19</v>
      </c>
      <c r="F139">
        <v>20</v>
      </c>
      <c r="H139">
        <v>20</v>
      </c>
    </row>
    <row r="140" spans="2:8">
      <c r="B140">
        <v>51</v>
      </c>
      <c r="E140">
        <v>19</v>
      </c>
      <c r="F140">
        <v>17</v>
      </c>
      <c r="H140">
        <v>20</v>
      </c>
    </row>
    <row r="141" spans="2:8">
      <c r="B141">
        <v>51</v>
      </c>
      <c r="E141">
        <v>20</v>
      </c>
      <c r="F141">
        <v>16</v>
      </c>
      <c r="H141">
        <v>20</v>
      </c>
    </row>
    <row r="142" spans="2:8">
      <c r="B142">
        <v>51</v>
      </c>
      <c r="E142">
        <v>18</v>
      </c>
      <c r="F142">
        <v>17</v>
      </c>
      <c r="H142">
        <v>20</v>
      </c>
    </row>
    <row r="143" spans="2:8">
      <c r="B143">
        <v>52</v>
      </c>
      <c r="E143">
        <v>21</v>
      </c>
      <c r="F143">
        <v>19</v>
      </c>
      <c r="H143" s="6">
        <v>20</v>
      </c>
    </row>
    <row r="144" spans="2:8">
      <c r="B144">
        <v>52</v>
      </c>
      <c r="E144">
        <v>21</v>
      </c>
      <c r="F144">
        <v>20</v>
      </c>
      <c r="H144" s="6">
        <v>20</v>
      </c>
    </row>
    <row r="145" spans="2:8">
      <c r="B145">
        <v>52</v>
      </c>
      <c r="E145">
        <v>22</v>
      </c>
      <c r="F145">
        <v>21</v>
      </c>
      <c r="H145" s="6">
        <v>20</v>
      </c>
    </row>
    <row r="146" spans="2:8">
      <c r="B146">
        <v>52</v>
      </c>
      <c r="E146">
        <v>22</v>
      </c>
      <c r="F146">
        <v>21</v>
      </c>
      <c r="H146" s="6">
        <v>20</v>
      </c>
    </row>
    <row r="147" spans="2:8">
      <c r="B147">
        <v>52</v>
      </c>
      <c r="E147">
        <v>22</v>
      </c>
      <c r="F147">
        <v>22</v>
      </c>
      <c r="H147" s="6">
        <v>20</v>
      </c>
    </row>
    <row r="148" spans="2:8">
      <c r="B148">
        <v>52</v>
      </c>
      <c r="E148">
        <v>23</v>
      </c>
      <c r="F148">
        <v>21</v>
      </c>
      <c r="H148" s="6">
        <v>20</v>
      </c>
    </row>
    <row r="149" spans="2:8">
      <c r="B149">
        <v>53</v>
      </c>
      <c r="E149">
        <v>19</v>
      </c>
      <c r="F149">
        <v>17</v>
      </c>
      <c r="H149" s="6">
        <v>21</v>
      </c>
    </row>
    <row r="150" spans="2:8">
      <c r="B150">
        <v>53</v>
      </c>
      <c r="E150">
        <v>22</v>
      </c>
      <c r="F150">
        <v>23</v>
      </c>
      <c r="H150" s="6">
        <v>21</v>
      </c>
    </row>
    <row r="151" spans="2:8">
      <c r="B151">
        <v>54</v>
      </c>
      <c r="E151">
        <v>21</v>
      </c>
      <c r="F151">
        <v>20</v>
      </c>
      <c r="H151" s="6">
        <v>21</v>
      </c>
    </row>
    <row r="152" spans="2:8">
      <c r="B152">
        <v>54</v>
      </c>
      <c r="E152">
        <v>18</v>
      </c>
      <c r="F152">
        <v>18</v>
      </c>
      <c r="H152" s="6">
        <v>21</v>
      </c>
    </row>
    <row r="153" spans="2:8">
      <c r="B153">
        <v>54</v>
      </c>
      <c r="E153">
        <v>21</v>
      </c>
      <c r="F153">
        <v>20</v>
      </c>
      <c r="H153">
        <v>21</v>
      </c>
    </row>
    <row r="154" spans="2:8">
      <c r="B154">
        <v>54</v>
      </c>
      <c r="E154">
        <v>23</v>
      </c>
      <c r="F154">
        <v>23</v>
      </c>
      <c r="H154">
        <v>21</v>
      </c>
    </row>
    <row r="155" spans="2:8">
      <c r="B155">
        <v>54</v>
      </c>
      <c r="E155">
        <v>21</v>
      </c>
      <c r="F155">
        <v>20</v>
      </c>
      <c r="H155">
        <v>21</v>
      </c>
    </row>
    <row r="156" spans="2:8">
      <c r="B156">
        <v>55</v>
      </c>
      <c r="E156">
        <v>20</v>
      </c>
      <c r="F156">
        <v>18</v>
      </c>
      <c r="H156">
        <v>21</v>
      </c>
    </row>
    <row r="157" spans="2:8">
      <c r="B157">
        <v>55</v>
      </c>
      <c r="E157">
        <v>17</v>
      </c>
      <c r="F157">
        <v>16</v>
      </c>
      <c r="H157">
        <v>21</v>
      </c>
    </row>
    <row r="158" spans="2:8">
      <c r="B158">
        <v>56</v>
      </c>
      <c r="E158">
        <v>20</v>
      </c>
      <c r="F158">
        <v>19</v>
      </c>
      <c r="H158">
        <v>22</v>
      </c>
    </row>
    <row r="159" spans="2:8">
      <c r="B159">
        <v>56</v>
      </c>
      <c r="E159">
        <v>22</v>
      </c>
      <c r="F159">
        <v>21</v>
      </c>
      <c r="H159">
        <v>22</v>
      </c>
    </row>
    <row r="160" spans="2:8">
      <c r="B160">
        <v>57</v>
      </c>
      <c r="E160">
        <v>18</v>
      </c>
      <c r="F160">
        <v>17</v>
      </c>
      <c r="H160">
        <v>22</v>
      </c>
    </row>
    <row r="161" spans="2:8">
      <c r="B161">
        <v>57</v>
      </c>
      <c r="E161">
        <v>16</v>
      </c>
      <c r="F161">
        <v>16</v>
      </c>
      <c r="H161">
        <v>22</v>
      </c>
    </row>
    <row r="162" spans="2:8">
      <c r="B162">
        <v>57</v>
      </c>
      <c r="E162">
        <v>20</v>
      </c>
      <c r="F162">
        <v>19</v>
      </c>
      <c r="H162">
        <v>22</v>
      </c>
    </row>
    <row r="163" spans="2:8">
      <c r="B163">
        <v>57</v>
      </c>
      <c r="E163">
        <v>21</v>
      </c>
      <c r="F163">
        <v>22</v>
      </c>
      <c r="H163">
        <v>22</v>
      </c>
    </row>
    <row r="164" spans="2:8">
      <c r="B164">
        <v>58</v>
      </c>
      <c r="E164">
        <v>21</v>
      </c>
      <c r="F164">
        <v>19</v>
      </c>
      <c r="H164">
        <v>22</v>
      </c>
    </row>
    <row r="165" spans="2:8">
      <c r="B165">
        <v>58</v>
      </c>
      <c r="E165">
        <v>19</v>
      </c>
      <c r="F165">
        <v>18</v>
      </c>
      <c r="H165">
        <v>23</v>
      </c>
    </row>
    <row r="166" spans="2:8">
      <c r="B166">
        <v>60</v>
      </c>
      <c r="E166">
        <v>17</v>
      </c>
      <c r="F166">
        <v>16</v>
      </c>
      <c r="H166">
        <v>23</v>
      </c>
    </row>
    <row r="167" spans="2:8">
      <c r="B167" s="5">
        <v>62</v>
      </c>
      <c r="E167">
        <v>20</v>
      </c>
      <c r="F167">
        <v>17</v>
      </c>
      <c r="H167">
        <v>23</v>
      </c>
    </row>
    <row r="168" spans="2:8">
      <c r="B168" s="5">
        <v>63</v>
      </c>
      <c r="E168">
        <v>18</v>
      </c>
      <c r="F168">
        <v>17</v>
      </c>
      <c r="H168" s="5">
        <v>24</v>
      </c>
    </row>
    <row r="169" spans="2:8">
      <c r="B169" s="5">
        <v>65</v>
      </c>
      <c r="E169">
        <v>22</v>
      </c>
      <c r="F169">
        <v>21</v>
      </c>
      <c r="H169" s="5">
        <v>24</v>
      </c>
    </row>
    <row r="170" spans="2:8">
      <c r="B170" s="5">
        <v>65</v>
      </c>
      <c r="E170">
        <v>24</v>
      </c>
      <c r="F170">
        <v>16</v>
      </c>
      <c r="H170" s="5">
        <v>25</v>
      </c>
    </row>
    <row r="171" spans="2:8">
      <c r="B171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5C7E-E549-449A-9DF8-4151817CAF4C}">
  <dimension ref="B2:P194"/>
  <sheetViews>
    <sheetView topLeftCell="A13" workbookViewId="0">
      <selection activeCell="I5" sqref="I5"/>
    </sheetView>
  </sheetViews>
  <sheetFormatPr defaultRowHeight="13.8"/>
  <cols>
    <col min="2" max="2" width="29.21875" customWidth="1"/>
    <col min="3" max="3" width="24.21875" customWidth="1"/>
    <col min="4" max="4" width="7.77734375" customWidth="1"/>
    <col min="8" max="8" width="19.6640625" customWidth="1"/>
    <col min="9" max="9" width="32.77734375" customWidth="1"/>
    <col min="12" max="12" width="17.33203125" customWidth="1"/>
    <col min="13" max="13" width="26.88671875" customWidth="1"/>
  </cols>
  <sheetData>
    <row r="2" spans="2:13">
      <c r="B2" t="s">
        <v>2</v>
      </c>
      <c r="C2" t="s">
        <v>91</v>
      </c>
    </row>
    <row r="3" spans="2:13">
      <c r="B3">
        <v>18</v>
      </c>
      <c r="C3">
        <v>43</v>
      </c>
      <c r="H3" t="s">
        <v>42</v>
      </c>
    </row>
    <row r="4" spans="2:13" ht="14.4" thickBot="1">
      <c r="B4">
        <v>19</v>
      </c>
      <c r="C4">
        <v>32</v>
      </c>
    </row>
    <row r="5" spans="2:13">
      <c r="B5">
        <v>13</v>
      </c>
      <c r="C5">
        <v>34</v>
      </c>
      <c r="H5" s="4" t="s">
        <v>77</v>
      </c>
      <c r="I5" s="4"/>
    </row>
    <row r="6" spans="2:13">
      <c r="B6">
        <v>20</v>
      </c>
      <c r="C6">
        <v>41</v>
      </c>
      <c r="H6" s="1" t="s">
        <v>43</v>
      </c>
      <c r="I6" s="1">
        <v>0.72435248128708174</v>
      </c>
    </row>
    <row r="7" spans="2:13">
      <c r="B7">
        <v>19</v>
      </c>
      <c r="C7">
        <v>54</v>
      </c>
      <c r="H7" s="1" t="s">
        <v>44</v>
      </c>
      <c r="I7" s="1">
        <v>0.52468651714675207</v>
      </c>
    </row>
    <row r="8" spans="2:13">
      <c r="B8">
        <v>22</v>
      </c>
      <c r="C8">
        <v>52</v>
      </c>
      <c r="H8" s="1" t="s">
        <v>45</v>
      </c>
      <c r="I8" s="1">
        <v>0.52182318291269636</v>
      </c>
    </row>
    <row r="9" spans="2:13">
      <c r="B9">
        <v>16</v>
      </c>
      <c r="C9">
        <v>34</v>
      </c>
      <c r="H9" s="1" t="s">
        <v>78</v>
      </c>
      <c r="I9" s="1">
        <v>6.4260116547826849</v>
      </c>
    </row>
    <row r="10" spans="2:13" ht="14.4" thickBot="1">
      <c r="B10">
        <v>18</v>
      </c>
      <c r="C10">
        <v>34</v>
      </c>
      <c r="H10" s="2" t="s">
        <v>79</v>
      </c>
      <c r="I10" s="2">
        <v>168</v>
      </c>
    </row>
    <row r="11" spans="2:13">
      <c r="B11">
        <v>19</v>
      </c>
      <c r="C11">
        <v>39</v>
      </c>
    </row>
    <row r="12" spans="2:13" ht="14.4" thickBot="1">
      <c r="B12">
        <v>17</v>
      </c>
      <c r="C12">
        <v>44</v>
      </c>
      <c r="H12" t="s">
        <v>80</v>
      </c>
    </row>
    <row r="13" spans="2:13">
      <c r="B13">
        <v>17</v>
      </c>
      <c r="C13">
        <v>45</v>
      </c>
      <c r="H13" s="3"/>
      <c r="I13" s="3" t="s">
        <v>47</v>
      </c>
      <c r="J13" s="3" t="s">
        <v>48</v>
      </c>
      <c r="K13" s="3" t="s">
        <v>49</v>
      </c>
      <c r="L13" s="3" t="s">
        <v>50</v>
      </c>
      <c r="M13" s="3" t="s">
        <v>51</v>
      </c>
    </row>
    <row r="14" spans="2:13">
      <c r="B14">
        <v>19</v>
      </c>
      <c r="C14">
        <v>47</v>
      </c>
      <c r="H14" s="1" t="s">
        <v>81</v>
      </c>
      <c r="I14" s="1">
        <v>1</v>
      </c>
      <c r="J14" s="1">
        <v>7566.775976433978</v>
      </c>
      <c r="K14" s="1">
        <v>7566.775976433978</v>
      </c>
      <c r="L14" s="1">
        <v>183.24319630809248</v>
      </c>
      <c r="M14" s="1">
        <v>1.313172049409895E-28</v>
      </c>
    </row>
    <row r="15" spans="2:13">
      <c r="B15">
        <v>19</v>
      </c>
      <c r="C15">
        <v>52</v>
      </c>
      <c r="H15" s="1" t="s">
        <v>82</v>
      </c>
      <c r="I15" s="1">
        <v>166</v>
      </c>
      <c r="J15" s="1">
        <v>6854.7418807088807</v>
      </c>
      <c r="K15" s="1">
        <v>41.293625787402895</v>
      </c>
      <c r="L15" s="1"/>
      <c r="M15" s="1"/>
    </row>
    <row r="16" spans="2:13" ht="14.4" thickBot="1">
      <c r="B16">
        <v>17</v>
      </c>
      <c r="C16">
        <v>35</v>
      </c>
      <c r="H16" s="2" t="s">
        <v>83</v>
      </c>
      <c r="I16" s="2">
        <v>167</v>
      </c>
      <c r="J16" s="2">
        <v>14421.517857142859</v>
      </c>
      <c r="K16" s="2"/>
      <c r="L16" s="2"/>
      <c r="M16" s="2"/>
    </row>
    <row r="17" spans="2:16" ht="14.4" thickBot="1">
      <c r="B17">
        <v>18</v>
      </c>
      <c r="C17">
        <v>47</v>
      </c>
    </row>
    <row r="18" spans="2:16">
      <c r="B18">
        <v>19</v>
      </c>
      <c r="C18">
        <v>37</v>
      </c>
      <c r="H18" s="3"/>
      <c r="I18" s="3" t="s">
        <v>52</v>
      </c>
      <c r="J18" s="3" t="s">
        <v>78</v>
      </c>
      <c r="K18" s="3" t="s">
        <v>53</v>
      </c>
      <c r="L18" s="3" t="s">
        <v>54</v>
      </c>
      <c r="M18" s="3" t="s">
        <v>55</v>
      </c>
      <c r="N18" s="3" t="s">
        <v>56</v>
      </c>
      <c r="O18" s="3" t="s">
        <v>84</v>
      </c>
      <c r="P18" s="3" t="s">
        <v>85</v>
      </c>
    </row>
    <row r="19" spans="2:16">
      <c r="B19">
        <v>18</v>
      </c>
      <c r="C19">
        <v>45</v>
      </c>
      <c r="H19" s="1" t="s">
        <v>46</v>
      </c>
      <c r="I19" s="1">
        <v>-1.3623038488562358</v>
      </c>
      <c r="J19" s="1">
        <v>3.2922961731810831</v>
      </c>
      <c r="K19" s="1">
        <v>-0.41378532707765181</v>
      </c>
      <c r="L19" s="1">
        <v>0.67956543543686121</v>
      </c>
      <c r="M19" s="1">
        <v>-7.8624743586379431</v>
      </c>
      <c r="N19" s="1">
        <v>5.1378666609254715</v>
      </c>
      <c r="O19" s="1">
        <v>-7.8624743586379431</v>
      </c>
      <c r="P19" s="1">
        <v>5.1378666609254715</v>
      </c>
    </row>
    <row r="20" spans="2:16" ht="14.4" thickBot="1">
      <c r="B20">
        <v>21</v>
      </c>
      <c r="C20">
        <v>57</v>
      </c>
      <c r="H20" s="2" t="s">
        <v>1</v>
      </c>
      <c r="I20" s="2">
        <v>2.4905339995315772</v>
      </c>
      <c r="J20" s="2">
        <v>0.18398335987030948</v>
      </c>
      <c r="K20" s="2">
        <v>13.536735068253799</v>
      </c>
      <c r="L20" s="2">
        <v>1.313172049409989E-28</v>
      </c>
      <c r="M20" s="2">
        <v>2.1272850245877417</v>
      </c>
      <c r="N20" s="2">
        <v>2.8537829744754126</v>
      </c>
      <c r="O20" s="2">
        <v>2.1272850245877417</v>
      </c>
      <c r="P20" s="2">
        <v>2.8537829744754126</v>
      </c>
    </row>
    <row r="21" spans="2:16">
      <c r="B21">
        <v>17</v>
      </c>
      <c r="C21">
        <v>38</v>
      </c>
    </row>
    <row r="22" spans="2:16">
      <c r="B22">
        <v>20</v>
      </c>
      <c r="C22">
        <v>51</v>
      </c>
    </row>
    <row r="23" spans="2:16">
      <c r="B23">
        <v>20</v>
      </c>
      <c r="C23">
        <v>54</v>
      </c>
    </row>
    <row r="24" spans="2:16">
      <c r="B24">
        <v>17</v>
      </c>
      <c r="C24">
        <v>51</v>
      </c>
      <c r="H24" t="s">
        <v>57</v>
      </c>
      <c r="L24" t="s">
        <v>58</v>
      </c>
    </row>
    <row r="25" spans="2:16" ht="14.4" thickBot="1">
      <c r="B25">
        <v>18</v>
      </c>
      <c r="C25">
        <v>38</v>
      </c>
    </row>
    <row r="26" spans="2:16">
      <c r="B26">
        <v>21</v>
      </c>
      <c r="C26">
        <v>49</v>
      </c>
      <c r="H26" s="3" t="s">
        <v>62</v>
      </c>
      <c r="I26" s="3" t="s">
        <v>69</v>
      </c>
      <c r="J26" s="1" t="s">
        <v>64</v>
      </c>
      <c r="L26" s="3" t="s">
        <v>70</v>
      </c>
      <c r="M26" s="3" t="s">
        <v>90</v>
      </c>
    </row>
    <row r="27" spans="2:16">
      <c r="B27">
        <v>20</v>
      </c>
      <c r="C27">
        <v>45</v>
      </c>
      <c r="H27" s="1">
        <v>1</v>
      </c>
      <c r="I27" s="1">
        <v>43.467308142712156</v>
      </c>
      <c r="J27" s="1">
        <v>-0.46730814271215593</v>
      </c>
      <c r="L27" s="1">
        <v>0.29761904761904762</v>
      </c>
      <c r="M27" s="1">
        <v>19</v>
      </c>
    </row>
    <row r="28" spans="2:16">
      <c r="B28">
        <v>17</v>
      </c>
      <c r="C28">
        <v>37</v>
      </c>
      <c r="H28" s="1">
        <v>2</v>
      </c>
      <c r="I28" s="1">
        <v>45.957842142243727</v>
      </c>
      <c r="J28" s="1">
        <v>-13.957842142243727</v>
      </c>
      <c r="L28" s="1">
        <v>0.89285714285714279</v>
      </c>
      <c r="M28" s="1">
        <v>22</v>
      </c>
    </row>
    <row r="29" spans="2:16">
      <c r="B29">
        <v>19</v>
      </c>
      <c r="C29">
        <v>50</v>
      </c>
      <c r="H29" s="1">
        <v>3</v>
      </c>
      <c r="I29" s="1">
        <v>31.014638145054271</v>
      </c>
      <c r="J29" s="1">
        <v>2.9853618549457295</v>
      </c>
      <c r="L29" s="1">
        <v>1.4880952380952381</v>
      </c>
      <c r="M29" s="1">
        <v>23</v>
      </c>
    </row>
    <row r="30" spans="2:16">
      <c r="B30">
        <v>16</v>
      </c>
      <c r="C30">
        <v>43</v>
      </c>
      <c r="H30" s="1">
        <v>4</v>
      </c>
      <c r="I30" s="1">
        <v>48.448376141775306</v>
      </c>
      <c r="J30" s="1">
        <v>-7.4483761417753058</v>
      </c>
      <c r="L30" s="1">
        <v>2.083333333333333</v>
      </c>
      <c r="M30" s="1">
        <v>24</v>
      </c>
    </row>
    <row r="31" spans="2:16">
      <c r="B31">
        <v>19</v>
      </c>
      <c r="C31">
        <v>49</v>
      </c>
      <c r="H31" s="1">
        <v>5</v>
      </c>
      <c r="I31" s="1">
        <v>45.957842142243727</v>
      </c>
      <c r="J31" s="1">
        <v>8.0421578577562727</v>
      </c>
      <c r="L31" s="1">
        <v>2.6785714285714284</v>
      </c>
      <c r="M31" s="1">
        <v>25</v>
      </c>
    </row>
    <row r="32" spans="2:16">
      <c r="B32">
        <v>20</v>
      </c>
      <c r="C32">
        <v>65</v>
      </c>
      <c r="H32" s="1">
        <v>6</v>
      </c>
      <c r="I32" s="1">
        <v>53.429444140838463</v>
      </c>
      <c r="J32" s="1">
        <v>-1.4294441408384628</v>
      </c>
      <c r="L32" s="1">
        <v>3.2738095238095237</v>
      </c>
      <c r="M32" s="1">
        <v>26</v>
      </c>
    </row>
    <row r="33" spans="2:13">
      <c r="B33">
        <v>16</v>
      </c>
      <c r="C33">
        <v>34</v>
      </c>
      <c r="H33" s="1">
        <v>7</v>
      </c>
      <c r="I33" s="1">
        <v>38.486240143648999</v>
      </c>
      <c r="J33" s="1">
        <v>-4.4862401436489989</v>
      </c>
      <c r="L33" s="1">
        <v>3.8690476190476186</v>
      </c>
      <c r="M33" s="1">
        <v>28</v>
      </c>
    </row>
    <row r="34" spans="2:13">
      <c r="B34">
        <v>20</v>
      </c>
      <c r="C34">
        <v>51</v>
      </c>
      <c r="H34" s="1">
        <v>8</v>
      </c>
      <c r="I34" s="1">
        <v>43.467308142712156</v>
      </c>
      <c r="J34" s="1">
        <v>-9.4673081427121559</v>
      </c>
      <c r="L34" s="1">
        <v>4.4642857142857144</v>
      </c>
      <c r="M34" s="1">
        <v>29</v>
      </c>
    </row>
    <row r="35" spans="2:13">
      <c r="B35">
        <v>19</v>
      </c>
      <c r="C35">
        <v>49</v>
      </c>
      <c r="H35" s="1">
        <v>9</v>
      </c>
      <c r="I35" s="1">
        <v>45.957842142243727</v>
      </c>
      <c r="J35" s="1">
        <v>-6.9578421422437273</v>
      </c>
      <c r="L35" s="1">
        <v>5.0595238095238093</v>
      </c>
      <c r="M35" s="1">
        <v>29</v>
      </c>
    </row>
    <row r="36" spans="2:13">
      <c r="B36">
        <v>22</v>
      </c>
      <c r="C36">
        <v>51</v>
      </c>
      <c r="H36" s="1">
        <v>10</v>
      </c>
      <c r="I36" s="1">
        <v>40.976774143180577</v>
      </c>
      <c r="J36" s="1">
        <v>3.0232258568194226</v>
      </c>
      <c r="L36" s="1">
        <v>5.6547619047619042</v>
      </c>
      <c r="M36" s="1">
        <v>29</v>
      </c>
    </row>
    <row r="37" spans="2:13">
      <c r="B37">
        <v>22</v>
      </c>
      <c r="C37">
        <v>62</v>
      </c>
      <c r="H37" s="1">
        <v>11</v>
      </c>
      <c r="I37" s="1">
        <v>40.976774143180577</v>
      </c>
      <c r="J37" s="1">
        <v>4.0232258568194226</v>
      </c>
      <c r="L37" s="1">
        <v>6.25</v>
      </c>
      <c r="M37" s="1">
        <v>29</v>
      </c>
    </row>
    <row r="38" spans="2:13">
      <c r="B38">
        <v>21</v>
      </c>
      <c r="C38">
        <v>50</v>
      </c>
      <c r="H38" s="1">
        <v>12</v>
      </c>
      <c r="I38" s="1">
        <v>45.957842142243727</v>
      </c>
      <c r="J38" s="1">
        <v>1.0421578577562727</v>
      </c>
      <c r="L38" s="1">
        <v>6.8452380952380949</v>
      </c>
      <c r="M38" s="1">
        <v>30</v>
      </c>
    </row>
    <row r="39" spans="2:13">
      <c r="B39">
        <v>18</v>
      </c>
      <c r="C39">
        <v>51</v>
      </c>
      <c r="H39" s="1">
        <v>13</v>
      </c>
      <c r="I39" s="1">
        <v>45.957842142243727</v>
      </c>
      <c r="J39" s="1">
        <v>6.0421578577562727</v>
      </c>
      <c r="L39" s="1">
        <v>7.4404761904761898</v>
      </c>
      <c r="M39" s="1">
        <v>30</v>
      </c>
    </row>
    <row r="40" spans="2:13">
      <c r="B40">
        <v>19</v>
      </c>
      <c r="C40">
        <v>52</v>
      </c>
      <c r="H40" s="1">
        <v>14</v>
      </c>
      <c r="I40" s="1">
        <v>40.976774143180577</v>
      </c>
      <c r="J40" s="1">
        <v>-5.9767741431805774</v>
      </c>
      <c r="L40" s="1">
        <v>8.0357142857142865</v>
      </c>
      <c r="M40" s="1">
        <v>31</v>
      </c>
    </row>
    <row r="41" spans="2:13">
      <c r="B41">
        <v>20</v>
      </c>
      <c r="C41">
        <v>57</v>
      </c>
      <c r="H41" s="1">
        <v>15</v>
      </c>
      <c r="I41" s="1">
        <v>43.467308142712156</v>
      </c>
      <c r="J41" s="1">
        <v>3.5326918572878441</v>
      </c>
      <c r="L41" s="1">
        <v>8.6309523809523814</v>
      </c>
      <c r="M41" s="1">
        <v>31</v>
      </c>
    </row>
    <row r="42" spans="2:13">
      <c r="B42">
        <v>20</v>
      </c>
      <c r="C42">
        <v>49</v>
      </c>
      <c r="H42" s="1">
        <v>16</v>
      </c>
      <c r="I42" s="1">
        <v>45.957842142243727</v>
      </c>
      <c r="J42" s="1">
        <v>-8.9578421422437273</v>
      </c>
      <c r="L42" s="1">
        <v>9.2261904761904763</v>
      </c>
      <c r="M42" s="1">
        <v>31</v>
      </c>
    </row>
    <row r="43" spans="2:13">
      <c r="B43">
        <v>17</v>
      </c>
      <c r="C43">
        <v>33</v>
      </c>
      <c r="H43" s="1">
        <v>17</v>
      </c>
      <c r="I43" s="1">
        <v>43.467308142712156</v>
      </c>
      <c r="J43" s="1">
        <v>1.5326918572878441</v>
      </c>
      <c r="L43" s="1">
        <v>9.8214285714285712</v>
      </c>
      <c r="M43" s="1">
        <v>31</v>
      </c>
    </row>
    <row r="44" spans="2:13">
      <c r="B44">
        <v>17</v>
      </c>
      <c r="C44">
        <v>43</v>
      </c>
      <c r="H44" s="1">
        <v>18</v>
      </c>
      <c r="I44" s="1">
        <v>50.938910141306884</v>
      </c>
      <c r="J44" s="1">
        <v>6.0610898586931157</v>
      </c>
      <c r="L44" s="1">
        <v>10.416666666666666</v>
      </c>
      <c r="M44" s="1">
        <v>31</v>
      </c>
    </row>
    <row r="45" spans="2:13">
      <c r="B45">
        <v>17</v>
      </c>
      <c r="C45">
        <v>41</v>
      </c>
      <c r="H45" s="1">
        <v>19</v>
      </c>
      <c r="I45" s="1">
        <v>40.976774143180577</v>
      </c>
      <c r="J45" s="1">
        <v>-2.9767741431805774</v>
      </c>
      <c r="L45" s="1">
        <v>11.011904761904761</v>
      </c>
      <c r="M45" s="1">
        <v>31</v>
      </c>
    </row>
    <row r="46" spans="2:13">
      <c r="B46">
        <v>21</v>
      </c>
      <c r="C46">
        <v>58</v>
      </c>
      <c r="H46" s="1">
        <v>20</v>
      </c>
      <c r="I46" s="1">
        <v>48.448376141775306</v>
      </c>
      <c r="J46" s="1">
        <v>2.5516238582246942</v>
      </c>
      <c r="L46" s="1">
        <v>11.607142857142858</v>
      </c>
      <c r="M46" s="1">
        <v>31</v>
      </c>
    </row>
    <row r="47" spans="2:13">
      <c r="B47">
        <v>17</v>
      </c>
      <c r="C47">
        <v>56</v>
      </c>
      <c r="H47" s="1">
        <v>21</v>
      </c>
      <c r="I47" s="1">
        <v>48.448376141775306</v>
      </c>
      <c r="J47" s="1">
        <v>5.5516238582246942</v>
      </c>
      <c r="L47" s="1">
        <v>12.202380952380953</v>
      </c>
      <c r="M47" s="1">
        <v>32</v>
      </c>
    </row>
    <row r="48" spans="2:13">
      <c r="B48">
        <v>17</v>
      </c>
      <c r="C48">
        <v>44</v>
      </c>
      <c r="H48" s="1">
        <v>22</v>
      </c>
      <c r="I48" s="1">
        <v>40.976774143180577</v>
      </c>
      <c r="J48" s="1">
        <v>10.023225856819423</v>
      </c>
      <c r="L48" s="1">
        <v>12.797619047619047</v>
      </c>
      <c r="M48" s="1">
        <v>32</v>
      </c>
    </row>
    <row r="49" spans="2:13">
      <c r="B49">
        <v>15</v>
      </c>
      <c r="C49">
        <v>37</v>
      </c>
      <c r="H49" s="1">
        <v>23</v>
      </c>
      <c r="I49" s="1">
        <v>43.467308142712156</v>
      </c>
      <c r="J49" s="1">
        <v>-5.4673081427121559</v>
      </c>
      <c r="L49" s="1">
        <v>13.392857142857142</v>
      </c>
      <c r="M49" s="1">
        <v>32</v>
      </c>
    </row>
    <row r="50" spans="2:13">
      <c r="B50">
        <v>17</v>
      </c>
      <c r="C50">
        <v>56</v>
      </c>
      <c r="H50" s="1">
        <v>24</v>
      </c>
      <c r="I50" s="1">
        <v>50.938910141306884</v>
      </c>
      <c r="J50" s="1">
        <v>-1.9389101413068843</v>
      </c>
      <c r="L50" s="1">
        <v>13.988095238095237</v>
      </c>
      <c r="M50" s="1">
        <v>32</v>
      </c>
    </row>
    <row r="51" spans="2:13">
      <c r="B51">
        <v>18</v>
      </c>
      <c r="C51">
        <v>58</v>
      </c>
      <c r="H51" s="1">
        <v>25</v>
      </c>
      <c r="I51" s="1">
        <v>48.448376141775306</v>
      </c>
      <c r="J51" s="1">
        <v>-3.4483761417753058</v>
      </c>
      <c r="L51" s="1">
        <v>14.583333333333332</v>
      </c>
      <c r="M51" s="1">
        <v>33</v>
      </c>
    </row>
    <row r="52" spans="2:13">
      <c r="B52">
        <v>16</v>
      </c>
      <c r="C52">
        <v>44</v>
      </c>
      <c r="H52" s="1">
        <v>26</v>
      </c>
      <c r="I52" s="1">
        <v>40.976774143180577</v>
      </c>
      <c r="J52" s="1">
        <v>-3.9767741431805774</v>
      </c>
      <c r="L52" s="1">
        <v>15.178571428571429</v>
      </c>
      <c r="M52" s="1">
        <v>33</v>
      </c>
    </row>
    <row r="53" spans="2:13">
      <c r="B53">
        <v>18</v>
      </c>
      <c r="C53">
        <v>46</v>
      </c>
      <c r="H53" s="1">
        <v>27</v>
      </c>
      <c r="I53" s="1">
        <v>45.957842142243727</v>
      </c>
      <c r="J53" s="1">
        <v>4.0421578577562727</v>
      </c>
      <c r="L53" s="1">
        <v>15.773809523809524</v>
      </c>
      <c r="M53" s="1">
        <v>33</v>
      </c>
    </row>
    <row r="54" spans="2:13">
      <c r="B54">
        <v>20</v>
      </c>
      <c r="C54">
        <v>40</v>
      </c>
      <c r="H54" s="1">
        <v>28</v>
      </c>
      <c r="I54" s="1">
        <v>38.486240143648999</v>
      </c>
      <c r="J54" s="1">
        <v>4.5137598563510011</v>
      </c>
      <c r="L54" s="1">
        <v>16.36904761904762</v>
      </c>
      <c r="M54" s="1">
        <v>33</v>
      </c>
    </row>
    <row r="55" spans="2:13">
      <c r="B55">
        <v>18</v>
      </c>
      <c r="C55">
        <v>39</v>
      </c>
      <c r="H55" s="1">
        <v>29</v>
      </c>
      <c r="I55" s="1">
        <v>45.957842142243727</v>
      </c>
      <c r="J55" s="1">
        <v>3.0421578577562727</v>
      </c>
      <c r="L55" s="1">
        <v>16.964285714285715</v>
      </c>
      <c r="M55" s="1">
        <v>33</v>
      </c>
    </row>
    <row r="56" spans="2:13">
      <c r="B56">
        <v>14</v>
      </c>
      <c r="C56">
        <v>36</v>
      </c>
      <c r="H56" s="1">
        <v>30</v>
      </c>
      <c r="I56" s="1">
        <v>48.448376141775306</v>
      </c>
      <c r="J56" s="1">
        <v>16.551623858224694</v>
      </c>
      <c r="L56" s="1">
        <v>17.55952380952381</v>
      </c>
      <c r="M56" s="1">
        <v>33</v>
      </c>
    </row>
    <row r="57" spans="2:13">
      <c r="B57">
        <v>15</v>
      </c>
      <c r="C57">
        <v>34</v>
      </c>
      <c r="H57" s="1">
        <v>31</v>
      </c>
      <c r="I57" s="1">
        <v>38.486240143648999</v>
      </c>
      <c r="J57" s="1">
        <v>-4.4862401436489989</v>
      </c>
      <c r="L57" s="1">
        <v>18.154761904761905</v>
      </c>
      <c r="M57" s="1">
        <v>34</v>
      </c>
    </row>
    <row r="58" spans="2:13">
      <c r="B58">
        <v>16</v>
      </c>
      <c r="C58">
        <v>54</v>
      </c>
      <c r="H58" s="1">
        <v>32</v>
      </c>
      <c r="I58" s="1">
        <v>48.448376141775306</v>
      </c>
      <c r="J58" s="1">
        <v>2.5516238582246942</v>
      </c>
      <c r="L58" s="1">
        <v>18.75</v>
      </c>
      <c r="M58" s="1">
        <v>34</v>
      </c>
    </row>
    <row r="59" spans="2:13">
      <c r="B59">
        <v>17</v>
      </c>
      <c r="C59">
        <v>51</v>
      </c>
      <c r="H59" s="1">
        <v>33</v>
      </c>
      <c r="I59" s="1">
        <v>45.957842142243727</v>
      </c>
      <c r="J59" s="1">
        <v>3.0421578577562727</v>
      </c>
      <c r="L59" s="1">
        <v>19.345238095238095</v>
      </c>
      <c r="M59" s="1">
        <v>34</v>
      </c>
    </row>
    <row r="60" spans="2:13">
      <c r="B60">
        <v>14</v>
      </c>
      <c r="C60">
        <v>41</v>
      </c>
      <c r="H60" s="1">
        <v>34</v>
      </c>
      <c r="I60" s="1">
        <v>53.429444140838463</v>
      </c>
      <c r="J60" s="1">
        <v>-2.4294441408384628</v>
      </c>
      <c r="L60" s="1">
        <v>19.94047619047619</v>
      </c>
      <c r="M60" s="1">
        <v>34</v>
      </c>
    </row>
    <row r="61" spans="2:13">
      <c r="B61">
        <v>17</v>
      </c>
      <c r="C61">
        <v>40</v>
      </c>
      <c r="H61" s="1">
        <v>35</v>
      </c>
      <c r="I61" s="1">
        <v>53.429444140838463</v>
      </c>
      <c r="J61" s="1">
        <v>8.5705558591615372</v>
      </c>
      <c r="L61" s="1">
        <v>20.535714285714285</v>
      </c>
      <c r="M61" s="1">
        <v>34</v>
      </c>
    </row>
    <row r="62" spans="2:13">
      <c r="B62">
        <v>13</v>
      </c>
      <c r="C62">
        <v>24</v>
      </c>
      <c r="H62" s="1">
        <v>36</v>
      </c>
      <c r="I62" s="1">
        <v>50.938910141306884</v>
      </c>
      <c r="J62" s="1">
        <v>-0.93891014130688433</v>
      </c>
      <c r="L62" s="1">
        <v>21.13095238095238</v>
      </c>
      <c r="M62" s="1">
        <v>34</v>
      </c>
    </row>
    <row r="63" spans="2:13">
      <c r="B63">
        <v>20</v>
      </c>
      <c r="C63">
        <v>53</v>
      </c>
      <c r="H63" s="1">
        <v>37</v>
      </c>
      <c r="I63" s="1">
        <v>43.467308142712156</v>
      </c>
      <c r="J63" s="1">
        <v>7.5326918572878441</v>
      </c>
      <c r="L63" s="1">
        <v>21.726190476190474</v>
      </c>
      <c r="M63" s="1">
        <v>34</v>
      </c>
    </row>
    <row r="64" spans="2:13">
      <c r="B64">
        <v>16</v>
      </c>
      <c r="C64">
        <v>31</v>
      </c>
      <c r="H64" s="1">
        <v>38</v>
      </c>
      <c r="I64" s="1">
        <v>45.957842142243727</v>
      </c>
      <c r="J64" s="1">
        <v>6.0421578577562727</v>
      </c>
      <c r="L64" s="1">
        <v>22.321428571428569</v>
      </c>
      <c r="M64" s="1">
        <v>35</v>
      </c>
    </row>
    <row r="65" spans="2:13">
      <c r="B65">
        <v>16</v>
      </c>
      <c r="C65">
        <v>35</v>
      </c>
      <c r="H65" s="1">
        <v>39</v>
      </c>
      <c r="I65" s="1">
        <v>48.448376141775306</v>
      </c>
      <c r="J65" s="1">
        <v>8.5516238582246942</v>
      </c>
      <c r="L65" s="1">
        <v>22.916666666666668</v>
      </c>
      <c r="M65" s="1">
        <v>35</v>
      </c>
    </row>
    <row r="66" spans="2:13">
      <c r="B66">
        <v>19</v>
      </c>
      <c r="C66">
        <v>49</v>
      </c>
      <c r="H66" s="1">
        <v>40</v>
      </c>
      <c r="I66" s="1">
        <v>48.448376141775306</v>
      </c>
      <c r="J66" s="1">
        <v>0.55162385822469417</v>
      </c>
      <c r="L66" s="1">
        <v>23.511904761904763</v>
      </c>
      <c r="M66" s="1">
        <v>35</v>
      </c>
    </row>
    <row r="67" spans="2:13">
      <c r="B67">
        <v>15</v>
      </c>
      <c r="C67">
        <v>38</v>
      </c>
      <c r="H67" s="1">
        <v>41</v>
      </c>
      <c r="I67" s="1">
        <v>40.976774143180577</v>
      </c>
      <c r="J67" s="1">
        <v>-7.9767741431805774</v>
      </c>
      <c r="L67" s="1">
        <v>24.107142857142858</v>
      </c>
      <c r="M67" s="1">
        <v>36</v>
      </c>
    </row>
    <row r="68" spans="2:13">
      <c r="B68">
        <v>16</v>
      </c>
      <c r="C68">
        <v>48</v>
      </c>
      <c r="H68" s="1">
        <v>42</v>
      </c>
      <c r="I68" s="1">
        <v>40.976774143180577</v>
      </c>
      <c r="J68" s="1">
        <v>2.0232258568194226</v>
      </c>
      <c r="L68" s="1">
        <v>24.702380952380953</v>
      </c>
      <c r="M68" s="1">
        <v>36</v>
      </c>
    </row>
    <row r="69" spans="2:13">
      <c r="B69">
        <v>19</v>
      </c>
      <c r="C69">
        <v>43</v>
      </c>
      <c r="H69" s="1">
        <v>43</v>
      </c>
      <c r="I69" s="1">
        <v>40.976774143180577</v>
      </c>
      <c r="J69" s="1">
        <v>2.3225856819422575E-2</v>
      </c>
      <c r="L69" s="1">
        <v>25.297619047619047</v>
      </c>
      <c r="M69" s="1">
        <v>36</v>
      </c>
    </row>
    <row r="70" spans="2:13">
      <c r="B70">
        <v>14</v>
      </c>
      <c r="C70">
        <v>29</v>
      </c>
      <c r="H70" s="1">
        <v>44</v>
      </c>
      <c r="I70" s="1">
        <v>50.938910141306884</v>
      </c>
      <c r="J70" s="1">
        <v>7.0610898586931157</v>
      </c>
      <c r="L70" s="1">
        <v>25.892857142857142</v>
      </c>
      <c r="M70" s="1">
        <v>37</v>
      </c>
    </row>
    <row r="71" spans="2:13">
      <c r="B71">
        <v>18</v>
      </c>
      <c r="C71">
        <v>37</v>
      </c>
      <c r="H71" s="1">
        <v>45</v>
      </c>
      <c r="I71" s="1">
        <v>40.976774143180577</v>
      </c>
      <c r="J71" s="1">
        <v>15.023225856819423</v>
      </c>
      <c r="L71" s="1">
        <v>26.488095238095237</v>
      </c>
      <c r="M71" s="1">
        <v>37</v>
      </c>
    </row>
    <row r="72" spans="2:13">
      <c r="B72">
        <v>21</v>
      </c>
      <c r="C72">
        <v>55</v>
      </c>
      <c r="H72" s="1">
        <v>46</v>
      </c>
      <c r="I72" s="1">
        <v>40.976774143180577</v>
      </c>
      <c r="J72" s="1">
        <v>3.0232258568194226</v>
      </c>
      <c r="L72" s="1">
        <v>27.083333333333332</v>
      </c>
      <c r="M72" s="1">
        <v>37</v>
      </c>
    </row>
    <row r="73" spans="2:13">
      <c r="B73">
        <v>18</v>
      </c>
      <c r="C73">
        <v>37</v>
      </c>
      <c r="H73" s="1">
        <v>47</v>
      </c>
      <c r="I73" s="1">
        <v>35.99570614411742</v>
      </c>
      <c r="J73" s="1">
        <v>1.0042938558825796</v>
      </c>
      <c r="L73" s="1">
        <v>27.678571428571427</v>
      </c>
      <c r="M73" s="1">
        <v>37</v>
      </c>
    </row>
    <row r="74" spans="2:13">
      <c r="B74">
        <v>20</v>
      </c>
      <c r="C74">
        <v>55</v>
      </c>
      <c r="H74" s="1">
        <v>48</v>
      </c>
      <c r="I74" s="1">
        <v>40.976774143180577</v>
      </c>
      <c r="J74" s="1">
        <v>15.023225856819423</v>
      </c>
      <c r="L74" s="1">
        <v>28.273809523809522</v>
      </c>
      <c r="M74" s="1">
        <v>37</v>
      </c>
    </row>
    <row r="75" spans="2:13">
      <c r="B75">
        <v>20</v>
      </c>
      <c r="C75">
        <v>49</v>
      </c>
      <c r="H75" s="1">
        <v>49</v>
      </c>
      <c r="I75" s="1">
        <v>43.467308142712156</v>
      </c>
      <c r="J75" s="1">
        <v>14.532691857287844</v>
      </c>
      <c r="L75" s="1">
        <v>28.869047619047617</v>
      </c>
      <c r="M75" s="1">
        <v>37</v>
      </c>
    </row>
    <row r="76" spans="2:13">
      <c r="B76">
        <v>14</v>
      </c>
      <c r="C76">
        <v>33</v>
      </c>
      <c r="H76" s="1">
        <v>50</v>
      </c>
      <c r="I76" s="1">
        <v>38.486240143648999</v>
      </c>
      <c r="J76" s="1">
        <v>5.5137598563510011</v>
      </c>
      <c r="L76" s="1">
        <v>29.464285714285715</v>
      </c>
      <c r="M76" s="1">
        <v>37</v>
      </c>
    </row>
    <row r="77" spans="2:13">
      <c r="B77">
        <v>20</v>
      </c>
      <c r="C77">
        <v>52</v>
      </c>
      <c r="H77" s="1">
        <v>51</v>
      </c>
      <c r="I77" s="1">
        <v>43.467308142712156</v>
      </c>
      <c r="J77" s="1">
        <v>2.5326918572878441</v>
      </c>
      <c r="L77" s="1">
        <v>30.05952380952381</v>
      </c>
      <c r="M77" s="1">
        <v>37</v>
      </c>
    </row>
    <row r="78" spans="2:13">
      <c r="B78">
        <v>16</v>
      </c>
      <c r="C78">
        <v>47</v>
      </c>
      <c r="H78" s="1">
        <v>52</v>
      </c>
      <c r="I78" s="1">
        <v>48.448376141775306</v>
      </c>
      <c r="J78" s="1">
        <v>-8.4483761417753058</v>
      </c>
      <c r="L78" s="1">
        <v>30.654761904761905</v>
      </c>
      <c r="M78" s="1">
        <v>37</v>
      </c>
    </row>
    <row r="79" spans="2:13">
      <c r="B79">
        <v>16</v>
      </c>
      <c r="C79">
        <v>43</v>
      </c>
      <c r="H79" s="1">
        <v>53</v>
      </c>
      <c r="I79" s="1">
        <v>43.467308142712156</v>
      </c>
      <c r="J79" s="1">
        <v>-4.4673081427121559</v>
      </c>
      <c r="L79" s="1">
        <v>31.25</v>
      </c>
      <c r="M79" s="1">
        <v>38</v>
      </c>
    </row>
    <row r="80" spans="2:13">
      <c r="B80">
        <v>17</v>
      </c>
      <c r="C80">
        <v>33</v>
      </c>
      <c r="H80" s="1">
        <v>54</v>
      </c>
      <c r="I80" s="1">
        <v>33.505172144585842</v>
      </c>
      <c r="J80" s="1">
        <v>2.4948278554141581</v>
      </c>
      <c r="L80" s="1">
        <v>31.845238095238095</v>
      </c>
      <c r="M80" s="1">
        <v>38</v>
      </c>
    </row>
    <row r="81" spans="2:13">
      <c r="B81">
        <v>16</v>
      </c>
      <c r="C81">
        <v>38</v>
      </c>
      <c r="H81" s="1">
        <v>55</v>
      </c>
      <c r="I81" s="1">
        <v>35.99570614411742</v>
      </c>
      <c r="J81" s="1">
        <v>-1.9957061441174204</v>
      </c>
      <c r="L81" s="1">
        <v>32.440476190476197</v>
      </c>
      <c r="M81" s="1">
        <v>38</v>
      </c>
    </row>
    <row r="82" spans="2:13">
      <c r="B82">
        <v>18</v>
      </c>
      <c r="C82">
        <v>48</v>
      </c>
      <c r="H82" s="1">
        <v>56</v>
      </c>
      <c r="I82" s="1">
        <v>38.486240143648999</v>
      </c>
      <c r="J82" s="1">
        <v>15.513759856351001</v>
      </c>
      <c r="L82" s="1">
        <v>33.035714285714292</v>
      </c>
      <c r="M82" s="1">
        <v>38</v>
      </c>
    </row>
    <row r="83" spans="2:13">
      <c r="B83">
        <v>18</v>
      </c>
      <c r="C83">
        <v>50</v>
      </c>
      <c r="H83" s="1">
        <v>57</v>
      </c>
      <c r="I83" s="1">
        <v>40.976774143180577</v>
      </c>
      <c r="J83" s="1">
        <v>10.023225856819423</v>
      </c>
      <c r="L83" s="1">
        <v>33.630952380952387</v>
      </c>
      <c r="M83" s="1">
        <v>38</v>
      </c>
    </row>
    <row r="84" spans="2:13">
      <c r="B84">
        <v>19</v>
      </c>
      <c r="C84">
        <v>46</v>
      </c>
      <c r="H84" s="1">
        <v>58</v>
      </c>
      <c r="I84" s="1">
        <v>33.505172144585842</v>
      </c>
      <c r="J84" s="1">
        <v>7.4948278554141581</v>
      </c>
      <c r="L84" s="1">
        <v>34.226190476190482</v>
      </c>
      <c r="M84" s="1">
        <v>38</v>
      </c>
    </row>
    <row r="85" spans="2:13">
      <c r="B85">
        <v>19</v>
      </c>
      <c r="C85">
        <v>38</v>
      </c>
      <c r="H85" s="1">
        <v>59</v>
      </c>
      <c r="I85" s="1">
        <v>40.976774143180577</v>
      </c>
      <c r="J85" s="1">
        <v>-0.97677414318057743</v>
      </c>
      <c r="L85" s="1">
        <v>34.821428571428577</v>
      </c>
      <c r="M85" s="1">
        <v>38</v>
      </c>
    </row>
    <row r="86" spans="2:13">
      <c r="B86">
        <v>16</v>
      </c>
      <c r="C86">
        <v>33</v>
      </c>
      <c r="H86" s="1">
        <v>60</v>
      </c>
      <c r="I86" s="1">
        <v>31.014638145054271</v>
      </c>
      <c r="J86" s="1">
        <v>-7.0146381450542705</v>
      </c>
      <c r="L86" s="1">
        <v>35.416666666666671</v>
      </c>
      <c r="M86" s="1">
        <v>38</v>
      </c>
    </row>
    <row r="87" spans="2:13">
      <c r="B87">
        <v>19</v>
      </c>
      <c r="C87">
        <v>46</v>
      </c>
      <c r="H87" s="1">
        <v>61</v>
      </c>
      <c r="I87" s="1">
        <v>48.448376141775306</v>
      </c>
      <c r="J87" s="1">
        <v>4.5516238582246942</v>
      </c>
      <c r="L87" s="1">
        <v>36.011904761904766</v>
      </c>
      <c r="M87" s="1">
        <v>38</v>
      </c>
    </row>
    <row r="88" spans="2:13">
      <c r="B88">
        <v>15</v>
      </c>
      <c r="C88">
        <v>37</v>
      </c>
      <c r="H88" s="1">
        <v>62</v>
      </c>
      <c r="I88" s="1">
        <v>38.486240143648999</v>
      </c>
      <c r="J88" s="1">
        <v>-7.4862401436489989</v>
      </c>
      <c r="L88" s="1">
        <v>36.607142857142861</v>
      </c>
      <c r="M88" s="1">
        <v>38</v>
      </c>
    </row>
    <row r="89" spans="2:13">
      <c r="B89">
        <v>18</v>
      </c>
      <c r="C89">
        <v>50</v>
      </c>
      <c r="H89" s="1">
        <v>63</v>
      </c>
      <c r="I89" s="1">
        <v>38.486240143648999</v>
      </c>
      <c r="J89" s="1">
        <v>-3.4862401436489989</v>
      </c>
      <c r="L89" s="1">
        <v>37.202380952380956</v>
      </c>
      <c r="M89" s="1">
        <v>39</v>
      </c>
    </row>
    <row r="90" spans="2:13">
      <c r="B90">
        <v>24</v>
      </c>
      <c r="C90">
        <v>54</v>
      </c>
      <c r="H90" s="1">
        <v>64</v>
      </c>
      <c r="I90" s="1">
        <v>45.957842142243727</v>
      </c>
      <c r="J90" s="1">
        <v>3.0421578577562727</v>
      </c>
      <c r="L90" s="1">
        <v>37.797619047619051</v>
      </c>
      <c r="M90" s="1">
        <v>39</v>
      </c>
    </row>
    <row r="91" spans="2:13">
      <c r="B91">
        <v>19</v>
      </c>
      <c r="C91">
        <v>41</v>
      </c>
      <c r="H91" s="1">
        <v>65</v>
      </c>
      <c r="I91" s="1">
        <v>35.99570614411742</v>
      </c>
      <c r="J91" s="1">
        <v>2.0042938558825796</v>
      </c>
      <c r="L91" s="1">
        <v>38.392857142857146</v>
      </c>
      <c r="M91" s="1">
        <v>39</v>
      </c>
    </row>
    <row r="92" spans="2:13">
      <c r="B92">
        <v>15</v>
      </c>
      <c r="C92">
        <v>37</v>
      </c>
      <c r="H92" s="1">
        <v>66</v>
      </c>
      <c r="I92" s="1">
        <v>38.486240143648999</v>
      </c>
      <c r="J92" s="1">
        <v>9.5137598563510011</v>
      </c>
      <c r="L92" s="1">
        <v>38.988095238095241</v>
      </c>
      <c r="M92" s="1">
        <v>39</v>
      </c>
    </row>
    <row r="93" spans="2:13">
      <c r="B93">
        <v>18</v>
      </c>
      <c r="C93">
        <v>50</v>
      </c>
      <c r="H93" s="1">
        <v>67</v>
      </c>
      <c r="I93" s="1">
        <v>45.957842142243727</v>
      </c>
      <c r="J93" s="1">
        <v>-2.9578421422437273</v>
      </c>
      <c r="L93" s="1">
        <v>39.583333333333336</v>
      </c>
      <c r="M93" s="1">
        <v>40</v>
      </c>
    </row>
    <row r="94" spans="2:13">
      <c r="B94">
        <v>22</v>
      </c>
      <c r="C94">
        <v>60</v>
      </c>
      <c r="H94" s="1">
        <v>68</v>
      </c>
      <c r="I94" s="1">
        <v>33.505172144585842</v>
      </c>
      <c r="J94" s="1">
        <v>-4.5051721445858419</v>
      </c>
      <c r="L94" s="1">
        <v>40.178571428571431</v>
      </c>
      <c r="M94" s="1">
        <v>40</v>
      </c>
    </row>
    <row r="95" spans="2:13">
      <c r="B95">
        <v>16</v>
      </c>
      <c r="C95">
        <v>36</v>
      </c>
      <c r="H95" s="1">
        <v>69</v>
      </c>
      <c r="I95" s="1">
        <v>43.467308142712156</v>
      </c>
      <c r="J95" s="1">
        <v>-6.4673081427121559</v>
      </c>
      <c r="L95" s="1">
        <v>40.773809523809526</v>
      </c>
      <c r="M95" s="1">
        <v>40</v>
      </c>
    </row>
    <row r="96" spans="2:13">
      <c r="B96">
        <v>19</v>
      </c>
      <c r="C96">
        <v>54</v>
      </c>
      <c r="H96" s="1">
        <v>70</v>
      </c>
      <c r="I96" s="1">
        <v>50.938910141306884</v>
      </c>
      <c r="J96" s="1">
        <v>4.0610898586931157</v>
      </c>
      <c r="L96" s="1">
        <v>41.36904761904762</v>
      </c>
      <c r="M96" s="1">
        <v>40</v>
      </c>
    </row>
    <row r="97" spans="2:13">
      <c r="B97">
        <v>18</v>
      </c>
      <c r="C97">
        <v>39</v>
      </c>
      <c r="H97" s="1">
        <v>71</v>
      </c>
      <c r="I97" s="1">
        <v>43.467308142712156</v>
      </c>
      <c r="J97" s="1">
        <v>-6.4673081427121559</v>
      </c>
      <c r="L97" s="1">
        <v>41.964285714285715</v>
      </c>
      <c r="M97" s="1">
        <v>40</v>
      </c>
    </row>
    <row r="98" spans="2:13">
      <c r="B98">
        <v>16</v>
      </c>
      <c r="C98">
        <v>35</v>
      </c>
      <c r="H98" s="1">
        <v>72</v>
      </c>
      <c r="I98" s="1">
        <v>48.448376141775306</v>
      </c>
      <c r="J98" s="1">
        <v>6.5516238582246942</v>
      </c>
      <c r="L98" s="1">
        <v>42.55952380952381</v>
      </c>
      <c r="M98" s="1">
        <v>40</v>
      </c>
    </row>
    <row r="99" spans="2:13">
      <c r="B99">
        <v>13</v>
      </c>
      <c r="C99">
        <v>30</v>
      </c>
      <c r="H99" s="1">
        <v>73</v>
      </c>
      <c r="I99" s="1">
        <v>48.448376141775306</v>
      </c>
      <c r="J99" s="1">
        <v>0.55162385822469417</v>
      </c>
      <c r="L99" s="1">
        <v>43.154761904761905</v>
      </c>
      <c r="M99" s="1">
        <v>41</v>
      </c>
    </row>
    <row r="100" spans="2:13">
      <c r="B100">
        <v>17</v>
      </c>
      <c r="C100">
        <v>41</v>
      </c>
      <c r="H100" s="1">
        <v>74</v>
      </c>
      <c r="I100" s="1">
        <v>33.505172144585842</v>
      </c>
      <c r="J100" s="1">
        <v>-0.50517214458584192</v>
      </c>
      <c r="L100" s="1">
        <v>43.75</v>
      </c>
      <c r="M100" s="1">
        <v>41</v>
      </c>
    </row>
    <row r="101" spans="2:13">
      <c r="B101">
        <v>14</v>
      </c>
      <c r="C101">
        <v>30</v>
      </c>
      <c r="H101" s="1">
        <v>75</v>
      </c>
      <c r="I101" s="1">
        <v>48.448376141775306</v>
      </c>
      <c r="J101" s="1">
        <v>3.5516238582246942</v>
      </c>
      <c r="L101" s="1">
        <v>44.345238095238095</v>
      </c>
      <c r="M101" s="1">
        <v>41</v>
      </c>
    </row>
    <row r="102" spans="2:13">
      <c r="B102">
        <v>15</v>
      </c>
      <c r="C102">
        <v>25</v>
      </c>
      <c r="H102" s="1">
        <v>76</v>
      </c>
      <c r="I102" s="1">
        <v>38.486240143648999</v>
      </c>
      <c r="J102" s="1">
        <v>8.5137598563510011</v>
      </c>
      <c r="L102" s="1">
        <v>44.940476190476197</v>
      </c>
      <c r="M102" s="1">
        <v>41</v>
      </c>
    </row>
    <row r="103" spans="2:13">
      <c r="B103">
        <v>18</v>
      </c>
      <c r="C103">
        <v>43</v>
      </c>
      <c r="H103" s="1">
        <v>77</v>
      </c>
      <c r="I103" s="1">
        <v>38.486240143648999</v>
      </c>
      <c r="J103" s="1">
        <v>4.5137598563510011</v>
      </c>
      <c r="L103" s="1">
        <v>45.535714285714292</v>
      </c>
      <c r="M103" s="1">
        <v>41</v>
      </c>
    </row>
    <row r="104" spans="2:13">
      <c r="B104">
        <v>15</v>
      </c>
      <c r="C104">
        <v>45</v>
      </c>
      <c r="H104" s="1">
        <v>78</v>
      </c>
      <c r="I104" s="1">
        <v>40.976774143180577</v>
      </c>
      <c r="J104" s="1">
        <v>-7.9767741431805774</v>
      </c>
      <c r="L104" s="1">
        <v>46.130952380952387</v>
      </c>
      <c r="M104" s="1">
        <v>41</v>
      </c>
    </row>
    <row r="105" spans="2:13">
      <c r="B105">
        <v>16</v>
      </c>
      <c r="C105">
        <v>57</v>
      </c>
      <c r="H105" s="1">
        <v>79</v>
      </c>
      <c r="I105" s="1">
        <v>38.486240143648999</v>
      </c>
      <c r="J105" s="1">
        <v>-0.48624014364899892</v>
      </c>
      <c r="L105" s="1">
        <v>46.726190476190482</v>
      </c>
      <c r="M105" s="1">
        <v>42</v>
      </c>
    </row>
    <row r="106" spans="2:13">
      <c r="B106">
        <v>15</v>
      </c>
      <c r="C106">
        <v>32</v>
      </c>
      <c r="H106" s="1">
        <v>80</v>
      </c>
      <c r="I106" s="1">
        <v>43.467308142712156</v>
      </c>
      <c r="J106" s="1">
        <v>4.5326918572878441</v>
      </c>
      <c r="L106" s="1">
        <v>47.321428571428577</v>
      </c>
      <c r="M106" s="1">
        <v>42</v>
      </c>
    </row>
    <row r="107" spans="2:13">
      <c r="B107">
        <v>21</v>
      </c>
      <c r="C107">
        <v>51</v>
      </c>
      <c r="H107" s="1">
        <v>81</v>
      </c>
      <c r="I107" s="1">
        <v>43.467308142712156</v>
      </c>
      <c r="J107" s="1">
        <v>6.5326918572878441</v>
      </c>
      <c r="L107" s="1">
        <v>47.916666666666671</v>
      </c>
      <c r="M107" s="1">
        <v>42</v>
      </c>
    </row>
    <row r="108" spans="2:13">
      <c r="B108">
        <v>20</v>
      </c>
      <c r="C108">
        <v>48</v>
      </c>
      <c r="H108" s="1">
        <v>82</v>
      </c>
      <c r="I108" s="1">
        <v>45.957842142243727</v>
      </c>
      <c r="J108" s="1">
        <v>4.2157857756272676E-2</v>
      </c>
      <c r="L108" s="1">
        <v>48.511904761904766</v>
      </c>
      <c r="M108" s="1">
        <v>42</v>
      </c>
    </row>
    <row r="109" spans="2:13">
      <c r="B109">
        <v>16</v>
      </c>
      <c r="C109">
        <v>36</v>
      </c>
      <c r="H109" s="1">
        <v>83</v>
      </c>
      <c r="I109" s="1">
        <v>45.957842142243727</v>
      </c>
      <c r="J109" s="1">
        <v>-7.9578421422437273</v>
      </c>
      <c r="L109" s="1">
        <v>49.107142857142861</v>
      </c>
      <c r="M109" s="1">
        <v>43</v>
      </c>
    </row>
    <row r="110" spans="2:13">
      <c r="B110">
        <v>17</v>
      </c>
      <c r="C110">
        <v>37</v>
      </c>
      <c r="H110" s="1">
        <v>84</v>
      </c>
      <c r="I110" s="1">
        <v>38.486240143648999</v>
      </c>
      <c r="J110" s="1">
        <v>-5.4862401436489989</v>
      </c>
      <c r="L110" s="1">
        <v>49.702380952380956</v>
      </c>
      <c r="M110" s="1">
        <v>43</v>
      </c>
    </row>
    <row r="111" spans="2:13">
      <c r="B111">
        <v>19</v>
      </c>
      <c r="C111">
        <v>31</v>
      </c>
      <c r="H111" s="1">
        <v>85</v>
      </c>
      <c r="I111" s="1">
        <v>45.957842142243727</v>
      </c>
      <c r="J111" s="1">
        <v>4.2157857756272676E-2</v>
      </c>
      <c r="L111" s="1">
        <v>50.297619047619051</v>
      </c>
      <c r="M111" s="1">
        <v>43</v>
      </c>
    </row>
    <row r="112" spans="2:13">
      <c r="B112">
        <v>19</v>
      </c>
      <c r="C112">
        <v>47</v>
      </c>
      <c r="H112" s="1">
        <v>86</v>
      </c>
      <c r="I112" s="1">
        <v>35.99570614411742</v>
      </c>
      <c r="J112" s="1">
        <v>1.0042938558825796</v>
      </c>
      <c r="L112" s="1">
        <v>50.892857142857146</v>
      </c>
      <c r="M112" s="1">
        <v>43</v>
      </c>
    </row>
    <row r="113" spans="2:13">
      <c r="B113">
        <v>16</v>
      </c>
      <c r="C113">
        <v>40</v>
      </c>
      <c r="H113" s="1">
        <v>87</v>
      </c>
      <c r="I113" s="1">
        <v>43.467308142712156</v>
      </c>
      <c r="J113" s="1">
        <v>6.5326918572878441</v>
      </c>
      <c r="L113" s="1">
        <v>51.488095238095241</v>
      </c>
      <c r="M113" s="1">
        <v>43</v>
      </c>
    </row>
    <row r="114" spans="2:13">
      <c r="B114">
        <v>16</v>
      </c>
      <c r="C114">
        <v>37</v>
      </c>
      <c r="H114" s="1">
        <v>88</v>
      </c>
      <c r="I114" s="1">
        <v>58.41051213990162</v>
      </c>
      <c r="J114" s="1">
        <v>-4.4105121399016198</v>
      </c>
      <c r="L114" s="1">
        <v>52.083333333333336</v>
      </c>
      <c r="M114" s="1">
        <v>43</v>
      </c>
    </row>
    <row r="115" spans="2:13">
      <c r="B115">
        <v>20</v>
      </c>
      <c r="C115">
        <v>43</v>
      </c>
      <c r="H115" s="1">
        <v>89</v>
      </c>
      <c r="I115" s="1">
        <v>45.957842142243727</v>
      </c>
      <c r="J115" s="1">
        <v>-4.9578421422437273</v>
      </c>
      <c r="L115" s="1">
        <v>52.678571428571431</v>
      </c>
      <c r="M115" s="1">
        <v>43</v>
      </c>
    </row>
    <row r="116" spans="2:13">
      <c r="B116">
        <v>22</v>
      </c>
      <c r="C116">
        <v>51</v>
      </c>
      <c r="H116" s="1">
        <v>90</v>
      </c>
      <c r="I116" s="1">
        <v>35.99570614411742</v>
      </c>
      <c r="J116" s="1">
        <v>1.0042938558825796</v>
      </c>
      <c r="L116" s="1">
        <v>53.273809523809526</v>
      </c>
      <c r="M116" s="1">
        <v>43</v>
      </c>
    </row>
    <row r="117" spans="2:13">
      <c r="B117">
        <v>9</v>
      </c>
      <c r="C117">
        <v>19</v>
      </c>
      <c r="H117" s="1">
        <v>91</v>
      </c>
      <c r="I117" s="1">
        <v>43.467308142712156</v>
      </c>
      <c r="J117" s="1">
        <v>6.5326918572878441</v>
      </c>
      <c r="L117" s="1">
        <v>53.86904761904762</v>
      </c>
      <c r="M117" s="1">
        <v>44</v>
      </c>
    </row>
    <row r="118" spans="2:13">
      <c r="B118">
        <v>14</v>
      </c>
      <c r="C118">
        <v>28</v>
      </c>
      <c r="H118" s="1">
        <v>92</v>
      </c>
      <c r="I118" s="1">
        <v>53.429444140838463</v>
      </c>
      <c r="J118" s="1">
        <v>6.5705558591615372</v>
      </c>
      <c r="L118" s="1">
        <v>54.464285714285715</v>
      </c>
      <c r="M118" s="1">
        <v>44</v>
      </c>
    </row>
    <row r="119" spans="2:13">
      <c r="B119">
        <v>6</v>
      </c>
      <c r="C119">
        <v>22</v>
      </c>
      <c r="H119" s="1">
        <v>93</v>
      </c>
      <c r="I119" s="1">
        <v>38.486240143648999</v>
      </c>
      <c r="J119" s="1">
        <v>-2.4862401436489989</v>
      </c>
      <c r="L119" s="1">
        <v>55.05952380952381</v>
      </c>
      <c r="M119" s="1">
        <v>44</v>
      </c>
    </row>
    <row r="120" spans="2:13">
      <c r="B120">
        <v>17</v>
      </c>
      <c r="C120">
        <v>41</v>
      </c>
      <c r="H120" s="1">
        <v>94</v>
      </c>
      <c r="I120" s="1">
        <v>45.957842142243727</v>
      </c>
      <c r="J120" s="1">
        <v>8.0421578577562727</v>
      </c>
      <c r="L120" s="1">
        <v>55.654761904761905</v>
      </c>
      <c r="M120" s="1">
        <v>44</v>
      </c>
    </row>
    <row r="121" spans="2:13">
      <c r="B121">
        <v>15</v>
      </c>
      <c r="C121">
        <v>33</v>
      </c>
      <c r="H121" s="1">
        <v>95</v>
      </c>
      <c r="I121" s="1">
        <v>43.467308142712156</v>
      </c>
      <c r="J121" s="1">
        <v>-4.4673081427121559</v>
      </c>
      <c r="L121" s="1">
        <v>56.25</v>
      </c>
      <c r="M121" s="1">
        <v>45</v>
      </c>
    </row>
    <row r="122" spans="2:13">
      <c r="B122">
        <v>15</v>
      </c>
      <c r="C122">
        <v>29</v>
      </c>
      <c r="H122" s="1">
        <v>96</v>
      </c>
      <c r="I122" s="1">
        <v>38.486240143648999</v>
      </c>
      <c r="J122" s="1">
        <v>-3.4862401436489989</v>
      </c>
      <c r="L122" s="1">
        <v>56.845238095238095</v>
      </c>
      <c r="M122" s="1">
        <v>45</v>
      </c>
    </row>
    <row r="123" spans="2:13">
      <c r="B123">
        <v>17</v>
      </c>
      <c r="C123">
        <v>33</v>
      </c>
      <c r="H123" s="1">
        <v>97</v>
      </c>
      <c r="I123" s="1">
        <v>31.014638145054271</v>
      </c>
      <c r="J123" s="1">
        <v>-1.0146381450542705</v>
      </c>
      <c r="L123" s="1">
        <v>57.44047619047619</v>
      </c>
      <c r="M123" s="1">
        <v>45</v>
      </c>
    </row>
    <row r="124" spans="2:13">
      <c r="B124">
        <v>16</v>
      </c>
      <c r="C124">
        <v>45</v>
      </c>
      <c r="H124" s="1">
        <v>98</v>
      </c>
      <c r="I124" s="1">
        <v>40.976774143180577</v>
      </c>
      <c r="J124" s="1">
        <v>2.3225856819422575E-2</v>
      </c>
      <c r="L124" s="1">
        <v>58.035714285714292</v>
      </c>
      <c r="M124" s="1">
        <v>45</v>
      </c>
    </row>
    <row r="125" spans="2:13">
      <c r="B125">
        <v>16</v>
      </c>
      <c r="C125">
        <v>38</v>
      </c>
      <c r="H125" s="1">
        <v>99</v>
      </c>
      <c r="I125" s="1">
        <v>33.505172144585842</v>
      </c>
      <c r="J125" s="1">
        <v>-3.5051721445858419</v>
      </c>
      <c r="L125" s="1">
        <v>58.630952380952387</v>
      </c>
      <c r="M125" s="1">
        <v>45</v>
      </c>
    </row>
    <row r="126" spans="2:13">
      <c r="B126">
        <v>23</v>
      </c>
      <c r="C126">
        <v>52</v>
      </c>
      <c r="H126" s="1">
        <v>100</v>
      </c>
      <c r="I126" s="1">
        <v>35.99570614411742</v>
      </c>
      <c r="J126" s="1">
        <v>-10.99570614411742</v>
      </c>
      <c r="L126" s="1">
        <v>59.226190476190482</v>
      </c>
      <c r="M126" s="1">
        <v>45</v>
      </c>
    </row>
    <row r="127" spans="2:13">
      <c r="B127">
        <v>17</v>
      </c>
      <c r="C127">
        <v>38</v>
      </c>
      <c r="H127" s="1">
        <v>101</v>
      </c>
      <c r="I127" s="1">
        <v>43.467308142712156</v>
      </c>
      <c r="J127" s="1">
        <v>-0.46730814271215593</v>
      </c>
      <c r="L127" s="1">
        <v>59.821428571428577</v>
      </c>
      <c r="M127" s="1">
        <v>45</v>
      </c>
    </row>
    <row r="128" spans="2:13">
      <c r="B128">
        <v>18</v>
      </c>
      <c r="C128">
        <v>47</v>
      </c>
      <c r="H128" s="1">
        <v>102</v>
      </c>
      <c r="I128" s="1">
        <v>35.99570614411742</v>
      </c>
      <c r="J128" s="1">
        <v>9.0042938558825796</v>
      </c>
      <c r="L128" s="1">
        <v>60.416666666666671</v>
      </c>
      <c r="M128" s="1">
        <v>45</v>
      </c>
    </row>
    <row r="129" spans="2:13">
      <c r="B129">
        <v>18</v>
      </c>
      <c r="C129">
        <v>46</v>
      </c>
      <c r="H129" s="1">
        <v>103</v>
      </c>
      <c r="I129" s="1">
        <v>38.486240143648999</v>
      </c>
      <c r="J129" s="1">
        <v>18.513759856351001</v>
      </c>
      <c r="L129" s="1">
        <v>61.011904761904766</v>
      </c>
      <c r="M129" s="1">
        <v>46</v>
      </c>
    </row>
    <row r="130" spans="2:13">
      <c r="B130">
        <v>17</v>
      </c>
      <c r="C130">
        <v>40</v>
      </c>
      <c r="H130" s="1">
        <v>104</v>
      </c>
      <c r="I130" s="1">
        <v>35.99570614411742</v>
      </c>
      <c r="J130" s="1">
        <v>-3.9957061441174204</v>
      </c>
      <c r="L130" s="1">
        <v>61.607142857142861</v>
      </c>
      <c r="M130" s="1">
        <v>46</v>
      </c>
    </row>
    <row r="131" spans="2:13">
      <c r="B131">
        <v>15</v>
      </c>
      <c r="C131">
        <v>32</v>
      </c>
      <c r="H131" s="1">
        <v>105</v>
      </c>
      <c r="I131" s="1">
        <v>50.938910141306884</v>
      </c>
      <c r="J131" s="1">
        <v>6.1089858693115673E-2</v>
      </c>
      <c r="L131" s="1">
        <v>62.202380952380956</v>
      </c>
      <c r="M131" s="1">
        <v>46</v>
      </c>
    </row>
    <row r="132" spans="2:13">
      <c r="B132">
        <v>23</v>
      </c>
      <c r="C132">
        <v>65</v>
      </c>
      <c r="H132" s="1">
        <v>106</v>
      </c>
      <c r="I132" s="1">
        <v>48.448376141775306</v>
      </c>
      <c r="J132" s="1">
        <v>-0.44837614177530583</v>
      </c>
      <c r="L132" s="1">
        <v>62.797619047619051</v>
      </c>
      <c r="M132" s="1">
        <v>46</v>
      </c>
    </row>
    <row r="133" spans="2:13">
      <c r="B133">
        <v>21</v>
      </c>
      <c r="C133">
        <v>47</v>
      </c>
      <c r="H133" s="1">
        <v>107</v>
      </c>
      <c r="I133" s="1">
        <v>38.486240143648999</v>
      </c>
      <c r="J133" s="1">
        <v>-2.4862401436489989</v>
      </c>
      <c r="L133" s="1">
        <v>63.392857142857146</v>
      </c>
      <c r="M133" s="1">
        <v>46</v>
      </c>
    </row>
    <row r="134" spans="2:13">
      <c r="B134">
        <v>22</v>
      </c>
      <c r="C134">
        <v>65</v>
      </c>
      <c r="H134" s="1">
        <v>108</v>
      </c>
      <c r="I134" s="1">
        <v>40.976774143180577</v>
      </c>
      <c r="J134" s="1">
        <v>-3.9767741431805774</v>
      </c>
      <c r="L134" s="1">
        <v>63.988095238095241</v>
      </c>
      <c r="M134" s="1">
        <v>46</v>
      </c>
    </row>
    <row r="135" spans="2:13">
      <c r="B135">
        <v>17</v>
      </c>
      <c r="C135">
        <v>45</v>
      </c>
      <c r="H135" s="1">
        <v>109</v>
      </c>
      <c r="I135" s="1">
        <v>45.957842142243727</v>
      </c>
      <c r="J135" s="1">
        <v>-14.957842142243727</v>
      </c>
      <c r="L135" s="1">
        <v>64.583333333333343</v>
      </c>
      <c r="M135" s="1">
        <v>46</v>
      </c>
    </row>
    <row r="136" spans="2:13">
      <c r="B136">
        <v>22</v>
      </c>
      <c r="C136">
        <v>46</v>
      </c>
      <c r="H136" s="1">
        <v>110</v>
      </c>
      <c r="I136" s="1">
        <v>45.957842142243727</v>
      </c>
      <c r="J136" s="1">
        <v>1.0421578577562727</v>
      </c>
      <c r="L136" s="1">
        <v>65.178571428571431</v>
      </c>
      <c r="M136" s="1">
        <v>47</v>
      </c>
    </row>
    <row r="137" spans="2:13">
      <c r="B137">
        <v>19</v>
      </c>
      <c r="C137">
        <v>44</v>
      </c>
      <c r="H137" s="1">
        <v>111</v>
      </c>
      <c r="I137" s="1">
        <v>38.486240143648999</v>
      </c>
      <c r="J137" s="1">
        <v>1.5137598563510011</v>
      </c>
      <c r="L137" s="1">
        <v>65.773809523809533</v>
      </c>
      <c r="M137" s="1">
        <v>47</v>
      </c>
    </row>
    <row r="138" spans="2:13">
      <c r="B138">
        <v>19</v>
      </c>
      <c r="C138">
        <v>40</v>
      </c>
      <c r="H138" s="1">
        <v>112</v>
      </c>
      <c r="I138" s="1">
        <v>38.486240143648999</v>
      </c>
      <c r="J138" s="1">
        <v>-1.4862401436489989</v>
      </c>
      <c r="L138" s="1">
        <v>66.36904761904762</v>
      </c>
      <c r="M138" s="1">
        <v>47</v>
      </c>
    </row>
    <row r="139" spans="2:13">
      <c r="B139">
        <v>18</v>
      </c>
      <c r="C139">
        <v>46</v>
      </c>
      <c r="H139" s="1">
        <v>113</v>
      </c>
      <c r="I139" s="1">
        <v>48.448376141775306</v>
      </c>
      <c r="J139" s="1">
        <v>-5.4483761417753058</v>
      </c>
      <c r="L139" s="1">
        <v>66.964285714285722</v>
      </c>
      <c r="M139" s="1">
        <v>47</v>
      </c>
    </row>
    <row r="140" spans="2:13">
      <c r="B140">
        <v>15</v>
      </c>
      <c r="C140">
        <v>32</v>
      </c>
      <c r="H140" s="1">
        <v>114</v>
      </c>
      <c r="I140" s="1">
        <v>53.429444140838463</v>
      </c>
      <c r="J140" s="1">
        <v>-2.4294441408384628</v>
      </c>
      <c r="L140" s="1">
        <v>67.55952380952381</v>
      </c>
      <c r="M140" s="1">
        <v>47</v>
      </c>
    </row>
    <row r="141" spans="2:13">
      <c r="B141">
        <v>14</v>
      </c>
      <c r="C141">
        <v>23</v>
      </c>
      <c r="H141" s="1">
        <v>115</v>
      </c>
      <c r="I141" s="1">
        <v>21.05250214692796</v>
      </c>
      <c r="J141" s="1">
        <v>-2.0525021469279601</v>
      </c>
      <c r="L141" s="1">
        <v>68.154761904761912</v>
      </c>
      <c r="M141" s="1">
        <v>47</v>
      </c>
    </row>
    <row r="142" spans="2:13">
      <c r="B142">
        <v>21</v>
      </c>
      <c r="C142">
        <v>42</v>
      </c>
      <c r="H142" s="1">
        <v>116</v>
      </c>
      <c r="I142" s="1">
        <v>33.505172144585842</v>
      </c>
      <c r="J142" s="1">
        <v>-5.5051721445858419</v>
      </c>
      <c r="L142" s="1">
        <v>68.75</v>
      </c>
      <c r="M142" s="1">
        <v>48</v>
      </c>
    </row>
    <row r="143" spans="2:13">
      <c r="B143">
        <v>18</v>
      </c>
      <c r="C143">
        <v>29</v>
      </c>
      <c r="H143" s="1">
        <v>117</v>
      </c>
      <c r="I143" s="1">
        <v>13.580900148333228</v>
      </c>
      <c r="J143" s="1">
        <v>8.4190998516667719</v>
      </c>
      <c r="L143" s="1">
        <v>69.345238095238102</v>
      </c>
      <c r="M143" s="1">
        <v>48</v>
      </c>
    </row>
    <row r="144" spans="2:13">
      <c r="B144">
        <v>18</v>
      </c>
      <c r="C144">
        <v>49</v>
      </c>
      <c r="H144" s="1">
        <v>118</v>
      </c>
      <c r="I144" s="1">
        <v>40.976774143180577</v>
      </c>
      <c r="J144" s="1">
        <v>2.3225856819422575E-2</v>
      </c>
      <c r="L144" s="1">
        <v>69.94047619047619</v>
      </c>
      <c r="M144" s="1">
        <v>48</v>
      </c>
    </row>
    <row r="145" spans="2:13">
      <c r="B145">
        <v>24</v>
      </c>
      <c r="C145">
        <v>53</v>
      </c>
      <c r="H145" s="1">
        <v>119</v>
      </c>
      <c r="I145" s="1">
        <v>35.99570614411742</v>
      </c>
      <c r="J145" s="1">
        <v>-2.9957061441174204</v>
      </c>
      <c r="L145" s="1">
        <v>70.535714285714292</v>
      </c>
      <c r="M145" s="1">
        <v>49</v>
      </c>
    </row>
    <row r="146" spans="2:13">
      <c r="B146">
        <v>19</v>
      </c>
      <c r="C146">
        <v>45</v>
      </c>
      <c r="H146" s="1">
        <v>120</v>
      </c>
      <c r="I146" s="1">
        <v>35.99570614411742</v>
      </c>
      <c r="J146" s="1">
        <v>-6.9957061441174204</v>
      </c>
      <c r="L146" s="1">
        <v>71.13095238095238</v>
      </c>
      <c r="M146" s="1">
        <v>49</v>
      </c>
    </row>
    <row r="147" spans="2:13">
      <c r="B147">
        <v>25</v>
      </c>
      <c r="C147">
        <v>63</v>
      </c>
      <c r="H147" s="1">
        <v>121</v>
      </c>
      <c r="I147" s="1">
        <v>40.976774143180577</v>
      </c>
      <c r="J147" s="1">
        <v>-7.9767741431805774</v>
      </c>
      <c r="L147" s="1">
        <v>71.726190476190482</v>
      </c>
      <c r="M147" s="1">
        <v>49</v>
      </c>
    </row>
    <row r="148" spans="2:13">
      <c r="B148">
        <v>23</v>
      </c>
      <c r="C148">
        <v>52</v>
      </c>
      <c r="H148" s="1">
        <v>122</v>
      </c>
      <c r="I148" s="1">
        <v>38.486240143648999</v>
      </c>
      <c r="J148" s="1">
        <v>6.5137598563510011</v>
      </c>
      <c r="L148" s="1">
        <v>72.321428571428569</v>
      </c>
      <c r="M148" s="1">
        <v>49</v>
      </c>
    </row>
    <row r="149" spans="2:13">
      <c r="B149">
        <v>20</v>
      </c>
      <c r="C149">
        <v>40</v>
      </c>
      <c r="H149" s="1">
        <v>123</v>
      </c>
      <c r="I149" s="1">
        <v>38.486240143648999</v>
      </c>
      <c r="J149" s="1">
        <v>-0.48624014364899892</v>
      </c>
      <c r="L149" s="1">
        <v>72.916666666666671</v>
      </c>
      <c r="M149" s="1">
        <v>49</v>
      </c>
    </row>
    <row r="150" spans="2:13">
      <c r="B150">
        <v>21</v>
      </c>
      <c r="C150">
        <v>45</v>
      </c>
      <c r="H150" s="1">
        <v>124</v>
      </c>
      <c r="I150" s="1">
        <v>55.919978140370041</v>
      </c>
      <c r="J150" s="1">
        <v>-3.9199781403700413</v>
      </c>
      <c r="L150" s="1">
        <v>73.511904761904759</v>
      </c>
      <c r="M150" s="1">
        <v>49</v>
      </c>
    </row>
    <row r="151" spans="2:13">
      <c r="B151">
        <v>17</v>
      </c>
      <c r="C151">
        <v>38</v>
      </c>
      <c r="H151" s="1">
        <v>125</v>
      </c>
      <c r="I151" s="1">
        <v>40.976774143180577</v>
      </c>
      <c r="J151" s="1">
        <v>-2.9767741431805774</v>
      </c>
      <c r="L151" s="1">
        <v>74.107142857142861</v>
      </c>
      <c r="M151" s="1">
        <v>49</v>
      </c>
    </row>
    <row r="152" spans="2:13">
      <c r="B152">
        <v>17</v>
      </c>
      <c r="C152">
        <v>38</v>
      </c>
      <c r="H152" s="1">
        <v>126</v>
      </c>
      <c r="I152" s="1">
        <v>43.467308142712156</v>
      </c>
      <c r="J152" s="1">
        <v>3.5326918572878441</v>
      </c>
      <c r="L152" s="1">
        <v>74.702380952380949</v>
      </c>
      <c r="M152" s="1">
        <v>50</v>
      </c>
    </row>
    <row r="153" spans="2:13">
      <c r="B153">
        <v>16</v>
      </c>
      <c r="C153">
        <v>42</v>
      </c>
      <c r="H153" s="1">
        <v>127</v>
      </c>
      <c r="I153" s="1">
        <v>43.467308142712156</v>
      </c>
      <c r="J153" s="1">
        <v>2.5326918572878441</v>
      </c>
      <c r="L153" s="1">
        <v>75.297619047619051</v>
      </c>
      <c r="M153" s="1">
        <v>50</v>
      </c>
    </row>
    <row r="154" spans="2:13">
      <c r="B154">
        <v>19</v>
      </c>
      <c r="C154">
        <v>57</v>
      </c>
      <c r="H154" s="1">
        <v>128</v>
      </c>
      <c r="I154" s="1">
        <v>40.976774143180577</v>
      </c>
      <c r="J154" s="1">
        <v>-0.97677414318057743</v>
      </c>
      <c r="L154" s="1">
        <v>75.892857142857139</v>
      </c>
      <c r="M154" s="1">
        <v>50</v>
      </c>
    </row>
    <row r="155" spans="2:13">
      <c r="B155">
        <v>19</v>
      </c>
      <c r="C155">
        <v>39</v>
      </c>
      <c r="H155" s="1">
        <v>129</v>
      </c>
      <c r="I155" s="1">
        <v>35.99570614411742</v>
      </c>
      <c r="J155" s="1">
        <v>-3.9957061441174204</v>
      </c>
      <c r="L155" s="1">
        <v>76.488095238095241</v>
      </c>
      <c r="M155" s="1">
        <v>50</v>
      </c>
    </row>
    <row r="156" spans="2:13">
      <c r="B156">
        <v>18</v>
      </c>
      <c r="C156">
        <v>43</v>
      </c>
      <c r="H156" s="1">
        <v>130</v>
      </c>
      <c r="I156" s="1">
        <v>55.919978140370041</v>
      </c>
      <c r="J156" s="1">
        <v>9.0800218596299587</v>
      </c>
      <c r="L156" s="1">
        <v>77.083333333333343</v>
      </c>
      <c r="M156" s="1">
        <v>50</v>
      </c>
    </row>
    <row r="157" spans="2:13">
      <c r="B157">
        <v>14</v>
      </c>
      <c r="C157">
        <v>29</v>
      </c>
      <c r="H157" s="1">
        <v>131</v>
      </c>
      <c r="I157" s="1">
        <v>50.938910141306884</v>
      </c>
      <c r="J157" s="1">
        <v>-3.9389101413068843</v>
      </c>
      <c r="L157" s="1">
        <v>77.678571428571431</v>
      </c>
      <c r="M157" s="1">
        <v>50</v>
      </c>
    </row>
    <row r="158" spans="2:13">
      <c r="B158">
        <v>16</v>
      </c>
      <c r="C158">
        <v>42</v>
      </c>
      <c r="H158" s="1">
        <v>132</v>
      </c>
      <c r="I158" s="1">
        <v>53.429444140838463</v>
      </c>
      <c r="J158" s="1">
        <v>11.570555859161537</v>
      </c>
      <c r="L158" s="1">
        <v>78.273809523809533</v>
      </c>
      <c r="M158" s="1">
        <v>51</v>
      </c>
    </row>
    <row r="159" spans="2:13">
      <c r="B159">
        <v>19</v>
      </c>
      <c r="C159">
        <v>50</v>
      </c>
      <c r="H159" s="1">
        <v>133</v>
      </c>
      <c r="I159" s="1">
        <v>40.976774143180577</v>
      </c>
      <c r="J159" s="1">
        <v>4.0232258568194226</v>
      </c>
      <c r="L159" s="1">
        <v>78.86904761904762</v>
      </c>
      <c r="M159" s="1">
        <v>51</v>
      </c>
    </row>
    <row r="160" spans="2:13">
      <c r="B160">
        <v>16</v>
      </c>
      <c r="C160">
        <v>34</v>
      </c>
      <c r="H160" s="1">
        <v>134</v>
      </c>
      <c r="I160" s="1">
        <v>53.429444140838463</v>
      </c>
      <c r="J160" s="1">
        <v>-7.4294441408384628</v>
      </c>
      <c r="L160" s="1">
        <v>79.464285714285722</v>
      </c>
      <c r="M160" s="1">
        <v>51</v>
      </c>
    </row>
    <row r="161" spans="2:13">
      <c r="B161">
        <v>15</v>
      </c>
      <c r="C161">
        <v>31</v>
      </c>
      <c r="H161" s="1">
        <v>135</v>
      </c>
      <c r="I161" s="1">
        <v>45.957842142243727</v>
      </c>
      <c r="J161" s="1">
        <v>-1.9578421422437273</v>
      </c>
      <c r="L161" s="1">
        <v>80.05952380952381</v>
      </c>
      <c r="M161" s="1">
        <v>51</v>
      </c>
    </row>
    <row r="162" spans="2:13">
      <c r="B162">
        <v>17</v>
      </c>
      <c r="C162">
        <v>31</v>
      </c>
      <c r="H162" s="1">
        <v>136</v>
      </c>
      <c r="I162" s="1">
        <v>45.957842142243727</v>
      </c>
      <c r="J162" s="1">
        <v>-5.9578421422437273</v>
      </c>
      <c r="L162" s="1">
        <v>80.654761904761912</v>
      </c>
      <c r="M162" s="1">
        <v>51</v>
      </c>
    </row>
    <row r="163" spans="2:13">
      <c r="B163">
        <v>19</v>
      </c>
      <c r="C163">
        <v>46</v>
      </c>
      <c r="H163" s="1">
        <v>137</v>
      </c>
      <c r="I163" s="1">
        <v>43.467308142712156</v>
      </c>
      <c r="J163" s="1">
        <v>2.5326918572878441</v>
      </c>
      <c r="L163" s="1">
        <v>81.25</v>
      </c>
      <c r="M163" s="1">
        <v>51</v>
      </c>
    </row>
    <row r="164" spans="2:13">
      <c r="B164">
        <v>15</v>
      </c>
      <c r="C164">
        <v>42</v>
      </c>
      <c r="H164" s="1">
        <v>138</v>
      </c>
      <c r="I164" s="1">
        <v>35.99570614411742</v>
      </c>
      <c r="J164" s="1">
        <v>-3.9957061441174204</v>
      </c>
      <c r="L164" s="1">
        <v>81.845238095238102</v>
      </c>
      <c r="M164" s="1">
        <v>51</v>
      </c>
    </row>
    <row r="165" spans="2:13">
      <c r="B165">
        <v>16</v>
      </c>
      <c r="C165">
        <v>31</v>
      </c>
      <c r="H165" s="1">
        <v>139</v>
      </c>
      <c r="I165" s="1">
        <v>33.505172144585842</v>
      </c>
      <c r="J165" s="1">
        <v>-10.505172144585842</v>
      </c>
      <c r="L165" s="1">
        <v>82.44047619047619</v>
      </c>
      <c r="M165" s="1">
        <v>51</v>
      </c>
    </row>
    <row r="166" spans="2:13">
      <c r="B166">
        <v>15</v>
      </c>
      <c r="C166">
        <v>31</v>
      </c>
      <c r="H166" s="1">
        <v>140</v>
      </c>
      <c r="I166" s="1">
        <v>50.938910141306884</v>
      </c>
      <c r="J166" s="1">
        <v>-8.9389101413068843</v>
      </c>
      <c r="L166" s="1">
        <v>83.035714285714292</v>
      </c>
      <c r="M166" s="1">
        <v>52</v>
      </c>
    </row>
    <row r="167" spans="2:13">
      <c r="B167">
        <v>16</v>
      </c>
      <c r="C167">
        <v>26</v>
      </c>
      <c r="H167" s="1">
        <v>141</v>
      </c>
      <c r="I167" s="1">
        <v>43.467308142712156</v>
      </c>
      <c r="J167" s="1">
        <v>-14.467308142712156</v>
      </c>
      <c r="L167" s="1">
        <v>83.63095238095238</v>
      </c>
      <c r="M167" s="1">
        <v>52</v>
      </c>
    </row>
    <row r="168" spans="2:13">
      <c r="B168">
        <v>16</v>
      </c>
      <c r="C168">
        <v>31</v>
      </c>
      <c r="H168" s="1">
        <v>142</v>
      </c>
      <c r="I168" s="1">
        <v>43.467308142712156</v>
      </c>
      <c r="J168" s="1">
        <v>5.5326918572878441</v>
      </c>
      <c r="L168" s="1">
        <v>84.226190476190482</v>
      </c>
      <c r="M168" s="1">
        <v>52</v>
      </c>
    </row>
    <row r="169" spans="2:13">
      <c r="B169">
        <v>17</v>
      </c>
      <c r="C169">
        <v>38</v>
      </c>
      <c r="H169" s="1">
        <v>143</v>
      </c>
      <c r="I169" s="1">
        <v>58.41051213990162</v>
      </c>
      <c r="J169" s="1">
        <v>-5.4105121399016198</v>
      </c>
      <c r="L169" s="1">
        <v>84.821428571428569</v>
      </c>
      <c r="M169" s="1">
        <v>52</v>
      </c>
    </row>
    <row r="170" spans="2:13">
      <c r="B170">
        <v>10</v>
      </c>
      <c r="C170">
        <v>34</v>
      </c>
      <c r="H170" s="1">
        <v>144</v>
      </c>
      <c r="I170" s="1">
        <v>45.957842142243727</v>
      </c>
      <c r="J170" s="1">
        <v>-0.95784214224372732</v>
      </c>
      <c r="L170" s="1">
        <v>85.416666666666671</v>
      </c>
      <c r="M170" s="1">
        <v>52</v>
      </c>
    </row>
    <row r="171" spans="2:13">
      <c r="H171" s="1">
        <v>145</v>
      </c>
      <c r="I171" s="1">
        <v>60.901046139433191</v>
      </c>
      <c r="J171" s="1">
        <v>2.0989538605668088</v>
      </c>
      <c r="L171" s="1">
        <v>86.011904761904759</v>
      </c>
      <c r="M171" s="1">
        <v>52</v>
      </c>
    </row>
    <row r="172" spans="2:13">
      <c r="H172" s="1">
        <v>146</v>
      </c>
      <c r="I172" s="1">
        <v>55.919978140370041</v>
      </c>
      <c r="J172" s="1">
        <v>-3.9199781403700413</v>
      </c>
      <c r="L172" s="1">
        <v>86.607142857142861</v>
      </c>
      <c r="M172" s="1">
        <v>53</v>
      </c>
    </row>
    <row r="173" spans="2:13">
      <c r="H173" s="1">
        <v>147</v>
      </c>
      <c r="I173" s="1">
        <v>48.448376141775306</v>
      </c>
      <c r="J173" s="1">
        <v>-8.4483761417753058</v>
      </c>
      <c r="L173" s="1">
        <v>87.202380952380949</v>
      </c>
      <c r="M173" s="1">
        <v>53</v>
      </c>
    </row>
    <row r="174" spans="2:13">
      <c r="H174" s="1">
        <v>148</v>
      </c>
      <c r="I174" s="1">
        <v>50.938910141306884</v>
      </c>
      <c r="J174" s="1">
        <v>-5.9389101413068843</v>
      </c>
      <c r="L174" s="1">
        <v>87.797619047619051</v>
      </c>
      <c r="M174" s="1">
        <v>54</v>
      </c>
    </row>
    <row r="175" spans="2:13">
      <c r="H175" s="1">
        <v>149</v>
      </c>
      <c r="I175" s="1">
        <v>40.976774143180577</v>
      </c>
      <c r="J175" s="1">
        <v>-2.9767741431805774</v>
      </c>
      <c r="L175" s="1">
        <v>88.392857142857139</v>
      </c>
      <c r="M175" s="1">
        <v>54</v>
      </c>
    </row>
    <row r="176" spans="2:13">
      <c r="H176" s="1">
        <v>150</v>
      </c>
      <c r="I176" s="1">
        <v>40.976774143180577</v>
      </c>
      <c r="J176" s="1">
        <v>-2.9767741431805774</v>
      </c>
      <c r="L176" s="1">
        <v>88.988095238095241</v>
      </c>
      <c r="M176" s="1">
        <v>54</v>
      </c>
    </row>
    <row r="177" spans="8:13">
      <c r="H177" s="1">
        <v>151</v>
      </c>
      <c r="I177" s="1">
        <v>38.486240143648999</v>
      </c>
      <c r="J177" s="1">
        <v>3.5137598563510011</v>
      </c>
      <c r="L177" s="1">
        <v>89.583333333333343</v>
      </c>
      <c r="M177" s="1">
        <v>54</v>
      </c>
    </row>
    <row r="178" spans="8:13">
      <c r="H178" s="1">
        <v>152</v>
      </c>
      <c r="I178" s="1">
        <v>45.957842142243727</v>
      </c>
      <c r="J178" s="1">
        <v>11.042157857756273</v>
      </c>
      <c r="L178" s="1">
        <v>90.178571428571431</v>
      </c>
      <c r="M178" s="1">
        <v>54</v>
      </c>
    </row>
    <row r="179" spans="8:13">
      <c r="H179" s="1">
        <v>153</v>
      </c>
      <c r="I179" s="1">
        <v>45.957842142243727</v>
      </c>
      <c r="J179" s="1">
        <v>-6.9578421422437273</v>
      </c>
      <c r="L179" s="1">
        <v>90.773809523809533</v>
      </c>
      <c r="M179" s="1">
        <v>55</v>
      </c>
    </row>
    <row r="180" spans="8:13">
      <c r="H180" s="1">
        <v>154</v>
      </c>
      <c r="I180" s="1">
        <v>43.467308142712156</v>
      </c>
      <c r="J180" s="1">
        <v>-0.46730814271215593</v>
      </c>
      <c r="L180" s="1">
        <v>91.36904761904762</v>
      </c>
      <c r="M180" s="1">
        <v>55</v>
      </c>
    </row>
    <row r="181" spans="8:13">
      <c r="H181" s="1">
        <v>155</v>
      </c>
      <c r="I181" s="1">
        <v>33.505172144585842</v>
      </c>
      <c r="J181" s="1">
        <v>-4.5051721445858419</v>
      </c>
      <c r="L181" s="1">
        <v>91.964285714285722</v>
      </c>
      <c r="M181" s="1">
        <v>56</v>
      </c>
    </row>
    <row r="182" spans="8:13">
      <c r="H182" s="1">
        <v>156</v>
      </c>
      <c r="I182" s="1">
        <v>38.486240143648999</v>
      </c>
      <c r="J182" s="1">
        <v>3.5137598563510011</v>
      </c>
      <c r="L182" s="1">
        <v>92.55952380952381</v>
      </c>
      <c r="M182" s="1">
        <v>56</v>
      </c>
    </row>
    <row r="183" spans="8:13">
      <c r="H183" s="1">
        <v>157</v>
      </c>
      <c r="I183" s="1">
        <v>45.957842142243727</v>
      </c>
      <c r="J183" s="1">
        <v>4.0421578577562727</v>
      </c>
      <c r="L183" s="1">
        <v>93.154761904761912</v>
      </c>
      <c r="M183" s="1">
        <v>57</v>
      </c>
    </row>
    <row r="184" spans="8:13">
      <c r="H184" s="1">
        <v>158</v>
      </c>
      <c r="I184" s="1">
        <v>38.486240143648999</v>
      </c>
      <c r="J184" s="1">
        <v>-4.4862401436489989</v>
      </c>
      <c r="L184" s="1">
        <v>93.75</v>
      </c>
      <c r="M184" s="1">
        <v>57</v>
      </c>
    </row>
    <row r="185" spans="8:13">
      <c r="H185" s="1">
        <v>159</v>
      </c>
      <c r="I185" s="1">
        <v>35.99570614411742</v>
      </c>
      <c r="J185" s="1">
        <v>-4.9957061441174204</v>
      </c>
      <c r="L185" s="1">
        <v>94.345238095238102</v>
      </c>
      <c r="M185" s="1">
        <v>57</v>
      </c>
    </row>
    <row r="186" spans="8:13">
      <c r="H186" s="1">
        <v>160</v>
      </c>
      <c r="I186" s="1">
        <v>40.976774143180577</v>
      </c>
      <c r="J186" s="1">
        <v>-9.9767741431805774</v>
      </c>
      <c r="L186" s="1">
        <v>94.94047619047619</v>
      </c>
      <c r="M186" s="1">
        <v>57</v>
      </c>
    </row>
    <row r="187" spans="8:13">
      <c r="H187" s="1">
        <v>161</v>
      </c>
      <c r="I187" s="1">
        <v>45.957842142243727</v>
      </c>
      <c r="J187" s="1">
        <v>4.2157857756272676E-2</v>
      </c>
      <c r="L187" s="1">
        <v>95.535714285714292</v>
      </c>
      <c r="M187" s="1">
        <v>58</v>
      </c>
    </row>
    <row r="188" spans="8:13">
      <c r="H188" s="1">
        <v>162</v>
      </c>
      <c r="I188" s="1">
        <v>35.99570614411742</v>
      </c>
      <c r="J188" s="1">
        <v>6.0042938558825796</v>
      </c>
      <c r="L188" s="1">
        <v>96.13095238095238</v>
      </c>
      <c r="M188" s="1">
        <v>58</v>
      </c>
    </row>
    <row r="189" spans="8:13">
      <c r="H189" s="1">
        <v>163</v>
      </c>
      <c r="I189" s="1">
        <v>38.486240143648999</v>
      </c>
      <c r="J189" s="1">
        <v>-7.4862401436489989</v>
      </c>
      <c r="L189" s="1">
        <v>96.726190476190482</v>
      </c>
      <c r="M189" s="1">
        <v>60</v>
      </c>
    </row>
    <row r="190" spans="8:13">
      <c r="H190" s="1">
        <v>164</v>
      </c>
      <c r="I190" s="1">
        <v>35.99570614411742</v>
      </c>
      <c r="J190" s="1">
        <v>-4.9957061441174204</v>
      </c>
      <c r="L190" s="1">
        <v>97.321428571428569</v>
      </c>
      <c r="M190" s="1">
        <v>62</v>
      </c>
    </row>
    <row r="191" spans="8:13">
      <c r="H191" s="1">
        <v>165</v>
      </c>
      <c r="I191" s="1">
        <v>38.486240143648999</v>
      </c>
      <c r="J191" s="1">
        <v>-12.486240143648999</v>
      </c>
      <c r="L191" s="1">
        <v>97.916666666666671</v>
      </c>
      <c r="M191" s="1">
        <v>63</v>
      </c>
    </row>
    <row r="192" spans="8:13">
      <c r="H192" s="1">
        <v>166</v>
      </c>
      <c r="I192" s="1">
        <v>38.486240143648999</v>
      </c>
      <c r="J192" s="1">
        <v>-7.4862401436489989</v>
      </c>
      <c r="L192" s="1">
        <v>98.511904761904759</v>
      </c>
      <c r="M192" s="1">
        <v>65</v>
      </c>
    </row>
    <row r="193" spans="8:13">
      <c r="H193" s="1">
        <v>167</v>
      </c>
      <c r="I193" s="1">
        <v>40.976774143180577</v>
      </c>
      <c r="J193" s="1">
        <v>-2.9767741431805774</v>
      </c>
      <c r="L193" s="1">
        <v>99.107142857142861</v>
      </c>
      <c r="M193" s="1">
        <v>65</v>
      </c>
    </row>
    <row r="194" spans="8:13" ht="14.4" thickBot="1">
      <c r="H194" s="2">
        <v>168</v>
      </c>
      <c r="I194" s="2">
        <v>23.543036146459535</v>
      </c>
      <c r="J194" s="2">
        <v>10.456963853540465</v>
      </c>
      <c r="L194" s="2">
        <v>99.702380952380949</v>
      </c>
      <c r="M194" s="2">
        <v>65</v>
      </c>
    </row>
  </sheetData>
  <sortState xmlns:xlrd2="http://schemas.microsoft.com/office/spreadsheetml/2017/richdata2" ref="M27:M194">
    <sortCondition ref="M27"/>
  </sortState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1EED930163F4BAB33E460B5B01C76" ma:contentTypeVersion="12" ma:contentTypeDescription="Create a new document." ma:contentTypeScope="" ma:versionID="905c2fad69a667f68ca88d66cfd7609c">
  <xsd:schema xmlns:xsd="http://www.w3.org/2001/XMLSchema" xmlns:xs="http://www.w3.org/2001/XMLSchema" xmlns:p="http://schemas.microsoft.com/office/2006/metadata/properties" xmlns:ns3="6ac83bf5-b1e4-4ce3-acdd-de5720a0a311" xmlns:ns4="1c9eea72-afd3-43c9-b3d1-634e15a55f8d" targetNamespace="http://schemas.microsoft.com/office/2006/metadata/properties" ma:root="true" ma:fieldsID="03f34b0f0bd1c24a5498d1e5de5ed54c" ns3:_="" ns4:_="">
    <xsd:import namespace="6ac83bf5-b1e4-4ce3-acdd-de5720a0a311"/>
    <xsd:import namespace="1c9eea72-afd3-43c9-b3d1-634e15a55f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83bf5-b1e4-4ce3-acdd-de5720a0a3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eea72-afd3-43c9-b3d1-634e15a55f8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A5217F-1456-487C-9371-61AB9FDCF9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83bf5-b1e4-4ce3-acdd-de5720a0a311"/>
    <ds:schemaRef ds:uri="1c9eea72-afd3-43c9-b3d1-634e15a55f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AE8916-1DB3-4C16-A207-B70D559D7269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1c9eea72-afd3-43c9-b3d1-634e15a55f8d"/>
    <ds:schemaRef ds:uri="6ac83bf5-b1e4-4ce3-acdd-de5720a0a311"/>
  </ds:schemaRefs>
</ds:datastoreItem>
</file>

<file path=customXml/itemProps3.xml><?xml version="1.0" encoding="utf-8"?>
<ds:datastoreItem xmlns:ds="http://schemas.openxmlformats.org/officeDocument/2006/customXml" ds:itemID="{44EE1EDD-1844-4CF8-BFA0-EC0D47205E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JXPARATROOPER</dc:creator>
  <cp:lastModifiedBy>JXPARATROOPER</cp:lastModifiedBy>
  <dcterms:created xsi:type="dcterms:W3CDTF">2021-02-08T04:41:11Z</dcterms:created>
  <dcterms:modified xsi:type="dcterms:W3CDTF">2021-12-06T02:11:31Z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0x0101006F61EED930163F4BAB33E460B5B01C76</vt:lpwstr>
  </property>
</Properties>
</file>