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hp\Downloads\"/>
    </mc:Choice>
  </mc:AlternateContent>
  <xr:revisionPtr revIDLastSave="0" documentId="8_{A01CF671-41D9-4846-B39B-43A1D823050D}" xr6:coauthVersionLast="36" xr6:coauthVersionMax="36" xr10:uidLastSave="{00000000-0000-0000-0000-000000000000}"/>
  <bookViews>
    <workbookView xWindow="0" yWindow="0" windowWidth="26880" windowHeight="15600" firstSheet="2" activeTab="2" xr2:uid="{00000000-000D-0000-FFFF-FFFF00000000}"/>
  </bookViews>
  <sheets>
    <sheet name="Data Tables" sheetId="1" state="hidden" r:id="rId1"/>
    <sheet name="Pivot Table" sheetId="6" state="hidden" r:id="rId2"/>
    <sheet name="Income Sources" sheetId="2" r:id="rId3"/>
    <sheet name="Geographically" sheetId="3" r:id="rId4"/>
    <sheet name="Sales Process" sheetId="4" r:id="rId5"/>
    <sheet name="Project Status" sheetId="5" r:id="rId6"/>
  </sheets>
  <definedNames>
    <definedName name="_xlchart.v5.0" hidden="1">'Pivot Table'!$M$48:$N$48</definedName>
    <definedName name="_xlchart.v5.1" hidden="1">'Pivot Table'!$M$49:$N$54</definedName>
    <definedName name="_xlchart.v5.2" hidden="1">'Pivot Table'!$O$48</definedName>
    <definedName name="_xlchart.v5.3" hidden="1">'Pivot Table'!$O$49:$O$54</definedName>
    <definedName name="Slicer_Year">#N/A</definedName>
    <definedName name="Slicer_Year1">#N/A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3" i="6" l="1"/>
  <c r="P82" i="6" l="1"/>
  <c r="Q101" i="6"/>
  <c r="P101" i="6"/>
  <c r="Q93" i="6"/>
  <c r="P42" i="6"/>
  <c r="O42" i="6"/>
  <c r="S62" i="6"/>
  <c r="S63" i="6"/>
  <c r="S64" i="6"/>
  <c r="S65" i="6"/>
  <c r="S66" i="6"/>
  <c r="S61" i="6"/>
  <c r="P93" i="6"/>
  <c r="P72" i="6"/>
  <c r="V62" i="6" l="1"/>
  <c r="O72" i="6"/>
  <c r="U62" i="6" s="1"/>
  <c r="Z31" i="6"/>
  <c r="AA31" i="6"/>
  <c r="Z32" i="6"/>
  <c r="AA32" i="6"/>
  <c r="Z33" i="6"/>
  <c r="AA33" i="6"/>
  <c r="Z34" i="6"/>
  <c r="AA34" i="6"/>
  <c r="Z35" i="6"/>
  <c r="AA35" i="6"/>
  <c r="Z36" i="6"/>
  <c r="AA36" i="6"/>
  <c r="Z37" i="6"/>
  <c r="AA37" i="6"/>
  <c r="Z38" i="6"/>
  <c r="AA38" i="6"/>
  <c r="Z39" i="6"/>
  <c r="AA39" i="6"/>
  <c r="Z40" i="6"/>
  <c r="AA40" i="6"/>
  <c r="Z41" i="6"/>
  <c r="AA41" i="6"/>
  <c r="Z42" i="6"/>
  <c r="AA42" i="6"/>
  <c r="Z43" i="6"/>
  <c r="AA43" i="6"/>
  <c r="Z44" i="6"/>
  <c r="AA44" i="6"/>
  <c r="Z45" i="6"/>
  <c r="AA45" i="6"/>
  <c r="Z46" i="6"/>
  <c r="AA46" i="6"/>
  <c r="Z47" i="6"/>
  <c r="AA47" i="6"/>
  <c r="Z48" i="6"/>
  <c r="AA48" i="6"/>
  <c r="Z49" i="6"/>
  <c r="AA49" i="6"/>
  <c r="Z50" i="6"/>
  <c r="AA50" i="6"/>
  <c r="AA30" i="6"/>
  <c r="Z30" i="6"/>
  <c r="P62" i="6"/>
  <c r="M43" i="6" l="1"/>
  <c r="N43" i="6"/>
  <c r="O43" i="6"/>
  <c r="L43" i="6"/>
  <c r="W21" i="6"/>
  <c r="W22" i="6"/>
  <c r="V22" i="6"/>
  <c r="V21" i="6"/>
  <c r="V3" i="6"/>
  <c r="M4" i="6"/>
  <c r="N4" i="6"/>
  <c r="M5" i="6"/>
  <c r="N5" i="6"/>
  <c r="M6" i="6"/>
  <c r="N6" i="6"/>
  <c r="M7" i="6"/>
  <c r="N7" i="6"/>
  <c r="M8" i="6"/>
  <c r="N8" i="6"/>
  <c r="N3" i="6"/>
  <c r="M3" i="6"/>
  <c r="J4" i="6"/>
  <c r="J5" i="6"/>
  <c r="J6" i="6"/>
  <c r="J7" i="6"/>
  <c r="J8" i="6"/>
  <c r="K8" i="6" s="1"/>
  <c r="J3" i="6"/>
  <c r="S3" i="6"/>
  <c r="K22" i="6"/>
  <c r="T3" i="6" l="1"/>
  <c r="L4" i="6"/>
  <c r="L3" i="6"/>
  <c r="L5" i="6"/>
  <c r="L6" i="6"/>
  <c r="L7" i="6"/>
  <c r="K3" i="6"/>
  <c r="L8" i="6"/>
  <c r="K5" i="6"/>
  <c r="K7" i="6"/>
  <c r="K4" i="6"/>
  <c r="K6" i="6"/>
</calcChain>
</file>

<file path=xl/sharedStrings.xml><?xml version="1.0" encoding="utf-8"?>
<sst xmlns="http://schemas.openxmlformats.org/spreadsheetml/2006/main" count="28730" uniqueCount="106">
  <si>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</si>
  <si>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</si>
  <si>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</si>
  <si>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</si>
  <si>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</si>
  <si>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</si>
  <si>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</si>
  <si>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</si>
  <si>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</si>
  <si>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</si>
  <si>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</si>
  <si>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</si>
  <si>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</si>
  <si>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</si>
  <si>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</si>
  <si>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</si>
  <si>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</si>
  <si>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</si>
  <si>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</si>
  <si>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</si>
  <si>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</si>
  <si>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</si>
  <si>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</si>
  <si>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</si>
  <si>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</si>
  <si>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</si>
  <si>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</si>
  <si>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</si>
  <si>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</si>
  <si>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</si>
  <si>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</si>
  <si>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</si>
  <si>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</si>
  <si>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</si>
  <si>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</si>
  <si>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</si>
  <si>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</si>
  <si>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</si>
  <si>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</si>
  <si>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</si>
  <si>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</si>
  <si>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</si>
  <si>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</si>
  <si>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Country</t>
  </si>
  <si>
    <t>Amount</t>
  </si>
  <si>
    <t>Target</t>
  </si>
  <si>
    <t>Egypt</t>
  </si>
  <si>
    <t>USA</t>
  </si>
  <si>
    <t>Russia</t>
  </si>
  <si>
    <t>United Kingdom</t>
  </si>
  <si>
    <t>Brazil</t>
  </si>
  <si>
    <t>Canada</t>
  </si>
  <si>
    <t>Row Labels</t>
  </si>
  <si>
    <t>Grand Total</t>
  </si>
  <si>
    <t>Sum of Income</t>
  </si>
  <si>
    <t>Sum of Income2</t>
  </si>
  <si>
    <t>X</t>
  </si>
  <si>
    <t>Y</t>
  </si>
  <si>
    <t>Max</t>
  </si>
  <si>
    <t>Sum of Target Income</t>
  </si>
  <si>
    <t>Sum of Counts</t>
  </si>
  <si>
    <t>Sum of Counts2</t>
  </si>
  <si>
    <t>Coun</t>
  </si>
  <si>
    <t>% of Count</t>
  </si>
  <si>
    <t>=</t>
  </si>
  <si>
    <t>AVG Monthly Income</t>
  </si>
  <si>
    <t>Sum of operating profit</t>
  </si>
  <si>
    <t>Operating Profits</t>
  </si>
  <si>
    <t>Sum of Amount</t>
  </si>
  <si>
    <t>Sum of Amount2</t>
  </si>
  <si>
    <t>GEOGRAPHICAL</t>
  </si>
  <si>
    <t>Total Sales</t>
  </si>
  <si>
    <t>Sum of Target</t>
  </si>
  <si>
    <t>Remaining %</t>
  </si>
  <si>
    <t>Actual</t>
  </si>
  <si>
    <t>x</t>
  </si>
  <si>
    <t>y</t>
  </si>
  <si>
    <t>Payroll Taxes</t>
  </si>
  <si>
    <t>Property Taxes</t>
  </si>
  <si>
    <t>Excise Taxes</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</si>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</sst>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00%"/>
    <numFmt numFmtId="167" formatCode="0.0%"/>
  </numFmts>
  <fonts count="13"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rgb="FFFF0000"/>
      <name val="Calibri"/>
      <family val="2"/>
      <scheme val="minor"/>
    </font>
    <font>
      <sz val="11"/>
      <color theme="0"/>
      <name val="Arial"/>
      <family val="2"/>
    </font>
    <font>
      <sz val="11"/>
      <color theme="1"/>
      <name val="Arial"/>
      <family val="2"/>
    </font>
    <font>
      <sz val="11"/>
      <color theme="6" tint="-0.249977111117893"/>
      <name val="Arial"/>
      <family val="2"/>
    </font>
    <font>
      <b/>
      <sz val="14"/>
      <color theme="0"/>
      <name val="Calibri"/>
      <family val="2"/>
      <scheme val="minor"/>
    </font>
    <font>
      <sz val="10"/>
      <color theme="1"/>
      <name val="Calibri"/>
      <family val="2"/>
      <scheme val="minor"/>
    </font>
    <font>
      <b/>
      <sz val="11"/>
      <color theme="1"/>
      <name val="Calibri"/>
      <family val="2"/>
      <scheme val="minor"/>
    </font>
    <font>
      <sz val="11"/>
      <color theme="0"/>
      <name val="Arial"/>
      <family val="2"/>
    </font>
    <font>
      <sz val="11"/>
      <color theme="1"/>
      <name val="Arial"/>
      <family val="2"/>
    </font>
  </fonts>
  <fills count="8">
    <fill>
      <patternFill patternType="none"/>
    </fill>
    <fill>
      <patternFill patternType="gray125"/>
    </fill>
    <fill>
      <patternFill patternType="solid">
        <fgColor rgb="FF5A2BCB"/>
        <bgColor indexed="64"/>
      </patternFill>
    </fill>
    <fill>
      <patternFill patternType="solid">
        <fgColor rgb="FFCC0E62"/>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7030A0"/>
        <bgColor indexed="64"/>
      </patternFill>
    </fill>
  </fills>
  <borders count="2">
    <border>
      <left/>
      <right/>
      <top/>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41">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5" fillId="3" borderId="0" xfId="0" applyFont="1" applyFill="1" applyAlignment="1">
      <alignment horizontal="center" vertical="center"/>
    </xf>
    <xf numFmtId="0" fontId="2" fillId="3" borderId="0" xfId="0" applyFont="1" applyFill="1" applyAlignment="1">
      <alignment horizontal="center" vertical="center"/>
    </xf>
    <xf numFmtId="0" fontId="6" fillId="0" borderId="0" xfId="0" applyFont="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4" fillId="4" borderId="0" xfId="0" applyFont="1"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8" fillId="4" borderId="0" xfId="0" applyFont="1" applyFill="1" applyAlignment="1">
      <alignment horizontal="center"/>
    </xf>
    <xf numFmtId="164" fontId="9" fillId="0" borderId="0" xfId="1" applyNumberFormat="1" applyFont="1" applyAlignment="1">
      <alignment horizontal="center"/>
    </xf>
    <xf numFmtId="164" fontId="0" fillId="0" borderId="0" xfId="1" applyNumberFormat="1" applyFont="1"/>
    <xf numFmtId="9" fontId="0" fillId="0" borderId="0" xfId="2" applyFont="1"/>
    <xf numFmtId="9" fontId="0" fillId="0" borderId="0" xfId="0" applyNumberFormat="1"/>
    <xf numFmtId="43" fontId="0" fillId="0" borderId="0" xfId="0" applyNumberFormat="1"/>
    <xf numFmtId="164" fontId="0" fillId="0" borderId="0" xfId="0" applyNumberFormat="1"/>
    <xf numFmtId="10" fontId="0" fillId="0" borderId="0" xfId="2" applyNumberFormat="1" applyFont="1"/>
    <xf numFmtId="0" fontId="0" fillId="0" borderId="0" xfId="0" applyAlignment="1">
      <alignment horizontal="left" indent="1"/>
    </xf>
    <xf numFmtId="0" fontId="10" fillId="0" borderId="1" xfId="0" applyFont="1" applyBorder="1" applyAlignment="1">
      <alignment horizontal="left"/>
    </xf>
    <xf numFmtId="164" fontId="10" fillId="0" borderId="1" xfId="0" applyNumberFormat="1" applyFont="1" applyBorder="1"/>
    <xf numFmtId="9" fontId="10" fillId="0" borderId="1" xfId="0" applyNumberFormat="1" applyFont="1" applyBorder="1"/>
    <xf numFmtId="0" fontId="10" fillId="5" borderId="1" xfId="0" applyFont="1" applyFill="1" applyBorder="1"/>
    <xf numFmtId="0" fontId="0" fillId="7" borderId="0" xfId="0" applyFill="1"/>
    <xf numFmtId="165" fontId="0" fillId="0" borderId="0" xfId="3" applyNumberFormat="1" applyFont="1"/>
    <xf numFmtId="166" fontId="0" fillId="0" borderId="0" xfId="0" applyNumberFormat="1"/>
    <xf numFmtId="167" fontId="0" fillId="0" borderId="0" xfId="0" applyNumberFormat="1"/>
    <xf numFmtId="44" fontId="0" fillId="0" borderId="0" xfId="0" applyNumberFormat="1"/>
    <xf numFmtId="0" fontId="11" fillId="6" borderId="0" xfId="0" applyFont="1" applyFill="1" applyBorder="1" applyAlignment="1">
      <alignment horizontal="center" vertical="center"/>
    </xf>
    <xf numFmtId="0" fontId="12" fillId="0" borderId="0" xfId="0" applyFont="1" applyAlignment="1">
      <alignment horizontal="center" vertical="center"/>
    </xf>
  </cellXfs>
  <cellStyles count="4">
    <cellStyle name="Comma" xfId="1" builtinId="3"/>
    <cellStyle name="Currency" xfId="3" builtinId="4"/>
    <cellStyle name="Normal" xfId="0" builtinId="0"/>
    <cellStyle name="Percent" xfId="2" builtinId="5"/>
  </cellStyles>
  <dxfs count="81">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4" formatCode="0.00%"/>
    </dxf>
    <dxf>
      <numFmt numFmtId="164" formatCode="_(* #,##0_);_(* \(#,##0\);_(* &quot;-&quot;??_);_(@_)"/>
    </dxf>
    <dxf>
      <numFmt numFmtId="164" formatCode="_(* #,##0_);_(* \(#,##0\);_(* &quot;-&quot;??_);_(@_)"/>
    </dxf>
    <dxf>
      <numFmt numFmtId="35" formatCode="_(* #,##0.00_);_(* \(#,##0.00\);_(* &quot;-&quot;??_);_(@_)"/>
    </dxf>
    <dxf>
      <numFmt numFmtId="13" formatCode="0%"/>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00000000-0011-0000-FFFF-FFFF00000000}">
      <tableStyleElement type="headerRow" dxfId="80"/>
      <tableStyleElement type="firstRowStripe" dxfId="79"/>
      <tableStyleElement type="secondRowStripe" dxfId="78"/>
    </tableStyle>
    <tableStyle name="PivotStyleMedium4 2" table="0" count="13" xr9:uid="{FB926C91-FE76-4EA3-9571-7594AA2C6406}">
      <tableStyleElement type="wholeTable" dxfId="77"/>
      <tableStyleElement type="headerRow" dxfId="76"/>
      <tableStyleElement type="totalRow" dxfId="75"/>
      <tableStyleElement type="firstRowStripe" dxfId="74"/>
      <tableStyleElement type="firstColumnStripe" dxfId="73"/>
      <tableStyleElement type="firstHeaderCell" dxfId="72"/>
      <tableStyleElement type="firstSubtotalRow" dxfId="71"/>
      <tableStyleElement type="secondSubtotalRow" dxfId="70"/>
      <tableStyleElement type="firstColumnSubheading" dxfId="69"/>
      <tableStyleElement type="firstRowSubheading" dxfId="68"/>
      <tableStyleElement type="secondRowSubheading" dxfId="67"/>
      <tableStyleElement type="pageFieldLabels" dxfId="66"/>
      <tableStyleElement type="pageFieldValues" dxfId="65"/>
    </tableStyle>
    <tableStyle name="SlicerStyleDark3 2" pivot="0" table="0" count="10" xr9:uid="{121FABF3-A958-D640-8CBA-0DEC14FEA7B5}">
      <tableStyleElement type="wholeTable" dxfId="64"/>
      <tableStyleElement type="headerRow" dxfId="63"/>
    </tableStyle>
  </tableStyles>
  <colors>
    <mruColors>
      <color rgb="FFCC66FF"/>
      <color rgb="FFFF00FF"/>
      <color rgb="FF47D7D0"/>
      <color rgb="FF1F2A8F"/>
      <color rgb="FF392298"/>
      <color rgb="FF3BBBE3"/>
      <color rgb="FF0000FF"/>
      <color rgb="FF34CCEA"/>
      <color rgb="FF2D1FE1"/>
      <color rgb="FF2E75B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Pt>
            <c:idx val="0"/>
            <c:invertIfNegative val="0"/>
            <c:bubble3D val="0"/>
            <c:spPr>
              <a:gradFill>
                <a:gsLst>
                  <a:gs pos="0">
                    <a:srgbClr val="7030A0"/>
                  </a:gs>
                  <a:gs pos="38000">
                    <a:srgbClr val="47D7D0"/>
                  </a:gs>
                </a:gsLst>
                <a:lin ang="5400000" scaled="1"/>
              </a:gradFill>
              <a:ln>
                <a:noFill/>
              </a:ln>
              <a:effectLst/>
            </c:spPr>
            <c:extLst>
              <c:ext xmlns:c16="http://schemas.microsoft.com/office/drawing/2014/chart" uri="{C3380CC4-5D6E-409C-BE32-E72D297353CC}">
                <c16:uniqueId val="{00000001-77A3-4FAF-B92E-D2E5113EA421}"/>
              </c:ext>
            </c:extLst>
          </c:dPt>
          <c:val>
            <c:numRef>
              <c:f>'Pivot Table'!$O$42</c:f>
              <c:numCache>
                <c:formatCode>0.0%</c:formatCode>
                <c:ptCount val="1"/>
                <c:pt idx="0">
                  <c:v>0.22799999999999998</c:v>
                </c:pt>
              </c:numCache>
            </c:numRef>
          </c:val>
          <c:extLst>
            <c:ext xmlns:c16="http://schemas.microsoft.com/office/drawing/2014/chart" uri="{C3380CC4-5D6E-409C-BE32-E72D297353CC}">
              <c16:uniqueId val="{00000002-77A3-4FAF-B92E-D2E5113EA421}"/>
            </c:ext>
          </c:extLst>
        </c:ser>
        <c:ser>
          <c:idx val="1"/>
          <c:order val="1"/>
          <c:spPr>
            <a:gradFill>
              <a:gsLst>
                <a:gs pos="0">
                  <a:schemeClr val="bg1">
                    <a:lumMod val="50000"/>
                  </a:schemeClr>
                </a:gs>
                <a:gs pos="100000">
                  <a:schemeClr val="tx1"/>
                </a:gs>
              </a:gsLst>
              <a:lin ang="5400000" scaled="1"/>
            </a:gradFill>
            <a:ln>
              <a:noFill/>
            </a:ln>
            <a:effectLst/>
          </c:spPr>
          <c:invertIfNegative val="0"/>
          <c:val>
            <c:numRef>
              <c:f>'Pivot Table'!$P$42</c:f>
              <c:numCache>
                <c:formatCode>0.000%</c:formatCode>
                <c:ptCount val="1"/>
                <c:pt idx="0">
                  <c:v>0.77200000000000002</c:v>
                </c:pt>
              </c:numCache>
            </c:numRef>
          </c:val>
          <c:extLst>
            <c:ext xmlns:c16="http://schemas.microsoft.com/office/drawing/2014/chart" uri="{C3380CC4-5D6E-409C-BE32-E72D297353CC}">
              <c16:uniqueId val="{00000003-77A3-4FAF-B92E-D2E5113EA421}"/>
            </c:ext>
          </c:extLst>
        </c:ser>
        <c:dLbls>
          <c:showLegendKey val="0"/>
          <c:showVal val="0"/>
          <c:showCatName val="0"/>
          <c:showSerName val="0"/>
          <c:showPercent val="0"/>
          <c:showBubbleSize val="0"/>
        </c:dLbls>
        <c:gapWidth val="150"/>
        <c:overlap val="100"/>
        <c:axId val="1120099967"/>
        <c:axId val="1970190687"/>
      </c:barChart>
      <c:catAx>
        <c:axId val="1120099967"/>
        <c:scaling>
          <c:orientation val="minMax"/>
        </c:scaling>
        <c:delete val="1"/>
        <c:axPos val="b"/>
        <c:majorTickMark val="none"/>
        <c:minorTickMark val="none"/>
        <c:tickLblPos val="nextTo"/>
        <c:crossAx val="1970190687"/>
        <c:crosses val="autoZero"/>
        <c:auto val="1"/>
        <c:lblAlgn val="ctr"/>
        <c:lblOffset val="100"/>
        <c:noMultiLvlLbl val="0"/>
      </c:catAx>
      <c:valAx>
        <c:axId val="1970190687"/>
        <c:scaling>
          <c:orientation val="minMax"/>
          <c:max val="1"/>
        </c:scaling>
        <c:delete val="1"/>
        <c:axPos val="l"/>
        <c:numFmt formatCode="0.0%" sourceLinked="1"/>
        <c:majorTickMark val="none"/>
        <c:minorTickMark val="none"/>
        <c:tickLblPos val="nextTo"/>
        <c:crossAx val="112009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ist</c:v>
          </c:tx>
          <c:spPr>
            <a:gradFill flip="none" rotWithShape="1">
              <a:gsLst>
                <a:gs pos="63000">
                  <a:srgbClr val="FF00FF"/>
                </a:gs>
                <a:gs pos="100000">
                  <a:schemeClr val="accent1">
                    <a:lumMod val="20000"/>
                    <a:lumOff val="80000"/>
                  </a:schemeClr>
                </a:gs>
              </a:gsLst>
              <a:lin ang="0" scaled="1"/>
              <a:tileRect/>
            </a:gradFill>
            <a:ln w="123825">
              <a:solidFill>
                <a:schemeClr val="tx1"/>
              </a:solidFill>
            </a:ln>
          </c:spPr>
          <c:dPt>
            <c:idx val="0"/>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1-9377-4610-B897-7CDB904C9D27}"/>
              </c:ext>
            </c:extLst>
          </c:dPt>
          <c:dPt>
            <c:idx val="1"/>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3-9377-4610-B897-7CDB904C9D27}"/>
              </c:ext>
            </c:extLst>
          </c:dPt>
          <c:dPt>
            <c:idx val="2"/>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5-9377-4610-B897-7CDB904C9D27}"/>
              </c:ext>
            </c:extLst>
          </c:dPt>
          <c:dPt>
            <c:idx val="3"/>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7-9377-4610-B897-7CDB904C9D27}"/>
              </c:ext>
            </c:extLst>
          </c:dPt>
          <c:dPt>
            <c:idx val="4"/>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9-9377-4610-B897-7CDB904C9D27}"/>
              </c:ext>
            </c:extLst>
          </c:dPt>
          <c:dPt>
            <c:idx val="5"/>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B-9377-4610-B897-7CDB904C9D27}"/>
              </c:ext>
            </c:extLst>
          </c:dPt>
          <c:dPt>
            <c:idx val="6"/>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D-9377-4610-B897-7CDB904C9D27}"/>
              </c:ext>
            </c:extLst>
          </c:dPt>
          <c:dPt>
            <c:idx val="7"/>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0F-9377-4610-B897-7CDB904C9D27}"/>
              </c:ext>
            </c:extLst>
          </c:dPt>
          <c:dPt>
            <c:idx val="8"/>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1-9377-4610-B897-7CDB904C9D27}"/>
              </c:ext>
            </c:extLst>
          </c:dPt>
          <c:dPt>
            <c:idx val="9"/>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3-9377-4610-B897-7CDB904C9D27}"/>
              </c:ext>
            </c:extLst>
          </c:dPt>
          <c:dPt>
            <c:idx val="10"/>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5-9377-4610-B897-7CDB904C9D27}"/>
              </c:ext>
            </c:extLst>
          </c:dPt>
          <c:dPt>
            <c:idx val="11"/>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7-9377-4610-B897-7CDB904C9D27}"/>
              </c:ext>
            </c:extLst>
          </c:dPt>
          <c:dPt>
            <c:idx val="12"/>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9-9377-4610-B897-7CDB904C9D27}"/>
              </c:ext>
            </c:extLst>
          </c:dPt>
          <c:dPt>
            <c:idx val="13"/>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B-9377-4610-B897-7CDB904C9D27}"/>
              </c:ext>
            </c:extLst>
          </c:dPt>
          <c:dPt>
            <c:idx val="14"/>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D-9377-4610-B897-7CDB904C9D27}"/>
              </c:ext>
            </c:extLst>
          </c:dPt>
          <c:dPt>
            <c:idx val="15"/>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1F-9377-4610-B897-7CDB904C9D27}"/>
              </c:ext>
            </c:extLst>
          </c:dPt>
          <c:dPt>
            <c:idx val="16"/>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1-9377-4610-B897-7CDB904C9D27}"/>
              </c:ext>
            </c:extLst>
          </c:dPt>
          <c:dPt>
            <c:idx val="17"/>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3-9377-4610-B897-7CDB904C9D27}"/>
              </c:ext>
            </c:extLst>
          </c:dPt>
          <c:dPt>
            <c:idx val="18"/>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5-9377-4610-B897-7CDB904C9D27}"/>
              </c:ext>
            </c:extLst>
          </c:dPt>
          <c:dPt>
            <c:idx val="19"/>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7-9377-4610-B897-7CDB904C9D27}"/>
              </c:ext>
            </c:extLst>
          </c:dPt>
          <c:dPt>
            <c:idx val="20"/>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9-9377-4610-B897-7CDB904C9D27}"/>
              </c:ext>
            </c:extLst>
          </c:dPt>
          <c:dPt>
            <c:idx val="21"/>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B-9377-4610-B897-7CDB904C9D27}"/>
              </c:ext>
            </c:extLst>
          </c:dPt>
          <c:dPt>
            <c:idx val="22"/>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D-9377-4610-B897-7CDB904C9D27}"/>
              </c:ext>
            </c:extLst>
          </c:dPt>
          <c:dPt>
            <c:idx val="23"/>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2F-9377-4610-B897-7CDB904C9D27}"/>
              </c:ext>
            </c:extLst>
          </c:dPt>
          <c:dPt>
            <c:idx val="24"/>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1-9377-4610-B897-7CDB904C9D27}"/>
              </c:ext>
            </c:extLst>
          </c:dPt>
          <c:dPt>
            <c:idx val="25"/>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3-9377-4610-B897-7CDB904C9D27}"/>
              </c:ext>
            </c:extLst>
          </c:dPt>
          <c:dPt>
            <c:idx val="26"/>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5-9377-4610-B897-7CDB904C9D27}"/>
              </c:ext>
            </c:extLst>
          </c:dPt>
          <c:dPt>
            <c:idx val="27"/>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7-9377-4610-B897-7CDB904C9D27}"/>
              </c:ext>
            </c:extLst>
          </c:dPt>
          <c:dPt>
            <c:idx val="28"/>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9-9377-4610-B897-7CDB904C9D27}"/>
              </c:ext>
            </c:extLst>
          </c:dPt>
          <c:dPt>
            <c:idx val="29"/>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B-9377-4610-B897-7CDB904C9D27}"/>
              </c:ext>
            </c:extLst>
          </c:dPt>
          <c:dPt>
            <c:idx val="30"/>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D-9377-4610-B897-7CDB904C9D27}"/>
              </c:ext>
            </c:extLst>
          </c:dPt>
          <c:dPt>
            <c:idx val="31"/>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3F-9377-4610-B897-7CDB904C9D27}"/>
              </c:ext>
            </c:extLst>
          </c:dPt>
          <c:dPt>
            <c:idx val="32"/>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1-9377-4610-B897-7CDB904C9D27}"/>
              </c:ext>
            </c:extLst>
          </c:dPt>
          <c:dPt>
            <c:idx val="33"/>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3-9377-4610-B897-7CDB904C9D27}"/>
              </c:ext>
            </c:extLst>
          </c:dPt>
          <c:dPt>
            <c:idx val="34"/>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5-9377-4610-B897-7CDB904C9D27}"/>
              </c:ext>
            </c:extLst>
          </c:dPt>
          <c:dPt>
            <c:idx val="35"/>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7-9377-4610-B897-7CDB904C9D27}"/>
              </c:ext>
            </c:extLst>
          </c:dPt>
          <c:dPt>
            <c:idx val="36"/>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9-9377-4610-B897-7CDB904C9D27}"/>
              </c:ext>
            </c:extLst>
          </c:dPt>
          <c:dPt>
            <c:idx val="37"/>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B-9377-4610-B897-7CDB904C9D27}"/>
              </c:ext>
            </c:extLst>
          </c:dPt>
          <c:dPt>
            <c:idx val="38"/>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D-9377-4610-B897-7CDB904C9D27}"/>
              </c:ext>
            </c:extLst>
          </c:dPt>
          <c:dPt>
            <c:idx val="39"/>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4F-9377-4610-B897-7CDB904C9D27}"/>
              </c:ext>
            </c:extLst>
          </c:dPt>
          <c:dPt>
            <c:idx val="40"/>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1-9377-4610-B897-7CDB904C9D27}"/>
              </c:ext>
            </c:extLst>
          </c:dPt>
          <c:dPt>
            <c:idx val="41"/>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3-9377-4610-B897-7CDB904C9D27}"/>
              </c:ext>
            </c:extLst>
          </c:dPt>
          <c:dPt>
            <c:idx val="42"/>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5-9377-4610-B897-7CDB904C9D27}"/>
              </c:ext>
            </c:extLst>
          </c:dPt>
          <c:dPt>
            <c:idx val="43"/>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7-9377-4610-B897-7CDB904C9D27}"/>
              </c:ext>
            </c:extLst>
          </c:dPt>
          <c:dPt>
            <c:idx val="44"/>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9-9377-4610-B897-7CDB904C9D27}"/>
              </c:ext>
            </c:extLst>
          </c:dPt>
          <c:dPt>
            <c:idx val="45"/>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B-9377-4610-B897-7CDB904C9D27}"/>
              </c:ext>
            </c:extLst>
          </c:dPt>
          <c:dPt>
            <c:idx val="46"/>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D-9377-4610-B897-7CDB904C9D27}"/>
              </c:ext>
            </c:extLst>
          </c:dPt>
          <c:dPt>
            <c:idx val="47"/>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5F-9377-4610-B897-7CDB904C9D27}"/>
              </c:ext>
            </c:extLst>
          </c:dPt>
          <c:dPt>
            <c:idx val="48"/>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1-9377-4610-B897-7CDB904C9D27}"/>
              </c:ext>
            </c:extLst>
          </c:dPt>
          <c:dPt>
            <c:idx val="49"/>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3-9377-4610-B897-7CDB904C9D27}"/>
              </c:ext>
            </c:extLst>
          </c:dPt>
          <c:dPt>
            <c:idx val="50"/>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5-9377-4610-B897-7CDB904C9D27}"/>
              </c:ext>
            </c:extLst>
          </c:dPt>
          <c:dPt>
            <c:idx val="51"/>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7-9377-4610-B897-7CDB904C9D27}"/>
              </c:ext>
            </c:extLst>
          </c:dPt>
          <c:dPt>
            <c:idx val="52"/>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9-9377-4610-B897-7CDB904C9D27}"/>
              </c:ext>
            </c:extLst>
          </c:dPt>
          <c:dPt>
            <c:idx val="53"/>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B-9377-4610-B897-7CDB904C9D27}"/>
              </c:ext>
            </c:extLst>
          </c:dPt>
          <c:dPt>
            <c:idx val="54"/>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D-9377-4610-B897-7CDB904C9D27}"/>
              </c:ext>
            </c:extLst>
          </c:dPt>
          <c:dPt>
            <c:idx val="55"/>
            <c:bubble3D val="0"/>
            <c:spPr>
              <a:gradFill flip="none" rotWithShape="1">
                <a:gsLst>
                  <a:gs pos="63000">
                    <a:srgbClr val="FF00FF"/>
                  </a:gs>
                  <a:gs pos="100000">
                    <a:schemeClr val="accent1">
                      <a:lumMod val="20000"/>
                      <a:lumOff val="80000"/>
                    </a:schemeClr>
                  </a:gs>
                </a:gsLst>
                <a:lin ang="0" scaled="1"/>
                <a:tileRect/>
              </a:gradFill>
              <a:ln w="123825">
                <a:solidFill>
                  <a:schemeClr val="tx1"/>
                </a:solidFill>
              </a:ln>
              <a:effectLst/>
            </c:spPr>
            <c:extLst>
              <c:ext xmlns:c16="http://schemas.microsoft.com/office/drawing/2014/chart" uri="{C3380CC4-5D6E-409C-BE32-E72D297353CC}">
                <c16:uniqueId val="{0000006F-9377-4610-B897-7CDB904C9D27}"/>
              </c:ext>
            </c:extLst>
          </c:dPt>
          <c:val>
            <c:numLit>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Lit>
          </c:val>
          <c:extLst>
            <c:ext xmlns:c16="http://schemas.microsoft.com/office/drawing/2014/chart" uri="{C3380CC4-5D6E-409C-BE32-E72D297353CC}">
              <c16:uniqueId val="{00000070-9377-4610-B897-7CDB904C9D27}"/>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2-9377-4610-B897-7CDB904C9D27}"/>
              </c:ext>
            </c:extLst>
          </c:dPt>
          <c:dPt>
            <c:idx val="1"/>
            <c:bubble3D val="0"/>
            <c:spPr>
              <a:solidFill>
                <a:schemeClr val="tx1">
                  <a:alpha val="71000"/>
                </a:schemeClr>
              </a:solidFill>
              <a:ln w="0">
                <a:noFill/>
              </a:ln>
              <a:effectLst/>
            </c:spPr>
            <c:extLst>
              <c:ext xmlns:c16="http://schemas.microsoft.com/office/drawing/2014/chart" uri="{C3380CC4-5D6E-409C-BE32-E72D297353CC}">
                <c16:uniqueId val="{00000074-9377-4610-B897-7CDB904C9D27}"/>
              </c:ext>
            </c:extLst>
          </c:dPt>
          <c:val>
            <c:numRef>
              <c:f>'Pivot Table'!$P$93:$Q$93</c:f>
              <c:numCache>
                <c:formatCode>0%</c:formatCode>
                <c:ptCount val="2"/>
                <c:pt idx="0">
                  <c:v>0.71910457155473795</c:v>
                </c:pt>
                <c:pt idx="1">
                  <c:v>0.28089542844526205</c:v>
                </c:pt>
              </c:numCache>
            </c:numRef>
          </c:val>
          <c:extLst>
            <c:ext xmlns:c16="http://schemas.microsoft.com/office/drawing/2014/chart" uri="{C3380CC4-5D6E-409C-BE32-E72D297353CC}">
              <c16:uniqueId val="{00000075-9377-4610-B897-7CDB904C9D27}"/>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8575" cap="rnd">
              <a:noFill/>
              <a:round/>
            </a:ln>
            <a:effectLst/>
          </c:spPr>
          <c:marker>
            <c:symbol val="circle"/>
            <c:size val="50"/>
            <c:spPr>
              <a:solidFill>
                <a:schemeClr val="tx1"/>
              </a:solidFill>
              <a:ln w="9525">
                <a:gradFill>
                  <a:gsLst>
                    <a:gs pos="0">
                      <a:schemeClr val="accent6">
                        <a:lumMod val="50000"/>
                      </a:schemeClr>
                    </a:gs>
                    <a:gs pos="100000">
                      <a:schemeClr val="accent6">
                        <a:lumMod val="60000"/>
                        <a:lumOff val="40000"/>
                      </a:schemeClr>
                    </a:gs>
                  </a:gsLst>
                  <a:lin ang="5400000" scaled="1"/>
                </a:gradFill>
              </a:ln>
              <a:effectLst/>
            </c:spPr>
          </c:marker>
          <c:dPt>
            <c:idx val="0"/>
            <c:bubble3D val="0"/>
            <c:extLst>
              <c:ext xmlns:c16="http://schemas.microsoft.com/office/drawing/2014/chart" uri="{C3380CC4-5D6E-409C-BE32-E72D297353CC}">
                <c16:uniqueId val="{00000076-9377-4610-B897-7CDB904C9D27}"/>
              </c:ext>
            </c:extLst>
          </c:dPt>
          <c:dPt>
            <c:idx val="1"/>
            <c:bubble3D val="0"/>
            <c:extLst>
              <c:ext xmlns:c16="http://schemas.microsoft.com/office/drawing/2014/chart" uri="{C3380CC4-5D6E-409C-BE32-E72D297353CC}">
                <c16:uniqueId val="{00000077-9377-4610-B897-7CDB904C9D27}"/>
              </c:ext>
            </c:extLst>
          </c:dPt>
          <c:dLbls>
            <c:dLbl>
              <c:idx val="0"/>
              <c:tx>
                <c:rich>
                  <a:bodyPr/>
                  <a:lstStyle/>
                  <a:p>
                    <a:fld id="{053B225D-ABEB-4770-B046-78FC70C6FD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6-9377-4610-B897-7CDB904C9D27}"/>
                </c:ext>
              </c:extLst>
            </c:dLbl>
            <c:dLbl>
              <c:idx val="1"/>
              <c:tx>
                <c:rich>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fld id="{3F650709-3833-4717-BEBB-C22E4B5AD135}" type="CELLRANGE">
                      <a:rPr lang="en-US">
                        <a:solidFill>
                          <a:schemeClr val="bg1"/>
                        </a:solidFill>
                      </a:rPr>
                      <a:pPr>
                        <a:defRPr sz="1600" b="1" i="0" u="none" strike="noStrike" kern="1200" baseline="0">
                          <a:solidFill>
                            <a:schemeClr val="bg1"/>
                          </a:solidFill>
                          <a:latin typeface="+mn-lt"/>
                          <a:ea typeface="+mn-ea"/>
                          <a:cs typeface="+mn-cs"/>
                        </a:defRPr>
                      </a:pPr>
                      <a:t>[CELLRANGE]</a:t>
                    </a:fld>
                    <a:endParaRPr lang="en-US"/>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77-9377-4610-B897-7CDB904C9D27}"/>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Table'!$P$100:$P$101</c:f>
              <c:numCache>
                <c:formatCode>General</c:formatCode>
                <c:ptCount val="2"/>
                <c:pt idx="0">
                  <c:v>0</c:v>
                </c:pt>
                <c:pt idx="1">
                  <c:v>-0.98121747588135366</c:v>
                </c:pt>
              </c:numCache>
            </c:numRef>
          </c:xVal>
          <c:yVal>
            <c:numRef>
              <c:f>'Pivot Table'!$Q$100:$Q$101</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 Table'!$P$82:$P$83</c15:f>
                <c15:dlblRangeCache>
                  <c:ptCount val="2"/>
                  <c:pt idx="0">
                    <c:v>28%</c:v>
                  </c:pt>
                  <c:pt idx="1">
                    <c:v>72%</c:v>
                  </c:pt>
                </c15:dlblRangeCache>
              </c15:datalabelsRange>
            </c:ext>
            <c:ext xmlns:c16="http://schemas.microsoft.com/office/drawing/2014/chart" uri="{C3380CC4-5D6E-409C-BE32-E72D297353CC}">
              <c16:uniqueId val="{00000078-9377-4610-B897-7CDB904C9D27}"/>
            </c:ext>
          </c:extLst>
        </c:ser>
        <c:dLbls>
          <c:showLegendKey val="0"/>
          <c:showVal val="0"/>
          <c:showCatName val="0"/>
          <c:showSerName val="0"/>
          <c:showPercent val="0"/>
          <c:showBubbleSize val="0"/>
        </c:dLbls>
        <c:axId val="157265408"/>
        <c:axId val="157272896"/>
      </c:scatterChart>
      <c:valAx>
        <c:axId val="157272896"/>
        <c:scaling>
          <c:orientation val="minMax"/>
          <c:max val="1.1500000000000001"/>
          <c:min val="-1.1500000000000001"/>
        </c:scaling>
        <c:delete val="1"/>
        <c:axPos val="l"/>
        <c:numFmt formatCode="General" sourceLinked="1"/>
        <c:majorTickMark val="out"/>
        <c:minorTickMark val="none"/>
        <c:tickLblPos val="nextTo"/>
        <c:crossAx val="157265408"/>
        <c:crosses val="autoZero"/>
        <c:crossBetween val="midCat"/>
      </c:valAx>
      <c:valAx>
        <c:axId val="157265408"/>
        <c:scaling>
          <c:orientation val="minMax"/>
          <c:max val="1.1500000000000001"/>
          <c:min val="-1.1500000000000001"/>
        </c:scaling>
        <c:delete val="1"/>
        <c:axPos val="b"/>
        <c:numFmt formatCode="General" sourceLinked="1"/>
        <c:majorTickMark val="out"/>
        <c:minorTickMark val="none"/>
        <c:tickLblPos val="nextTo"/>
        <c:crossAx val="15727289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022650964947311E-2"/>
          <c:y val="0"/>
          <c:w val="0.97335744703696003"/>
          <c:h val="0.96180555555555558"/>
        </c:manualLayout>
      </c:layout>
      <c:bubbleChart>
        <c:varyColors val="0"/>
        <c:ser>
          <c:idx val="0"/>
          <c:order val="0"/>
          <c:tx>
            <c:v>Income Sources</c:v>
          </c:tx>
          <c:spPr>
            <a:gradFill>
              <a:gsLst>
                <a:gs pos="17000">
                  <a:srgbClr val="3A2292"/>
                </a:gs>
                <a:gs pos="80000">
                  <a:srgbClr val="7030A0"/>
                </a:gs>
              </a:gsLst>
              <a:lin ang="5400000" scaled="1"/>
            </a:gradFill>
            <a:ln w="25400">
              <a:noFill/>
            </a:ln>
            <a:effectLst>
              <a:outerShdw blurRad="127000" sx="108000" sy="108000" algn="ctr" rotWithShape="0">
                <a:prstClr val="black">
                  <a:alpha val="40000"/>
                </a:prst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2339-4138-8D97-5B35E3A95F8D}"/>
                </c:ext>
              </c:extLst>
            </c:dLbl>
            <c:dLbl>
              <c:idx val="1"/>
              <c:tx>
                <c:rich>
                  <a:bodyPr/>
                  <a:lstStyle/>
                  <a:p>
                    <a:fld id="{CC9F5752-2387-402E-8107-5B2AA1C604F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39-4138-8D97-5B35E3A95F8D}"/>
                </c:ext>
              </c:extLst>
            </c:dLbl>
            <c:dLbl>
              <c:idx val="2"/>
              <c:tx>
                <c:rich>
                  <a:bodyPr/>
                  <a:lstStyle/>
                  <a:p>
                    <a:fld id="{2165A010-1F23-4406-ADD4-B5E9F0FD404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39-4138-8D97-5B35E3A95F8D}"/>
                </c:ext>
              </c:extLst>
            </c:dLbl>
            <c:dLbl>
              <c:idx val="3"/>
              <c:tx>
                <c:rich>
                  <a:bodyPr/>
                  <a:lstStyle/>
                  <a:p>
                    <a:fld id="{4B88F0DA-D975-4A40-A8DC-BB561C7FD9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39-4138-8D97-5B35E3A95F8D}"/>
                </c:ext>
              </c:extLst>
            </c:dLbl>
            <c:dLbl>
              <c:idx val="4"/>
              <c:tx>
                <c:rich>
                  <a:bodyPr/>
                  <a:lstStyle/>
                  <a:p>
                    <a:fld id="{50FD337D-2785-43A4-98D0-E772FB688C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39-4138-8D97-5B35E3A95F8D}"/>
                </c:ext>
              </c:extLst>
            </c:dLbl>
            <c:dLbl>
              <c:idx val="5"/>
              <c:delete val="1"/>
              <c:extLst>
                <c:ext xmlns:c15="http://schemas.microsoft.com/office/drawing/2012/chart" uri="{CE6537A1-D6FC-4f65-9D91-7224C49458BB}"/>
                <c:ext xmlns:c16="http://schemas.microsoft.com/office/drawing/2014/chart" uri="{C3380CC4-5D6E-409C-BE32-E72D297353CC}">
                  <c16:uniqueId val="{00000005-2339-4138-8D97-5B35E3A95F8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Table'!$H$3:$H$8</c:f>
              <c:numCache>
                <c:formatCode>General</c:formatCode>
                <c:ptCount val="6"/>
                <c:pt idx="0">
                  <c:v>6</c:v>
                </c:pt>
                <c:pt idx="1">
                  <c:v>5</c:v>
                </c:pt>
                <c:pt idx="2">
                  <c:v>2</c:v>
                </c:pt>
                <c:pt idx="3">
                  <c:v>4</c:v>
                </c:pt>
                <c:pt idx="4">
                  <c:v>7</c:v>
                </c:pt>
                <c:pt idx="5">
                  <c:v>1</c:v>
                </c:pt>
              </c:numCache>
            </c:numRef>
          </c:xVal>
          <c:yVal>
            <c:numRef>
              <c:f>'Pivot Table'!$I$3:$I$8</c:f>
              <c:numCache>
                <c:formatCode>General</c:formatCode>
                <c:ptCount val="6"/>
                <c:pt idx="0">
                  <c:v>6</c:v>
                </c:pt>
                <c:pt idx="1">
                  <c:v>9</c:v>
                </c:pt>
                <c:pt idx="2">
                  <c:v>8</c:v>
                </c:pt>
                <c:pt idx="3">
                  <c:v>1</c:v>
                </c:pt>
                <c:pt idx="4">
                  <c:v>2</c:v>
                </c:pt>
                <c:pt idx="5">
                  <c:v>3</c:v>
                </c:pt>
              </c:numCache>
            </c:numRef>
          </c:yVal>
          <c:bubbleSize>
            <c:numRef>
              <c:f>'Pivot Table'!$J$3:$J$8</c:f>
              <c:numCache>
                <c:formatCode>_(* #,##0_);_(* \(#,##0\);_(* "-"??_);_(@_)</c:formatCode>
                <c:ptCount val="6"/>
                <c:pt idx="0">
                  <c:v>224098.00999999989</c:v>
                </c:pt>
                <c:pt idx="1">
                  <c:v>79860</c:v>
                </c:pt>
                <c:pt idx="2">
                  <c:v>154700.79</c:v>
                </c:pt>
                <c:pt idx="3">
                  <c:v>65962.609999999986</c:v>
                </c:pt>
                <c:pt idx="4">
                  <c:v>126275.04000000004</c:v>
                </c:pt>
                <c:pt idx="5">
                  <c:v>170716</c:v>
                </c:pt>
              </c:numCache>
            </c:numRef>
          </c:bubbleSize>
          <c:bubble3D val="0"/>
          <c:extLst>
            <c:ext xmlns:c15="http://schemas.microsoft.com/office/drawing/2012/chart" uri="{02D57815-91ED-43cb-92C2-25804820EDAC}">
              <c15:datalabelsRange>
                <c15:f>'Pivot Table'!$L$3:$L$8</c15:f>
                <c15:dlblRangeCache>
                  <c:ptCount val="6"/>
                  <c:pt idx="0">
                    <c:v>  </c:v>
                  </c:pt>
                  <c:pt idx="1">
                    <c:v> 79,860 </c:v>
                  </c:pt>
                  <c:pt idx="2">
                    <c:v> 154,701 </c:v>
                  </c:pt>
                  <c:pt idx="3">
                    <c:v> 65,963 </c:v>
                  </c:pt>
                  <c:pt idx="4">
                    <c:v> 126,275 </c:v>
                  </c:pt>
                  <c:pt idx="5">
                    <c:v>  </c:v>
                  </c:pt>
                </c15:dlblRangeCache>
              </c15:datalabelsRange>
            </c:ext>
            <c:ext xmlns:c16="http://schemas.microsoft.com/office/drawing/2014/chart" uri="{C3380CC4-5D6E-409C-BE32-E72D297353CC}">
              <c16:uniqueId val="{00000006-2339-4138-8D97-5B35E3A95F8D}"/>
            </c:ext>
          </c:extLst>
        </c:ser>
        <c:ser>
          <c:idx val="1"/>
          <c:order val="1"/>
          <c:tx>
            <c:v>Max</c:v>
          </c:tx>
          <c:spPr>
            <a:gradFill>
              <a:gsLst>
                <a:gs pos="63000">
                  <a:srgbClr val="FF0066"/>
                </a:gs>
                <a:gs pos="24000">
                  <a:srgbClr val="3A2292"/>
                </a:gs>
              </a:gsLst>
              <a:lin ang="5400000" scaled="1"/>
            </a:gradFill>
            <a:ln w="25400">
              <a:noFill/>
            </a:ln>
            <a:effectLst>
              <a:outerShdw blurRad="152400" sx="105000" sy="105000" algn="ctr" rotWithShape="0">
                <a:srgbClr val="FF0000">
                  <a:alpha val="88000"/>
                </a:srgbClr>
              </a:outerShdw>
            </a:effectLst>
          </c:spPr>
          <c:invertIfNegative val="0"/>
          <c:dLbls>
            <c:dLbl>
              <c:idx val="0"/>
              <c:tx>
                <c:rich>
                  <a:bodyPr/>
                  <a:lstStyle/>
                  <a:p>
                    <a:fld id="{03294C83-59DB-4405-8E95-C67E99D6BA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39-4138-8D97-5B35E3A95F8D}"/>
                </c:ext>
              </c:extLst>
            </c:dLbl>
            <c:dLbl>
              <c:idx val="1"/>
              <c:tx>
                <c:rich>
                  <a:bodyPr/>
                  <a:lstStyle/>
                  <a:p>
                    <a:fld id="{3914B447-AE51-4A67-A4D2-D54F297D9AB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39-4138-8D97-5B35E3A95F8D}"/>
                </c:ext>
              </c:extLst>
            </c:dLbl>
            <c:dLbl>
              <c:idx val="2"/>
              <c:tx>
                <c:rich>
                  <a:bodyPr/>
                  <a:lstStyle/>
                  <a:p>
                    <a:fld id="{54FFB253-5D2B-4F32-8E05-580E8A2440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39-4138-8D97-5B35E3A95F8D}"/>
                </c:ext>
              </c:extLst>
            </c:dLbl>
            <c:dLbl>
              <c:idx val="3"/>
              <c:tx>
                <c:rich>
                  <a:bodyPr/>
                  <a:lstStyle/>
                  <a:p>
                    <a:fld id="{F65475D2-9FE4-4E22-9BF8-4B3DE6ECBA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39-4138-8D97-5B35E3A95F8D}"/>
                </c:ext>
              </c:extLst>
            </c:dLbl>
            <c:dLbl>
              <c:idx val="4"/>
              <c:tx>
                <c:rich>
                  <a:bodyPr/>
                  <a:lstStyle/>
                  <a:p>
                    <a:fld id="{8F7D24F1-719E-416E-B214-5143276DAE4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39-4138-8D97-5B35E3A95F8D}"/>
                </c:ext>
              </c:extLst>
            </c:dLbl>
            <c:dLbl>
              <c:idx val="5"/>
              <c:tx>
                <c:rich>
                  <a:bodyPr/>
                  <a:lstStyle/>
                  <a:p>
                    <a:fld id="{29EB9B35-9229-43C8-ADF3-B6E3BFF013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39-4138-8D97-5B35E3A95F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Table'!$H$3:$H$8</c:f>
              <c:numCache>
                <c:formatCode>General</c:formatCode>
                <c:ptCount val="6"/>
                <c:pt idx="0">
                  <c:v>6</c:v>
                </c:pt>
                <c:pt idx="1">
                  <c:v>5</c:v>
                </c:pt>
                <c:pt idx="2">
                  <c:v>2</c:v>
                </c:pt>
                <c:pt idx="3">
                  <c:v>4</c:v>
                </c:pt>
                <c:pt idx="4">
                  <c:v>7</c:v>
                </c:pt>
                <c:pt idx="5">
                  <c:v>1</c:v>
                </c:pt>
              </c:numCache>
            </c:numRef>
          </c:xVal>
          <c:yVal>
            <c:numRef>
              <c:f>'Pivot Table'!$I$3:$I$8</c:f>
              <c:numCache>
                <c:formatCode>General</c:formatCode>
                <c:ptCount val="6"/>
                <c:pt idx="0">
                  <c:v>6</c:v>
                </c:pt>
                <c:pt idx="1">
                  <c:v>9</c:v>
                </c:pt>
                <c:pt idx="2">
                  <c:v>8</c:v>
                </c:pt>
                <c:pt idx="3">
                  <c:v>1</c:v>
                </c:pt>
                <c:pt idx="4">
                  <c:v>2</c:v>
                </c:pt>
                <c:pt idx="5">
                  <c:v>3</c:v>
                </c:pt>
              </c:numCache>
            </c:numRef>
          </c:yVal>
          <c:bubbleSize>
            <c:numRef>
              <c:f>'Pivot Table'!$K$3:$K$8</c:f>
              <c:numCache>
                <c:formatCode>_(* #,##0_);_(* \(#,##0\);_(* "-"??_);_(@_)</c:formatCode>
                <c:ptCount val="6"/>
                <c:pt idx="0">
                  <c:v>224098.00999999989</c:v>
                </c:pt>
                <c:pt idx="1">
                  <c:v>0</c:v>
                </c:pt>
                <c:pt idx="2">
                  <c:v>0</c:v>
                </c:pt>
                <c:pt idx="3">
                  <c:v>0</c:v>
                </c:pt>
                <c:pt idx="4">
                  <c:v>0</c:v>
                </c:pt>
                <c:pt idx="5">
                  <c:v>170716</c:v>
                </c:pt>
              </c:numCache>
            </c:numRef>
          </c:bubbleSize>
          <c:bubble3D val="0"/>
          <c:extLst>
            <c:ext xmlns:c15="http://schemas.microsoft.com/office/drawing/2012/chart" uri="{02D57815-91ED-43cb-92C2-25804820EDAC}">
              <c15:datalabelsRange>
                <c15:f>'Pivot Table'!$K$3:$K$8</c15:f>
                <c15:dlblRangeCache>
                  <c:ptCount val="6"/>
                  <c:pt idx="0">
                    <c:v> 224,098 </c:v>
                  </c:pt>
                  <c:pt idx="1">
                    <c:v>  </c:v>
                  </c:pt>
                  <c:pt idx="2">
                    <c:v>  </c:v>
                  </c:pt>
                  <c:pt idx="3">
                    <c:v>  </c:v>
                  </c:pt>
                  <c:pt idx="4">
                    <c:v>  </c:v>
                  </c:pt>
                  <c:pt idx="5">
                    <c:v> 170,716 </c:v>
                  </c:pt>
                </c15:dlblRangeCache>
              </c15:datalabelsRange>
            </c:ext>
            <c:ext xmlns:c16="http://schemas.microsoft.com/office/drawing/2014/chart" uri="{C3380CC4-5D6E-409C-BE32-E72D297353CC}">
              <c16:uniqueId val="{0000000D-2339-4138-8D97-5B35E3A95F8D}"/>
            </c:ext>
          </c:extLst>
        </c:ser>
        <c:dLbls>
          <c:showLegendKey val="0"/>
          <c:showVal val="0"/>
          <c:showCatName val="0"/>
          <c:showSerName val="0"/>
          <c:showPercent val="0"/>
          <c:showBubbleSize val="0"/>
        </c:dLbls>
        <c:bubbleScale val="100"/>
        <c:showNegBubbles val="0"/>
        <c:axId val="48621168"/>
        <c:axId val="1048265680"/>
      </c:bubbleChart>
      <c:valAx>
        <c:axId val="48621168"/>
        <c:scaling>
          <c:orientation val="minMax"/>
          <c:max val="10"/>
          <c:min val="0"/>
        </c:scaling>
        <c:delete val="1"/>
        <c:axPos val="b"/>
        <c:numFmt formatCode="General" sourceLinked="1"/>
        <c:majorTickMark val="none"/>
        <c:minorTickMark val="none"/>
        <c:tickLblPos val="nextTo"/>
        <c:crossAx val="1048265680"/>
        <c:crosses val="autoZero"/>
        <c:crossBetween val="midCat"/>
      </c:valAx>
      <c:valAx>
        <c:axId val="1048265680"/>
        <c:scaling>
          <c:orientation val="minMax"/>
          <c:max val="10"/>
          <c:min val="0"/>
        </c:scaling>
        <c:delete val="1"/>
        <c:axPos val="l"/>
        <c:numFmt formatCode="General" sourceLinked="1"/>
        <c:majorTickMark val="none"/>
        <c:minorTickMark val="none"/>
        <c:tickLblPos val="nextTo"/>
        <c:crossAx val="48621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Table!PivotTable3</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gradFill>
            <a:gsLst>
              <a:gs pos="92920">
                <a:srgbClr val="5068E0"/>
              </a:gs>
              <a:gs pos="24000">
                <a:srgbClr val="3A2292"/>
              </a:gs>
            </a:gsLst>
            <a:lin ang="5400000" scaled="1"/>
          </a:gradFill>
          <a:ln>
            <a:noFill/>
          </a:ln>
          <a:effectLst/>
        </c:spPr>
        <c:marker>
          <c:symbol val="none"/>
        </c:marker>
      </c:pivotFmt>
      <c:pivotFmt>
        <c:idx val="2"/>
        <c:spPr>
          <a:gradFill>
            <a:gsLst>
              <a:gs pos="92920">
                <a:srgbClr val="5068E0"/>
              </a:gs>
              <a:gs pos="24000">
                <a:srgbClr val="3A2292"/>
              </a:gs>
            </a:gsLst>
            <a:lin ang="5400000" scaled="1"/>
          </a:gra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gradFill flip="none" rotWithShape="1">
            <a:gsLst>
              <a:gs pos="32000">
                <a:srgbClr val="0000FF">
                  <a:alpha val="83000"/>
                </a:srgbClr>
              </a:gs>
              <a:gs pos="90000">
                <a:srgbClr val="0000FF">
                  <a:alpha val="60000"/>
                </a:srgbClr>
              </a:gs>
            </a:gsLst>
            <a:lin ang="18900000" scaled="1"/>
            <a:tileRect/>
          </a:gradFill>
          <a:ln>
            <a:noFill/>
          </a:ln>
          <a:effectLst>
            <a:outerShdw blurRad="63500" sx="102000" sy="102000" algn="ctr" rotWithShape="0">
              <a:prstClr val="black">
                <a:alpha val="40000"/>
              </a:prstClr>
            </a:outerShdw>
          </a:effectLst>
        </c:spPr>
        <c:marker>
          <c:symbol val="none"/>
        </c:marker>
      </c:pivotFmt>
      <c:pivotFmt>
        <c:idx val="5"/>
        <c:spPr>
          <a:ln w="28575" cap="rnd">
            <a:noFill/>
            <a:round/>
          </a:ln>
          <a:effectLst/>
        </c:spPr>
        <c:marker>
          <c:symbol val="none"/>
        </c:marker>
      </c:pivotFmt>
    </c:pivotFmts>
    <c:plotArea>
      <c:layout/>
      <c:areaChart>
        <c:grouping val="standard"/>
        <c:varyColors val="0"/>
        <c:ser>
          <c:idx val="1"/>
          <c:order val="1"/>
          <c:tx>
            <c:strRef>
              <c:f>'Pivot Table'!$S$14</c:f>
              <c:strCache>
                <c:ptCount val="1"/>
                <c:pt idx="0">
                  <c:v>Sum of Income2</c:v>
                </c:pt>
              </c:strCache>
            </c:strRef>
          </c:tx>
          <c:spPr>
            <a:gradFill flip="none" rotWithShape="1">
              <a:gsLst>
                <a:gs pos="32000">
                  <a:srgbClr val="0000FF">
                    <a:alpha val="83000"/>
                  </a:srgbClr>
                </a:gs>
                <a:gs pos="90000">
                  <a:srgbClr val="0000FF">
                    <a:alpha val="60000"/>
                  </a:srgbClr>
                </a:gs>
              </a:gsLst>
              <a:lin ang="18900000" scaled="1"/>
              <a:tileRect/>
            </a:gradFill>
            <a:ln>
              <a:noFill/>
            </a:ln>
            <a:effectLst>
              <a:outerShdw blurRad="63500" sx="102000" sy="102000" algn="ctr" rotWithShape="0">
                <a:prstClr val="black">
                  <a:alpha val="40000"/>
                </a:prstClr>
              </a:outerShdw>
            </a:effectLst>
          </c:spPr>
          <c:cat>
            <c:strRef>
              <c:f>'Pivot Table'!$Q$15:$Q$27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Table'!$S$15:$S$27</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E18E-48B0-9C0D-37E4D0CD048D}"/>
            </c:ext>
          </c:extLst>
        </c:ser>
        <c:dLbls>
          <c:showLegendKey val="0"/>
          <c:showVal val="0"/>
          <c:showCatName val="0"/>
          <c:showSerName val="0"/>
          <c:showPercent val="0"/>
          <c:showBubbleSize val="0"/>
        </c:dLbls>
        <c:axId val="764879984"/>
        <c:axId val="1075264432"/>
      </c:areaChart>
      <c:lineChart>
        <c:grouping val="standard"/>
        <c:varyColors val="0"/>
        <c:ser>
          <c:idx val="0"/>
          <c:order val="0"/>
          <c:tx>
            <c:strRef>
              <c:f>'Pivot Table'!$R$14</c:f>
              <c:strCache>
                <c:ptCount val="1"/>
                <c:pt idx="0">
                  <c:v>Sum of Income</c:v>
                </c:pt>
              </c:strCache>
            </c:strRef>
          </c:tx>
          <c:spPr>
            <a:ln w="28575" cap="rnd">
              <a:noFill/>
              <a:round/>
            </a:ln>
            <a:effectLst/>
          </c:spPr>
          <c:marker>
            <c:symbol val="none"/>
          </c:marker>
          <c:cat>
            <c:strRef>
              <c:f>'Pivot Table'!$Q$15:$Q$27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Table'!$R$15:$R$27</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E18E-48B0-9C0D-37E4D0CD048D}"/>
            </c:ext>
          </c:extLst>
        </c:ser>
        <c:dLbls>
          <c:showLegendKey val="0"/>
          <c:showVal val="0"/>
          <c:showCatName val="0"/>
          <c:showSerName val="0"/>
          <c:showPercent val="0"/>
          <c:showBubbleSize val="0"/>
        </c:dLbls>
        <c:marker val="1"/>
        <c:smooth val="0"/>
        <c:axId val="764879984"/>
        <c:axId val="1075264432"/>
      </c:lineChart>
      <c:catAx>
        <c:axId val="7648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75264432"/>
        <c:crosses val="autoZero"/>
        <c:auto val="1"/>
        <c:lblAlgn val="ctr"/>
        <c:lblOffset val="100"/>
        <c:noMultiLvlLbl val="0"/>
      </c:catAx>
      <c:valAx>
        <c:axId val="1075264432"/>
        <c:scaling>
          <c:orientation val="minMax"/>
        </c:scaling>
        <c:delete val="1"/>
        <c:axPos val="l"/>
        <c:numFmt formatCode="_(* #,##0_);_(* \(#,##0\);_(* &quot;-&quot;??_);_(@_)" sourceLinked="1"/>
        <c:majorTickMark val="none"/>
        <c:minorTickMark val="none"/>
        <c:tickLblPos val="nextTo"/>
        <c:crossAx val="76487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Table!PivotTable5</c:name>
    <c:fmtId val="1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32000">
                <a:srgbClr val="34CCEA"/>
              </a:gs>
              <a:gs pos="81000">
                <a:srgbClr val="FF00FF"/>
              </a:gs>
            </a:gsLst>
            <a:lin ang="10800000" scaled="1"/>
            <a:tileRect/>
          </a:gradFill>
          <a:ln>
            <a:noFill/>
          </a:ln>
          <a:effectLst/>
        </c:spPr>
        <c:marker>
          <c:symbol val="none"/>
        </c:marker>
      </c:pivotFmt>
    </c:pivotFmts>
    <c:plotArea>
      <c:layout>
        <c:manualLayout>
          <c:layoutTarget val="inner"/>
          <c:xMode val="edge"/>
          <c:yMode val="edge"/>
          <c:x val="0.44268833159967858"/>
          <c:y val="7.6955633652256411E-2"/>
          <c:w val="0.55731166840032142"/>
          <c:h val="0.85714864213485864"/>
        </c:manualLayout>
      </c:layout>
      <c:barChart>
        <c:barDir val="bar"/>
        <c:grouping val="clustered"/>
        <c:varyColors val="0"/>
        <c:ser>
          <c:idx val="0"/>
          <c:order val="0"/>
          <c:tx>
            <c:strRef>
              <c:f>'Pivot Table'!$I$21</c:f>
              <c:strCache>
                <c:ptCount val="1"/>
                <c:pt idx="0">
                  <c:v>Total</c:v>
                </c:pt>
              </c:strCache>
            </c:strRef>
          </c:tx>
          <c:spPr>
            <a:gradFill flip="none" rotWithShape="1">
              <a:gsLst>
                <a:gs pos="32000">
                  <a:srgbClr val="34CCEA"/>
                </a:gs>
                <a:gs pos="81000">
                  <a:srgbClr val="FF00FF"/>
                </a:gs>
              </a:gsLst>
              <a:lin ang="10800000" scaled="1"/>
              <a:tileRect/>
            </a:gradFill>
            <a:ln>
              <a:noFill/>
            </a:ln>
            <a:effectLst/>
          </c:spPr>
          <c:invertIfNegative val="0"/>
          <c:cat>
            <c:strRef>
              <c:f>'Pivot Table'!$H$22:$H$34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Table'!$I$22:$I$34</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D7E6-449D-B851-26BC665FBD8B}"/>
            </c:ext>
          </c:extLst>
        </c:ser>
        <c:dLbls>
          <c:showLegendKey val="0"/>
          <c:showVal val="0"/>
          <c:showCatName val="0"/>
          <c:showSerName val="0"/>
          <c:showPercent val="0"/>
          <c:showBubbleSize val="0"/>
        </c:dLbls>
        <c:gapWidth val="230"/>
        <c:axId val="554995728"/>
        <c:axId val="1281815664"/>
      </c:barChart>
      <c:catAx>
        <c:axId val="55499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81815664"/>
        <c:crosses val="autoZero"/>
        <c:auto val="1"/>
        <c:lblAlgn val="ctr"/>
        <c:lblOffset val="100"/>
        <c:noMultiLvlLbl val="0"/>
      </c:catAx>
      <c:valAx>
        <c:axId val="1281815664"/>
        <c:scaling>
          <c:orientation val="minMax"/>
        </c:scaling>
        <c:delete val="1"/>
        <c:axPos val="b"/>
        <c:numFmt formatCode="_(* #,##0_);_(* \(#,##0\);_(* &quot;-&quot;??_);_(@_)" sourceLinked="1"/>
        <c:majorTickMark val="none"/>
        <c:minorTickMark val="none"/>
        <c:tickLblPos val="nextTo"/>
        <c:crossAx val="5549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 Table!PivotTable6</c:name>
    <c:fmtId val="19"/>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0000FF"/>
          </a:solidFill>
          <a:ln w="19050">
            <a:solidFill>
              <a:schemeClr val="lt1"/>
            </a:solidFill>
          </a:ln>
          <a:effectLst/>
        </c:spPr>
      </c:pivotFmt>
      <c:pivotFmt>
        <c:idx val="3"/>
        <c:spPr>
          <a:solidFill>
            <a:srgbClr val="0000FF"/>
          </a:solidFill>
          <a:ln w="19050">
            <a:solidFill>
              <a:schemeClr val="lt1"/>
            </a:solidFill>
          </a:ln>
          <a:effectLst/>
        </c:spPr>
      </c:pivotFmt>
      <c:pivotFmt>
        <c:idx val="4"/>
        <c:spPr>
          <a:solidFill>
            <a:srgbClr val="34CCEA"/>
          </a:solidFill>
          <a:ln w="19050">
            <a:solidFill>
              <a:schemeClr val="lt1"/>
            </a:solidFill>
          </a:ln>
          <a:effectLst/>
        </c:spPr>
      </c:pivotFmt>
      <c:pivotFmt>
        <c:idx val="5"/>
        <c:spPr>
          <a:solidFill>
            <a:srgbClr val="34CCEA"/>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rgbClr val="0000FF"/>
          </a:solidFill>
          <a:ln w="19050">
            <a:solidFill>
              <a:schemeClr val="lt1"/>
            </a:solidFill>
          </a:ln>
          <a:effectLst/>
        </c:spPr>
      </c:pivotFmt>
      <c:pivotFmt>
        <c:idx val="8"/>
        <c:spPr>
          <a:solidFill>
            <a:srgbClr val="34CCEA"/>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rgbClr val="0000FF"/>
          </a:solidFill>
          <a:ln w="19050">
            <a:solidFill>
              <a:schemeClr val="lt1"/>
            </a:solidFill>
          </a:ln>
          <a:effectLst/>
        </c:spPr>
      </c:pivotFmt>
      <c:pivotFmt>
        <c:idx val="11"/>
        <c:spPr>
          <a:solidFill>
            <a:srgbClr val="34CCEA"/>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rgbClr val="0000FF"/>
          </a:solidFill>
          <a:ln w="19050">
            <a:solidFill>
              <a:schemeClr val="lt1"/>
            </a:solidFill>
          </a:ln>
          <a:effectLst/>
        </c:spPr>
      </c:pivotFmt>
      <c:pivotFmt>
        <c:idx val="14"/>
        <c:spPr>
          <a:solidFill>
            <a:srgbClr val="34CCEA"/>
          </a:solidFill>
          <a:ln w="19050">
            <a:solidFill>
              <a:schemeClr val="lt1"/>
            </a:solidFill>
          </a:ln>
          <a:effectLst/>
        </c:spPr>
      </c:pivotFmt>
      <c:pivotFmt>
        <c:idx val="15"/>
        <c:spPr>
          <a:solidFill>
            <a:schemeClr val="accent1"/>
          </a:solidFill>
          <a:ln w="19050">
            <a:noFill/>
          </a:ln>
          <a:effectLst/>
        </c:spPr>
        <c:marker>
          <c:symbol val="none"/>
        </c:marker>
      </c:pivotFmt>
      <c:pivotFmt>
        <c:idx val="16"/>
        <c:spPr>
          <a:solidFill>
            <a:srgbClr val="0000FF"/>
          </a:solidFill>
          <a:ln w="19050">
            <a:noFill/>
          </a:ln>
          <a:effectLst/>
        </c:spPr>
      </c:pivotFmt>
      <c:pivotFmt>
        <c:idx val="17"/>
        <c:spPr>
          <a:solidFill>
            <a:srgbClr val="34CCEA"/>
          </a:solidFill>
          <a:ln w="19050">
            <a:noFill/>
          </a:ln>
          <a:effectLst/>
        </c:spPr>
      </c:pivotFmt>
    </c:pivotFmts>
    <c:plotArea>
      <c:layout/>
      <c:doughnutChart>
        <c:varyColors val="1"/>
        <c:ser>
          <c:idx val="0"/>
          <c:order val="0"/>
          <c:tx>
            <c:strRef>
              <c:f>'Pivot Table'!$V$14</c:f>
              <c:strCache>
                <c:ptCount val="1"/>
                <c:pt idx="0">
                  <c:v>Sum of Income</c:v>
                </c:pt>
              </c:strCache>
            </c:strRef>
          </c:tx>
          <c:dPt>
            <c:idx val="0"/>
            <c:bubble3D val="0"/>
            <c:spPr>
              <a:solidFill>
                <a:srgbClr val="0000FF"/>
              </a:solidFill>
              <a:ln w="19050">
                <a:solidFill>
                  <a:schemeClr val="lt1"/>
                </a:solidFill>
              </a:ln>
              <a:effectLst/>
            </c:spPr>
            <c:extLst>
              <c:ext xmlns:c16="http://schemas.microsoft.com/office/drawing/2014/chart" uri="{C3380CC4-5D6E-409C-BE32-E72D297353CC}">
                <c16:uniqueId val="{00000001-42F4-42B7-AD75-88932154DAD0}"/>
              </c:ext>
            </c:extLst>
          </c:dPt>
          <c:dPt>
            <c:idx val="1"/>
            <c:bubble3D val="0"/>
            <c:spPr>
              <a:solidFill>
                <a:srgbClr val="34CCEA"/>
              </a:solidFill>
              <a:ln w="19050">
                <a:solidFill>
                  <a:schemeClr val="lt1"/>
                </a:solidFill>
              </a:ln>
              <a:effectLst/>
            </c:spPr>
            <c:extLst>
              <c:ext xmlns:c16="http://schemas.microsoft.com/office/drawing/2014/chart" uri="{C3380CC4-5D6E-409C-BE32-E72D297353CC}">
                <c16:uniqueId val="{00000003-42F4-42B7-AD75-88932154DAD0}"/>
              </c:ext>
            </c:extLst>
          </c:dPt>
          <c:cat>
            <c:strRef>
              <c:f>'Pivot Table'!$U$15:$U$17</c:f>
              <c:strCache>
                <c:ptCount val="2"/>
                <c:pt idx="0">
                  <c:v>B2B</c:v>
                </c:pt>
                <c:pt idx="1">
                  <c:v>B2C</c:v>
                </c:pt>
              </c:strCache>
            </c:strRef>
          </c:cat>
          <c:val>
            <c:numRef>
              <c:f>'Pivot Table'!$V$15:$V$17</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42F4-42B7-AD75-88932154DAD0}"/>
            </c:ext>
          </c:extLst>
        </c:ser>
        <c:ser>
          <c:idx val="1"/>
          <c:order val="1"/>
          <c:tx>
            <c:strRef>
              <c:f>'Pivot Table'!$W$14</c:f>
              <c:strCache>
                <c:ptCount val="1"/>
                <c:pt idx="0">
                  <c:v>Sum of Income2</c:v>
                </c:pt>
              </c:strCache>
            </c:strRef>
          </c:tx>
          <c:spPr>
            <a:ln>
              <a:noFill/>
            </a:ln>
          </c:spPr>
          <c:dPt>
            <c:idx val="0"/>
            <c:bubble3D val="0"/>
            <c:spPr>
              <a:solidFill>
                <a:srgbClr val="0000FF"/>
              </a:solidFill>
              <a:ln w="19050">
                <a:noFill/>
              </a:ln>
              <a:effectLst/>
            </c:spPr>
            <c:extLst>
              <c:ext xmlns:c16="http://schemas.microsoft.com/office/drawing/2014/chart" uri="{C3380CC4-5D6E-409C-BE32-E72D297353CC}">
                <c16:uniqueId val="{00000006-42F4-42B7-AD75-88932154DAD0}"/>
              </c:ext>
            </c:extLst>
          </c:dPt>
          <c:dPt>
            <c:idx val="1"/>
            <c:bubble3D val="0"/>
            <c:spPr>
              <a:solidFill>
                <a:srgbClr val="34CCEA"/>
              </a:solidFill>
              <a:ln w="19050">
                <a:noFill/>
              </a:ln>
              <a:effectLst/>
            </c:spPr>
            <c:extLst>
              <c:ext xmlns:c16="http://schemas.microsoft.com/office/drawing/2014/chart" uri="{C3380CC4-5D6E-409C-BE32-E72D297353CC}">
                <c16:uniqueId val="{00000008-42F4-42B7-AD75-88932154DAD0}"/>
              </c:ext>
            </c:extLst>
          </c:dPt>
          <c:cat>
            <c:strRef>
              <c:f>'Pivot Table'!$U$15:$U$17</c:f>
              <c:strCache>
                <c:ptCount val="2"/>
                <c:pt idx="0">
                  <c:v>B2B</c:v>
                </c:pt>
                <c:pt idx="1">
                  <c:v>B2C</c:v>
                </c:pt>
              </c:strCache>
            </c:strRef>
          </c:cat>
          <c:val>
            <c:numRef>
              <c:f>'Pivot Table'!$W$15:$W$17</c:f>
              <c:numCache>
                <c:formatCode>0.00%</c:formatCode>
                <c:ptCount val="2"/>
                <c:pt idx="0">
                  <c:v>0.60005182492061793</c:v>
                </c:pt>
                <c:pt idx="1">
                  <c:v>0.39994817507938202</c:v>
                </c:pt>
              </c:numCache>
            </c:numRef>
          </c:val>
          <c:extLst>
            <c:ext xmlns:c16="http://schemas.microsoft.com/office/drawing/2014/chart" uri="{C3380CC4-5D6E-409C-BE32-E72D297353CC}">
              <c16:uniqueId val="{00000009-42F4-42B7-AD75-88932154DAD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115405589846171E-4"/>
          <c:y val="0"/>
          <c:w val="0.67975458575694825"/>
          <c:h val="0.9762114520941727"/>
        </c:manualLayout>
      </c:layout>
      <c:doughnutChart>
        <c:varyColors val="1"/>
        <c:ser>
          <c:idx val="0"/>
          <c:order val="0"/>
          <c:spPr>
            <a:gradFill flip="none" rotWithShape="1">
              <a:gsLst>
                <a:gs pos="43000">
                  <a:srgbClr val="FF00FF"/>
                </a:gs>
                <a:gs pos="87000">
                  <a:srgbClr val="8455C9"/>
                </a:gs>
              </a:gsLst>
              <a:lin ang="0" scaled="1"/>
              <a:tileRect/>
            </a:gradFill>
            <a:ln w="146050">
              <a:solidFill>
                <a:schemeClr val="tx1"/>
              </a:solidFill>
            </a:ln>
          </c:spPr>
          <c:dPt>
            <c:idx val="0"/>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1-0D3F-4703-8FFB-952F941B1C40}"/>
              </c:ext>
            </c:extLst>
          </c:dPt>
          <c:dPt>
            <c:idx val="1"/>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3-0D3F-4703-8FFB-952F941B1C40}"/>
              </c:ext>
            </c:extLst>
          </c:dPt>
          <c:dPt>
            <c:idx val="2"/>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5-0D3F-4703-8FFB-952F941B1C40}"/>
              </c:ext>
            </c:extLst>
          </c:dPt>
          <c:dPt>
            <c:idx val="3"/>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7-0D3F-4703-8FFB-952F941B1C40}"/>
              </c:ext>
            </c:extLst>
          </c:dPt>
          <c:dPt>
            <c:idx val="4"/>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9-0D3F-4703-8FFB-952F941B1C40}"/>
              </c:ext>
            </c:extLst>
          </c:dPt>
          <c:dPt>
            <c:idx val="5"/>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B-0D3F-4703-8FFB-952F941B1C40}"/>
              </c:ext>
            </c:extLst>
          </c:dPt>
          <c:dPt>
            <c:idx val="6"/>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D-0D3F-4703-8FFB-952F941B1C40}"/>
              </c:ext>
            </c:extLst>
          </c:dPt>
          <c:dPt>
            <c:idx val="7"/>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0F-0D3F-4703-8FFB-952F941B1C40}"/>
              </c:ext>
            </c:extLst>
          </c:dPt>
          <c:dPt>
            <c:idx val="8"/>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1-0D3F-4703-8FFB-952F941B1C40}"/>
              </c:ext>
            </c:extLst>
          </c:dPt>
          <c:dPt>
            <c:idx val="9"/>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3-0D3F-4703-8FFB-952F941B1C40}"/>
              </c:ext>
            </c:extLst>
          </c:dPt>
          <c:dPt>
            <c:idx val="10"/>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5-0D3F-4703-8FFB-952F941B1C40}"/>
              </c:ext>
            </c:extLst>
          </c:dPt>
          <c:dPt>
            <c:idx val="11"/>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7-0D3F-4703-8FFB-952F941B1C40}"/>
              </c:ext>
            </c:extLst>
          </c:dPt>
          <c:dPt>
            <c:idx val="12"/>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9-0D3F-4703-8FFB-952F941B1C40}"/>
              </c:ext>
            </c:extLst>
          </c:dPt>
          <c:dPt>
            <c:idx val="13"/>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B-0D3F-4703-8FFB-952F941B1C40}"/>
              </c:ext>
            </c:extLst>
          </c:dPt>
          <c:dPt>
            <c:idx val="14"/>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D-0D3F-4703-8FFB-952F941B1C40}"/>
              </c:ext>
            </c:extLst>
          </c:dPt>
          <c:dPt>
            <c:idx val="15"/>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1F-0D3F-4703-8FFB-952F941B1C40}"/>
              </c:ext>
            </c:extLst>
          </c:dPt>
          <c:dPt>
            <c:idx val="16"/>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1-0D3F-4703-8FFB-952F941B1C40}"/>
              </c:ext>
            </c:extLst>
          </c:dPt>
          <c:dPt>
            <c:idx val="17"/>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3-0D3F-4703-8FFB-952F941B1C40}"/>
              </c:ext>
            </c:extLst>
          </c:dPt>
          <c:dPt>
            <c:idx val="18"/>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5-0D3F-4703-8FFB-952F941B1C40}"/>
              </c:ext>
            </c:extLst>
          </c:dPt>
          <c:dPt>
            <c:idx val="19"/>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7-0D3F-4703-8FFB-952F941B1C40}"/>
              </c:ext>
            </c:extLst>
          </c:dPt>
          <c:dPt>
            <c:idx val="20"/>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9-0D3F-4703-8FFB-952F941B1C40}"/>
              </c:ext>
            </c:extLst>
          </c:dPt>
          <c:dPt>
            <c:idx val="21"/>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B-0D3F-4703-8FFB-952F941B1C40}"/>
              </c:ext>
            </c:extLst>
          </c:dPt>
          <c:dPt>
            <c:idx val="22"/>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D-0D3F-4703-8FFB-952F941B1C40}"/>
              </c:ext>
            </c:extLst>
          </c:dPt>
          <c:dPt>
            <c:idx val="23"/>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2F-0D3F-4703-8FFB-952F941B1C40}"/>
              </c:ext>
            </c:extLst>
          </c:dPt>
          <c:dPt>
            <c:idx val="24"/>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1-0D3F-4703-8FFB-952F941B1C40}"/>
              </c:ext>
            </c:extLst>
          </c:dPt>
          <c:dPt>
            <c:idx val="25"/>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3-0D3F-4703-8FFB-952F941B1C40}"/>
              </c:ext>
            </c:extLst>
          </c:dPt>
          <c:dPt>
            <c:idx val="26"/>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5-0D3F-4703-8FFB-952F941B1C40}"/>
              </c:ext>
            </c:extLst>
          </c:dPt>
          <c:dPt>
            <c:idx val="27"/>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7-0D3F-4703-8FFB-952F941B1C40}"/>
              </c:ext>
            </c:extLst>
          </c:dPt>
          <c:dPt>
            <c:idx val="28"/>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9-0D3F-4703-8FFB-952F941B1C40}"/>
              </c:ext>
            </c:extLst>
          </c:dPt>
          <c:dPt>
            <c:idx val="29"/>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B-0D3F-4703-8FFB-952F941B1C40}"/>
              </c:ext>
            </c:extLst>
          </c:dPt>
          <c:dPt>
            <c:idx val="30"/>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D-0D3F-4703-8FFB-952F941B1C40}"/>
              </c:ext>
            </c:extLst>
          </c:dPt>
          <c:dPt>
            <c:idx val="31"/>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3F-0D3F-4703-8FFB-952F941B1C40}"/>
              </c:ext>
            </c:extLst>
          </c:dPt>
          <c:dPt>
            <c:idx val="32"/>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1-0D3F-4703-8FFB-952F941B1C40}"/>
              </c:ext>
            </c:extLst>
          </c:dPt>
          <c:dPt>
            <c:idx val="33"/>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3-0D3F-4703-8FFB-952F941B1C40}"/>
              </c:ext>
            </c:extLst>
          </c:dPt>
          <c:dPt>
            <c:idx val="34"/>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5-0D3F-4703-8FFB-952F941B1C40}"/>
              </c:ext>
            </c:extLst>
          </c:dPt>
          <c:dPt>
            <c:idx val="35"/>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7-0D3F-4703-8FFB-952F941B1C40}"/>
              </c:ext>
            </c:extLst>
          </c:dPt>
          <c:dPt>
            <c:idx val="36"/>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9-0D3F-4703-8FFB-952F941B1C40}"/>
              </c:ext>
            </c:extLst>
          </c:dPt>
          <c:dPt>
            <c:idx val="37"/>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B-0D3F-4703-8FFB-952F941B1C40}"/>
              </c:ext>
            </c:extLst>
          </c:dPt>
          <c:dPt>
            <c:idx val="38"/>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D-0D3F-4703-8FFB-952F941B1C40}"/>
              </c:ext>
            </c:extLst>
          </c:dPt>
          <c:dPt>
            <c:idx val="39"/>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4F-0D3F-4703-8FFB-952F941B1C40}"/>
              </c:ext>
            </c:extLst>
          </c:dPt>
          <c:dPt>
            <c:idx val="40"/>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1-0D3F-4703-8FFB-952F941B1C40}"/>
              </c:ext>
            </c:extLst>
          </c:dPt>
          <c:dPt>
            <c:idx val="41"/>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3-0D3F-4703-8FFB-952F941B1C40}"/>
              </c:ext>
            </c:extLst>
          </c:dPt>
          <c:dPt>
            <c:idx val="42"/>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5-0D3F-4703-8FFB-952F941B1C40}"/>
              </c:ext>
            </c:extLst>
          </c:dPt>
          <c:dPt>
            <c:idx val="43"/>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7-0D3F-4703-8FFB-952F941B1C40}"/>
              </c:ext>
            </c:extLst>
          </c:dPt>
          <c:dPt>
            <c:idx val="44"/>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9-0D3F-4703-8FFB-952F941B1C40}"/>
              </c:ext>
            </c:extLst>
          </c:dPt>
          <c:dPt>
            <c:idx val="45"/>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B-0D3F-4703-8FFB-952F941B1C40}"/>
              </c:ext>
            </c:extLst>
          </c:dPt>
          <c:dPt>
            <c:idx val="46"/>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D-0D3F-4703-8FFB-952F941B1C40}"/>
              </c:ext>
            </c:extLst>
          </c:dPt>
          <c:dPt>
            <c:idx val="47"/>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5F-0D3F-4703-8FFB-952F941B1C40}"/>
              </c:ext>
            </c:extLst>
          </c:dPt>
          <c:dPt>
            <c:idx val="48"/>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1-0D3F-4703-8FFB-952F941B1C40}"/>
              </c:ext>
            </c:extLst>
          </c:dPt>
          <c:dPt>
            <c:idx val="49"/>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3-0D3F-4703-8FFB-952F941B1C40}"/>
              </c:ext>
            </c:extLst>
          </c:dPt>
          <c:dPt>
            <c:idx val="50"/>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5-0D3F-4703-8FFB-952F941B1C40}"/>
              </c:ext>
            </c:extLst>
          </c:dPt>
          <c:dPt>
            <c:idx val="51"/>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7-0D3F-4703-8FFB-952F941B1C40}"/>
              </c:ext>
            </c:extLst>
          </c:dPt>
          <c:dPt>
            <c:idx val="52"/>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9-0D3F-4703-8FFB-952F941B1C40}"/>
              </c:ext>
            </c:extLst>
          </c:dPt>
          <c:dPt>
            <c:idx val="53"/>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B-0D3F-4703-8FFB-952F941B1C40}"/>
              </c:ext>
            </c:extLst>
          </c:dPt>
          <c:dPt>
            <c:idx val="54"/>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D-0D3F-4703-8FFB-952F941B1C40}"/>
              </c:ext>
            </c:extLst>
          </c:dPt>
          <c:dPt>
            <c:idx val="55"/>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6F-0D3F-4703-8FFB-952F941B1C40}"/>
              </c:ext>
            </c:extLst>
          </c:dPt>
          <c:dPt>
            <c:idx val="56"/>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71-0D3F-4703-8FFB-952F941B1C40}"/>
              </c:ext>
            </c:extLst>
          </c:dPt>
          <c:dPt>
            <c:idx val="57"/>
            <c:bubble3D val="0"/>
            <c:spPr>
              <a:gradFill flip="none" rotWithShape="1">
                <a:gsLst>
                  <a:gs pos="43000">
                    <a:srgbClr val="FF00FF"/>
                  </a:gs>
                  <a:gs pos="87000">
                    <a:srgbClr val="8455C9"/>
                  </a:gs>
                </a:gsLst>
                <a:lin ang="0" scaled="1"/>
                <a:tileRect/>
              </a:gradFill>
              <a:ln w="146050">
                <a:solidFill>
                  <a:schemeClr val="tx1"/>
                </a:solidFill>
              </a:ln>
              <a:effectLst/>
            </c:spPr>
            <c:extLst>
              <c:ext xmlns:c16="http://schemas.microsoft.com/office/drawing/2014/chart" uri="{C3380CC4-5D6E-409C-BE32-E72D297353CC}">
                <c16:uniqueId val="{00000073-0D3F-4703-8FFB-952F941B1C4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D3F-4703-8FFB-952F941B1C40}"/>
            </c:ext>
          </c:extLst>
        </c:ser>
        <c:ser>
          <c:idx val="1"/>
          <c:order val="1"/>
          <c:tx>
            <c:v>Percentages</c:v>
          </c:tx>
          <c:dPt>
            <c:idx val="0"/>
            <c:bubble3D val="0"/>
            <c:spPr>
              <a:solidFill>
                <a:srgbClr val="34CCEA">
                  <a:alpha val="0"/>
                </a:srgbClr>
              </a:solidFill>
              <a:ln w="19050">
                <a:noFill/>
              </a:ln>
              <a:effectLst/>
            </c:spPr>
            <c:extLst>
              <c:ext xmlns:c16="http://schemas.microsoft.com/office/drawing/2014/chart" uri="{C3380CC4-5D6E-409C-BE32-E72D297353CC}">
                <c16:uniqueId val="{00000076-0D3F-4703-8FFB-952F941B1C40}"/>
              </c:ext>
            </c:extLst>
          </c:dPt>
          <c:dPt>
            <c:idx val="1"/>
            <c:bubble3D val="0"/>
            <c:spPr>
              <a:solidFill>
                <a:schemeClr val="tx1">
                  <a:lumMod val="95000"/>
                  <a:lumOff val="5000"/>
                  <a:alpha val="72000"/>
                </a:schemeClr>
              </a:solidFill>
              <a:ln w="19050">
                <a:noFill/>
              </a:ln>
              <a:effectLst/>
            </c:spPr>
            <c:extLst>
              <c:ext xmlns:c16="http://schemas.microsoft.com/office/drawing/2014/chart" uri="{C3380CC4-5D6E-409C-BE32-E72D297353CC}">
                <c16:uniqueId val="{00000078-0D3F-4703-8FFB-952F941B1C40}"/>
              </c:ext>
            </c:extLst>
          </c:dPt>
          <c:val>
            <c:numRef>
              <c:f>'Pivot Table'!$S$3:$T$3</c:f>
              <c:numCache>
                <c:formatCode>0%</c:formatCode>
                <c:ptCount val="2"/>
                <c:pt idx="0">
                  <c:v>0.91398761333274681</c:v>
                </c:pt>
                <c:pt idx="1">
                  <c:v>8.6012386667253193E-2</c:v>
                </c:pt>
              </c:numCache>
            </c:numRef>
          </c:val>
          <c:extLst>
            <c:ext xmlns:c16="http://schemas.microsoft.com/office/drawing/2014/chart" uri="{C3380CC4-5D6E-409C-BE32-E72D297353CC}">
              <c16:uniqueId val="{00000079-0D3F-4703-8FFB-952F941B1C4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Table'!$R$61</c:f>
              <c:strCache>
                <c:ptCount val="1"/>
                <c:pt idx="0">
                  <c:v>Brazil</c:v>
                </c:pt>
              </c:strCache>
            </c:strRef>
          </c:tx>
          <c:spPr>
            <a:gradFill>
              <a:gsLst>
                <a:gs pos="0">
                  <a:srgbClr val="FF0000"/>
                </a:gs>
                <a:gs pos="100000">
                  <a:srgbClr val="C00000"/>
                </a:gs>
              </a:gsLst>
              <a:lin ang="5400000" scaled="1"/>
            </a:gradFill>
            <a:ln>
              <a:noFill/>
            </a:ln>
            <a:effectLst/>
          </c:spPr>
          <c:invertIfNegative val="0"/>
          <c:val>
            <c:numRef>
              <c:f>'Pivot Table'!$S$61</c:f>
              <c:numCache>
                <c:formatCode>0%</c:formatCode>
                <c:ptCount val="1"/>
                <c:pt idx="0">
                  <c:v>8.7047363864558594E-2</c:v>
                </c:pt>
              </c:numCache>
            </c:numRef>
          </c:val>
          <c:extLst>
            <c:ext xmlns:c16="http://schemas.microsoft.com/office/drawing/2014/chart" uri="{C3380CC4-5D6E-409C-BE32-E72D297353CC}">
              <c16:uniqueId val="{00000000-680A-4521-B257-64B09E479758}"/>
            </c:ext>
          </c:extLst>
        </c:ser>
        <c:ser>
          <c:idx val="1"/>
          <c:order val="1"/>
          <c:tx>
            <c:strRef>
              <c:f>'Pivot Table'!$R$62</c:f>
              <c:strCache>
                <c:ptCount val="1"/>
                <c:pt idx="0">
                  <c:v>Canada</c:v>
                </c:pt>
              </c:strCache>
            </c:strRef>
          </c:tx>
          <c:spPr>
            <a:gradFill>
              <a:gsLst>
                <a:gs pos="0">
                  <a:srgbClr val="1F2A8F"/>
                </a:gs>
                <a:gs pos="100000">
                  <a:srgbClr val="7030A0"/>
                </a:gs>
              </a:gsLst>
              <a:lin ang="5400000" scaled="1"/>
            </a:gradFill>
            <a:ln>
              <a:noFill/>
            </a:ln>
            <a:effectLst/>
          </c:spPr>
          <c:invertIfNegative val="0"/>
          <c:val>
            <c:numRef>
              <c:f>'Pivot Table'!$S$62</c:f>
              <c:numCache>
                <c:formatCode>0%</c:formatCode>
                <c:ptCount val="1"/>
                <c:pt idx="0">
                  <c:v>8.9368884847722735E-2</c:v>
                </c:pt>
              </c:numCache>
            </c:numRef>
          </c:val>
          <c:extLst>
            <c:ext xmlns:c16="http://schemas.microsoft.com/office/drawing/2014/chart" uri="{C3380CC4-5D6E-409C-BE32-E72D297353CC}">
              <c16:uniqueId val="{00000001-680A-4521-B257-64B09E479758}"/>
            </c:ext>
          </c:extLst>
        </c:ser>
        <c:ser>
          <c:idx val="2"/>
          <c:order val="2"/>
          <c:tx>
            <c:strRef>
              <c:f>'Pivot Table'!$R$63</c:f>
              <c:strCache>
                <c:ptCount val="1"/>
                <c:pt idx="0">
                  <c:v>Egypt</c:v>
                </c:pt>
              </c:strCache>
            </c:strRef>
          </c:tx>
          <c:spPr>
            <a:gradFill>
              <a:gsLst>
                <a:gs pos="0">
                  <a:schemeClr val="accent4">
                    <a:lumMod val="50000"/>
                  </a:schemeClr>
                </a:gs>
                <a:gs pos="100000">
                  <a:srgbClr val="FFFF00"/>
                </a:gs>
              </a:gsLst>
              <a:lin ang="5400000" scaled="1"/>
            </a:gradFill>
            <a:ln>
              <a:noFill/>
            </a:ln>
            <a:effectLst/>
          </c:spPr>
          <c:invertIfNegative val="0"/>
          <c:val>
            <c:numRef>
              <c:f>'Pivot Table'!$S$63</c:f>
              <c:numCache>
                <c:formatCode>0%</c:formatCode>
                <c:ptCount val="1"/>
                <c:pt idx="0">
                  <c:v>0.24730002273155963</c:v>
                </c:pt>
              </c:numCache>
            </c:numRef>
          </c:val>
          <c:extLst>
            <c:ext xmlns:c16="http://schemas.microsoft.com/office/drawing/2014/chart" uri="{C3380CC4-5D6E-409C-BE32-E72D297353CC}">
              <c16:uniqueId val="{00000002-680A-4521-B257-64B09E479758}"/>
            </c:ext>
          </c:extLst>
        </c:ser>
        <c:ser>
          <c:idx val="3"/>
          <c:order val="3"/>
          <c:tx>
            <c:strRef>
              <c:f>'Pivot Table'!$R$64</c:f>
              <c:strCache>
                <c:ptCount val="1"/>
                <c:pt idx="0">
                  <c:v>Russia</c:v>
                </c:pt>
              </c:strCache>
            </c:strRef>
          </c:tx>
          <c:spPr>
            <a:gradFill>
              <a:gsLst>
                <a:gs pos="0">
                  <a:schemeClr val="accent1">
                    <a:lumMod val="75000"/>
                  </a:schemeClr>
                </a:gs>
                <a:gs pos="100000">
                  <a:schemeClr val="accent1">
                    <a:lumMod val="40000"/>
                    <a:lumOff val="60000"/>
                  </a:schemeClr>
                </a:gs>
              </a:gsLst>
              <a:lin ang="5400000" scaled="1"/>
            </a:gradFill>
            <a:ln>
              <a:noFill/>
            </a:ln>
            <a:effectLst/>
          </c:spPr>
          <c:invertIfNegative val="0"/>
          <c:val>
            <c:numRef>
              <c:f>'Pivot Table'!$S$64</c:f>
              <c:numCache>
                <c:formatCode>0%</c:formatCode>
                <c:ptCount val="1"/>
                <c:pt idx="0">
                  <c:v>0.26528697384903344</c:v>
                </c:pt>
              </c:numCache>
            </c:numRef>
          </c:val>
          <c:extLst>
            <c:ext xmlns:c16="http://schemas.microsoft.com/office/drawing/2014/chart" uri="{C3380CC4-5D6E-409C-BE32-E72D297353CC}">
              <c16:uniqueId val="{00000003-680A-4521-B257-64B09E479758}"/>
            </c:ext>
          </c:extLst>
        </c:ser>
        <c:ser>
          <c:idx val="4"/>
          <c:order val="4"/>
          <c:tx>
            <c:strRef>
              <c:f>'Pivot Table'!$R$65</c:f>
              <c:strCache>
                <c:ptCount val="1"/>
                <c:pt idx="0">
                  <c:v>United Kingdom</c:v>
                </c:pt>
              </c:strCache>
            </c:strRef>
          </c:tx>
          <c:spPr>
            <a:gradFill>
              <a:gsLst>
                <a:gs pos="0">
                  <a:schemeClr val="accent1">
                    <a:lumMod val="50000"/>
                  </a:schemeClr>
                </a:gs>
                <a:gs pos="100000">
                  <a:srgbClr val="0070C0"/>
                </a:gs>
              </a:gsLst>
              <a:lin ang="5400000" scaled="1"/>
            </a:gradFill>
            <a:ln>
              <a:noFill/>
            </a:ln>
            <a:effectLst/>
          </c:spPr>
          <c:invertIfNegative val="0"/>
          <c:val>
            <c:numRef>
              <c:f>'Pivot Table'!$S$65</c:f>
              <c:numCache>
                <c:formatCode>0%</c:formatCode>
                <c:ptCount val="1"/>
                <c:pt idx="0">
                  <c:v>0.15634476521200807</c:v>
                </c:pt>
              </c:numCache>
            </c:numRef>
          </c:val>
          <c:extLst>
            <c:ext xmlns:c16="http://schemas.microsoft.com/office/drawing/2014/chart" uri="{C3380CC4-5D6E-409C-BE32-E72D297353CC}">
              <c16:uniqueId val="{00000004-680A-4521-B257-64B09E479758}"/>
            </c:ext>
          </c:extLst>
        </c:ser>
        <c:ser>
          <c:idx val="5"/>
          <c:order val="5"/>
          <c:tx>
            <c:strRef>
              <c:f>'Pivot Table'!$R$66</c:f>
              <c:strCache>
                <c:ptCount val="1"/>
                <c:pt idx="0">
                  <c:v>USA</c:v>
                </c:pt>
              </c:strCache>
            </c:strRef>
          </c:tx>
          <c:spPr>
            <a:gradFill>
              <a:gsLst>
                <a:gs pos="0">
                  <a:srgbClr val="002060"/>
                </a:gs>
                <a:gs pos="100000">
                  <a:srgbClr val="0000FF"/>
                </a:gs>
              </a:gsLst>
              <a:lin ang="5400000" scaled="1"/>
            </a:gradFill>
            <a:ln>
              <a:noFill/>
            </a:ln>
            <a:effectLst/>
          </c:spPr>
          <c:invertIfNegative val="0"/>
          <c:val>
            <c:numRef>
              <c:f>'Pivot Table'!$S$66</c:f>
              <c:numCache>
                <c:formatCode>0%</c:formatCode>
                <c:ptCount val="1"/>
                <c:pt idx="0">
                  <c:v>0.15465198949511755</c:v>
                </c:pt>
              </c:numCache>
            </c:numRef>
          </c:val>
          <c:extLst>
            <c:ext xmlns:c16="http://schemas.microsoft.com/office/drawing/2014/chart" uri="{C3380CC4-5D6E-409C-BE32-E72D297353CC}">
              <c16:uniqueId val="{00000005-680A-4521-B257-64B09E479758}"/>
            </c:ext>
          </c:extLst>
        </c:ser>
        <c:dLbls>
          <c:showLegendKey val="0"/>
          <c:showVal val="0"/>
          <c:showCatName val="0"/>
          <c:showSerName val="0"/>
          <c:showPercent val="0"/>
          <c:showBubbleSize val="0"/>
        </c:dLbls>
        <c:gapWidth val="150"/>
        <c:overlap val="100"/>
        <c:axId val="1068521903"/>
        <c:axId val="272536303"/>
      </c:barChart>
      <c:catAx>
        <c:axId val="1068521903"/>
        <c:scaling>
          <c:orientation val="minMax"/>
        </c:scaling>
        <c:delete val="1"/>
        <c:axPos val="l"/>
        <c:numFmt formatCode="General" sourceLinked="1"/>
        <c:majorTickMark val="none"/>
        <c:minorTickMark val="none"/>
        <c:tickLblPos val="nextTo"/>
        <c:crossAx val="272536303"/>
        <c:crosses val="autoZero"/>
        <c:auto val="1"/>
        <c:lblAlgn val="ctr"/>
        <c:lblOffset val="100"/>
        <c:noMultiLvlLbl val="0"/>
      </c:catAx>
      <c:valAx>
        <c:axId val="272536303"/>
        <c:scaling>
          <c:orientation val="minMax"/>
        </c:scaling>
        <c:delete val="1"/>
        <c:axPos val="b"/>
        <c:numFmt formatCode="0%" sourceLinked="1"/>
        <c:majorTickMark val="none"/>
        <c:minorTickMark val="none"/>
        <c:tickLblPos val="nextTo"/>
        <c:crossAx val="10685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Pt>
            <c:idx val="0"/>
            <c:invertIfNegative val="0"/>
            <c:bubble3D val="0"/>
            <c:spPr>
              <a:gradFill>
                <a:gsLst>
                  <a:gs pos="0">
                    <a:srgbClr val="7030A0"/>
                  </a:gs>
                  <a:gs pos="38000">
                    <a:srgbClr val="47D7D0"/>
                  </a:gs>
                </a:gsLst>
                <a:lin ang="5400000" scaled="1"/>
              </a:gradFill>
              <a:ln>
                <a:noFill/>
              </a:ln>
              <a:effectLst/>
            </c:spPr>
            <c:extLst>
              <c:ext xmlns:c16="http://schemas.microsoft.com/office/drawing/2014/chart" uri="{C3380CC4-5D6E-409C-BE32-E72D297353CC}">
                <c16:uniqueId val="{00000001-4E20-4B36-B73D-E9422FD2C22A}"/>
              </c:ext>
            </c:extLst>
          </c:dPt>
          <c:val>
            <c:numRef>
              <c:f>'Pivot Table'!$O$42</c:f>
              <c:numCache>
                <c:formatCode>0.0%</c:formatCode>
                <c:ptCount val="1"/>
                <c:pt idx="0">
                  <c:v>0.22799999999999998</c:v>
                </c:pt>
              </c:numCache>
            </c:numRef>
          </c:val>
          <c:extLst>
            <c:ext xmlns:c16="http://schemas.microsoft.com/office/drawing/2014/chart" uri="{C3380CC4-5D6E-409C-BE32-E72D297353CC}">
              <c16:uniqueId val="{00000002-4E20-4B36-B73D-E9422FD2C22A}"/>
            </c:ext>
          </c:extLst>
        </c:ser>
        <c:ser>
          <c:idx val="1"/>
          <c:order val="1"/>
          <c:spPr>
            <a:gradFill>
              <a:gsLst>
                <a:gs pos="0">
                  <a:schemeClr val="bg1">
                    <a:lumMod val="50000"/>
                  </a:schemeClr>
                </a:gs>
                <a:gs pos="100000">
                  <a:schemeClr val="tx1"/>
                </a:gs>
              </a:gsLst>
              <a:lin ang="5400000" scaled="1"/>
            </a:gradFill>
            <a:ln>
              <a:noFill/>
            </a:ln>
            <a:effectLst/>
          </c:spPr>
          <c:invertIfNegative val="0"/>
          <c:val>
            <c:numRef>
              <c:f>'Pivot Table'!$P$42</c:f>
              <c:numCache>
                <c:formatCode>0.000%</c:formatCode>
                <c:ptCount val="1"/>
                <c:pt idx="0">
                  <c:v>0.77200000000000002</c:v>
                </c:pt>
              </c:numCache>
            </c:numRef>
          </c:val>
          <c:extLst>
            <c:ext xmlns:c16="http://schemas.microsoft.com/office/drawing/2014/chart" uri="{C3380CC4-5D6E-409C-BE32-E72D297353CC}">
              <c16:uniqueId val="{00000003-4E20-4B36-B73D-E9422FD2C22A}"/>
            </c:ext>
          </c:extLst>
        </c:ser>
        <c:dLbls>
          <c:showLegendKey val="0"/>
          <c:showVal val="0"/>
          <c:showCatName val="0"/>
          <c:showSerName val="0"/>
          <c:showPercent val="0"/>
          <c:showBubbleSize val="0"/>
        </c:dLbls>
        <c:gapWidth val="150"/>
        <c:overlap val="100"/>
        <c:axId val="1120099967"/>
        <c:axId val="1970190687"/>
      </c:barChart>
      <c:catAx>
        <c:axId val="1120099967"/>
        <c:scaling>
          <c:orientation val="minMax"/>
        </c:scaling>
        <c:delete val="1"/>
        <c:axPos val="b"/>
        <c:majorTickMark val="none"/>
        <c:minorTickMark val="none"/>
        <c:tickLblPos val="nextTo"/>
        <c:crossAx val="1970190687"/>
        <c:crosses val="autoZero"/>
        <c:auto val="1"/>
        <c:lblAlgn val="ctr"/>
        <c:lblOffset val="100"/>
        <c:noMultiLvlLbl val="0"/>
      </c:catAx>
      <c:valAx>
        <c:axId val="1970190687"/>
        <c:scaling>
          <c:orientation val="minMax"/>
          <c:max val="1"/>
        </c:scaling>
        <c:delete val="1"/>
        <c:axPos val="l"/>
        <c:numFmt formatCode="0.0%" sourceLinked="1"/>
        <c:majorTickMark val="none"/>
        <c:minorTickMark val="none"/>
        <c:tickLblPos val="nextTo"/>
        <c:crossAx val="112009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51203925596256"/>
          <c:y val="0"/>
          <c:w val="0.74027777777777781"/>
          <c:h val="1"/>
        </c:manualLayout>
      </c:layout>
      <c:doughnutChart>
        <c:varyColors val="1"/>
        <c:ser>
          <c:idx val="0"/>
          <c:order val="0"/>
          <c:dPt>
            <c:idx val="0"/>
            <c:bubble3D val="0"/>
            <c:spPr>
              <a:gradFill>
                <a:gsLst>
                  <a:gs pos="0">
                    <a:schemeClr val="bg1">
                      <a:lumMod val="50000"/>
                    </a:schemeClr>
                  </a:gs>
                  <a:gs pos="100000">
                    <a:schemeClr val="tx1"/>
                  </a:gs>
                </a:gsLst>
                <a:lin ang="5400000" scaled="1"/>
              </a:gradFill>
              <a:ln w="19050">
                <a:solidFill>
                  <a:schemeClr val="lt1"/>
                </a:solidFill>
              </a:ln>
              <a:effectLst/>
            </c:spPr>
            <c:extLst>
              <c:ext xmlns:c16="http://schemas.microsoft.com/office/drawing/2014/chart" uri="{C3380CC4-5D6E-409C-BE32-E72D297353CC}">
                <c16:uniqueId val="{00000001-1A12-4964-A8B5-A7BC9928439F}"/>
              </c:ext>
            </c:extLst>
          </c:dPt>
          <c:dPt>
            <c:idx val="1"/>
            <c:bubble3D val="0"/>
            <c:spPr>
              <a:gradFill>
                <a:gsLst>
                  <a:gs pos="0">
                    <a:srgbClr val="0000FF"/>
                  </a:gs>
                  <a:gs pos="100000">
                    <a:srgbClr val="47D7D0"/>
                  </a:gs>
                </a:gsLst>
                <a:lin ang="5400000" scaled="1"/>
              </a:gradFill>
              <a:ln w="19050">
                <a:noFill/>
              </a:ln>
              <a:effectLst/>
            </c:spPr>
            <c:extLst>
              <c:ext xmlns:c16="http://schemas.microsoft.com/office/drawing/2014/chart" uri="{C3380CC4-5D6E-409C-BE32-E72D297353CC}">
                <c16:uniqueId val="{00000003-1A12-4964-A8B5-A7BC9928439F}"/>
              </c:ext>
            </c:extLst>
          </c:dPt>
          <c:cat>
            <c:strRef>
              <c:f>'Pivot Table'!$O$71:$P$71</c:f>
              <c:strCache>
                <c:ptCount val="2"/>
                <c:pt idx="0">
                  <c:v>Remaining %</c:v>
                </c:pt>
                <c:pt idx="1">
                  <c:v>Actual</c:v>
                </c:pt>
              </c:strCache>
            </c:strRef>
          </c:cat>
          <c:val>
            <c:numRef>
              <c:f>'Pivot Table'!$O$72:$P$72</c:f>
              <c:numCache>
                <c:formatCode>0%</c:formatCode>
                <c:ptCount val="2"/>
                <c:pt idx="0">
                  <c:v>0.25304472396566757</c:v>
                </c:pt>
                <c:pt idx="1">
                  <c:v>0.74695527603433243</c:v>
                </c:pt>
              </c:numCache>
            </c:numRef>
          </c:val>
          <c:extLst>
            <c:ext xmlns:c16="http://schemas.microsoft.com/office/drawing/2014/chart" uri="{C3380CC4-5D6E-409C-BE32-E72D297353CC}">
              <c16:uniqueId val="{00000004-1A12-4964-A8B5-A7BC9928439F}"/>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XY</c:v>
          </c:tx>
          <c:spPr>
            <a:ln w="28575" cap="rnd">
              <a:noFill/>
              <a:round/>
            </a:ln>
            <a:effectLst/>
          </c:spPr>
          <c:marker>
            <c:symbol val="circle"/>
            <c:size val="26"/>
            <c:spPr>
              <a:solidFill>
                <a:schemeClr val="accent2"/>
              </a:solidFill>
              <a:ln w="9525">
                <a:noFill/>
              </a:ln>
              <a:effectLst/>
            </c:spPr>
          </c:marker>
          <c:dPt>
            <c:idx val="0"/>
            <c:marker>
              <c:symbol val="circle"/>
              <c:size val="26"/>
              <c:spPr>
                <a:gradFill>
                  <a:gsLst>
                    <a:gs pos="0">
                      <a:srgbClr val="0000FF"/>
                    </a:gs>
                    <a:gs pos="100000">
                      <a:srgbClr val="0000FF"/>
                    </a:gs>
                  </a:gsLst>
                  <a:lin ang="5400000" scaled="1"/>
                </a:gradFill>
                <a:ln w="9525">
                  <a:noFill/>
                </a:ln>
                <a:effectLst/>
              </c:spPr>
            </c:marker>
            <c:bubble3D val="0"/>
            <c:extLst>
              <c:ext xmlns:c16="http://schemas.microsoft.com/office/drawing/2014/chart" uri="{C3380CC4-5D6E-409C-BE32-E72D297353CC}">
                <c16:uniqueId val="{00000005-1A12-4964-A8B5-A7BC9928439F}"/>
              </c:ext>
            </c:extLst>
          </c:dPt>
          <c:dPt>
            <c:idx val="1"/>
            <c:marker>
              <c:symbol val="circle"/>
              <c:size val="26"/>
              <c:spPr>
                <a:gradFill>
                  <a:gsLst>
                    <a:gs pos="0">
                      <a:srgbClr val="47D7D0"/>
                    </a:gs>
                    <a:gs pos="100000">
                      <a:srgbClr val="3BBBE3"/>
                    </a:gs>
                  </a:gsLst>
                  <a:lin ang="5400000" scaled="1"/>
                </a:gradFill>
                <a:ln w="9525">
                  <a:noFill/>
                </a:ln>
                <a:effectLst/>
              </c:spPr>
            </c:marker>
            <c:bubble3D val="0"/>
            <c:extLst>
              <c:ext xmlns:c16="http://schemas.microsoft.com/office/drawing/2014/chart" uri="{C3380CC4-5D6E-409C-BE32-E72D297353CC}">
                <c16:uniqueId val="{00000006-1A12-4964-A8B5-A7BC9928439F}"/>
              </c:ext>
            </c:extLst>
          </c:dPt>
          <c:yVal>
            <c:numRef>
              <c:f>'Pivot Table'!$V$61:$V$62</c:f>
              <c:numCache>
                <c:formatCode>General</c:formatCode>
                <c:ptCount val="2"/>
                <c:pt idx="0">
                  <c:v>1</c:v>
                </c:pt>
                <c:pt idx="1">
                  <c:v>-1.9129398010904981E-2</c:v>
                </c:pt>
              </c:numCache>
            </c:numRef>
          </c:yVal>
          <c:smooth val="0"/>
          <c:extLst>
            <c:ext xmlns:c16="http://schemas.microsoft.com/office/drawing/2014/chart" uri="{C3380CC4-5D6E-409C-BE32-E72D297353CC}">
              <c16:uniqueId val="{00000007-1A12-4964-A8B5-A7BC9928439F}"/>
            </c:ext>
          </c:extLst>
        </c:ser>
        <c:dLbls>
          <c:showLegendKey val="0"/>
          <c:showVal val="0"/>
          <c:showCatName val="0"/>
          <c:showSerName val="0"/>
          <c:showPercent val="0"/>
          <c:showBubbleSize val="0"/>
        </c:dLbls>
        <c:axId val="1166015423"/>
        <c:axId val="1166023743"/>
      </c:scatterChart>
      <c:valAx>
        <c:axId val="1166023743"/>
        <c:scaling>
          <c:orientation val="minMax"/>
          <c:max val="1.1500000000000001"/>
          <c:min val="-1.1500000000000001"/>
        </c:scaling>
        <c:delete val="1"/>
        <c:axPos val="l"/>
        <c:numFmt formatCode="General" sourceLinked="1"/>
        <c:majorTickMark val="out"/>
        <c:minorTickMark val="none"/>
        <c:tickLblPos val="nextTo"/>
        <c:crossAx val="1166015423"/>
        <c:crosses val="autoZero"/>
        <c:crossBetween val="midCat"/>
      </c:valAx>
      <c:valAx>
        <c:axId val="1166015423"/>
        <c:scaling>
          <c:orientation val="minMax"/>
          <c:max val="2.23"/>
          <c:min val="-0.5"/>
        </c:scaling>
        <c:delete val="1"/>
        <c:axPos val="b"/>
        <c:majorTickMark val="out"/>
        <c:minorTickMark val="none"/>
        <c:tickLblPos val="nextTo"/>
        <c:crossAx val="116602374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71E1ECB9-906C-497B-BB24-14B5693D2759}">
          <cx:dataLabels>
            <cx:txPr>
              <a:bodyPr spcFirstLastPara="1" vertOverflow="ellipsis" horzOverflow="overflow" wrap="square" lIns="0" tIns="0" rIns="0" bIns="0" anchor="ctr" anchorCtr="1"/>
              <a:lstStyle/>
              <a:p>
                <a:pPr algn="ctr" rtl="0">
                  <a:defRPr sz="2000"/>
                </a:pPr>
                <a:endParaRPr lang="en-US" sz="2000" b="0" i="0" u="none" strike="noStrike" baseline="0">
                  <a:solidFill>
                    <a:sysClr val="window" lastClr="FFFFFF">
                      <a:lumMod val="95000"/>
                    </a:sysClr>
                  </a:solidFill>
                  <a:latin typeface="Calibri" panose="020F0502020204030204"/>
                </a:endParaRPr>
              </a:p>
            </cx:txPr>
          </cx:dataLabels>
          <cx:dataId val="0"/>
          <cx:layoutPr>
            <cx:regionLabelLayout val="showAll"/>
            <cx:geography projectionType="mercator" viewedRegionType="dataOnly" cultureLanguage="en-US" cultureRegion="US" attribution="Powered by Bing">
              <cx:geoCache provider="{E9337A44-BEBE-4D9F-B70C-5C5E7DAFC167}">
                <cx:binary>7HtZc9zGku5fcej5wq4dVSeOJ+IWgO7mJlKUqO0FQUs01kIBhR2/fhKU7SFBTvf1mYmYebiUbIfZ
S1Zm5fLll4l/fpv+8a18uHc/Taas2n98m359k3Zd/Y9ffmm/pQ/mvv3ZZN+cbe3v3c/frPnF/v57
9u3hl+/ufsyq5BeCMPvlW3rvuofpzb/9E74tebCX9tt9l9nqXf/g5tuHti+79shrr7700zfbV936
8QS+6dc3t33bZvdvfnqouqybP8z1w69vnr3lzU+/bL/ohdCfSjhX13+Hzwr8sxA+IoKTNz+Vtkr+
+L1SPyMluWCYo8cf/KfMt/cGPnf6HI+nuP/+3T207U9//Pc/PvfszP/x66y1wQ+FA7se7/buUZ9f
nhv03/65+QVouPnNE5tvzXHqpa3JtbtfsvJP9f/rJvcw+pk+/qDnNvc4/Zk8GtsXP4wOr/+46B9G
P32S143+5+c2Rv/z11uj69v/eaMH99X99/9OPyc/c58RjPEPCyPw5yfu7inxs0C+wgj/YXr63PSn
z/O66f/83Mb0f/56a/rg//7Pmz5K5rr7U/v/ursT8TNHhDAhxTOTE/Wz9BnGUv7w9TUYnjr7yWO8
bvA/Prax9x+/3Zo72v/Pm/vuPdz5f1c6pwqMTTmkdKoef/xnNvfWtI4lRUThH6/DnTw1+l2VdQ/f
f3rf3XcP7Z8vveYDrxt/8/HNJWxe3V7G3fv/BZfxQ/8LqOnfrTlmgL9XZiGzK+ojX3D/r8z+NP1A
dsIScg/+IxbW9PTKvfw/nOvoxfz1+ddv5q+Xt1ez1/9rrua0a/69m/n/EfOfI6e/gGN4391Hj4jz
CXg6/uqjHwII3nz0WKb74fBn3399Q6EW/AVj1294Fgx/4pbn73+4b7tf33hQVoiCmqIQxxxT4cNX
jQ+PL/kQhGvuY1z5WPhKqDc/VdZ16a9vOAAviqnyJVYcK8Sg/Le2X1/yKP3Z5xg+QJRPBSUS/4Xw
b2w5J7b6yxJ//P9PVW9ubFZ1LXzzm5/qH+9aFRNMYAJyCGZSUORTX8Lr3+5vIeHAm/H/Mbha3IiS
L2lT5cNuIljeYqa4OW9rMVw+McsrsjB6LoyDHIqg+JIV3wtCIKs8FbYkRV7Os2wDNA912DE5nDuO
yr2sWb/r7Zjez0PLdbsMnWaijPi0oHfHzwA2faovHEEJMCiXnGAOikPBeXqEWiHb52U/BJXgMhjs
6IWm8NJo7kh5MWPnQsEtfic70UHPkXknxG/M/SheCOYzJRCTPtmYu86dVHMZ9wHrsizIKXEH4w/+
W/iM+5H0frQer1gbSusLTX0J7ZIUUmG+NlRPNS0SrOa66UDTJvc6PeRU+noQ1n1pF1t956KrxNno
KTOfELya8IlLrTr64JnwD2NYsa1L5QleCp/SMeCjGq4zhMvI9EkTZNRPA8Rce3b8StlWHsU+oSAW
jMp9KVebP3HhohKEJdk0BU2XeIXOspG8x8xzP8DWf2rP9WqeqbWKYYJAxMHFKbna+4mYmhmeV0Uz
BdJN4mGxZRF2i08vmbEZ1WO+zGfehHAwxE0ZHNfwhdNSLAlf4x1iBgy68Zo05rKcPH8KspJLL4sw
mbw4ELxS9nspaoquktqLq3DmdpgO8zx5aWjS2jYnbvaFS8E5OEEKGhOJwIfXcz4xQWNng61gU+Cc
LXdp513Z5W1mkQlGN7J9B9F9OK45fikSmiQmkKBYEST4JmX4DGV+lmZLkPp+S7U/iyzWIvFyoilL
iinABrs28PrMy/SYOlEGY17MeZCSYl40j8mcgdMZWlyUlshkn3p98RmlfT1fen7j5UHciOT2+Klf
RDklWChFOANT+QqtefCJnUQdLwLibQlGyP17LzXmS1Z5Y1Aldq5P3AkmL/wSnJ9DP4MkxwKS23Nh
OB2nYpFkDqYFyz1P0zwY0yk7qxqDA+t6vFeeSC+SzvNCtBToOqe4+TAMgl0NORfRcdVfuCrARgbB
rxh6dNVNMFrme5VxZafjnBbhXJn+LGOLyjUfpQgqRpbDiOb2OqZLfFVX3rA7Ln8TpQISnc+EkBAm
bA0ZKJxPTV95tMKjUYNe6iq76uPE/6imLr0SRTffOObl+7Jo2Y1kTp0I0s2lP0rmUFmAp0LgqGxN
U08uPeEtL0yRjJoM8/JVxbF/liuvDVE82LPjSm7v/A9ZVDHu+4wptEkI7Uxb3Jty1M089pdSJH6n
pY3bsFkEvyWxrXRTyiGiLWp2crI48mVfvc2qWgaLzE6dZ5OBH48jmFzLO+dS4k2Q1k4Uvuq9QWNP
4LO8n+Slyqz/4bjWrxkYcAPlkAYBMfGNoydjPE5LFg96SEyjy94MwTAwETVyGk948SsKKUSpADYA
8BFSa8w9uct8yZYpk/WsK99gEjFVL3XEkmRWV8d12tTK1XIKHEYhQldmU26cZjHCTD5kKl17wjQ3
jeIz3o8L7djV7CV58g1nJhN/31MVhgpGVooJQNAGA8XFEhMbN7P2+1kGHml4xObai3xFlhPhuEnf
j/phYG0llxgSob8R5QvC/SQuZy2ztIwopMrPdkn7veRpqTMet4eJDGJ/3KivhQdUKEDbXEgfbm9j
Ve5YqlRRgYJeEVYkfeB9cR637q7J8HmW91dZk38a6mbSyB+iAqcV4DHXnDjGSycSCG4XyheAPdB+
o3udoUL0Sz7rCfDstao7c7FM/XhCymNwPcElYGL4yzj4D1BaEHubjFu72UmXpJOeG1VB4uvHDNMw
K4dUXtV2SrO3YljuElWmgKnbj6qAMq39eBhZWJReJU/lpjXDbs5DqIBKTRmlEvGN8aXXd67qIBmM
C293RLk5GpdU7FOGkp1RqYnEkMQ3jZ1anctehFC7u15XYx8feuuqQIm2OuGGr1wFnEkpBmXJF3Cu
5/HMi94rEpuOmnl1HM6d314N0AL9vbK/3gTxfQgoRqF9g2nFcymKsy53bBo1lF6mmZ3chzrzpa4k
nb78XRcXCORIqHQSAdTeQoylrMra9hx6COwFEOsAY5pYV914Zxuhl2q5XeY81X4+v0sF3xUparQQ
0+/Hj/EiJa+nWHtYCR6IGdsAHYA/3TTxOAtInbA28sVYxYGfN0Om42rOhhO+tRVH1g6VAXMFrTRh
kL6eG9iVXkeSZYHM0Q7i+9gnyZnCZVZok6j+RJJ8EVePwgB2QnAh33/RqjVO2dINrNRY5eos7TtU
B1MnoSuta67x0tRXY0VEVAuUnDGCvKAjKDuTaBpOgODVb55GFCBuJtaQgnZdQFRtCl8hjOSNQKnO
fC8OW2eVBghXHzr42Vd9Xl8cv9Vtny4eBTK0Zk4GmWsLZTLZo0U1INCj5J2d5i/Odjis/fTSekuU
t52vzRJHA84OXUpOlMQtggPhQJUQxAE+Y0jfm0suGtKlBvKWXuBydnFcfJhS880z6VkbVy7sCkBu
Sylvjuv80rWeS91AmJ4QW+XVnOpxylOiFWmF1bPPVZAMRREeF/bKhXJC1kSkhFi75Y0fd7LL/GZJ
dS/T5pOcsAuXZuLnvWpYJJc2j47Le2FSyBOQLTAcl1AJmOO5PK6o7Y1fWN0J5wd+Q6odRdaLqCwf
Soni28Q2XmTT5W9yEIKAYLhE0BUaNeFvOQjT1MpjqrKay7ES2nT99NuiWpwHufXq30xcp++7sYDM
dVzhlx4MgjkANwUwDhKF2FgYVFQ9nlurEz6UReQPJcp0DR38fZ36UAdGk6My4FVHCi2ZX94vpU0/
tGUruhN55KXtIVtxyRg0satPb4I3ASw3cL+qNbQNioZzXU5mn5i4Y9dNBxgzIpIs9ob7zawSTeOE
8xPGeOHaQFeArzEfgwdA2twEVJmP0zSgpgZeDeWatH31qVWFvEwV609kjtdEQdurBPCEPgdW5rmj
DTEtu6xclXW1/IbrqdeCdfau7uZTPr0t6URCLVhLOdiN+nzbAjWLNxYTUYUeKlNfN4iO7/piVvRv
G09CCaBAIQn4t6Sbmt5MqIXp+GB0Z3N3jmphjOaVs4seWVyf8JUXeUFKCE8fvJasM8oXaLm2Fcmm
1uhRtvhLkpf4sGK+98QO6W8xGsoTyr0qj0D99jH8oXLjm93c5Fk2PCqX2EJTRwXSXU1QHebQmdwa
sH96Qsc18p4VM0DE6pEglI8VdiMTlcxyG2OjZdGqK+ey8zwfq2/Z4BdXjZnZ10Jxl5xQ9IWzQIOF
0UoIQFEDuESe+2Vvi26QyodbHGe+q1wcnykbD5+PZ50X3g9SGPD2cIWUMmB+nkvxHXETxlmlPYQK
HkJfxRYdz5nrQgm5aDlhydeUYoSCHA6BoF70F4yLoTdFpYGwg6WfIRdva8BOJ6S8cl+QMyCUobVf
W+L1FE9a4aoGWlR6ptLEFvXHzJ/iEIhjp7Hp8w80E73RZm7k3b9gSghrBjwOlkxuclYvZUHjOan0
WNIE6cwm6VnZTQoy90LL8LiwV1UERCk5EFfAWG9ckpPMK1yvIOzYgrOAeXH2JTVzgQFXDrXUqrUi
DRZoXtsTfvkiAFePgb5BPZLKaAu0ugxlTQO0sgZaz/tkirr8kCkuW6BSXfeVDTA32h3X9VUfVQpi
HUa7QD1sIqExbQocd13pxJJkR7OxjpqOpaEoy/yEqJdFGLTjSABOh06FQx597jo4taaee3CdXir3
ZUADC4k34HBAk4tiV2E9Vbg982ILoGSe7vIiG8+Pq/tajAAjJ+AP7HwQtPHentDCAdSpdGm79BoG
dezW5Y6c8NbXHAj6XQy3CKUPYPpzRbsR5w57VaWLxb3vJk/otABSvHFVHDWj+8abPn5/XLGX7QkY
F7wV6iyoBk3R9iIzRqE01OC0zgjt+qbUAAGT844mYVvlO+MBIQ6Gjetq2kk2zQeMEnE4forXvEko
CciOSZj2bHt94N8NAKfO6AzIlMNo8RL2AlBkIUV2oi14QeoQUBiiE1ZFKIFGiNPnRiZJOxUmpUYD
+4e5Zi2zO88boNvGLdGs8Zeo9Z2njfHa6jB7C6o+TznMQDiz3W4YWnMK2r2mPQy6IEPBlBYy8OZE
fjY0QyK40YvtgWrvp2LXN1MRxFNf/guGXndooFKLte3fhFJMx1FQjxld1hkJeijODzkM3w5pHbtT
U9rXkhJMeACwQtsLPMZGFi5HWdgZGa2U82qNY+SiOa1VCgyTB6MmvvjQAyp+k05o5Fo0WZdHhYpJ
lHpz/h26S+qd+37HPrZZ2Vy4mdBr6Heykx366uIbKEFXSA2zKAnj62130S3UL5JZGE1Uvlz3jjUf
57Lyd4OpaNiZAV1kLJ13yPH80+LP9mpBVxOBOAGN9scD4ZFle3EWoQALrjNIGI9tvHNGVYuTGMIR
fPIOobI+CNoVex8buV+4GwNF8iQEhNCdVXxkhZ7EnMBsthRBPDIBo+ghBpYeODI6dio6frxXPJXC
iB/MhDiccFtnskY1Ag9QTqkaaDAaTM/GsiGR64b4RNZ/0e9AxwUDUuhvGQXgITZ5qVSdaGLSAl4Q
qNfpOCSa5cM59ePLFBZ/Q2vNp64A/Hdcw1fEQjdNYGMJei3ISBv7NzIrvXKEutbHWPVa8UlkYcO6
weqyaaevU9pzAbg6rj+NPsXVCfErRNhcP8QLINoVYFLIBs+vPy94oYqiAQNL1UU8K1nQitjtaW9g
7Nf2KGonkx+QEzIouVfeHtf+lfuFOiCAbyZA0tNtpVU+XKYlDtrdsV6AEBzB9YbPVQqbHCTsJXLm
y3GBr9RVuGQK26ugNTBEm9TXpDBydNUEjb0qeRXVKeqns5i1o/j7gmCFAPYYMEQ442gtvU/gZ7nU
PkSWtdplPepubE7LNhjwjNCJCH5pQmgQVvoc9lIAU2/79C6pYCOkZnCD+UjDusJpxG1a76uRVGfH
jffSWVasAEuPQHJhQCarLz/Rqag91ZsWcFE9dFVYp5Bk11lBprtscW8d7GScKyRElC6M7jODTi1o
vJKs1pkEwN2Vnod8tcnwwmWA5cu00nm/kCbsE1GzMB36eQzzki9Adk7teZegdg7GOok/TXW5XA1p
b5ewqFR/C3srU64bNs/nfW/MuziGRZPguJFeuQ/oN3yYD8FoAyJ7g6ncUAict4CpKpX2Z4Ub+yhW
Y/zO9CY5AS1euQ+OmM9haAsTY0hfz++jGwbfpRZAIqY+jUxeFLsCSvuhmAuI22Y0e89Laz1QUUXI
9Mvb45q+RI8w+nsifj3eE3eIZT5PnQFNGWrw5y6t/Y8jNnUXdbPzaz2V0nOBMzHU2uOCXwYxCAZc
DPkCEyha5LnggvJUDBL61TyvU74rXZwnO0xhPeiEoJfJeRUE2+zQDSBAiRsDF8vYubGGTtWf/ep3
0rE6qFSRfszB6EGJeRVkGLkDr3IeHlfxNckrlyJh+AgwmW/KwlCLNob1kUrHXTwLXaASHZZ5LHcZ
rLrtUYaIxsABhp7P8+t/QTQgKPArIHSE2gTZkOQka2fo7TLJ0o9lnUyHJffLw+B1S9B6Y/6hFlN+
ZsbZnqgGryotGQDTx79kkzN7l3XjhKDae34M4yeVA08WmIWQrziep68kVdXvmcTNu4Zw4EL/BbVh
3wwgMcyWIZ0+dyojaJEQAbmFNlzsFpubTlvJSxj9dXUZWJTkUdJnZgerCR+Oi34tkPg6evN9AXUW
b0S3cCpbLyv08I0fyHRiu7yKYR6qaV9Je9f1yVQHwHFZ/0QGeaU5AZIXqHzo5YlkZLvXl0+ma/u6
hw7QG1BgCHVXnKX9TZk3S9ga7zP0D0mk2hnrakFe2ONWhLPMya5q5Pjl79sBqHdYLF2XSMmW8LVj
VeJmhivo6mK6JJ2dowla1HcFtXNAPYWCTk4oOi70tWSy7qRiAq4OKGh9/UkWE6kF6ot7AID9XlwA
Gklu627wDselvObawGZLKYGS4rBx8lzKWDcuEzXAvDxu+2hwMtuPg69gu6gtLqom4bsGZfx24kN9
d1wyfqkgJBJ/5UnRuoy3jarR5nmTEWm0l46dXqiHDyTufpM8gzlOjGWEy+mry8hFzMZ93TLgUIvc
HUo6ZUHKFYwfPBUeP9OrR4L577pdDP3Pdh/PyWoUOQdaEwjHIQ2AvhU88nMY9Z8dF/QysgiMd1eW
ilNA9dsBkkR5JYcaPGqiPXA3ZZnC0LVP6rnROYPXNBbWKD20c32qs3pNx5VPBZYfOE4gBJ/feEUX
60kKaZTWsblPAXqLkJdF3p6w5SuECuj4RNDGtdKy62gBT2PqcUY0KGwXf62GNL3NR52LYojaOI8/
tXmZaGeAwNc1AtCEp+QE7nn0o+etxOpd0K2tk3WY72+gdaVqm+UVBBIZssMiGhbALuFlQcmHlKaD
9sshDwaVI52i9NAO9nss+8/E1FdlBSPLUuLf6tbBM6PkY62WCmBd7sFO7NwFqkc8ojb2NTFqDmCh
q9XDgnE4e4IE8zxcm9Q7QSa8jNdVGQncsYJUBIzE5vbIwqqegjJFOROmYSU7eRs3afaeymWKYMsa
dhWwtnEy74977Lrusxb3J5ZcEY3iiK/ENbAzsJD4XLhyrqtTmC5GdedfZ61Pmh6WE3IG/mqnHtDx
DiYRAwwJ5ZT4aAy81g7AArvem4FWGlwCeyPBWBIr936f00EXLvYBSlR+YwetilGaz3OftAVQPrBq
xXxYEbNpZsJhAejYQRPReq4LRuvQdEOAmON3qOS4LIJqngYBlbmrgU0JZJy0VoUwjV3yNOgXaus0
4G0Pq60BlDlb02BwVdWsN8Uqmu770cXkphKsHTRstI92V4uxjRs9L7IYNEtGNO1SlkyRl9X5WQ5T
34u5Jil0UcLLz6tmoecN78RlhRIVMFJyzWFCfMtL0veB62xD9VCY7GoyarklVZ0FsWuySxhOVmE5
juqtc6rZLRVBQY1hh0w2FRDkUH7PXdnQWzmi9rLM+j6CrZxqn8Ahgry28VkzILNLxTQE8RKbQJTE
nbOazIfJ+N5ZC2OjKANi+NLrkmnXYeo0yRW/4DDngGm8N4oHj/BiZ2GF7RoW/M150lMBFmtthKcU
f2kpyq9gACW/TNNYXC3+NO1gV9W7W2CPbwwsLEuMIUz06ltv8LIPU+Pjr3nVlSGCRa3Ig2UpWNtp
+0SXrkfhItF4ZWC3MpItN+/HQWS/eaUFZmfKpg8pjDh32aKg2/bHMsh5mets6NBdFi/wFAH2yiUY
lryC5Whj7b1Pm+R8TsYgay/WxyB8XY9D1+l5LoZ7OpZdqhWOl72qOqoBLafB0Jy7udeF7eVXOvew
9eGjJglLIAFC5zy7X6h0V0mr0NmAWXFtTN185JOcdFy77BLaM6zrrOve9rCC73TaYfO7V6P8o0iT
pAAZbXeRl149h8KD9XzhySlEnuh0CeuOmhaluSxL3wY8hwVBjifyFdZJ6ysR926nith/P5ewTaBM
XB4cmptwnFPYgUltvZvcsgyhb1IYsVuPH9JlYV8WnPSR9CuiZawcTMf8NOynyVx5bsEBPDEAXkbd
kO48nsiIjLKbgxx2Lve24++6rlIRyjsR2irtDiOM8c6VyndjyqOlbpNWt3IZk2jyq4kHfYGnT1XV
iW9mymEhfEFxlFXSD+MGj0BbkgzD5l/T7MxEOoBJOB3qPdBE+DaeB1ikm4obzHLgT/rfDS7uYFcx
Gpbs21KqQ2PbQ96XF1Ve39VlA0/ae9+hreSBB9O/g1oMbDSmFQyR5snoiTTrDk3zwePdnfXhsY9s
WsaoFbM7Fw0lV6yrtdf2mXa4TCDk1UcvreAWZHFm2XiVe/Q9SusxorXfRJPCUzA3iN3ksbkuy2wK
6tZEQGetjF4LwxSQhhYeesx9tn12JzLyeYA1UN3AkzeB13nAP8btWVEOl8AyO22L5SskuzvWm1Qn
OJlh4UXAznxa0LMG8GKHYAWIkOqdEvnDYqrrTGbJLrOxBRRpEg3k+qxZatKDVUsSjA0Cn4RtkopX
e+IJuoOBThvMVfYbzB/qIAXKQSewnx7CVjjsKTYqzGcDeyexxz7FmIWwplCcL0ve6aLn42U9DDfg
0lctJSDQkSSIYZUipFO3QLzi824hQL1D2qLc3HYp3kuwt25ghwyyBjxf5HHDdvEokmgQC9HZmMMO
iJldG6pewB4+LQlorFJPNxJPMLOoCl0iD8FKKv5epIXUbSMrPeNq1ydFuktqlt3EQqZhLluoqVXM
AdSVeb33YWe51obGLsS0cm/xTKcbkzcATGFAutxMQ6KuG68Ycg2DzTz05cPspRfKqOsJx9fwlNdn
yCPg2zD707Dofzsm8iB9GKSUzXgFTzXctLBzHzSw+rXvploE0Ibs4Rkq3efsMMcsIqi4ThQ9r3kc
xnEbqb7VfQpLiMkogNYApKJFZuH5kWr8ljZLHyxtsQey/kOe5F96MZ0vLAUmnxeX/iz3OZC40KMt
l26Z7qhrr2pSv4MHt2yYIfi6EuiIZvJkIEx5Uc70omnLcAB2NYN1pmjykushz/ZFEj9MTZxqymQO
LZBNNCywRmqYb4zr/BCesskC6xW70QCAHohxwSDQotOBRJX1rpqFfzaj+VouEExtqZ1t3tnaBl1d
9YFXUHAl6CzLbv6snD1UOdNliULsAz6r0+kOFsjgNpMm10YsD0ktbMhyFQ01ehhQHAyyswGwXkEM
D0Ul/XzJB0OumlS8x1n52YplDK2AVfNJZbetKZwem2ynaHYoXXGAdK9jnB543Z57M4X1QwW+LBG4
I4yz7/0qu5w9Cl0WIAO9oPQbSpeI+AOoC+tPC6J7O3l9VPTFW1Wzq75v817DylI37wVOahWK3otz
LTpaX6NW2W9lnyXfE6HMBRkcCb2UfHJugU3LxTldwTsC8L3LrpXRMHjnS10AwZBNw9eSzS4qxrSF
9et5l3GILlfsHThInsjbDhj6Q7/ULky8sd25XuSh8lwP7XprAoWTiwbyGfxf8hbDmwps97SLr01B
zTkAmEDYdJ+rIqpzAm5swcUIEN5sPtjCwPMewN9B+Snfjh3ZqXq4cmMW+JW7ndkAfDF+WyJz41ei
ASyWlCFHrQtUFydB39IW3kAHaJKHJkR5uvdgOQSm8CpULbnBFgZNZZa/TROVw7uz8xbYhb65wKo5
tDY7jysb1VzCF8MyMbFDG+RDPug5K88XlVyyQjJd+H6mSZl9QgYeHmoGYGA9tksXWCcq3ee2F7vR
VzslSgA4Jf+WVG2QQaH0F/qpylrI8wt4DvqC0bwrx/SOem0LPEse5dxF/rDs+rgK5Dh/7fKi0Unj
vZuF2JlWfFCWQCVIrPYzckhIsm9tHM2sCFk/7pjH3lZFDK4cN99xnP6WcPKRo8mH+uCyMK2xhj06
2Oqd5E3c+58wXd52OR80z9iOdu37YsS3MOEHvhI8lSZ3vp2/GAIL4CzwvfZGlupyAfoi4Lg+y2V9
2Yi80DNXX9tieDeyNOo7FiaTDIuF6iknB0m6qKzzC8Bes3YzPCuYoeT9hMovMGBwekIPNiafhhlG
+7aMvyRzdbPg5cxLeBCT8Z1R9CZNJq7pOAXpSL7muXzLS/tVtbKEHroadFJlN9zFD/DMCoCvmXyV
OIdH+VIVZs67qaTTFLl1rRaeLmnwPby4r6DtrKYvPBnDJmYslNxccrrcLak789Y5ZWentzaZ4Mmj
4trrvyfjAB6Mr2ofgB48GpcTMPUMiaKPvajIQQQ8k1kHBdSUIXVRQoCKteymauxOGX5QLP5dcLSH
9cgxhAetGujkiweDst8aBYENT77claj6lMTzrIUh1/Bo4AMn7RLkxh0KK0Nl+1A6sCg3/07RdSxV
jkPRL3KVbTluHV7mAY88GxXQINuSlWw5ff0cdjM0TYPD1T0R4xV86HDjg6S0G7RI6QVeIYJ2v8xO
FGZuqsHDjhVFXbHE0Snswm7HI//Odus57KLsYL38uvIeOTZ57nr3d5mfvG3akyk+LeFQQQyv42Tb
zybLgQemM4SaH3+IKSZrs4ta9RQr/0Ew2x9y0f7THjZ3wyJVe33+NKfmpEh3i0n3S7b5kW9RKXSz
M54+UywJQOiIHH3BBo1NK3lSs/cfC/RpwZJPpT7g3Tnapq3WoT045oEAcRXvZB0MQ1c4ld56n1UE
55dYlz3MLbSI+gQifnwc56QmxtVRav7racKLNOG3NSb1IoJzM0V1TPPrLOwhhL1Bw7+KxCe03IiX
0YYpLrvRFhDJd5NrK+Wtb9n69y/Bm1L4Eg8LTcpe2dps8zF2XcGX5N9oaB0AYY/aITLxkuPoGoX/
6G/ktix5WIWSp/tV6bccLmCcF/ZtTPA+DNup73qBm6NKBAyfYJviSD+Oj/Du3TnEkwrEmJcinhLo
nmSu0oBgcuASIO4r1HMzRDdD0sKnshiYfeckg0YqqmbNwSsxLEt2H8v4WRJVEXwOzmvtsspxVrHc
XpE0PUayrVk2XMmSVuvaVgt1cLb+4AWoJ0Lgml6KJjSXzstwt0nht90+a/UO8s2jmviDp/Dnzd0S
b6em509xL2olt8LzQCjk+k6lttD2OWE4acn2vETv3vypgict5j0su6/jmO0UFjDXAkTnr7H+zx++
ho7j4sUl3ER4HqOX1h17/JAicUW7fFB+aRfxSrbsNLa6Sk1WrMIUgbqq+eqp57zJ8MSs1TzOBZtk
JfU3xt2ekO3oz34Rry/exA7U4/cwq4ui94ILdp1im2k1Wb+ahp+o88uUt4VUuiLkwZNYF3xxjVRS
dsml8T8dtG6sjCUCoE9uXq5DQGtuXGUHhENhAW6mqcjMuxC0Jiw8mR7sVv7D4Iyck6Fm+tba9DKH
+t4bXyl9EJsp+oFeWzHUmXxVDTI+/VinDGxG1O6WeK1EZCvhhYAFHaxWAv6jDzLwO0g6ReZGeFYe
IxzL3Mce2ffHgR3X0WE/8M7ILu6Y+95whPIN2ERseOOms+/jrMvpbqF8v+JjmczKJWe7Bv6BDOit
47IGz3DqyGM07jzYZAibKhLclHcMuhfXfghk/7Jc1Z1pdisAjsHkT3YBNmqP/etXXcXbtPOio9LX
QNxF/AS3FLLOUSWIhBfEqConXrlk/01RUww+LVY+wJ4X7DR7YdG9F2Y3Ob6N/Z5GYcXtbtUfFjhy
aDLQDlF2XH2cAy5aTNEM30ny2APbDrG3dwvBoq2uVvi7mDV10ppTN119eMEMAfTp07ON0osnO1Ys
y1I5NT6na16uyRtlXWEHaDkfkxuvVAyvQ/aF5DlojrZuO0qKtXEnibFP1r7m/Utu1iNN2sdYRk8r
83e0k29BiI0nNzVCxvXMbOFRjh3clW70TtFfCGBVhYxd2UicGoIf/jzHPLubzXHzxlr1626b12OM
mFmxhlO9hM/TgLwle87mn5XIuo+edPy++VFF+INKHpg7bdlW5dwDpZjcee0+idrzAL+Y1Rihasb9
kH9pToS0QD/FzY5k+qTMvIf0DYCSndLYnkPcBNr0rGqjpzibXtyE77qfId2ymokv2d+nbgWz1F4I
HmZuyKM3HxooqIXRP0kIPoZ0uxgreCtsldutBVQ4J03wPGh3mk2/M9NwUSIte8gncV5D1PuHpT+A
n3t5gK3/c0rirgSp8dAG+lP46mbNAowPFlprXYSeJ8p87W5tFn9iFhxm4fVlQMfHCG5YuxJs+y0D
wlLYSXn726wKAzwE64Hg2rMK8Mk+NVO1kuQupMkhy8QF/421SXh3jfRK7t+BdDoMoOIl0IHp1YOF
rhIB6LkkLfL2apZ6DtKaL4iN4ywrbRwfArdcYSvdqTh46WyLEybdR62P02aqR9mVSnSnttUXC8QM
FmWqZDJVsf7g8oGy9tnJ6WuhczlkzSH3lyLRQ43jFYj5lywbZs77RFcsb12tTRJW8FmeHcWSiwdy
jrAz22Ok+zuRh5dxjW88m3dSMOCVJC98s7iyF/AAJB9DkJybrcViDV+kSHAQuN8wQaTd+/GS7ebl
ohY44YN1qekMZDGTmk1kD4RWiKi7aIWz1APwMs8B/9dhWNgx3wX4Gysc69LFt9EuJ88Liyb7NmGA
q9Pe5fNDMqUFkJzuF1BTAbK8j2mPvTdyuOth5ira6dqqZuegKXYS50RMov0yLk8TS08yzJ6X1J6w
gD/F5JUHfmk4O6VTXi1+U0f50wbgHMqgTuSB4I5ueqpTDDVPzXdqMq9gmnZCEviyX9oYnxqM5iEi
7uz6EHRpXvU0+mRJ+JwYEEgB9lBuD14H7YMwfk7b/A67xYGE+j32sZeSpoI/8j5kz5b7ZZ43x34i
SCXkRRTXYAqLOZ9LnVLMUPgKUgaAJOuEmx1MDoWU36GO916GS96C7k/ackyfrK/qIYCcFh6lUv8C
WRN64L6qHP3qWpHiMo6HfA6OKLyqxRZWcdsVg2cPiC0XEonlMaFV6rmqjy8wfwiQ+DN2RXlQePST
7i1yDo/OWDjMm2j7z6OkonN/kXq88KRBHQ54igQEQny0uGemVTg9RrBLr3m7bztWMnZo8EEYBIuN
xcUG8DOE/xBZLnzMKgLQD9h9oqF8R6ANLMH6jmTSnmUvSCAjUed/e814MmGzSx1eGPrqG8zQbTsb
D+HMZTk6yd8V3m8QaWi7IO4QLBkGegjU28rkHQaaa2e8Czdg0JZ8/EeH5rggdFvbfA2qwYU3sw6/
jekQwPT5FbK5KDqAY+jY/zo/eiWRviFA+MQoftI1ne81JPIkSG+E9NdM51+eDm58mHBqLC+u2fXT
uMvTK/Pdk0tuUTJWTN6H6bvAGWKHjzhAB0HQVzQQR8ZwrJEcWJxXeXTOt+uAxOTYeHf+slbxEO2n
Jt+xXhxW++toXpnEg3e2LWOE3EBLJm7G4PlW01b3s6pT/G8Uw4qOwyDziib6ami4Y/GHm+ZDkqHM
pas2nGYtRqeX/o64lhzIAVbUBIdu0pgq46b0Jd33jJy4xcgyBwgCQP/ulCfeXhl7Y919PDWfNMJ9
9jokmfHU6O4wiqUIresPSbKuV5hiwRqBjMKMypcHPMRHvW1VnHs7Ph/m0auW7aPlfxfa7abtLe9U
0cT9HgD/mJj8kLD3NKenVbhz13SwA5kCZulyzdJ9x78Q04VeEpZdkx56IG9v0RA+4+Wpb7bnLeCn
Cd5L0p2aUD5ESMTEzbNHg3OSPLQjIOv0s9H7fME5hnUJenDJ1h0z46HrMFR8USVWVNvsDlkHNpY8
htideQgnr7wblqeUeVi0P6lNihSh5n56bQwr7fTUAqsrXNi2PZEONAV/xONctFtWiNVHLBGzyrz1
4Vja7BKPpHIOcCWtouYgvMOfyV8qIP/1R5DnCCwPbZczeItiDPEF7I/0dZFsv1ItexC6F7n1n2OM
Jps+rboIsv3IatGTUnMCV0Nuj4sfHybyIMVDnz7PQu3lBCrTFgYawpBfZfwSK1AaCmw+3ade/t+c
6sqJoN5AhmsbF50BiAW/1MfnbHoNe3NdJ1Bbmaj6noLyhT8jVQc/nPfesNYDNuYW8nLbjidvgorS
dQ4M7bwbTXaj84AEDY4Rlak9Fc1OJvwI8+yTGOND2MkDT7wbTdS+D6FGN8N8Z3t5m3skmrq58ZEM
a/bWHzDrggiKNdjCLag9HyKU1NEZ8b5DpyXH4e2SEj7s9q6xM68myb65MShQYm/daG5I2pyTNalD
L691yA7rwk6LH3xOOn3YwMYc+iZ7jgXAZO6LFjxVgxOcr20h4vhXTBaMncrG78mfp6POsCN3UzOW
vGMnWE72Sw9wnntOI/Ri7T7zhvuAYKcOQUzPrWY7bsFJW2tuCCaOxZi3G0yXDeCfiwSWsvgQLc1h
i/OsoLDowzlMD4gIPE+jDotpzl90NINfkZspcyN2S2/2g7XvfZDcRyPWjSG5VxQ4bWtwRxTBC+kl
/EtmLQQDiX8ggOCkRIv6Kjb4oLGTYAdJDudei+k7XzIi9uEWxiXIAiB5eqR/TySHNob1Ul7DdZnL
voPsZef1U/DwQ+cpyLt8aO8DvplqCsKLSdedceS4KTbu/grHqqnrYXsfQ30M8qbdOTL9pxPUAc0q
Hs+zVf8A2rJy0Li3CpJTmdMBQra50nS5+TaNHxtfnmA9fMrjDntvPCPcFnvAh5ChsUVYFAu1okNE
JJuLjY45yDESQzAhfYLWGUkbNRQKIYin1F/li801z+Ham91rREEnvnBcaTzkYWiPeBg4DHZ6zP/U
iu6MVWLOn228pCNqAEYfWo8FaR0z/zjnTH/lMUV3RJ81+uA1Xfzap33kXTbndP8Aqndrv9qF2Oxb
ecp2u2hMOCgFvBOXJR7IncnwWK1W5Xd+MsP67UOfQMuy/z7AB1yFYwZgClhRQ2JpTlA51UfoInpo
JzvVDOUUt8S1VBUDFQvCkqq/4y2BzMXsVoh+Hh69JkiOzNvw6vYpJn+/4IaAab74G8JeYde3telc
BNqTmG4HK2tfZbO7OaDaY8sAFnMpyENgleoKH4xb7QWhKbdEp+UqJg8ggM8/c266Us8Wq3Kalx0i
JecEHM9ls5gDgkKXcGJta2FFPO/6MBuPoJUknN39dIbYjIKAPhPP6QI9E+/UWiDuB7p4dc1jFyx+
WnsodNmqLF2ay9yQHAMfxl6sdvhqq+oSXbhJ8iPJF2glE/MfIz0NdcRD8+TRWd7j+Q0rfyIOK0MM
ua8JGHiRCPqOCvp5Py8I1KZSTgDi6XDgNLG12nJ6yWmSllHSAMdltO/KlbLwbf17RGcBKB3xhJYy
6LqHXPzNuQVFHjxE3YEk3nTSJjUwdYkOQJ8F63rWwdBce745v7BNPiRY5zBuIhP0Rx+EYN3rptnT
0KdfNCFQWhEJGF6YXMdT3jZB9WdkqVfkDrFSLSAgVj+EcORnh60Z+4t1MthH0xQX2ZrDKhjnI2Ss
JD9JD6QuCnhwoGRDSgsPGsVZeRG5YyGqL1aWB5Al5VK7rk3rlbn+PPM/SAK+eac3yWsyYQOWMC6+
xnH/X8zntBidnfYiDr0/6jB4juPJliG1IDP5xF/DEe0aVSPRYgdBCyLOZlVfe3IStwh25d82nWQZ
iIGVA/ohdr6e+zI0oCzHbpwuq3I46EcWPIlewt9Kpl7bPaoWZhyzLjQieFsldECkFjOkpF+2Ibgf
uYxPuNy8ucs9xhP9Z9jkHHpZo0kjq7BZpvyirc+RNyIg5zUDZSgacSaC+ONn7nswC740MB4wV8To
rbBYMrx+Em9G9n70iUzPtgy7KNrG0RxZvG4CwlEqzdvmbVQ96M6z6fOW2wR/EUHAUWDdwY2Y3tK0
J/FvFI7xArGFewFUvGwbs/WEFE7GH/mIesZTl89Rjm2ExnK3pjgfL8564k8damHYD4pxy1svqzSH
cwGKGvqlxEegkT/6YREsv1/KY+nyb0PjGGACUfkK2SmBvxJrMCXT0LJaax6NnyA7nL2bhs1SUwXx
gm2tWLPR2x5aFfX5KUjMrBAeztWi33yuE0YL+AnDGCRPlFuGh8jOndKFkVEObg8UHO0/ODz1ID4w
eBr346WQzoDUG3/w/+FhS8ESw1uCb6nQaTuaDyeMdI9JNC350Yu6yL5RGgz5UaQspL8pHv31flV0
Wd9JHA3k1CWKjuUwpgwNBJGT8YHJySZ4G3XbIsrFpf+qcmh25yQCuKiR1MzGYliHyO4gdeCtIf6c
qo94MOFwE+m0aCwCC6yOvYNtH36xJGUHpOyD6DoYY0k1G6Tt63ZwlMCHkrF0H7LV+1hDlX0MUZYC
vcS+oW3dhdvQQApvogiZ1p4Fee8fM/S3gD4cI5RgznuqvQwrRCB87n7xI5ukRvNKCmEOdSe/zndu
+rFL7nVtuU1ssh89nAZYJqMl9XtwD3Qb2xfPdxMaasBa4Hb4WifvWY6BD5qubTdzHMfFxwreJfFG
nhVRzb8hCxdzXmS03BDLc2S/6mTs7vPEhn3dK/DgYP0I8exa6gwelbSQ7RpAag4HNkHSBWOsh4op
RtVHNG0YqwYUNB5VUDMAw4XS2hcFQtuKVQtiUwEQOEvXM1UsTJ8YpmCPDpDJ/0EifR1viFeF7X40
OTGnmUOb+12R3kJFRieMKk0CSyYthnQaFpTBUNECpIWTV2rmArKL0gHLt53CtTtnqw4MLo5TnvnS
fSbbnfLRLHT2TGzjyi6bDX/NpNKlIpb68WvO/I1+E8unu9RCG5n+qhdJChWH4Wfbr1vbgvNCDY7E
lhFx1VSmFdr7QfdTlr0m/rIwbLoemP0vNerNf4JOs9Fr40+uuQi8VM0hYJ1DTcXWhmvlNjGNnxv+
1HtPZYfxWYhtohbdf34flwGKNc0vHeKcP8HUtbWHLIHfF8Y22CdbC8OR0BJ02Sx8dz+IGMtfo9Ku
fXMaWvA7W9Il3lM6kvSSwTU9PcdqTXTd8NFFSdHZzuj/gnZOy1mibKls3WiGcsEt+SeCZmB7fNk4
KtaZd10VUTA2G/WX74jnzV8uMniXg83n3RA24WERzRwdc5tl561jwykkgtqiZQaWqG7YlvlBUIVs
DaUyuzZQR68YlDC1KhO+5y30aTQrWVpCs2tep8WO+4RhVxWZi1U9DyvaxILBgAASjYd+w8ypCNa1
qc2uMKxhncmpf079AK62aOVtf9/xXn91Q0berfrTI7whTX90kLmdxKv4GHcRvxFEAv9rOFJt1rMg
bHk2cewrE7AyUsoDVBQ/otdgmdbhiKw2qPnVZcuT9nMvAh7J6ACnBVSA0sHf0hZBw8FZy5YN3yH6
P2bEptSSw1BAyQ4G07Bs6TpcjXEt6hO5yB6TUU/b8yisgh+zkT8wzbdjNU5RF8Nfr7YB7qOAnPpl
aO7RdGfum8CztUfpe8TcB9avV50OphwGAvOd0ayQEVIOwTxf2Dbsg8S9xv0Gzx+KwrCV5EPdjyQr
+9h78xeIbAlL3to8dRcr137HQpjs1JQ+CDiVgScXeWLJ+NkPVu58taUvNB7tNyhnhhsp5rpN1Cfk
5HtPAhV6+bw9pKlqzmip3PY4B+UlpsT+B1jRYNU3JyqioBw67VVxR8FQTWYrtk5Fe0aD4NWMdjhY
PXsPHc4Bv/Q7fxbXlNPgDuYlXD6BMGG3Ni0WeQ8a2TQdUXsvHmOwdF+r18+vxqy9uRGfR/Uc0yk4
ZiPeqpIspr+DjwDGnh7PI1y2i8lvqxeS05g44soggc29gL9lqBpGhjeYScZCq/GnHVVSbYOGjDNt
bo9v/3eS2tt1eb6BSlfgVREI+FPUhp3UMiwHXNjjkgxRZTJ7aUBpJb1FItIAHnkBSKkVfW1oZIPu
QAZ4EYOYeqXSWV+O65TXAY3eYmuhtEsS36V+DAM2jtEH3YC7mIl5DQ3ITT9V29mGlN1Gs7V/e+BU
yJDcjSI8+7kAREHPYKl70pdLk0SFNvnjFpgLlhr4A2iKCZYv26tzGbwg3WrKhgY75Syr0iWd0TKK
UBqNAN+CBVfchc3DtrUxXrQ4ginO3keWx4VK/sLZfzaNRcBvCk9dAqtbapCizeJKuzQ8Ty5+wCLy
6QnsRwxqIx7LfithLEWQkGtsfylW+Qn+2iKONyAMP8BV7bC4kTlBdXKXoZBBspOZyMkxBQPRwGVp
/bykk+jBT8OlgRe7CDKeVrn0/dOitmQXawsPw+QWnDrgDNAdJwHtuSpnvKZXVNGmkHN5U/Y4gGCr
fFxy9G5pg5fX43/THWrR0R9bvksW1CIg8XCGONmU4RZQHH/9ViO4l1eIF73n4wi+EotrnWVSlaIx
3zM0Ay3T5eLx6Dka0gEy8fDqko2Ug9/EJbzCS408ET8uaBOrcNKMFWd63Ld8jc+ouvX2MATML2n0
FwXwxqiGSeKspxkbh0S9neGYoc2gS4vjuNRmDgtFwiOS9GrvbHwwDUSPRcE72PX8gTUtlMnRVS0D
NhinDvfZm0i9JcF/dkAZCXzxUK0kLjByr1vJIyGO4NUD2AQ4VA2GlaTnYg8bB1SDdrpkeQzhC8w1
lFh7iegAhZHH5IinyitFj/WIN91bOMHTEP0d1Wx7bhauq0iMZ9V7T2kIDV2n7x0B+Q1p/IAoaVzk
afMAg9eLi8BObLO+URW9N9jd/1wKYckiMz0yZWB8I/300OXdvBMuJJVvg4ou/VLOuXzDsCW1ajGg
W47gZg4fY7nGEFR8NrIjW0NI1fgYakuYLtuWR2BOgIv6P11YrPzHBX5ScTTKlGg1IlUzpt80dPdB
u37Ad/uutfmwzt6HNru2jbsHf7GTWIaLEUUvifS815YF930qIR1mckVBaQZ2yL0Glt4a65NdugX3
wbSCL2uH5VfNSE+TuAXvuPR+hy+DLQU9v1z4wE5Dd4xsCMIjTLYSglN/XHrws4WKO3aXRnyEBcfH
Y5GhtMyNJN6tY+fXI8pMwDMM7Q382ABdgYhzh2rPB1AN082HTflV5sP2YqNouiHdQHZTPsk7neXj
XiGxdVmmsEkhmit4oKBqxVkt586sj74e8FImc9AuVZ5IA39Y+hLAmoNu1hURdeDDZFQV3WQAakj3
GNHGH+6GmOwZ8f1imzgsCUE0XvlivNfRT9Zd1vpDhQv5zfwY4l9qgSPRpnicALrg8Ju30+ibteQt
4KcCuVMrAIEqiR1KAv4sUMnaNiXaKSAWjpkugLzDQ56z80LVO2L+vGxhKn3rLVSQWazmCDisa+cn
9sx7AHvOm6qFn2XXomE+IvbK4yWq4nGzfyrB+pAi7FdTL5h34HQObNNgeIPx2FIG/wcYgy6TMB4D
S+xXmfqFJP14gIs7BArqP6FIbVfnGOaaHmCO2KbS37L8uIInPfmo0r0bOC4LrmqA6reGQ0ga4hdm
kb2QHeTSMGzuG+6uYCdh6vY6vHeTheGBNY/Rtsh9ziLxV4uIL5hcYPoD0vbBgy1mhp8epZOwpC+k
krhdP8INIMW35WnLiQOvl1p4VyJ7DEQDu8no1+kf6akCUNRW6Q7nHL9iBQfjNAN6xfla0Fkf4gWN
JnQ8cn/aEA/I/hvG6VsPK5RdLMx7ODLgA2rYz9g2fw2kRy300Qq7I57kF3RH3m89lJjYIDyeYtSD
ioeFB+w3AI+/sHqc/6YnvEzxNqOsKc9LS/gtzNkJM7pyTfjdDfpNTCC1xbA9ONQwlTp2AAFGfaS9
jnZcxT/B0vJ6TaNv2eAR2pzxy2bBgI6dOYaCIPkKkWn6M5DQ+ZnRJq8Bd1BXENtghnGkeYvHkJbs
ryS90FK86jh4CrIe7jGew624rpd04m98Hg59CDy+Ov979nmdKTHBT2fYa0IxoGHi6KqY5SAmRnEY
F3FGUYJ38icMhubPojJHwl6yDroJwsePOGLPI5vXUvLxgjzsSRJsuXLVMCZYSG/hQE+iBY2VZf/h
iS6nVNyF61quS3bvd/Q1WOcHJ5ZDGEHoXpvgk4gVBP7MISYhy7RD8UxTpRq/maDrFgFPc4cKl9ni
+1Qyhy/WdSX6VPHkS7ia2mBKYHUhIO2SJkWyBc6NOB3TlyVlgYH8TKMT9moUQeewCjhr7gzPhiJt
VIv4NCyhTZhe+jTYL43XVlYTDyAe3wnn/BXMJNxo2QCdpd8i+FL+3KDIA5Ubzu2g6wGbtjPIJQ1b
8nq/NNNvG/55ERXMlkgVTGUyAzxRvd5T7KxlOAeP6EokdSyCyoAUhhNj+bRMuAotjkgWBe6H5jq9
R90HShPo9LnK8T/eQ6wJ4dwv2Qgoak34KCbyyITdNxQhMH/On1q/A5cRZz+I38GZko6ibOE/KJ2b
O9zTEWtLO7wvgJLtgE6QJiIVg050NJYuOBpDs4OM7RVuCGG9FKaeUh3v5rw/oTN3PGUe/NSEBlvt
I7RzHnUAGVZEvwjkw4SWhS9aRQQ/HVS0Rv7KsNsHXXynoagjXgE6k7Lm4NbmBBx6rxd2PzAsQgN4
9S6d/8saerOAi/Vm2n8SazqITXm02/QRboIWm8l7jLjAFYFljx6sYpknr8OUXqIw+F1QOILuae8T
/roj5iDsAnG0Ex3o5YbnNcpQ09KtyGujOoAZ+8Uy+OEnFIaqjdhbukX7Ncu/SdPmJVR4lA+q6A0N
UA9E8Lsln9h5aMePtl0Y2leC9w5EGSQSAPlEbR+IUky4KtmBwjf/OK3zsnOIw5d+hrR+315mYIlH
hH3IXQb4C7Y3LsNkOY9KrohNQEJnYP9yJgp0fu5QcL23Dl1aGE24LpL880NVIyDt7RvQl0EJgTE6
i8X/16XDB9skrJK6f95Y86DI+u5LxCx830JY88ZHD59X+q7dd6E4pkt3Hjd5RunaUCIH4D+wPj9K
bwyh77VwaU3YOfScgy2eYgYudu7qycCsw3V36ubxGKkgrESPtDC6924NVTj9w+yH8vkJkH2P0XhP
A29BzmH5Re/R3+8KCclhiMHB4edJZhgYcFbVhE8/OIavEipQnQvshjPLryTIYM7ybgkLXIXfifSY
jvJ/js5juXEkCKJfhAig4a8E6I0oyuvSIWkkeN+wX7+Pe9uN3ZiRSKC7KutllgryBoC2I61pkJ/u
Pe2s54Gksqw4Qce9MUCAak26Y8+Vw+yn2i1Rq6+kXXhBo0kRFov6jZskCo2p+VTauMa294oTDG5M
PGiyf6XOObuN801YK/3wmFXrVgNTQSTTTuVIbIzVxFslC+auNZ5W5kR4VRh1D15crpNGdeexW3zK
rfSc6ebBjgQA0fhjTOZ7VNI0y04yF+BngbxJgwix9Q63iqClK+fgRMAaKhW6yEBg86Aq2YyOWIvs
OY2tx0Eaj0LW3aq2pABG5fF1ZxvWIzVXMYXZnYIuSjvZx6mnmB1z+lgFbV+kXmPL3TGNg3GL8j1R
Ny++Vh211tq5ChSgFXtbyjArPErf2N62dQbVVnhcDVUocoXJYXE+GCu8+3NHMH/KKxnv5wSBHTva
AD2xbBBCnBCA5clz0jhk2hSFbUu9oY+7pBIMp33tGFEKBJUJqNADQ6jWPk2OfbeTzOiH6U9VGc6K
6P992RbtinxefY+LYJv14xhwxaRnL9d+LafHq9N3z0g6zWoiUkpqzrEDRR0aE4sgHJ3ZAXaMJ16B
tW3q69b5lnH9KFQd+mr6yc3mqHmKV05cOlHcBoRdXw3bWizviR+tkcbWU7kwJu/mp7LXQjPnVEtF
/2kLGQfumBxGqw/9wtK3NNSPhOptUaW2TZWCUMiAYepay8RqAfQcmYUnJNM1jku0IEermRzy+ddn
twH8GpYzrt7nypveDTmqYJjsJ2X3204nfCZp7iBA383nSjUXYjRdBtk8dk2BRWH6w1mCtZEZdBCl
y0uZzm+zJ57sGnDA7uyjRU7ddqzK28xTFLB0Y1exYUCh+OHesB+cxGUqVpy7CGrCizEGKevTK91v
W9nvMzmtgW3xsOA9XBN5vBMmFFuFMIxorBc7lRT7tkAIV227EbXzNxsFr3R3KBh/pZa+Kxd31bTD
i5eXu3S0jgjqZ4a+PKTFJfHLsFDOlp09GWitc2hiYmUNQ4N6i7zA1sqr0VvlWkbQG34yPvizPCqj
3KfSPpl3QydIDFiR037aIF5gmIcyQuLPpwvyXAfd021SnlhNgceUcXUry/a1NoerNFREnuzduSQJ
0xuxKvdmui36CdSvomzxXmywgVpc3GXY5R78UZWDncOfJ1qzd8zk1OrDXiZ4NBuPobr7aKo0THxt
3U/RlcK54KP0HuO632qiDiIP6pHEiXxFE1CttNJ+1aa7eyzBVYBHPKiK6TL502ae5AYBN+csg0FY
CJYOOfgfsginpe4XSB/pj9vxUN2REohAvwOtp9KTXU6ytXGMsuFfnemf5FSdTKt41fThZi/TvB48
VwuNqNov7vhk2v2mu2ceWMW7ljUhav4a+xM1uooZChp01IZp7goWEbX13Yo1rGfHAsvB5qB78mo2
mCCXOtllhXMZ5Pi1+OMzWi4dcXGsRXFguHNoFS7L2fvT6eJWYrGsVddKSKnhoggxC8rCveiuvnZM
h2Mz+tSE9TcN6snBMLQyB+cNtdIOTD35WxKOyNYzmHeLOQ8juELS2od11ZnHtoPrbm33YCq7WRem
tW8msandbDMvNrPJLMCptot1vAXW8BHZcp+o5BBzyBQNgqHtIl2jWngzfFQ7fem1eRCTDHg+Nom2
/BlFF9LpnwwqijYT4ZiYD5GgfxidYTMkwyHV5z8mivbK9dIz+RwMfWADo+/xzpEVFZyrUntZjLdZ
PBHX+GbpOmW1FzoYIu+4uYDrt7vFDrpRftaNzrBqPEZJshGkCnOOds/EHz2i0zE6TPuDteTruEDP
GSdEKRmBBzMFcQMACtA4CcUlx74LB1nskb++U5mt25YcTL9KnywhMUF048aVy9UfjNcxZhlJudS7
aNL+GWnJZoWovPm6PHl6LkLVRC92RgdYzPlGxXXoLA6F3OCcvXn5mh376meIJAgUYF28fTUE0moa
F/g2w0CMKK2Dawx7qEL6lHIrSrUyAYsGkRfofEgTpVOjlJeU9E1IaXgj/D6MQQeGZOQwt8/xIr7q
yPiOKphSX22iSd2f4G3iwNSqdkGY1q1txlCq84y1N/mMYHnfi+ohdwg75eU8uW7urfOoC1U6/MR1
ccOXekmxxmEfaPaTkGFauWE3da+VKPYsuWh5QWMdeKwhd1ZNu6lvvtvKuvuBzB1uKx0qC8eq6C56
X548/NWmug0duxCiRexjZz76qf2oFcnnCE/T+MxIU+/Bjt6nghh0WR8LbBjm/Rd1rA3BX8eusHZV
42GC056IIDto9bQj9e2MFzpeOViA68G6CVcPY6ul6PW0PeVwE+DnVljsIHKMQs82HWCwWl4Vw1Cj
kEcvqs31WOR/SeY9Ozo2zRLTRugO6bwRHlZQ2oIyqCoUMbv+JWsnW8HSMOspqd8chi6ot20wpaiH
Qs5PuJ2xfeMXSMoMn5PFLKGR2a9Xe5fFZ16yuPDrnDF5ZjyO0j+6S/3bu+mHWWYH3Sh5B5m7mh6O
weZN78nTboZr07PJiF8IEH1MxEfad4wuBrYf5EOxdj0cx7jjmRbefWOgwbQDkGKptjxpRnftjCqE
hQUk6OWfPoKJTQ05z5Cg2KFZSf3Ci78u4rc60re58HaJxdPk0U0l4xZFMsDkCe2ZGyw8UghmNLJF
+i1MWLNahJ3pYa5zRgYT0sasqJdhNFoqNMsxvnSLS1zJhD4LYOAwtKRhM6yBh9aQ08MQY+bxHUUd
VrrVuWFTNtq+mI/NrMyt53TdpiGy/rGrcVZiYP4ZIqcGsyyjwGgQCHNdL79cvJWEjRPen7ciDXX4
nrMu2hysC/VJVox84ghgoIjW7Mj6y7XqQKG343Beu+P3VI8EmjjboVx+29QIXNSMqNgyLd63zH0I
dO8xTEBMYFXk/DbcmlJjXBWpOMwVi1caht4oeWjm51gRrFFFfdBNYgcKtq/xVmQZBVCZA0rJttva
eb3xDXVhbcQKI/Aqxm9oD9XadmceWP1akl4hed9lUZ/vZnjHdMOeUtv0+qv+f/s5nFWM7moRepGV
YYZnqcymwDXGLtTSfA8TtEpNuKVIfdW63I5D/ZvbODTx2RTCWWl58lyOtIMqTk922r37pXPm5cDM
Z64kGRtuhTUG54cZHSKVHCNoao+GS/sZRp1D1wq0yDjzYZ2SQuxqC4MsrQGc/c4j2z/xzLcisn58
ozmXabNG+6DMd6o0RMXJfsqx6gPGzummnbp1JvxNOghgtZbvywgd19nQ2AZ5W4DoJqeJGQzmp8cy
uvJTbcqJ+cU8Wn9aauxBpAKl+rMFyigjfjBNvjYRIzXkHrfLwhEvrz1tsxz9CPHHd+RrqjkgjC/V
+FyNP34KCO+iE3b5NUMYYixEzvP0njlD0Je/XeI+R43Dqhb3wZjUi5OqjVzG30gNGxOC3B6S9dBj
OGZW/jnJhGEsthJkhuFuRUhuTlVue6PYmSontgYytTQyijoe4rr/SKJzqSfbnpulm/ofp1JnjKFh
HlErMMiG4a/sYCn1rQvPdd9os3g0FL57YE6y77N+O3gv/N5hlc23AWPuPdBh7r96d14rHuSmT45e
W1/cqjhWER1akTyVS3T2++mgRvPIoq1TtcxnjLK+GVMqInWjYqpsPlqufiqiiq9zNA9UfA96lKwn
zwv1mlFHPD3hd8XWlh5qn/tSGx5iaybnwT7D6xiQpe55spC6teUoF+87j5xVRFyjj09Tw8XaTfpz
FxtHafzpS74Xi3PsqatrRMBsJuSjIchi1dUcge7wyUvw69saRWi6oUB6yOd971yZZT7FojjLpjun
JKrV5XzFZsGE+eAjnHhsm5jvA0YptgkzgtlHhRtrk2mttm3d7mq25otw6ZPuQqk3ut/sX/2pc4n3
zXZK1IByX9jGKeuL79yrnzmYwinvNxVLC+b/9/wYBFt66y7Rv+6D0l7mRyONn+ZkxvyEZOuM+btT
5W8i84wAIOqcSwhSpT35CQm6CV/MvGzqnhuM2MnNfa4CrNStqEhAG6MjwQkYlJwLs1R6j2prMCrJ
supYEeVu11nodT1iHXMk1t91GLD5eq48Pqd8mv9yJ7eYcuFIaPTXkkgf12j/IiiIlbZ0ZCvEn4JC
J8n7pxF9nl0WOxVBkY7u8ixt7q1YsAnMkW/NXc6zu2dyXhnzYeBuul0CmwWgIba1TU5jgeEuQY+H
k7n1nfZoNtOVfQ/r1DIeXf9zsBa87VWgK/vVSby7vRwWJqNrMG1OV6yApKXyH0Ofrl+NKuxSzABj
F7/SzOwL/CJFe5N99lWnkNn146ibvBv5wUBB6Qjd1ds51GS7rgHuC+z6BVNXR44bp46PJqB27x36
1KB9aeRlaiC0hm7nmuVLlpqHGTPEnHCp+P1Gg0eVC2430iBM5sGt/dLI8aF1tRpAQXmrQeobBqSN
of3DIRMgi+AUS34ny7pO6XjSm7eBZQVRFvElJle9yw9YJHd0lBdNX3bLUFwG7GH+bOJCZlUdgAVN
B7gMAx6aBj8nfymi+E0RgocO2TnLfway3ZDFm33PDKE3ux/KvENhUV809d0AYr2ZxrBthQKo1x51
seybuHx11ESSCRY6+F2tXE+wTaJxH9122uHnAgHbY9CxOSkjzhOSB9rlb8kLcluWTaumdV2yt2qh
mM2P1fTKRXHgkviTBI2IWlt5+kvi+fCiMIIzPQRWNL/xXzwuLhrnMPVntXZS8ZpNwzYujV1qqr3T
ZxutywJj4pZgnu1RfRg4ntgsFyd2mA3eo4X8MVlM4duvtF7CRPo80d6Z+mVvd3IVyWFtFckXtdjK
6rTAhLa1AGprRLOGSjArtbCcsrVdG5sYZFoH3TVm2rx6Ig1c91+Upv9ChmzzggLZIS92RVz8UeT+
Jo6QzpvxCtV2Ujaijg1k05GIUZrWmoMvbBMX8znG72rRTpXlvyng2j6uMIY4/6YKc32/hMjT+1Rj
6Qu2UHRkNsss9iHLmDO2+jr2r9povZsJ8K/XY/LEeuJqG1e0wUwERBX5G2YdIQ4wVOJfugLu73Jr
dObf0Mtji+SpaS8eCSOhqMerVcwHCzyiQmorwUNXEKOX0R1Oyqkf29Raxyo7pRXYRWX+u49CiH28
jpbxNhnljojXrajM7dL1DOsJ1SIpypm6fT76eAXLdQpavdjRgRV8h05+ySm7cMEx5iOQoi4pGu1H
3zBAsMs1v/abaSU3RMsPkh3bVeQipOF+QfC31jntfzMVGzfqyHp+mTHkTTb5BvYCgTGm+BOsNYtB
j6JJCMoQgGmDRcHRRtB1xO+Al2agdNFiMRTu2aH56TEJLRjHJKn5OrFKZsUQmOExj538qEss2/3D
nW9qMfTMglfYeSb7CdZKFwFw8dpHKBDFtrTbrU9F2qO1hdI7C6YCnTqb8znLvpruT2/KwPT+TPKP
LM4lU1ZfYqIHGjsjXIz0gKnuMx79PWnbzL/S8aHozPdKcyjpIBqIBcZUNJ+q1Atc51hoYmN31x5j
hqX/I/7o0uXWepjdvwrPA/sjyZVhlEZyRdmq02h9Wyk++2xap2QyzFKuzPivr2cQacUs9I8eDsNu
+5OkmFmle3KIXdc6FRZdgwAWn3OKcQ/um7Y/Lk0qXyKu8GedCI7cofESEcmRp7LuIGmvPLfdZule
6nEI0MABzotli+Pcvau2CLUWVx7BWM+M9ViZl0yXITe/nZZreemrC2XwRwRwPXMUcCLgePUsKlin
6b9yu71a2t1x2QS255KgIb+dElbNjhvKIqcK+qEPfBvaL+ej1uMiiPoU12L/OKnspSANtW/vanVG
MgS4i5GQINXFbw1/NfueH+aiPkV8oKMAwcbWDtCCpMFh1roe1uZbJL/r5IOLKbDuAzzbY+ZvwThx
tvQLP9fSz1u7iO8f6vw2JcZnjPK+YhXFr93oILPuPRYD03scUU2p+qvUMdYLcW3s5iMxvE+7f0W2
1tdilluZ6pvCjt8Q3T5j72Eqsz81zy9lse2413FYEJ7yQSLZRtAI1ckT4WAf+liefKMLZWV8qcT/
18maU+zI/tigzeWvppu7ksgt223FVlfEEznE8AQ+qwxDnOzcbAWpEdkpklRjpTZfcJwlN2+a5Wd7
fySzQr0kielBETInhBibkYdFsvZyr3pUtVaETDXmkI2bMYiO0PFbdt7Rrj1rL2pFIgfpU2uVmUeo
Jil4FWJeXxIXdyUGwrCxFBkaLr09tDi5EiZBH5mrcNLnTXScdbsB71dNMBkmXhLNmsF2vS94+K9l
zhjh+PWnK/jyCuOuaIvqVjRVtpHu/DXaBjY/n0GgNuFlLifXWiVz9NI3Dv+m9SxAFc15mZx+21go
oF2qyBgzp2Pca/3e1qB/UBhYjnAPc1INwcKodtfRYOzt9nkeRCXzCYeCcrCTDeAAf0zBIAv+8WGY
vZs3JC4qamFSiTVrKTAbxr2RrNK5FFsvXk4OwiEHLe7cvhq2Q+d8Ad53FJzEc7sRKwos0LnOjZAG
y29XOKQXGPwGFhGwGJwL5k0rERlXkfmPg412bTu7rGbElU5YqJXDVN3rn7yy39U6fwWaKisPNo7X
hpMq98Q5fXnoJC5ySNrJq6YxOZ3vfp/ePPltf59bac859eTSuCHj7w6BSH3DMDJDGoI4F6g6eKqs
8sIfDcTOZxpJM1n1tY0/RS3f2cQL0y7xtF4KWtvRIDwl9gqGfVOLIVC/WsLb8/X8I5bKwXmp7Usn
fxyJgRrc+RGZrFy3LiFXpo3tH8gDcTWrN7bIT26FLsZU83kEbrSz6S3p0BtSyMNgsnIoOa/fF8ni
M4itqQd957sdFudaFBWyl2wrlli4UUCkTLhwHCWEhLHY7ejpFK1d3P0jvRl3Hy10sFj5s6GyX7bY
ntO8w5qobr3Qn3Sv+mct8/0WQhZjBQTmsaH+cUwNcL6M99gKwrq1PqWH+8Ky8b/7KUOqpLFghItf
I3EMMEFMCl1FYVCVKMoWKGHZOvgUMXE4/rIX8Qw/wK6e/ZQ0D7UTn2Ha/y2WIQ50pd98rj+EW+us
8MN6bYgrmNznXduq7lUJe0uQn9ogbghmMCyMt7NrEFzJqGNsPbki2nQIxniMgzgdPw21vHX40KZl
+cruzu9G9ptGWOQESXmpquwsEo45mphkNRQJIUH9kgFVRhuyEhUMAhmGtTGlG5ESP2FwKgcWr9Yq
VdWXkuJp4eUuebH5FgmhUoKXMSZLe9+baMEjxD6jQNi30iKBY3L03wJgfT13mF24K1/9unNXYGRQ
gilBMvS7ayVQrtkRQ0AYBjS4+t+khLJpRrchng2Pl9uQpFXAVxDDvuuK6RcBYNy1ncCHlQ6PrFXZ
MeimO8r2GnAikWpj2N0lTivX0ObBQkiYOTD3+sotb13zD1j7IFfGierT0phT5PM5dgsc7wbhJHLQ
qbzvI/1RGCeb0KVwKYeRQ0Fg76VxdlMOXDPTNgx3NvGgczvn9jG1I7WVc/1cTfmX5+NrLWpjmxPv
vEon6sshupgNDRwJ0KuRTJQgMgpavmzYOFK+LLPzoErnp+x9LqkqzPPyOrT1Z6NAHyuNKSRZ6GGS
0uII8VRDlBGgU1rh2NmkF8dSg9+vjk0hL9D3p3YSx7Q1dqbVuyjLH6wp1Tf57DwROfcyeHAXkD+3
cu5/sj5+mHu2b6TuOU1ReApod8qWnRUb1zZBChEi3yZ1/6AM67MrordlHF6NRrwh61OG6uaRQelG
VxoSs/9PANvu47Gbwlmg8iap0e8WDxQ+X7ZmrP8y0Vql9j3PEcM2Vmesm/ZqrqIGOz+Zg1MXEQyQ
UtdwWEqr33c160DABT9owkxMRvj+HLP5qjNmT3rKOclQ7DKNxS1N79XhAn2qC/L50paHI7XbhzLz
io3PADIRpR5mLjeOBmCge+kloxNbuQWh2EIlkNi2xVrLcnwnWCddYZ/8EBGO+4UED1t1xYrdLfiH
3MHdRG1TBHNlNus2Hvc8p1bAgP6pER7cA1qqjV1onQ08gJWceaUV1h6819EcXTmIDl0qvr0uO00Z
TgAiiAg/yv1hLZtSbuIa7lkXsDtiOiasiDG8+m/R0eZnlzqVeE6gdfJa9mTDnjv++9Ax9ujMvayd
eacNLB1ybbK9zIbY0/swbUnJsmpSZHWtVMeZEMswsbuH0VEHkyyohTceFmdLBEbCAHI4FqZTrMkt
w6yTtmxdYCpua94trcQ/MvDZiMU2TnRrjTJU3qUnRgU75XBHVwPn7JwpDqeS8B9012Td2+4tjjln
CI7YpT7PZMfERwL8gExRG07DOu78j06z31wybGQiz5iXdm6iP/pFcrA1hgyVljPNZY3QitbuRm79
cSSpdDXMNKq1k4e5qkhkECg6DWIQ/iIgqeSzAb9YaLi1KPrWB1KGJsGJhboNhyn2VOEMYqc+eVIe
qSK5W76XBaIo3rR1z69e3BnduR/QanJkWLrD1JmxtM9DumGrlxnEUad2nU+SJxad9hTpAx14DZgz
uHBi9ijdK2y4u2tlffJd61EIy9gYpfPip56OPZrQtEU5pBEK7CxVQkzlUDZ6qAorBf6mt3f1pSbZ
RP75PRk91OYBtG22SQ0kYAyeYI3NPRABEbS2OWnGVuMkU7e2Hmmeo9cUFadOnc+ata0ri30NLKjY
WMAKgZkX5zLPXuGo+Gru2wViAi+0Q2/QHZlgAjFnPhj4MqudcrXnxRPXwbVeWZy2shn7e4v+PpNb
lVUJCcLCPeszOeqq3Ixttl6GPpwLtoU46Z1ev+9WNQl2bKr6pSMer26xQdqx/qnqcc/2s73ZuO/N
OH+wvUUnQqVnKK9ZL0VGEKmVCmOXsB0BGiW6h8XOjEQMc1h7oyC1xK9PA9nPTuQ2q7atPpg1XAa0
4VXEmI+8P/0piykQa8d+WaruqaMqsMpur7lkenTL7t57plXyrMXaBav2Sxw7Z+lrtPfqaMXmSbQP
7owARZdzzxUIjLo6GhoBEIO9xVO6rGpE26Aj1YiAvo3VTmenxDSXFNNXVD35aftCLPeOQe6hz5db
WXV0OqRrZGx5czQEX9S4QiFbUmb1sfvCM9UGIySqwHmG3CWviz2/e105Yhq0/+yGHNqIHkxHc2Us
QYZy6tDhWwGPdnSEcWzukPbLkEcPcyaPMWPCniAWwqtXXEqh24sXdg38y+Z4I/XiopARVP+Vqfls
kRGVZt4bitCDyn2oVUYuqtv1/RcD4FVS69RxdIvWcpJ5NdwTIr8rhNxQE9oDOh24bPoG9hHk5efs
knc1Gy82Y/dEH09Vow6ti7GH7K9V2QNzgFZjDjtVnf4tdTAZj0vYMtVzXzmkKJPTSCRBNFKQ+t0f
InQ72HsAy5X07Y1wu7BawM+m3D1qHKY1LmYYrks05Md5TE6FX25jIsrbCqOr3loEuMjiVdb9m6k5
hxy8Jh60N6L0yNi0H0YKFuRcj3fVozwoepClsiPpsW3jUFo6d38/21tl086WahubCAJt+iahHNi+
coh9FSKYoMPWgSbr7TJ6ZBB+soHthr9sh7f0U96RIzD5PYs8H1zifn1terYg/KzyS0dMM2ogYgCd
zljIz3BMTA5QzEW0yweelDni/x9DC5hcWyI0kfLdra4+N24URaFlEZGgfiqsqZTANSD7krwNyvpC
oEEYntQ3VcMTNtKQGOQtLr1b53rrynWvTe7+w3xBosd8qAftl7J13UtUNcO7jYQIDr3aFI7PF16G
tpyCgmMYE++ydhZr7yAf0lpSN4E6RdmfyLBozwlsKTLGko0Hl61n92bwpaGP4i7fGM6wNbz0IC0s
W652tQCHc7Z1U/XAbOpPQ2neFWFOCIImDFaDbFL0CPLObJYFyPGkLIrNavbOion+UOmPJHViarUy
xsbLyeWkZ3aehU3KE88PsR1yokQqk8zAhUJs6cZP1ThbS1uoFLXlHUcISq3Yaa12wgD9OAJCRBjI
GMbOcUik5w6Q+Di7KpjT9i2agMf0guZj+DOpBwJnAh9ommIX1/JsAJNhETtWfnVsfSJaZaHoxQ3b
ZW7Rp2zkJsA4K9ip5Qp3Z0tj55k4jllmp0jjVYHR5oE24UFjFEIYV8vTXGIurYVGbFF5nEimDMWs
3qOqfYvzniNnosJhZ/JWy7kWnaI/xSLdN1TmrLxH4yRRz+Nadk1IdwOdkZzmbI22/lqwRmnluHYw
+qQ8FNks1nksxJGu9dk2LDz58GfcPBiasiDG3R/4C/B8NXxaZXUd3RmWu131nriAqXYrURK1Fzft
Y534n3PhT8GQyufEIUWnphXw43N9zyXH7L7j+H5BlA6ly2p4dz50g3WjbKB51zhWtZVfjJeKKEBc
dK5B4izw5aiNRwtmjF49rJiXjTVRyM63TbJIXZABAv+yUN1VYH0ZERnek168kAHBW+Zh2m+PZUuz
z/hSh/CKszfMNwQjIWgTxEaUUUW3VOjVbli6o+eoJx8a7r7OHS17bq9IOykpQTEdGzFdE/UUWqzj
c9v6RXVD8GRVOAjoHKfHMp7hMPmKUAzwBtb2m9TIv62IB1OGS1JW/EKxGhjKXLOW68Og1oW85GQz
fZw7Q6PNe9DDbQLoviqcGKeMTYROrPzHCIeJk2lvdVrcSEweKTTFI4uAiHpwfmYj2Q8t8zaXSFgG
3SOlGPRHPDr51vPadV/394xG5i6TsR0zLQkK95dgc04vThmL27TOskNfUi2IT2aT665NUQf/kakf
csEEMtdPU0NmHruB2SNyz9N2z9JOka9b7WEhqmjlw6eEMp6qUBf9m+2aD0sPnSNd6+rXPo24o1Gd
pfJgM2DuwXVDZXgbf2w4fxe6QudJF/ETO5QZbbYdqSIOwYWzXlOhTda3M3EzwySHRIHwYC86lbDV
JtSK1U33TIhs46dFpTe9cY0plekotqUJ63nb4M/OrEvN3o2tJr1bPpfRmlL0GufeVu9Brxgb/Isa
7GeE6T+3WuaRvtBm7JCKSaXJ9IdxSB6lbV+A8LdpnFA9wIGhrnVbK6Om6RV9W1KT+6IGhJFifqmE
/1vPFb0AolMHa1TFTHAjm5+sItsLUN2OMBMTS1fZjw6ybVBlaCeu1YNdxM/4xH7iPN+0JIip2noS
hfvi02SshBmT+9TuCKh9cO8DW1pMTuf8w9eM59k1v3vdu8zaRGkpjwuuMlQRXO4jJg2nZqeCRNVW
NsnBqWAB2TiM16S3nxnzMTyIcQsUzq8zXTBeEB/c4tuo3RiRWabvzmQ/NpV5lkm6x3cZlg6UIXMi
axjB9vkZdONtSIxdzkEdqftQo2tp3PhwBMWy7DjwbG2de9ZGHx1iDcgEmueFcwkSpQyXwniuF+wG
ruy2ePKp72UY27QTBAvrY/sBCTLxaH0Ylgy8ztsx97S2QiAYDVF0iheDCzFC0mYY81ZyFSZGTCjf
fMhlgXovbq5V8QDpND0ttcvkLWdi94lhdR46S536BtLKZ5dAxUQ876fflne5XFK4KkPn9tTfOpOr
AO3h3V5YcSGUdqGXDKWugc7nKpiwXs/6rRhFgMBR3TmmQBuHcORSS+GEZTycvcQ8WaO/g4QIDYvE
I+FepaXxZjsczRnTc2T3YUCzAS9MUL8TdAEaC2MnYc7iqt945i0G+I8GEkKEoJaVrvmKHfcBmSw9
4Sarjn7n/7Mnc4eb/oAHEO+hzLBMQOA5P2YzbydJHvmQmvuxSSkJsit5KL+AH1zzmnwfLEhJLClL
oJL2rZfdbZHvTcJ8I53eony8GW1ablxBUAYbrq9pN61FBGeXmdTNTMFHXT867VSgp2VEyFReYJEj
KgpIdbwEoZzLJZwXnFO6/9gu5RqjzHqyXL67MVkX8/DEWvkkrMuWeZLF6hazK/5Mp791kSG3jZyo
JIBhsWIVINNg+chcDdTx4lCz/sfReS2njkRR9Iu6Sjm8AhLBYMAYbN8XlaNyDi3p62dpnufW2Aap
+4S917Zewqn+VmJuA+Z0dOluZK1QXvumXhxDp/0KNRRlrlOu29DOaUP4+1l9u0P3UfdqBi9S82jc
d4qqEg+EwrHK839YwCgWa+pJntAr0+8XPok1rJRDv1QfOnszp9vZqvu0qHBlofmGhVrFNT3NLf4J
5LFK1+9lWx/dLv5karaPy4aJCMsugnuijS7kdmqrZ7jWe/IHGRqYL8gv1bWCAZgNvFB8Zg+/NVIM
Mn1KKthq2+vqzkA/WbDqFA1L39IdVXgi7Wc/7gsN34o689KGhJmEEq7PsLfM8i2bogUPgpZ+Ih0l
ZeHP0Bh9CkjhxG78unZ2SuUbIfZa7VsN0AvyF5k7hkLOWjQmNCuor5MU6BcgVvbGbZRoxbv8OQzg
piXNK5s+tHWAenHWqkF2HcbpOuvmDaXtVtjp3g6Z9KOl7nlW3Gw6TpLCzIz1X+y8CIbluQ9oSDnp
/YRHVWlQBi4VXmL27lqbuHX5xnFQmKKkWo08pZi5DAhocZpBwDxP+IXIQWAkbuFsdHCZz/UnuVv5
moCIhQfccsFVBZ8cS2qN6haUy8plccpWAPRaznEeF+2vybnMGkL70FQIGW3w4nbhnf5t183meY70
k8CtBDhfcMNTagm8Omu1GN6bpTFFcfNmFSiAsFl9xANjFjW7VS7fpFWyw7GHFSIyapVf8lD9NgnN
bRzifBrFOsixI+nCfisnQlGA3X21ZefJWG6yIODuHWJiK0SJ7x35DhhBT47AwgbcvlGNPCv6yjVk
homAus8WsOMuVm1lHdoqNV/l2XpCwiprkGnuWE+j+jM7F0BwwxYs5bJVquQoQ4xCVTIdsynzZiOg
K+MGblK+ZKmdQDrsDQAxWkQWT5yCfAzq9KkTKAUng9JQJzuFuZjzWeMS6o3hCYlRhXqkB0cfLUrv
oiDaFqiyI81bPrgvasUxHEZIggkjEBeSSVzqhOYIfOpo4v8rZXPodSwFSo3y5odZ9looTLhT9R+N
OrosgY0H/PLLqHXfRVM2mIpBTZiheHdG65ZXktKnNb1pyHwcv0jnCgTsibV1KTpX+M5ppAb7Bwfw
vZyDR66231PATIwJy0HrvxudQbCRRtuZDX2AR1IbkFnEsUWkhib/iuJDzBgTHOdW0IEQzbjNZ/NJ
l7fc5p5SUY8PMS0xodFH/sFL0FHDI1u5WIr812fOA98niiLgI1szHnkOY+U9SdXzMNonpx3+IgJw
OKWd8mAG5mvlVN+jgiG9WtZfOp9uGIBaiKKnXGK0tNydQ7PRJ/gWG3YzZaf7UaE9MqX6xWV7SPVn
E5t/4T4BDHovmCtonf0TxOK54ENuxvFgJcbbWHFqN+k+0PgCbEZEIE7bULnYIXMIkZ9iycKVMnZ2
2g2gZB5ABlxxs1Hmu8ViXVH1rdExvhdPU3Su+etUFI8JNRQRpIijd6CPliMPH6S91pFiJmXNr/6c
gaCcWD2WiFJzVLFztsOug6Vs9Fvs9jIa9uRDb8KWLg1d86ByZM21pynZq7uIZDjkVDq3GWdcxlCZ
4FvI0h0PZNOt+9C4Kozwiyzx0GvJ8HNYjFvlXaM8aZCuM2l+qUlQ6YAo8sA8lDE5zIuQUOTb1EKH
r4/hsY8/zYTNMK9VTUwBs9e+Ejt7zLnxnG1pFidjNk6O8YMZg28+WWWYWyedDsYuVo39SNgdWCay
ufDHmd01yKrXKbM+WcU7YbZo6cFIkrmyG1rb7xpc5k7HSE77Ygu9ScZumzLlUMKvYoGau3IT5ay5
u9eB6dPEDVgKe5fGJoOalNYk2KY6z3tBXaVonxa3DME7/GoRjkMWGUyVHvArTkVR+VP0ObWlb9q2
P0KlXWTeCN2hDuRey9wvN9hk2u7CI12NzMKdQVtrPdbeOj8IFhRZ0+xr1vzlQvENTeZLYj+Qt9Uw
YuudY4JqXUXf17lMSyB2SZbt7PBQrNAbUBtVxVeho28IcWMyMAoDHzUeZtRw24j+oCkfZoFAYNZX
JdykWEcb2X4I/QjclK8fBsDwOmGEGTgMMZBTfu7LCUwsDlH4eKC0OZ254lu13dYAN8GpPvflg5T7
dUac9SaKjm1joKzVf+qJa49rpcoZyAsabha5003rj5m8FXKn4Gtz5W7u98lYb0wBxKIImOZw7djZ
NhlSrwy/HeYTKdgRc34h1MJXBH3DQku3DjBInh2j8C3ECm4U/nOU8DgV+p8BgnxyQTcLtVj3Wr8J
+xBOqfpq5iVT5MYlccFG8dQPP4TBrUL0SMqQecTFca53k5/XDO5HDWduQzQCTWiIO7A6wCs5kjR+
MfOJBirFUFr+NM10bseTgLRjDsGTZglvjMVagzkWs8Mdp2bbcvca8ka/kOhfzhix2tqNzOYqaVCF
qZ4EaUePDWuGelbW2DEZcue82Cxz52UO1BJdUfV7xpGsP0h1RCepzdURhGVnyFUaAmcU6sbBblTO
OWWFvZu7z85l8Gm6eymvcQfMDVVTijmdgon5+lz7Km+R0+bHFouo8RxG4Pxqeny1s68YrslEOHf1
YVBeNd5FNd4YwufAYUr/mYRgjtW3ptyLiPwdeZWUF+FlbO9F+twZGokJy97iGwHTqmId5KheuCwN
HMNTOwRu5iNhO4Mj0hyznSZZ05PTCDNmE/fGarSXppMsibLz29DwZkixGiryHH28AuYsZIEBnIjX
5dsYoIilOJUXnHQ0EWyuvBgFGQf2UbF9uqQFVq9GX3PzVtEQhTOjOmrIMeLTTSBhYVwTSK3qvcMF
oaPhl7q/zD/V/B/iuqw+VtNngYy6wuI1h3/Ov6DC6Rk/F3SnjIIdVIsqlyDEANhBaxM2heXZ479Y
gbB9ZrtijT7baSZnGOm2stnCcQzrk70Qw+GBJeDKoBpaNIlm5efOa5u9Ws1mQH9stbByY4789miG
vwa+P504snbeDAIJjPvsaLPXhePBRBEjDDzyaXEouSm63CW1oGHmOHoNyTyN7nJO4OLBkxjqWHxY
xjLQ9OqIu576k5w+irg94TVu8GOZxOWlz5qrb0dHrHNmGA7768lcVL5k+s350XD3vHMMnjH/1wwC
8QZo1psbQWLV0h0q30Mbg3u20t8yIXatbH57YQIeVNAAjHWHhg//eJ6rL8vMmkyPiGYsiuA0zPLL
COHYl4BJiQvDQ7wQ6bPk7moIkEw7ubDPBykAxQaMRowNpBztHZFym5xxAWXfRo/p3RyfNLRounaB
hK38alSo8jAiDMVq1m4ZlMpGSTyA1Zj+gUz21iFq9bXSdBebSpItxFtpUhSwEy2ieJ8rZ0cB5fja
mZdwODGVWmm0xWImqmb+N7KR6g1xSsuPQcUJgTQQU1Zuxm/txNlewWqzqidzuIlEeA4ySICDmy62
DxaSRnBltE0bab4rGAkQooAxWuU0acxajHKXW++QwO0AM3KzKZh0FuVHJ95a9CJq3Hq2mBHTYB8E
2xsSQKUsbxn3RXirooepvCvWUxM8DzJkXvk8gW/ucO1VbME2CdQ+dTpQr1o2+zumw8Y3IZj7ZcUB
GpMF3mteTSwF0n07uL6W8u6SgJNjezUJ4cmM137eGu5LSeyRTjNa4rfTMHAPxrdaj3hfn40ENNCW
HJuTO39IDK1IkDzAYZsYenVPA87AszCfJ5SO8d129pl6c8p3CKYm2fISyKPl7JLgZvEAmsl+Vn3k
OowhEHU46jtxmMwu0JewVz0s8sNF4yvD3TACwiUB6x67zxYLdcwsbp9txt5n7GYmvo6eV2flGePl
7V4CcpdMhKRudoxqMiW8lqQYnlCJfTaQto/96FhxoYKMWO7qVQZtgVQ9ZnamrybTi1v2AsQzlDFL
5/JyQuedMYIkSYH3h3FkEONcRpaLsda9z/pwVaBhqgNDOtEd+iY91BK/SnUu85K+/cam/gA5/5LD
sIlKZT3G8xqWDwOFahWx/1RT91+OINOmAob6yADf3hjTiUUgvF2VfAS+hxZUZtz4Jsl9jAr05lHD
q2r3LZFZs7hI4xjWr7I9j7ghs22RFb6jZd9xxIMquvJpFFiyIP2x2V3raC+DTN+Cx/03kX9DfJrl
p0q6LdDX28jm3QGxYqIeuzz9c3BJtKa8UtgdBNk2De51rnm2UequYE8mmY6H2bGp5GFoCVERDOaW
sGJj6sAQ19ilxjX/n32n/BiOslFiCyIWRVA1/cy68jIUw2N24pPazltLMFAbak7dUv8KbZzAcL7m
3FwZArI1a3YsKmCCA84XmzgcGczI0xING91vKKpLP3kqY4ruY2TXa7mrWAMDQMQii5Rpn9V4Se5B
Rb00bbqpPuvjCAfuujTL8Gt2wZR45PcQDLmbc/lJACKyEzTPbeEJezik5BGEXf7mKNNaqqRQ7pJ2
4HiVq6boL20Cq5q39QTwj0larjD5UzYtak8Wpu+5QO+vm9teAaBq/A7V00yVbeeneda2FkMdZzoK
tfKG+hzCjJGCECy8Deyuh0RByto+Z5ibSC0INKixBxH4JU1hOulHlKw7WZ2xyXOiEDPVIY6akQfE
pryhJN8MpETVHaO4VLmoltwOXX0Hc3Y0UYGpLUJ/+44/MluSKmlxNRQYpi6ulSseRs9Si4Is0KJd
Cg6skBeMKT+GcC9lNVIi5nBJiNEjhVi3gXhNPKygW6iYgIsgYgs2FMcv7FHBAixEoGirx2CmGmPP
DN8jgIgMyL+eoWTUvitUECMWJ7RibnQwxHvB7qYR33Is9pryY8EGziR5DUwkmuo0VA8A+bzclPlG
cJCxddRYFGOt3U4SLjoT98HhzGR+Gcu1axN0viDfYWQX/LNoTiBkTH5tIHbru10+4rhuoj2xVK+J
EbzE3amvZl8LfziBUIBjuZDIAGe6KovKO+OeEUfTMPY5+Jx+uHZcEsqtaOw9777ifCsUg3n33jaP
0uS7y/Zpc4/wxsfUn0mAk6cOXwPUvxkaXCQSXmpKtOP9X7GgEWRECQXIl+oWwVMGXbzJDGConktf
blUV89aBmAVrU+s4reQHBs5IOzShylUk9liWxooxKVpvo3qboscckgoU0otE9IX5hewwfoTu1XzN
8DbPfYcaYUZV7xxaOpgYV1us42tMX/DN8fVkXoB/chj4pORIViSBSar7MpqbKbl32n4oJhr1qyhp
T1WxhXLqoaWyRXfKI7S8Oa27qb8FfNToQIviy7GvDiy/Gg1DUZ5H1oJu9mjrj1Yjp97iyR7fZXJo
UVRVxMCxbOC3mX5RkeMrMDlB7N1y5zpJsyM6eem5qFpU7u52bDaTRNos5coEmcZKdq24EKdwY8VT
61fwhruJbR8GUsIbcejNRPxouyXyJBCln6Ayp9WnlYJD4JRPqVNtq8baBrj1FV05IYR85ZaAHifY
E0/ovuK97HUvTYN1XzNtiZp1gR1rWV3hKdnQh6LnPdm9eY3hbquofxxz3OW84CUn0AzobhYa6TDG
AbfaDvLKEYHhXgkou6r0gf/oFhMNCKB3PZJlW08uOBgGv4CyIiKzoqZbEa3qxRlmDN62SmOCaeFq
5bUvhx+FcpfLBX1RG+xh0286xD/JjLcgVXegi/dD7l4V95+ZxOeIlIRQil1lAhNvKHF1sAXc8JOR
03sqIGWVTY65UE9iyFIBbsRpU4fOLbE5G2OoLEGyxTF+xJy6tzBbr23kV+c5YBusFqhaKLusOHkf
LJsRh023UE9EYbCuCledk0EnzNLfGu5s0cM5HOJTqo33GWFVahfkbNZnDa9l3mdbo9c/RYLfp3g0
5vyaZb9NESLWkm+jJJBY1Z9D3OG1njwpUXiWst13pvsXju5bxI62qRS+k+X6uIBT88L0pc05Lk3l
h/3Jb6cOG8dSvX6SpPtVB2D64IpqpIc1MoBHUSIvdJfpqEPR1s5Qvu1526S9hwJj4xj50zD0z2VX
P5qpYex0TA2oxkgGXIhZpuVDmhdiANpSHBzmSlE53SImaeSVb21bufYEg84Urq0yMPfVX3DVbEGw
McJ+r/LLYLH2dw8c2OidJtWDVO5bUnrGOBw4T77SmN+Rgxdy3C8sg3Ma4cXEW2/oPOnMHhJ+D4cS
JRuKXe8Yp1RdXIUnVboDLieNGhnOnfiKcEXxXtkfM5L2TvukAsqIXLDznwnBbZaITTRm947DJFKT
DwCdHIJ4SpTQXsWw5Sz+l4n2hlyIAcdvZ7IytjMayZhezLQO/fyAp/d/wzONeA/V9DkKPPS+vyEf
veyVtcklhrsdfgi1tW0m2wafVQlGpSxUGPLfQ/Y6kmk2WLWv4WiTgYVkkcQBg42WY53GqTw3ZbZJ
agsrIYbbsjnMbQsr04BTSWrG2D0G7GOFEjzLufJUZqncSUeYwxu7Yb5WRReNkYaTi19GmQ8zvSfu
T1zfEwHdNDAJNgN8rUpq3XZjzOepMvGxdRCLANIZymelc5+laNVNFfcAb/sM5tNkfFAgzrCnZlPa
hV/bBKi4yY4bZCNn0gLT4RjH2iHtcNbJK2KGvRHdl8QOIib5aGPqs9RDkHSOMwTlPfkyzXusQBTo
R1LfOrANy/AnPIq49+rURcejXcO03mmM5hcMUTDQGU3QKvAIa+IgHaqHXj+YMYvYLIJz5dJRU6EZ
cfuiE3va0fRD9jVVyqbC8S1uOkFUIslxf1DxeckqL8ss8kvmGOf4Ie2RuJMqVJehZ4aYZOCknfrM
xCmfem6lg98MfQQzbW8CvWBmS071mF+ZfL2kQYdfwH61suUQYufJT6wRsLXmwWSup7nWVp2VDyVY
IDMmG0AYLaKjy0/Q8qX8Cp1Ay5z36lUxs4PS97/p3II3Gr5SbH1U06CMohFZw5iDFE711FoN/fQN
TPDqjv2z5Ldc53OGeAPf56KQp6AX84KNgIWT56bf2M3Eh5Bmryji2nMxTcE5qsu7YxDbrRoeSd9c
9Xl9ywBhkXTU/et1+AuE0nFEFAFSvVR/naLwB9/bQ0TpLzCQB2OI33GOqL1VTs9aQoiJyZvz7Jr6
NanUL9mPtAU6y6Fykr2n1xLzspxbGOapuYWt9jTBwg74qqumRxJtNhWde5ltXRP7QTyerShp8YaI
H11PLyTcxNs5HlluBS853cum5YNdS6OsMHiE4FZS465JDt9J4l2F66lu3YmYB3NRTetFQEAOfzNx
0AQ7qm6PwYgDom61vyrF0xZmOuqVQT7buOqZW9pYOhRLrIdSddGnVzeFifUyFbpoANrWgCZ5VEzz
I4ynrZMGl77I/HAuD12j7CKN07fQXh1KSrXQt9poP+PqtzeqCsfGStGKGy+NzvieMK6VIeu/UoFG
HmqPEMQrdvoIsDS2UVMRh6gpXluK3lWug43Ar6dL+aYkKfCedLrrSnzPG8PaFL3FVQ6aMAbekKr9
E15R4KYdOkZ7WywB46kdnk0HdZFrw7ZlYVoq7ATNXDAUt3F8pMeBVNt4kkerGQ4sbHawrMttks9v
cYk7HN49zjd7M4R0kYPwEaa9yIzRY1ChPzY/HVlfMJR5euJelJGh0YggBI56kI4fKFKOVdkygUHM
y0hSj2zS25oHwQinrGuupkpDiucSD7piH7VxZumo+SPJ2c2CleKIYx5yl4zccb68lEYHLUFRd3Vj
7aTBtoEZBfdZXfEJ9/nNCcPrECM1aTTnqWyzryhmcNwSxdQzAojmP3Yh/4yabGXZbzq9ehtM8q5I
4UF2at5Kfb5NI6syeBvEUFjpUQScOETiupauUn8FbwSTXXV1Yiidnq08fwxZdJJd+LmglXQ5HhvG
n6Rs7MNyrny97/1AYxRQs+0tFK8lPEyP1edKC/+Yu4LjGvemYuxbpKNYQfONHPVq1XaUFDmFTtQL
RoHKc6o6nkZqgJ4wUg0r7AvozyruWOJum8bZJ2xrczEeoFrtmqjdwFBBHNhRp7JJQMZ0FAIkQGbd
a4cFhJZibFpamYpGLp/s86SltF/xtgUwQH4gyRsWq9piH0zqgXgO36kyUOvAk1yQjiyA2Pwo6cus
BX5RQcUYvuuYoDq5Q5fgjRW+P25AEghXmZOtIT8MDfUvikRmGCfk5ltykvalo50ts3uF/7Qfh/xK
uvPGpNIM+9zvVXHJ6t8YidlgogTHn7NdEMNRUFydKTtzOu20uH8aFagbrGREaT/6VOya8mbP7yaG
EaV/VRThk0TwzxFLSKH9IrUL0OLnUAdKMCRPkm2fTHBY0hYgxF/Pk32t9dSLrBzAHimRFtKHGZVQ
4lQHe5qQ/5Zr1z0uJCvCojd4fzadjeGAWrBw460mbIpDciDqnjveQMpnHcP4S1tGdaI+6BjIEOK0
7lcxEVzUgVxjARFFumdPFFm8kAW4w8Rlb+by+zAwMV7mkF6J7V7pvimsiBvmBgyieaYJIFeMQxcE
p8LRSfmCjsJN2lvVVtGwOAS/ee/6Y2b4tS62xDXtyLLwChvDtqExOMKq7jILT5neLf1RyU1Jzc+X
9qdX5Wcm0GL1k4MM96TYZIrgE4QZFczpLgyYT6cTL3f1R/24b9S7lhc7AitWrYUAIvLqLD02UN6V
9DMtHlWrrsVkfOjjccKNGWJ+MhN3k6L8JxBpXUjK6JphJPoirhcfeh2umtcYaHiBZjZWiLZn/dK1
WBMSuCGlTi/I6BgiY6XB68qa/kVDYKWoINCz8eBOEQ6Kca2KnM6tQUyA6BmIk6MfnfzDYapO8A9T
0MKDvhBmV3XOtgqtnb4Qy5bUkEwyKymp0wAhluAxRirdotX8RW7TSA5xfBQT8JXu2xru6jLvtW7L
uKl3SHAkFi403SPZGjtdEevZjZ4aav8SK0lI1lfQf9fqUyrNTYt8z5y/iaNch4r6o5FZv0pmxoZs
2OqA7XIHacTKN5Mafqlp9KKa0ivi5BjP9SmfAeaN3PdNsC/c3HNCzN7xH7KrRFZXa2i+RUiClHSp
CBLWuXhVGE8RFfHkOGQb49nCK7h3Kn07oN4b7ZsBcQiGAREdNrL00Q9Qbblk/SCl923eYjsFPVR9
9tFb7hCcw4xFRdirgYmIlsplWqgCjMIHylQDjx5kHJQAR2EohzDC8z1wtE7TP46xDbf4sW7Do8Ka
up/Pof7uKp6Qb0BPWfeBsFVCf2ztR52Mn4VlE1tZ4bnWH+pk/XFCHiApA3FQTjIHqsTWSsuvqvyz
0KyEtDOAMvFYL/oGtz25mBfs6aZQbZXL11qWu2IKPGSgXma+krW0li+1CAncOuUMxC1erq6CcQtE
DiGdpt5HUTyCRvlSuxozNT4Y9JT8pX0NLmeGu4EHtndhfPBhwc3ZjVrzJ4X2DUhjSkbWUxEDVZIb
OCyYrCUpsU3zocU3zUwmE2d7yYpFqCzRh9UMIFuBI4XzOleQVbXZbp6Xrc/4VECsn3RgIGzHO1za
iZ6fFKRnDkKpoW6wITUb8izRDquk1oKaAab/lxguyvD64LAP4UnveARz0qV7TE6k2vCoP9IZbzBf
bcyiW9bx4gR6kGPDa8mEG+ceGd9kWdYQHbLtAKDANe5t9oIXXsoT9aGDalk8VeEu7o4Jml8YFrO7
S+l00MGS/V5PpwrhXZh4nbJjfNl2ey5rCarjbIFfcd+1+m7N7/mAsA797my85/qvyXrEOVjmxS5V
j4kJ51ecrTvmoXi/pH4BCjkLwF0wvj5VfHeWj5WURSE0EtjZKre7DQog4/VDBoCqhpKuXRK6Rr/h
VNTxEZpf+fSeMUFpf0HTzMmWWYB6SfujPpBV4vEuLST69tsA0w4Tk/XdRF9oTXdQAmQP3GYTxhUg
2+wpMLC0UW9uczZ2sRVtZfgYB8qQ6GTD8DKBft8c/WtMUDlsVPcZud+utf+hdsCEqwFJy91+H2qz
6dnZu1PcOy5MYqe8GCIZWzQTK8C4DcMnPd/24sAAnfRvr0wqGsKtAR5wcCaipF6pvtZGhGxOoI9h
zf1PNFcr/ivHa21CuoTHBifuue5XRr6qMzCkq6r9Edja2zcr39rKidIwn7+dbNFSgl8CGEJaln6U
BcPL6pWU+yS/ohJIBFYW+ZAVwmSvMH/imL7oaEJ1IfEN+V66jd+AoDgOSKdFMlQ/AdZvzD1pM5mz
MQZfqz/oYBVgjkENZBGyB/HQTfkAsmCXL7ZIYGjTu+wBmYJDQKCVo1SDIwbk3SswOY5/tuqNl4q+
yq6fM2A56q1wPhdBu22fpoYd8HuGIlSRnlb6vXPOtEe3hE7ewbvMGHoQ4szyBIaxyj+VJSlj8mK2
/BoAbmwTIY0CqGwF2/42i51TPoR7S1yG3C9VzCyhcWGUyl2zDmB4rxowMe6lHwE1E3eIyZOkrpjK
altY/0aDIMMQaFt5iJhUZPyjjvmQYKmTdOba1UMyqNlRXNXxHYFQ1+776EauB68Wxrzmq5CbATPl
sO1rfG3gMGCuD2ervGPa57osUS9jpAhZ85PBixqbt6djbP9evRUE9ZicrN80OlionicUJgEKPJ2s
dxytTF5e2/TCk2LjqnH1M4PnpIKBtsSi+BnNjkndJkH5YZctiSBiiB55WvOk5G8av10aXdPytwd8
QLUhLmYFKB4pS5T7kbZP5L5rr3K84NE74OuqjS3LlIFLPBoQ8f8A+4ztnQ6tGHA/c+gjLrBXAPXa
Ynoc5ZPOl+7SAKTt4rDF0xkTS4CcKoe7AkhP4bNK8FFt9G/IQiI8ANlR5+fRuYuBAIgNKqPoLFCB
ZQDOeXFwztakwfUAanZSOARQntrpqjMBU+kbmnR+jMILlmMN63OVn/BCIsXcmvhG3H4zfIbzD1kp
cfTH+sQRg6fgryBiEe95SFjQZWp3OZNeIOrLk4ViYCOXc696uOjbGpW6UPtrtXATTQjc0I2E1PvK
yObhFZ/BMP3TxZtETVMav/q8R87RxH5hewXp5JOzcajC2vCk9nsgMSmKQPJtdR6Q1Lmo4ZNa3nIM
UR3kpuk7KY6NdoSFR8NwgrdY2d8TE3ebFzq6ZdLHycpPj6yz4z7CzBeYMBmVyr+U95+4sP7mgkBV
dhZL7f6YI4mi0HL1Z4TUrS0XnAdgfrgPlEqoZqfTZD9iQs9VTkK/GEBOwBU5FOZn1n7YlT+E5zT5
MHU/Dmi6wczdMJHhQWzyz4kn09jyn8p5Q6TkNcBp7+yjgmVLvkmNQxIdBxx4wtiNSBZm9R0KQ+ey
zIXKRAiOs4f0bveYrJmrKdrki0X9SmyihokIjdT8KAAYdsq3giGwfZrMEwHrJItO04+MvjqiDbg7
oReU7nbS1ojPIkl1jleTFIPFkf6PmbiVrTEOl/RKlJKcf+bZwW5BZAqN/22In+p+R0SgkdAVMcpg
YkWMoM3xN2cXxlrDfOyNTbSslb+TrmOcup4/xhqN2Y6XMxzWue4xtgKpitDaClmWIw/sxTkPH3n1
XkXMltnYDPn8jLW9bnHWMjfkgHbDf5H2pbivRQbgYLmNnlJ2pe7d1V9nIJW2t/CeRAQeM/az/KWZ
30MWU7YYjlocbcLkusQPxSXXzfDV0pqFmzTbT8nJCndOtoXG7w/9O3ZaVNMfGfB55SfWP/MaTQed
Whu+ddUHHmXMJQDUs4LpLtofbwz3Wrsdw3elfRNafHA0ZY37j8fOZek/6vcUKWdj8FcMfCDla/TD
krx9SUZ5cAb8ntOqHY55+UUJtDHNzzl9N1iuIjDKv5Mo2DAuge95bqAbapDBa+osYOuBeR4tzWeb
aAEQRy7avUZQbtRx8bx9hMOHOQzeOI+bLsMlFjE+QeptYkGArNTNrwUHF75M+IqcyiQp1Siw2A9K
UtdsCgjNC6H6l+g5bZqopkCjaMJnfwb0NaNdycqdfMks7czqohTnwvSFigJLv1vxtLKNE1sL/d1W
vhOewwxHXqHDFEKBC4f5Hjke1tiVI75sZEAgYLTk1cp3bbrvs4ub3I3gjJ8IdUYGAki9W+3G6Z5Q
m7ushQaOSw5FdvwK4iUv5OSNATA1pl+4L30P7Eb/U/lqGOrADX3S2puC3LEwb/Ab0dxu59Fd1XI0
Vp35x4cXJWeD2CPD8kgUoKL64OfGx56gSQRAbvAc5NfAvSv6tTP3qvosrUtTveUSrK8f5u/GfGqA
42ukmBMdEnIcwl5Az0CDXpVHAb6hIUOAyGCFy3mnTZvKvhfVh0rRGbrKxoFvKZg5skHWyGxGitJx
B0PSWkX2YeiIJG/2Sfcnhs8xvAK0QGC1gegNrr+Ht+MNpofiJ8UuiUeLhN81P2bKrkbsKe4xNt+M
nlAkYsxjSiVyNtGm/bUshOF/8Tihwar5Fpu9oJIuW/s5nRjoAtEr12JJrhruiriyA3KL8yJ0DRht
L0uHawHuLFbMk+4YEJcxA20TlRLsV0HAl/3rbRhQ7ObmL1V+umy/I1PfWt2TU71ZjFAUj3y8GnMZ
DRgFIR49RjAGxM1khBoptgWWnBJnDnaUBvF1cg4S4rVZQ0OwgS1lbCNujZl5862L3rU3uCOGxbaC
wAtTA7aJFfK1atnLd79zfgNR0WWHBnkc856IoJYENH+FG/hnSrayOznWl8ml1F7k9MVSfR1N78a0
dwIvcylDuSdYo4rpEUesc2g411IA72Cs5AAcI1RwZ2v7fnxSUOkn+hNKBHf8K6AaIK5vSZtglRYI
5RQTrMG0GiHZhl4HMu3kQh3Z1cz+YzbrKtp7NJlh8ywQNU8K1rBp3esPFGVxtFsiKkZm1CXp3eWy
52kqegNsrnI3qX5g3UP1I6d//Y+j89htHImi6BcRYCimrQKVsyVb2hB2y2bOmV8/hwPMYjDo6XZL
ZNUL956LjqJBg9NFf0n5M2IBVUxwNOBEWPQyS24kWMYtk6aDyM8KFGXfoFrgsRiZmyxq9d3DidQT
sDXhq2OuUqirgtMJlLIOlzdch8WH1WALy3dKzq3ZUcGIjcn51H3iIhhIxho/GQuAV93y7LH2TLWL
z8SuWBvFywDIZzPrBSv0VBQMLNO/AUCJ1nW4DWRejJRhUb4qi+8oJOTpOAhn7LC0t088CpO8DC/r
EnywRyBUVe9JvWC63c8L4F8uVXydgi99Z2j1m3DfMAEtHYQas4HHoIIbGEXHzP0LqfuUKHZM4Zj5
WUMbBT2bY8Pgf9aXncfZDkgbKyB79M86hDx6J3R1aJDUag8rfao0tUj2/OLDVP7U/FzZwODz2ZRT
nRW4W+YVUnL102XegRWBLR8BL8nFINLF5t9Y6qb8Nvmxg0I8QbrQKI94NTlDn2RNiyBbsL4MZPCS
mBpyDss4GOYx1HECEUpznVoP4uOZFxp89EF51/p/CYRJ8wdNASasi/WEaWZ4ThEfy/HXK6gESJu3
5kH6ihG15vXD87m++Slo+u2xo370FhJX+ELxb1XLfAPTi9Nec56AclEgAml0DJFbT0fKEACoWxjV
n6iI+too6leFp1i3URFWx9Rc9EesifNJwamA4geg6XHVAw9r9F3P0ejSIjCy8JJdAGJh7N7KSHj0
Qhr2IfFGdDigL0Hnd8Fv6PPI/mXpvxwZCxFdm0j8WuPL/6ejkFClTay9sHI5ehKSY7Tq+NrK6bH+
RPJpSVcpx99rcqOwSK5vYftqERQJG4UXlunDMJwIzCJJWceXZLpEvDkycmfwyhwrivzH+iSWDq60
LSSyEG+0IS2b6nI8NiGus5g8dLC+ur9uinxlhwTHQiIx8HbQHSjKr0ESGL8Gkxr7a5S7JwN7GsZm
a1gZHp6wh8YQOjXF0uC454/iHAW3Zo+vGGtWmb+Fv2uVfde4C5mqJIgXAd7kxG8PRJLL/IWiaBdB
1BsPQPaabmfnZ9nbuSw03Id+RT1Xd1+GxLztHkOm0wcn9Wm62NR+C1RRFvI4gwyqOroVb/Ln4Fj4
7TvDS8i8BwzgwUPkCi1VfdCPNIATjLXlMhedgzxM2omPMuvll2L8hjmNMGuaud4+zPxd6h9auAEg
ODeabc5rqUIGvOnjEVK8HTLhPSisBVxBGTJ9xRp3781sv8Pgm6wNH2uw1jp65iA7A0XEK88i2ewf
XQyjYCP7HOtLxZrnptMlB72fs0+uGPTpGy7x0cBzAnEEMWDEYcrTMWQb+lU8gIO9aKqrbg2zon+N
3E98ejIHdXSAFV2hkI1YyBo3WjzSViIG62rLWG1LJKsD5hH13Mz2nSi/IE5lomskuzE4utKnnz2l
1mGSJqKbn2CUSl9tzAriJstoHVekE8CMNFGvlsJxxdkSx1ZZQmYK4ks1XFmLtQGe8vo3QmDXYsAc
Jm8TB2TYBqSqrKnEdfUYVfuh/lXyaF1yu4P3Woykimbf0wEYJRjqAwZ6xSOb7OmMMLViGnrS2CYv
0//JlWhr5D8WI1bsbVbLCmKemeeU5gUjGJmKbNW5oJBjlI5k7YuGed866Q5hQ0g4aQ5Et5HMiNK4
+YbAgLJsEya//xdtd8X68PENCsbXiwRjZsWZa3M0GSiowXA1XNxtRq8ePoSGmek4Qec7vh7fx1U7
86d8jH9EgaMsOhD3qyVrOztX0qnlmCZVpeWgGfYqycGECFg6x/1WNYiO2wb6llDM7g29p8l/RxWw
DLw8wBvoGsGEo0ZABRw9BrYS/nsc3ibCgIZiMin2qoYotSeciZ1nwzKVV5anclVlZ5MOM9TfHrNq
OcQy+Biic1TdunRdKUgi1652SW2UEBjHM20mhdCUuAUjtK6gHNAAZYu2R21KpmKNuAG7WYnZ8rfx
8LjedK/lpwdHMLV4TDUkSFdyJZPN4B1grgSM33GC2WN7UB5slyJevmY7EWhRsdD54FA1UO2yVEgT
R/xO+wrNCpyJqdmO6IHAoXxEBibJuYh2LBI6SOWczs2XXh0A2vvjhjC73HrEzRbONQomQFUFnXLS
A1LXZvIZ9xfPhXVmV9nUezBUAylZWnNspT9TOwYPycVVg9WpRBrDOjQEphCzNs8r7pojjC6yEpY4
0GisrIrrbjYhFC0N8OEs+yCVFmZcMI8UdjlTh0fMKSqDmg3PjBLMKtcsU3FoIlKZfkGlPvLklsmT
sw+Hw7KWnkZPfNDKt+gzYMYPPDTjgkywFIEB9ySEN8lDvP1b6Euv33mVjxq3555ZKgZRHxjAb25k
4UICq/0ttFverwb2BBgDBYNrLEuop1AKymRVZLwXKJNmwyG0PkgtoYZYELwqijsKHrI9qviVYYuC
KVTB6o+cMaYDgVO+0myU3RodwrGhZT16kVO3FzAhVDMHomRzXqD0yp5O6nV427Qh7KUVJ/A3Oa+P
P+x98xVq3774rMZ/vXS1ux81XzPHbVBks9m0G/jjwmTXyhlRvhT15tcuA6Y5awAGfohvnarYGbqO
EwNa3UmwJdODbYqbF7OPTlqwhXfZVG82O/Ag3zDAIHgVSgz/4R/llTxlA6Bbxs6/ioKtPGq3BoWk
okwk93KGyWamKrsEpk38zjDlyg6ltoJ+fGveTMQ/nRjW/j+5PRT1MWMD6Ba/GvbflgEpTbjMBllD
KLzyxKNzZ5StiXjzca0aXifD+gd3IhyxAXc56vELlwj2/VHZdc09bHDG8wWg7YM2Uj+r76g8B8mx
j07p+CMQOGhsunIsK1uf4Yq504vLYGMY5TYO2Qmhdml3FToVRh8aNsNzLq6WRWlWrlV9m1dLF45I
zTa3XXv5ufV/WoDBxQjgsmmXELRWFgT2tHvr0RrnRmuRzC3vQzRZMMEI82KCARI7DT5qMnzj5E/0
u0Le+zGflv0shk0dWGjq8fWf5PyryvIlEA5U9LLFjbEJeOeybk2aO3SVcxSueoQjsQLigvxPfgQ7
PkqgBel8xMYiQ5l2LL4OCgYa/STeoZKh4LzI7bYdCVBMdglpXm7OG7eP2FDIm2QkCofrqFcvnXKm
n8ujc4CTizH63KCDUo+a61jR0ow00qO6uWR/YOjGqgUZL6MK504elxJHYo65g5RCKiYfUEhSPzJO
GaSZSfGndkvEaSod+MAh31TVkvTpWY0DKCTdR/hzVNQ1qVsJfzc6BMLPc3TB0SdFk8ze1v3/ll/y
/jUamz6F64JbrJqm/zlrskq/JPqilq2d338nMB9a4MMZtWSD0q9C3X1v+w+wHY5NwIuQ55G+BJgK
+vAttz+6/pGYFwPlKtI36iVmY+Un8EqtOLMiaSc+2px9dEMwKXEboxEsCHxfJRGDCvQWlQuH0j/g
aVpHpAUbQfLtlns9vsXgpxgzl5x/VItP9CvYyQNoNNjILNLqqIeqNdPuFtA014X3Z+C+tH0c0R7j
swNhNSSrmONPxbAidndK+yfe5nBSDMdQl1WCh4FP5Rf+7QDMMo5WIarj4ULxpzFsER9Gua8invaV
0bLGPxnlWtE6XNPLOlU3wEhoOR0vxNSHjDsro7UNJ7Iayw90SWALhkBbcCP2hAGGFddfGeCo5Swf
5mH6XYe7qRDxE+r1Tpml6rYLX2G6CmkDOX0IwBnEgzxNfVK7bfnxKso2XWxklHAbYjgrSACate+/
yAjStbmt79kPue2PFZ+B2Ogm6KfwFlknJX+wvEMsK4xTJwPwQjNGj8FXsLOTc9le1Yy4O4f1UR5r
S6s9M+DWrB0fsRtcLf1aInz1Mb+O9daUz5J8bLn1Ef+wu7GY1qnRv07BUIFaDPW4lx86D6h2CHi1
ORnVMWLIrlSnoDkMQL5aBg1kUMnTmUR2K0O06Y6d1cGGMbNhUc0g+IBfpxBEpj9VPWfoBsiDvUcZ
fSpgUCPjH4tKNGPkE27IPHSwVLA4JLmKWNxdZsHaeNTNAc89LCuWMF85LG3oUzOh89VeJO1sm3jT
GEFl4my0Fz2+eFQJqnoTX4V+H7tvco5UwinpYbKrH39Mi1kXa6Z4C2/l1ks/+wkUd53qQJDzz6J/
+Om1IzCPpEODBnJTF7fB5Qlf5jbZdB2W5NnoY24g65dmmCW1hIIYFVR3dhlop8uxYZGJtiDeuExf
rUuk7KTh0NkcaPdKCGeCU5aAIWOK/ndoMXZRnDj9jWXtUOvMvRj/o4jfh9oUXdMtlRFePy5LV9A6
Wxk6yMypKA8LAQnybxqrqMOagANsTzGfA2dHfDa7a6gsBvkciFOu7MGFUcyFxPiyXEk0JI2kQ9Tz
UHuijHa1RdEC+flNLCdh6EtJ06AOF4x0ch59Jf8kohMq66by9ym1tQ+6oKyCmXA/DH1pjfMKHWQV
fNmcOsNw0dM3HnW9c0bkbmxHUdWr+Ym1f5H5iMsfSUbi0MqlRuJ8rrg2JvfOMVV+YDTgvfQaaESH
9j0qw8w2xq3ICSefvL8P/su6goRQQX8w0E2kqCXwfOOBt5hkB0/0KTz/wDot9+7bO5kviNvCh8MR
/uXTEcVbXoa/SfbiQ2UvnHqvmjEcdBVr0hLkQAqTvfo7ZGxkuYnQj2poO2WWzXeDbtRV2XaxYsC5
xORha/KGCaZpFyii5sBxhR9K+ubJjPoVQSUmXuNibRtXiYFlqe6KYiXz0lX4VjN1jY8vwgAZkpkR
TaPQ/ej+UoiAk2ZINNeydRGha1ygxh4kbj8Gzx6QhKYt1lpH+3Q3839aZRAq8JaZb/SMIrpv3jao
Fpr4Y+dQJDsrReqASIM3dcfgyg5Buz7RjdCvwcpNmftlpEVsbdYheNMiFbU2w1XiYzSAG7cKJzPQ
YMU+NQ3D6ZYYLm7CdsnuQX34Vb2z7ZcS3ye6WayA+7XC+XD0/VNOvy0lNrOyAtxysyzlU1A2iz7/
bRAMKAvN3IRwkEflM0VZSMrxXBofofEI+zNUF7t0UlAy1aMOKR+zi18zhI22gQDCmr9k1hMpsRxG
Xe9rLIehvi/NbZ4HrJVuZUSYrkbDIt9MdsfhQ/M/8FJbMkv2YyVFC1M+5SP6qSvSALvE9Xp2daeZ
+gz1DFmUincvBx89R5Nl0H/0S5EPK3aCFoyxjK4I6S0t72dgPlSmcQPwRMIGhm5php+yd7Sx3RTF
b0kwDJ8AcwJ3B1+A/8uwOHjgWDbUnwzhsjkU/HUQXn18ckn7ZbKfcZG7GA8LrSIyYuyUXLARxU70
kryLWhxF8bD6SzQ4ubXpjmFyoIEBEdIFzsj9lP2laKmyaIOfkSlnlyzU8ZLUlOXNUsbBA0452rLe
iqu1ekd3phnr0VjV2VX0y0Sh2V/2GquCisEzUsus/U5QpHjpjZxUXO2X1DixpmJU2bLi2KY9QNyF
118gKqj9RjQfXfNSAZX732p0dOO1xuTaK+6dbjMtHudcFEtdVBtDnHvjQwYEIdvfWYQx4RolFBP9
Uh8YX+N5mQvCQynXyr+B4ja37nF+jAh+6Dda/07c9WRO0QdjoQTrof+18d4lCEL5E/Db6Me0B3nG
2Uy0jopXOvJ+UF4QwdAbCIxWlL+SjfC7u2oxkndCJ3H/aNUm9X9QwgbmNZramxXAAlccewprPuAw
/CvbH/RVUbqZ5pxecugBjDA18k0n7+m/8ZjiF23jU2p9yN3F5bNNEPIL5PhLtKxsd9jwtBuvc/DA
uETX6oea1VzITLmEfo8R/lXTmvpYH1qiayVwIH58DlD6Q1cV2ZcFyThZgvmzuhWK+ya8mt4O61+Q
/0jmP50lNoJBVv2C47oKVj4x9MFchGtV3IaRwrFGP/AhAiy/TvPMiW9Qzz064hpliTzdbA3BSE7n
XQo42hjltLcW4bFCzcoAHP0IDWIT3yr/0DYcIfZCdm/MMIRZkKF6TVDn5Ni/nCRY43bsq3Nbuws7
PQ6GhnX/Dy3UqupyVFzVvBH2Gg77omXUP0ZXa5KpVy8x+aVeWjGNbQmQixhfu4I7/F02j9wCDm3x
89PKsqyZDRTgGgVMRBWV8NPUsnwjt7bfpyU5gwzLnl707Cg5iuAsmWxRyXvMgAYyePTpnXPlWV5V
j6Xwo7rFIZpk8iN4Sek5ufxE40jyvulfkpStuQIo5mUOlXpF0wxlpHR/VaZI5rzWjsbI870uDZgU
zvATjGvVp8QfXzBVJPb2Xf8jjLsPXonoAiK8ZpZ5kqS91T+mwJRhFbRLSXcGuNy4RcRtzHbMSAex
rviLaP+C7l8LsmSKAY+7XSeeSbhRhi8X/kglDp5C0veZRkjCJ9VhC0I5Zj0yhJTFaTJiJ3/Vs0j7
eYkCjAWW2tw01CE5jyBNVxwsR+MgjOOgbSPzKyHbOVuj6UauoN2Z0bopJO8F7g2KWOBNMxNd+ch7
aU15q4+ULanJbT9ay5Hn1UghYLGzgoEimZgLmAp8RuWHMBnCfY8xCAj3T0v2sr4TCBOwRLeoCP07
vjCtf6jaLo2pRXkECHCgmS5LuN0HnRcjMhxr+jrfWravpnlctcNJGftXDSuYSuHSU+FELBYH79oX
tzzSKWC/reSkZCTZTmPWVdRskZhgAE5gJDfettdeSgfTMFkYPzLCZjgr9XAKMTBm8Zef/oT2Rc+2
4sur5zbMSibIMNoEblrGAUqC3hmRocrnSWFZ9v4MbIJnXOV6Imeh04q5oOmMXXXXtf62BScXctYS
TqMgSJzU9ZNnsfaaRSOvB82RoJpljwy95SAuOr6AENW/mi6TdCfh0ILcIObqj6quFdq42D1FyH9T
6UTfmKDUliZY2b+iWbDzHlLqAkR8rBpONhiyjshTAlTJBP+CwWS+av8SjzJpYEA30XGBWSKCqukS
xxrauTfuRnmvtO9CupJIHKh7PlYU2M2wwvUxK7+laf/Rop1l8Mdos+FBsLCt6cHCKv4l7tLoqHC8
X6lfduLN8Dh2HR2Ig6bQc9Hh+Mq/vLBnBpKbhgGE+IrUeeEzV7jHXBHIzx1MBMpBpEDB7oOGhiZ/
mNJnC2Yh9q5WdcYqxiBSbz9gFFfeIzJNBpw0EM26R9mgdJAacMJ59sLjd0YmOJ2BSwk3d6t9m9Ut
bfjR40MbHcCDdbjHY3erFX+4Og35xxoWgjRdXF5q4ygSQdyjyzf57psTuMa2fbSgaXv7o6csk9RX
oOYrI74MmO1qVLk+PwphEfOI0ZYyUfgmuSJ7TDvE0bOQvVUWpktZvdfueuJDmUsxfg3MMit0iw3V
a7ZPe8fWsXgkJxWujLkW5ZbgM07wnRntfHFkb4SP76cgSmzUWBMT9TIqZzpAQxyy5tARnJ1so3wh
GUsP/6+8w28oslfFIDOy7r5+s5o/wA65ee6zG/JEDoMi2XMllyGv8XIoKZ/PTcH/w6YVwg+Zt/Bf
F1WxTv19wXteJcnCV68CbTmcwekiyv31UN/S+oZeHVDnvig29TfXKudQToJRfPd8uppZrEBhXqAN
Scxr218Y4lsj8Pproh64orqnoaLa+wRDNS9urJhZabDCDLjDMjIzOG0ITsByXq8RPQlCWdRrm92U
VxJd66ad158pm06ZT5U0kKdicbc2JB/K0VIhtovjGJV9ENxQEGX8fRnlsB9H32vddHqzKfOhQqgd
4WhVUZfHkI9SW9thv+PBfhp72V6lxalBNh94N7fZuMoiNXdxXZ/Bli0CJkaBBxMRrjA5YA06bpXF
8Aq7diEYSI3OpMsfHqXpIbW+4meWY8oeJyqXXEh5swzurdXeYKcuGM2kI9u18AgGF/ac2/7CfqhK
0lECdINkbGkHabzoDYCx5Co3lx72prvT458I6Enc/2b6Ocq5oxkllY6FgAYoL6GmJQvR9hz5T3f4
qpGwcyB9Bf5vKRCZWjvgdjmJxXa/KHJ7JVH6SU9KBGu6KrH5Qk1NKFxkFjuUgnjqMyQ2GGLZeCft
h9dt4ocfoIkVAkjZBfURzbGEZBZ9WA/3FbVNqX8OsDtalL22/dun25EthuW+O/lLVYelByHeaJ40
ykMOZtNCXgIhykeLIRhCxQHnariV9GV7N+CS4uX2t7iEGNrm8YLLPYdih+JXYZpvEbu77MYfxvV6
+1ZQVPTkbzNp3UfKNjX2BeVhr9+7aDdI654vSB2ggylsQDJ9wzEz6tElShmDK3PePXDxGn87v/7s
SPyrawpaExLUTWiHnHVVeZHGA0ijOU01xhJOwdR3DPAtMJWI+3blZctnMImlxTIEV1zlBx65lL0h
Y5/M/E0os5giQDeqDK6Q7qcyT318FIR1NWHO0U2CDpBj9Xsw4aAwfq9RzCUHNZ+ZVF4DalikCcWK
B1yER13eePT+ZFPSlENQKGbMfCrjpdyD8B+6bklehvpc9r608lmEvwIgskwu7TgtANX6kRdbG6Zr
/qFyI2Pwr3eiP/MlQ1UQ9nGinXTs60kcp+EvGMElTIfLd67B69ypCEaAmdtro0LPiVhw3YLDgnso
71ydrD3UaNWiRg3Fac98YZJcoPvnfMl5D+Ie6UH7wKKyKKNbZIyO0ZIW0td31fjBzOaMOo4k0LDe
XBJXgQ5aZPVskIDy90jZ+LWpKtj+88cxLw8SF1F19mUiZiA/6VxY+TyDY92Sj07yTaPLK6HekvIr
lMqNXj/wZ5fB00117izUpualNZ9NgIuTmZTW3gbmsTFldOMqqxG5gBIem+qPcMNlhahOpTBAJdh7
w1oLBVps/1wQYF7y8dsMDsGT+tVcAlSRI0wUlGeR/oqSTZOdy/LgYT0IoBNrYXqPsf/bGPAKxZHc
c4z+UUuWAQW4DWdnIK07Vg3mSpO8mVGLePQg1km6nHdA5Yi8X/i1OhOwVZqWJESnYO8mExiLjrSF
hoQtzBndv4F8Nf/bhgjHqpCNbbWvCdaKq1tCxITHqWjpTu85ITNbgMCzjnUjjgeYScTooF+x2EOP
ocEei8UQ5r+ORFzAnvQPa2KlNu1ISpW7tAhTKJhghDVnGD0O3qa56NBRMGbRyMOyi2g1iHdgGJQd
KvoXdIuDUw6sSowR5wsTlwXuypQtnxgCVIu4/LFOMULt4SgY+GBtqh8VGinwdR6hAzayZYi8K+0/
CY5Zj+G1D9ircnFE6H8wGCCuxjqm6nNVwZpPJpowmw/4oCdkZluh2QgwY/St1Y/iwjwoq2jGuiIM
NwkhKIPtVJMx/+4Nv411wWCFw/LilpyDbG7hk4n0YktPyf1OrD2sxXk/3Fv3EitPUTxLwHl0B+Mx
TY9++FLVS06ApccLV3LrDT0rSJYrlCNQCgYYWT7nDzPDQk24cj/xTc9D5UOOb6J+jeGXYh8q1miD
9ZBR67DyDFl164U798B8zlTm1Crno8+9RWYk+0NGLuNoHZO+WPlMvYLqMHnwcxkVV/kbhdZtmFSy
PsmMSfDPzqkZYRSmdNUQE2alcpIJoLEuXdzMum66wUB7gOiM6pNv5TtiR23/K0Qsr2roDiUimnx+
B2qDNgnXMTPDFp8YmXDzhEGjirrPwH6R6xpwkekL7R4yvn675Z5Rs2UvSUv2CmC6WUUbNRNM+pZC
rAl14MJQkIv/a0tWZFXtcWJr+6wrWNwWfzWgOZOnAlQZFzVQdS0AYVUsi6ZcQ/FeBggV+5aiJnCR
Zq718tCFguC26KaU/0KSHWMSicrys6g9ooCuxIXo9brrt26anwIR4dWxZjLLqUKjeW2HJWHUjHNe
2fSjTx9G1SwH2+AuSNmFGzaK1amtAtwSMMBQt7mq80XUQGHr9i/RwmOlK78Saia/+1+gMm+YXUrW
h2acyC8AR8MFAzNE12qEpz1e6mYRo0ZgamrY2Ogcrj2/xn3H4iMEHKUGb5wRgDWpmXz06Ruh71Q2
B0hSXXFxzS+r3YuQ47ZbiSreFV8qtc3IIjnD+Fqb+tyLXmb7v1mLOG8JdM+B2O4CCWFbaYCMSWuJ
Qiegcuskf+bS9IzAAewKU2J3SyIuiHXCNM2w2BeOxCAJij/WmvtKmXrDizDOQWezMwaOB0mvW9lo
aNpknoh/WfYe5Qj3/wiD0CnZLFf5D2rGoxR++ajPpadFSUd9VlpOg8YX/WfgISxiKbpRSh6zXV6D
BNK2ck12knqQvW+ZfXWOSkWeM6Q755p+GvTkkbKqoxER6bYBfx8jxxsVskSjve6LKRdhLqMJtLDt
mNk/Mx+cpv8DMxNhjigRqDGOYa8/gea1oyRWrby1DG0XpSaGq47KXePLnuhggAOoyawSYmV/VYx/
xLSNyHtg2uN/qeofDd0N4bas6reAWzRGh313C9UJwzqrNYZvOrm+a4/FnY/3Z8FLQMiP/88czhTI
qvQZWhiJGIFYqGLi9p4X0B7kexaFwMaotWDlTglPTADcZJ90H7YaYcyjNEeIoi4ynqaKL0EJvgqL
64TE8y5FKGtBC3XC+Afxs9dc2/wiCuB9/J3juYUcAIvcrDaxw6PVFmzMmUcuNAXU/qKzv5AThKm2
0NiIrjz3bklAA9WFzPktWa0Da3sWMtyCo+KzrODIiqxFConK30TKxtcNsMeP3kV8BqWTrRXrmLfg
WS/wI2Rm5ehYJEnp5E8agPgz+eujm23QfXZ8WjfUryX/VrhrIZ/lYZeU2/4vAdlnDdK8QC4y9bJs
2ZTqTIYl6g/ir/ZZigb9PI5IOtiruUhqjjRNYbtWMAy1DP76gKlBfYy6t9ALYMQYB3amSo60wk/7
L8vZS0/cspiKtXNKhloi6cHELUBIYoYydXPmYZ6K5XFpWu0qUqiniBJO4AyipqyWA3h9F3vARBJp
9TXytwRpoCdnG1O9B0j3+zhbTL9LwjAlq/ExhbcaSqC3KurD0Gwli3nSJrmn0mfj/UweA/4pEHRp
y9LdJjCzKtAw44cUOEg5PXY/Go/ABZ+OlV/NAO0kXPOSWEdlWgGC1dIAXalYOQbkSGTxXTB3HlzU
Khn7j4FxdETHm3rFcYymhS4802qQHdRQjo/tPsZ7QKTd90ATULfNprZjnOrMmhSGsX684Z0in1Nn
UlmcvaxZIbqMeTQ8IvZ2THEHsZoyCgDIkUzVAdE5YVryNSclv0N2CPiyo03cL434HJOi6O1pIAh6
mITIGMU9Aj5b5u24GwlitdBkMsPsFzqD+xqw5keTr2C+6NEKYhO2kYEFTL4eVEfV0G08JJzuN7U4
Zeo8x9uTkirjhhHcnhtXaDOiivjhz2mr8CmzffVkp2fRwg4Y3wvKDJsU6Er7yXCR5vXJaDZleqvR
BPS/FbV2WXAZVZ8Eus3oFokfiPUpQeNfy4S9L0duC5I76uwQs8ivOLBl83+86KA9R/lUVewp1JXq
2Xu6aSZ0grNi9FdCBIuiHFfo1XE3aL2EQuah0gJF4ecQtk5WXryYLZK3ycnZitjOQutNZHfV61QO
J0/Ftt9xlfRMdfC61leZtbMgtpgPUOUDE2R3shlPGBff8/ZvBHFbwQjH8U5MzrHtl7V+KxD519bD
kkvK73Pk7evgYFIHqpJNgb33tZNdn3WT9Yq8s9NHb8aLgU7ayJ+aAmVVJnQbcytOyCIDrxh7zgRe
6eNDol1K7c9nLSEpj3zC2XdbG8ujnnyLJmEGlyLgPhDbTAR2qNGJ8SsqkrDy7yQnuA0uA+XS0ZIv
MSlt2LeDzyxak2bEFAYh73oI8y1TOsU9Z+ghYuxUkvm2OSQGmsmyupWNo4EWxgECzBzFDWQxEI4f
oek0lbdI/eiWkeWmnPvg4I9PRAOBPU3Ua70kn0wsPJPkUvurGS6efiyowuHIO2O6hseCmUnTcegh
VZ0Uei6+9YRs+c+RGUfDi8dMHS+1R75qtJSM2kG92UIiCJiCuynFMd4tVGaKiuQDlrX6p4CnCTsL
9+ZKyTeBz3be87ZycPa7fxGqfzVXKSnClaWzQZA+aw5yBUur4U1eTqQAE4OazUcTnuSYwtfBabZp
g+PoXq3yZhIJYaSofnpHyU4MzCAno/Ckna1Zcf94YpojwU1H4vEbqIuYqCT30+gObYp0CEGQbgMV
Q6keiqv0ZdvGwvaeIVGeBe+KkObotIhoMwS2zXnBwi9lS+GvE3NrQt7NFHXnSSywdRoL3u3wYikf
EcgGSDpOLY2EPddOXAHuKhVmyEAmEeCZDGYVrVwVYcmK7W3RCOHSn5mIFviuoxoPKh94iasEMwN3
EprbJbAdA42q8RQgfIJ+4xrbwv3s+50opF/257e0SllFG/jsuUSIfpDJRvU4CghYWxuWy/kCASxD
Bi/xl1bxa8sbP3orwbNhhdabw6bptmnZ0YS2DoGbq1ZlL0EtH+C76BgM5qROZAlU7iapXqEUYH6y
F3Fwzm0L4qBuIk1nQqUY7dpS7c309OavitkAyeVolXOmY+Ndtmi85ZbY6uRzZDesRt8NwpocC0+C
Ckak1BtIMWIXxVtu/1rtIewbtoSY2BSfFY69RNz5HTCGcxV/X2voyjwGfC7037I9jPWAsgQoPxPx
BmOFp5NhBpzGtbmptL7adcb/3Sp5gPRinmssTPrBhlwtKS0R1+OjqfpqVaA/MVR86ty8LXteyq5I
VF8p3CT8Af3GIhpNVQRYAhwdPT/GaMxiUa7y8WEw56Vc9j5GZDE2CUGKCuuaEhF5Y8gcX1NxwfGk
xVq1RQCzMCtjHYwwkaDbFbWJXnqajdyDEVS3by49nUhR/N9quyjlm977S0IKaeUfPY+/ynSwJSqO
QLTa+IXAAKwjOKQRmegh25ok7f4wwTFOq1yWW2RHC9MZshj7iTk4nqG9dBytMZso6yZlzGTjVYfV
NOHwiFDcux58TJw+dc/8EcSxhuA/sHi1zQ3tGNU5a1eMKy4fM2a4uVlzFFXll4QmrcQa3rhbs/nh
3vIQv2QYGOKUBDdTfgTsvwCj4aowlyNB8GjNXbJsJZFf0lEjXLr4xFmbDPW/woDu32fQDDLsSeQM
IoqMAnch1d+DDGhDaHuPtzO1JvWwt4k5aDI9oTPE9MAjWxSd49fM59lVhFznLQ9NVuIR9zY1M/Su
/k6aM+FBJ5LF58Ri/8fReSzXakRR9IuoajJMdXPWDQpPE0qRTJMb+HovPHOV7RcQdJ+w99pPLqZv
H5mVXY/nwnmdIQvCP2boCNQUYNrtFl6G0K1N4T35BExYSD1CPzo7bDfc6pv/8NpJcyemj15i6GQ+
VefrlnQ6X44vGA1Y6xQzzXgVIzQKdEaWOJHT2j94+UGAMHMqf9Nl8aXqmbXl2odXj8ZTD7TW/YxY
j4Z4MXMGWIm5MMHWagmi+kKuU0zpfr91imOPomLId2bSLT0+ZTFtQ3TbozxpSEd8hncGKOdCfZd0
7iMaG73H6Q0gnMucv7u16owL/L31VGPwJYnBhfhcZ+Cv5b1FIRHMj3fgt0hRptsjAo6xQz5+LhGk
E2X+lPhin4icJJlkURj5PpuYrqAVRT8luxcew468OzhXXCaoC0w93Gj5keAbxmuwzMtqwhIzUzm7
ZZzpx6qOLvWI+webTAep03Hara6Y/toFJW/9TEjk1pjtvEZ2y91hW2IQsRA1Sha3RntzuB59nWa3
p7uvopLIMY2k+r98zManuusvcUQiJhw5X/i0cBu4RUu/yZd0FhvNpEqiEw3YF1Fb9R3rsYhK0n4J
sBYGDado7PVLvTKP9P+PNGJa70F2OHXQqSmilj7ih6IrFyZtqoalICf/Zuyg18J1c0ywsK231Ey4
7RiuAC91MK5NU9tpdL4dB8irqTad4X8pmtSAdzmx9L+J3Rh3B9tWa+EZ9pKdOeabhcDCLU3aAzN9
T+zyNaLJ1FnstrnBzKJft1hxUF4+9f2vC8NvqiicowpaBHP90LnoKlkOyL4zhDpQnNezM5s53toM
FbtP6gd90+b7TjorO3m4jPU1Uhiz8ceOofOa32OF7uPT9sDRdFCvzeTko2rW3OxlcIZ/o3ZC2DcY
aB+9jHQ3KJL9phDlK6kiyNqVwslohd9yTA996M/62GVRlg/HfbTShozTAMeWISQMGD/t1a9fXO/k
mhL51odfE4k14DkMYXW33rVs1dVG7B1wZTfcwyZau+61QWNFIEoK7zp/Ua57iEN/m5sNsgBOtXy8
RJr/M1Yx9DykyQOSmDrCuXjvfMyakroXuBPhwIaNXNKYrVR32WvMtu193LpblQRs0lE2VODjSHrA
vIsyv8WpF9P2WD/wWhcyoXWdRQ1cj7CoLTuhw303zPeU6ZSRfnUuo/bE/iVflu5JB2zDsjPE1Bc3
23QkT6+NiGRN6B8uOu991wFfwN0hw88JMW8QdiMbmhp/OWikqLwZBZYbzV6iGMHPXxTfzMqHirzI
/Kf2vW8/niVchLboammxTGRVwL7WX0mGayMWNtWgqMaB5nQaQSOXzq35WW811L4mH4/JmEKq4pbN
eZ8B5RpZe716LTkqq54z+MIaU7B+i8w7WPnKP5Y2lUv94uMOSuheooPZIYwhEEBazJ//JdjDzTAg
goQ+mO133IWsw06+O2+1Z32RQvX8O1ZftQVWNXzOU8TACisw5/UcjSFHUNUdeBDCgHQmdYO7hnVP
u5/Q+QLRqGJvpQzzrsHHmBBQwele9mxrc/xqDvdykIP1DOLtxDY7mpe/vBgNP7MarJ+IxUuAKaAz
BGR1hbDX2iZEj2mVe5ziZA+zkGCx+eMm3xv06yVvCP8IOCoTNPUWjr3QB3PGVeKH/VqfJbaIctiz
m7+N2T3hGK38ejVJ71+fDjnjLHdD5UcYXMqSFXonMWgOrGk0qr59HSKGBQx+JxdVEC+jgVF2iG4N
23X+R97LL9KndnELC5z3mokshvm9B4GoboGci3eLvrAxlgq1t12Rn13AzrnXZJE0WA1LjEhV28O+
dJ/K4muycbUy3m1MH7cbyWhls3bwLrg5hH1vn+BA1FkPDXm1rvFEi7zejXZCyxqvNBbbpXHIxmsQ
toeGSOW8FicTe4Yls0Vun4Is38bEpEPn+zD7dp97JhCMjnjUfTpn0dm3UhisAtGlMqAx+vxPY6uY
Co2bByJ6PqcLHxq+s8pG5IUcycARoxg7xqm1VWGxq3v08+a4yZFMkhuzSqn3HCSNhhdvygayVl19
jL37ljkjIq1vyQRSB17rBsYiaf/l0jwlNutnDqvMb29Eli9Ntt5dbbD2nM4A3Z5iBhSVgIWg5HlW
xadA9iQDB5B1N4gfBOE8PJsmuWWb2OpLLlOCg82D4XVrsAK1fB6Mbs4d+Znzkwfq2VrchqR71ql5
ismlqGs3te/sSOR+srLqpY0UfcUb3j3wq9nKpWqRVbXSrX43Upz4bQA57XWWmmlUhR6RiwbVXY9t
LS3DnXLGgyW8TdkXm2ruemDWUc6TEkOGgMfXwY6chOIEzHqRine6LVQpYp0gLBQqfsTha5jrF9tH
BsxMrx1JWbpmaAEq6sN8vAWCqBw8VPhcd74G7oyza+RAS3D9FYHxamCzZT8Rd+R/si8ziIMl4G9d
pHId/M8MtVcUvXzo/cYqUVgEROhO8pIw2LLqlccnVmqfXf5sOQngaLZUZJyqGDAIzsBRnKuGcWCd
/w3ptC5pllo9OPhRvPGy4qLqYl8BZ/B43CEHRAnmqKjfUZzSDbQ3Hn6CRspCNNd3082Sx96iBPFi
dtcUVRoUMq+hViz8cxsGp8BNL27nLbOBvo1UxAqzK9ueJK03Q2WuE1ILMyNZW4hW/VSsDd3dhzEY
NdpgwUBA5ybBBO8K4wRwVjYPi0LCf0li7KOBg4SILIeSpqfmj/nDMscz4oXCh98g22KFuBgqeVE4
NUOAPEVAYgNbw8BiNUBR7LLd2DksD8pyQCuIf592XbiCyBK5KZq9h541w2RVwsyycbsD+YB0vAng
0jguPJbiLaJBjeuUq55REfdTUaYHj2Qqtw5PFJIo6oJzjNnF6otVFLOv0sKtPrrbpi1XJXU5sH3k
us2tDbSXGvdty1ZgwAA9MSoZc87ioFux6Fc9sxARwZnTVwH8FFEovmG2siuTf0Ms2MI1s21kMVdR
wb4k78hxIDXxh3IsrGSvTkuGA9JPnkGq843guyvRkXuYUa3voPogQzBI3nQmDkUolj4ohgK4lC+3
VEabOJjefId8q0hxd9IHYfW2za8aUFjENl+JR14sU4HODz5hb1ULNVEcBs7zZGuMCIimsYH/oOCY
tSLuyJCrAMdlAiP21bpj8Br04b+WtM00R9eY13wKSJ1hQwTAP2qEFcgNttaEkD2jFMOvYyXZwXb8
H9P6SiVVdajdfdM5KX3YKHPAnK6vRkr/IdIemk8wRdue2uCvG3/yeNlyOSbhXB/pB9fXYKB9NPZL
MvmrUPwq51ezg5ugv5jn9U31ZzpqESKTGDLBPNbcVx59TlavQPAtTZwmgjlBzl/VMK8GbPIhZ3NM
O5lyRGDj1djhQnUDstehi2sgELPvw/pjVYA1kSbV05Zm6OFEPoYwrLtMiRs/o5MPlmkDtMJT07uL
3KnHNNrp8WnECVNGwybSGGxW1l43212ZRQebvepQv1jNuRvY/AjGgEFg4chmjYrdwYE0hMfqjANv
qwsN6YZ/hRUIZxtzJaU4ioZtbvXHkN2xl+JZiDHOGh5mooKMlGDnovXQBZLRruB/yppVndWf0zjs
XCYrXl9tnAlNmttxXfC0R7IVACEARD+OffXqetk+8aZraDBDc+OdhQ1cQmHuBfPKKT706KbFSNyq
A5LBSTewmDfD8BZ644OijwmpWKU+xFoTKYQl4UDEdoF+IcOB7u19WDMC83uIBbMLyM+QNZjFgUFQ
iCqV5SyCZCPVAd83t9E5d/TMGUm9Iij+GsjpTzIxryFLvo7wkoZJZzZVm6IUzykSh843iEX9jsMX
tuQbV8MuAdmxqWrUv/PuAdZM70CTMw81/7XWYB0FJ8aa89CycrE4IxQiXzVAWYl0JOXpuSnjBx/9
eZyiN89OuScMp1gM+qvOVN6oXhk2bV0JfBVBVMmOKkespVU/ktAfAp23wHt/x3IDg3sdIfKL2n90
glSv4ROFPsYiZKYXFVFqmw6KmAKUEZ5aXEYZxPvEPUj9uwp3NXcj79zBHr2HTiJ7DSA6H3gCc5wh
XUIwTYfeH37alIE99raUfJaIXEo95JQE4TtSt3j2R1vGG8lmeJQ4WwcWS/rTHInTuNxG6PmipPop
BvI7HZqurMnWI74DwZC6j6hHOH48YHK686cYH2ljeArgItSQDspYvwt9pnjSUgONs607slw8penC
ADXfdnSnaAls9MGJ+LERfIVCYLWssHbAX7XM50HUm3kKWxhOtyHzdnZjga0LYV88hvZN4K2N4QEF
416vqHcFl30Ju4XN5jHiS60q+5V0kBdEnNegxZvj5POhHUPTi480Os9uAguPxV9rLl0KVY3gHlZk
T7pgbmUwMigYbgaRuRGafho4j+MRTKRy/+JiXuHyi9lYICzWzsAy/oXMBAaEfbWNvh3yzqith1ze
Kp/5UjTuEtavPibePCn2ocVmrq3ZNeeLlniwBseB5lS7XCedD4/pqOitI/fbKNRrzXGTawYFl4X+
zXRfswqBI/W1TMOZ9cICrDqY4a2Ac1KE/XM2WSuvid5DoI6ezA5D3tx6NgZizHZazds2Z0BU6GXM
9IVf5t64n9U0nKLaZSBULoDsr6TiU22JnYLHZwzjSrH9N2aDkOu9WRGN61DuC0ARVYY8xfR/28yO
0ax2wHbcGzGEMZ42Pchfa44b4ggQlMfT0UrB+vEMZSgI/ypWpfJPHV4xMfWPiMJ7GvFNpeB/SiB5
cs0ns3OHEN9CO22Ir6dgZ/qtO2ItzNfWooLTQ/wHGS+E06CXM2rxltRXjGZ+6uxKJdGrUxJmenYh
yeHZUl9l9qr66VBZnI+VffRNwd3zNQe62ED5SmupD1j+QDuL1j9Mw7hzywqYnK+vVMtYKcKyH/Y+
eQHoFEULlSg/t1AW/MzH9kDZXFV3o0DQUsQbQcxekyKN8Jiftt3BdB2ukJA0k45CjabBRrEa9MWj
HJ2tIxD8OgCIKnsf5a8iQIoyJ4kQh9C5/l2CS6rUiIdgXvTVWBCZSKHgCk17nRonNTmvYd1uG9M8
97G3Mdk52kW00EW5r9xhbdXtIW8lMiAkZows/6ogP6iK93C+BFWDdzhbWwRbmSMLEddZq7J+Veln
mH9NLXCTSq6BfHMMsWUq+rU5hftcqF2cTs9BWa58dM9sgZh8pwtrwvaFs9mcjiYzsKBzV1zM6Jty
2EZEXeofrU++ur/0oJNWwj0bDXuSVGw75Cp5dooDLpOwJ8P3h5cCQw8JelCMh4kWCjojCe/cwfY5
TMBUQnPvQ3unfFiKLGEkxJBKd9HmMDYcU4MzVt08dv6KfJYojjcGeUuYJSx37hpml6uzJwELCDgr
ERaAEYm2QircZf4JJE3by2uAeJC79j423VIV2AnskN0IpW8NMGjSvnK6UgMZphVWxyzyNknifIcK
zYZotro1cSCuvOQ+9yCJaN7pt1gjZCzbOpQkHyXKuAGx9yTUvoxrJMa/YYsi38WrOUsRWrQvetlf
coE9RRcX0/U2dl3i5Br2gw12P41Ig2D7rbn6qfaDXWC6K7tvbpruYJyD3MFE1R1DDGlnh3Twydt0
Oli7f4Xer7KSwxSlYsbEsNex1Mpt2KCEpeS2q/orVx81EunC/7QZbcOeffgT621XbgiQI8k5yz5S
buQoHjHlDNEhUgxok/bLcaJ7yfp9mTkdFp+ABbylq9mGlGKAFvar21+8sjiFfroY8rs7W+oxJXrx
UVTZPsch3LMBAoLAhI1vTSnOR+c+k04KOH9pspXVezYlB7e9WhBk4nQ8YfbYVHgafGe4ZMmEpRMn
AKJx01KYvptFMlD+zWAB5f0rkQyYnXqMY35wlXE3iNoSYflqRczIBmfVogd6GgU8QaCujkINSWEZ
2Pns+J9uUTQB08hvuluhZSx/tSpg2aeYEyXfeiMp/xQvXdfZYHOS4R2VHYlIIXOhJvYYdlh1QBRV
sEliwpRItHSBV8gy3Qi0KFN1rsbiaurkXKE+KZL82TfgELinNIzBVzU5EXipRjFiHcv4JyxcullE
fRFbmsrO1kzw9gMOyV4Ccqn0tyhnijk2s9oYCAbEWyvNCcJAyj/8dBbTdGh1KxF0ezE6TH/KTTqG
GOIBgbfGqWrwC/lyGajQQEdDlTb5p6jobxYS4ISjTRPtOfSca5nGZ1eMayO1t6rouD87HBYuETYX
W75MwbM2Us4M7qX1dKz/uAjy8ppI8zBGzc7DvTWhMW4M7VnzXKySDIaJuzT77pJCnK4juPz+5O/G
EFmjCdh6njmTv5BqWDDpprS6O4WQleOZFggkD2I0F3V+SAexqPt3P2s3oc0VCT1OufWiJRkx5hji
92PJhIg7yg6zEb0qBWRfY0N9PiO+dY6ucJN2+c7W7LPGZa3CkLeeuHMwUnEOUJKcIHugM5z16lzy
iYmeVzCYRCsxTBR4kb1o8llLjnbOTBgvtpjZOcD1cFeJn5HgCIO9WpaInQ8FJQVYDH+GBG9z1xnj
ttL4JXMDkwX6Mxv+ReAC7B0j0F/qGrleeJVN94cIb9vE9ktUxQ3TBXoxTLnoUxUKR6i9nSFfvTna
O0Gs2SGjSuY+GPdS66sLlR9aC8xlts/ZxWP9zOjTmtntorHXyHTrw9DaYx8ED002vxwll7G2z2Mi
/ywXVVCBNlPQKzoTBKmUvakkJ773fINBj8GwsqNvzLkhQKmCtnUn7m0vNvmguy85C7CbHPujETiH
Li0B7Ho4F6MqemGQvAxliDcLWPATd9pTV2Icij96/b0e71U5bfogZU9HWKqSuzm+iZ7yyTSjteuO
v21Yc+pRqlZ1RawnVHS9oDrmPukhoUMiRwPT0ANOpBmkSb7Ty+xRu2+GyRtTUzyYlgtQGT5SAJXJ
RSIyNKTUKjpXzWMbHtfeLdUA5RnJvuesGmE7uCo8WJl5zgndAdNkoWbnTx4D4uvD6t9YGq+WTyQ2
7b6Wu7ustUCQwK4MdHuTe9qWAeaCGntrQ6VKPLHRKIQZ762VoR5JYczrPRwMGLo4cbWs2cfJyALD
YdhULNuQfWbW3hsWfOuIL79Qaj1ylIZID8bGOjcA8VtXfnat2usOrXZuL6esPOVw80yWv4X2F8hH
Shwe41l82ph0jIKo3wmBD9FHNF8MDHHzW6g9tRZsI27OIsHRWSaPjiwfW0oCW4t9GqmtV30p6vyu
mRZ9f3eobehWcJYjfGvTW4l/C08qIJpXTw7vckILpIg9t+90vf8knr5YNzYm1mQtK5n2NHCPcfeE
cCW5r7UZqECH1cfHsEVKlszCj6UC1BlYZII57bEJy1uaqLtT6DetgDo8mUBJwD0K5zFk6tMOu205
bj3skVWtLcuOGtAmgUML/pWNs5jYzXoMHITC7MmYKhl1ZAkjP+lWZ9qQ/cSaRzTS7BMQ8Q9h5Ld+
xH/e6d6LKvuPBm7ZU9TMgHT9AIuTVimEazQV5g3h7M1NkMRrA44+mxJFR69Wmg74Kg/3lviocEhn
PMAcP6zUB5hvEx6cqnxunHSvk3BkuME3BPgji3i4v+HNxxzSWfw0C3WtTPe5MolcIdfIQFSNQuTK
xTAwyWKipaF8jfNLbsubzlwvGRuNSXmwsWp5sAsSP0vaQ4k0GpmJrfkftYm2WoiH1uonz8TBpsKW
kKN4Y6KJmUzrbBXeJoySTeMjJUKuYysqrcR4APGHZASbjInNeRBMNguHw6GL2H2ImBoC5o3R1Pek
sta68F5kRWPTpsO67kJqRAtVGXkruf3howjA2/UbU54QQXJ1usjBRDvifoa5nie6Ta2AhCXUCHwP
AFSHc/ZQF4s5fRvaiJWwtajD+kVvwmfL7++KJpSBJuhFAzDcIJGxQ07j2W8aIE0tgzt64UuOEESk
EVPM5ujzoy61fHoafELxvFDSHWYbvW1XDjVtk2hXphbEBPawhbECjupNNvTMGMN7GvzY6IEsUfal
Nodim0T0LOqNXvOXDhWfEAqzqmQ4VkHMRyHP5JEZvWu9VqwrMnyX2dD8GD27T4MclWpaDBlK8nA4
Guw6NfjFPBya5Xw3RsPaKfyVsGw8hu4q8j3CqYFVQJnVaVcQSS8nCABaZywdvD8ulFcLqYrDuKuL
3bvqs36Ze3M0GFqV0n+XJrhAyg6nadg/1Z/csM4ij7xdp1f0FzjF48FP8K/PSGra4hmk3YTi3mdo
dkvnjBOPANwAP5kEjPHXdDCyiveiLSnZzGNtjYemdA5lM53LPLvmfboJcrhjRm3tYvMRwQIyW4Sw
DoMLJOgW29jFWBsIFFzD2TIZeW4icyHnOaNfnlh4/2YlGFwX7JaMSYfLp+6EkhONfZ6cqwiEekEA
QKZ57KkQvkrOztXUWHeXczYKJLLKEs8olmQMd3kCoUqihk7c+qDV7bWXzZmwu3VJKQE0ynwvM+QS
ZdKxodfShaw9/LgOfA1jJfuKPtUs7o5i2qrKC1OxM34XjAL6a210Ak0Wx7rb0TvJxKGXzD9b0ynJ
uPDY14pqb2v9mxyLLz9Ry6lwDq0Z3xhxM1MCz0LKJHDfcI37/bv3Wdu3FYGMDZ8hZm3+wYWIYLvy
3Sinfdilv0WYE2imHVK06Xbp8CrEV6tH+s+/ZHnBRKptgrXuMirKw4NNSZR4yBIrjQVExPC9wZfI
AUnMiAHVbSIvuElZOAksaWFESetRiklc2XoVfHV5cUTfv63JMQhN5LBG9CtS9VwagH+lNm30FAWz
P1qPyDM+ext8ZoKca6RMi3oXlSKVNKjxsWYeQ5aUOzn+09Ax6SxgxRR2lyw9Me2UqYihxlRmNywa
fPjE+HkCrGpVW5yNoDw5Q/6Xuj153+BjZViuUqMl3M+u1oUiYkxL9jnRxFw3ck+diqsB6Yfu7Qp6
Gqf+l6ENbKbwUgv41i4kLOZbekZyfeYvLDd5VKnYEPZLgQ/t2SKxu2rqB6vDlQHDm4AlXEmReM7Z
JU5Wt9R05EG6czYE9aUcsZQY1Y6Hh4hMW6nZGZV2zZrx0kFNxjmIkctQsNZFfzKEeZcxB35enKLU
X+eF+Es1dD0VaiDPIWjdaEJc4eXah2aI5AavqM5ujRpFeeiIXDSqTLMMRGzZ1UZY9jSyD81dFm1M
8xAg4r2fpsfgQg5sQg0jvvDWE9X1gFBKT+KD67KOStn8Cb1CUDzc47o9J/5dN7JdKPpDHFvfZIat
pJMcSsGFXImT0bL6NgmzctHHAacMy2AxeOW/yI8eVTiiSrOPqc+efmShTvQtmhMABYjDreI9d6fH
/KikAv4m5JrPAHss1h7WVimjyzAcMNqGf3UAaKHU5KXT+kuEyVLzuSIS82RDcU76aZNEPh2Mgekl
+usluG3DMk0MfgM1G1qcSJ4HzX407LG0jmWJgbNw8CCPoKF4klnGrNujT+oN9AgUWqDXjMOoi43Z
oRgaCYGzuEmi1r52Y8o1BSxlEDeCep+K3l6yN986GUlt1MlPBXGdhd4BTKeKQUHed/pb4CPQZ59M
TLWP1w63EqTh3KnPwmawITG7BTb97UCdjumaOMXWXkYlZpQxzo+NwAjd2qjz2h4jZDELYJtoP3nu
S54QaodFc/Y4IVLZNTh8aqG/V/rw6JxZuSKDjfCnVa/6D9fR+L2jjetG5wzeLrpFfVnj6oLXc9M6
lu+NY92LoNq2E/wtPdw7XXOdeO7SRpWSA4OOrAiJxrdng76Kx7ttetRdRsFiL3vpSkaujk/Jpi6Z
33ACFteOXs0BDGcGxb0Lk4dwov3YTS/5pLGIwn9TpvccbIK0gF+wumYLw0gZbJ0AeE/kHHZOAAxY
R1S4I5yQBheWDPqs/mZj96frWnvhTHWXWy+xV6bKTjbB0YYPNE90/odHD6JxyEed7UOAQ6U5qO/G
e+PMeNeD7q57DIgJCLH1uzU5i1jShSvt1gFFGilNbae+ejiYnMJ4d0b/OWLklhMMXtGloADYGfUV
zCz2iXplWi8p+BSuHjhVrIvQBhqjdp4GxBQ9b0yZuy8xyyMHa4pjVb9ItN4iN8G3+WIr44pL59fk
JJbxnW31uUrsnT3A9Y//2RnfJ3IQaXPzVpCDLXXUc/QvcdEcdHM4EWSIu/TF0jM2nDH6stTpjok7
x7ygEg9j8gRIL/MFw3YLEagcv6qADRDeVhNai4YpkA3w8zDyUrnOYpCvmt3gusvopcHFVcauN4Jd
qP1I+IBtK7ejAxTd6BqKVSgQU8NPt4XV1nsvlXwfUh5ROL7GPepopqQ6IBaZkaKMuXSwGGzJiJwR
gptGbvFuwlHn59CJ4IWkBSAMUNHzrmH6FyfIPQLn19Y5KwsAVimoQEIFAaN7Fm4w8VnTDSs87qka
iZ7ujjIFNd76JwyP50A5HybXQqmMd68qnmo4DspLXkbdIrH9W9XyxQ0BXKsWViZyYHZFetFvNHxO
bnzUpx4HElYy00cBkWaSmWm2l7rGiMqf6WKrkmAsLyMQxCEcZkhOiQAZodViqzkdqEVWGTFhoUMA
CWqiUoVLfUlq1Gi2F19V2JztEAmp3tkkJHfEc7KDZweDqmVjxM0hxl3rWt/TvGxxnAu+Deqzr2pw
flKvvUxyHlOjMMgi26cjwutUMU9R6ntE3Dy5xJzHmnUtvZpt+rgMIEOYrElgTDfsXk28QW0V/zRl
gVSSH7nfjWdSN9YDcjWm/bsR6XUbk5zAKyJa7w1U/LtWk4uFL0wi78xtf05e1J6KhvsiH53j1KO1
bQv29G2xQT0llvXI6iRhE10g4n6qTVng3wAzneYx52EB8gZ2u6Z9ZeGI9NAPtu7YbUXcHnzBwWxo
JEjn03DRhgzcUUOlln9rniOORcnGzFGYgWWBXjQNyQ/s/YbMwRLrhmim91aYtzprdmWHg9agwK2b
P0wbt6hkzcrMnaAnHy1PVvfEMEgfOUu/wRKKZyozfq0Rw9roah81inhKQCd/ml8Ojz4HxQOyhQGY
SNEz3NRN5gcck7epaIgNdI+ISvAfRPGlnpFiesUGTKiz1Zc3s2PUzlgAtEN7UAPkEJUbe24b+pQR
EbVy2DMoIz0DHXMBSIBun/LpS5PlxSi8W5kwmK8q/syo/65JXh6NsNhaJQHXbnO17Givkadut+lr
A5JBYSXKiVpDGuD/s5mG1ZTsjdIAfsX0yZ4FGThzHKxmOO/J9pujGnSYb2bLc08q6ACjKHdThghd
cyWyfPMUi/zuh9Wnj0peuQJThImnDgyXA8CLOC3HJD84i2ky9OwHDPFySv+8hh+p5u0BlN0GVXwy
PXgmCGKbZFzOffINE8lcd66F3AywHzskRtvcJz6LijizdwmX95PyPy0gzTakghqTlmuXP46lv3fp
tGcSebWHchO20aP0prVvDKSqasy7wt7Dnhbu00xQEWk41UFUESayCJL2YVfN3bTzSyWBUFKtokoh
uBjlWDIRx44pYEDv4XN9pob1kfThssrse1KjfB6pFEawUEmqUNahTB10svM8sg91LKKeUT2M2H/J
DOjUXuk/LGG+EPHwqxh1DI0HORVahBvtgHgcnbGHY+Z1+9oWu4GPP8zyY1jWJ1ZTK0/gc3W1swq8
hafjPhftNojh3iWc3xTWWFJpox3rPbOAnbQjNtdRLYOYZq63MXKjudOdGCJegm3ahIAYlGSya8E2
ldHBEOllNPS3tCAertHXxB9ApJpxiGBcTZcpsIPMoOzrs99hVAUfGOvJUrkXHR7iwPzHNuYgBlFf
O19uuPLX0eDsanOvbFsHNJJZJ0eH2FZEz8RHj4uerKq26NbGkJGpxVQTZao+okGzUeCqoSZTYkzW
o2kTQNOshqw6milrb/6apLRGz10GyzIwxQrzZ0qEF4xLY6BzCBUI7ambsV2EoOXMmCcFBqYSDD6p
V0YE56PUHiYKn1FPjnUDtrgIEVto1IIl+cg2HeDSGKH3pdq072v9ZifTrtBJ3hl11DZNWhOTaX/3
nXdu6+4x6CBYm0L8Mxrz3cvpA6sZEq5QljoSz5ffpBypJYrvIZbbppjWtWRha8T5NsBMOOShtVa1
My3zKHppPQPHG8e8AachGF6SMXsxG/JE2NVzCHnaTJvhlGpkt7Mj80Ml9GQgfy8xVflaV/564iBy
NIsqAKITcwm5kvgLnho9/ZKh8/3/lN+Y3mOT3Nhw0v5C33mUwm9WUsNaSgzmzsuGAzF9pzSePj0R
IHKZvBcvx6ve1tGefNXNAJmUmw8T1ADlTEbuW+eNH+UUXpnxbTJSIyvVbSN6NYSV3R3SUQDGNFh2
RTHAood5JDAtS7O8WU7+ouW9jhqx/2Cam2/ntPm+VgLVldqFNYep8ubeOkHa0Q7MtCAXs3lhlJun
OSZFUaKZm+l1xbQojWDVWuoh8wTzeAIrom/ZO1kFhsIoN2/UxHPOXHnPHZu9LXKmxjzEynvrRyyO
QZqqOVqNs63V73XT8gOMYImVYXFyUu9sZcpeUFAQ1TEolhUjPhnQmkKwoXV7uohkNsFWpn6L/KI+
Kg/IOL/ztzLZ7Vae8+r07Cd1Rf3a0uk/ab58zWFQ+AqiQDPwEISm1WuddFY/zQhEVu2PlmPHVjhg
APQAsvG66guVyCMWo7XUqgGK43+cnddu5Ui2bX+l0c+HuGREkME4uOc+aHt5kyll6oVQOnrv+fV3
sPqlpBSUqIMGCugyGXtvBsOsNeeY4t4axuciqdCAOdy3VRgdwzGlmFRcNBGyixiV+0JGYX7TB/V3
pTjCpALntynHq9ZxvzJRv3HKbWn81KCR+GhcKXiskz/jQHCBDFYx1T9ICJ9i1etrFyk8/qnMYvvP
wKHpJEBVFgN1EpmG4Nzbgz3e5E7E2X0KInqHlNHjHFxKURwKqr1xnP4aQM1Z5HnlfU8WA7lBgDLt
igaThvjsk8d9FZaPJD/uXN+ct8O3hupFQOEWO20ccP5LnoHY021KaFI+g5i5C8nmNgX314Wl1+L2
3vctTZyCaRKG+6LCwpyVV3Y/v2gS0FJdAZjv6dPdGMe+ntpxb/fljZXgXkF/FPLA+HMeTNvd2rV7
Bim/audNOzh38zxceHqEMv0COWtrr9INmtiL0C8qzC+JDz5UmOIHsgVGhLdbl7SJ8zZy8kONlo7U
0e5b09Y/ORTj8JNksgz4yXZ9DKuyjdrifKo92qMAmXzT1xcTbs7bwUFgolrwZNSUEEAAF28qbz7X
XZbc115dYSAu0WRl5JeGt+kCHhecf1dRrSWUwCM8tl/hHRMLTIdrxePCGdnm3i4CPMCl+JUv9LxS
2B4NZBQgV3iO5nuJ5AylFq1VftLLiduMf12tkvtnVh87P+QAZ5ov3rjt6+tuuXa6VX7CJcI9JoSf
p6iUNmD1huSgM2sHyXSTDA8g/SM66YJuSv150Se3/SL9U10Su5CXO78ptkH5UobwR629AKA9kQSl
wyOwya2T5rughQ9gtgiHR6zAJPz0+tYf73pUCu0zrkx6JXR9zqrxEVMqBci428NHq/orkFayBPF+
XGjHrdEZK/ufOYTg9SjwCNA6jYoHOdNARaW6piRc58OBSzue3xRVSBE+hdCwAw899v3U7vweDhrs
ngXQAjyfMsMzi4wzvubAmHHfl+7VXL3EeKuiwHDd/GUBnyRQgHLQzxAv0TDkmwR9nSfjG0qbvLLc
+llNNX0+w/SVYbJJGtrkFttEx7trddcZsj8Px2HMmDE2AZAoqNko+oLdfBnobZFO2F3KBlpxeaoN
vwf06edInnfWE516IsGs4ELeYRzd0r2m/k72Kq37jdCHHOKpiqACYwoMTyVIcxg48dPsecepQYh2
Jp55PE5NALK/KxFccoVDC38xURlXbKK0+LhplfHN2vyv68eK5ICIzjRdxpLI3pLzIWEZgN7ptZ2y
Yhcr1EmcV7h4425h0xnWwvOmQOVr548wnR3eBSLL/OZrFJ0zjfvuQOWE5DN3OJ+GPZqfs4YOWnRm
cVYqqp/rb9teVMWl66wwrbL6WiQn2d22UEJ67BsxFa5NPdEeqTa6uBqy28iZNmiwnJ8NBV3QB0Le
EHJh99+mBc3HdTvepaBtxcENbRLKDlwyzpwfmku8R1HY0cey2Q/oeJK1y4NEOb3WxT0+NwNQkCtt
BPe1IPCi5Y9+StEzdPH52qfHvIp8tnAf6+5+rn9WKWaS6WdF6oHPxcJQ7yFarOERptWpS665mTXY
EgKD8ACUPujLojhT1F+47yA7yS+Sebx34DCWsXXucSnAIcM2iDnhwucTLQ91dlEYpKRcGYAH1XwP
+AQav7D3hJl+UfeND+PgscUGae0qc7L6U9N977Obpb1f5AX2D+ShvBUhp7d7YE/EKeTU3Kx668ys
wQHs0QVmYvZJEEAB6oMGItUjjD8auMUL5oY2euREvNbBl+OodnG4nUoE38elO0whJ5kBdfbZWNln
mFS4paJ3P6zCLLoemcfewOwrYurKyBfFVrTU8u9hQEjo5cNLkDx4+iJ3BH5FdSxWZIYqcMH0O5/O
ZXs9JF+tLDssK5Tf6c8I6kArI9q/bK1rLC+379y6quBA1eaqWacf9RRv65S/pH0Xl/f29BWPZI5j
FSUCMLYDizohH2n0ktbHWn6mLuiykEyKuQQiIL3l/209jf+lROjIBQ5rR3plxxBim8s8IH99a9NW
qrgpe4O/Ny1qlJ2DwtR6cYfgIReH3uUPwOI3KwDXnDpw3dF4Oovn65mmFNewXRshohvApVcP+G23
tY0DQ9FEisma0mQ4HtzpKySSPcCAjY/7LXQ5wHjcJW8b966Md6E5JEAYFnEnp9NA1WNZk9razwEq
2W5p2D+PnrU2Pb6y8UbpS+Tv6wm+YPXYqscSgZf1KU9XmgQeh03uV2d16HEN/gYNLR72CeBPr7vw
2GNWohmxsugd5BHCB/k1wtoJ+GACSAR3xzkGswKf3z925XUsnmLqCQK2TJpd0xZDYXJuLbBM7Zue
DXnqSbpS26H7Di5UdRdTdEUDOy1RKe36EQF8THNm0zFD87sI3TXbozA/mukymn+08gVkao02t6TS
kk6XWXk/jgJl7TFZnbDTeT0D24uup765C6vLalw2JLod0gSYPizG4KqLn8Loh8HTMCVfQ14rlq0B
2IRdXfbiAGxgiD6j51E3iXtLyo3hmwMBMuXewV8Y8vs08kk6v2xOMsvWyC9cYZXca3FhTzeQJdEc
5NN+zvDI3I4oAkeWI14xoi3n9EmElAtJfptudcGZll8kPdVcq0gVyVoINk/NumFQ+aU2epYyv8tg
zxnv5BI1FB0rJDrzdT1+dijHu98sDFpRT27pAwT8M9ms8IIMYENl7sL2tpj3Lif2AHAd/GD5pSW+
iQZ5I1B6IiJ3z3G55M1lgwLQAgAIjLTvjhnW5HwxLOvnkXPRud8b61lbp4E4jIR8O1fRedk5zy3O
GBt1Y3ty4h8OGJk+v7Pax8WSuJ8A17hsHrhd6L0WvBWK4MyoO7Xkw1qWeUpnwjaAZSbLUXtgoynS
cnSOwq2jHpMSDsF547e7UT5mlkBcdiq8L117W5FVYn8pkNgEXM8bwtfQpA1E6cwrD+JyQgSJW74Q
JLjcu3G6ldAtveDc4uWFFcRFbSvZYLL+OhBooih2sbTke2GaQ1sAsmfGxfertILpKUKJMeG4sqR6
OI6UAbGnVyOSZrwOgI7z85o7uYi+Eq9WZucaIGeS3Cfmc+Wg4rI/i2EtWVG9jQyRK3c2iAfa6PAL
jvSRWHifXTsDpiVR8V818acp/6LNY9/QFjpKmnI+C5k7su+Ozy6V9Bz0PtYObjsVh8orL6sQIPVb
QuH2nd9sECOyMkC1nC/7eaAbUx26lG7o3jbhqZXzfqZyy62Uq/6XknnYTEeQ7YelzQ9jca0U5mF5
7RfusbWAgMtjpxDuAJtPjkp/WXn7CfQ69GON/uKk8Q754qZFDYsbdyFM0S/pWfbfHf/axQKDPJ2C
E6p5LL7sfzikGqAHYNB6/8EKXzqBYwsjpokhcEw4gBsAhTivVzGUNz5qOE5jpI+irO9LJ3oOSMzx
a8HkWY1maJvQEThIxn2fECR6wUFZ4o8XZ21vruhyEm8xnVu19dANFMoNbo5s9WvEXnyCe3GISJ5z
YpTFQFIg8n5FscvVL4cPahfgbcvAZe12ty69DZsY+IitJxuzXeOtpjSirybPrq7KphTQKQP0LCb9
hD4EEC8wqNwWm1ibY7fKi4ooekCzTN8UrYeMccAafZjhNOA7by9sFyjdtHIPLBrGmzqQBzfQh8wP
CDQLkp/ou+6rkgnkd1l46t3601wjdTNUhW97tw1OIoILPIeGQPtqyrdW3FdPSVdj2JqhsyNunTlr
mT7+Npm/KiDQR+rZXI5GnyZZrfzDBYO1yxsgFW90RX5E6y4RNPjePYWFdat1mB6DvK/Pe41obW4L
hKSufVXW3pPvOBPIIqbcmFeU2ELPYRWHXw5xoL32+bhn6eg9EZVMk1GPau9NbvCIzIHGguxAqE70
ZCEgUr/R50sO1R+dJOe5Zbo2FoadvJJ6/TVvx1L1F7YV1hutiJ/SIzZ6TzjXFHm5Ty1XGV4HIxtO
G+N8EXPQy3KBWca/kYZCYsTRaiMa/NQ0Fo8VVuIusV+kxEXZs38gHOCGWm3sRnjbvKZRU9L9yBWv
rIj7kUI+dJEe6J9HeAqYgbSczwsfTOfsfvctdOrAMtlmO7zibS0Pk3DlEdnJcYrXaKLk3HU1ICIz
Ya1QfJ86H64nmT7FFE/w+vqnhcvOjEB/dmp6eDjD5pV6yFbb0iEvfcCTTb9mGaQ0qSoojbbnkWNB
LgEGKR/Tygw0PoiSX6hxSQUmxbV37wVJnFYCiTnuQJgVpKzNCMrdnuJJ+TVW/v2A9i/CgrBth+HQ
VfpnsaTfw5r+CJ+Njs4E/aS1XqYIe5+iSVB09kvXrfZw64dIwp+RtD6XLjgUw9FeWlcZuV89WoFW
NADvyqtExacu4olb+XXuR9tqikijZI1b5KnjYJ8p/xHxDtJHU1zR3xJ02HH0dPkJx+F+0FzL/fCY
gAeOE/zUJLMpr8XU2Z5L3R6kbT/mI1pJ5D+Iz+Jt0gB27DBQLB7eEq+45nIMEc5L7vKGBPO0+xS3
3JdaA2MF4qDVcoERz1lgdaBRHNzoXaAlicGOhlYgDoM/j/ZPmDQTBg23Ldzxmy1j5b2EKbLUH87Q
1z29NdD/0iYZK7MJfhwxNEDylFaW0oooyqHg0FV6ZZGKfdiokp2ks+oFzBLbM63ZSFYZDa7WgFKi
mEHQCnmJmuMjXr8wqixxE5W+CxS4ywPQhRtZFEaRL9lC1mA/1U2FFpa8+YZyFltamVH8WvJVhN0I
HtsZwLuGyGPsso2ipbnQm/42x1x0ftkoLwlx0EsrCJBS1hAMXwL+27U0YJyw1/f1oHNYXXmS0bNC
+xv0HBqsfK78r1HgIWSgCKaj+oa77gBHtPTblLVBA6Famzw9j0ptU2V1XPiBi3Jp6OhJUBNZFody
EFUlwb5SDjQoL8Y0H4psW+vcHTl6hBz0r1pJ9DeoNj3IatN6ISkVY2TUuZuOSc4uNNKj2La+zGHR
4aCLyCxGXFtwJU2RM2bPraHEPG8KOyopj6XIl4JvgUs/It9hplPU8mOyhtmZ8j7Oer0NsyloCSNy
A+S5wD5CwgLKKFjcGqHgMMoj2MmS+4AOKvI1NtqnK5gz8ZB3wlToDCDYap7KX0stHPEs0VuB3PGZ
3VzvG4EsF9hcHbklSapuOwaPPfgT/1NY+GEFEzLwqK8t3oRcjdhly+VwpbLS639B7S+J4Wh7McDT
zjs/BdJSFJXz0JVNQ1nYTuts/Jx2CJZQy9F4Q2aHTP+HScGKku/ZRp34GTqinsAXD0nfPzlUn8TB
YV4t1qpsrMF4+UNaiGQHGHQmp7FRac9FXk257X9bEk/0CWcOp4RCm1tBYTvnWWD7+a+sGG1fbe1B
c0pQfj2JlNaNaKjk2kxybxX6WxUhbspxCv8q7cfO/4QWP9RoSbvF880hmtPMSAonnQvn21V+aQD4
GjlPNyO7HLrnomM7G2MZTPusjgTB9OPcKZf0h1wHlIHH0KO/dRa5kx986YYkxnLnd80c/4i1n2BG
bdlb++8emkqsZqwe3WkerHl1s7amcWiptSGnw52OMHREI3H3tCc1jkmqhGIY0hbBBv3SWBy7AkP5
eK6FVZKjNUeJpp/cW14MgjGHx5IK+PHSSJJh7FY41r43VTk9uhg6MNMmKkm9boektKTamg6tR4/W
6QL6T2KelrRBCV5kwQB5KOwGhNMt/RmkiV7lRDs+W+MfRb3UdFo6z5IXrgNJ8DglYcBT9usQbRVM
nr5ouI/i+Sk5MXZdMwDVa5Dh0xLSwsyPud+GrXVRtH1STLvWGkO/vbKlm+Xeto/CpsWpk8mVCBrM
mapeBr8PlxjWU1urr4IPjcrVse3cpjgMXTBVW162kBoIuoJu8HcibmLx0IogyICyOqmqsjvTVnbr
7iycAf0vh8J+nz8UHs3G4qdqrRCpbZJWZoGnb8cF5YQuiv3sRQUqda7CNFI1Jd7SLZCGjTUGaPA3
Tqlw+c+Wzs0a5tt6/WOQjqmYD2kzCjOhFKkjhMecGAbKZRV+P8WibFXeTWAaJc7tvC4IURQ8w0+T
HEpus9jO+NIa1S1txLANmQV5nIT1FwRCin+5Rhs4XAUIX5Cedekeyov+FNou6UiTogV6F9kRGRbz
oguA+4MAkMzyiWjJzGY9XUY9pT+EY/lF0fsI3lHY+cNPoTKXmE9N0Oz0NLdTRUiv6WbB/ahf6sb5
xQsdLld8N6ZCsoRpfAfgsVSX0nXWggHgEfbuxE6W9BBlsSMv3alhR69ZwbEYJh5XobrjerWjtOgn
V5by1yJg0xjrcqAhu5ygG3eADPmP54eli7N7HnGcXMSmcYdv2hHTcrLLOAPOFTl4lYCce8HdTE1B
I4XonOIolz43MEW6wvQHFWY2wLTM4m6rlzwGtlh1kUepdUr8+h4fmQXg0C8LO6YOtjT1cEQTaTqw
tAmeIVzy9Dge265osZRaSB7NjlqpiraqaxbfZg/BGfdslorCKVNYUl4QEqE3xYh5SX5pN89HzE9x
GDcPSIJziohzYBEcFYrUr7+MrYo5SPOMLMogTbiMWCWzIEDAEhbhGNMyQqJwzCeizXGPlwtzhxLm
Kq3TXclZhiQ3N0sYIVjKbDhPAdMEDnGuA8UxuM5hG9Cez2xvutKGMvY5L0Xl0bYYGgy8nK6R9HGw
mt35u1UPBMCHxnpsEO2hz0uSftEXlipSReMhLbIEapKZQuTM0zTDuAfHALptF8ZBTXO0Av/DlJ53
iuYdIMsQup+fLVwYSzNXcYRgxA8NnJGaRIpy0ipoCVVXFrzWvIn7GH1IOWSQiDIvSg+T49P6zl1W
sb0khEsffJwc1reJfYAC3EjX/NAVBAReWlGJC1/m7BNbP4wRb/pFBcNSw68ILi2jaJnbtt9H3w0G
8Z7OSzQEh9oKxXyBHmtoP5MikuLratICqB4uxgmJlBQBi4fFznw7p7mCuuSQAUrdqkwLXGiVSMm5
jrofkgl9Jdq6dH5ERdtwyGpckVO3kW5v9/Ca/DLf18rGB2YlCEzoyHEDu1oMxIHbdmh956IarZH1
gjlbnwpZ1+qiDpegosAROt38MwganR1jucxUY4oupOHsW7xRTdC1CAzTTjUkhHQcYy21FMnnqMmL
7jOvaplsxpadG0SG04/XrNhzco6GIkByObnTctl1vOPOpKtw23YaxysOlf5T0SigPqmfToIsHh8W
2eR7MdmDNH+IxO2jkrlnwXV1q/NxGsl9zWlFRZf0RfsOr2AJuBzBIrocL3Xj8Vy6HBLPJlfp6Mou
ajo0I9XKYdcMNPT3KrDtH0kq6bk0ZDWrWycIUnPnUGJlvVtq0HW6yjrS2onEinadnTf6ZYlFiuGj
0ONwR/01M4dcaY2IVeuOtalJfQRtpWXG7AS8rVc7l5dFbVK3YlkcJ1m6TMMSZmItGgHyfk5Tzmym
E98jrxl+DKbs2GMjSRyAMw8GnEsxOtd8meRGCRXVJEGxyG+tbqRlMmtkdqSvNVaCNGNMqaOnYIco
FS4WlTnVgR+e0eyTFBQZgnsFgq0zPS64YzNbowOcqY7OZ8YrXZQbnaxxl5XV6K+1US+5Vjqf3E0F
D5oUz87rvqWtUnT5YEOtsRx+nlEHchJz8OseOZpFW9y5F7GYkCh4qVH3S7zQYHUcVFM3KfyVG1EF
yVesInBVZJeEQOnrfEbMIUiQcZGNP9deM9/pwMdv5bRpeK4DTaE7ZEFBrYYsnxKvrEsClUJN4Hpd
QuIOsNV+K1uRZptJlAV/nYf5B6p4TY8Z1X26T/DkfbVF4L4YZ8KzT0+ZqN20HmNcJSELFUQC0X+D
R+bD0MgjtKQzNaQvMx3Ve8CI9fc4q8jXcasiwk7XxCUKM+yFsPVV0oPUQexJVq/yIkI20cnGR+ko
kJyW0QLMJBCFh8b2FlLrOgx1AJGAza3HdWaB5UqVUZj0YTFazWjN25lVhj+4HXMoOTLt0Ae0pqTG
yDo+76beIZmkw8debMdQEyUcNrZgQ7J8zIsMXoS7ggOmOYuFcWHM46Owd1g7wavOUUxLph0Tsug9
YBCYHLVdDJTwmu7TZKGW2uW5BkmNwce19qzmnn+ZDMYeN4kbFuYUhW73A1b/UJD4jc0Mx+Hsciti
Xlns1AopqhUhWIBRVZxXua/hQ8PVBRk3pl50z+FFgbHJBgkauBSkLYfKhdGC2EmTUplGIAgxJXK2
cW3Ko/t5yOz6M2ilott33MDSL0zIor3BXlTEW6MsG+FvNOXN0bdGq3nxypH4VH9ux+i56Xs8sw4M
8fhHFsL625e9g2QH1NksCqIyIHWltwZmGnN+QbKrfI4rAyYWJ/Vq/whudc4eDfqrlH2r8obLjq7V
eJoCu0y+s31mTJJlhlCD6m2I6JVyIrCCyyH2EBGcjdzxBo6FDdQ0CjpI/gYKZCuV25mX24kTOzqi
eJknKLgtp/jBc0V15zdaSxIGzIS03dQ9uvQU4dy0KeEe0ZZp8sjmcK2hSTPRo/YYwOqJf1ROW3BA
qGOL3ICoIujLqBjpfJr7qP67YuFGmgxWdj8OlYWmbC4dNGvCn9wbwiX0dIB8lt+ngyf0vZId4lhw
1+ELB8Kl2Q10NdQxG5QXfg4hhZJp09l2RV8nqgvWhWkKkgComCrH+DAgrIMK2TcetAaTjVduOfTx
TlVRmV+jaqUoGmOQPDXZ5FS85pqCudu78HSHOk/Ti3psdHeIEaSMR3sq0gjBb5hjSQvXhWvpywKc
2cJNx6LZkpZmkzVyDHYVm1z0pNEEGix8Kqc3m1qm6j+jQ2k5t4d4O2jBTM3coSZV2tlTiVOgcpWk
uflfQRxjtqzQbuLc2rKC0tn9XusH1a70yH7DRZGzmA9AGi9WirWqWc/4LsKMKEOn0HVU8puamy0t
cbucoEFTtFnSx5r3uEe/lUXo5VA7GDVt/v2v//P//u/36b/Dn+Vtmc1hWfyr6PNbbDpd+z//dv/9
r+o/f/f043/+7WnfFb6WvI2uw8NBwsI///5yHxch/7LzX004VQmZnHIT2HNsfYonjZ2y4bxRfRuh
488//+lwAH6MraXtCtfYjng9nKVdIQGyopUcyRkOARujO2n6TVyM0f3HQ3m/fTPJrilt43tGelL4
r4dqwSk4YxWtIOtk2lczzqrW7ThPTCmeft1nlx+PZ94Zz1erJUq7jnb1+s//9kuapk1wZdGPivuo
vZB5hHAnCiv0PCVK+B4OtolQ2g7YhO+wlYrbj4d/7+vSxdHG43FKo5zXwyduTfmgEg7AkwgcUWSN
8c3A7eCSsnN2iRBu/v7xgL/PHOnbPEoAVIymbf16wLAECMRZHlTqUNX7krXtXKYm3gk/Wf7xJPVd
z3WU0VpJpur63f/20+oqzqiAJSULXhvd5SVxGZw9vGMTKevp42+1zorX74OvheNL2/EdoXmUr4fC
/eJWxJrVAEmQiLHDG405K6J43H/vag3hYiiCKNyAPlfVMyogxNYff4LfHqRngzCiE+LzfYUwb14R
T5XUxbBEbCu51up0BMJ123EFr4FqZXN8zDt0DH8Y9LeHuQ5qXM/xhXRd47+ZPf0Q0AQBbUrrrXa8
CzOnoMWS0AfUhJo39C7++XeUrmJIbWyGfDN3qs4bcFSC6M/oIxM7Yyc+tqMyz1cTIFfB1iU/o0T3
8PGwvz1cviWCWmmEa/u+8N4+3H7UAOAZNqUQfyMocfFkqa7j1Lcv8kGYX1ilw0tL98m3fz6yx7gO
P7ERvKRvppXrhrMQtDMijq8kvBocX3NHaW0JxvQux9d06uuUIvDYRa7+p68PX/vvg7/5tYWeKRQU
A+eFZoBj0adolJO+cOk8ZVGw/fibrn/YqxeIwRCZOx57i7BRGr7+ppE3LlY9Ekqn0lEcuNQBt/Vx
HOqgI93HrbgBuoMe/xej+tJ3beH89ea+ebLlHI0lJbl4m48DsOdVDRzlCZWrYfaupsj9LhbQkB9/
U+e9l8ZXrtTKVkaxk77+qlyLqzGRknphIc4lTrvtMtErqbCNbLAn09ilHHfRCUvfGkuPl4pqGvUb
l56X5eMC5kx2168a0M4n6PPjD/feKuKzUvoO2ynpAW9+EEiy8BWaGHRy0wD0kTKbr2aMEpei72DI
xQNYmI9HVL8/eAHuxvEMblmHBez1r1GEE+yCrsthFLUQg2qVX6OWpFnw8TDv/OiULzircPbnDuS9
mV8BHhusgz1ExTgnF8ZpAtqUkUAzHSw//vFQ/ILCeHwZrZy3z7dXlcy6gYtx0670aT2P/Tny2gp0
QfKnBfidX4+mpWQcm/QLlv3Xv14logagH2OFSWdfcuXWx4Fl+g+vyTs/nqs9IVzhMSk4pr4exUSt
wG/g83I6OoebtGo13aw713Ux/2GJ/30dQM/vaAQrSvCcpP16qMEppwmADVsXAAK2zXGiXIvIbIHC
vnHqgvybTdyOWGG31sCN7Q9r3u/zn+FdJqRiKrpAD14PH0u756AZwmNlwR1OspTF9Gyv+y06lNmS
AqOrSP+0DL03Kt8aNTB7m+bW+XrU0QnDlItyBEpJivqKXMEy+grWewmvsz7Ok0MzlFpcfzxNf586
0qMKgNHK18b9bZouoUtXEu/UNh9ohW243Y8nB71r+oc3751xfNtfT3tIIWiwv1lSCGN0jGwHcnW6
JX9EFdHvufuVfzhG/z5FpS+5H/jreYTH9+bBZVVl1bgQWMnhpEDvtQIkowEADaq9f5gjb4byBVAr
RzscCUAS2458s2JlXI2susOEHzRucwpTt7s0miDWmEjRu4+f0Zu34a+hBGcOxamSPcp/8zZ4uOCK
IqcXKJxAPdtpGByboUe7KPz5q0gmcZcafGh/eGJvpuN/RlVS2Fzz+J/3ZtRFoMApUIgBrW/mg1ST
2MYBYHcr6Psb2Hhm9/G3fH88rG48QrG+9q+nP6npwqEQg/kC6wdaHY+WLuvAMoC6L2kZxZiKPx7x
vUcowNauN661Fbh+or/dDGLKXYbMAuLI0zy9KEJ4TrMeqlM46+oPa6ez/lp/O9n859f821hvjlFW
L/y8W6cLBnjnJy9KieicK3w1uPbOxRx4aMMp3U441tYWlChOKQ6HP/zEzvob/vYpPFuy/bHCaPvN
M2UBGaNMEljsErdzJoPuVykzvLIVsCGKOd8bzMS/AptUgiJ07GPSgjktKeb/4d1x3qwG//k1fJqT
kA65db5dYEd8FMKJEB77ZFV4UbCfoE2ecXubuJu1F3rCXuA4W0ALBG33hthvhN+TP5E5EQ0Xjt/e
//OZwGvsSOWx9PJKv54JA5YRLEEFuZo5WphySKoLg9v0yeZvP3881HvTnBY735vNlBPum3VjmGuX
NgRgHGW1/tesnaD1dEpL+liQwen+W9IE+4/HfG8BYSflnCkZWthvvl7iRHOIS6/EUJrS6+ucjNTk
1p5QMZVp2XTInlVNNT5vkUT886HZS/lJtWO4Jr6ZcUpm/AwDQqSgdy2FQ6LvX4CyLi6YoMpAN+EA
BY7L1oH3h0n23pfWtmQRlOTkcn5//UyjtPAqDthIoBqn/55wWPhED0EeSKHAA6HKHwZdzNM//rbC
MINYwQTHl7/ev7+tKLlnZ6WlEQBN5B8nF42dBTl56iC3N+QYFGRLkA08LgVZgP+LgaV2FAdOCmNv
zw6qpmipBANzVBHni5y+iKa899Bn7owPCpud4/DxiO+taAymPGlrLsTc/F//voXILG+mroIJrzTE
bQQhYRcAaQCyzXXh3C6Y0n5FtPMc1KNpojYc9Pr8gNiNYujHn+Wdd0qCiOR1osxje2/fKVdNOPnd
iNfXAQ1wlkLnajcZJ7uOJpZyfhZ5w6r68ZjvLGFS8pg1RXhHem/fKavNLRxEObX2vMf6k6amLw+R
lvCdPh7oTd2BtVLZrstdhY3K4zd68wY18cCLNScFqWaluMTJehsGdO4UFQFc9knwbLLKBdpJSMLH
A//+DRmY8y/SH8quvi9fP2ABRMVuZxqYWW8nDxF6x50Fxe7bx6O8M49Yk9jZPR4cB6q3a28KBDoO
2xWsCUT2kCGguxN+DR0+gfIwZG110PFgHauOug7Kn4LwqT/WCN/5qg7nObN+YZvImPWf/+29Befc
Z1XEZ8jIdgI17joRZ8g06OQfZs1fV+fXOzDrMIpQ30PTJdXbqerTbw8bQ4/W8cZ22/SWta+sAOpv
4U90T8i+Rl2y4qLTbV0hHkX6LTZ6MvKUqSHdR7pK9gGNBpR56tGn8XJLPwJhxwi10jhuct5jyw6L
Uu9AGeRwI6Zs6/VE1lha3yDCuEDu/7nu1INVIVIiMwm4AdF/SD5+DUWCcEXjES1SC8lIOqyJL495
7JGVaaFaSgsH3RWUtCUOh/NqffcRZ9M6m9JvSV89JOX4zdFEMiHtgMNCqqWEu5dN8vMwRfh4PeCG
3W0s859tZvZpkWIorMVGuEA548S+66PmNm3dJ1pdXJvlP9/k+elZraTvMc1s783lYOa+F5gIDYcT
FBBU6ymudwQcTOT9pWH08PG0/n1JUhwkbFZiQaWb28jrGZV3E6j9jH2vsuM1fKizryppJwcip4sL
UmuG08fj/X6WZTyjWIv8v8qib17WWQE1SQc81bYzFztd2e4ZjTakEihz/rDyvz8UBTOqKI5W7puv
VkkfVYxvuI4MHfkPMyF34A6nu6jHM/Hxt3LeWfzYvylssJnaHF3evJhodem8SV4XdOjdRZRAk5cE
F+6zNTbIxOl0wHEN32WZv+gIvb9pTHdw19Oi7eJyWLxGbSdJSh9BDt75qOZfcRSCbzaV94eDzjtL
iKDRwHZA0ABlszcPYBlt9EZuyivRtMNJlXmPicNL/jCt/iqEvV0/fG7SLr+F9IVe593fVqou9FoM
iBzlEBzPJIyW7M1X/MtQjJeeBvdZY9XVQK6DbptDWi24igZvageMsTG52lVCp4dMO8/+wzL+3nzn
cu+umyHL+Nubt1moVvx/1s5kOXKdydKvUvbv+TfnwayrFjEqJs1KZWpDS+XNy3me+fT9EaGbIYVU
UpVZa0EjACcQiiBBwP34OQWYgVll2v0cgI67dGDuRFcJh0bb6P7h8zvjo6+brApW7BZhs3ehx8Zx
g9AkdE1ODEno8zZNAqCt4KGaxecDfXC3EzhyTKIq05L9fJ/vkPkBEpMUGKVAMwfF6nsJaO2iCy1j
9flIH3yFbIVwJhDadKb96Nuftu09S5aAWJHQ2pa/pTKDFb0CPJa2rkxCQuHdfz7eR/+Zo+rs7G1W
ycC+346He7WPoR6EflPutCvcMspjA0x15ltm/8VQH/xaRExwd7OacRxNrAFe3bWR10LSnYGRtFIH
7trBcFJpZY86L6fP/6cPB+IxZM61HXZZU/urgZwmBBJT8x3ycAzVwo9D8o7VoW6qL+ZbZfKpnj2I
uJqIsmlsHG3rfAsbOjFZZrnMg9iOQTQH8ITPHl2AeqkDbln6mppc9l1mLSw/9C+iphekscX92Kb1
Os8MCc6AANIMdyQpIvS0+DZykoYkSDbiMyZf7TrO8mT4Yv0x/abvPrWtTIEHgqK6fvb9qDEcG2PR
kf8cIhQA73p6FwIMXRSJ6lyRWQREVpLVr/wsH42KT5PHlV+fcdW3vwqLdhPidjg3/AGIIdxbw/eq
1r9XPTwtuRo6cw/89WOVsI2Q8uR2eh2DXe8dHCOwlgAFgxIH7MnC1ex+Oy2IETFy2iU7yn7Z2Jm9
ygxohjwjJsrZIF5c4JFeWIX1RH4D2G2gq3CjQq7YhN13pQ18aPO8rd4rxgTgMGepBp9oLOfInMQK
cjm+MjdkfxdJDZz72u/ccVFitA9N6fxd2JG8aECF7HI1sXfotXzP22jKAS6gaIbSwZMHY97LanJI
gdGvKz3aOgO8mapcenN5NJR5UQHW+vyu/+BJZtuHf3CKnSArdvYk5/Vg24NJVns2dO7G77hbycoL
829tZUAE8/lg76cpPKsgY1TN5FEmDvv2xxzrLtYyC8btLkL9YSE7zQhpBPKnkIPGAXAmOzdG+4vn
+gPPlcH+wJq2CEQg9PPNiFexQ6qZh3m/+Ez3RHlgD2MtdDFt0jbQowUXyEGSbKVoNcgjnx95VFXf
nzdwPX3xYd5/3UyWgOjZ+hIf0MXU8GqSgc8ROQYLeF9bQOINqhVsICmkq4h0sy/eCR+879n28cCy
AxNb+zOvaFEGRSWh84xHoR2GGdTyz1CMIf1SNhBJetQYOi5akL0z0x36e2hyQf2g/zX3lLG4//yn
f/+PswslXjBFCoDGnG9ecr2sSj8nY6KxzBpSkMKH8ViB4zuECME0vwhNvF/7MZrJagqHvmLyjnp7
o5UOPu4GhgNy7ipyg4oCPqMhAQsesklBNmBoVgl3xFXZQErz+T/6fsKalnDsERhZs/l7O7RuDvbY
euhKhrwbwwX4rGbR+62/cWVeCJfwVo/Kt6JzjIfPx/3oC7ZYaRC5YKOCM/LtuIEUlL5dSKxqCjVY
xXgHoVED3B1aUn7x+VDTTP/2TcC/qKkAnKZQE17+t0NpQ4uQUQDlQdJ2ZO6nQbdQnNb+4jd8PwpO
ZqYkZn9i+kQO344ilaTUxB6xiUwNhr0nRRAFAk/5Ilz4/mtjFJwUqs0KjQDT2c9VAeZv5YwdcOAi
xtcg9HCRJ2A0E7f6aoHxwQPJjcHam0WMxjyqnH1vhhoPcua6+G9796807H+5/JxLlli3jiTdTdjy
wU4OWk/mUewrD2NGFrdZfrHZ0MQwb38+PoY2xYOAulhEf99+sYicAWwtuVMqgwRbWHvXg1TB4jkH
wUAZhfEseUzz74mGUlf9F4lJsx4Re8lDydiCMwSxNdBz4zCPoyu8wTOpVGEJWLQ25BUduOWAhIb7
EjKNcUSAHnpV7wmkL8sGed54kI7Ht814bWfyquwhNE+jJTkDOB1iAJX5RoNKEdYJyOFhTCzAtCkr
0uHl4IK0hHliXtZKDwFRgCSGsbeRX/ecvQQZt0OKk7FIfTA1JgpzpE9PggnQuMEwaE95MTB6lsgc
5CbMjj2U164d77smLLaJ3/+Q2CV6aJA7mzgoJ9weS4MnjzBH6fbIiJK50BiPyJ509cryL9gas1tV
RDh5H5GGplzZDYQvrr4YyYpBgn2ewZEBYbM+3Ls26gEPPmnnvFgH4xs5BfDKPOgtOb+oOiUA6+9j
hEiBduXqbdOALre2HbLIXaHNivEKvRWyAmaWchkh0ZGRqNY/oHSQ+SVkQQCmUcqywNL4JBvb7q8R
oVzN/BuluVG7RHlpRNDVZ7aP4ElgSTHmvwzCs1H9M2rw8C4dGMSTCAgr6ue1jHZ5+lg7xVZ3IJyJ
ois8wzMF4q0xOrRIwDXJKiW7A1Spbi3xuJGdsI2QpXV+VIY946eFzwYCRdRnpQaiE/VC1XiipLUe
r6JGIYlyXyBeDyWGe+m71WUfrzsoA6LyMIkKhryTAXdn3gOUoignKeNVJ991xY5sfdl5zqADi9Yw
D0Je0mx99Azqdgfu2ENpDxJlJbvtdTia2mu3XXtOvSQdDRWAax0i78yHRk76oY7odH5TSzjgorug
+4kkECoR0DUokCp1v73xIav3KihcEK+4JuqtGd0i32LEN2q0atFGz1l+VrAzVsVTzzqiDJ9LomFF
jcxEEKCzsGnhx0G8B1D3mEO565CeN0LRPSGYL3N9Y8XR3Cf5E3ZjVjsmpFHwxtRPRnMJWX0CB0hA
smA//Bid31nL0vouBs4bRekGbhbFvbLjJwNK4DxFEI8MXsOQHtI0g68H9C5syEbUbyFnvMghnazN
mRsis9KEq9zcts6NT548Ogoku0HHMOiA31Hyi5sL6ECX5GAuy0ZexHifa/M6Qq2sTewD8FyaWJmm
+ips+ZXMpeNeqdkCvDxJofC6Pqtuf03u9FIpL/DuRaR9mXCBff6qef8iZ67CMaUAmyPqeO5dJUvC
6xKFuUrzvHxTOn14YdU9DJVxWv4kW5v0lDJsIa7X0L34fGhlcru8mycJQE34ZKbL80VEb4RehcQd
2/fe2Ot+DAQeXXO9OmS6hk6qVUdLk+zGv2zX8PZ+VcF9jz7oCOJ11kbohH/+cabX3dmnUUxtwifw
+sCfcPZ+l8mes1yE8mZ6A6G/3+jd3Rhq5nXfo1ldAen74pv/4PVLtI/gNo464HTn6wk7cKt+zGCK
g5aQDDd/6J09vJ7OV7G2D17ALJaIPE3rpcmR//ZtpGpdU5JWMaXpxTDb9XV4o7h2CH2IG37xL71f
mhGsAmvDax5kGimSb4fCk6Eb5ThCqZ4o+9EnZRNumnxc9AGcMMgXpXtytOsv9jwfvfXxXBB9AWHF
zXQOwdQyU4VRQ0YYBW1qx1Zv/I78CqUyd9akoNoXEEiOz2NRuEsjg3mQV0gBf8fnd89HL30+BWEu
GQ8RUYSz/300yqRLPf73rBy8bdAU46a3UsTB+hIJZqC5zHRVtXaKqETjS0eKTnajW4WdFckijsf7
ztQnvTS4AcaW6a0YoHs3EZX63/9GwIlUPuIUbsan9fY3QpbMJK4NS2DKThE6376Xf3Q4JR5ku4fP
lTxKZNCS0vflL36nD+53HiowpPxQGlPO9Py92pkZuMDRpCcbs7f99EJxS/L1Ss/7wvfzwXxmmxPS
GWo13BnO2c9A4qjTICdd8J3G9YMf++qhNZQKlCpEVEj4diuIf/0VCo9fYXK+Gnl6Dl/9f5Bca6Hp
MbI2JYGWSe9fFi66RqRMahehj4ogqWbWhVuhgf75vffBYwcvp2MZZChMW9+zJTZ+SXxrtcYyo1Ls
uzQf9euk7ydBIK/fFVbF/hM4sLH8fNT3TjZrimYQXlYcMk3OZ+9wzE3yaDzgk0byQK76AamYxwYE
xaKEmNmQrB/4sqxFrutXnw883ShvJ2rQKQQd8I6SBUJE/+0XnatjZJoBYlXTdPdUa15zAR4WjTZl
1MIUyp6JbvTzIT9wcRC+ZqeksN9lxHM4Ei6wTPYb1h+5mVvwb8Mzps2kxJWvdTcpbo1SqZ+zXAnh
f3CRqYAFM40Qk4H4HoVmJ3S++Dzvf3EbpXeNWZ2sMN6KZ794A71hwAu9YL1Us3opepmJBb7RwavX
Muyy1SLsa/T6Pv8W3t/hb0c9e5PYjeNLQYFoRT268s6eKKrc8tKWYIwjQtRc9VWD9JFmxV/caR/M
8PbkzCFxQpNNIA1n8RuopqQws+piFkeALLUAKmNHKfwtbNWoPZFBtuyMOHjSknaYAzG2SeLQES3v
rWqRdXX6xcf56MtnilGZ6EE0OMbZ11BCgornR+bTwB2ykN0iXtaFDNqVLDEAf/deYxZfvF3ezZ24
1QANkPBEXo7Nz/72lrcaj9z2EoL0kvw2b9nEZnjbxGkbrz//hT8eBywkrCbgGs4DZdzFloLPFCJ2
1mXKDWwMEoqzcLkVX4SI3iML+I9gYCZ/C8QpDpWzO9gja882O1isQ9mtVtWQlch5tdGvzNTCXWTC
mNcYAbyKw4DanAmBaJfCEvf5f/v+qZ4+BGAgFivalNdw9kpywgmPqvO1FkrVQSukdaRlpvCSjr1+
keDVg02y1edupUChP07aJGZLcKADDfnF4vPj74P3lj4BomRSod7+wqxI1coGC0OeiKmhpzlKCDuT
UezVvrbMWjiNoLFGMAf18QsiYfq3pGe/9sX38W5BDuLSZDlusC5QuM/OfpQib5rRBUc+c131m1H0
4b7K1eq23DX50G1gHtIAPs6tSC2XcC4pMMUBP4z8IUHJ68sQ2EdfCViMKQkD1BD42jP3Kl+9VFm5
CbsuxKr63Na62yhtH/Rw9ElXNe1rLx9wspJNEN/wv8DlqfTQSFx8/qW8e81N3wlPxBQgI/HFOXv0
BuKzaInwtJel6a0LZZ1I3wCk8iWV0NZcerUzzApbl76AIn407OQ4I9PG5NY8DwbBbpGGtYFmQaXc
e21R7Jhy0C/hDwL0FPZqG1ZU1YfQlZh3/sUMd54AY+PGn7IN7WmlRl7T+WLWTexxCDIo6bqkDCGm
M438gLgTbJl6lO07Q5MACiKfBslFf4AfXL7Vhyq/akxYYiMYEVhu8QSpEJ4coNVIbz//SaZn4c0C
gAQvwN1sGflpyFKcJuhXKy0ITFjDaQPC5QEOX2A6+gIYtr4Mvb7+YrX8bq2Ba1Rnwcp8yM6BANnb
oRo5qOTacspZVWojbJG6jLs/HEqkw0IjZSfRj77/hV/23fsFr/oEx2fxClQBIPvbMQm6IbOuJBM5
OUFHiLZMyNfgiZCYh9A+ZaEDt9VXm/G3/yjzMOxr3OUTRMACAHueVIsqVO+zRp0IYozwp6cFGp6m
VB6bRUGk5hC6cZd9cZe9fdmIIRVmOxDGOnm8qnz2HkVPB9oqE5GcRo5KY1kMef6rIt+8/2LZ8tE4
OgAyDUQvLxVran91uzimXxoQsOFcUoA4RbWs3DsQrHwxT7y9KcV/gwOFdyZPKw/teX4pifeym2la
D2WBHQbPYBub/HfMziq+U32Ef37/b54BMRzRM9B/0++lOucrwEzP5SLzCuaenKdzPdhhIW9NdUAh
xmASrI//3f95k05eifTyX1k+lAGqhGfF/zoEv8qsyv6u/+902R+ztxf911X+O72ry9+/68PP/Nzy
zYX0/zL+4mf9801hmRIVHG6a3+Vw+7tq4vqfxPfJ8n/a+B+/RS/3Q/77P//1K2tSyMxuf3swcPzr
pWnKlNe47f7k1U/dv7Rd/ky4bP4z/fnXz3P73z+r+j//hZTKv0kiAy3OpnZKi5iCjd1v0UTk8V//
kQLP9v/zX7b2b5ChpIho4I84M3ntokgyNenKv1l14HSaJjJiMca//vlHr48T3vE3+DjjH2Tm26eY
qVCfbgc8BbiVwMScA2ISftg81W3vUSLHmZ3Hqq2C4EEtU43Dq8I/LQrEDg8UIk3xH+TJrBxezPpI
XVY8NqQBxNl1jQJyhUgLblm1jhd45cJ1UvT+XV2bqWgVJaNw/LtMgfP1ZBFV7dFCNAqzTkOeNzHV
4NiHGCFLNCgGV7kpWTsACfYud/O4WdlR/s8pagnrQNOSDUwkZB/adm9B1e7J0NS5Okl1o00OvtpA
sei24dxoh/KiFuWWrTcceTex05U7DSYy8Ae4i7y0gTAvd531YBRofVle/hh4ORzuoBVQ5qGVfOVb
YBEK6s2EbiHzsO+szIFqwM9Qd0wU6y4vvGSDyyE5tnZW4CINeBBtwh5+FtzQmd+BcKvtO9x+zhrv
yKTXbsVXQ5ivNGBh2wbin61UFlUMG/VUVqwPTkVTqXRo7kxGQ2DAsC3Kx9Nu6sURvYhT0StScMU8
qgZn0XZSciEXI1KWKnpHxXQYIqS3oKHBie5o1+KQQFYBbwYRozjL9uToOxvDs/0NYsnZwckG2JM1
Fy9ihGStMaT9Q+Z0CvGJrHnqyuYe+lKHLJoEssISN32ue2ulaa8C06turFIpbyq49fZy2V+JEnNO
dZNaaimqkJZ4sdKcvNprXHhW9edCXa21fQHRyqUCl9xSropkn0FScABWzlJp7NrvShMdzEpFCs6U
bsO6Tx5PpsVkmsadgyQnpJ688g6pFVt/lapzG6ZoBmjqeJ23SXUwO7s8qEZirsu4/ilKp/oK8iuI
7NgVmCMU05OpPOYdhOHTpcJOj/u/+xS67B7uPDB/BuDAvm2IemQSkmCp7lyaeRcctNwhlXtU2+e6
gO4eIdGnzOQxNAaz2aZJEkxyPykMjmn7zEvtu0R84j7WLPfCzibOKjhnH3FCrIXBqe82MvlgQII/
77uQWrKt4gCxF94Cqzq0kIvTk/iqsSMCp+hEIg4mKc9mN5cUPX5OHGhxx7BzAH2bzhVyQS5vcje4
TN1hWJaGp26TMYesazqIM1EnDlOmDdqFH9j0cdRsxrK7shNyA2UrNe5if8CV1hk3XeWZd6KqqpWb
sk2CS2jajDtZwbFdB7q6FMXCTP1LmGJv/IhGOKvGbQezHsFMaI3KFHTxgCRBJnkOistBoOx7rVT2
ANkR9Zqak0RTt8eiaFZirTFXf1pE3bH52EeHdMyFFEjes5LVJMLWyhMMKS3szkp9wIEw7svOdRaE
6LofOSqcVSkFf0FhncDa1jd3YWxAIyb744U7qM1tYyfoU00mb3uTK6k+IBw97r0ochcETNsf0Nuu
CYR0BzbqOJTb6mKko2cJjO28sQ33IHN2OfEHzcuuD56RWN+1jd9/C/JSWo+J0a+dUd2btaPAI1vX
+0GTL4uEuOe8BUVxiNzgAr7U7Ca05fQGFKJ3pSfK3FLKlyqkD6prMzqI9j6omc+a7iJMDDayfqEY
uxx20504EwcpkYs5BN8hmEnXeNUgioaDbI0fdOvAqi1YUKEehboQwVRQxojNcMj9eKLonE4Poxpa
B2Epmk5G4kI3AmHfRAGa5OIaYWik6a4q6sfBQPRFb/Pn0MgGJItN+8qPbXLbhyBdS2wl7gLJhHQQ
sdK/YgLJwtbLIHc72QamUq2aqLhK/Wzbp35/EAcm4P4Q9kM0gH7tve3UKupEazC1+qK1TU1vO3TJ
8dpgSCA2TjoXdLRocfv82GIE5VaXYVwwqqHYFr5VbN0GWt65OI0h61SWokkc5EgqYliYJ1M9f7E/
Nb8yP1p6kgPQHiVa3r19fdvKcX0rJyS0WFP2uChGWRNeB6Y8FyVxKOMqhdjNM+cN/LHzyU0015DB
vlIr3qsQVJM8p5IIoltRvYeiMbhv4/rQK0n0A9G/pHezJTNtsNXQTHgIrXyHlJP5pKc28nzwPexG
VL/u1Lq4E/VKyDs5zppuX3tteIuv7Zcx2cu5lMIvLJkH1+6G66yHHBKaafOpgwUXTeIkvYJMM7xK
mGFneW/d5mm2sdvC3RsSsU60j3eh5rl7d6qyYL3Zn4riTNRF+tp0kupoJa4W9uJwsirM4Tby5BIR
OzpzslLbmcm4dCR4ncKqDJ5d2NSLsskegwbdUrKi3DWZ/MM3sAVQD5TrztPWppY0ya/w0S1ANTaw
J/e8dfxl1AJikSTTWHnkiz2p2ap3jPinKvfQ1wV6uGEVl3xD/3kDuWby07T9OwmtKyvqfqVVygep
Ff0WuGu8d/r2R1v6xi3SdcatN4DJHGBOXJW5tDBy+PWIOiOCLo26ezx4vkOlKPsQuSJ4A1LT+dN8
bhgIc7MYynWsF78IesBRjLv+gqAZxGpppKg827Cx+1IB9hEkaHrdOoDg/aBaCusms/6xHltkYCTF
s2YZ6i/uTLsyLoMBWWo+hDOPWLIsRFGxyuyysgefJYjcvWsZp2ZhU7oDFAFheSWutZI8lll/vukr
zV0PJavpkpzUruMox0qmfW2SRnA2LgoeZktGriwF1szoYW1rS8XYJqmkLQEHez+YFVd1VyRHC6jM
kl3kZvuiL+vbvM0NoDqStyFiVN3KRi3dAGrVUpQt2OJ3sKpCPjgXjR9dMEwXhCgPlJJ86JEJTcy+
3qeVVe/HUatWhYOiniiKBnEoXKTmT3biLJ6uUGLSic3U0liN/9OLaDgVO8JtaFlPzYqR7RQlcC5O
/Z3sxGW12iy7dsgPpSFf27nd7dg88ctbLvexlnka5Mlyf21bAyrLI3MK0eJ2aUJNf+Ekpf1ouNF3
P/Pba0VKgnvP7lYuNCiPiR6xuSXtHNkirOzCQImLzf5GtAZIxbp+pN+WQANuJGe81itN/kYAJdkZ
rmHsCqV7OeRt/ZeiREihZaF5rJftlpeVsEtTyeILnKz5wMau04u/YFtBr2WYNImaYu0DZ2w2woIw
N45rx89eTEQ3RMnai7AYd94w5O3M0p7yINV3PiRhex96ZAcZrRINYHjTIT6EURAKO7zMvt08h+S9
rEVrr/VNsejyJ6hAX649dndsFVc0mX0l5Vq41pu+2yqB6m1aJZiLkjh0TtBvxVmYmN3x7KM6f2oV
JiN7F/Q8mYNQKK+7majMeOoTxNwKmo7nUWZtC1j8LsLWGvc6JL57W/G/maqnr0XpVA+8EMaT6XCq
Kz2SuLUJJn5qaPXmtYkwFnXmUKLnYoXq8n9gnEUSdPPkwi6E8dngQ51Xu2hCawHN42UXh0+y68Pb
qaJdnzSyfNspzkNh+NHTUJjIZMNltIVcTb/OcSzLlhVvSG56VirWTyxLX4q5EfewmBdldYVz6Gii
Fx3c8jqUcFc4rv/7ugj27Kt6ujSKA9bUbN1XptVVaGbE9fE5GcpiYJfGFyj7oJIKNyEfPZH66yrv
7qGh9HbicRIHcWnZFi+XijpX0uU9bC1bcVFWgFCL/Ba+bzaly9BGKj5HNuCRXI+ASRZNQwhy829N
9b2cqpFX1fYB8ZuZWQba4+kiUVRVkApvLuI61SmUbQQKAhhE5RU7W0GqAXEt/a8+N/0VPMcAQY8t
QkF7shHFxiA9ykSvd2G/bTgZHy+WmrzY+S0H0ZLpTr6sk7CdawbCJbkeGRdZVxn3EJ0iSVen8tIP
DeNeC9xhQ85njnwSRXiftYPl2T+ErQIJPTrY7kyUjgaDsQQF2d0cO+tksFc6X4co/v8YCo0Uz64V
tpypdDwUJGC8FFv/MoMjd/Oq6o+ZJhXVolXqcHG6VJwJY0jSs21ie7tTo9GgzgBujnGCPDx2fGo9
XfoLsV50ANOkWZqpLKHOMTT6pTdmzt4CwlLChIr0uetpM3E6juSSdZnXIJKO3fGSKLKBizoIcEx1
wk4cvDDCJGAxFCVVszxraEtUdv6MIWzdgAvOxhENXl0/eSp6gOCqEP7NjX5/vFlVuDGi4JtU+OGV
1Tre8aYtQbWsdVezlsKKl8lHF6Hl0m1g+/1d9qxkg8pr7/Hf6gdL7x8D+N3viSS395Y2a7QSIvyp
UHbVc5No8UGUWLxnC2KJxloUVZxiF6KvYys5dqIvURId0lcc6iFKK4yFSNtza5czxVedtTvmhbFV
+NjwJ3Rb24qQFTUW6KtI942lM1H4XbXJIXt76FAiWCrSGK8TzY8eWr00V4Yx5HDYK+ED8ijSRUu6
LwzPFGW7gZ0j9IcJ+hw+SGQrXzZp8yguLXS1vcGruBIl2wu9B1QkJjsxkNkEK0jHMqQBgy3iRB64
z2oGw61y49uZcgME3mTRG13KU5WoB1Prb1ULZRJRJ8yYDOQ1mTIoW052kYHmbjq622yASHO0fGuZ
TyskeVoXQaq3y3PiR6IKVfh8r3jhN9EmDuIiOwDXLIrc49WtX+q7ILLtw9B0zgE6i6BzJgqEkRxE
hT29iQpdHoTkPE9FPon/uohkyLxKVPUB1M4XIR3ItggynGJWOp5ZhIBh+SCkNgE2zhkvyqg2zBii
i28BjD1LnexxXv/N91IP+oss7ctVBi7tKWfvb2lW892VzO7CUIpyFcrR+GRi3/yxP9W/tS+mflov
G55q3t9n9qL/P+OK/qEkebGf+rdyC+k3W+43WVKmez/M43lretn3PI3GRRc7/SZKxvR7byDt3tvx
fWIG/VXpQNgv6l0lGlZhEkH1O12ljvlPq1OL6zY3szu/7rf9VK3B1HihD9y4oiiBE5r1Xe6wTcya
R6e8EBf7kEfvOg8Mk+gawZhywQJfXg1AWbcsvBCrnA5FjohaRCLBqQrWWaY7Ue6G6MnvwupClF41
EGErl6NSI+4XocckmlVk6udGyp7Ak2UWq8aYX4ytljySZYKrym0QtDWj9JHNLjugsX+ISSW8bpX8
VlSrbVhtYYKA7j4a0kfI5MZlYHvjWvSB+7ebeYkfHURrGUVI/vwVla2y05EsUEA52+mlOOioX8CI
rIxyhBznzJgKlpqgDKklhbbQZyi8xOiZkh0HXxdXnV2QN3ijilL/O63aWprxQuwWZifXy8CJG2lW
aGzHMldXZ7ESWNd+Ylgs1F3voJb1RlSFjY2dh8JzHSXK5bE4AB6ddaXMhnvwpdng1Na1sBb95y2C
Lae60xiie2HnuShVBm2xOVWJC6ZxgrFTLo8f7zhO1718FmFsWQ36RHV5GeKEinOn3Hv6WO7T6ayx
47aGK5xybA5NPcVmA1IB0puTzekSUXc0/tNN40fBhSyDdJ86edXfyS5FZmhrt/VC8zOCwGpVTrAf
gwWLkuc7T9Zhmm9HL9+JQ0oK+PGsbRNaXpUnm6O5uFKY61MffSqvoKXVL87qhcXIFmTxKoj1Ejp6
TQ59ZFt7Mx8RoSSozXKYjNz3VEcwstQIwPTuQyVDboJyYhY+G2NpsawnDCAiA8Egyctcd3mz/QkN
OLnibAep/3aqEme5+tvhDro6VZttx7ZK9Gg4uLL0fdmXxl04VqifoFax8HJJv0Mrz74OHGeBtF5c
zoOJANft7HZHhOtj49qBbVsYx5Ow1Mk4TTd6UyKqEpD0kHdDeSMOQaFGW96ZL3V4YsubUq+jLVFH
H10qimd1oigaxLXCTnT1Ud3pWjFGRwbV0kgzHz1q1dwpvo7wN37KTDghw8mvKcqkSKcIUdQlVCA0
j4gIAZN2wCxPl7yyjvWuHlFExtxJ03KJN00bF/7U0dsRRN/HC89GOHYhKtXJcyquo5u5uIQE9idS
6J61UNKtBYIy+7r1J4kNlwSX6YA6gX6JJJq0giEbFqGpLlYzH0W56RRQ5PEKc0A2bKE3KMaHJnRD
PNSBjRhKtU/yQt0aon+n8731qZ9jZ2XXXAbVfCSZ/wIAPJsyrfHvxCGTi71R5OWlKAkLVSJrQhQL
VBXuWhwrZxZJU919/rxoAgr29nnhOwaDaJJZylv8HB8x2l0QNnllPZiO+9tIiLFvZLO3dkXeabBC
jlk3yxVTpItYuxLg6040N46t4T84WcrW3K2Hbqc7k9CRaBim1mNZXEjGyT9lXCgENXBHEeafxhFN
0LG17eY0Rhzpfw92k6/GQlZfbERrOcj/jHGylsl+35ZAglOcIeWMNVKwGTJzPcRutC81OeLnKl/O
zuoQCILhv8zGpWgQdmkbFKuxZRGA40veoRD0ckDJVcpXotyqyDD3k82pWZzpkjoiCy/l8o7ValuQ
M9N1AIrFuZ8VB99w3fWx0um08di9sEekLN7q6L5bWqTDY5PbM4Nt4I8ySUgwy0p5nwBDvq/VgKSp
tPkxEihaxVrcrEUxTJHJVW3noUQMZJeWwR6nznUvj8kuMaHf1yCMQlgqQRnVT3ZSR9QYsrt4Sq+d
asnl1q25VY1IZ4iKV22iXE1WRq5O0iWWtEArNwpXoi8xBhFvujqVT0OJM2EjWkXxVY8V8SnDRQ76
c7vTZWdjiAZRd/wXxEii0ssjAr5W9bcoHVvF6fFfe1VxNLDcZJ4gjbVCNG7RmLX1M2zzfNG6CCOr
I+4/XSVZsW9tC4my8aeaq+kdYnLFtjKTfsn2MNkXnl+uYdZ7NpvE3qALll5L43SQsmwTaLqP0hnF
UwOQ1+fQd9GUn+oTtC1wJXrZBsEaHyE2NTnaioapXycz4pk62C5y6LV1M0SBdcO/s/HyUDqIErqD
9XUBSVNlIDeCqDOvHjtwvgv7cLrIwZGG3K9ZzcUFoiF3WQGYhOCXp341uCOIgafdhtd+faWARNdy
NT6gqxQflLrR1hBCPylT1akeFw75qH/MChmqQSXN0+XJTrR2IBNJ3p+6CiOC+ZYFkGG67GQnGrNm
iJYtGsKdvyj/joJgIIaLkimqN9aVb1f2Lcoh3gXaIx1iIVMr25Hr1Am7gw3e/hYyDmOjNkAahbE4
GDKqX6mNyLIoumNv7Eb0x8UFmePZt6D0WYQGerURFg4xmUOotYdTH9XoqCwnA2UtWXyIYNCra+LW
85OFnnr2gm1huNLo7sZT9omv1tsYHsxtFfDgzk5lcXY6fGEjmoX1sZ9T+ayLU1Gc/bd2ihZ/h6UR
yd0/n/B0aQ5N5/FTj1LwLJWWvsoAKO7FQVJyY9+j/UYK7lTZS/Vj4w/a+szEK2t0230Va4DA1SZs
Q+LV//Ry6uqsTo6GYq4P5BqeGsSQp+LpWh2VN5X9shjlVH0cWpR5fu2lX2ovH/ZkCPkG2qokda9T
qYqXgxTlqCdMSCJ9eCkWeqPgLQCflgAdnGgA4itdk6x9U2bwXlES9UURG18QmoDBP99qEzgjpY4V
ogy2yjqn5AVbo+PpzIeHNAvtjaRHVyUyRD8sPs28TdLsxkVWeC0n1YBMsxYedF+Wp4emv7cJps/Y
bGq/fK2e56Gu/62TASl7vxKkY3a6tjAqqKrcIEl2ftQS1Rk84sTiVFQKs7Oi1DbM9aJSNJ+uFnVS
SD/0nDvBOK8ar50XEwRKHNoocXzI3iYIlGT4zcqzlXFVNP0zKDCW16LlZH60OVVCPHaD+p68Fibk
jHjzWiHtSsrKOxJlk+3R+zz5oYULe6pHeSwBskGVOAg39h/7U5U4+1Mv+hFd/Kk/9ZMKH/lQ13fh
NKawELbiqqme2HeyDcIWNiBTQmEoK9KdOEjpP2dndfDigMONYonjgCDLztc14ohQf6AAMVVGkgmL
75CPLz19XD7air5FL8Ledlpno7PSed39n48kTI5DTnUOmYdLt4dwTfGyYNf5kn88NOkAL5Uoh0gU
vZye2lMn/Vm3XbQ6VdWB6u/OuhGtZ3XNNEgI2+JXOQj/j7PvapJUV7r9RUQAwr6W99V23AsxFg8S
Rphf/y0lPU3t2jPnnHtfFFI6Ud1VgKTMtXxK8P/HW66LWi7k4mKbCvAFyGn8Z6psXgEGFNSs4auT
O+0QvAyjicQ2JwPja13q5bmpRHmWUr62wcB3mlFk6ZZkadN127LyUSAvxJsxKH+jHq98/avGK76j
AJEbeTj54apWLbCxCYrEw2WGNfCmMk2wX6Z1cOGqx40420U4rFnUJYchCUntWgn+0/5wptF9GLKb
XHwQyu7ARZksDKtPDwBmvCZdwM5BrbOzoaNYc6Gx72lqDKcbEZl4OJbcohA+AkJAaZ1JNvuSLKxR
GJ5w3CJnxRSUxnnxo/Si4TSJynZEFmDvOG9R8Q7Kl06Q82OA1ffW03E64Vt1dAVHFl81Ihs/9UHw
IPou+Gl0YoNsvOFroeO8ygwarF9r4BYCemDYOxlAyMgpjccRHKzeQ8OM72nG0j1TR41IXwiQuH8K
WxxBkqSj40XqeuCEW+WhhuNnZUs2nRY5J61Xx5fS8/COB8wHQE+gCnph8aE+BkkKZhzqmmpMPS3D
6dqdDIlDayfUiz0pxwbY0dSbYtH4X907U4rotuJSs0Hf3rjMUwmgJ6NoVQrU02YciYwOx5YVTiAA
2okndCD5Ba+gI1s1kTAXVq7LDao1MhAEKnPS47PVi77psXEZuo9NqFV7bEClYFTGhvHFDG1nhb0Z
wFQNZY/cJE/T9wHyfqYhmHuiS+1kQL8Z3CONJmewpQ+JyM/TBn7XAj2hx2bDqip4X25jwPDuojgU
IlyDlnNfYEkXLf1GbQhUgKqaxmDeqNYAE3FWZqL4WudxZ6QVvja1vgpl/yXps+opBo75ScdR1rLK
5PCla+ovSLatniTPzFNq4J+su+HwpQjaG3usTm7s9VH87EMNnH/Y36p3DhN4NbFdJPNY8Xlw27em
CEpASdEYHKHuOi7NcRreGc5D023AQl7hiI7cZkXKDd4taNw3Gd5+sem/noQ305BeRyX1opVNsJkv
ZQ40y7DPifQ/6zUYdQWoUVUPoWZWeMtPwZrIQ5AKIt1kkpEWCBIgoIutY+uMrQ9e56zZVCnOwshO
0/3GR0rInqP4AxUuyqTxU/zDAeK6psiolqoeGl2EZ80dt6GRuDu70Ix11nJQZKJ26otfs09hX+pP
Qc4kzlRTexlabJJrujc+hQXks70L+8iAnOxb/E6XSKcU3KovheYEH8p05yPR4+OYdviGxZm+EOrE
Nnck3+BblWxNR1gfkXyK55IeN+9OZAWO+Denwm7YDpVcqqQMVei1lWAZb9lXzmIPuLJWvQSYWPCY
itEBHl014HEXIjeCpeamTbT8Sfg6aNCCwPsciH5vaw3SLUvHfg7Bsd7h7oFEK4iyHFsgOHoPwc+K
Iev84iqS+Jih3mTlNNzbFnpZnXMzEGfZMLlxBwt1cABckmAthtBOgBDNOmHszCD6Nnqtt88H7nkL
WvwlavE3LxSn1SIWf2Q3LwrJVvTBrS1p1aIS4NdvC9DJnVnFnmxpPToHf1+s4h6I+bV3O6lrGL/H
o0UqLUPv4pFFJbx22QAFaZ26OW7RqgHBaYbevhq6N4nlgHoN0DAJkkEAX6ovNfytVrNHwT3o5/Hf
IlBEB9CFW/zl8aqFpW7+PWDd66ChPJz2NGl3cxYZIPFaqiEqcbtjZCdvw045zEPy16zf2incP30N
owNeTtakOIcD+9kuBinludORcguC5ac41pMnA2dKW1DQGksakgKpyOnSAivqjmTUJJm3yXucCk+i
34Fmp78GQoGwsWwS9hMnjPqhBBLgBZva2CjzE+9LHILWwGidH37d/CraLnxlSPLaxG5iTKZADrwx
1ZJgMq0BXnJjmg2te6mR1bVqxXAXlUwDZIMC2wgXEMdxtcMzAFR+aglBy4ERoHiLvNaNNS0R0gKg
UktaGdysHm4WG3/uUryS4ys+h5qWJbRMoXj53AWQVL1gHDc628TfNShHpGj29jM1eC//0CIz/5w2
mf2ce06yGRmOlkmZg5b+YkfGjf2YVB98HtfnZO/tQcHLP6YVDp2Z3jwAjt/D0vAjToP5Rwc5oZcA
7NMLMvLqLN+B5DldR6reourAVG630tv33Vh+9JziFdiPzUNkl97rmH0in7Hr30K0GujVakBJbJvQ
3Lqss3414EjHVmP/FcnfqBKPM0sRtQ8bM28YDpQrDxvsfbvRi1J70uoaBL2ta3+t4O7/dg+iZLh3
Z95obIrW1xYa9i+AmRMcDEP4HjLtvHJXBcD/GdOieJiE7zZt4uUPToY0R7KrqxbEujFQiRYmID9e
C3x7L71rIG8Go1xn46Xj1icW6eakU6PJMm8mHY2YiePw0IyumQNWSpUTeZMECXKmHIdhoMfEvvGF
chlnE1NmxQkV+0uBLfwpnZLMyIKU4AVZoqzSQu44NsKrpdvg4YPkA8ZCJJFbxtowPwMpBGlCeM90
7DD4mVXf9chPfmQlnkO8l9WzZBZomGpkm7eWVp6BKVqskS9y48Obb5mo0x+J8mlliTNa0eq4OXVx
ND5UYZqvfSsqNpn69nWOzIFhZXz0Utt6JhH2QJET1fiXTn1j4yLIkLRSvtk3QTbZx8iBX3XBaK6Z
jgxhTaQvnfpeAdMiPLSCB0uq8vFB/YgiCxcwlUoLrB7QvaaWdiZt2/2wRWG+vocgqY2lOhiJ22BJ
PkblFuuor3GUWJTPsve0fQfyWiyYJDsXOApagWZhXLa9j3UACUltgED3XKPGAQUs7o7kJCIlNTmw
eg4C6XJ38tk2Njtn1ZjFuJxnnOahsYqOghGwjqFGFgzxg3jRgbCeYtMGlLTohQA0uO9puv4mw6H7
W08HEutL27VfkNxQHwEFWh9xtlEf3aLBgoDGU5ekndQgpa7GwZpX6saeRtTMIf7sQka6ptXHDPTa
GyFysQvNrr7iw9ZX4bT+tvQBU4Cj8PoqsbS4Um9WkB15zAqZA26AhnMoJEj7W1LMxndzzMZzKJp8
npcZIFk2E6s+DsbaVL/erHWT1+52IOXaxOvWaxPHpDHoJ2+1ySt8FADQa6kG8Jk1ygdkh4sKxQPg
zBqajh18LS0v2WiXl8DJjf3QDA8tKFovs5x6vfR/FDWX+xRrdLAO+K1xpIZJnoQrK7D0dcnBeYTj
kzfNvc1k/k/10FZPVgmMzOh72TvJPgJl2AHsgG8NiAjHg93VB9DH9FtkuTY5eG2gJbtpDBL4W+tZ
fReG7P4corfGFkwmajJyIlMaplLEa9QNtlvfDvNlhUOobeam2mOd28GjZ6aXkuvJmUZRb9QPNbD/
yKBQVkiC/xGiYCn7mpjxBTcOABuqb5ylvmeJ6pWJGeIm1bMdKUhG2llRahnSm0kIOuo3677rkCk6
C3lgsR0NqaE4LI0fgAOBm14ltmBKwMEv0AXcc6UaFlr5PnBGpGmV7pnkyH1ANQyNue6kYJNPxZaM
b9S1Lyc/kvHml+0V3RfgTWzshPufcmQ7ryU49VTWoPmgV6mzoNR1gO9scu56NxZ2XP8XC4oBAiUH
OJd4y6ws7PDwMTokfuEdLLvzDhL0uFNvbAOQTM1jUpPhnSwougHcXMqbGvO9F5ZKQ+OpS3pUFgEt
oony5c20UYzKuZvx+2XcyMiGQtxMeXOZN9PNV0M9uuJASAFcWP5xEt3NONvdRNSrtdYg8zVtW9TB
YztQnBsec9AnaI48CN/dkCwYHI4kZaCwYC/ABTJeMYCyYzDOAC0wztwuDWiTpZCZfyR5q5QdNgSG
RdwFqEKybWA6Jji+J+OpG+aevbYBj7K4i0VDavKyxIs7TijWs4wi0MSs0JZC1/K9PbYCfGFZ6xyo
acdBrvs8jZDSyACQaOZAUaHubJMic8jYkZApo5tx6Xkc4XjU4f+ogk7xZYy14VAFVfboVk51qAur
ehSqCfLhZBupeyJRYdfVY4Oyu7Zp3RONSK6s6n+LyBEksihCVY7KanZ8Dz+JUIm0lyXSFFCWqV/S
wJRLvB7JNR9D46K7qN1coDDTuADbEXQ22WW0MrCkFUrrAb9xEw5psuxJSC4UxqvypzCyrT25TlGA
/9DtDb9+Id8pDBnrWHijAC4tNzfToR7MOSPHdBKRC4VvW8nXrV3oS2GM7UmWzN4xbD0eGk29azVy
yHA+6kp+0FUzjZm0fndJRWPyoiE1yJXIka/RAW5J/e9c+v9XyL0qFikbrZU7AOWS/rdDFUI4qW7N
bvsUg5qOrCcfHb+B6es060l2MyWNe98YwGZTtsubbPgoKk4u4ycShVRuZDntI4Dh8dpCifQgtU3X
uWnrK4CcoUbFGFh+8uEylaygCiM7yQyvazrKm5FS62oPeZWHj20K5kon7Rrk1UJGDdBm44Mhkl80
KpWZhpvnOcN2IznNpqb1pXCFdZ0tmyJ8YnZuHmdLoYUmEHQLviMzUuj4PazoWig+KYAQpP31WioA
6CBVrxqn66jNLAyna8Y1WEbYn4DzwnY6OBlAheOFzqFFPbK1tELLPjiqGZ0AKuoC+ZBbyyaT9uHG
gVTTuEAJKtIz848kGyjopLkPNelIOjc3U9H806XQVZHRzaR0EVVVpcveTT/WQVSsDPAFfW4GVHYE
uNlcQ73EE7/xX0kO4NVx3Y5A4atHnX8uil+94OPHUFTOwQ8LQPEqb6m8bRBbTt6Gqb2SeVcbI97p
nowhKJaNAwA0FGA33bGirh6YaocEY55icyQH+zLgbZVw1viZZW7zQb/cuDSxZgTL2ebeewqU+dFP
PKCzDalpmkkxj50hrnAvUDPO077PeHOlYojqddAaHKdiDOcOqo5ikPiKLUyBxTwO6bYkK1RNxmxC
w7mZTbgQ8J3HdzYi8ftF6STYylYBqfH1VjFhUUszzKo5jp1kBpB8IkAogkgVCbDAj15EwFva5n4d
acj0HQPQBjGwUJEeADrJ1fHjbufBaxFF2MBH8RRWjCZeAMG+DC0P02udOI2FovxhN5p4452cM+Q4
+yjsA7ZVA94eC5hGaFFJdRS53a4cDWUQkxAVezCQnsiiDSfjyWVqdbvNo81k2XR1fNTT7gfLTQ94
q9jppGaKMNn822uKMMkpgnRWqfSMw+30t87TRUwXRFecYnmxGrV0RAlQgzvcxh/t/mEE9PY5HnFY
EPfqC1Cnn2UStAdSUhMkvbUG3luy8mwN90FwgxWqqmEbDQPKMpWH2zUx/qYZqj/XelrjXKdJAE2W
omx47KzqRI2HXfWTquQ8icpDJi51J42y1qoMRcZd3DU3PqQ2Gokc3sldWUY1LP8cSEUnnym47mfT
VQByhK39JJTac1yCGI7yCpEVaF1c1dAQ1BsbBycQSMxDQiOJqDFNlm/aLomWsy0pyK7mzgYrf+uI
CpafvjcGqN3F+3cU++6Zeo4jDNw9+3IzKwDkh3d3U/DuYCYRgKnVe3qt3uKnLvkMNX64JBRK03v5
TmjgvX2u+yQ5V0ayI3SWUXeMxyKMcKSgs1fZJ8ajKeIdYboEqKN7BL/kjqBbwgQjpZv93i3f/bzc
PqLydZ1rPMZhDBKsD9TYXvvW63PfupHxSE/BmamEZNO6qbGucUi1NF3W9gsd6AnnIkDNJNYPWJNh
RKJqbN56swz3vI9Aok52mozqM1ncmbWFMFdICgZNlfK/mWLk5aeqRH2csaga68kCoDuYciv/JTa0
AZtN+XiwKiBp9MzT8Jxi2hem82lrd7bNqnzESYY/TLaF0bFl7h7zWNYPokm0g+Stvg6Cgn/2OobS
sTH/DuYEf/EfLUpv8BdABvh7jNkibhy8hNcdE986VFhgSaKZ+MvFOMHBrtQrDUOsURfSkuZrm3F2
r210bJnNxuAxvTUm7Z1v1XH2CnJd8zj7pj9GPzc388+Avu2owqvx6M+nn8fdD8iOI7mIRVls735B
IMJqDixPL4nXJxdkXDqqXiHMk28szZudTqUMapi7TbOLHB9FFvYAuAyllTgXuzhUzqBMhCpfuJOR
m011El0uezAjas2GQBUG7E5uWACSm8hAXdWhHVBlqHOg0Uw4DFmy6r3af8Z+pLcq+9TZ0QkYsode
fNP1HuokCV8SG0W/6visSqLoyEakCdHwb069FtprbITFuBXI4tnFBjpt2YCDrHiuw0EdnaDGu5TI
4TJsDeyKjoNHmhVr53ywgrNIHXdclAAr3Bl695lk1MwmmTLuB7lJpZ0eJ4fZzuY+skBFPq5m2eyr
50Ow13v3NLmNTMv2oG+6MhR/nWLuhKc2bqITDSdZhoPMxtIBOKdMZgX1ZuM/+SKX5LHUCmv7V1fy
mmNSOCSKe9uetQ9/DKkugsz+5JraLrbQcedZz9r5ErXGqVeOXtbbBHx7K+YkzlZXmWmW3VurtvXs
KVGNtDQ0FOjVPKQ0ttn4/8k3K2LnkGvZz4K5af2zcEzzkPeVlyOtuULm2GjvbmQ1SiyRKIhHwYgz
iJIdpER9Kvg9lVsUg/BqQG3DEhBMzfh5wD7BGCfnIHTNftUwvEblyFTfFLrUz4mD5LVFN2T6mcZe
CrQgC7suJHI7d5zkNMz9DHsM9mTe+kAqmbqkHDO327PSOf/JkwJV8dBsFF7SIvayeBmxxllRrfxN
GT2Vx8/NXILP6yHaCwPkizIm0FU8NMhuNpnCRH1v7guBXQezH896WOD8HanGqxQUR9fE7Z+QlBsd
irHLsXWiZGMKLBIf6NvrCmjEV5JRU0rb2XoZ+A1urDWGP0kEsHOksTvhLrXkU9hW0WF2oyheDXz0
Etjy67qQxkpiIwXJzm7+wgf3GWdh8YVGqBmXgJBCKjMNS6e09vjRhcuatfmL1bPmMZdyZXiti6zJ
Ggfg/3Tlg6y2ZCvb8NYV9Y4tuZLyfeah0qKL1xXFC/bB2tWdu46H3TQzU+5Vj2r+95n9VribVMu/
SC8djtRYcfvWo2Fpuv3xTkZDoze/26PFN391DQOu0rreI8/hqwAMbP+5IAOMmv+EdURFpQtkTkBk
gtzAspGtdperFjmBXuNQqflgSOy7AVreO6JW/SOyLcNtlKGEIjABIPFtMHpnG8bRg1eb9hILw2od
W3r0DJyx9OLK/kyjnpUoJWmychngrXlHMk9ZIF9jsjCsMH52fdThuHU07IJIL49vtVPDss8S7xII
91cNEJqPjYW0irzGDYiGeLWsV5rVij0gFXComXZIzkmNq5F69gcBsGoldczGu4BfeIqQAvZx57q4
Z5GSInhjLvYZR6VyjaP+6QEH6sZmJZLcXU7PPxrnhnSXBDfUmigt7NqQrSvkrSxqBUmSxNkxZ1r3
kcUC8HpR6+5ZkriPyOB7s8gNZLcyM35ktX5oFdyANYxsb3Lxy+RJUq858MV5iBpsDWzHwcIeInNp
+6oOROEV9KrhRcX2PGnuPcy827z91UYw4Wy1wtCu0tf4SU/zfVVpwZUakjeACAEgkKZjqQfFwIU2
aYPIxot1GZ5muYcN+0NRNJ90ZQXKGnPpJXmOjFmRbaWdOMvCdMUTS1PxpKd2g1Webu+xOS6eRAwk
3aA0LkOm5Q9I7wIVTZ+026AwcKCbi+IBp59AxXGiE1nM8ibt3UXIRLsls6ztGWCZbGfd4DxuldQm
ypdLnp2KJioApuc7nypUNkrfS34MAL1ZDGMTvwDvbdw2lirWjhP/sRcM73PKJPVBFBc49VeKZua1
f3bMITuhbq1YFyoaR7QUUAA/WO2jvq2M4pfM1oDAlIsfBqu/SK3Irj2IFj/E+IqAhVV7LmsWvowG
asza3PgAciez7tcj0GxWQzzgG6iaTjVFpxBrYuSj0agvvIs2em8WqQnqHICSZ7tJi9wgtghDvBLx
GDtmFIA0sRa9YPfaO1BhoImlvd4Dk2suE+SxBG1TWjHAQjmhtgAKDjKc7WxYGnGqxppdnoY8OE3D
9zB+bbnnSRaAl3zROjbbzmGrIsBLsqNtTWBVPYYB8pSwwax/jUHj4mqh9nOMksdCiuFT3SViJQCw
fW18Nu6bIPVV/dq9U172wU8nyh4ba0AuWAXQ5m0yFL9qzqo9YWeFEjX0mn+eYbJ6FxksfY2bStzi
zXvp4jsH7N4owhcy2/hFZl3xD7KudVFkx8AaL6hLtq6idtgk74G6tmnMsFnOCtKicB1oSlmg3QQh
BWgtdwOKlk9zcJwp2Cds1WzIYA7UCcB/aLI3F7MtmRilZQATqHfXd4rAaJ48wA3gp/f7MnHn6i+2
9/Uuth7h9pXESN4NeQMAJ1JHVduvUDmtkhl/+9PHH4X3s2JVtr+T68kOOzXJdRZzLc4ORp1/mEUU
AfzRIP1yPf/mD0UK6aAuT1rC2c4e04f0JJijOnGePyMw8cxjmSBLVf1PZjmrQh2pH2F2E5xioDAo
W4qyHu//C2MOdgSeG8c5SO6rdXFZrea/FICcko3IPJBWaWAp8QL/q96m4Q7cKxbqb5Qs6gx0q084
JO/OJOmi2jxPFnaFpGrkRn8iGXb3zLOJl81hNYL5dmXaMl5N/uRI+r9ONIcIXmkyEkzXQBeiGpqw
Yu6nOWDP226V+hFuez5PzyLGq+iiMD5EPuoIScRw2hxvBwkgHFDDnVNsHDSrJA7Tcy6jvsPhXVCt
DRuEdzcq0lPj4ne+qFJbX+O0ErA4s4Z60g2PSM3p99PMhoU0dCTYIDozcoanWD2NssBfYuX6E5Db
2ZZu+vQgGHtvbWBBewVjrXgqZFkerQcBEt4DF/xzkmrNQ+KXb41ujw+FxxvsBP2W95KlSEZ1UUpL
ZkqR+Rq75kCBUpIuRP7ToJqAAyLWj3F0MCtoptKuPs+TkIOaqQ1HzPQ+eej7KBVQM1E0UkSVCzgj
AA0vIpQ1On45PmWxPzzh1KdfsyAs8XfV32Rh1O/93u4uZFE4w3hAWWm+oCE1fWjneD1qxY68PDPo
Hrn7OBtgBz3cov4wXM0y7FF8NNq4PJFIq5CBnJfpC43ogngMYBQPCTCb2SnxisVQqKMTdbXSts0d
ToJxNKGG5NUJZGr4RZQfSJYGbnjtzW47x5g/4/y5XTns40zefsZcQ57A7AV2pXwJinSxIy8tF/0j
btrzxNwww62WRtHNZ+wT/eYzmpFlnoTcA1NTuO2xKr/b7rNjYpM3ULB4OESywdJRymAag5YggBGG
VdqPYL0sX8BaEx2R8AhgvcmaHFvEA59fbadgjB9famwxDJXkD1HUymeQWStQHpzU09B3Rv2aafEu
R8Lvc+BG8hlPwx58ODY/0NCPXHsPmjprgW0+ny/13F0bPOUPWohwOlA6kZxsAuJI+VI4j6c7UtIM
FK6VbxdUd1hEUd1O6CCzwY2ycEvFO1NpT/wu7AZksa+NUL4ZTfBYaWuLRTmldxlyQAXSpfOsaFu4
Vnh2i87fNzqYGiMZAv4IImpSI45uhmTmIU3sTp69O5CXAALLHu+VN2aA9Ey6BbnRFGmLfVskJ3XA
N4pbFDZ6yYGQCcpEH3eWw+WShrLwjCd8IQmmgCRAmmCLQOjJAZg0ACfw3X/Zx8UTmVITWxx1Kyr+
n+wD0RlPsLcU0MEUPwIENl2P50TJyUvA8ZJYwcEWGdiwHYsjLQ3p76DSvO1jRzk4UNMp49RugQkf
t+Pq1ujf/SKKtMntVjcHmyaKdBeTJtQCAuAbHoNIdHRBWWbowjzaKjnIrCNzavT3HslIS3Z3Q+aX
YpEwA9lNyuNPdqT4z3Ogtv1pECkIj1SQ2h5ATERu/8NlkB2vUZKQcXM/f4w/zfgnGU3R6DjoaZLD
//AhZpOKZ/g1TB85YeMO9NH7v85AbtSAL2dj6o3YjwoswFBNrUAGQrXQxf7uoQnYsCMRKe/MSFET
HMDsGwee2KJ04WXSvoebo1CPpphN5vBB4jeLojLr9aSl8P/ZmWKBQgEHZPl1vpK7q52noJ6F3LXV
MNbeJjaird14qA5TOFEo2RBH0+A/bkChTIlkeeArbGYZa8JtGhban5xKkYNM1U7cRebw/lyoxrK1
7lw2QCIyLEDvqhFS0fuz2Y1Wt2JWvevM8RUVYslDopfJA8AFeN6JR8DAiMfUL/SHGIfqakBiPnTZ
I+hb3k1I2nRLv2T+A9kxPoqNLfFssljrrNvIGhe5urFRk6peaIqiXv1JLUwH97dK3T3dhCUbgO8B
+8yJvY1X5/3HMar3hlsa30C3AfBALOGu45Boxzoq7VVTF/xbkyF5EwadDqSgwvcaIL6z6opzFBzx
aLb+bXD4tjRE/onjeQkcB7vZ92A5e0Yq6S/yjNP8W2YG9rOHFO89zV1oVkdzOyBrvp+76GN7hQTk
eW4gV7zNDaTB6lp7eNs2mjq+gsm9RYYqwPK4YF81YeC8pmrkNRMiPVhGgVqguihfnA6U82GK3Hyj
MydbVLkwgBXFb7aaa1dLqQdPtMMbSIBpjHHq7miYocIGzLg16nbGBvhfSjsPhzqKb4xnX5y+yUvT
awEQTMtyVftF+KXXUajnMRNwQk52qY3Mw8Ef5CDbsRd1oYMvzfPko9Ty70LJcTsHWQJQ8Y5Y9+ev
KFnEpgTkwm+8tQTRzS5DCvXnXOKoEGILQPbb1HJ6ECUgaRkVr2KZjJZ98VHntLJKLLG8uLUvddGB
oA5HbdVZcW9PQ9JkytpiyI5LNV3D1qYyJE2LlOZj4RsHCkh2kzawAHMRGMzYAlKVe8CmdL0d9pa+
TrGqAvBtg1O9iMYc906IZV/PjfDIl2DoFk8tqD6ejCa2d7Lm/oKG1KAuMVjIMDV3vi6sVZ645qrx
I3Nfy2hY0j+mBGrZvlVD2omfh/R/omET5rfGfQBYwtmXtLMxhSJtpSb6H3zrMFt1MrIeTbC+7Trb
S7bYUqo/yT5Y5cAy/oq6jnRlR70OwtMS20fAzMJpIRSazT+6veM/93Zm7TmKWtdmVrpf4gHnjdCX
HYvXoNUJj65f5E9JD56vOLygknn4otugT9CHmgGlwkwf3QKc36UqJCvBCwVqi/hNYWbyTdGEIXic
lYcXYheKId8LoM6MswjIcjoDdHYA9ErVo8Zsqn7Fm7JezopMF/+ym4zT/lcsDH+KRGZ/ijnZ+sfY
76MTWQV1qbV49fs9K/VQO6ltUbz2YsXgkY4S0GlY2O93kevaASsoMHZFgxOUhZ62/jUuh3xtdxVf
VeBRvFKT4od+HTX22I3cPczyOhDGUeryRCJyp15W6Ph2GdJcxNhNaKoONzZXCH2hRVG5N53CT5d2
exao/scuaFI8IR8elAEmSpemoZI5YcvAPD7661nW4S3Q7QQ4mlJZPNk8j69ICtrMBqEWoywlke2y
y4S9b+0qXFrgVTvi6gOccCfm58aJALYegkChLs32wambGEfqhvE55ka+wgZfckwMg38oAm1Fcn20
ku0Q8WLLlX+FBbgWFt2HPC60QyYZ4BWU3HWiCIm8AEMG7p2F+n69XJQJEnNZBZzGbARKTpkP5dVo
C/8YGm64xjYM+2IDGd8cqvz7/5+FoWKA5e4mRtM/NmJoJqz/1FYkhhnSFSI80cEAYIXjZ8+17Y2u
RrqX/fov5wTOP9m0LA/kcYBb1FHNzhh4te6J1HhuMVQC2+lzW7NNjoOZpdkX/QdHC61NlJWggjX0
/kNZ834VAIRrR1ppAZawygy8nCptEIhPJeqgr6QsR3MVDGH3XI5d8OLk4WISdzWW7Ql/IJcRj9NT
ofWglOBe9+Rh3YMjW7DjpMLCTnNvHPAwjZ6pAaWmXAbcTgH9DZlvxSbS+cfJgpxcnCAtNdxpdkPo
9ytpcPBJ/HOF1BpI1evzYtjMClrwYKO8rFezuqIXBloudWOYr8cQyxrdT8WxCVtxlKqhIfc5cHzl
YD+AXYtvZxPqzXbkRrKudeKdNpiH2fbOrKKYpPYG9oAHyVvg2e5tWnUZlis2ntu6OyCO4Mh7noiu
OdWdeMPNeLwiGXO8RgaehZYTlRtHj9tkHWnlT2DKJbj1wmS2G3tUg1nVcDKzwF02na5ooYcKS0HN
yE8DDhvGtrM3AsWSJ2qsyHvCwkchjYX2Mlap7Fg7ewfNt/UtS4vjULaaBQBiJKhjxykPALUIm47y
20laGDgIWtwbDCE4j3YkJYceu+u1zJ3nitXxOdGTrwXyJ14sYWUvPnBbez3kTyQqW/zEmOXlB4ls
6JdQeIAnRi0h67zowVANd6MGW8dVs+z6PnqgJuyK+EGLvcdyjAPULhmFB5oHGR1cq/p8Z4YzSQ3g
eO1/oe5l9wgTng4OLN9TPKamj9Tye4aqMeamHSNn8XUUkb8aB5ftozAAAOJvAg2jNN6oNEgWFjh6
UhYTQ8ZsRwkepEUC0HFiziAZmcSKaEO6gu1Vhf0oyw6pa22EA0pS35iTpY906LWqEF7OIeY4JBN4
J12zBJv5d4op1hzh/gOoKyEXMkF641uEP81EJvMk5NZQ4WKIjJehNB9lMwRIc2dnP9HNR1c1DFl7
ewOsJwve1i+xcBQ6aIribBsltkhOKYEoe6VRafjtCZQYz+BKQoVtG9k4jbOzfDU7ZJhuYScs2JEH
Kf4ShAxEpXk75GN0W4BByG1f44Fvq3xLU+VlUiPCzDsiZ2br/lNOZkzhEEqUzs/2cSDSawGo4cWY
WNVuVpAD4KyLVWRxdzWHI8U8P+NAgk+skm9IQXaugYWyugg5ptJa1JQ7miMFLlOTk9080Tw5cMlj
DZlDoKKhOWcb6jnWKLeoMWqBWYfPDNSQ/2PsupYkx3HtFylCntSr0tvKMm1fFG3lLeWor7+HUHUp
u2Z2974wSBAAs2eymCQInJMcJ+S37kzuCFxVws48DmXJcn/O/FBjlGaaRxqOhiO9EyoozOPIp+IA
wE6/1U1wRjfUktKibiBqu4ok+JekrIMTrrTOrtGNG41yZLuiOkJNxAUOGj51qQFaprUH29XhbiJB
Fu1pUUmKKDiRLCXjIQ7MgwRnw6AcLnpZECJsSeP3Jkk32Meki5FOApPZzayolsoGbDKvhm9LN4PJ
TuxujSIsJK5aZjiuYwFW2bn4vZcIOo1WESJb7U+5PJ4zSg/p5qCllcl0iLS2T55BAND5IMwNt32a
gWuB1Kn8HYXXKKcAtLE1ulZ1HcGaxrkWniYLXBAsA7o7ng404aPeqThrFqrk19SdpYbWX0XnVnu3
mQo8Rva4st11cTFotyja+ctJozyREjmi3iID5OPVAlL3/k60uLWtMESW7NtnI+PcrW98csODF4HI
BGXIALEpYh3hUud0J4oJ4QaX5QveGfNtFlaGX4whmErJgprBdDNf1lm2C5SigfskeIZB78KazgKb
Q2qdEyQazT0wTj0FCKPvF1EaAFZlXRVFe675F86tja6lHEU5DnscJCohciPLfRpO08ARGQESpJy8
Yk0yarzBHVcBIty7RcYL8bVOo+aE+CwY/CTuNjqX4kYabgainwph7UW/ax0Ez0DLPK9FE87Qmsgg
ruz18pl6u0pXTRqFe1IJ3SE9B6F9rkGBcgK3eLdPXL6nUalEzjhalW8NaYe3QBxdaYYai2aoK93E
rvCyCX1S4qWFqmFUOm3IcJlYhu9d0Jiau2XxrWj3qtbvbi1WFdH/SqCx33FFcsWe6+ng3va4x1z9
ff4MHoO0rjJr87kD/cgGGai3vpfBT+RF7uM6LEK/n1ALAozgGIhch9DEgcQfuyveoMrYT+ti3QZ9
8NtN9EPOG/NnVZiPoM0bvltN/92wzeoK8odfJejXrzo4U5BFG6SoI+/DXRkoJl11ZUKNIwLmQTX5
Xl3XB13Pyyea6MZdBNzkx3mAAMjRxCOSvxi5HIlNcZWV2xTIRb7TVdY+7cwA0L71t8zh1ckcgFmw
wntqiDPH4zxnuuKcaPLJwB4A8rkYHGMwMXod2FVl3q0qd2LJCm8nINoOWnPbOnXwiPoA7bHOy28u
y+rT0DTFVh+qZh0r23/6R8XQ07w2omGvfl3zuTYndiOTxT2tTmuoT10MPMZbqmvUybYIEgdnl8BR
hUSuBaok3e6Bu8yiD2Vni7WI22AXGWX8wQxlsW0sVPLRMM3Gbj/wANer2og/IJkEjG+BayI/Fsph
h9QxfdI+a7oajVn/qEtjS3PU8GurW/yF+kH93NplfuzGCoevYdyBM8o+tqpx6hIUYVOGJDenwf/M
LsfeTzNlMwXWCrVEmE+HvtH3NIf4GjJ2kDfEN6Q2d9Op/wboJG8z+5s1/6y22N0tyXUzLpD2rZYn
Mevq7H/9ZZjW3wCC+MtAZpnhggoZxK5IL3tHgz41jeEMUz08M/cDizOWrANT/U4AyM2vUh6fqUFo
B/SW77suUsHOeDsqT9K72TQYkR6CCp5/sbPC6lmWwHlvtS6Zvf6r3ryUndS4Q8L3ipTI+eCixmY9
z5tajQ8EogGQArrjR4TBg/1gIOxDGC9apzfn1pEPBPZCsNXeH9GM6UJDwYcHR1TikdRIBL7KhwUm
5m8/pMq9enbtNKUN+g9wV8eoX9aubYq/YWAn8CNyJL/TyJ2EfEziAomgEmzTvEnALTI6qdh5cYto
FFmUY3loBGD3Rarblj+BsPpgafmza4OBclfi3Q3AGsNpFEC0QWl7Fq5BpqohGzoKrokmJKCZE/xE
81B/iKxGf6gtZK0VURjOsmWiNMd8VVlZvyVZHMsRX2upTm74jchkft8ssrLNvoU9ThiLaNFdZGAU
Sc8iVPBinYkNFbw53XZRBFtFfvof4Q4LNMP3PBP47nqm47j40tqObf9jV0/xAoqTQl09V1RjgMPl
KZLCPuPuYJ+pBw7A+yFNAPf1W9eBtm0eKd04mWJgkL7ZlhrotBDFuhO9c5eAPA7UlWAt3+iDi6wu
5UYPeyRjh6WNw3cWXKK6+NwKzXnpNNN7cuLB1x3pvOAI7bwAoHLrxqJ8JJFnI/4WG/V4piEgzdiq
Ab7WnoZIPm63gHsfNkJr3Be9GO1DWCOUSJ56x4q3baCPWr5hZozHa5RzHWPVUI8ahBTsI6DSnCNw
slHiQt1lhnokI8XFjtxgY8wKf3Gx2L1zA4q4eoNqoXj2v/gyyQPZGS0DSU0+ioun3uOzAhnjI85S
80hyfe1GnbmlYTuk+dWqqwcahZQdYLcJUsyj8ZSpfIAWWzqgGUG0SbNeVSOx1UVgXtWKG731TeRl
uB+lhtQiHvaZXKefzAJULKRATRUW5gWHcWQgGUO5t4X2meSybWCkU2sPRbmOC/xmLXbUIzvqoQDh
f+3N/wjnYU9GYMO0QVrqOPacFXxH5g6waXAXupZ4ls7EfDdBwl1bVcGlGLLpVPTAUQ105Em+yalH
jT6auCFzp9gtskXPq6Jup2t42V5myfEyZJG+mfKsOb2T04oTIlvqyR3bjlp7cUy9wOwmPNia8+Ri
v3zYynByP3Xlf/l0IwCr7v7Fiy0toT6dWwGleVl/+RB9PFVrzelePx2ZLp8CePzTaRqNNYnGWsPZ
Bie+LPK+HVCNyb4xvItugNRT4/LK0ue+7L9PveTf9CxH2MzV2M0K7PjMbXAEs0n0a5c144axsB23
wHa118AfQIKXXZbxD28CgaCGlK2Bfhc9U8bnWbNWP5FdFW3qMGQHV7eN7BPJtFgMflBxsWGDV8c/
ZAw6EwbsRh8l0Y32iLKyZqPLysWlxqn3Imy+jxpoU0Q55ddONTSUES6AOBU9LiKSt6OXX5H3yY5C
OHsSobYCRJfU9TKvOBtBv6LRO5dC4P4Uig3NLW4XrXD4FKHOHCxGAIIummbYhsKWF6/u5CXAHxMo
uTQQ2vZ1tq3Lqal2NDOG7S99dKZdoA2AUBZxjuh0asoH3gKYjlSyNp6ALVkV4zrr5EYbgB2L7PTq
j7aNN1uAj1yQ7t2AtMEs2OZ//dSoY9AdWCw38IeISilm67g/4OdGUR7d/SlOsgRyEMBSngGU3J2R
zY4yREscPNwLcL0qh7OLYqPOpzFLCnRLG7RqkQ2wrEWJevg/M5xnHa4sZ3PL3WM3FQcaLfLFdl6A
vLYB7v7vVyW3izr13j5nNaD4PXSAxhNx/puVgfeS6Ybc5k49HXXN41cLGchrkB8FX0UGVg8BHvEE
qrY+ouqw5nKLK8Srqq6VOIRYafDVyJvNEOTuT8SgYifXVeYCWy84gmkfJDdvM+MCKrR76hVOYs+a
NCTowKxHisGrZk/4gotWoHnX1zSmHgTHG61IKvDwooiBGseMLiUKBq40cp2pR9WzW84akSp/qDXt
/E6j1IJylcgqL1f/MksrIAUtLQEX9w/vZFvaCqfL5SlgMT/YoAlLVyFIoY6eFeImr0XhE9Pb8CnN
Q7ZJGmvyIw+4YNhITtkEJOQgLhDyU0OuEK/LMZyaeXzXxbNeHK8bYPWD5bE8kvoIdEPjkbpzE49i
5aWoWaZh5//3b75lsn+cshwPWZCmx0zcog1wev391R8yXgpgc1fPtlHyY+CUNlBzpLFOo7ZAZDY1
H6jpjHI6F567jfBz9jCrGZUW7Mp8an0r6ct0M7JkWPcO4plkEgTdqzFqEwsgs4huvzikWbUQImP/
WChMkfPxZk5GtBioilqfho37Pema/kxxZYo/Y7stTyl+mEhEzV2g3SjsgmaXWPVMbU3jt9k7C2tK
wGNjmcnKUQASFmiHcV9TXcTP3WOpGupxV+FJ0EyuA9xXj/jd7ETwEQDjcI8tYVKQ4Swlc0nIFIvP
dCo/hAmq/VDtUl6okaOnCIjsdhvokZbMMzjwh+Cb8/ak0pHyyHARoXGlh78GuwQ1s9bvhtjJ8BqG
6tRWNXNNqipsVZNtEoMbRMnNMkBWUAvsuaEAzgQLvGlHZT9WhjelYRTiQsOcJyukfnkvI6DLHy0k
DoFrDbVCeHg55gMQKkmLfGiD0GcfiUjvfUxTukpby3upGMpDZ6BeawRHaqN4W6ghZpYqi5pN5BTI
HVcTC1uLW7cSxH2K6mVheTGcwF4FgQAmLcryNrLGD8bYubi1kHX15vudMxqSSaKWeucVGPxYinTu
msYG8zcKXCoXKMv0L65k8CXuM+shdDTzI7ZK+s+CUn7nGjYCxByqomrSkRagC9tZI0k/f9DaSCCX
iX8Np7744gQZiu2qqn3RwXeFpKYhvUWJpm11logz4qTOITJ4ehgAbnXJ8Ca6BUlD+Gj1Zb3OpqL9
YFediXehtPmaGuylBTXwr7AFJVaGzHZ/9ALA2HXxbw+hMgQezjHQRU5U8ZEnIRJSG4SM5voO8H7Y
Pv7AkgPVgDis5o9dDnQtkKqTQdz3Yo/khgSZSJBRA5DpH8jEsVKwxrNy15dSromFMLJ5jEcYIddE
WViZ7f2wMBu2Nb043/XBIF6CCnDyyMP6ERT8M5747RenrIOdMfJ0/7fCUH0BRKN1aogxW2fAiMTh
LL5Yyfc7UaRAJUfgP/h2h+Ctk3zvwxCBCqkXyUXK7zSfAAAc/21AOk37ASjvPQF8+HkXUc9eETHd
0/jP5LxX3L2/YQLgtq9Wyz5DRshdtoHFPQFBKtWmbYwMG+SXgx7SB25icXYAfXJ2AbhSI4n4mNJE
qnRottD1cAOKZBeHDRRiIEcnH0HUhHgR2U1tz/ULdXkLSspAt7fMRnVgpLn6hwL/af285MXvjeeK
/Hc/VgkK3YrpQ9JbiCVYeX7JnIqDlDfRtkZuI6iI/+DAULZQftqIekuI6maDkKfTn8NJcT8vGOwN
NqR1Y9TOyhiR1bnuq2Fj5GCywcuVDkQWBa64NJMCQqQh8uQmPwYHxbq2xulV8V9t7ubvuuTE7Zrf
wmIDMKOz33g8nMAuBZaMk54J8HxaWpSdtKBH2bkSUkMyEbUNW1G3pi5ohB7AIwDu+s4DKErd/SZK
Pql5sbktUg1IHxyUrOe2WGmlaHMcpZRsVooEumKsQgTgWx/POWqG5md7zmPtkOMWId1cnO9nvLJC
dk4B4BbFFJwQ2XBG7T/7YuLIGwgVXbDXWEfNMGNw0TOEcVErDHjKLKsrn6azpNiJJO6PHATn+FaX
PEeGhZGuEQlHTpV6bUHFFJM+jfUOtI96HCFXT4zNriit/pSF3TobOi7xFohbwdyNKmYhHQC3n3mc
kALu5HjArbTCD1yj8JH0Ea0sGQ0PHaJeD9TTHQDQTw7Sm2no4afJRbyh+B1yhPVID1gCYMsoHHnr
ZWMcZxXSxqPEFiCGI9hW/vgjuSZvYAiS10Xc5vgJq6sfsWv2d6ubDS49KF8Dc8gY+kab1j6lqCdZ
VF3tuLxR1jqlxndR/mwkjXuZc94Hw92AqEBuaFgyoMw2UX0jVTJ60ydRZjF3E0g2ghIVefCkr/y7
xPBnZeUzYKVffadvvkkXicclTtq2W383tcRcSUP2q8jTRiSX4eWbmiHsjxOyoC7zCDQUV7fBY6hS
oKdtrSzcHQBKaxQw/TH6T47qMvcuZIXw/+wIx1l3bSHRY9MF4d4YRwfPcaKZkeSUKGgL50IgcgRB
p0RV7dkXTdo/sdnh0ynguUTXdlxpkhJ5+NufJetNZ+HOOF8MqhTn2wxJoHRZoKYWOkDdg3oWEcw4
yRUYwkoA+H+r9RPjvlEG+SUFNzZ5Wuwz5bNWejO0OvlDCuO2dS2t3IDt53XJxY5UlCvyMt9QyA19
tHd6ytUUhB+G0r56SdWfWNpt6q4ANmUpwbmVmbzynb70gCmF58aTlQSA56XuLCUjGivLcQSq5Txx
Z/TqxeAHHeUxJ0dxsOOriUKbIOO7we6HCBePP2PdHFDNIhA0f0gNnBVR4cl2szByuvOY2yCcq9IP
mel0R6nKivNWR32yBGvrwKe5+Bgky68lyxnHQR5/z9pcrbxMJEazD4XRnxcRd4A5ZXXsW6PMbYnk
BISIzXblabze0jJmoeNKBKIyv9PxC9KiiuVMvc4VAz5cIba811OfJhxzwPWapueuXWJjsxOEQUko
ugFA3q6+b5SbxRf13smk3YptoFzHQChD7mIyAKXEBszJxsJbyIkXXn5jzMAHA8jej3hIN9nfGm4Z
tPtJ1tFZB0agb5k5+1mFz0ESiB9WahVAXU4s7EQVHjnD3AY2GmdPTeIMwIi33DdVvIwWSOXdth6S
5z0/amu2Fs42kaL9PtZMrIPWCC+A+I6vXlXylRXK/MdfCmBhQGKJazy8Vh8lPTOxW6TTZ6TYg0a2
iX6WyCTZVpY2Wp+qKP0JFia25Q5yOdcWs8RaloijknIQ2ECperMjRRrlikoWfMh/ZvulqzzmGZPb
IdlMCZPAO8mnG/Xy8CcAK6sHGlCDtF1gfrBG7EKlNat6fbofogQ/Bcp86sbpJl1P3JynxRWpG3E3
oA5wEvtFk8cs3RWIbOHikQHqXAdONhIZgN2hFqi7vkH+NQJJPqAR+kMfjyMevVGAwBQlLTUIrbz2
Jo9nlb/MvJvuJ+OmTuq7d3IavrddvC7+SBZ4iEabaWmstIJdsL/gKQ1nssC3TUNfRUMNNEUg5wGr
cZwYEH4L15/HeAmJrihmw21aqY/Msm4iwravXNCImsXN7FZPxaubztJcQDYAGEVXUMw9UHwaBedD
cOvtXyOOlCpXAf8QTDtCtrMmjZQd68XzKPp+H6lIHz4fsEZUDxjx8pI0gLMOehTr0QTJaJYaTUUE
U7zmrdu27laLg3d6RZg7SJpmw3qxXRz0vAKPYvHJTQUeYYLC3AunzJ+cQc+fUOe+QlpAdiMRGBut
U9IBQjZy/CpxN6BT4Q8NkiifVWHKLp8Q1XItkLE2Vhw947y7ce2WP5Bo0SADkr35WDSKoX318aZB
Pv5tFdL4r6tUHdLTzHKokOuml1fWRV9sVGTuadQjvR/oYGoCWWLzRGMwAI93Jt+WU6evwIRtrO+u
JfN1RLSZDh4Tx1jPFxMwXvglj5M8vk5Nwndh1O4iE8lH4Gq3kzVSlYONljvhF+T3b1MQn34ADCN+
fgtbU39k0Zcgqq3VWATjqZdu8alMAA+u5EOYVOBDCpPZ3JgmvAs1g/cA0FT3kfHuA7nNhyzdOgCX
35HV2yrMtEH5WHCwEKjVe6uzVtNfq5CcVsHleWN63gFFCV+mvEufgj5OgTPraZsOV9g1DeeJKULa
lD6C1kipAGLiZg+Rd275D/CtODeSjl1qgpQt/xKhdBJxvTc/83gMs86P6ko/uEPrbjQPFSKpiG65
xoyXou3io8vzboPdtfiWGCM2kiD8Ike9RwJtMO26wLI/I3PWJwW9HeoNsAmLY1Z23Yvj5Y9OEuTf
AE46rfKuqi5aaIz4jncCqYqYkBq4Yyeu27fYA3ae3acbq0SUoZ5E8e3vj2EgoLYhufoYKsZ9zodh
2No8PCbZMD0w/G97dryhXRdIIdzNw0GPTnHqCJ+G4JMKcC59jljiPJGkSWzkmuR1e6ChQF3kHiGe
YUXDKo3tR9wY5xGJpAPCHV0HZ4jh+M4wpFdLNdTTup/SC4MzDXC+fRXjwTC9aiPgLOVgHxY5qVEj
eh3go+4A+h+l+85eA4TPKha9t14mFj0tx5ld4o13tXhGgf6IKgkDaPvMNX8vCy0qGv4ej1IAu4E+
XeRKff7naFkdXePdohkDNOoighm1uZCFOAAhF1y/YIqMVsvYtn+A96lFDnBZaTitaRkztr3WNThu
KVRJpx9BEmU09pqE1NiJ4MbWw507LZMNkIBQ645j60ctDDZDWMqvAbNxkVRy9pc85JCTvrAQrh8l
IjvKCCCE8itz5YjHCjEeeNHOzki+GL0tUuDudsocWe9iVbFvW9VBOK5x7lXlP4nGQNQb3BjbdaxA
Akg2RHV9HUPs88kEiEGSxZU0UKJherMnUmb5gFOyjFM/5dwAzaHyqtaI0tE4z2bKqYiLeoN6Mqyh
PgU1XqPXV2CLIm0dIiecJnx9UPkX4YUePCP9L6Q94gnC6b3HznWfSzd2P1cRm7ZWxaqdNkErLzsA
UdgGqhwmML7E7cVLQcBC+7fI83HfjUW5MqSBdwOkQl7ilqVX2snfz0ayej/bI2VkhfcUlRT9x3Mt
vLNdlNnZG7p2Y0zIve0Vj4pUBCvUi4svbRBGD108vorrHk+CiypphZkMN9nE2KrzWh0kYzIG9y6w
SQYfe/2jjWPV3lWUul6bT/FuNBCM4DZigkrvTpnF05e2K9xthvPCiYguypCBD69HXOHghMbaIQoM
Iq246/Za8hNMIMYWAaX+DOqf/qzXpbHV3S7ESRdxeJoYZRu085gHeVusU9f+mOS13JHJGAPzNDxU
rAO7em7/QH72AOhMx7paIFEG8YsUpyHLsFuYoL0UHt/jLDbcWtWM+IbtIt0F76ca0gSesgocLv1F
Qj0PEV/fSCNzt0zA7bD3DPw6uNhcd8jNAaTImK2NgoFyq4gTH39NIgG36bqNeZT6gHkwJpFBghpn
lM8gr7ZB/JKXQxb6ac52jduav5q0Oo+eV/7MKvux7jX+vRyLz3YB0p6yYb/soSm+ugYKJtre8vBt
BMhoE0qxCrQ02A5em7xw5NpSUJRGEyqdBKoyP7zNUfx0Gb3NKc3/n10Tx74rCnHCcxOgOqcIdSEC
ISkk24PWQPHrRbhorercDS9TYQUkT3vvVY5k8Og/yjkw7Bc/jq2990P+jdADA+OY7DQ7fqCSRUd2
Cf5U4weqhWRq9Pdc6IUPhGdImmq02KVG+kB1kKZ0kpuay8bBOhvIo1xNyCJfSc1IPzXpUPiAN2u+
Y7s+pVkMCP8u2oDMFGhVE4DU+jI3fuQecI/sqf6MX71qpWnO8IwneoTGMrA6D/GTZbT8c9qM3krL
s+pm2U0B2HkpD23Gu+uAp7V10ibTxzIofrn43fkNgKQg6n87bf4bN/XuYx94bG02WX4NH/F1x+Fr
dKybjkTMVV6a7ifhym9qs/4NCl9U5+KVIEu7x8npLEAVO/WKAaX7aeqbfpvYXn4GnVCA84d178ex
E/bJK4Y3P0Y/wk+NaIzBkGwzxe20jzoUR4N2kn0JhyEDRyR6iZKF4Jv/sswuvf+u9272P/ojPRTG
Akisd5sNtzkwL0svQz0SkFzDwLgfLrONQpBtGud1lobLrFZLYD2lPFjFE8jUDojbN8e6QaY73X5R
XgxY5xRfezz774jXnBoE/D+gRlg7LVTnbncJx1TDhqz41F2zu7B2Os0jlQOeA8f4IGKkCt3ZhIax
CRsNr9zKiiZKnWUrWs5VZjTR99mHDgnmd+5idqblyKZxwx4l+sh1skHO3gKW/mAghdK3RsN+0L+E
+J49cAP4+iTgbtYfmsH53iQ9ivxJ1hX4/uExX67zSGjpJublbwnc7MPYNkG6efXBpiRm/pv9rLqY
DhqqQd2pPeBflJ6osVXg3KVwegj+uhONl+kpdBFoD4ATbUyltaeJRa9oBT8KyyfxrPpOY/FEvcU7
OXkn6we7QXik7W9uVK8pAIMvdewnTTi+xANztl6f1MfQ5sUD3lbYKpvG9luk1WuKwOStgxRvNg0v
ZRoD4Alc9pTLiOexMkVl/J/cyLoI8XJoN+48TamNNAsa+fRMvY7SH5dxFBvHAk8cwGAzPhc18oeo
F1rVay9WvaEcjc/UW2bBvmp8fqe3eCni6gjKyZ8MYJ+rPDdNHMc1/PZSdCaggI4dRtqqGzRzDujM
UR48nqAwNsSDKzNAECxbwOeVOcqOHDUkmV3ZLlgHP5CkRnXbLNbrBgmgEzhLaWLAq3ztGOJCNl6G
cGbEtVc/ZDW6MVN+aBD3xQsyAcYX7ZFI1IaMZX49gH8wrjV306MC4ZwnrXbScyNCGYctX6oCTxa9
Zxi/tMdKMQMvNs2YsQ1wCcWxGEDFqvJAqqaffBa77EDDCT/C54ljz5YqwQPw9/ezKF5A6i3LHigv
2Mr7F/yeGydwBoP6sWvxnVFDSgmmptCnOxEZCWgZuq2fluxhpVW3/b3ob19MpMh7igwDOUwAjm4A
xTtlYX2rEc2hEQ7c84ggzXnRzCNHQaH/rfk2ork3Tbz48HViluFVNNVNn7r4hbVOc4oCYFh6UT59
VfK2jOMXr4g/RjzKdiMqOa6lJl4b2eFRGtFYYMEOoab7y4zruABiBHvcapEtxpqIgXboJPk8SxNA
svBwowK/6jYTqecv2tgTXtdD5eWwld5fK5VpIg6ANHzOkfZ2LUxDrOIxcTbzsB3BnK0m7Hhw9kEo
fryT07DC73GEuNc5dMIKCA3euFdYp7fEbnGGj7XWpyH2M3mjXhY/eD2QpkgSORBLC18HIREZWlSl
lo17FMkhNqpU7iZwQg3TbPPKI1i12YdEMWjNTFiI/F1Lp/COkZJNxI7lQNZw8N3dMWi9ycDMwYEo
anx1TORXgrbzxFxHPFHTeh7QCoceNYFvMssuP/KsKBE0x1P730YkMg3r1Ujge3AShYuUhXWJx+hV
USFLAP9zkL88d1miAWc1L5AFuAhRxgqEYg94SzidImH6rdGm9NHMCrEnZYPFr5PvhobRa4ew8rYk
J/N5tXfulsVjyrAmzbvPQQvg+efRwy1wm1XOiFrXUOccBeSOs9Ys19vaCGa+lODyO1aZAA+ZGpqG
kz6l4LAcywLQxLVoPnea112MZCheLGdy1pJN96YyALAXmYKvarqlnfjZ26gqkEz0L5xJc52OWb6j
Yaf3yAe0hURIG7MW8HKvbWQ+0ogavfgWaEH8jBQnzONcC6DGP86K2n51loiwf/k3Z4aLvMlR03C9
m5CQgxoBZCngm6F3ETLLapUFTOPMxgumwwNj59k1IsJvE9QrNU/byhqb/p3xhMoQ7I4C4RIWeqfZ
I813BpJtBtbm24A1IUI8IPuSUoDwyYmB1a0VOZL4OLDFUBgKDEJeomurrh3bT7EJkhIxIAcHicKQ
tQoyET/U9skJaqBfYBQOhtUf3RYFhSwya79CpfyFlKsob+KdrZsI6SZht5mXmVdAqYpiB+zsbTOW
zXHKU7M/NqgNOHShc1jWmtfGUSjfxJ0R+EkBrH2jcR7MSpXDA82o8w1PV1xaYK6nhmZ0Nc3ynx2e
uE89CMw7UM0pC9WQ2jJEKkfkhw2uuSCNhuLiqmOguS5ZeQRGRb5Lhkrz7ZAh1qiaJByyW9Dxc6W7
DlAh/og04KftBhS++qSxGASgYUXeu3dcRGXa6/sk4qBpifL8zi/j4dcqyeJjkLkWB5AKYHMHU/42
1TJhrmSN7CJQzPHi0BeDzf0MR95jBzhhck/+6APwMGx8PiKfkoY0kQNb4CS5fJzSFK5IxluGOA7e
qXeLgzwU2slLnFPbuvFqklm/o6feamiw06IUeY6FBUAyfgAg/ArbDbZbmlVD0qXnYtSqzAazBg2l
Z88apEY+FpdvPpxBvqRmoH8cLMROe2FHH1mfAgbN7vSbKEZti3B3eC4L0R9jvS/2DqBaryh+KjaD
4OwZb/GIJeia/UXRH4Maffia5mnpu1yMWyNO7Nugnl6iKnZ2RijxqEnvMV2JJ3in6DZNHVktqkOq
C2MyP8+zBgd3KXlAkTBeb7QS1pUGcgwjwK3LkqO1xcOreLhrTJzmZZcF29Cb8Hwrx88urwdQkkU9
MoQQWsFn6c40pB7JGte7lCiYA+hayFuk90Bv7pLiqIz7Mo72el08LWZ3KrmohlOJ/BCBd1oEipBf
pgu9vOlpCwqKjkXf9cZ5SVAV/tKlXn5Imrbb9m3dfzHCCFx55bquY++xr6PiZeiiM+N4fLZR9f8S
57aLEJhR7mkyl4AQly2Aj5KxBAaEjKKblcMhjZTBmznpW+0EAPw6rfYRQu8IwiMJt07YiQPv4Qkv
BPyWJNZHczLSz1GbGLumS7QNDWMTuXRpURfX3hyB/tpbvq3USmRxnCyGqDUd1wEiApgxM8IKFlBc
zsx2Tz122lvf1D3ynlJ+CTVwS5CsRGHyDfW2iEQKRP1pSBNSw/4EUPKvudIYtTo6NFnyVVOJnpTM
GVYxqP8cShs1J+kesf039ooyQUkrzIYG6UqIhRVTJWyAosCUpmcjiVwQbzO7IY+LAvWoqcnpv69S
SAtxixA4G5eRkps0B3/dqknCMT4Nb8OsZ0AnN4seWxMmEi1OTnVS1qU/a8fun26KqPOuGatPjCd8
X4JAZ50qzHczdDvwhSN6HqshXnK+tZPoHqrSCz8VHzVXlJ/CPgIKmpH8Igst1Nmdg6LSurVQDmhW
6mx2ENptswmA2LmaFK5LgqojvtJGM9tNHnsEhmN9EqqhWWreyWYLmsEXCNeORXMWKl8NEroX+WzC
UvsIzAS+iywUHa04NsPS9+QYnRwLUc+pGo3NLKxLvJuhGq7PXhXuLeY+2c0afARoqg4ygB3qYk+v
ssU5Td9LZ+/I1IxO5GUeM/VBlk8jWgsxCaVzZ0/TNKaZ2ZCEZB3QovM/oXN14a5yBMKiBNHPXkHl
d5E+3rg0XdCxjdeZSpBkgQMMW+A5n2aZkIA/iYE1v26VGdn+J7OhEPaJNEh31BhHHNZlAGLDYtR4
XHNPqBi5LiLSVauSOXBe9BMon+c9kbY+CkHTztcCCNLSNVRyqy1xkdMkBampRxNO5Uxbh8XRHLL+
P8q+azlunen2iVhFgiBB3k6OGgXbknXDsr29mcCc+fT/QlMSx2Nvf+fcoIBOGEkjEqF7rVlBvvNw
9o1QXIiDwng7pikQI2/mmMPHeJLtkd6MnKj3p/jkQfPeuMV24+AWFIeTc4D5g9/IOMD0jo29u/l0
XmXj88xeNEUpCrAb4IZwepl4eb+pkE51qtUVxOiH/cWxd9P9AvKFgKDjes0KScAxSECx5gaysdnh
bb53mwxaurOYTcgv55G2tCqQ1NLLKwAc1SIBPeiWhtTQm84Dy80idmMcyau3XyYscWzTQiwMu7vY
rj8CRcROLnPjaBFSNALd284y6g121SNhDDSus6IDE/zFGKN03YexB7AFDElLirzBJs+1wStz4yGR
tYJ06vTzjXzUuXUa02E1x9A6vN9RsPbARz+/o7BjeDTzTl64n5fnTngr6TXeBTy03oV6XlMPa1wU
astB78YELGX6E37i8TDb5VUxHsvCPQXmM5f12ItDUeEU0A5qEAV6QNs/z43RWICqNaSGW3qszrak
AQiOs/ORJOEl1ptxkFk+LqXBoz05A8v/zY88nLH5kXfgFTEMVN6DENRc5wFq1ABAlZ9aPMatPbfb
7ERjO6m1JdIXjSXye7PTrGgMDc7zmNRuxeoDN/Vl7o8oz0NOVLqy7ByFrK2LM0SvGnCrg2SsYzMC
vWdHXWrc0NT3UYXrQGVYax4MqTubUA8JZu8hzDYuxHLWz+a806CJwEKGZCu+J5PJ+sqdpCPeG4C4
U5+I3CcrsI3HRxIOo34/BDbeNGQ4T6EhndTd0Xj6qXwsaQzky20TgYWKphcdNq+9bR+p0fTIOUj2
TErUTZcoBcI/JcDjlEnF/PfupJO6l218k/1LaqsdRkB4K8vR4esuxR/IjOLiZKlGbUympsGS0Qnz
7nAjL5CTfWU2OShZjzTahW87De1uTjcxbUeem8aLd45I+LEC7CEYAAzs7QKQjx5Bioadtt8dSEHN
bEfDBPlqBRIS4Xej5jJDMdNQFktSULwp9I3h7Ew287DE91ni0AQIhr98qqso5EF6ckuQMLAaDXni
PpKtW9kNLyED2ECY1v0hbMLhhRXPlZbJ5wjUDidXlhJ1EBDjeOrNSuDf9jQCCnZZOVgvW2UVfAVr
ZAfOFCCneokon0SGO1kl5w3AXAFvCVY1NUyS7GSJfHiK/a64kziUWvggYPoqB5mt4hhsfyJo9JeY
TWLAUIWH1vL6FVkB+KsEQxXPl73XFkvDtarTMHSfRy9FZU0b1YBwR0NyamRQXw9JpntYkav9+Gz2
n7Z2gfrLsgaFmpqKGpqB5vqTrE37aNeM0cN/hrz5SFmvG2scGraLWaHzKF0lEsvf8SkHNNMBoATR
kZqy9fCsbbroSD0Ul5s7G9ylpPSadzMaNl5RZ0iDh/DGjWR/cpntIo1Xb849kIN2Vh5Ok9zEm4fR
gMRWDUSseq27h7Yr3QP1BjWkXomnIjgC1Hjq3ujJRxTutbeOY6RFZBTm6kZBxszESh2V6+8Tks3N
cJrqv82v9KIHqK6OMvk18vsBnoRr4EWmeG5bqisAkw3WzIDXKY4kDZAoMPUm/R/HqYpUFyaAd8g9
ppoG31CcueRA8Vwwmh06eyc1gRNsgYrmpgKEuV1ZwIcGN65/rp0OO7UPzWRIGpa5AFxgwMsiH5JR
A1ZpKGTqxVtAYESLqAZGoo+36gKVl6GzNbRsX6D0+Fi7rYliVu79phaFfKwDD3lM8YDazLJqN6Ha
ms9rGmQThMsBFJHTnn1WpHrnL1Fmq08KWVdIyw654+FJW5ibzM8qFLWDkwGUny8o8PYecN6FfBWZ
4IVeaMaShqQQSGIBkqbtbKxYcyc7vAFevWIsj2RG8qo/eXURPtAgigd+YoV36UsNlVljGmlbmY+g
dlGzkImum/WKeW40hQ3bPENG95ACZE6/eEDRBZgXqhfwR2jXXWw760IRBACsBDC9pvukZRp/ItGH
faYMrEq7tschNgAXBnDLqWAf9iL0yjsakT0z8ceW3TRFJnpGUwxxDkRX4XaXyBoqnLQ2HipKamfF
+9hEllU3GkdqgPjJjjiI7Za1ltjLWXFlWJVm5K9IdSWdnXTUhR/N1kX1UjiADqTMwflkoOjqXJet
eW5Bt7Xg0s1RGGQBXuxDQUPc8tonL3+iAdnPVtTzgj7Y4HsCQinT+zGWo7ah68MZOGWCVJmvIQlx
RXj9IXc1vptvISe72S9TEA9iELuG1ShAKDTc0dlIPkIyTB+3x6tub/bFKohdbYHlWXvUw0FaJ/LS
87Ff4uA/xokrMJ2xnFJwdmDk9I44AADDB3WN4F7EIFojJZfgblzNdtRD7RISLD584ZBX+LXVaZxs
cMLaZ9sCYFrnWM/vkrSsgPufAJ4dZ0qozxzqdWeaoBVjdr3Tsua6F9ZhM8n8j96N3fCrb2c02FKk
7bdi1AESkZgeVuA6Th7dBihveuf+Mi5tdXAkUyTtkX3YmktU3BEaSS5wxFriFpFGWtHjlisKkvU0
FBZOB0dQ+ACxF1kjoY9sz0w2e0IpSUEwdGhsv15MoCUKBwVUQSDIxG7BU6QloYZ1J4Uji05vpnCE
eZKNPbAKBX47RRVpeyQVvZSo6hYgDo9csPuU7jKRhb4eFKa0rhpS9IW+Qd2KDcR760304U8Gs3yO
QYp6xMrjDVbU7Yv2MJfTytQfgQuVJV+Cziq3VPx6UxtLQ1LMbiRTXoPuV9sb+VU5LtkJoZ9bJFnt
KIgrii+sVOg9qrB3sqXuHIX5WBolVY9D/6uCOSmZyu3x91QCR81VUR2NndtqualybtZRTwVK08Lf
TxV1k41Q9XkSpaYTMfffi/DFbyBdDtMZaBABYaczy2U3JfiFLIwOWYLB4wR0hHzBYe27xr952fNX
1cHRJ3+NTP4vTnStT7HeDytADaV77B3Mx6DnCeCxwYdYl+XF74P+y1jbxUbrym1R5PlyZqKZ8JJx
IfjGTGOHpb2qAwlGuV8RmG94a2Y7D8itawNP7WXrCpAs1q6zKWonvePEaUxdwYG2xI32TYO0CdTl
KRuhSs7DEhCjIe+RYQCyUaICjfGYPdm99SNQlKQT9WjxXLqAVaIBS1DOwfxCHGiICppmg/Q6uc4M
QPtmLTCApFGl90Uuqk09oHYOmQE4v/B1YFLkAFZijNe4LnPK89//crZ1ixsCQG+A97hAAnZcXK7c
wKsVocgiXHKDLC9jzqnTcDEDwuR8k4Bb7DlPNBQFoZDHjCswGjkM8HR6ZoMVSThIB67E4wRWlgIP
5ohM1seGchTY6DvH1qoegpj5926A1HPqsXJERQaVUgEP895RDSks5D1x4EK7Lc5kF57EPJ0o0yUp
7XqI8ZsowmcLKCe4j1ND0DZph8JuHjwVRDQVjo6AJbtAonp/D7yQeivaVls4FuB4F8BfFpeo3ZPS
U1fqvrod1zMLCFnIdN1NZuRWdfiDADMCVJpBWNkXoU1usy9TblZa1DvR5ohe1pn7P0AtXN397c/i
2oBLB/u5I1zLuv2HcnB8pYFf3X9K66jdhWqHL5oSTcVBHjl11XjWWJHa58XZnpSznIbcBYrbYnYD
1S7G4N1CO/Vn3TRFZgDeIDJ1JKh9TH7tRfaW+gh/jmI6rgw3ZJAj73wbauX0E6Asge8d0IMnI/Mu
Fe4/H+Kw/RbLuPjadF2yZiWyqWkY4CbZAytkZ/rpQe80gGMpK+BkxqiADbSLX3I5e0cFA9iZ8i4F
cnU8F9t73OgbizHw3S1RtU2MbrWf7rXBwdJa5WHPCnBX4qQwNU6zPDM5UsVrt1qRjBqtHEEc0uCS
3kiQAU6yaR4XyfmzncRV/j4ZsZCYSepIm+rV3rFc/TTLCzVPngBNcmapa5lX0DzAucE89Dl7XIcv
BqDdTfPUxROwhos738BJpMJX+RYy8aSqQD45cVztE5xVbHTDSV6r6AfpawsVaIY3PDQWvlcKfMZX
TVUmbMkc3dqSLPaZvCgLItolUaEs8JV9s9B0H6RBdbPrx3hcxJYD/CcC7DSbn5hiuJ/gOnFOd/bd
4Y4TAKgjB22Leh6UiyscT4Lc5IkPlqBUyzYThqcC8qw19m80aOaBLEj+HnaSmHj+R2F/N4dBHuFb
6BkndA49x/k1NMmxN48MAEU6YTsiu5pajSOlF9St4Gavw30dhsZpEk3qpub6iRqsE4NTV+xpkFsA
d8FekK2FE8pTh8qoIAQtBpbSMa4XlUj1rI/ejczD8cHRrYB/8m41G5CMNy2Y4alLzVDm9SEBVCMg
p9xdNXb6awkIk9Abyte8acclLirMe1mEya7SQBXkoEz+4oOGaIXyB/mC25ZPxpCj0DYFgh8Ic+W2
QyEEUBd0+/NYZfYGtUr6OnEC8XnQWLNB6Zw3aSsL9Ea1NuQbzYMxLvqsdZlzfUO+noZr+8Hq+pUF
tBkm/eRs5kye64hz1KCqLgnHmjvLCpvHlRkUySQjbVHGMCSbxvG24JyOD7oKM8eaesqtE3m9MxPr
aVZSuHrszLcgSMUH2WC5bH4MQEJd1zgcuehR5YG6OTWeszHVcE3bmhdq4oE1F1ykTwZk2yAhfj8K
/s2smGsvyGyUXK6BFpOuroR1gytRLajiHdkgunuWJoom4sRZZanfH6RI089mqx2oGiYZfGeF1M0e
QDh6+jnBMYqJLd0R5UvZyq2qcTWYiXvMAs++r5BKsqi6Pvzu9+OLPubIAWh0fY+iu2gztk3y6rbI
vlcG5Dnip548tQHvLOSRhsi97V+A1+hMngH2g5uQ4fmgPMmAPPMmajYcrC5OhSTlRVJpKDjK830z
JME9NWaOLGQBmoOyklW6NlHKAcYjcF3OJtTD3kQdMBp3eLAiUlUF6XYAXDhAhkfQMU02mf69HCXb
t4oegUSykN2xtr0ziaZPISPLWgI9RCAh893O80WMZQMvfbazM5AilaOtaUu7dvRjaUgDrBU4hlqA
8gHVWLkSkJT0dh6tY9Y1+1k0Wd+OJ2+SUgiZysdGkd2RaARA+Bq5LFggCSCFmKop7NxZDiDfXs4y
pLxXR2r+JNMVrAhSaI6lL7wt6oaGfIpHHnPQUeAIdZb9PR5pZ2Oa92YYR+NLjLfSKc8jPP1GWxqA
KHL0E1ay0SFJ3DWNSG52gz4pSaYrM+o1RhQfAMG19qx+EQYbR4IKNsde5tjHcTD1SGYrBfWY64XZ
4kb9J5cbmUBFXbbILadYhoNhLElNESnWKPQIu34gdOOSsz5S4yrYcDCAGaoIH0IaE0z4PJytcb4e
IwEmildkh8ox85BjEf2K3c8PMwi6p8r08J+AclFQ4BXJC7DMkYHJcaTlckB3S4mktHCwH22kgW+j
MZaA0vbMe+4gcTvKuvZHr90bRmP/Q6Y1kgWuTIXI+WQay+DWlMVAAIoA6ZwwUy5wNhDiqW4EwChB
ChL1cnBVrrU+05Y3CuCW8r1diE9kC66cBLQLype5zyhx9s6TaAi7O8CbjocehGlXM5DpPEPS4FZt
llGPZpCD+2mWz58LszCQCp1JJyyZ8sXNz5BUgb/0UuBpb4ocRL4AlDqretsDgRsRMtKg4JGo50kx
KWfRbAYOjElJprOcbH8NS8pcAhaFeh/KCXtpdv0IOYtmV+U1Dp5/aHVk0OIeMTnhpYdKfQ0pN5ni
Ceu4uKC2Lf5UibBAVRvQEkgOXKNL3tf9GXd07hLZhcXRj1SCB3Vvx0S4U7qKBohUNHY8oa85SKZQ
iPhOFTQz85BsovBx7Cbecyta+3HL9M/kV6KqfgHq2yjcczP4juyWPg6XdYjTCVrO9EhEO/mGtpTI
nj5M6x9aCs1aUYV6s3Bcd7KZllDVx+qIIsROrW3NNncWvA2qTR/l5nMKiAEA3obFORyZ+Tzi6BXX
38+hU+FvgbTFBVk5Ye5v/+REWlzB/MnJU05MzTRyrNsbp+uQmv1O4Fghs/Jge9m6JypaUniG4nMk
jYXCm0idJMQA9vS3Aif+gIEC719lY6EVRs2BetRUsYZ/w3lMvUgZlryGxo/GbeZGYkt+k+yqS+Y3
IRPW14fbuNN4aqcos2tVOUwCmfsPn4RCx4GDc/4gdVdJXHl3pcnutZyBqqjyLHNBMjAUoQQnN5PJ
hGSTAkAVxz7rD7Oorw5aAmJb5BfU3nIUrD1mOfNwZguUO1SDR4Dd9f3uWJCQ9L0ykrlXeUtSGUFq
rdgQtHdm0m3TIAv8BTNybLI0D6Vj+bjEfwqg3jiqyJnHRIjs+HsnyFCibYGJPTaBCpz7trf3Qi85
jJZ13fxJVqEUF5UYxpsdDWc3UtzIXKx+kIOBI6IbBbndzDGbTHNk7ORplrYBL2F5iFhUHkwcQYLi
RI2nbhWI4pBhASEXZDCb0nCWCa2O9SWp9UCP3rpTELK6DXJlxVp322WahVwF4d8DtzHb45zMXzS0
dlIyUsRmhDdBAdKFktZ2SuFoOeqUQ2Nh05qtVorEtIC0VgO6jQKgGB0nNd04HvwAYMO+1JCxgWvl
C86tLtjZG1+tkg1ICNSSh7ru222ZyP6gD7E8A510XBtA1vsUCRvPjjS1foBQFC81FPRxvXtirf9v
heTdHUrykE7aCNxAoQjqxyjbaD8NSQN87W9ROhTXsgjsWaWV9vvI7UZcXKl6Btepnp0y46gpQzwS
hdjZXWpZfR6tUnvzJ5nbNk9VOCQHsqUGJM8VCL7NhzIR9STPivTw93M4zn4D8MXpm8GE5XJwnrs2
039FMY3spLPAwVg+iparTCMtvuuxCr6rhAauWSBdrVo1tPq8ZiurSOVG9L5ABgsfAY6sVKQvrCjf
aa3xnSLwImvYyk0Mfhht5HOhcEifYncpx/144gKjYd111k+u6pd1xu9FVQYHpkZaGHOciqJXZ0m/
lc5QIK3O880FacgmZ/Y9w0HeYVKQzGvrfmuP+P/NRIPc0I/QTfYFBbxulJyNclx1thF/HdzcXmdl
OR5KQHw8ZDEgC0bd9H/4YXQQYchQBZsAp5l7xh5ZrsWj74tsssgG/x7PluxLaZspsA1khM0Yq3Fd
yPeDwH6RcFrmhvBctDwezhoLkcnb20dSkhzIdIBPBDlle3bXnJdAJyQ5WbSRiws7sbFHrTobodm7
K5z1AolyqJoN7p2A45PleJyKyNW2resD2VwJ58cm9dzwtWqlfaZB+WFAkdJkbDY39sUIPhOKNk1J
alv/OgcBE+xn3fA+OUXO76TwzDsRXIqud862ksxigBcjSTED9suVTNmT3VBNThSBGpRz8LsBSIyr
SDmRjJvxSz2kck9KEsERBCzOmQa5XzuHOMyONKIZ/RKINWTemJ7GFqQpzdvZ6DPRbArwepqNTEnx
/hGDwOtQTpXEMVJ6fJyBftCqxanzPWnaDAtwoMa5fpM/JMY0IAnQuAAn0gODi4bU5DWKmg1jxEnN
f8QJUR1xKUNswhX0gkBGdSjbO8uwmzucrLR3RanXe1aLpwYkLcaCtNQYZZ6uY440erLDC/hdbegu
nneBFWznWEFd4YTSceQaXEPOMZ7KIWs3KleGDxQ4QrWaAK2oepLGRo5S8MqSwJxT0FkTyFWmoK+m
LkmpsWV6bXkVyNBbgGnwajsb0wQUu21QQoAMLgkkPPOVVnHYUgEJp5xOvUhysxSkRSHJSjyvP0xJ
PK8IMwAjZ6vEXZjyZzBGBhacfVbrJyEBEyPztxwFylYAH6F1QqUIcAVZby3cvGw2jpnEqNaAAsgG
67bIASI3VAUqTUf9SAmdhZ6mh8wWLzSaEj9Nl33NkB+FbQgvSpR5Iofwk1xSnylBmAXPhhycs2F7
3SevAqKTVclhlxbxLseO88IL5EjqUXLPgIoI7BiQ6YIoOuYbK+mMxypyjEfcTZjgGnogyQCCgy0g
QcYlDQtlILnxlbUyPJGIGWl1YknwLILRBO8Jb/iyZWOzJS2KD4y1OYLOJ3G0YGsC9mdKp3RVWuSc
GzklWtY6Hp1aau1uUycpYXKOMPuRgpopAtflgxH61i51w2+mg/vfGMibj6JLhpWRAy6QhqGSldaw
7JI4v++TfnhsWtB+AYPEXJCSZEkBzvQ6yvo9kK80IBH0wUI2EoQFqunC5q1nVX0msVl+H8820Yf1
7NIYoJia4tyoZ5s5gmM5+WHsI7YeBGD6ncxDjvyg10sf58/BMihQG3c1rsoq2Tayq1FBrfTzOOuG
8oErEp45BiARyofKLOKNjmTmtSaB6N7Y42cgieKwoHVGoFLx9DUck0fwhdZPiTTKE08UQJSS42P9
q4Hj/sFP3eiudFFmQ/LaxpmnxLHRBSjo2kUUDRIQUTX5OuDvgPR9tzvr0gb/FfO/8aBLT39fgxg4
+L+5dmK4cAKZguuAqdcU/BZK3bBV0bMtm8e+rHCeK4R2yFXTM+6BlIXGDWp2kLW7SdxBO5CIo2Yv
XdyOJ59JN/UHKwbC7Icb9WTrwHfS01SNwfs5/o3LFI0mJe/bMWnI5/fZKXpXgFvH7uuNBnD0je+V
/kJzGgPQkgAjfOsmae6fSUpN42baxuX8S1gyHCVywEkdDUDO+Wfq1nYGzyCJ3O2YRHfkIvPGLx8m
7xz3IYPdbqZMgLbYO4nZH+skwbXq+4gSB7CTf7WaMLm0IjHWqKLNdqZfDi99Ux7yMtOfgO+SXdoA
/wQkJ7Pyw2zQqgNDYvUTlkPXZiaLl6AmwhkFPUVjjsRpt8hPXD1sI5UVFqhG64CcrORaYVQ7htRM
VFjjm5/FQXIwwca6qOlul8YAu/UX0z/KPCZz+s8wwCg2+dCQFCTD3b+/oP+lOTbFoiEpigQ05EP3
k7GhBWOoDJ7CsskewE62aE0bxfJBV+srC9BZG+JnjpXWSDrkBoXQRkpLvr7AsW9cgECQFf6Tacbh
bujrDnwJGHqM+bgmq45ZbeOlrkT9EDQ70bF8SUqSiTa8SyxTO5MIydjWDm8vwOlTyI4veyRLG4mR
LnOR9s/ICWBrv0FFl58b/bOQLc7QZNTccbsqH/HlWWejvzdxAf6CShy5YVGfHtwyLB+AeTTir4qv
xP+bhfTtYDdUmn5KcfsXg57zJQJo2JrlLXLxI6c6IcO/XKMurn0OM/2BK9RPR2aTaWhUwTrt5bUp
ntmTaa5QP5VpA7TLwWyekYhnbGy77IJlmA4cvE+/joM+Q81akB80LM6WgNdlD2zw7a3PxIiKaidG
/WSSrIDpHH/FCdk5twX/2QLjsmBN8coGzpe5lYX3kWa6u6aymp0RKoAZ32mXFapTv0nH2ZRlnexs
JE2v/BLJyAGzAtAopEa+t2WyI5mlkv6pZ6oeDXUqESAhNXbrfzeBab0hExKBRBKwMhYgIsHtjIoA
AEXtiWCNgBR6T3+X0dd/HpOaDEkGILl4X/uOcw5Fg13vurV0oDR1nvoK1PLixIX5BHzlPVP/034k
il2m5SPuzNz+BbdbSEfvwiszrsw88FVdmQFyHXkyQ7j28eLcDTpQEEJTiM+CZ9bOZtibj3rmfA6B
LYlfSd+vUGLufK41aWyxNvRWxWA4n/Ua9AtNnlVr8tXjWN9YVWuvyTf1S+QDgwFjQ9okwzKkKhIw
cCtfy8bS1kXG2Ja0KCWxV0MH2E4aliCNW9k6EiOk2+ZrMwdzYx3VOP/nobpNU1cBzNDfuznom1Bt
pm4EMs1YVdLTdmROhpPPrTuNI1XiESG9G2fwgA8mplxJvLaqCU0z3eDgL5gIbklhVshuvxqTEAni
1YLYWAiTw0y7Tcss40Ij0Is32wJY6su474GHprT1h7ZXWgO871ccLlnYbooeZCOzv6kscCCC59JH
dGk6/lMVd9f+v85PjDAhD61NjiIWJ9O3SKBpnoM2xW0yCt9xiD7Wz4U8W75XfUmKcbgkvfaNpDUH
5gSLbL6iIcrIIiAKRfZ+8gnHx75tvPsxrexPHPCoFDl2xTKo/SqL9wlojgpFMZHm5VuTVRGOgwVI
RGYF9oEgpKCx1tZAoSHznmVvlokI4tNsTkMymWV+YYGjR2JJNJT8K5UqJAwg2lHipVsaOk7zmDUK
ncvqrHtlRWUPLsAxr6wCu5qshsCx7sHfMMUiKyfCwUDousPLh9VHrF6VUNCMZEXD363IOXWCSz90
W1vllc5fNOJT/pOsTZAWZpYxKEY+vpX0JZ2+rySs6Ks76x1XNCuvwbuFwk6WoTQlkm9je9EhU/YJ
qYyPSLA0z1mgj08oY8X2L0jsFSnrUVj3bTquggZFWShganSAGOI9TNouQMoJtlv+sgvUraQZF0hu
kGCfV6EsYB+vRiS1bsm4iC3rlNjd1ymUmrbKY3627PS/p52UyqLBaeLV1CJ1QBo1aNr0Q9AMavo2
A9axlcfNgVz/9BnafPxK9kLF/fjxnS4P7zKf7RuVKNxXojlSr1LDv8u6AJX2WGCizk65/X/5/mmO
vML/QR4n6fpmcpvymcmlcHpkAGk1CqVEhGWTqMN7nJMFjzgEeEq4Y7+MeqrjvHjMt33mADeiSGNs
bV0TnNl4hOrYnD5Sg8S4eMl4GO3qMMItZVUEBxMI1Oecj8FjGYAli2vhplQjEuEUCHvC2OMAwkUQ
GbYa6k7ycOX6uzSyASNntcUW3I7iR97WP7PArl+GpMpwbusMT5qLz5HKtLiYtQUOYGR/HzsD9Ub9
iFTnGhe4d46NF0cj6+SxsrBnbpJSfIl6HbDxhh99H3v3VALs3V/8r/kyLxufwiSM13VYgM3XagAR
qu7DvGrEY4+6gHT/AaA4uXFtkR+pITn1zDR4t5vV1BMf1lOsygz7dY7ieAbKzqWRBfLeZoG1A7W2
sUPSSX7fpCZbNkVWvYKCbI+3nfszK8ZTUfL+K7j0tGUACu8LfsJ4r48dyH31wN+WXbrBjZJ7ocZQ
Wc2tpbE1KBIF1k2/KMY4fAVClQAH/Lu87Dzv9GsMTx1CBm6dr7o06M8SpaznQfUcCVajvOH/4AqH
dyuSkUngGuNWl+If2XkROIA+3CrQgx+sSmUEw1VZkK5pC5jN0V0k+1BgmmuWh/2Aiq85uvokZJIK
A3nwH5+HPFKae47w4RZ7JYBdsO0dkGSHidTHcIcutw4fAaZ4se6kyxJLiqXvgEpGt/lzXgPhTo8s
7160XX7xkbhLI5LjW+vdM6vbuAbYKQBIJLQFdiwhkk0Y25MdNTaea0tTB1Z/XaWwAbVnscGGQSxn
m7Abxn0/ahGAXTAbKViPug7XczfTiOIzkS6MqK8vNDl9jEIGz1Y0+sfJzKmGHdfBZBB34L1atMKT
dyl/NFCbg++If91ofbpvHJBS3sidGDUReWRifaUcUqvRUcIrQGuZtS4K1j+iUFCkG9ib0g/txawA
klS3rROPn0cD6XtjyqM7qfPuHGSxtozq2Pyu839cXnqvpW1ka1F6yREV7ezeiSO2GDqDfUcu2Smq
WuuL7M1k6wG8Z9dkafZJN9uvgYqQaSWgRXuJbVUfdXsUfwLBuW7lCyCct/lQ/ItNyaMJCI/7sECd
QNSCbH6s2Ljx1ZBkfW8MWzniIKTtLX5PxppRtOciirc0Mi1klBmdCVxE2XoH5Oa/NYNrWqnK8PcO
pOEfahqycvC34cDvb9yQifYfUcYQpZ8omcEsV90pWKpzIKH+6kqanpyom/T+Q4T8rg3Z6Wb20xll
v/a9oT0gf749CNWAig1bA+oC5x1d0kfUJSsak556s/tkM6tn6yvNFPNqpnlm8rydaA5HPdscf4Kg
0fYADhlyez1Xp00FbV0t+cLK2DBpUlXqdlXVFnPXP882U6kbCQMjR3Hbf+vniahHMcyPeWatMQJO
kAPpe1nUyAbOB3z7GC+DvcyMaGtGevIFBJxAMoqSH3+1GLRRThZDXn7meAXtithFVetQta+GcB+Z
07ZPkV97RxdArSvcWbav5lh9qbjuPPoFttrCKq0lyfNYvg5VVDyCzsw5VbbWLynOaFf/ZJYwH2IP
mMwpWCknuZFZgHRNUvkwGONX5N4nC0DNlQdqxEfvTzKR8gbfH2UTx/mP/3ESaNi/HQRy22EctWOA
KcUnu6ETjZAW73pD4z5gNVCfwK0enUGGEZ2pB4SVt16C5CUJ6sQdyf/TjGU/5FACb0mFkLpZgWs8
YRGASxEok2V1qAvcN6jRLL+JZqAKcJtVxr+TGVjjugWZzG6GHemrNAUw3I1iHlLPUN/eJBj19dVn
AftKukS2Rr5yepZvTdR+riYs7My31lGvXuis7h8lCOYKwzpSY/hat0+0fG2AhmASSatMUe6sTOLE
SlAp/6HKQr8+hsbKBNU8TnZzfzjKOu3wTVFdaoKsCbapoX0a2/xNRPLC49vAMsJDiXUJECpMqzjX
GvjEObLhaERNr6FcYJVjVYditfIn3vLNVoIQ6kzaqtGBmEZjE0wYYPsE080UsM/ichtFqBD3hvzH
UCf5pZVJ9rwzhZ8/x3jdXSKP/ei6MXvmdervwQ0+gJUFysJkqGZqQSJPw9J8+vuXkYvfvotCx2G0
zS1hoyJCvykuygp79Aekzz44kZDjl7Z2tIPNUIhDLJClhmUFtmHZdpb5iQvuCZBHvmkmusgRZJRx
47BzlTEDB+vAjcZhZ7ewuDdeej2Rlz8pQEhf7qKyzLFpwsmv7+K0mBoadnT6aynNjZr52MEDOe9l
loP7zUdNXB7sO9zi3DWqyXGVghKCXt/SEHjM5ebvvz/rtjiL6cK0mIGKVeFyS3dv/petvLPDjo/8
wfbdhxjfiXMJsM2jXTa45FKVylI9rqlpDPzegEAil2VshmuQrRpfOtGA7MHXfnpYjTiGz8EaDVyq
gOfBk1Z5zoa1un1orbA/iwTIWw5H3edVHtuUf0apaNwESN+C8tPmdDVKZhMiqHdhau5u7UbO/P8j
7Eu2HMWhbf/ljh9rAQIhDe4E9020Gf2EFRmRSSchRA9f/zZyVtoVVTdrwkJHjR0OG9A5uwG+mviL
hKgB8DVgAKI4Kw4sKXHtKC14Absieyra9EfaeNEPq3xMMq/+bCDaDlG9fIRdSjmtWYbNxZ8/WGwI
vn4zHRI4fP5qchhhMvqFPCWStBgqgGDuqH7qsiy/xuOB3qcJ1PrTEinfvBqjMKhK9h0Mewhh40MU
cfRU67J9ZgNyfoGdA7EM1EGYDxE7eqmNPHdUQG4+98WbiZnDxZjTqbZfW3/6FoF4gfoavMHBMcZ2
wnKeQNNItorSeoNCEntuOwlo+GwPDkb1Ao8l0bGAWPMNg31JWEjyE0ZBapPno3IXmR+MexZP454o
PeLpp3S7LZ3bJmgO2LgyOOg2qFKQ4tcUSMRpCTQfBrYyqnC1nBcKanDhF7yPxQpfPxKytq0PRdVc
a0KtGwc8RMC/G5Ji/1B0KyBsI7mqpIMSWUSvAuRhobQlgFLivdoCFFmHpyH9qGGWGINIYtYxYxwd
bYvGmvDyDYE2BfirV3bUdasyG9OFw4hzZQ6m4zRGQS4v9HRUr8/d5zHmrNIx3jlThy9x0+RDI/dV
T3dmTRMyB1ElQDbaNLZXpR4skObw4l/GmBgeaqYQ1BtIUM9Dqq53dk2ff7LA9uB80/ggS1TxgUyw
bUcRXz0kcaTCbMjaHxCFCVLZfkIsloS+lVQHBYV+SywmG/BFlBPtIYQ8JDjbqmdwfo9IB28iYFci
XTZXs/jiCtxfteDl1FzFObHlhuOT2EKd8zHqm8bdW2NHjomzP7WmXH2mafKqeZqDyeP2KHtm401d
Qto06ob0LrXhBsaJZYPKWefIY/nlA3wWu4WAs8yTR1sYhlV8urL8jq5HK2o2beGSY0WccTugrHuA
CTDdecHAd6VQ8pDRbN5kiB+x27UhDF7U/nxAfR/q0okcbGA3/urB1z9T23PbnIHAggK8OTWTvnSf
Yx4kwvEwNa9WeFEmwnPX14Uuhl6cXsw6nX6ddl7w4p2fTs9dF+/3/FYvXuXiNDN/r5l68YIXAy5O
zVrnV8mrKf31UZ2DFy99MfPiz/rXN3ReGWK3bPfny6sTfOWmuqgGuLjlOzjg+voVEoebomxTIJPv
BKSiw7ZuGwqoa5Htfdt7LPPMvjnFcGlONoNWUKFMIS2/apLcXgYZdZaFk/Y7loOcDZqLJ8aFDyHo
W9j/0psUW64icvB76fAjsawBkI+50xyURdJbEvVQEu0gKPA7TiJcaUSGHYeJTUmqwXOykQSUY6q3
54FVKckxImQTyfk1KCi+ocpdSNgghYevavEUxynOFFNPEGXPFhIK5k9JwgGHCYb6CRmXT06qpRH4
PlWiOlkufVz3AIfh1Z3pGOYYbCKtlWVQCwADlUvPreAqZapVfZX8mmOGGzHwc+zLOiBTWiszDj9B
f9FRqVe0kMOVVkCnt0GklwB79VcXB9UPp6YZgqKcXnrzDDPEzJ16QPrCpnF+rcCDnPYX65iJ/bz2
xcTORlqqmhePaiteWNyRdbrRSC5C0ATKJKjuRGFPFDTSgAG+sZAjxGHgWw9IIBM3BxNPSoWn7Mre
CddiXsiiIj06Dv+ROB4IT1aZbb3ctSG3WdnXCtnwa6ZScoiyaf0lbpqRhz8RQvLd0kwwh2aeas5i
18HjnR0d7B7kUtj3pKDcJhEEkJPRghepwp0TYN6wCAo054OE9dY0e3xYV6eoOb3oQhUP5topwIcm
2GfuGKoeFE4LGPv7WsOYBQqPwx5Yaue+Yx1QoCNkget8kouqgbdCzaHUcGpToReNF3e3Zm4/oGio
4bUQap0DnCTc6j8wrcE/NpGuC4Fgm+AJiVGX+V8ePFEHgMBMIf1bfxwHCDh3cGs6GitaHjX10gUU
HJVyyLGoyvXhAlxkSCNBisXEOi9eF8A/g4pCRkzOhm7nAJayM16mxlO1IYRAo3D4MJ6nJm7OwNSH
uqUdJbAvnChBJRAuNpBbh+6PAzHRtc767wD2/yXlc1L4MdpAbFZJMGfmcFL9ObfPYwrkvKFgjKeH
1Mpup9mmMLWsazfV+a0zt2K0TJ/rN+TRosmNm9rZqW9u1Z7nb1iQTQsrpxzXKKuHp3oFSKasslVF
veGhKAI3xBWweVe+Pk4tKqUQxoZvVNr9hMDKMyngyBPZwCwhBdLeW06Ur6ehtI5OWmXbP1+Mva+E
dNd1KWOU8nkHZgfBl/8lBHZASGyi7q6gLWAcYTJE4K50zipiWQsPEBHsZMwreJoW1Y0oybR0fCme
uG+JkPO6/HRYu+hgJxSHBGrOakjH90QpGrrVQL/FDurMzmh/DwLYY9ksAx+EcwIl26zFZWfs6RE/
n1ov8yLBtyJWe4+qEk/NgaTH0yB4PHTQD0Xd0er5u0q9lciFeo1bgm1+1kR77lr1LTBUeBaxUBsv
86Fbnkgg1SwngfrLcNTJ+oIXQoKnP3+KxP3nLc0LPILtLPQhbRA5v+xleTzEU1V56V2dQTqt1lAc
boPhPlISjAA/bm543w6HWkwfI20+fOqRn5AcV9DNkNlHw+LsuYyQco+8Or/ptc23VNrRdmB1dmOz
clhSWBU/95iKj5uHAdVkG9nsw/Ld9tVJOLQymoTvdBW4Lx1ft1S1r6JXyY53ul2ZUbkYHpveFUh0
uHAHdrFBlgMdrmMvQQ1f2RMIOWm5LHhZPEh4y16XZXtX91w+kGyQD5rZq2aw4jvTosIWKPCSdtfO
IzguyZsAFZ2lmWBNCg5Eqr4zi5kJgT9zAyAeBmMfXLdnjLLtq+pagtUHWQlywhAbTLGTlMWyV8y+
QAybDgsSavMElm7GEZc76vv5HZ4M8rtc2MsBd38Y/bEhXug8v80E6AumU7RtfidjGLPYLmozSM9i
iMWzKHTB5txkc7cZQ4MOXNeI52tST2OMKsUEMEXEZuMMjDEv5zIoJTFO2sVpHYZcyzZKFATj5jHm
BUe7ivYQ4Hk5vZtkasqrWlZgwbbD7S81/TxnW6/UgDlUCk8irQuhe8ePrsu5ZULnw7/FTnN/TwNP
MTpQJqIDSW17ragVhJlw+WOquoVXlpARHBjZ2RAAWzZjMLykI8C8CjIOV2ZYmUCqao4n0iY7eKjg
KyGH/Rn6a4DBJ4yvF2Bj6Vr9u+mFvnND10GU5pBeKJ9V6n4i20PuilaCDuCpdmHo0HOcAHn/b3HZ
xP8ajwLYijhdBdcU+Zfor01SGLjE+c1J4BcyYCBfduVMy8ETWTjmFd9OCVOg5cxto+drSWBsPVhz
nWJBkiiUy6t0Cd71J1zRrJeiJ0cYfqofljVdQ3m8f5GZgH603wAEX7MEyT2/WRepth/iwc1DaGoj
Uey6b23aB49ctCqsoo5/9CxdDnUyW1zVCUzrUv4ec+zlJjnmDwJFyFUVKfeqsWuoAHfRsOWcpTcZ
SChLhozTTgbViyxAYIAzPD1ks7SmOTMxFiswynubYLP4VweVbolK1DzldGpGmvbFOqOGA9RIS1xl
fw+sNIgYwLAuMpPMTOa8ZlVHSHGaU3NoCjhT5oqCBm1XRbKsbe8ZAsbNOp0mfz+0zN+nWtC9aeYK
zoHIj/7VziwH7W4edBr5e05iekzw3G2ajd+g/Fa/1k7Bt86chIwm/yOvZHFjcpCfqYjkc4pS2Q3n
UK+ZR7g9SeCDVQ9Lk8QkORuX2D9bpwwnw3xIVMlf80fqFSjmDeVNpHLUxq88CrOvDmnHFHY9MUQX
zMGzfQebRR3/auczfa8oFYKmv/wy8jzzS/e5wyxhmudlJxWNiz/fiZD4+5q7Igwo4vnpDLo9tvs1
K8ihYg/UW9bdJWmskenQFJJHQujvUN9Z6tnRaCDFQyMD/jzpfFxmk2/BsdPd4AYWQ0MCB4/pNwXx
rV0g3F8hE/drUPxqty+WXzpEW8Z7FIvuv8QZ3KBu4Pe1HDi8W8waTWqvSOJuAXzFNk+BuBZBZegF
xvTtugf2eWOaeTA8c6fmtx7J2vsisK8TXumXLgFacBJyWpmmTqomZNj1Xrtt3D3i0rkw8RqWV/ux
zSHbOfr6RQ8QiMjLkh5Mr58tSjzaPjdt0kLfONl0Gb7AxTJlw12WZtlmcEe4BkFbwz5ksrvOIAl5
K3n269DCaS+kTttvNVWCh9Lp+Q66zt/NkFMsCbw3VpUplIzmITm8U7dg1jWhmNc6Lyj89irQKt86
zH5IOwp4dmLdp9Srrpq8FEC9iuDVSlGxLQOIraDGPd7lmf9O3IS9xmARLgNQF/f9hMsRg8SOnqbg
FWpu/ppFzRqw035xTp43MdSuTMY8FkjrUWfqNqZ57jCDTW8HBMjGdHxZAKlRGcosRfkZSeRd6k7X
zUwLxmfsHNtZT8U0T2ddScFKs9XqHDMd9TzOnJnDIIZh68JKqF7lUL2+77NJ3+NpT+2iOd/P2hGq
t0Pbd4vKlu7m1PZlt2AF7BnNaJBduq2St5CmhNke+DjQhA4IsKRNUhycuPK3p2bXeOpYIXMAgel5
kGmbMx4JJDSZhj1coGf96bn7NDJx2mmry2QKOXGsVZSI/mXwg40B9uaT42Ij2CV3WmfdfsrsKuw4
1HrwcIH/YGYF1/BicFCpQZoAXk3pdzaITSJAgQPeqdrUANFu+VCIJ1VNRzNg6mIJFQQYF59npnac
fQPZEvvPGJugjiQ/nbp+KToRvUSiqyD66ZP7KoAuJsCK3RVpWLWzWSx2qCd6V56cyKqBOMy3LoCk
pt9r/ZoiH6E7bDoIf+gnd9yoJGM7kBOWfjsVL1UMoOtUVuMGNN76JQdkyWd2+94hh7m0lSMPdlI5
gD+jzlrJ9n1QEwltEEWQ84i7Be6/eE6b0dpNVibuknlDds0r6ECDR7VPO8GLA/LpTYV0gOlLax27
y8YbbgMGCpOfQAMFXnoWB3ohlcCvWDcTHL/fOzhjLnritte1C/X/WoJlg8y3+x5Y420RudaDAHN5
102qWPsWt9+C7Gj5tfueMUA/o2ZRgB4AeSz8rk5+EkGXxavKFXWYQKOmvTU9ooP79RuNquyQJzXG
d0VBt2RykHvG7XfRY+fRw4lug73rNBdsg3o/NqlVf9oJJF0tyCQvWidvIAvTCvrN9GMjhqEtlbf1
JONQAhFFhxSAscz3H+xi+iwFE7C2E/QBgP9hUcYs3506gfBaAV3KV3A7og8OYXJX1FW/4PNgP7XU
1TQ4uNOhFXhVfk+hc2FmmhBwoX9+JcZxtTdr2f/XK5nVUkju/l+vdBogABX+/TfBcezTBx9VEGqv
3RImut58sEBROJ1F0IWFhu/cNodT+zxoAkf3YrgaF+1YpxcRM+tiFNRrFycpu6zyHyi4FCs1+0xj
awN2YR4/NTqI93+Pi5RYjwOe2P4tXkMUd0/KpFg5VfyBr6gVJlTDEoVFWDWyXlSDfR6v0+GYzXFI
lsIKu05fIRI2/ls8GbvhvgbS+zS+xfbFAVgKsHo78eKFxDN5mNoglrRwQ4bqlBuLteM5yAeZttO3
7bHtC9zczGlsLHiaQYDUrcq1iZEiF7+6xUSxiF+lkEpPL+edOsxwc6hIVK00XLYgbwBTHxM7jTEe
PadXlFPyDiv5fHN6L2ZkhRwsXgws0U1RR/cniDDuTHUMvnFlAMUmZg5ihh+fmxcxkW7i3qp3Eq5A
ECF9q1VWYa/G6xcGn64Jm0TQYbV3jSufCk3cayRZMVdnW2lXzQuvAuyokS1rmrq7BQLvHZXy5kW5
wFtGjhetzSTdTS9iGCnMmd3y3hnpTdnWKXh/TbFWmZgO5sCyftz2+EmYVqIB4cpbCdbWAFdw0IlK
BEwUkltos578mmiCheYQQuusfHmaZIKM1DBcMOvhLl5ufBTCxj4smHhzJqe88eveQdkQpl3QrCDx
qoP88ULYhYSTKbrPB2zhOPZqdQmfp9qLV7HqnGXWlB20PWo/XvUoUC4UhIqX0YxHysHe2GhWHBnw
qd6Kw3x4T2AJ5K1MN0jooDVbX6OdKOMHM8BMYEOAdI+cmlXUcH9jB3V3ZwfeT9hUDG9CxNXCHq3m
yoiftEWllj0QsUuasOpmHII37bfWE5D76Z7V8HIxzQayECvADMGBhIPnU0ugZxEpDxIT82B/Ejcd
L+TdOKX8Ed7M/jzILFjE/ptpmQV9u6AL03SB6zstaJpWCVVBmKaHZlETmhdVYMreDUPHHwvv2rzy
399lz/HUZhb98i5NE7642cW7tAkIpKA7nBb0UAHVZfz893eZJlO0yFPZwb4L2/OsaD76XExrs2M3
e3wTN2f/ERv016nn+bjmwsDJ91Ex4GqEmAkYba2jwXBoBxByx9g7CD2gsP+71xL97EYpM2u58Iqu
fO0D6u10HQVLnVf6NWvLn4DB4m6cjuNtVqICD7Xp17IVfIkHQ7IzzS0ujb+mdlGG/ek8FduBn34r
hlvoovU7aBCXW3wAzv58mMA12pe68+nKBPGThHGDOU0aW1Vw6vprvOMAGhw1SIvaXUqg3FEvuAVB
R1gfA2FahAqp3wObPYfyGj+DI67+MAmAjn+8jgVoqHrkxWYogurGA1VpCxVafCcSOFiHQOfVN6WW
etsLiK0ks6bEMAn0qMFvtmDJ5b+CZrYZnYGsjotxFp4GmiWGPpigaZHAzbdHcqvM3TtRlPq5b3uw
X4BGSalDV5ntiR3Mhy7i2QSUNWCbYkfn+IQ9LDa945uY42Z8S1O9BwSWhUYGtwEvKnUtsjNCuWdl
3BGXO6DvZn2b30OMUC7J4bhARIMnhxBsXVgQLKGo7mwyVtMlyxy2xLNQc9skpLmF/EF9Nes1Rjx1
OXCL6GANHEBQvLe3gtTQqkwdUS2DGu6q6VAeG6kk7lDzaVc2EEqiqNGZmDcW6Nb4WJcXI5NoPKI2
PW1Nt5ooWInz5K+jOybaBRLBxTIuAD0JTf/FqZlkpjsKaIfR/e5ZjQ+c+TguvGlst6Y5BWOJ8rJv
h6ZZKIoKBHujgd/cfxmPp2n/m90Fv8ajBp0uQPLTqE5NtI13go/TTZx7FqSykxtF+HRjQubAPJBr
GHif4TlmhkwuBZgX6nBL03GehqtjFOJry9fnmJwXHQrnsYVW7v68UjMo+8aFngqs4+Pr80JVStkx
RWr8HDJncUAELODJ53lpE/cp8pqTUzUL05xSIPzhNIfL8Tj442kV02NekHQzZLHx2q2JmbXMOyzH
dBdA/fd4Xp7Z0rpOsPv6/bGYkYJCNSv1xotPyixtwexpg0rkBIUYaDXYVcz3mRQAJYNY+E4nZ9f1
KdxEIWW2aOt4+kxLKw2JBQiME8A7OwDw9zZhICL2tQXVRdQejrXb6HXioliiWK8XSqfTq92Se12P
fYw6bgjmbwoRIgoYTVbSFygTjEBJOP5dlyl3TfsAFtBlB9uyoWw2FuCot0OVp8sCWy2n9IaN7GCu
5Ll95oTmtB7khnKhDhexfB4zQh3dLgvvYIZVswSZiSPtXa5tGIVgVzktOIMUNgpIYyjL2np1hP8W
DY3zMWX1XgXjFIdIRCD/pD24icc/G2A5IKbUJfsIAvUfUVe8cWzc3hrIPIL9lrjXFTQH7FncI7CK
EmjKtA0bI81hgrlJtzv2tZVPeh9oaIj486FVtv9ftUHna/rJA8Pc8xz8jFyX/KMQQv0knrwgb+6Y
th6N4r9R9K9nhX9zJtI4g/716KOcMNN8IPVyOI/7t9h5Lvfy6hBJ0NbUZwWA6+PAqujqd6ubW1Yu
PzWSeqe+uSWreoRBbIOXnYuSLtD2S9T/yfpUsizs9gh0+sdk3B2gQbFVrUNuPDioLBpH2isKkzl2
jEcdrOr5zV/APM8Az1MwdWIbiuWltcoi2sIXx8qvkj7w7yZPfcKCw7mDC3Ae4mmnPI7Isawa0ieP
nYvbT1PjFpu8tbll/yhlW4aZhpSS7VXpus7c6BBLyf4jWUj/Ufzz5noV3GZ9x+cOZV+qVtAlSjOr
7sq7GvIBHE9xhW1/qzvnLckm+ZEx+3Vqe+fBx9+x6Ysu2zoy6R/+NAB7h+x6tIk+Fj2YTICBtfhh
4sZqXKnN7ZJ4DejEOWvW55gGOmpX6vZWUrDiCqkg+pJm5LGAKnkooWYNYr3rnprnXujJ0RBYozkd
19xa1nHwrOw+RT32njE32snELyFfgabpiLyJLlEDJatzzOrVd9JofTChqKliMCQWKBEgEc4LH9Xr
IaVQlsRZZE8Itr/b5+6qbu6TIgGTEAZHhz8ndD3yDzCiDxQipZBe9wIOc/cv/6Sk8bLMmXR3m9vI
0rqzblPZAt8WKQ211dbOGVBX6TZpCH5IuoVj4bk7ElNCgDOonSNSF0sYzUL6vi775ZDZ3bekp+J+
dF6Rs+q+tVHRfWvwSS78Ku+2puk4g39waw51sbmXwg3kG4SmITyc8CszK1clW2e1/YRCUxaakCqk
vHf9F9MwrzPWw+WqCW6tS+FAhSgR+KKoptFNWGNjdQQKtTqas2zu4TK/z/w82pjWaZyZYtpmXNCX
byrpKlxlrXFdCkhzlsjcvLrEAwJa1M+oJrb7Wtoj6l7MeY2t8cN3KnFHdKJvxgnJCa9vndds6Mmi
gvfLAboc4jEnxdasY5a1wcfaRN1jUOx7N7emdTbBjWPMvOJoWaiFVaLb1dC7c65MzBwKbPBwJ5iF
P+bBp3mmx0wuFLHqcJ5d5LyFUfK8bJkVwXYKYOg8igFmtsgVjqppQ6TXrFurav2DivFfNB1Mfo8n
UNnctE7WpPDJjnsZ+fYvE2uH+Ad/bJD9L0n/xvsPnvLQ11N6bXhqerblAHiPb/sA5Kozd810QLka
urQCv9YvHX9fxHRS3kZfF6mInx8Uy98INmoDKOvP7QS2Ih6mkdCaH47neDfH+znO/hY/jwfO9mK8
23v2czmhyGMFwlqJjp/WOY8361PpJXjbEnV13y/lMvaKDa4JIwTzcFVcG2El9rsn8fpxZ0ST8qaD
1HNLkEqPj17Cyud6SMb1IIi7K5IyuZcxqcN08OXH7xE8AG3XjIiQyLkvHNiTmBHQETwiq/iHNRTJ
lvEgjlnEg525RIK7Vt+YMzkUT2BrBbvesbpkNTfFPGzoe0gn/R5yETMX1d/TlCWgssewE19FeI6C
n47vJ/ny5KIJS+hymYFktoqNy6awtLzR3r1RWDKmmm06yNtoHpbMw0Qz+FeQ3YuxYsZHQHeb8XpU
vLG+6YLGW2hecOyuptLas78fPBZcAfVbb85xrwCqFUKJMbRooCuxp1pA4rbeJxUUNUIjwWzw+NGs
40KN3LMJmrY5Y+qqHzt6BZO3iDj5dTX55DrDsx6U7HjsLQO3ypcmaA7AMKMHTlt+V+XXcQYVPBNH
7RqiePMEQbpt16Z49d9leLMnd0biozAKnEUVns5NWPqWBHChD1Z/3sOPJYR7qw5iJokjZsblWLXL
idgUpetU+5DCRVtbHax83cgKQS2CaDksQSAG0g3hxCy2cnMFEz7TNl3dOFZX5gzXwvbA+LBITa/p
gCr/r17TBB/0vqIRoPU54JLp/MOfDwXpZkZ31NsL8AGjpQkSqtLrruQ4ZGGPx0Rc/30RphkevRYA
CkNnFtkz45TlTF4BFQLVbEzTBmrt4OInGCZwl7qPyFUUiaaCWCDEVM4HJOf1soj8fBFbv7sb0UBw
RU/YbZqRpn06m7x5jUI+WF1cbTiERPcjwCuOQo49gLlTTI722Lh43kgBkjSnSOappdLOtHDhAg9K
6bm/UsQ9anCOwjLq7NVFP0Ddf81XIr0PkrHYXnSbiRdtVCHDHir9B+Eb1ur8EpBYcU9vxrwiXB7b
fcw9VF1/L316lx0kuTdBT1+/zDDN0vwhKGjGK7eo4sVYA+lHCHVDWCg4N+ZA7Da6yiovbIbSPYVM
PA/ceKcl9jrnjmoeQptarSYF2QhmTx4FHg/BoOBghYwdYNvzymCL6vDPTy/BPzg+lNmcEM93KfVs
5yvfbBA0d2sgiW4haATmMsx7bwgAX9veZz02khSma8XEl7lXZ0+SA9whwJr4EcOqFCS2n2PXPmOr
Eb+4TiyWfYsrYEySfCFylIa8sRFX2awyPBBYJNT8yR5Yc90OAX6Uc9jvvQwU0VGtTdNMSn/8UkOu
d3reQIyBPjSpCG6recvwu2X6kg7K7XOfYk6yxkMVGF6oVNyYA6/dVzwWdLuUKLqPGjkckG6GzwKk
eVCzaeF+QqGkmjtN9qnUD3Ady+/O4HH45JTjdTrxEaxgMq6Av7We8X0+dpxln1ZcAfRo0YeWjA8j
TYrhDqTdfuc7I4SMU0DtIiYdcLkm+8gLbh+/NKG/Of0HQtD9uknwaMCwN2CEAm/juUbg9OP9HmTj
+n//x/l/kTPgK47niocB4hYwBHCOSd/DrYX0w7rlEwjfQ6pf7Yas4sJ2Hmk7iiN86/qF1WFYMEOR
BDBnVyO3CfSanKNfTrtgkK7+bscVnmUH8KCDgSw7r3MfpXeEmnb9CozDHmWU8pEPab8XBYXL3uSw
//h+Ou7X/Sp2QKD5wBYN6mgOJ/YXeVY4zdNYRW38EJTVirTpQ8tICuGpovkW22SLJGnw3EKgbu+2
HhBDMNh9jiGvvWxg4LM3vSlLd2k16m9DDcKnDcEDM6qammk7RlAzfGihcHhbk0keY79ol3ZqJ99J
MIVKet5roGK9BlWy3g0x2CBWqp/MAGUjRUJgGXkLJxK5bARcO8ohxwZGqnvCaHFfiyTeBspWi3MM
iYVsQe2u3JohpmPssgX3HHHriqTaJEHtwGgW5BJYgnyYAUoUI5SElBNyeCMdOdOpuwbgYVhDjz4J
cUHqmxAScs8QPAeoqmD0FWqkKzz2ogRmw0gkcGEx51cje6I2pI/meNF504rxpt0N0hd7nQyQIhn2
+fzDHCeV4euAZIppBk5VrPlYio2R/9ZxDaFVCv0uWA7SJ3A3fNygn0ewiw4u/thoyL+DEBeXq4QA
6x3NCsgpjT56nhfYhtW3qQNtSx/Ke2FZ5vZDPVls2amxuqnAfN5YScD37ZROhxhpgk0gU3nr5NYh
doEDiiudHftx2dp+d2xp3R/NGTikv85MDOoFSJ17LmwKuGygugFnhz9fNz2Du51lUGEd9Pm//+Nh
r8fwk5vJujYunP/A5daDaEalZPIAmIc8FMJ3rwLSbktjGmiaYwbd1CSCR2BUZORK1s1WDrK+y8GY
uoljtQATobtVkg0rpbzuNs7xPzNnJnbRW1PYflYdWzSu5N+EalbejKyCNcl4nEbg19y5WUOba1MD
grw2vW09lgsdQJ7V9I52e5DSk/eg8wJAMAIFHUlnX6euc115NPkm8j7flqrtFpS0ybekKsYj1ex7
pItQdLZ8jNqK3gknPqKAYj3ldpkcc8sPQtMUft1uXOhPrkyzQrkI1Kd02plmkvY/dGF58DjA1HlF
uAyx/YlX2pfI596VQI82OxXNuqhluzJ3BOBf8wXzJ3ag5hvW1wuA1eVjP6bBTVPRdzOKDjV21/Mk
32nCCY6Wza4Oei+/AnjlW+FBeTmOIIcNS1a9xz4KBoqOq14c/PzJWEH5zXYBckI2EyZtQfmiJoCy
7Kiv1zbrQCP2sTc5gK7qH5wuRYKhnlQJgS+IlEcOl8ny3K8K58PNSoDpHd5Vhyb2N/B+AxV9/q/z
NKjugpy9OzKAB9fvUDT47yC/4/HaKL0Vlntqmklm2O/QOHggMiCnkkOPhEEpvOzGXQlnWJAY8Qpm
8BQXkPkYJQS+5hdUQLuvW4i5wU5TwaGGdZ/c8nU41nn8aAPtBCM8UV21cdLuUUEbNvAEKu6qKBnh
6pqy17wV10yWzk9IMwCAlRQfuQRxIpBWBCMbpNE87HOALRrEocBlej0BOHHvBxrwGHx/34X2d3nm
Bc8JLfb4L3tXSSP8q7YMcDY3B7sIQuyj+crEaAyoeTz0Dh6Y2YpOxHmhQ6aRF8/IrCze3w8/ywi1
dPhW+Z9Q51xMpKfvlfZdaNl5ww1JZLrHm4PVPWrsD2ZskWQ61IELHcLeq472fCgr1jZhZ7VIZ+Bi
VGV2tjGt05AJqIa+iPPhLmKw+oW0sbseJGmX5pdifh9uIxd2pdktdG70XWO+b3Dpmn5t1SC/sYom
0V2d92oW4dUaQgf9wuza9Hid9T5ZtUAVPCcaRk3zl9HLsbdyuaVgdFMOO6suGfgario2LNbV+vQ6
vp/au6DL4VkWQ9ClgXztMtZiupeo7XmWfjB3auG9lkyeG1As0w/mwQnDTA/MlusjlXL+waQ8eOPW
PVTl4AFQJzBYGib90/OwwZ4gU8SD4smXbfvuVwBqR3kmXkX01LpH0kx0wXVebun/J+3LmivFlW5/
ERHMiNc9j56rXNUvRE2NQMyDQPz6u5S4jXuf6u/0ifuiUKZSYtveBqRcuVYEwrIxb6KdVSNm6NPp
c2kl/ab0LPt+mBSOJwtHnCAEnFyRC2DbREbdc1+iqAgKcsm3Fkfj+ttVyUw8Vvp4kWc5aF3/spQp
TmUemlCBmvB00KeWNtg8tyyK+SbRpqNzgMvAxDK+wfMEGUOpd+xLNAXSlAxEAklaj9sBWcATpDRB
Yq57cS2bzaT5nukYItckzwtj83wq0ZtnX0BJmPwss4s1fkB3ZQy4pct+iI9DHJhf/wzZMH0dzSE5
2nU+bA1eWV9FVj9OTpk8tywxr2DSBk2XDs6amK89VY5XHIxlz7gxQMcR8RAxH7csq8QqELEHwDtS
INzm1XqaQPLQjp8Nr/B/8hZCVVYdx8+AYNt7KVV59LHXKkqzOxupm0ECKg6ucQqEG/XIN2hfon3U
I1/CIBKKeo/HfxH7f69pDPXHK9J6Rmp8znOOYhDNHO4narhPIIo7W5oX3OW1fRAFNHnJRw1oDPnG
0vRciw/nxg+Olq5GLQUqX4qkAjU4si8jyngibBMPABrHB1s400vehV/bAVqn/zUgA2AV3Dcrv7DT
nzixPfIaOSlwRQJjZAXiYpd5dDXjutioNO2+GZD6lkae/gwa5DInvGU9FuUAwq8BRRdjXiYvYQ66
kdbh7n0Xmd7KajoPGw9kK5O8KD8VPHZwu3TFkUwzG/1NBlbDPZIV1ac8i1LcvLN4R6Nu7k97D0qw
Gxr1I4iDSRzirosEjFhl7kfIpuJRWOGdGv9zo0JCfiy/Qw5gJaPc/wlNbJQORMJ/LoHV3Y/gIz5S
bCggGxEAq3sTWwGS/lzrWKljw7AO/gtPgn+7B8XxueNBSdGzGPNDz7yp5u87KzFD3tvP87MN2ex9
BbnWnen1/KUG3GAFORLxS6U/UEDW/IC6DH7hhVs+jgIQfYBFUMFVj/VjWnfpOuiD7gdr/pinoOQF
WqTCePbyDoQJo9eeHDw67lw2iU3SNekfTLYHijVUca/wT/t9TCDJxhrWPFuj5R1AdXAQlgWlHlCm
m+DX/wZtqRdpWcVLVKGmJ8Q2cUt+G7rNmVV8G3rF8SQs5LEPgwvY6/l5iEZ3C8rY9MFwm7ceslbu
doiN5KEQrrtVuhdHX0vbARyjs9MtsTHiu9uvGnAZIHXouS923kKvMVFfkgGnqxQ2cbP/L6+34d/3
lJ4VoloKClsmtpaOiS3YTdWZjTQylIpKlMMAvI+UvX9CHY1/op713lt8HT5CjDKAw+9il7Bl/v/k
A7gaaQPomMS6lHDWbg51xSDZpLDcp9mLKrpod+OnCPLN08ie9Zmpu4zTMrNms15MCjOC0sdfF8lI
MHoWc+7j716Ydh3Ywwsz3hRIjp+qvzcCbwynoWUA0eiBrp087JneY2gETDf+cew+Le6bWTRAPuoB
1Qy55sX+x3lLCAMVyyrtRrWjg1TBRLtNQXm8LscY56x+jXrCALwkRZP/F05zXaX4t0yzh30RlN/9
wMHZhG355i1JhztONivdJngoLAfHueOmkF7+My2iGO/0cQ029cw7QNlaHMbIK59sHzht0GTgHoWb
W17nP9UkQSLtXgkgGncpdg1Nbz7kGLtLIs6BIwByFBQpABll6dtAZkAQiQZ4hQFuR8MDUgVTi4Rt
LswjOARb0BvmrYl0Sxk8eOMUPLhtwQ68AdfF4qubzrgmatoC/d4bK4qDsubOtTPnShY1AeTiVraq
LZQbRMEDzc9AiLWdeM82FOLoSzi9EcyXIB/FyUA+xppcf8qsnTAs9hzH3HgIGw6I9Oi8SmEFh8EA
xwOZqcEnSHKP0YnM/5yE6rZuVWTsx0LrDRlaFQjvAZWY2aUM5BcIBgHeDMpHHM/i+KfGu9mmdoGh
RZFC8EXU6wFVfF8VOOBAazImWzo8Qvn9D2COwocyynMkckvU6ulDJZqtyepAqOG4myas1bX0DABV
iyr95OCFc5X7gFwPUDgEZ5j7J2vCR78T6dfJMsBonVvuAySD3b2s8/zUs/htOs4936ZPQfOUivzK
C2RowOr3aJlh/DgmQfYpFRaU7eFOOqmuyD81q3nj6yTevp7AbUKjTRC7UNBAlTWNdlH36Og15F9r
AAW0ipIhRL2y54MTyOnNjbQk8JGa6wjvYihxyOugvBvqCl8at443HtAV+1nQHbVSoHSFzokWIId2
Y/4yAnC5GpXTXVqnR3Umii9RNpEVOwrJcFR+znGrgjgxgsFB1j3b2Nxog+LruMTpMGrbj1EaS+O5
ddmw69NRzOd4gQRPd9gCO11nwcU2imJNf4rAi7M11DCNyzAN0wt+kiP9gUGVEu81c8KeTgX1dNeU
7h0vxxPVj1CJSZPqTBMgFJul4oRHSQFBv1f6NVCAU7N6/q3MhSjE9sQK923q0IB3xZ9aeTQ8MYJ0
BI3t8uJUT/mx9/s3F/kHbQqe4Pftd6AmcnG2j3KnaU+/CKvIJZKAqCqhX0nTGPzRBTUpWRThRuOj
ycbujiyaniehmqfnspfHBtuJVcjkdmLhKe9L+RxCrfxe1BA0q7mjvlQGkAZAg2cHTxdgQmLyXFSs
fy5RlnLP6wgSfa6YvuQQovzHsLjmoKTQ0xu9GrYbmYoifJO4E+e7EiWBZ6+va7ZOowp8NuYQV9D9
RvfWbt2EVyuaMHfxavFJ9MqZF5l9NFNUEhqn1P0wiWy/AHeiD9pT5fnXyYdsFBiO2C7okIPzdEM9
u4IYkt+V7DRaYr/4IQAB1dtOxd06b6N0S3HIWSMXQ/NQJTJeHZ2QwOpjkMBPIWS7YLTa9MjpAJuB
LeEmEbyEZtc47qMo/7lo/dQJjojAkQ5SdP3qTwNDbxarurXFiXzUtOPeyTP5OBtRlJ7/aZ0+/tlN
UfMa2BP+zw3TOgtWNZ9bsBAAfFB/1RCzgwjHfOdpE+fM925nJM/guinuhgKMZIMKqq/LdIa3xGeI
te3jvviVi0AB6Q9Z6CoeAI1XuYAgtY3U6mJTj2L0DEiBTjuKI7+wfH8FXne1GWxkF4QRRc/U66rG
mHvNe6/igh+nyAchbiwKsJ+19R5vKM4rvjh70hf2Q9teo+rFvI7VxO76acpAVIzzaq92L07fCuC4
WT7PhPCE88rFyziCqFF/+pufYzFp1FZ+chjBFpRNlX0CVN0+hQk4eddlU+DFIxPIHE4ySnA2h/HZ
6UUuhijW0pDh2X6b8L4Mc1KwI4/dT+KRJNLKBln7lZ2O7W7hliR2yhuz5+mDG0AP20CFytiDSY6a
Fux5c4/M3m7LY6Dk9cZ/E+vquiKOwsYdKq0+zmdN6x68WnYPQ6vKtfAGB2JBInpx2mhPt9Guj/I9
a/poR3fbsLCBCfb7F4hRpdccOqDzXXiZngRD9IJipz2PvhXMGp8I8xbgvcCosk+tzmb9ZRBSDoYA
zOzTX2FAYX0ZK7YFdASl/C77nAUqf7SASnnCMYCCDi7IpsikpjJUs2ZdFulcb/dEPkwafRxvAFaN
vNzgRmtZJTj5T/nn0hz4M6qSxCUhf2DjqDxzuk2Mt3ioSgAtc2kgYt/iHjjinDeKq01sx9Xa0Kap
Eo03Y/cVhZCP4tw2w5TFzu3XCBvgM3lo0Xk5vfyNb74amDhRBQ166dWEGvkD8iTqTE0jJlA3LrZN
VI6LbVjqLVIByrlL/OkXDS7+eYUwKtc4lv6G3CzkfIu+e5Jd0j0pVHaswtQrT2T2ZlA+uCg5Josa
COTV+5tZjt/+ITgw+OZqwIMcUA2RiL2PZNlWjdhx10UivDvLGXaJMQ4no2s6dUIGfgu+zOox9Qv2
rItWkF5xPr1btvTt2YLaDH7ij9Yy9r/NK/vaRNbJABmQaSdfAmgVc0e+dqmVXzMOthNyt8DWb1E/
AM16HeVN4RPUa/tH7Jzkky+6K0XhpZUdTK8zkIRBFDgpEyAFeINMzLy0a1by1TWit6VRzpg924Ya
z8rPu7tBN1C8j8BpASX7LK5NC2/m+kkuWXtXQlavtuLyqIVq7X3YIb3VBOmVIubgKM76swrDXTEB
Xb6Z59ZTgMN2K4G8MTdt4JdHiLJYhr3O+snCBfTadP0CpEfzpecrvF+QQvKhAZ6xdow9Xvv2cRz7
OKDLk8eaD88eaABQ9MzCQ2hF3kZZrfs6ONJcV1D5O0FB1nmtQEhOk6COnTwW0gY9/Rcf+4KD1QWH
gKFMH39Rxc4SG++5wX9MiEzzNKEqVTtj6vq1fQHgpXybs4TfrjHbRcTDtZuMI9ijsAatST0nywGT
XqYvI++far7gEkK9eVnqzuONDLqziYLNMLsLI9fYL+yqiaYmIB7WGx8N3Pje59eaQYEiqAH8+ylm
KTjuA8d5YGNVrUGkEu/JtIFueShjv0RyFNhU8lFjpaq4hmFyQJYPHNbki5l9tO2cXcYAX8JVWGZv
S9EqtYUKEAU+Cy8snV3PwVMnY54+yrpOUF1OVAUMKFLLAlWMbsLcd89ACswR5NcyXnduhl+2nkQN
+ZPkRz3F3v3ilolxcYdwvCyuyoT2M4CEqBHRy9OA6guQAqa82i/XNava20AUttyCgqKO147+vN4E
zMyyFn1e/Ne1q8UnhtQ7p4n/uPxYsgxQqtehfDLtXqNqyL7aPUrzbO4gQalNv6/WJh+mz1ZVuucO
+K410/6q69gKWaHx6mGf8VJhCfKLqRP7GtSFO5rOqwF6AVXwjEKiABsx312RH3W6/tqN3eFYyWhl
OONwb+A48R612M0ahFz5LhoYfO8DHZikV5asjT0NMD1KvWpwPnkFRMmXWPInPvIiEBK83PihmgoK
wvBuccdT0l97Vyvj4mPM19WfBbeU+BzW3Z092v3VdsDdA2oJaA60HxvyBSx58zFn0xeDe/5daPmb
mUwBUdGzercsu4ShUttqb686IB+yb/j09eYSN6aiubRqjpTYBqLCPtCo+Ozj1LITR/HN6ILZBoje
dNVzc3yghuhaJvAXtFmp7ha/2aCEH4W2E/4xEEvkLAJp39v5uYtMD5gHC4ieWP6FA2eGUhkl4t1g
Zf0qVgoUUbbd+Bdw4r01Y5zXEph56ziCm+FIAzR7jp5tWaMArBu+kzCPMYXOE84pyOBg7HxuG6/Z
2qgY2pKvHSsX/GlzAHmKfoL4lm2YW4p3cU9+qlFKrrV/KhMshlksulXZjRCJZZE4JCP44lyzyXA/
QxFLbbV4+wWEAqKuaHIdV08NEviDUe3I1/rAMGKfhsmxngz1Qdg4TU2g02Bjl79qgb50o1ycl8b+
u0kDYSTFuW79L30ft7vFtcyyohDlKDps8VHvH5ejGUswzeUdtCyDHrjR1izwxiMhsggWK7nvA1Dz
YNcAfII0QDUBsYRiXXht89gWbvMIVtc3H5k0QL6u2YFC69AkwXUyp+hk6aaMHIhiUZcaZxQQakic
OjrN3WVoDi2C2MemT7G3BT5Eqalv9np5moO7uH3ozXaXey6K1fBMxbfWcy4AeuHgjbpVkoA7p06M
R7yHV+ClSYBRYiDcW81dHR4rEJz4SJSeUohleTLDaIo9yM4ecPxAtXjUdJxBgLdnh8b2UbJHPqrb
o4q+v4eQn1wBVAP3VuI/hQbHJkhNFrLptQU+eZjUK7VJvd+Z/2KaM+ZWDi6W4bWPymdZONahw2bt
jrHB2DSWWX0Cyg/3Eagm/rCdBk8NkOatZJqDIkKN3w0GXKvypPUyeEG5tXoIUoR9XkGgs2UHZRQg
YNQroRiz+gTlXBBrZiXk6SUeLlA4cy9VN741oKqwt0kbqBX5aDQA2K3akF3owA4sN6tGZd7ONCz8
nfw0cIHXqVm1GXut5gT6NbJogJYY2ypB4N8Xn52GGTQHoIFqxwS2wjY3XRWbF57H8my0fxYFKgRW
5KLG7MoUghx8Zxm4YSdRZV7IP8cJbYNDDFM4MugheOFO5POglZucKFLgGCXC6FGsfbfpT0nHsfdF
YftwwmYcHCJe0XWHNo6HE9ApkQNpNqUD9Nh/eMnRT31gnSlgWWaJHyA9bq0pEnonYq0YMtq9W7Tg
bgmbuZGDfddNqOK88ZOZ4RiqgBz4dYknv+el3YW5/frGTyZUz5GiSpyn2Woh1FxKF9pYa7ziF1du
TN0InmUguY5GqeQZlXn3wD4O+yit5JnphnpOgzr4HUAX/UebxqEedt/2KCj0zKSKQMCKORRIC8ZI
f0brZSEa8WUZQnnor4lhBuqhFcXMXZpJkcwKQPoVZN38BIg67FlRxn9Hj4Kp581h8gcQrzgl4Ez6
+eG5xrl1VL4eIq/dRnEvQXmZi72h6hogMS6fM15NTwrfz9zHeSF5MrwiJm4LDhhtRkmUXoCG/0kW
YDMIq2qk2/GSNFvA8M4Lkomz//GMQsgvMoIoJWBMHPwBIHP1CtC1Orohk5ohBvsI0yEjygiHzTyi
6VhpZBR4H1bE67ossUxc1l5GlwssK4yjvhXMa+tPQjFKX3pZQZjWl7FzrD2xBrExAdUh3rIWRqAb
giCiD6JYPoKoV8cuLppFJvUojMz3WPLTkgL/dqe3I1S/h6hNmbQvOPUBjnFiHECcKDyPblQ9B0H1
UhBxyLu/tFT1rOMD2wMzzMhRH+ojIe9P5bqr3H3TYguDpTrwqKHnDqLHV9qwq9ViU2920vgyh8xJ
OTVYzk1wO7wvRgP+ODpv61R6hIZn52KTk8KFM1oHZtjzZ1r8tx+HPu28jDfiv8IMHRdlgKlVW+hD
potY+4nXn0xqgKNbR2ZtHhcX9T5IA5Ddpk59npUBFnuZs6gF6AXbfvDXhvnFwI39c6jCbW4W3tdA
Rs6uNnJrT2YCHc+8dJ3X1sjjk9eBiYD8ys4+T3gPfWrNNL7D74etyF8UJQhVIEJ5ZYFlP/EyfrG9
1P8aMAAkWv2sGCzrjoHF6K6aYusu6cyflVfIQ4z7YAC8dWGdHOh6+zpi9vW+26FyuFDY/fumDXHP
v1ZI11bEp7cwt7DN7eQbODPTc3F0iBwWdTvUCTSpNZ7yAedxK7ou0HYKIqj9j0lTDvdmB8ZP5MmC
izS85JxACOWshF2Bg+jdJmeRlnj7pC41NDxHko0dRb1OE6XhH/92jWUhJ8bJmmMCPF9koPaYDLUS
OBXbAvhWroEOiSAsMqDKw/ftr0OBV7aoNZ2rEKGjQC3AzXMCQTqKqKfSvVKPQqgnVf62FJnUFNVj
Yn+mSsxOtncVV9mVKjer1ub3qD3a0hg1NZ5eh0KBynPxtar31x3nfL/4/r4QlGSGq1X4eyDewDAm
kLoCgPk8yFCcfYnczZq6vRGpckVdGmd9I85TCOicp/Jwo3LPxEHe8LH5n3xISLzNpWndSakIz/73
Ff/FYhVkE3PAzvAhaDVQpZ/8ppDXLuj6XckTlIyJyH/sor5fJbqct24F+K684TUvi37nR6YNji4L
5182tNzBM81PSRvLFxFFxS6GZPo2aTyYZZyg9rgeVzRqgn7oMQzT7QgOmBdqoM5xRNYhfaB402oA
NbOxl6ZBD68J82qtCLtjnEdgnis6kD4FIEY4Twa0mqm3mAAQ9NBMTpIt+ezAbs+mbooeHJp1cm2V
l91R40PCFTn0p4p1yM2Rq0mzFXat/mX2SdEcUerinEKnwtsdK1CIFVjJmeRSPuijjMZec96cyF9q
2atlkBcMyg1taK0T0IPGfcC/t0JBaz5ui3uWjfW1QBHdGvfL5DuYrrZFK7MvfVHgOe0LCG0wHL9y
oe4oIEiwIaKZEZC8SWjW10qzBJQSSsXtkH3Du2h5xxUv75TuBU6pjm+pYKB/PGPV9SDNB/81eJ30
X+OCV38QMEEbpb+EmQr3kyueyTISuDpijfoQOChWrWNnkpsPQ1E31oe0TJ9KnYimJo0B1Bxbz99T
cnoZoJ60ml+MNeIwW5pacJ5lZtWd0wbfOkP082CqXR64yCHxjNR96yuFh2YangovaF+k5wRaysLf
qlq2L4Dcg9E54WpFoxnEWR5xq1krnk3dGhjMO1bZ6X1UlN2L69fj2hkDdqBY08vkvgbmeIOkJM5c
an6MAcutV1PL7TNput/avAmyIw7+wQkPoZ8lbgK395siPI24YQWWCF/wS1SaAs/VTpYvtqh1xUjB
17qk7bo0OQhsZrPHYesZ3KJzxOK/jZVgtZPC3ecuvg6/C/sX13I7ZCTBNgR998kbV+5UJ9tFoui3
8kaL3NHNcK1XsPUKNGBU9GsEpRTwhSM0sBOzeRVIZ4BZ1A/CS9tKqM8UHjL+bb6Fco4LUfcpiy5z
F1Q50YVsYUH21EjCU8jw5ryhyW/hbPoF5Xqxn01acR7Wk6lnMe6s67guN7RgEFnVxQR3T2gP5QqV
O+LcYdtVggcNN2u799IzOS09oiiInDScedMvqxSBrvjB7f+3S3xYbe5SbAKu+w3qmbMdZM4/U6lL
ze0QJdJ1fuFdYTxVbftZ6IpkmY+/9f8mntYp39fJnKk51mDoBMf2uNEZh08oNfKQSxo2xEn/bhEn
fa6meYw46cn6+zwgJ25WWebpsWxvNPG0XGO5oh5dYvX1F+t9jD5NAKCItAsw9POq3jjC6FdpWwcR
SvPq/NzrxvKKNN11CiJVoznlZ+qxPvNQOvAeFBSjApHCdPVpIGhBnbFawk1QGqFMdiw3rBvaa+nI
fieAKQCqO2+v5KPe2PrtlXqtipuz0WAjqCf4uqFeUGdqnKeZ9XR2oEF3nH3LKtRrYlDG5gUKKG8G
lmvQxwjyEGl7/TGWAZpB13z/GE0IyjhZ9Shdmkz3ZLVebR6o61A37EMXEgRd9ealIV8aCdBmXuOe
gmwEVI263mQ24PsEdcJ6LNm4pqmsMTxI8ulV5gVNZokVKmo90K7w4kEykR/yRoGyXFUMMlPaiapf
UPcZYMABEdcDuXA7fosjkxoa5Q1oGZjNz4uf1gxZjzWttpjn06iOzZFlO0cTrkIu7A//ur6OjeQU
MMgIvcUt8/0qzA6WZ8kVXXUZeI9d/MuaAjfsra0lYY2VLexmO1ClPPi78QUogmor50L6SJ8MfLCV
TpuMWbQBbGSLH0ed3aRXZ+rN5jhBWnUZMSywcll1i9uR5rgWtSa+1g2Zv/NRyOCqTzOH9nvszVQy
aT4tJ2K/34NDLezTo6jibGWAagx7L//KioYDcsM/Nh98QxgfucPmCDedIEQInVzcm/Hf6Tnec5mX
5gOYj7dUvU0Ns0uxapLCPs++QUIwEa8oqGCGfIdBYuOoy6yZkev69eaKxKINCVpAw21dXSKeAfaN
vi/jVQXJ5TdyGRUZ7mbgRXlfQLd4749Nf2F22hwT0URHJg3nbKWdu1cWSJclGI63ZVgOj7a0gQ0o
8uCFJwzknmyQX0pXJGCJSfvvSoq7Tg32nx2EyO1gHIE7HD77hhanNuP8ZA3m+KM2xu8mC4avSYzD
9AK8FqAUDMI1x2d44pXqtsvHAupP0wEF9fyxwGAP5kw3e/tYIEhnAB/aqGECV9MxF43/5Fq6ln6w
L5Ba9J+6xPGfai0yaVWoaMxy3La9NLYf8/SFxigqxfnIVoC0bksBNODW4wassekDRcSolDoYbtmu
6SLk497wyW5RFEPxeJdlpykAloHWoIgeFXIrf4Q8MpldD0X1BKery1W8gsWbqEyguak/rrIa+zG0
n5EMVyg3UODGAGkwf7VVhH14aj5yzXJhcvAOywiJdjzzQfFhtPn+PcLtZbZG5Vm4G1gmgVGHWhGO
z1HPQr0SKsuAddTGmkzk59t5YInrUZb3X6iNLODJb/HBAUD/QAk7LgYhcHKDMce3DnTF2CA8NF56
UCYKzG2WDSvJs+wbFBMfJgXAqF+DUHlKGQdOcNrYYZ78igLzi6wz8yuyjWxVh73zEjRy2vST2zzk
YCoCQB5FaYIr5JrGqDzabC3qlB8IAAmc6iqtsuQ1SNL8nHE/3pC/aUzkC4Tv3inIkkCyPXsmpI9Z
RsHWam2oJOIwKfdzH3XOufoaooCzw3Hh9x6yXhsDgGr8v6vyfky9ZN3ogdyezoCLTZ8LMAJir2Se
rAxkPwCS+EildsV9YDj3qVH4L2ysuxeZrzNtkEe6/ILj3Oi+bAPvJUzap36YVkPNixffjLO7rKye
yeq1y1b2Brnd5hH3gvxlEAkQGT63j43TFS9TlnV7E3XuG5oQiEbtUtUk52zyyrvMdQZgir186+Pl
39mEhijvIGQwrDPtdPLpW8mKP1vh8rxf5SDwWkkljZXZNebBJmySd6xRCvtUadyRGzn+Ia0rtjI1
UokaiveKyTx0JgeWqT5XVl4+5RMOVRRSgF4erFF1mAJqLHAspwmIqSEzFpqAGOgJ7EUbG91Cqj/7
skfloQ6c9ACN3sz7R3NeiqbReqiF/jM0f/WWZpODJLntlcHJCg3/Q7P4kDP3wff4f4XQ3H8R9y9C
GJhb9tjAXv5F7HLZdsJjezXbf/+kN8vUw8XqRucUWGDFAlVyd6YeNcK3IZmrG+qRr1JuuMva/NPi
upm6DNxMpTg87nHYuqzsxaB7CayfMkm5JsNFaYfmj+O6od7/j6+pwo0DYYljHXT/sRwUknzQdafD
1grMYd30PPxDSrz1lGP0q/c5NEaa8itD7flGjv14745WfsTttTpkZuI/FKq/y4f2Ijy5g6IP6LeS
Csjn2tD0TPwQToYPLjuO73uvPRiboyBst6tqMMM7mX8GH1kBdRPvKYu5/F576pvCDe+PsOAQsegj
8YS3lnEXIUUPNba/mgDStVcm4uQ6fr3xLib1eiMz1gNuYxvGOz6uaCaH1NG4epsPMjT4XTDerkXX
Wj4SEwP3tyCuRJkdWO5OVGckiycfG4ZX8DjWFxOvomtyUxRz2Z94w/XnWjQriNk6clBJIXThGoqV
o43EX3zvtV31yRhBIiDcPNwia1l+soLA2vdgm5jntqX/VsdGc0GfnZ6hdQmtcz3XCnGqFLkBzjv0
XBBhJLgx+n8UUxH+cC3vHlriyavweLabUER5wmkXw93VrcDN4rIfltqpuBA/ejm666qT3l3VmhB5
BnnrBmddazw4RzxWwSYbmnju4OA0fEB+ML/jjG8XF9T/QhBb8m1TiPyOomgwMnuhH77jcfEZPeCA
YYaXiAxiYQ8Ul9d4Kvu2X6wpjpbTXPnnsPRflqks9asHnu49wSA8hRNPG8ct2LaM01WGrosXvmlo
t3g/gkyGdlLTG8UwbrraAwEvREs2qs5xj2JywAt/kPW720jwq75wP7QOcyDKIzYNanLOFOeCL/dq
V6Z7kJ7n66P1big3Ht9wVGp/geAhvrx210MsoVFfchsSwVnSizOZfr4J/ZJ/MR0enFVZ9UBbVtD/
aHywjCRSnNoBBcJ4npeoz4wEKJNQturiY8edcr4V4L1e+17Y3y+xddW/xYL0z3ptuXWcSRagmZJu
2mwAN4UudbeBhj+NACCLq6mqy8iGbwn0s6HSjiYourdGxsZHk0YpjkJ+Z9IAhfiG8I4JanDHHqQD
IIGLxEX62Ciz4nOumdMzHPoic667jQNJNIrIihHM64AJj0EIpqeVwcL0kUdBugkHFl+p8QW44jaW
Y1Y7l0ngz1rVxfuqFtGRy5YBUQVpSMAmBSgE7U6eURBYR6CDQJfVBhKky9BsVyWzt2aAz0ojs5Pi
P9gozu6RWp2QJLPsRqIsQgSXnqM+zMlR6fHBGbpdAJE2DBvShugOjkj8PQsi+2jZ4TOhjbEF6Z7q
AJVPTdRb256e9UDiX3tU314pJA4HddETHHpxWIJpVBl4Qy0a67TgwAdR46BXgGQrtcpou2DDqUdx
dgkKFgDqynFVS+BJG+avkc8vz5Uuvlga8tlUgPG7YdT3vUVHQQ8Fp3JCcbJeYQlGtuM84PV6f+O/
XTTXV/8wLTHzXTYM4qHowKEvoSlXoWMMkJhzQTuAv/zc4RBc/PM9Rg8NgW+95uDVCuodky5bzYhK
2fyZChesSYviPQ3cQCpvkJfvc2MzKndkEWjzwypI7gN+hy2HdedORn3CwcB4pqZyxHjOUufNVCVA
YaLi2xs/mTSBYm/MZaUGmiD1ioYhAr8epQG9LX0x5CDeLkHm73xLiF+pdWz75anV/2tpD8qxNABk
nsxC/xMqmYBhjuy5O9bWn3bdyR35zNE+sDYZDlyirvSDHCXZwM/UZ5BcvAlT/s5nD8hLBZ9+F7lM
bJyw346+1+G2gfqFpURBQGRi28kguB2guCUYRDzbNo0dnFz8bb4hUjzAE71KjfKjeZVlLlJGDRQK
8w5q0WzIrDWgbO0lEFZ7UVVk75wo+kWupQHNWHtZTOp5ekJbGXyLcgFg2vUiy8Bi3sydgNYAYWeM
Yjm9AF12CSYfmctAjJ3UCvR0/bYoamOT9lNwalBXerQGIXc2ryVeQpqzJ4PsR5NjNwJ2RfbYF1Cw
jljY77ARlK92UJ1bXeVPEQDWD4e3fyCrgK7OO2CYoMIzavgfAcOSAMQ3uGNCERMMuRW82YLulJ0j
GYfnEOdhZzIDiCKBjfB9JML533EAW9MSQjOoAaC52JchdNpxXOuvbQsaGl0a4r1bQZoTNTneK36U
q+Payc82HL93kMl44ShO2btOMRyhgZw9Zm4GnK6OcI1fPUCI33H0EK39Dgc1ydBGJzuWclMWPP+k
qsA42KHlrslMQct4blPPBp23mX2yRTJeVRX/pEHIf2YPLUMGS88M4y557h0f1I1d/olcJdicMwcs
AgY41IUfvXg4r7wmupTRrUa8hQxZvu90ESTLQ+PILQGGej065KAS8ie5xmMQyk0amQhN83gnkabe
zBjFQfZv9v/j7MuW3MaVbb+IESQIguSrqHko1WC7bL8wur27Oc8zv/4uJOWCrHbvc859MALITIC0
SiKBHNai1EMgwDQIPjvfbyiZroPkL6oeQzBx3E+IBsIV8LOiTGtQ6qDZvr0lGTVi5FekjvhnGkVh
Vl0LR7srQ3tYiMxAmuffLTRg92ctxCBAocmRXJ7Pq4gl+TNIAlwceoV/Hfq4Pi1DeJF85FlWN5ua
9XDnShvLzQDjXxLeZ93371M6TF8H1P0jzzT9VNS69TQnI7KgpLwp9GajTc0MGgQMp59moV1aT2E3
foc3uz+VnY5tVlIVTxH3ca7PYvOYjtaB5DxMIhDHJO57A/7TUydy0LUaBRhZZf1sbNlsm/V9uwBH
6ZJEIwF8+AIcVcfJoQRI26s7JtVbbmQ7qqPtUSII8KnGXYpuaY0wYu12HObi3XST2ItdHh4NFJ9h
l1tkawWhIoxm2OV198X3ORxSBJ+yQL5S1yiBZzMhvz5MQf0ChsHxmZoxLwDBDyBpnkzPoYWGxKCG
BslBC2/CnSmqKXco4Ing2fppxxCDvnK+TCKxZQH7tnaHJ7ucu3MDYjItmtoj8O+6M4nwJ8G338FP
IHZcPMBpDI/EvNPb/AuNHuyUjBS0VKL1kZe3Fryrcj0ejAgNk3rpqjlulyy38A8bdRm6vBanX2jt
5b7oFtUyof0pj90q9JHrXOY6uJLz50ivkgsoWNvXNp7Cy2Tx515PUf4kGz8Yqk0R1c2GhkJYzWsW
ls8WD26TGPLdLqFgy6Q6BkK0cHt3NUhPPDWWdMdTr4SfF4TP9pM5IBRL8kAzY9CTkcloFtUyLwR6
yS/dj0lqRd9pJI+0j92fXPZuCtkow4HWpUskiUCWUWbu7mRLl8xRoIubUTM7BNIR8fcRtE/aA47z
qMYyE9MzcPhchmDzMcEcBa0pY300VFoy/v+cC0giG7VuxZ4hVWczUiwkllBGKG0APKoULhDBBCWc
Ng3qP1C6tlEIxEpB1qGcTLJ/VZSykqKZAYoWIVRXowJtQCLmhspIswtDsQuAu0SzqbVEP1pd3r+a
cB2iiDWK/gwcLV4h2xnuiQbvZ6sOPyaOqWH/ERVBu0wsUCz+bDbOJ13bxUUDruoCJRhDbAfDmsb9
FO6mNpuOsx4gnI1S3A4Z5bLLmvA/kQh01BhKWepq/TqUS4DoGLWQUZ9vFsNF+LG4MQMlt2/s2qNr
qasquxzZrKjcx3+nmHVcSvp4dmJw/+rA6HaixnR9ZPvHSV9ukhgRw1okOgJLoBg5WaSiLguBvbNt
ARAetYDmXoY0HwVHs+ap9cSg49SnF2W5EUjHXZFmESqjHjm0p7tF3CjCJPikdgWcQXsyvLsumZNQ
r+J+O4zz9zFEdJDJnDDqdRECgErGkIIy2yw5kEjJ1bCX89XwdyYk+1/Y0V3IK4LA+B9XzMqgQMBY
Xs0CeYLXWWG8QR2pfhHZtxrVFAvosylx9GloAC0FTCMuOAClViloksu/KonIdY2BPajxwNCGWs6w
BZJDzA8E30cNofXZH5B+SvZgQkOUuKxZaZvL/A5p5QsQoLJNSqtbp7x396j4BkOoMb/WCBhcdB0v
xtTU2DcwyYUe0CInSXSuvTZd9EryObOqTTLU9WHKAg1g/DsSO9XQ7+0WcE8Zcly+AYTtFOHE8CkJ
7P6MbyL88rRq3Q0reNSCqwMf0cscm8hswtXgXEVljrAHVGLX0TuKnhZ7Z/TbXQOutW0hl9WBU4fo
V/wlmf0U9fJNup4L/Jw1qwT8Y1Jn26mMtLUz2fmbz2tkiPNlMBp58cbbcFjXWsW3ZBBii3hFidq+
4XPxRqKEgVsi7zRnT0MjToazbYpvNKIml3QfDsp1TrTkPJvOobCAOEraYhyq57LADjJ1v+UOIKVn
AmEJG4DRg42l3C5jO0IhWsZqIKyyHFGJtsSuBa6nF8JYaYG/nIx2eCWwlUCCEANkVcG0yMWFPs1H
0pM8SUC4IxOJtyRbEF7kRRiyfjwlowvh8bhO4Sy1SlQ0JP7snwAX5J9o2Bqz5A6nllSLXrjJRqv1
GZgRP+c8TKQhM9tpp1vBp76dEE2UDfjnLDhrkMYCOI1mIwBYfJMFPAaG9qI3ZdJ2p7XvNFEPXY5y
LNKD/2RauVrnrpts4EcHb5almVHdf8xwFsmBXYYuacjGLQCbuQjv9HfdCPw0pqeWckDWhToA8R7q
3FmLEGmpdXbl9Zgip9NOL7NsqKeGIK7mALxD7hLZlb0whxV1QyCdObqfHReF5u/7CqQhajm1CPWQ
6Ae+gS656nEKanN5rch5Y4Gbnx8sH65J9mpZ6sVA2B1z8MQzR7TzqnEnG1kjA98j7vuZRhYv7Mtg
6RyRx2z82xfY69hp392MSe0Af5NmLMZ1Ml2wCwRMQ/uKVJJyRcHbVLcuXZU6X/LQ4ls97LoDWZQB
SGboLPthwfOJb+2C3VvQeRjbgUscc/txDV1D/NQad+SzT20m1natNwcaggdtbfC5+VwFsXURErKb
5OB/EqjBdwB4LM8bOojWH8x6KXc5HP//ZsblajSdVvv1osMYtMtFgQ14u6i6N1pcXpTMag1BBdMB
L0LSpOPKN4rpJZ6MEECuJX6kVmW/25Z7aKMkg7ccTsAxdUET/WEhUmA3VVngrClRuWY5kCgEnHsq
A3lk8JKDThs4kJKKhhofSOd6bs7PNGsaQbMy6PFXZZDho/ofFhpZitrwFtB/FnPmQ6brEpsPPGhC
Nl3ihb3dvJGkH7Pc0zQgRBILmrIn4jMyMYrFvm+NUxik8z6Zu1bSm5jrBv+DP/riD/quCGSSeBEI
fZ/+xUDLtMkLeX0zEDhwF8CBcasBiQMICbyaFoBzWsCz/iic+SiaWnt3glnbJFZhHPW8qJ/nDESo
ZAHqAW/qEv8VzMXPqRnH59IE+hHdMf1XtLjY9dggP5MIGbggNEeGzzb0QakUIP6/sRNU0vp2xk9h
B3j1lRqTkBrTGnwgIHfGSsmop7VyCnV/Nw+0IBZ2kyCWBKAAuDuRgcL+dsem3hPl1sK7JWm53EyL
D5kYvpII+b4yUG/75pNtWH/jpFDviahr4ewKyjwhY5aCCgZbnGBLT23QV+CZr57sd+OiBs11HD3R
C2J5xDeZ/c8XxMBAl2UN7rE0TA/I4+GTSusSUxKiCNU2AeKg/cwLk3bAyApQlSBldQEmQ4TcKrz9
vQ5vSv2p8cFrEYsh2hp1WAJC2+6SS+6O22Dom+Mii1tU3jdgZBwSYC0sMuRjp1sNR2GkjJnP/x0+
GzHQf6DDuaZj6LppuzbTdfcR152HLQCsxja49j0SE3Nb61dJgZywjIls00q/f2YGmrYVQDPFi8Nl
nq1N5doE3R/c/SPTzkuX9BbnSIMMrd5bhC7Dtn3UnLygsuQdpQlQSoDKFfjX1IFusKI1YrmJp2Y8
LLCkIjys5dagx+VOeAlQu4839Zx9e+hxs8+/hQ1c3zmoAx61TZW/jVGebpkWaidt5j7SR8q631aS
7ISEpVYi/SAJVqRVchpSw43x2lQZe2YTGCqT+ftQueGOt8LcWZrrfLP5Bt4fazWFDY5hvEQts0wd
o/yxMH8FqIvxShJTYCsIUGC456RB5oD1MAkzc0W5aYMkHuFd95c1BRFgM9MSsLejbnsaAsAbElZZ
HV2B+RldET40diFSZvEghmyxTus0uuhN55FsdF04o9IEcEDIonmiBjXV3JsB479BekzJVnD33zQo
vITL1O5OMynIWneb6ZAU9dsiw59ueqIZ8KH5HgrB7PXjMg5gEdIkQSZMWIFJVCubPeCUg6feLW9N
jYOd3zUIvEISBTiSIgKNrjyXrqRjb12W4SFMkCuPjfHnuK2GI9AwnDVi4dN3PtpHvdGLz8A1G47R
ADxAYkKS8t7FDrlB+H9HJHcOR7ExPKj6EbFQMGXqBVARBwBakbYMav+lYMNKt3ztlaFgQ88HdvBb
e1rbgR55okQVwjaOABgisAGi6FholAiMmXltAjCjRXGuLJponQEXKiMfDOiB1uzTucs8Lc2sQyg5
zscuGoAL0bRbGk5GMO+ZjT9rMTTWJ6ZPwxm1wMjIkkPAKeYvo6YvtlqE+enUrRrEdV/JYGDx177U
/QstRpfKyha8X7p9IfY4aiY3mON1h4CvsNYJ6m+9BggGV2QqtFeHIeIEjJUjiXQ2gCtJA0rgCQR8
i8wKGWCfZVOAj++EUMORRHmHJ9zYRtned3WP6PKyBClW+pQa1zIwJlQCzvkGCLICZLCgbhA211fG
kKJ2Cml1735vzmchgfDtHCDmcw4UeQOZj4XnmOOd1pJamquP4JsEdv74jo97PhNSuJrrDGzAW5ez
lWbkabJDlS2Ax3rX3lg+QxSnlYBW1MDdW1yKYiqQeQzvGWmDkke7SFiAzYjDeWfnEWCptFj/4mfW
0ZZ1LTqK+byQVcOT7o+osYvq0aNKmKkx9mKc8veuzTJkwffzdjmbRPLAQq8ianiqIY+tAe3Lxmzl
45OOLqY5Pdmgsd5bCKQdkGZ4UYU5k2CIWVMZjg6ypgMSERetKs8phyQBwRp3g0slI7RziC9P1wGI
oUFZ+NWUDw/qlVWEUHrQb20rzfmiJUWHCmTfQaaXsiW5b9QAghGoO6ahasIi5wBswyWk1/kQFsDx
8+e+ZYWnMYCXNUQVIZuh0LfALRKHHkUt554YJaS8NOohB8AHupmd9Rsr0+aVsnGJXEKNkfcGwlym
tV4OB9h6BCXfm2lFcDUzHVgXGFHDrfbPpnHmMzKFsQX0rXmbR/V/wi77bEc93rKiiXQc8KilWljI
NBPxOL1JgPHW5f7Z0fANiM18/GygjAteBX38jLjSrTdLWYuk1WObMGerCuNUnVwajDPgMGRJnVL3
ZgdM6lHD31Iq7mrrLB9oaDdzNRPF7vgqcLaZjQhMOTEoxuYo7DdxDvqbdG4qhno2KZTqak6+AwtT
7EmUcBMPclRTp+fQ52tlRj0fVQJGjAvK7ws1TVa/lUNR72Mp6ujhRQr1LfwwWb5r6rtHdgPqXequ
B4pzbrMjKDvYMZO9rtNEBtYqdBvVJX0bJibiju1v9HNE3EVylbvustbdsmqZIsuvQSS07eOV7qaT
NbC9jz0W2vu/0gcRhxBooPRzZ0+fkfovdkpEPWqIb4imLtppeLQNJ8CAWGEGEkMNUMQaYOuemjFH
8Cf53gAg6DMbhu4Zn9knkiKg6oLvMwsAryWK92rm6SZyqnRPWt0GGfiAAnV4c5Fa7rqvDGx0qxDb
BZxvcSymA/JyGAZy+fNox2AYkEdo0io7Zs04eaAoBSy6ebIJ4xqPoIx8s/41J6yS6tch6Oik59a/
shgVkZ40bm2RrsCeaiWXMkaWtPCjwjmAyIUjsiTSzY1BEDQX4SwR2rxhAtUy4XYQqAfBeBCHd8jD
ZsPiAo81Ut8wQICoiJWgIiE1CvpDyXRrcFaDkTebhe5bLb6MUXJ8v84ipIWwz0WJm4XI92QlATIu
Ju1Y27aGBAz0SFbH0btW8hb5hpAjHnezGBn3cwB7/HManyotR+IhLO+6am21Rt/WIX7lRKeN9xIq
p+SGE0l0m9iYhkOetzoynOV+VDWLkCXiVQ+SemeGXbMyw6ncKEi+B/w9pVCYfL8zGRqkViXwLUYd
AAsbzfqkGX1+HpMpAwcvhlkcus9lZO9KsED1Xtr/hQz68k23JmRK8+BLVAO/nyybiUeIc2tgPpcT
QbxTbQBWPOOdUYtPZpw0e4vHwTqN5+maiPAQjROwEZCyN1wiPUHSZBSV2ykH7ukgG2RvxRMCFejW
CV5npCZrakTTxygbNz4HoLk92TrcqADXMz77tvmH3TBgRljDThut+DuLm3KNRPvyyS3gCKic9r0C
Y7YsghWo3kBPNXcyc3K9IbECzwq49Wh8Z/exAPBk75f63TUm4ePnpy73Oxu1NDjxftzKReoC9br4
PMCFLc8ZiPCXXjx0wyVz2uwlOi7cOmUACIA5/O53rNyMQHg59UVrXbkB8mbTrFERqSWl13YAWE0l
tipKVdh+ajIwqUq4VdlQj5rZiadmpcY0jRkW0hh/zvjdtAdZGQfPCfCmrkE25KcKBIQeExV/B85R
sPHtXN9rIJl4r6fsizkkBtwaWvEJDGu4/Sa8dqAP2CUSwNJJbSBjyh41DZCV1qPJ+gUjc4HCJLhL
hXSp5i3qTtux0UYO38dSd4iaeioi+ERQJxMO07MTnTqkjL6Uw1S//JTQwGrK5qVFHFbakGSQhtNt
Fg1I7Ga2svllHTd2Prs9rwMmTx14syedeyXK2KGfy9NkT0+GFCk5CHjZ2s9Lvu5wykb1QOBeCha0
oM2ZBZDuuXlwsVtGCjkAFSloSkMXFQ44Qbbm53bS80VLAVfSihTk0qSNUedVuoCtkazS8VimB2GE
jrccGJDhcqiaCSB1sZ3OXzQAeK8BCGFd2WjwpeEsfEGlMWgLPuQu2AcvvAw9slLysc3dXTIlQCyT
05Ui7kLLm6LG3DROLvas0L62vsnCre3X8cnJCiv7PApWe4BSxL3QuEzT3JtsP0+SPcgBKhS76t1x
dLidrowIoIZD6hebMRBIG7P8YAX4LYAWj1p48GsLCccWIMX8ZAzfhxZku2Zg9mtHDhkeNZsiZyg5
suPwPS4BX+QUYXahoTbiUY10rzcT3NFvA6hwa1BYRMan0EDNP2DgerYuYqR11hnKj/veDj1X+v/r
0XDnfSvjAdIljh1IHTsb6uLGhLlYkX4xJVVMXn/q8sDOVg7n0WaS8zv4wpwNLU3qEGg1yOgq440v
BmzsqnwKTiFYZYT32HXIwE3t4LR0KyR2HWzE/n9vybj27k6RXZivWjDmwH0IkbqUB3B+znqvediK
F8m6tZnpoVTTPJX669SEQMSaTXEVYPL6PmBLDd9lNcPpoVdb8LG0ZwamkiNqh+edj/Pos56BUjAL
5uFdS/ofOhK8/sI6IquQ4mqv2wjUVRHoBA2ZMSBHA5In1WhiCcrfAFGiy1KYCFGbPe4RQMFySNUy
YBrhK9SiRQeScWRPvTgg22xK4zrD/5RiR4joeIj3eNGY2pGaZUyqu3HHkYG+WnScCeb1Cb5tZNXC
g3ZS9kpG05WiAP3ywUlCwBVscx+ol6lubBvJFcicuNuYIdiVZ83qv/xGPvi9f7WDpNollJQaSkzQ
afatE9DhrBMN7zQ0nvNtmwGChswiP3+beIBKpQ97kv925s/pHRwjdxewjOG1AYmxsMECHeorIH+L
c2AW9AMGrZSrWyVwKSC0rHkH1hz3wMaYg5ksEcHR0PItVUGXZd/tpsp8EoZzK4wG0F12oqaYS1Gs
yI7UJKQh9UgWjqBQxd8Cc6gumnrUOL0VevZY5eG6HnMgB6/ceorX8RhHJ2qqobn1HmT+KMITqOMQ
Oq+KEu2DOelTpiP73PIBri7XuTNcZrp1/LVARawkH5gcFxwOGXb0KI97oA43kjHdhs44LAr16B/K
+O8oHsHniPyiK+o03WuWzcZFrpFp3bGNa+yAJNoCvO31pWn8eoRHF2MA4a15gxfanYxsSGsOTuHN
ERh12wJk9Kt2qDCR9L3mpHvbTN/JcGLgGEYg4A+VXjuKoCxXc5ePAAd5DoyuQFxN5vMqE8rPdeB7
P1FPNSRbpuD3sm3bLDoAm/ghP4kES+JRXfrOcXQfM54ol4j59p8A1/mBklfnRE0q2lvvURZpFqAb
UDGu7PJfjf99Li2v90c8wVFAJ0cPttbkppvAL7rlqUG/8OXJsDwl6HefyQeKQc8WMqi3g9a7R/U4
IAMyvX+2LP2HR4odgI+qThEnBQIsfN9UhL10BWeoRcz5gWRuksWocKDCbfpUnR7pOLlgP8ANOu2c
DOyTitwr1vXKM+D02IkZnGCkCFOxN8GH90SicBbuJffrI7wOfeLRIiBL9UoTXGymJMVEATTY0xPH
3w0yLxGI8zLqaogLaYF9BuqYtv/saB1/zkztNZAJkQYHF8GUOKhLdKp4U8RmEHRXzQIxCDki+3D4
UVVweZHj0QUliwX0nfZORmbkiJTytoHzTImo9yEnKxJRI9dW9mpSzuAgi+qjKXprS/Hsh6A2ha2L
yZ7Prr17iLSTToW5K9GGW5ztACD/a1he2ZHCRY3zii4YGFF04I39Bf+MT3FS8A22EtFWyGGA0m1A
xA6lR9om5M2TMQEv2O6MTz1oCz9NoGaRliQZhXgGmav7RJOzboq8CbSch9Bp9efGAIdUFeIN1OnD
hgpYY6QHn504AKUgzqyN1zbAW/T1NypnbboYUbSqAl+jrISFcyzeWll9jEWpb5ac0oW/TwAXfpWF
1gRAQxS34/6si8pIDfmwKCgB1a2s8pDqpozn+yBpCytt06YDynKc1l+TMNRt4JdSt4u5D9AHWFYg
hlt6M0KG2kZp7hYiIdDhx8NQOwsvgyJnULwRD7JCuPW6dABJT4pcHoyoR41OByM1JmYHJGHcTyGt
3aVi7QDQYW3Hde4cuN8h1S1gwNuXtJi5TO4vI5ZZF0Rpyy02A8mqIq5M0gtLwLXS4xG7qHQAnAFp
QE4disk1tjSr0KZktYyF5CvmAcINU4KkXpxzgpNNWz1AtGGrp8bMhdtmtehITAYjSP9O+nek3Ylj
QBtHNU/Iycs0mgBKt7+QhBFtAx90lFt64PT0lIniFyOz+NGlxM87Bdf90qtLO9vGrtmfwjYAHPDY
1W/UuEn0ObX67EKjZnKcXVP7pkdDJs16eKMMc7ZfSAQC5HDTVKhC1NoIgSgwPF9BwLAl5WwI+DKR
W7jqQlYeSEYX1eEmZv20DeBxhMc35ON58l3Bt1YvUG/K4ZVrE4fDVQ1NHuZavg7aGDQPOmC9pOxO
UXUdioWNcDrnpd+BuCOs1ySr0wDRsthZ2Uhb/wqO2mcXdVOv7Vj3Lxnv31D7UnzF+0TsWg14T0k2
59gpmPhp+X31pI2t/rkIB2xdMLuo3AnUvQDboCFOeDgohHN4WoZhvYoip/ySpJN18UfUbtFqAZ8Q
6w+CfE9DeQvIlAdXrj3N24ALVBnKJi8HFB/1KLUH55tYFBqcB4ibpCiEbgRiedIkFtxkq8XajMt1
UfgjjqIxhGqduTFWlj6GFztL2bI0KbMg77egobJXXWvH9hpF68ZTp2Vv0zwYeD7IES1lNU1+mIvo
nS5EClqKgXdzYt214N2m8qP4Ypb4Wxuy8VFyehxT7YVEA6jFwWHpIMWxxbtkreyox7viz742pkME
pNVrBx/yFTDe/RNDDgUZKLnWuvNuCBvky0hbtVAM4k7P8UNjq4xJ+3FzoT8+jagE3ps+q0+AX7w1
8OHLDKOPMfWUjTHC+eeAWECJlC3JEJy6X+/BjrQPMlogqBz86VACCO7knwv8zo5bVn8oarAryuIP
rbGsTdLLlExy/arx4igGAKIFxvEEJL0Sv5rmgCfrHzKya7HbWmtx37yQMa2l5k4f11Oy/75ejJxI
DxFMlHmBG1qwOxotItQSllmegtHfEnEWAbYtxGKkiLm2Xcwk45hi4OrB+atmqanU+1VJSxpOsB9r
tzyqaGKRDyAOy3W4yX+NMGLHVHXAIwMfW2mwvdIuEUcaoyD8fjIre5QdkUbOQ/4R2yOsV3drkonA
/huMtk0FsMLYvQyRXYGgrPeB4yMBBmIJJkC9qNTBPYiHFEC/7+WkpCZzYiAFPExTalqKJpPMRwHT
yvdbpBZ9XEMZC3lxNTQJhIDG/3p5lClpA0Jhyupullrq4TZ+d/HWGV1UTjMkmv96G8rYnkcD3IS/
3vnDUN2p4SbPc1J0O7Ue2apPgxQkK+hT/Fd1Iv8MHH8GmjEDAQNHt2bFe8AvtvL8aEYj4EtprLGW
A7pTSqm5Gxtktdhqdad72WQ2HuMI+qFA3b9NWMZCru3HGqBSl2kksEdRhlvqqotjW1eNknJUTllW
X6ZMvMK5dBrtjZ/hy2vn81MVz/0n03AmD0CDNr6TGE4JCtMYq8BuKIdJypozOFoigFVp/SceufEb
HPGko0YuVvctyKwA3QSM3WGSsA1dYb5QMwv/XUfS8UmJYsm6bQXxVZs082UQVfUcs7+V3sY+CPvW
9FmJ6larD3PrAhky0G8rM2DPbnHsQsGaXIeMgQXWr7PBcRG8xB2QgjuOWAF6oN+TDOQHFagdydPo
gpF0QolMBZ9fBK45B6/qZdzlET+ZPocDDAhr1UqNSRix3jy54ahBk67LomxOdyIyocaQK1BvMSaj
eQr47uYvMlzXXAXFF6ueXWzwCuw7kE8BDpbRGpFcWQzGSoCbbYPju3PmiSjKowNcjC0gNQJUVTEj
e0uNZbY+A/9SA9HFGnB1AJWfQPJzDvFWPTstczZZJzENNO0mU9p8yOJ+RYZBMAPLwTaREoO0qX5F
RjFyG8o1d/vijMx1WmHR1iiLX5l8FJuO9rC9g/+LHvQgFpe7V9rdAgChkjmywlyhUDHbGC3K5ZY9
M+n9NgoP2Gk8lWnhPxstoo51mS0j3s3+89TgEVzpDAV50oIa00BmjeFin61kictQJ1pxw6Npju24
z7Y2Jkc2xH+RiGx5j6+9xTRvGckrUC9ok43oM/bzWwzeJWel3nPZCDzersVGll579J6zRyPwDA3P
AvXetD5k0QTChT5xLYRVLQvElY0AIVeU1ysam5GB7mhpZzeXGwwakqaX1RJazcyVixzCrUin/LkH
cyvKqFp7ixAushV52QPGf5vHzPhmmUPlichoXsVgNNt5Kpqza3XmsSxLfafXjX5ABu7kiVHfUV7O
kpxTZZY3Z6aOaljk6oBxsrkaxXxnEcED7o3SgiZ8WASNSLx2BpK1SuUQbAiQ1yUzPygdxNX9CFk/
ybAlm1vmh0wUubOMTR/AsHx6UuvgFDOCWpsqrwEcwTwD1FQnZ5hvjTUmgC9V48lm3QmJ2mRmftje
zTIRbdci4igdka276VoOVoMoMs6tBXJNPRuPJKIGRAbIF5CNxm1kZJFdCULBQ2n0xzvZ0gWWZ7Yb
SiT8vuDQ9gedgLMCZGdZMB1sfI+tC8l+VQRpELWvo0QLk8ZA9QDHZYe/WaOjOM0awg1IBEDQatft
gWYuh3ED2Zu9C8aQu3pPJOfgFBm1yAC1wQeyVIt2Lvg+88wdUW88aygStfX+7KLG8TQY4S+yoBjO
pPVbv8dDAg31ZlBUorqID2sagu4Rf1xlWIWfp6IuzuVol93axe5oFUfg4dUk2E6KwyQojgYQkRmB
fvFzS26WSn0LVDUBKmojemK2aeNd56Q/ynqH30b9J8qgW3BgTtauYG2EhQC3XWK7OYEOqQLytlHu
YuRSIRMQqNykDQoAWa8mlATvwTP1GtEQn+BNTTaoyzaA0BXwNSlcEGDsb4kMOLIg3VjCYNlIsThQ
d3BGuLjgmBpXIQMW9jImVYKkzQwH9xYEcE23Dfo8BoM2Gh9feUBP86ZY0bjrKl8gNpLph04XK1L7
forQVy1f6EtXzZyuvgV4EEowzCt7OKf+5pZoKHMORWPlSKiQiinBg9fOmvtkxJ8Kmr5Aeox+2gC/
sDJ3ITJUhJP6JwMAKlsWZPEqDF1kWZOwlnkKj2N/RqICaZIAziCaQ0OlUJMfZMtag8mndWixupzf
UHIlWWTq4s0N2dayk+wYRZN7toy2qlFEgK6xQOxKqoGSsc2dBiQtrF91hpg3ut4ycCmaUbXMD0xs
t7oG1YNyCWoyOKJXtt0VG3LmL977xXFPzv6l+w+dZvj+Dp/O8R9GcrdmpOOEaJvszrV5lPnEe5XF
4crPSg1xFOUAWIfLlhTY5OOTpsRjq6zQJUsaLxkicnYRCQ7WuZl5DwplnNlARrBuCW7E9QAwyD95
gsOFxgwkvd0nwJE+0aMfYwK04Xs9aXLQ+sKXhLAjPaFtGyEjczK+Lg/k5an9kKBHz/PKat5xgh52
6imtnvMPMjcxvMHuEQxLEUFu2ABshsoo10Md1PmKhNT8X8e6RJVT0/+nNQyJNUdGdAvJUO7h/8PR
xNe6k2JBeeBUIe3/QtZlzeSVSWwspCxEsKKmUe//JMP7+7bews0imV6yNIPft7UO5P5UztLJB1xl
6VjtRimAbPXTofpb5yn5Vh81fKxAO1V309bJ+/TgJqVzsmVTCc2+a34niyLkBqIKD7hB/2b839fr
nWjb13YDIOifFxtBTDJmrPpzyJPXShIhFbKhns2A80m90mUgF+fM9pQMJeVgP3ow1FNkf/Z+cCA5
NbSeQZxKNAbNSXUAi+FRLUW9FFj027pLOxSYA6q9YetIhmRzq8Z+7Q4ZyMH7Z6iTeJOShoyWLoED
JRmc6ff2cpHoY5Ja6G7hZQ5S5FF9GSKXS0RzitcicNgbwJn8wgoWSYKwMnXnG3cYjYkUrC/e8zED
fIRkF1vm3XV/O4/0NNma88nyFLkYMKK6IxiWUMA+rSMXWfwEOk5w4wt0eO1KZHISUDMQ4jhSFnvQ
TFCfxDQNkG3aZhjFDxIR6DjJF2tlt6yM8sEw2irpP9YUafzkFAg5q3uiNdWUUb50nzUZAcYRDbFf
6gaVmd+6NKYG+QUgJCGND/TaE42DUdc2+Rj9eLDLCwbEGSXMgDW6u6GSGCZ/toEQcu3ayHlqwH4q
BxV3AaxHPSfzt0OPowMpDFfo9ipOEfyzUxAvkTDzwQVktLPV4HcieAnU9wK4PkHZr+nm4tIOwu3y
X3JrZOGv6HbVDan/EvXu/sfLf5HMk2xkSB/FomSUIW3xtvW2MziQtT459eBYABV81KBqmSd4J6IK
e9HoYzO2Z5KSJdfC9DRFQF31SAjCGiSSg11urlHwDHrk4ZRxfwJrMrZwbljj10ObNBH43a5IQfy+
CNUWj7Z+VTYKwN/F7uZxIo0r54+2KeazVqSVN6PEcR2hzus0ythu4lg9POofY+pRY3Y1uHdcACFL
pWpo2iznPsjUMBdjvgFBKMolP+zAxY0Il90itVfofb9JY11kSPOtkHRqp847ACPy/pk2gCgkapGH
UEqSHpzLqSw/rjgHIRy4tbFnA64nCZ3IT05JzAAg01nws0cJ4HURuFgMYzIkIdyGQGKZzJthB1rt
jT+BoNABQOweDMrPd+Urg6wOUyBxv5ooOc3QCR4ONcDNLk7Wc9Vm3+a8PxaFKf6D3MwvLDeGL72R
WJueC3YCiLl+CftJBxEeAK5RS5ovZ60CMeQCBVMTfGR1dlDnr5F3+tmAa0VP8/ocBoytOarmvqRh
+jdDAsnfZQVseiC74XP83mhD/551eb3+f6R92XLcuBLlFzGC+/Ja+yqVJNuS+4Xhtt0kuBPc8fVz
kJQK5brqO3diXhBAbqSqSiSWzHPSru0f27EwMPEHtigXeQyio3IVjT1Y9z4hBwMg9XCucX697GND
EvNhMYzqng8CMXKpTXeY1feKK9FXlWvDki5CAT+9kryIuo/5wtcANKQodB80nEnJ5luQhoW8iFLP
ESSPmYql7oNuVfmSCcmUidLe/V10ISY/MqW4v9r1M1GRVbzZ+PoH01BpKWiIuoq9cLFQvP5V6mLz
11DT33a90M13o2KpW735tFQg9ccCGRo0RlyCnV4ROSLklqASDRm0UpQqBI0ZTIPwNuburJv7PfCo
35E2yO8OHARILTjRc5EhB9iUs+hBaYrsbxQdShCDujfrfkNjhyqD/rT5DzVZRoF/NmSc2YVkqP9E
CSPF/NMG2XTh0QOhEShMgrk8ZK4HGVBzlE3Po4mFt6oQEVLchJW5zd0uX9zXmWQ8BwBe6mHniPwt
8ETr+gQMC6sORoAGVBmmOMDQnu/n5g+jLjVkVOdIY6F7i5IEFVHUJXWXp886+Gs2oYECPkdCK5ty
Rk+9O5mWOC2SEqUNgGW7beu0SDrDSNnREIli76Fo+P8js0HJueLYecIyc3zPSQY0rXaIp79JMqcc
a1KpLDhAVJobjyhD5kzagFIginiORPxrfjPO2OPTTQwrAUPFUOFztST5E2e83gZj/OT3oaRVkexR
c5fUN9KhRyEv3pOhtg4AVbxg/dpG2vdjXAGqI4ry3F54ZfW9Qr35nmSkpSYMzXLloth0dadIRDvu
cuxJLZQx9TRL1ii9X8EAvHHiu3UVP405E2vCQ9Ui0LktsjL4qWM3a0OysfG6YyfRVql3JwPQMzxm
P78CFfI42TiSCCbsv/MBmUYTUsHXNPYcK9yKpu/itchAdXSvvx/3TVdsRGNGX0PRhGvP6OqdPVT1
dyAIg0JkAkhEqVfHAoVhy6K36u9gCBlQx2TpDxwk08+ASX3GwaL/4Pn1OEwbbSiRIY1dQG9bZHZ+
TJxgpWOjfE+jAthByLSRiilHgfrgmF65mFVSOEghaUiGw44Q8yJXH3dd1G3nIWm0oi6Ompl+eJPj
TXQNULEe6uMQU9gVeM1rD4BPd9EzDVs8dLU5MukZXXM2pbsTJR6Poony9XwRGfMm/Oyq7pmM5jub
/0R5UfUXys8jwfR6P4eILYbz9QYTFK1vkT88g4gS2G8m8USDNGBI6Y7LDWmoIQWI7bDSyb0YuHoS
jFSpm9xliwp8WJvZhjQ8Cd9qbnkbtQdMPdrxRZI5HlNhg2fXdcdYbQXf7B2XbMJPSqnIXHnfKdQF
Pgsbgq9sUenRuNID8Eoq8kdg+/+uLUtbk/yeQ1LZkfrOVw2pR2SV1JNBhXwA3MkVk6WyJRkOtZHk
qdTKj2SBnrzwoYxOfurYL2A4qJFawKvtQOWXuWMcrbwAFDJPMy5zVdb4Nw0OfWg8GcgWP+txvUaF
vFaumw4IS0EUY8VCeAquqGd1LEl4qMklKY6y03pkUy2Qq9yDUowvjSkWBv+RAn8yAEjXYX4WJL54
uRmCSOoFHBU4zNLYhZCCexuAhQsFGjxjCoOQGNJ7fOF5DH6hvV8ExU5BHFPPzsu/elS4oS4P9agd
Kgw+lmyASQtXzE+G1d1azrH1S2YK7aDkQAOxjmGMeYB0r1nNN2aPbJooxxGhQbvNltx4NvNhPPDk
heQ6ESqgdN1NAHeK7Oo8AqfFEMqaKTPVVhnYeJZUKRWXfDxTby6pirkEfJVqKra6qbOai6/+9KYC
LPImbexl+fJ92arxvtpoFvhFazE+AKCgvbiyMbWyWvXV1K0NG0UPi8gE9R6ArpApkbQXasg4ZMAC
bIy+2StF6vU20tIzWx4SwpcMI+YD4kEH8oyLDRHaFZHNaNtAQ0+A0kcybZwarICtvwNm1AcfCNK7
uEauNJKSJiSoteAnrXKxwP4HIC7dtrww0LNIYEvf0YoQICyJvugBiwVKAVhkYQ/Iy240tywBDivJ
xsiI1paOJHILiVtn5rXe2QcPwdqT2AoTcFEFeD8coBJxfH1NklSnKs4w1Fu3XA7ACTlrSbqYgALO
FijEf+9J2QCusAu+6wSLRMAct8S5GQ15hoUpxqoJRpd7AHGGkNQCRS4LM/LzlZJ9au0zPE4BKcsP
U2aCe3zShq0JzN6vNMTsbdgavQu8RalF2ep4MyStNQn+tfqpgqeygpluIvfCfCmawp9vLMZHibmw
vEeyubuznMqbyfHTv3NoQawK6otxXnKpaT2tGAYfb1QAPF8+Wz+QrAjBDgX288vn7Msf/vPKwQMO
kBiCfZe33kNvWd6DTRh5oFZYtnJIMtIGfsLPyLdYkFw50DAA0pjcddc2pIicprcAV5MbO8dhv+6M
KeYQ4VAiHYAQKy89ldj6CYD1ve0nVuM5BOI3O0eKJLar4gec7Wb6IpRdPUB1dlV+i1kWPzhWYA9I
QEZ2ZCXSPckC1D28O2BebC/tenJWJPQC0RorFTrH9GyJ2U2xpM+YFkjzpzJEFdAt+uD17sOfl1Ok
9aGlj1utq5Sx0cQl4LC12YLMKgkaHFfmCSxB3hEcOaBq0wGZHCMFL5IN9Xqj1TeFyfDPKrVGWw0P
yk4HYs4ya6sAOQFQkIfSBnF5sDDlPJBcBe7SRmyMJO9RHmWhuBhkiK08sCVy7PmIRA5nTAAaX+1u
ZDfd2fsjFoVJRIlqDHJu6veLlOmAE6ppGhtz2RZeuuOVBnzexM8vrWyoB3iu72GUZAcaobK7uNjI
uN6ZNQPJ/dWMFMNYf9cmvOg6NuYXElUBA8S0tBVG9SWc3Gg/P8VVCe3IkXvZlJ61Vm8CeqBTQ893
MjHa2JYMGsP8siBFMb9QhgjVV6J4V78L5RXIXF2AhnQVvNUfReU/ppqGCZbpA4Q/HIJyMY9j0GGc
08oyxaLUwAlVle4x0TksUZYKCBOp9s06Bkyd1a5oSIrZxeqG9OgU7eY2GF2HWTiunmIutjfRJq9H
3ULwD6v+opnMzbSqopkOTX9sy0Ity838h2xpHHkhflj9zxsTJ8EmVI08UNQnZa2Ondyxchepj73f
kp74iXw3xLIZRnBgJG25BakecOOucuqRTLeiRx3H5TqSQ/1TkLTmkklg2Ug2XQ+cmdTmOaCvMbRw
Wnuj4B6W5ySjpgfV0iP3hnKnFBSFfJWi0JAvPPvdxSdrQDK+DWEKAlnAwkerduA2MtHQgJveBi6r
VRwb/T+UHeD5jo1syBarR2Qn05g0Os4CFkC7STekVoZq6JUeXNSYetRoHu/Wwo6aOaBSKOPZOQqm
X+DCcdaDF4oDNfjsB2ytyjEAv/sckDggnB48E12LmUJ+OR8G7yqY2nrdLHqOYs4b9ezUzaGlP0VV
ThRODW8uT5rZ/f7yd/Yd3Ri5UuOFG6CdV4dQclh6M/MlEnEOgeTLvBk7ZjZuQd93nGX+nTm5kw/1
SE09pbBTkKThNBpxMakBxgR1Z6lyQp47KhVt84tKakvKIFoWJbKBJ0qM+/c0tllPiXGDcPihqAf8
rpEXRy4qYe7TBLqBgpeO1wFcNDsCeOJ1qvDCRI5Kf9Il+zMxPVNDdM/UI0UIWJkDr6flnfwzWwrX
x6a/AgWOtvjXmHe+19sBKURxQhVpq3VA6Et9dsLO9jBuqGuPWXJqcusE1qR257JiYLLWlS31Rkwr
gWRIsKZKn8kYGhznSXMPZwnJajCiDIBdQQJgKktoTyqcE+D3DB6RBcuN2tjbg2UskOYaAttlwP4a
kvislVehcGAe3z2CYuNLZlre6ea5RU8lckOZmrVUDy7qgWDPO8+9+OuNqzIj10bPLaQpwHa+LD0M
52u/X1HdyGyBk0dsVODFoeFhuqzjSTsXXnHbDENiH1zBd0rudHEoFjTmzvCEVUK1/8yVt5qx4ky4
SO/5IyYZA9HEUoGzq8XEkMewsDz9SUOJzl65zpdtZVBWd7dBTxz1D9iINIFpk7mmeUDFnXkYDRQK
onYQ3VmVRx0wchyr8dYTlho7r87Xpu80FuDTYERq6t34+GOnB0elmu1RQbuI6iYOajBQGxbqLCIQ
kEdYMB1rp18DPqZE9iKauvWLBxpelWSq5NQjJRC91ndyikFKvEhm5Z27Bjazxeh3HFmm3iK1AnaJ
Wz96LsBIf3Kd6VFnZfw8i0TZbietAe+AtKBGY6PAAgKIijgUfLdjrnGZYsMCmzTMmjStLoExLJRT
akzhfkhSLOgtnqZL4LRVa7OZcgDDfAQxO7ytUebj7MmPFEbsLTyzTC593+t4lqTF0IO2WyY9IoXy
1EvyAA17WbtCL55oNDVZZW1IaxGrQG03zXKIkwb71h8ujtb3/tnyx42FQsX9bDj7tD4rVhN36k0T
RmCpyB3vYqCG/1K2KKcBhVazJtmsqId8pzmYBytZaZsJQBWSvRKNQesBX8NBIecoHkhOIhMQraCe
s/g+kpfxgHhlDMDZk78MfRgzPBTacRvlIE9ZqFIHU2pwWDZuyfBG7Uz6Hz66JiKU+1ylrQx8V1VB
WhWNLjOHJI2RY4l5U34hI5CNivphXeIu6a4dQx/B6vZn3YZ0vI1YtQtfixpkKl0Bz7BFA1JvPJMJ
ukwpgHxtnQsTuxB/IqTREEXVLyg8Cvc0KsWAvXJA2CEPEQj+axKmWiF2zZzDbmadAxjYCPNeu3wI
Wtc/2BIqDxn0A8imRT3LCgdEIQvks812dp0EB/Ki5hM5ia5xyZ5EKi7J5iFdEXCJQFE6YnesPIJ3
UX+kJkA2+WO3ob4Rtu9SCxxYRz8YH5QhKc0+7rbA28Y2xjWCkF7u0Am8TQxzdadoUKmG51AybVV0
8tCw6VcBePSIE+76zFt/NVll/CK0CvluZTccaNjogP3N++FXbOvxC4mARok0OM28tchy8YuUIPyJ
XhoTCTMUg7xiXjrHqwWZ8TK+tKgWrQAC0gMDbu9keBZRU4fme0/JWM9jYHYgRYdkzdXkzrisw2JT
sRIItNd4KqhobUnUzYBo7SG3k3xVKGWnfHFUfnN7Yhxf33P9MxZ1ewDN411BLwzZJLIBIwSgxUgI
Hmy8a8IKSY7glZ9HpHCQxoa3/tVRxSnlO4oUJLsJ1qi4OEesreWdKTndGM0Xyr1HxkEpB2pe66Cj
jOIQVx89JTMAMbLiRgdeHmmiFNztgnwWkuZO/f8kU1HJLe2j8H8KbYBJYNBiJBFXAOFgyIeOWfjN
zt12X/a6vs6d5qGt6uoE3pQTYeN4/jBeriOAOc4jgtGJIzynsxx5ciYbynI/18ECN+jo9ibbByCZ
I9FN+WzVWD9SUETW6ZFhZYwkMzznIh3gU5VW7mmk3sj0Mjbs3kEqeo2UtY83u3rRX5UkunP/17B6
KPb4P9XafRgFzdYWE6qCZGP0qA8SsqFhEo2/xzgz1jTSscUwy2lIZuRAw/9BFtlZDUQVGf79QhbG
5KjiqKubDqYnAshAIHgakbsDypAgy0Lg+thGvJqkrNUt8CPhnMI7UjO5XbkNmvyrEiGf0YxXcwTq
KlVaoCBJRN20UrIb84FPRruh6yBtfVVbPvamdUC8pwyJOTNsCWGQKOySG5ySO6gTZaNcqNcH4a6w
vHJHFiS6cyUZwZ7Ud1ApyuVTm2to0t7dAe9cVOxa9g+Cb/GsHhNL6lJTAHvKm9iJBmXlVz2qZ133
NHc7i/PVWKA6THlQ7z4MA01liXWOMru3MEbwFHwWii5XO+KllKR7TVCl56nrcegqou8VinXY1rJF
CvhDNGY8xSuz16NViQ2dc5AZI5B9/XIaQDMAx9wbv3MTqXhkrfxIqWRvrMDci4Q3cWgcim4Cgxdm
EsvSs+vDwJnmvmag0y3TQJxYjGfH5LTdV2HhcBIHxeFvoP5hJZL9zpjfLJw4yL5Uwi83DQCckWGv
t9toZALYiVqGEh6AQ63B05MB6To3AXvUgmscGLg/3NIGFBjS5cHoEHFvPY+ldegkyNO1y2SVp034
gDz58IF6TEtQbIUEtg3JmrJywL5ZYR5WlIAUVIazpgPQVc67By4DzCKKoOE8ZjOPKew0YMZIEWah
isOmNZj1wN8s74MuxCaApa8qHmxdvWEnUKU1oDBHsZoBxJHTyF7vl6G0gkxRWohTp9EGAu6AJa1a
gnbmVGDNGE8Lj0coo5AzC5oLdGWzTTGJeSQRNrPENtU9Z6mmFzHQbbKiAf2tnEqQhYpBXjJGIi1o
xP0CaMDyKoYl+QUFTtDuEuCSjhkHEygmJKfUOUqMo0bZ/mmmLLBiTgGGhAKOLuiBrQVW5w1SNzpU
OzNHoLJ39De6ZtUAq3LGYZcBN2RbVM7OnYRxoKYZRTDOY92qkF3YNr4BAFbGgKRwtVL2pL6xnLuk
J5WypF5gDZV/VEKrxnsFGEmRt41Md0culrDdhVsD1Ved/fhTMbUnNVYHWwA0QvonaeZTo2aq0nVm
IL1jPibqc/Bc9zxcAUQQOxpeHj6opsJRwjmZ3kgyFQXqf6cRefBmW2tbEjYuaIwWXQLKSqDHhYsw
yh+6sDi4EtSRGhzkujfDO1mb4RX7303IY0paIDuqqHdhaGhfr9mHGd9rlTc7/Gv4LEJhER9LsAzJ
HT/wydgHLm+IhiZmZsVCaahHajKkITVMOqshaZHUAmdleOen99jJ7h39L2VxF4pPOnYI1d04zQ/H
whYcZeiqqirXMBfZhGyOufpqLrpqxtrdml79i/J1Z9msbziSnLnowJhEtVwtYBNAEYTz5IqAUXqt
49jqK2PADJXYYhhQ+LkioZ3gl77B+RRYxCV1aqJlnrHxZFHpbEVewKnzFjf2c7yunjapien0UAH3
AYjUOcrEcPqUlXX/EMuzKRoapg7qbMwR1yQjrbKz9PaZNaYAS+iHK/WmHKAmnRHNIZWSYqgLdtyN
kIlY5lswgbqnPs2KYMMTzwcj67QVadLVK1TiuKe561apWNQTs9bG6FrVwyAB1nSQX4fxNCI/A8+q
hdGClpp8KCRnLUrQp/755qvrEmH4a/Ul3/ymblROwL67QiB7qcZ7bUlf+hzk7kdx4zP/wEoHENRG
NAUrLtFS7KwA7Io78d+O73qbeUga103HE/VCCbNCwyzK8TIrMxCRXGVkwnMsv+aIEQOUTM3+IgsD
eLod6shxJeVRt6izakN91HK8zvRir0sEnRhPnTbR2sP8O6HfAeCwURqZQNMgCe1w8zOZpAuNU9zO
OgbRdgjeRhQy6m20RC4M205T2CxxBoyxhuOEPTCPwD5OY5NxQ57gPw9G0ETL3hi6hyJ0VpFlJU8W
b5KnIYqTJ57gT6qMy8B4FwENUt8CDF0/k45MdX94C0c9PMwWXa9PeGfr045iUIOkdhz4Bs24ma/F
sYZYcyRLzBfT8E08hHGwMCsTDFGodcDOqceRLheBi1DKvLaBQg6pR7KqxsbHZE3HOzNS6tKrzexx
O6T63/8agxTpIMIF0/UHJ8k7fA4aMveskZUrLR3BJXg3nrL0l886cRrdurs0ojqbEstUyNHIOaZ2
YIdsQmPWuTzWTyk+UVBXGt02zfDv3AX4wW49X/DgMWsMpLJFIAvQJiHLee0TEsb9Hea5wH4PJeo3
NUjz0U8iTLJNOIAnGJQQfGHVlbULKEsE0NDZ1gKczVKjMWC728fcevXYCMxq18XeZx/bX/LS52tF
hzvWI2qQxv6RRI7J3FOGjU0aEa9uYY72xuparCUkry41ruN4eCK4yCAwDUw6pqzadMiru7QyZYoN
eos5NoYkQ2JUdMl77yWPB7zwpZxEnQ3Ox8g1vpDpLJLKEvkKS0vr8VpsgtRfCN8JH9MlGfTjGF80
jWXnhPF1a5nlweuqs17hd2sF2W0TJhHf9ACFXdwpDGlnBADoZcDyWistKWgI+ptXyzLDHQX2R6+9
id7aZ+7o+vleLG8G1C9nywWFY4bi8yllHjiZW+8JKEmbHrW/DzTScyEeQ/DaApWmTZYsjHAK22m/
yN7ljvfUGX20xUJPnovAnRRtC1LYKh26TYGt/wT/2mBOmjI9OZAL+BKwbnA9Zx0mPd6ftlU7B2pG
Pwb2qxAO8GfRIxmv/H+Q5TWuTWWGOiVgt0s75Ua9O9+7IZmoMMr3X0P5euZjDZ+nAMcNakAtUomN
aoahX4I0oduztET9NCmCwrGDHZXluNjZLBcktalbNkjGNrviWzQgX7loGIqZZPH2XK1NXWo4thiT
EOdbVMVNIiwRyzMW+PWqQxXKokbxUTBtrQiFy3h7sfq7141AgtKBQ9wIvfoe5NVvIMIYF4En5WXI
w39IbOiOu4q6wd07pZV979eBr+d7ZLMgdwKkMquSF5KmxbZeAUx/dnqRPgf1ZDxbbXlsw9p6TVPO
QLEKmFnHK+uvAUgRhZsZpynz9RMqKvW5RzIvNYejHvxUOjPk9ToIDAMUTU1xMatXpEWDb0fmKoYC
jWk5zXoUeJyRjBqsb35bYnC2FcC49vHUg+XCjrDqRIMCEtDDqPFYDLMJeImgSK+Gn5goEfUSg8Vn
HvfvkSnSgDJzUQHEBAALrWw6iaXgEOoCjeeuO/B/OJf0klTJ20l6DrJUPiQrcFYpOZ8vs28E4Gmk
lJRry+TAfRU2ZitNgPIGE/8xwHif3OohDYBXAARmMjGknYvzlzVWiuZakzmLAMvIjZeibvV+nZcH
mrADFmbEpqrIt3k73s71YxANbsWgj4t5on8zvacumfdVsdCD8UkDQgW4KYH9q3kB+InNYUsgwCRi
qBrfVIloVjQkRZOlPztsfK2nZorXvVU2my4tjFdg3B3Miec/s6HH8ZrwrKc8TsL9/90CIDPl0tYN
sbVT2zhSI5rYnHv/XdYJ9oJD//rG1Qi1n7bm64DDZe9VU38WWGEZ/83s+/Hb1If2GlzS1jHyjd9z
iWwQOuww1LIK2QRQIdZS7kk1KPvCdzhN2MoZUVVwEg2oziG6swBy9q3MGhjydaKm2HaxPgJvRBsv
E+BQtk3kuItWDkkBuo3iAnQKGkRaXYbIwMCpahEHyQ5o419wKvhiXtHEe6d0keqhocb9KqNePNg4
+DM1BzDuH9Dj1OuKdlmCyukM7iwAQ3t1ABzJjF16GoowXlgcietMxOVpBATxqXDaEicC8SqVIpIj
DanIVjddLLO8hQ5SylXQBlCRaVKlGkCbXIODraFHImAMoMNOQnrPPfnovxlKRZ2F8cprbH82LrkA
qCFZO3WZIEvgzxBcDknm6yYgazsZsnftAER0snsjrSmUctBzoGq8gxS5IbA7aW9v3nf8V/hktU94
t7Wo9gS1EhPoVAvr5WfGAzeXfpfVb02Ck4mgMV6DzHaHVclYvMmjcACyUDUd72goeCpQvVqAshg1
Q06wmMdkKWpUgm9w9iPAratPB9PNfgX5FL4gAb/d6ZNtbBs/zr/2YfktiZL8J+rqf7Ex/HcDlBgA
bThztkXYb3unQw2ObSTxqelNFNnIXhT5KVKLrmMS6hx8rqlndes7xcjaGPCwaMhupIg07lOsL5A5
vO2bptv1sX/wBx17czWYkucj/XlMB/vz6T2d5mu13lpL6uKwAHgL1J2zA+auPAFqdZlTMLv1LfI7
BkMPMUW5OszdzmiNXZeHmP5EXf8CPETgcoCUHqTywJ5sRA+S89Rek9Ida+sxsJwtKaMY9kVqg7sW
v/kDyYrA8PZl41vYOoHWxZTLrOL1zZo6TLASFy4yTk544BogvvHjr3G/IW4BGnTlhngHPjS6xHD/
GJDGFcBaKBg4F72iRcESsvvQVp5hASYcpzBRADAVKnOiAqcMW8fJvu+bdF0KK1wYqAECERxIfAFO
7b30AudgDspmFo7E56bhJBHCuynGOZvUUtNee0pBdkGXAVT8v7tQfGbHe16UPTI8o+kt8VNsyPLy
geHo9aHxkbgAmJLCPkoFQEJxZF6D7nJWD1hUHjMoUjA7bKsgShcekGaPVvabylxV1euMHKTQhj7M
bsCFSEluhD9EQ2wO9DKa5S0rTJ3O98kanZjO2rT/7HhIk7rauzl0Us4RzsfOXnKgMyeQA/4UbQLA
VImToSAtiqRdO7qV75VIoVwEmSlLusqpB+/NH24k44GjL/XAsgEMVw9jLBEV+JOQMJFWV/0YOmT4
etjnjpdu1NwOE9H9MCbhgnUKv4fl1bguAFEJwhGu/CszZU9hhiovZu77AODKU9uVf5nW77jz4r8n
AbZpk9XesUPCy6XTkTtcWk389xBG32NgLrzY2KvfB0817ztkZoF3LG+T5GJiwzjDk+aFRJow/nHK
BmQrUtSiLGsz4LAACYUYagBTVvZkwTr7xr7R9HDjhMgK88GjdBzqqVl7Y/Q69B4/NamhPwuvKU4s
T99KJ5jyZWdVzjJEUsrWiGLjOQb+wjPOJEg32AywUbLSnjypAST6q+UG47L0650nq59AJG0cqaeG
+hShatA2nPWdQg2V8cCy8hCDwYkywbEPMuGk9EtieiDG+BjxohpLpJ7If4uoWhKWJqV0qLyOJLIX
rgVwbZVRoswibi36JtMl2cAEkgcgeAsRPPayMQGkAOhj7eBK2ASSj9j/PYamdiSRkteRHoKDrRtW
JAsmV98KEIWOT6kemAfUi3lrZmT6wQce22U0Q3vRCjf/Gbrxlutlc/Y7PLJnmgXwHLer0AULLJEl
EJfCZ9QKpFUmU2GIZZsie0yhAkUEA0Tj1sY3jc11Cbtkat6qa0zw617pShUqkJLNyEFq7Cfuu58C
CKIeMHJlHmGv7x3uJJcoaDci0fsXbI33LwJwTBKZOdyPUub6yDh3UlcsZq2UsbHd2iCSfSRRbiLR
HfOhcU3DrOUOHsO82rUxNqibUH+mpg94uwFn3LBq41LPl4VRP1SocDz3ZW08d7YFhGmbsxuPOjDz
pQFEqx0FwEIqfpIxJ0cYy8bXv0f+YK682NKOLBzSizPm7mJAmcTfWhjjuM5uvml5ggmDqNgOkPTG
16RsL2QAGkCxiPXavhR20B2bTETrQvfjvxsU2soIFHoaWbAam07gc/pbyxi7zM+WKPjxryMW/Kiz
ll2mLsYzCn6G1f7tA61h01Rg0wSEa4mdKDkpojE17hSO/gmgKg8id6wtyequpRROvm5Cu3jNhi/E
8R1ZsTjErsUArhJMb57nZcuu8JrTCEb5V9u/sWKOD6uOTW9mjOowZdVWX0mMrNvpUNlxMluJIn23
ygOwF3l6vhkN0YMCmaFcvR7jl9C0zIeqmw66F2XxqpbI9lh60iJ0Xrb2ej5t9S77oZao9wtdMhFR
eWNCa1eQaWN+p0WnWBJe4HwGexjZIw0qyX5hVCBqxREr8OmkgVLoVYMqM+x1bFMvM7xFmNSLBGWP
U4nUGaNfq9zgu/RfgTpelLiP3+9SiMkhRZUmLpWgeI3GXp4HAKQcI6BLA9F4cRfrxlwT8RKbbO6B
/FRsHMQUKxTDYTqaVcPCiTp2AZiYj+Prrl5Orp38AN3RayPy6iXMwbJVGK6BdAbI06ncJr3vfPOR
arEzgcmzycCM/UN0S1/0+l9A3nM2re5VO9AQWa/YJVmRHoyAbK1hk/jQFzz9MvjtM8WzoxzgsX2e
nwtuuxdt0DDfkRcy9QY1zpHDLiiePRR5D5AngYNrp6qmt7xt3DUQR9kusFPx5tX60RRh9VK39viI
umicb8fWu9nEB7aj4Z9meuY82TxfYQ6wwaak86Ub4+oBGwbdzGHPQpyfRkMR7eknasMMtKIGknD7
cmUzS3txC/4tLoTzo/JArhzYmfU4NEN+ngI8SknhxNmu5W3y6tci2ObANN9OAJp9jUZ7TQZJxVLU
QFbiBGCV5mKXOECeptT5gSzfHwwF1i+mlTSHxsVxOsldlCIiOedHlGvuunIqb9/atfbijO23EAft
cYG3+QgmuufWFuOy8pGWzq4E91OaHvUBHAgkaou4e6jwQEoSEzwaBcdheI/vd5mC/jjFwT0C5CAw
vgmAXbL/JQCFD9u2eWB2tmkkBjVrMa/O/emIrPTy3EkRyWlITVKjHLT1xnKpZNRTdpPI+GnUwd3L
V34YDgc1yQTVuleuaL5JzdXEI25Vl9hW1ez0aoN9vPFQ2vE/Uepi2/Y6EacpOSNOH5qT0xyc1GpI
vdlGzeCjLGTL3hvjlTIkP9sNQbs1n/+YGiANvAL1wpHf1OtYVtTYsqImkT1HKjwNjFOkIBlplWKQ
BTYkUwokcbx7RMyTqZ5JilVZY5dI/KMCIdNKvWUCusNDqnH/wpsU1a1yT8kcscMzaMZbWsbB+jOL
2OXbCoWwb5bmooKZaXwVhra5BQfMfmhSAZLhPtRWqR976xg4mjnmxNUq9/z4wuvUeO7Lgu2npkbe
CFkjFbJGLk9XHqLO1p8jLRkfZKxoKnCOVRXNxpebtWo7d97TTUxrY4zYuQ6vWi9ugWikDCeneHA7
5LuRyLeHZFmM2BB1bRzRM0lWSj0bP54WJ0ZKDOIGZHQ0eT6tOsy2lyMqiAROSz7c4IEKOpwxSUpT
UCqjnJaU/cjfPbjUkJoUbi7e3pcPmLcbK3wf9gMhJCHnxlrFjpausDz+gE0iSCScvnAGDGEymzGV
UmnsO2m2IuGNB4wnJ8xmY2NgycN7QXRe79vG7LZYgWPiloiLn9vBP+3ww/MjRyYZ92tUW4+/gPb0
w/EN7Y2j8HmZt0P0JcI0D/Tirnh0MoZFRFc5qPdOm4MOKoedMCuUQeTcX/dp2W+cOsfhaWqAPkRy
iADIyt9XWrhWIpJTM9re2C5uxm0v8BLNz0pEyMvkG+soC0PG24iScmTZR5nOHnDn2ddOS8EW5Qxv
o5Y0e8/m7qob+fCmA+0ZMNCJOOvgHfrqjzhqlWa554CFKPFBE6Hl41vpByhB1GyO/TtUuu1DtwyX
JVAXzkmJJFmd4WHXNQZQqZD762dFug91jrIOMqFGSyJs/teptWzcxu635Ad8Tflwd/VVPJgPpR18
q2M87/0Ob01T1jJnAs9WGhqy0lkNSVtK41Aa69L4zpe0cZqugNmCk9zKA/zD3MbIevnoD2557edg
73B1E7kwQWccqbHk1q8aKtmtH0mvzvM1/kNPRgnHkmeK02NcRNbZGHvsH+pRvA0MAKBgVgQhNb6E
wM2QHNkas0BJKeUirUBqkuHwHlS+n3i2g4e9T1Sa42X5EZJSOnIsvidk14O23QHkGV1GmaCamK0j
G2U/gxOWSw/oeThVAHNHVsX9YyKbocNpfhABw5gU1KDip38sUqCIx5Xf7e482JS8JXjt7+8cIhyN
+wUWxioG9bT/w9mXLTeuK9n+yonz3IzmCBId3fdB1GxJnst2vTBqapLgAM7T19+FpLfprb1PnRv3
BQUkEhDLEkkAuXKtvtoG8difqFULBDZXsZusGI4ELotvbhpACAGB08SKNV8VOCMDRS/Ws3OTbEGa
KZ5eZaTuT95YwDUu5Og/1LJCnecQkETskMSzqKM1+WPbRdWJTMi+Fmseh+CnqZi7sWwEk0DKI8+I
i+BhStWlMFp9Z6SaPC4mqrnqGTzbhP55FurgqjfJ9zHOcB540OHe1ypEhNXGDvuX7pBlWMtAThNi
PJx3awPpnHe099NxeL9hkQt1AIi4PtpGmN9mEz9EXQu12aup9KLsDp00+aoZcHtkicl2WR3sgQGK
HiGyGD3aDcMxDvR6dqXNAPevs/g21bzZYwzfkAnHUnBPBQGI/ApohkH8JgBvk84AnZd6cKJ2nuL7
a3nYbahpQiFV21L3iEXwGke7pU9NL48w0FUDl9GuHH7YtlbtF0gigRm5aeLbS6Tc4WUKcErW6GLX
u8jKGWWkzXDFOoRqluzT17hJ8a7oUsu+YM9nXxye/S8AZfWeWos964b4gLvhTTdq+2KqIoAu7Dks
3eyLdNsvCYJegAGtBtLGlJ71XGFl8Bo02uSbZjzegziD4z8XTDetcHpoBeTatsLIe6QZY787Sus1
H+ovQxSVap6uGtjbpJmPdKQAPMJLaffBllpLsSg7kq3gOZslIq9cyoZfj2dAp7agVKWtHEPgqV/N
271KaKu8ArSEepYtIA7pXD+AEIyS4ahvTRtwSAfnYouyGpJTjROkiXeZCcoKrcq83SwLMSI/PoRK
6xoU690TGxPjLLLxVZdx0Ph4g6QsfyI1CaA7wPgiizON45P199N0ntKSqnh6cJO638dGNO0Qe6qe
zbaCfmiCuIEmfhmJzR5nB9bhNcJwxKdbYmfw6gfpvLsEDyFReFJ7p4J6PvzIVAMctp6yysHboJRl
BMkNYd9ZqsiN8ZcNAp5D71rWHdmDVnrrIp609WIbJV6Z3MI3i8MDLVjpWaDfechjxqDetWGxG+PT
RJ4Dns0BKwgoQ5uTu2mmmB970/GOVKv+prm4kB8oKN9HLMOkqFdVZOmHxdftqxfEbcsttuM6wLZ/
/ojFjz5xaVLt6ipo7JXfAAG4ldVV0meKYLGpEcXKco9tbdWEblo/F9RLtsUF3xn4birFCLg4xiP4
MmkGGlI3U33AFwsxksGb9qNWjAe9coAv4U23qbkOITsbqxjLSqPvrjD3rRtCutbmwNt5hvMD0snQ
bRpc67nEla55yrULzQTq0PGQdgJSFTzvNibAbxcepdmenvws4ALg7+mZnvxUSHssto4MqvWsoOgq
KDNkygFJc6I+8YfIWllaLO/I26rzZJnAEKBb08Az7GgguGIN5O/wn47ysT+viV6Dik+EJ2HhfjXb
1L0kWmg8QLq9La3okYoC28CNI2xzIwBnesQatL4t8m8yTxlWo1j3rJsArPJze3RAyj6ArukI3VD0
gztxNSYsuPXiWLsfXVyF10zI+y+De9Gawb0nob2bW4jKUJM6+JRN67R2+IZG2ZUrbpEjqQOSh7hr
dAq4m95gO3yypFPf1kP7XkjPSTc8S7ZhK42TW3rjuuPC+zb093VfZj84iN5xxXl74XYAGQYT155F
wAYablpuB9fDY55xbFADt2L+Al8DvRhiyYRJoyIHMINPY3Uop95674C2bTYj4cx+NLb4Or7opYl1
hOneIN9DAb3Sxr1huKjukDOwUlPbhvbIemyN2pc1kMhdh7RON/haWAnOPCaFIySZPqpVkFk9gMfs
HKbiJ4SVq+eyC6qtNo0ejssLcOn1Zbpmbth/zdNuq4mA/VSujs3K2TXu5ASMmHCOiGx1l16Ak4CB
+PWlGPRkx5Mx36aTab1MHCco0yTFmXrxbWY5Z1+WQYnuyLtpKiIkIivCPfDO8WLVmk13g3OgUwZG
TSD2P2yNouub25/95/oABoObKIMmnuVVzqnHPebHYsp+lMmzO3rmN3PCkl3G+XDqhTFcUnBi+SVo
6rd6EoGuWMWEuKI0dzqJi6B2oKJFVIO8KATAB2Pwlw6PIkpLm2rXUxRlOG6NqfyBv0qEpHTQ6CwF
2bgiwQ3r1FvjHfzeSx1Cj++jron2hidGhP1bB0EdMJKc2rGA5FQJ1AHZsG5676DaRN5UlSPeKpmT
QHG8i0EUVuaIXyrleMRIqnuFRJ1tttKXX2xYGotDYzCEsxYf6pZepl2cPASqKRgewdk0bos+QGAz
ScRZK70Sik1a/EUw8atSOSea+dTZWv2zQA7aClis8RGCPOPWHPL8JkkQVwa2/9nU+vo8IvC3XFoa
5bNpuTIyFcw7cCzbLv/8x3/+n//+MfxX+EveyXQMZf6PvM3u8PU29f/809C9f/6jmO2Hn//zT0AZ
octjc9fDvxYkwG3V/+PbQ5yHyv0/orSq8ryR1iUD8nVHVDtEq2NY6VY3kOO4mIh5Z2nO7DsxdFrw
LN+6SRPPhDzkcUX203EOglfDNoHuC5KTw8BzECOy6ON1mpxwxoyvmaoQcUiAC4MPNamA1EXit4l+
H4+27UvEK79Bo9zHn5/9HKEftMoKrXjSEIPa6rWTHs1sbG4tO8EzwQT9G0n/aA5O97HXC/ezoh61
sbMM9ylFL5f2rMCHlUywClkc7Ukcbww2E1/P7z8RJmJbaLoOzYgCgERqV6o9sszp1wBLa6cEDzck
Xd7nnmfexxGk0KvRvaWWlcXDbde0vhsiYOB3oHS7Qdr40+Jv9Ymzh84iUr7JJaujbJuxQK5pAiqg
MSTW5jDU2/rjc3QImq/MyA0P89Rxbj+A5Cw90dS6YceXnsdgqOLRI8UXulJeUqxkz9QShW5A7Qeh
Czfopf/7X5qr/+WHBnSpB7wA47ZrmBb78w+tSp1wTEI+XXTXDG9IR4lVQxHN4kuzupJEdl8c43hl
7obyzA2YdPN2bkedIaP1n330qQjqLXIy8XQjCkMdr9dDMzbhKhjN7I4YDakjaYYfoA6zDggXQK5p
jI3NiB/VVgtXmRjd77l6kZmNXZwjSNefuWHhWgC8BLzR2c4c307UxhdWHuSAlKxdaIGZLqw9e92A
PXxrgdcI2V6l0HyKNoEVFJB0Ci1VdgpF0TG7ZSnCLHMLfMLTrgrT8gTh0PLSmAAL0mZO7d6klZc+
REabefv24aGPRib9NKrRa8fvvaHz9fdfFW796+8KAj94GFgAfHAwj7qq/9NDoeu0QWa2N1wAywz8
YfJOLje1R7OsvdPk2YVfdKHxhk2otULqbnFpraR4YKb2TPYg0sRmktZ0wCmh+RppR7tvjTek9PX7
MTaDDXkxbD9ZmbqbsK2bvZ0W9W0O3MlGBVp9ago+1beRKtrE+txRIDPv3E6IIFeG8IV64wZQvtvk
YRHuR1FYL30MXkIOsE1es+JZb8HVqLzGatCgFYNBQTu9GmHdIDU4AXxKx3NnrVkV92nJK7mHE9iI
Z+va8E6BofdvbasFfu321m3sVdEBinP482M3e2cYJXLHymn6KqP4UKiHv8ydkz3mG6FF6O+9+oGz
KFlJrzGO1DT4aN8OWYeDUeDR/crLwh2SWQJIOhXaQRMuTsxj83UsAvFdVcDHm3yPUemVRVXI8tGV
69Pig66dkaflDe0Wl4L2jTiJcNdQ7pE+dVh41Gx//+uxXfv612MxBoQCZBQsE28VeuV8+vWMZuIm
YeSIiwbEnV8yzz475ohbikN7ubGMn4NKSCITdZKdmrnQsxsr0jdXdmpSEfVds3Zbqc3z/p1fYySH
QUdGiVSfvAylTxgHiAS5ifFyZadrcHOvO4oi3Dmt8I6WKvQMsTFk/jD3OGgDqtQ1V8lKbaqBY8I7
LrZrH5pu6aYakg33IbJ792kfPeJ2Mrfvn/cvp/p0EctcV1NffzI50tXNs5P7ct0ZCGYz9dmL/ZPf
8inLNItt0OJn1jX1NsBXd+RJAkE4qlIhoJ10xPZOPy42ql3ZEF0fwKigpqDiU5ummNtuGYOhqcEx
1N/N8Xc2+hiAAbFKv+qOQFK3KrUq3xoc+AZDBr+AuUM4kk9fmrQCH4Vd9Gc2TO4RcExo+rla/Igw
AHgSgRj4oaRT0sYOfhmF8Q28qdMX5vV/DFKLlLIYum1TuGes4VNwkRpp7rt5PSH/BQd2Wq5Fl6R3
zgY9z0fVK9vkvTfriph6ESmOHmnA1Eafx5NHjPE6AnLb3kvi7QBYxck1rdSXHaizqxhv8cFMIL9l
tOZT21qAHBXlG9aH8S6xkLPdj27xZuZszwbDeKLhowdsg6PcluEc/2cajihWBJFl7OtmoJ2h6XwN
UXH8Xz8wdjPmjno8w9yWbt6uO1umr3rdXdzaZD8RaL03tKR/sUHMs+lzuwGndO6dMsuKNlltpq98
aBbXUkCyoom8Z68s7AuvXRDyNOD9VK3UDSwQLU04LGSjofsAxZcb8qMeKpA+hpx0jLiyT9Aa9/Wx
mjZmDyy+NobNHOVaImdLgKtnDlakGRYlKkg2x8/Ir7OAxGsD8T6WRlwFx9RYvGEgwKFFO5IKTDIN
iZNU7RBea1aGE27qJhZHssmCI/WNOgp30g54bzBos0y8APBGZRSXTmkcqeaoJtWWjlblH3eUf0xV
8rYpbZickEqNDOJlZFumxWrkNQDWfOq2btb8cNSqqzT692LqYqgqUVvHGV+1apX45dI/yBTIhgz4
mFxlUFBRq9SIivItqD0AsrYyA51tEgVfWRyRQagdQhy8z/9j+s/HHhY3DA+OWSsxU3+Q+Y9miPce
+ksBj2L4olGosK6VN3mTvhdlwMEsvbSpezQVWJWM1Ia4i7nBQjBezT3/P3PMs7G62gpNt5KzlxUp
jo1BRKtxzu9wVtofDaxPN6MBMAeQGjsCUJNHiXvlzvRAx0MeOgg0V0WVZ2sgA5wTKFcPPe/aA7Wo
4Mq+NJFM2B7LsALOFZmChR1K5Ifow2a02rJcEdcJi9vxZm5TNSqdvNhSlYoMcW69lNYW5LGtPJCN
ZqNaHBQKMq5md0Dui2NW1pzyGptyUQMrc089y+fQGBxTVwD49Zrwq96QB4JZjqAQOJQuNMQJpUm2
fls7gf5IdUfH7o7cPUVwjhyoz+5h3dU+C9LCB200Z+aq7bqfk2Hhk7Be31GKYjyBfoyahkI6W7Wd
bRrVO6km9ZoilTvKYByzIAM3ufmbsYszjfUc8yjD1FtVSPO9SdTvzMaJPNSjEcVHxo+y6sWUIzSG
PESf2imyK5HPpbqoEGbWbfrQQZBQeZKtz+Mw2VKbJl285yFB361/vzQzdON6aWZ7yAI0TQbdRoNb
TC3dPi3NXD3SGI4lzDPgW6I5eG+6eLXc0l/QpVeg1AVs+i9dEBvWDmqSyMRd2wTQDg66W5wtyXOn
pw3ynz1+Snh/n7VD80Cm1izkxmnrdkNN6vibQXkw3pMDFbUa5KpBy0Qfg3q7K1dYsKfztq+wwT4n
U+877f8yKEmANn2KohWew+WBjIaJh74Yug7JcZmnhZu/yHjgbcPxvDz2JOpBcPickPBUNaGrtnVt
UeCFliNel3g/7cLFikCOLzIEjYIJTpB7CyTf2yRsw1MNTkLoYzb2TkyWc9th7w4Qq8Gew2GsEILr
ve8tA7k0DpFDIOy9Fe93HDuMG6QJQqB1iUWmIuFru8YOMZJOOKyWAOXcbkzEfNXAGOLbv/8B8b9s
DG2P2czTmW64yH0xr06LRCCbErdudw45SH9CCxm+q3IqkfMqU9+yQjS1MoMKtevloP1CxgmYvgsI
qaWZvSYjFRruTB3HS1OwhnBr7QfSsDauY01YJIHHb0UBLNGCQ7nNp8mnJmRfgRlSBXkvHfgjNLfk
snSQH41YpoqUdJdeOPnXoJYIeiIT5bGPNcgrezGExhhDAhWSsvxAd5B/lr2CEaHYOwjb+bU6fm0/
JFOoRjbkmSQ7pslHklJZ7H/n+8klDcxt13fTSoxj7I91pp8KZntfausXU7i/FNqkx9xFxK4Z3eGV
vKqo109IxOFfnPyXrbzKEZC50EFAjrywFVO0ppiLvDAXmRcvGkRzGeDaOv3+l2HYzvWjBaFiZliG
a7se9OiNqzMDE4SRbcTt9mxPtedPilmbikgYkBRk4MhZbFTLxsEHBYu4REMAmQnyM/CW++SHHVh2
51YjDqRqcWm9ODz0rV2vZJFmj7jXKcxO4XMPO2k/NgXbkQ3YfP3kduLrHHmfWPWiVZZ2It/GAAVP
iq9/Tb5VXpaP+Wn27KOQ+21VWfM8LZZ4p1o0b14CAKU/xtmr54I1mubRW3PalWajgeXGrdZytOtD
Dbp0AJsNfhhdLfmCc5adLM3xa99Gn+0F0qPIzov8s135Cz2Zvgbp+KY59WPj2BeknjcP2IcGd54h
X2IcF72y2pU7xT64TY2mfLVC+/wOihKWDdhY+FOCtOFMuBvVmsIwOBMo56PPmRrz+aNFkJyP1sc4
UAh+moXm/BgHtoXgTK08FPMnZAmAnWEIEKua6l8NTuH+u8uji/24BPL8uLzJq/0hb5EQlrqOkp03
CxeCsZ52q3V9BiVmp3gMsavC0V1TPOY6e7ctvUuN/LSutv7NvcCvjzrVobrnuK6BRyWOP5yrW6Ht
Ac4Psz49Fy4yxoymwzKfIlBzWArUZTvTbiYIIfwRn7J4iSi5M5y0qUIEAtknPkiz2JOmhckZd9av
UDjOkz16wX3DhrVrpOyJqwJp3dDkGLMHcuBu+UPorDzPrQFJ513byAO5IvQJTGNkhFtqGmYybky7
fwNPSboCm6F13+atdV/VdbYbIg2wWmWjoolKvk4qt90sNq0NEn+MXHfnOM67HyC+P82WO8fWcnHQ
DEjrLg3C4kKjsjrP7iWWQepTyIKTuPIM0ObNMoPVpeFxuaLEcSJAFML8OOlIBZV17dwh1a5XZ6UC
p+H59G1sgd+rg/SFizjeV10sd2Whm69poPvkAJVscz04yDoYcNTyYHn42VAHTel6vqZFOIhe5UHq
Hv7NU9G6fiqahsl03bQt27aRG6Crn8qnBVfZxeEAESbtFDlgU1+SSBxE+RzEembB6sW+JJNc2SDP
3aw9L0QKC7LYVlEWTp/oXJdknkhCnEDn9jj3Lh3EGWtmkESgsUuHBRCOsaIeJ04bpIHWdw0hl6UO
5FMigJWqVdUGunXL7XBcUbeGQ8ZkR1XITR8CMwyPuLbuqHOsBzKpFa8FOKB8GTv5VrbdReLR/TN0
qquK6hpEUf+cpuaqa4BlUl1/8kFMJF1ZzlDuqw3jZXFLdK0erRzKNVnmBtmrjYFl+u2fLECsiVWt
K+CC5I2fq9T3THFdUZFPzDgJMB01xGaFc1kwkySu+b2Umrv/5KeGuQA5bzojav3JAxrZqCpj08dI
grLGw8JjExdF26yIHol4bZZCZXdOfbHtFF4gKKro0emhp4flHWCuqgXFin2Acx7cyS1DOiqUmdMU
UoY9MPzViqpU5MpINc+bQHohWra57ujGx9//wJl19dY3DRcPOIchc82wLOc6UsDqCWx+LsAAeShx
QoSE9ude2q+FMFntP0CFKn2KwYn01OYGcmkd4dw0Vps9JaIA2lGUDvhO0NQ1KFIAg5kB8MSQWNFy
xYjZ4FBBpDoHHCQpdxTEoQKy7MkpKsUNreMpzEN2vZAHJDIkw72eimDnxK3WFIpKZxNpP4cGjyU8
/b6FjkB4F+hjJC5+NKkXG/ZvzUeQOPnDY44HkwdYiO9j7PnmOAx4gQygMxFSosiNZ+XGqefpy0Bn
fp3VGlAd6957RTMYpxa9JUfKze+/BZys/+Vr4LinuWkY3AD/8V+Ca8xyPCz5cVLSJfaENEQwk09+
mHR1BF5EvUSGTugMP8pRF5cKW+pHM8024GqFrA8gSI9aEVnYirUdoi8lli6xMW0kD70HkSNnfshd
CxIFtfeQFFp3SrCYAv1ll/sTLwXUELm5J+dcB+0gmH72XVIOuV91Y7Yu8jDYToHuPhSp5WwB1Xb1
b1Oc6/f21DVbEOC1+ykOsJoFeUaN+OXXKCoaHEUPOBmv+vEVuWSrFHu02b74pzjjWex/9qd58jb5
2XsQ0KB8Vh1awzsbJ0O+Q7msS5u68wyMfU5nBtDxHYpTKFA4Yw5BqYmhEFp/kDLdkYk6FzczxUMT
iG/4mTGSt73WS25k7+hAM6KwkExzaaX+VFSyO/SpKHZObmGbGoZTs+KpXp88qg5NKnbtWH2bm9B4
updTGW7HFNT+Kw0nCsd84voR2wXUbA4jtT9VP7nO1U8O8zA1wTLVPJR6orqFwEsJ1GRRGjdx3L51
Y2RtG9GAx8kcNZTUAzCkcfOpPburMVSrLNA09HhwbeYmDZ8ngUApaLmK1e9/+uz6BQtGO9vxEJ5w
seSydfPqBQtoQ2c4KfIdqiGPJiAmkYMH1bQCKr+G/Sw+anKM3m1L7V/6SdvGdxMH3X0ePGHfkL5N
GXLyeNyZ22Tqx69e+SzZkL4Zyhwj3L3VIqs8d0kORncZBtBZ87DbKOzmi93pgGYhKTDoovhoYJOw
FiqT0Ky8717smMk51cvx1pnw+PTDAJKXrhZW5zCDQDU3WusuAAf9pQOnACKd+GguCxBRg5z+rkWi
1qcOGgEtrvcRow1KUxoBVHW2Cjt0TGD9mUcE0Ln/mgqBqRDe+P13wrmK5X8GlTDTMrjuuTgncAzm
satjgsbRu95icjyPKdA9JoS4cU4We/KGijFJCyhSoUgboIZWVB2NdjPk0FMiFy1rixsGjaf3cZ/a
s7caTZ5Lsw6CZmsHWrTKFP9mjLjuRrqlvBWDIW+p1riQ6pNRkK6vOiZw322jAjto6kjUioFqIDAE
UBZbcRyv/jFVquaLxiA+Cmt4XGYnDw6d21NuTdtPc6iRDJvnS5vtFneahsZUfe5noE6HQnZi3Ih8
GC5lkcWIOkm8qVgGzJaypWadmivsWkoAuAFJywyEoWQ2Wj8HJ15VwrYhupQ/6n3HXgsHCBnIkwx3
Q4+0ixpSgBsjDG4Q762tdVXJr6Lvkc/N8ATa/U0TEZZxD7VVrAwBPPG1EepTUVYYu4GbOtaXTAeb
psr6Zk0P0npILO5aywShD35pAJ3dzh5gDjF2bTHpq2wI4EsDPkZNXjvtGtCRXaaZfsCyfriUwQbB
BhwFjUa+JjAR+KdxikZ4I2ov3TNUKbVattWwK2tX4MScQGAKOlRQzHC59igvbh7lueVNgeDoW511
3DeB8T27JuBbiEBV6y6ehu+tuSascqscdOUAxd7gYIjQuyHEJ2Qm3S0yNfBSHBSya8GCzgDRCbqn
ALIjYqyAtFR8cow+uhcRN/BkYh5hp0iPh2ian6t4RxhGL1o0QRKAWvYEkypaCgzNLkjG3JthessH
y31IqzyGRA2SGsYcL+ZhTMvNUPbTZuyF90Au5vRi4fW9ih17bzmW8xh4trauJRIoSjD5PEYIdp76
ov4KAi0oieYdQp953K5FyRhOVpCwF6cg3wMlw3QcWHdHpohDV2hVZG5ztLlxj0ffhDieC9Y40fKH
ZRTVxtYT4A5Lnq7sbQ1NEaT/PX+aEmQDSPZovC/0oQUJaFV44BzaNH8l2zyJui4IFXUHPbHfnCgE
m1RdA6JjG+W3TmUPLm5AEqcHzw6+85KHuxTCBStHRfRqlc8GNQXkzWkBAEca86/s5EG2JB5zv+Pg
cHQpNY6MkUq36wxIZKqx5Pypdx7Mmvdx5EzDAJVyfRDs5cgVjkGhUOffrdCBmETW6s9N1A1rhHW0
235oh93QCegYS+xhQS1W7gQioHdDONRruwnCL6XXQ/orL4zvKTP3IAGKo1VbilWS9tovnluvSR/z
1zEfKp8lWXlBIiRoG8EyLQOzOrSj9UKM0VQsqRsjz7Y6wgQnsnd1AGbfCqRjvpY31WbJ3Ji77bY6
uIHzMvst86lZ8rZ7n8VJtkW5o5i2jjcQMkjdYG66jscvE7C91GlTmLxknz1YlQeXMGkPS1xc+/Ag
25/nqFRaTGEWPx0oieDsIrkB/hfH8EA764mFzLvMTWcbwaDdboBaPAReVnY3eiDJVLyVvWVukDGT
HjUvM068SUFeOXcHirhSdWcDuLNSMITrbnY2aiWHnWRmfGMJnP+Q+khWQf9T1OxE6awygJJhr8UC
y1GkwlJBHcIEiXkUIkA/9T0Owd+zYv8wSroHzBwc+YpIdWZPXfaRvR68WPWI/NWFufcPkl6cMvHc
e4kHp9p9GjdzsY4YaKiBszegvdkKwnOge+ni6KFJwMpYRvlTqwq3NF4iYQ5nC8vPp8bGob6m98ia
sZr8qTLS7KgbDSghlG+TttFD2cSAeKKTBvx5uBYjlSIOAc83+3QTgHRo33rD+Aq2pG3aDvpT0Or1
BW+BBrRcsBvKzVNuvWrWlbONeaI/IaPaz6y0P4F7EwQCuja+4gwgVaxyfB+lyTyjUDMWLHifkez0
weSmZUBbpeCAxfFY9yTiSKWYFy+G5oTnBKcFK9sNixczDKqd23ZsQ023tDo/EMCIUNNL+BmsOeY9
zSGzcE3m0RFgbFBzmB9zxBLb30pj6zKVGvJ9cPJAZxCtBGMHXvqzabHjIM7yjQCp0mSbzyWGDPA1
x0lf5uYEAfiS9eBfxsnjbWEdssDpLnnl6pAfDoeLl0zmMdRbnA9rjKW3Y4PfMpI7h51ZA2mwTmUv
kKzdhRusK6DKErXg5Ovc8JYKEznO+6LW0lWZRTJYe9mIv6S577z+3YPXGRKt84R9A/tbeJibNBbS
asYa2CC8ZJV3F2fRPKnQ2v7Q4SFPboudmlPzv4ktbGBkoGNZIXdjB+ElLEdCCJEfkMv61CH17hJo
ibzMHVx0hd+ZHoLWwBB/ki53AFIJ2gKMhwQuvpIzn6XLqYsGfnhTy6zLm8oLvCPfWGCE/ZS+Trfn
uxUvr/p2oLuWg0K5L27n3HS6r9kaqnPgdo2d57CW2rpqGMDugK6P0Squ7RYAmsHae0bcnsdcRUQ1
BCvpQMMSbeczpH5vE4pg5kY9+ywHHyAenHY4gIGcgMLQJwpmf0WEL73+BmRI1WFhvqdaA8iSytc4
gi73Hllk45NE/uGDaBOId6HVtc741DviHKRJf0sm1pihrw9VCIwJOgOgQzdYqrEN9U6iQpyyyX8W
TiJBd5N0b3U3Yq3t6OGNlC3/0jnSb5yxexNS47sGkeMtuQkvPOGZHD4lrE3PCIwns5vG69gfmq7A
7i5gj0kOTsscP+BCd91jkor2ISyN527UQdGE3KwHHQdUZ1d3TykeOg+5KrSy1Deyc+LNYjPN+sEM
HedEHqmH7JEc+sfAft70pu48D67ePHnGGzU6UAo+RkgYoJaD7+QRmFKwpkfsOY6M4AG4rvXs6dXd
A55IuLMD9oRdYJmA2yNGDkKhxdiaejIHybmJTG/aQyY6ArUhHmG3jatNt2MGkYxAWt4zdhXPC8WD
DBO8jYhsrHfB2h3siQ4CigQNFr1Gae0AjJhWYKG8Q8w9/yKkIRBeAEYVQsTag9M0yYpwJ0nA7iwA
LL+EYHObPYoxDR/Lpvx/9lCfEjhQxTMTvdiMSF1bgflZh2h3DZmhrgENUDT0WycZQmQr4iW+RgBp
3HTRIO7sKENqYuSJu/Yw1I12S1YqZM6tjW5i0f0+kfIfBRRR4xLk7Ko1+4nA2WngIl61uHvkZhTs
LW3T6EjTzn5MyGNvsJfZo4hTa5X1GqQkkI37fol91YFuVE0AapH3S5zb2lG2sXa7TAfcgrWpBh1B
QRqgsWYn1UWZ6RCuw84td5rsvroGXlUFpMufVUsvy0+tJNLqS52Z5rPtDHNfHXTWs7Trvxv30QfW
JrmKhXZoHRe/uab/LniHPYBqQbA+3HsBcr+pOTjyS+YhVFSNmzzAQd2oWKO6WoJfPaiKXafSkUdn
xH3EtSdOscwqmr4ndVadGtUpwvR9wrm3tzcxtzFRofd+DlLIHSvwHEnYOLOMLnyjXi2wcC7iEzGS
kr20wOWgSz3aEAkp2aYuHW401t+R22L/GJ4GGpIQs6LfekOfQIl+0t76yXyvLbarWjFF4dcJDHLz
CK+qb92svmmmwoYW8Gh+Qa4OtCm04QE5rTi1GV7cKjW/qFf/XRHpj63yAcGQdZOC82PFmMjPaWTU
G2C7qwdpDidQaNsvkKNzD2MUYkequI21yUvXRgCYFjXROjExtA9Z1SENF/zcth4XgU85UQP+58Fz
2DWAFkRe4M/ZU5WVJ/vRBakmjqiQHaI3Z6YurNc5oFgsemB2oT2LdkdWEVUOmEy0W2rV4Pg+RRZy
+6mZ6p2+L/BAXlOzCTNjgz++nIfmToEIR1zoR9epvL3GsMkEl45prZDAgAVFDZKHAUTeHNnd0wCC
HogjUrOyBn6JTP4rTviwxzMPuVcQNTl2HLRafVX3txbyrW8F0jd3hQ7J6lbZlo4RXyFEx8Fmutio
lpZ9vTZAArq+6vD0vvJHr0m31LH0WnanGJpxmEAfSR30aYjcfedJWx7IHjN3Ont8mjbO+BYAqIXf
tpufqFZD4a1ZUTVs0RNxBFZWdpAlvjHxEUzXMFI3FYK6qdplDg7m8k5bW7oEnBQk2bVXOntqhf2Y
gNNJPbupbQ0uvwmncBWrDupNwZ72b4BcpsuvT9gsjt2u938pO6/ltpEoDT8RqpDDLTNFURQVLd+g
HMbIOePp9+umx5Q1s57dGxS6+zQoMQDd5/xBtSzP8uBNfciwOa4XmkM5RUe1LsbFBUU14GvJAi/f
XDFTbYHkfqUOdxIyNUG3FE5dn68B2f8yCSiRvWkpjmMgEGQrP4W8e9XZJldC5Sv8du2RZ9dQH2V7
dyHDvPCb05TL2EKDatLDU9A6wVPpIkU7jygC4G4dPlGrUpHNnwAPiNHZ9PxHQB9iSHYg/kpqQ2nM
Gxmuuk3KPS3m3xXhOG14d1VrH2VLzsIL+Nh7cwqKw9AWQxAHGBnwlbeG3L+pUaJ/bvAwXbFBjnat
aGJFCuPaRFhPBmv42u+MfLKWsjmqoAwie4SLKILLRq9Ocx7fX2Ib8COYVC64gQTDskt5ilFDfZAv
M2vZs6X4w50M7TV+szz2k4O8jh3aiwbFFmA7Mxb0QjOFR2qwmn5vylFwZPplVKmd98FQ0t83/21u
VaBekPTYlPsqS3vsfx6DobIOXuTUZxJizVl0WVloHRJ2FWfZX6r6pctrm1VeJnCZdAe1N2Q7vNMQ
YJruitV50nmnWRzCqMCGY3R/yIBrP3u1HplyP9vIgctFfs2/BocN6hrjrHarCyzUBWaTDPFnKd8p
u2CW3ShNXZwkUDRpJoDTqdVurvHAJT7LVlXH2tloIRWKPJwteeuS2SM56n4PXjxFLhaGsMi+yaC8
1bxNz95n2RVhdrK6Unxxiulzg9Yhb183nVBUzE5tGmmLXGB6WpKilwE5I0Lc/t0MvNsnoGqZTQ4u
VLdSd5f0Bost7wmKi/7c5u8af4/IsErZybC/54xN9ADGwMNfByj4ZA3GqxZPxU2VkACSRjxsCIqd
bjRWcoxn9ZN8/MuVAWzgjWKr/km2cuhGa3mQTTkgIuQSQC4SYCZoZHnU8EY25RkEexCFctHw63Ly
FZAR/Hk5GRzxRT+5PvcNi1+yHfb8KkPN3XetnS55crhPTlzNx8wYv8iW0WdoSJrqjGqv4+8jZYqe
eqVXWWAJAI9omklWnkIWF3nZgRNM5uiYGtgAGNRjnpRAL1dTlg3bvlKip7nGNyKGXLuQU40ky2+n
aVwhRVccghDIUFUOOKAocSmbk6+TZVHyPNv+uf6hyar3b/UPx3Y0j6o4kjI6eNsPRSmjjEuN7AUP
6UApbwydrYtbKt89X9koQ48AC5qpYwfuUPCYIZSbqA3MBowtNsTfuD18MRUv+GyafL+obVkvjRqT
acgV63HqlXmVg7M6l1UfbEq36e7i0Z+R77djHt5Vtw+qObjRPLM/4AwR7/pRNdl95t1mUpTiHgBs
sDbqsF0CSQZZwHJz6dRj/+oCXwYXo5dfrTQ4oos6BYuie1DbMkJncAjWlZfhrmDD3TDEkkvzBfnP
aZ4peRerxJ+K89T2+SaqyvmoFIq2C0etoVw5oK8yj9rWDGIFSSAKEXrCqjttjWBvW5Z+gOPtLTS/
1l/M0Yl2jtEqrK1ojirA7qQbLTxuaWJ5D12WpNlBNj3PeDHLSj/JVux2C9RGzSe77pPHOow3sjsw
6vJuhnt6eYGh0G7wGDWrr5ZlIn+yaHU0DSk5U2fqEmQaBCiu82JrUdhzdZAgtOZXcwhJu5JkfPT9
7NyN2fiajgM0lm6GxuJE7q2ONdEaRGbyieLAnaZ19ncSXGdgD8Orz65g3SP9eouGhXNrR6m2MgT8
c6iHrZ5V+f2UqNm9AR0GesWEJbZNHgAWcHaveOisGvikbGVTBv+Ki42q26qKH2H8FY9rJaeep1s4
98imiZQGHCdw8NdRCYt31Rr9HiVKbuVzJzSVpRGU4aNsdSxTry17DlYlLjoHN1FN0JnJRZo3MXna
sQF2kd4e8tuxMezVOGb5F1X7P0fEpdtDjC29f7tGrM7mfyAlDO0jNs/2wCNQMjZsDRKG64jS5TtA
lupDklYqLlwbA6qSV2EFKb4QJVqyjt24u2gxNDqCDBeVBTl8kWCQkzTNUHM0L9BekG05kx1+h0LT
L7EGSOTRsgUfvvKNQD244sCGcj7IJhgwQOvyVHbK4QQ8wcrObTS/RKBteMTI0+vED9e5TvZMpULT
JA2gqpPOmSGJLyTWtosMMOZR0u9kE23B/H5MJuNGxFUyzk6n/F7GDWSQd5dOGYPWztMFoxsBD1+6
g9gi+NMPCVQdjaZe6lrQHlGPBXmTDJf+KaLaIPtnzRrOIl4CXrVWe98v4kHQfg5ZiO/sMteOSj1q
R3kmZICOYbf2xil7141D7UwyNfL6fZjVdzI0UHwMDw3nHnjZebSj0QEr2LqnjGrpykEBYSWb8lB2
TbYLlOmAv3v+RClrXpGcSsmMDzR16n2x53uLsDKyJ4PNHnIR1tIWsXICGL9nUqD28To9qdx0K+On
NFT2aJb+nK6FJD9caFP7ru4xzOhwzUDsbZWlXXNQYQRMFMdZRUW11SLiYr7KsH70lGmhJJo/LQx2
oSyEUd6Xk+XhXRDL1MvFZJ+81jVOXtWt9FfZr6lOs1cC81btC61E2VppDteDEZftu6Ylm+pYkTTU
V9cweSZjLxHiIh+mypCPryFjwiZw11aehIs+19VycZ3YynajxPTKC8uhKQpZ1GClwO61e0gS14DS
ofaLylW7h0YcsC8qlqozJzvZlANFh3tGGz7IScLNYVcalr+Y9aC/9OFQYoJ6mJO9jFcslO6t5jLm
ViDDY8e4M1iN4j/TNF8S3bjxLbMOFq7KXjH3uu+BCgKzwz7jJdCtETp11J+iyit2M4vgLX/2LrDZ
koDTEtDwQvmsQgafxdOgKP0fnu67T1mdzZucNSzbHkIHw1WWdmX7n1GNWcsHh4sdSUvBtB5K4xmF
i+lOrd1Pvdnrz3aCcjXriE/XsdGzPlWqqz8reonEwt+R/zJPRPJ4hp/WhNvAMSnmONF0jJFIhcyI
zJ7suw5YYlQ2XSSeMTj0EcuCjcZeTUzuAsVdV3VdrxUtczdg4pybKq8GaJfQaFWUXV6aVvvSNqX/
VxeVizAxzW8eCoMQRYro0TfsU94Pz6GLWuhiUjpWDOIQakZzE40UshcfT+U4hLvmJpHjl0lV0F5m
Xqe/i5GnERIgf17pWR+fJo5qmrYOJcazNQfW+wc+VT/ZFuJKbnPbYg9n6G54k2tdtLhojMh2MY9/
t6uMZXUpxifqRGcpLGKk0biDGruodSO4sINdZXLu+trBiTKFO2zie41sv1ctlWjwWDsq0GCXrWlt
rjsjhG7CRZIoCo9oOHSZH0fovCXDZSsFdKC4RyuUjZJ9NOKa6olwEvughIjZwbSZMqO8EIrcq0bi
lWDkY+OHU12zb2JTPfz5vfxHSsMhOw/wwNBsR8XlRPvwZNZRydEQ4stuf+q6aQn6T5dnmBvw08u9
zN+gtuC5i2lGdcbtp59PKfnoor5yYw8O8honKbrku6F/m/BAW0jph0BPks1UNmTFhGBT4xnoxrAF
vJu8fn7556QMcZ7lEI7FbhCQUF+HfD4oQbEvhYKQ7LMapb70WQ0yQnIgMH6L68Tca19b6jVSYCHe
aRCj3XbjOOQjvSB7ANsZ3OXV6C4C3p+3LE/AkBmuS6W1rR6Gan6R/V2WWiuyk/mN1WTFq9eVy6Hz
7TetEf8YOc2tbKrqzC7Wil69UK1uIjBhKzldvJyaaelDn4Th5eVkfJ3iEiVfLvPB3/75g+VB8iFZ
5ag2spaeq1kGBJZ/aAwlfWWbDsTyW68eFrNnLn9q7sR6dBppSoUe+XPw/pcuvnjLizCPjBDXkL8h
OZNfTnwSEbI1VODC+ZwPLKeLG7TIk40O4usTcu47m33QN0PFW8F2g+ocjzURRSM0vfJPdqie57Bq
zkMZYbmghzv5xYF5rfKrnXnFuETqHRsJDDTNZC+bqKi9m6QF8a4wFGUBW77dxL5AZP9+aDS4SAvZ
iXl0trPa4fhvcde+Ss2PgDNN+zNFqGERCa+b2DaNXZXPn2TrSsDXHNxwQjHImusTnhDFney6hsmZ
M4OXft84j4BEFm53J+023LkTOFilvqO6ZtyqpTGuKhQxvs7JJaAB7rwM7aq+Cx2IM38KsP2q3M+e
t4qgRqjZ7s/fqn9gDB1DQ07IkjojpmlYH24XOfmbdnK18IDxDvW0xRD1N1mXaC+t6SzcWO2enKSY
H/1YX4Wlob4ME2asepV/9eNKfWnr0QOskKODIuZ4GSxQ10lqzGaJnarMX/EK8e5yRQtms2rNI5Y7
zBUbT9X31dOvl1N9Z2WMmJ1eQepRMc4rDx3l9bUv9XT7hDqb7Lni1lNVfx8qB2RoMyxlpbcfEGm0
TGio/HxKrFFyE3fHvlQbeLfgEuzKfGt77mHxwP9CYU72ojJh3gU9uegBL45XoNzabtbQdZaj6e+X
KB3tcolOG+UlNHHhyFR/XkLOURtHvVwiEOiI61+RuPWPWfWD/RUPBV3uXndtQEESKHWFUIWenvJw
MjEyF5ir64AeJv+RiHHFd+B9HsbhueyChjc8zdZVoMK/b/bsKjTtuZybG/JN8EBECrUTG370fdjc
i3xr83sTPOrPUStXjXfBTW1+9VTEgOLSzNetqqabwPesR0/xkfg3k1co3NYjMnnWI8oqR8dqkYIU
Xdhs/oyXgwnw3WPcRq+y9Ss+Z5lxd7lgVQ9YBE3odRd2p+FP4Ec7SWTRUwWw1mh8btFyOdXiIPuN
Om9kv2wNVlreeX20NFo33ziDnjxWM9uZJNbhSoHYAJTs/8gmdENUbFf8XpjPZInzqCuJu07sntRE
56g3FGi7bYYTgrgdIupiT/GbkU0POYaCP5r0c1jE2V8jN+GFZTTxSwp/dpV6yHth7RbsQ9tR7rG6
+NSWioPKgB9v1Eh1tkU/Op9SGGlKPiZPQWwr//GRGx8JKa4GA9V0TEu3de+fePBkHExtzqlQub1L
GmhSjp0GSyENW3U95a6Cbyd914PfCY03M/p+7ZJnCin/lQ5xYjUU08uAr9Ffvefju0vhf+GVzaqN
bf/7VGuf/aAN3/SRFQr4ZfNxjjAZa7omOdWKa237bkwPYVvGhyk0MpL/QCaL/7gXklb88EWHbmuo
Dl9AA/oti6cPX/TEMnpSokV9MGEN3kLVcHYdqNZ9GxTB3ehaYnWutU+KRyYXjZ74q4ppXVWVHXmx
Ml5RM1O+5Rm0Ib0BT6gbirpSu6Y65XZZ76bJdTHkcaojnDoTdEM3P47cMRdRppOqnMlXySuFHZsH
3Ln/mossRKnHcl+mwCpXBm/xvaoPzlbv4/6GZJwO9y3KNnbTWQ9+gjGYDyD2s+toJyuzkG7Tlfve
9cMfXpp9DUPVesVmzF/KS0To8tcnfok99g7jtC1gOy+vlmOKXv2hrxGuZDJYxpVRBuDWwu4Mmr+7
rOoQRMU41A9gFK251s++mdQPNrfyfaLikyrHwnFy79KRLBgfZfkSUukAIj31X3gPTlUP7muhec++
Fjl8TybK6I3bf0dt+Itf8T1hOx0tXepEd2jlx8swiz5fF49F0wNA0JPPcikp146/d+UJ2LMCOf9t
ENbLolL5Lv5+FhsJ9MaxqCD/aJy9G12zbwMLo9dD8yC3kaKF4Pe7lhyTm8q8mNemiJSbyl/zGrHF
FGNynhwraf3f5v26yq958ipQGby91xnjuo6m6eBoyngoczVdzF2pX/oCyLDYq/59kHHXpjyTfX2K
oDd53d2AwU4F5YDrFemYItXR6+tL3FR9d1Vn2qvOmD84EM+2URg2ZBFo9rOXPySoDC5Dd253sq8V
ffwEFp6elfeyi/xQeYjM5ptsdUEME0DV1C0Kd6RDAuw0ROZKHnSZrJKnDSXGbUeemA2WyHOls3pU
5bBsd1oIXH1qIrwURILreg15FiSw4xBoirYmtLM9qXXSiWCBjzYkpwMa59aNVYcXPmDRJ8G0b7tS
3ZQT+gWJZ+DS5LTlfjIKhMYCNz12efkYmvg/pIYbPF4jZF8mIgAUP8p4eeC+86/XiJ3ijqzXc2dF
0VfDaFZOPJqfsP+2NoNrWruy1pLn0s/PMiDEIW0xaiTt89hBS1BpoxUGu+HXSmtX0NTMT1mk2+xp
UI9h8QEjMuj8DSm3glUkTc0MoscM7IVbZ0DQRRd3xZ8RclD2/R4hrzGZVrECfF7f1ar9CGYUdQ0t
IoUYt/V9DJ5maY6G+xV3LlIUCP+6DXxjeDol5mvjz9hyCq3bsc12UVqPy8lhTW6m7U4pAuWv0jRB
ivrVW+u14WrMrenUwE3ZUwWsdrpX4pQnJg1iUgu5DR/I9sEG8MwHkyRPhZLt1dy2PvV26m8Taww3
NUlGxBPnz9OsOGib2+XZVcxX2Q01TgHTiPUDxlInLx2WqVE5Zz1W7HNbWM5NWVjfa5QHY8QravD6
aIn6buzuQxhobwlOKTrqX5k57zUNdHKKOcWbWuvfi7Q07pWyb8gX9GS8RBjy69bKQPpxD7MwYnI+
J/3rn1fzmvkxk+IiSmPx2/QcS0ea5qNooG/5+BTqWnxovd5A2kEbhBNFmK4xN0MQhbLV2g1H95ud
+MmiNhv9RW0h/AdaMt4bXgirzjCbgz/3HEhibIUR931rptgGzJTZ9Kx5NjsKhCjH50tIJs2z08/9
gfqzukhEs3KA4tbWEC+8PGifW7Ub71h3v8qpbt7m94UbHOVMxbSUs996MCiZ2Kmh+5gP31uqOasm
DJ1VORoFTBMO3RyUhz4aSHxd23oWwWu6thWrvVXtZKgRtAh7bdkL1YsuGrP71tazLUwAZSH7rgc9
qW+MNi6pJRErD+9iMV2/q1LlDfcsbxHXERSfrNXDTZjE/oKqpTqxrJyU1cVCDmFw41Bxv5WucFIW
8moxIJvyMFNZOSiQy69dcsKHWBlm4a66ssZUVRZ+rbn3k2Ycm0Irbl3WDgpmcTgkQUdw0U4RbRuI
wZr7xvRzjuN3yq5SEvxrOv7ORVCU2pGc/EZe7DKHzeEycIzpzlMD714OoPIcLdQoNwBlPZgtfAJV
ohMGMritPTxc3OpkXw6bZmVlaPa96+yGAUqwrZA5EHgGgXMAun+Ze+2S/ZUvbL1jR/8PlVy5I3m/
Y3FZx7GARRVYp4T8D4GmAUZcYLRTfHCyDA50RTKZFHLGPjWs0ELNo4dOEMULRdg950jHhd68upCe
sVNnxp9/l+bHHRTMSg39V9Wjoq3iAfthYRlHllWSIEO5yFHT2wmIA19VDvLs2syKShhdlaTYxCh3
mm7juWVNeX3CTwES+V2NRbZsXQ+u3Z2zKMSuWkTJQwxldVnHlG+jzCDTPCh2ucvhHC2iHueUpPIo
4KZCh65uR33nJRA1S4iaG8m1kj6o8uxKsDJN9e8QoeEvR98dRN8QGg9/ft/Em/NhSe45KCTZZDQ1
12I5+vGdaxp/hGfUVje5zfrX4l5qrX1bHY6NgImyOwkWstlmIEONGhliwyZt3gpoaI618iKBC7qq
YdgvEE8Lj0XcUqg3soOb1+FRdlGAA8Et23amPKjJ6J7D0ve2k97n69rqlBddnVB0wEp+L5uKoyaL
xJxggYvRFJ+T0nPrp6op5wf0tHd26CpkQ1W4LQV3Rtl0o28qVn47M6zTZdxAkLCRij4VwDImp4Eu
UVv9Ez+yZRR2ylkGBH3ZYO5S9Qc5CA0YNdy0HTdydNYSDYZWhq5EriwgKBav8PL8TU1xfyNJE45v
58su5mYuR9k73ERlWj8ESW4+mrmzllwKbmeYRYqECG7AxiGEILlEr0Ixv1H4/B4PJU4XHqZokyTk
169xWtsPkl9kICKy7n1EfqvOWNltGgoc8UtgGzpYqDy8D4uBxdRkBG9FDpdkAgS3B5gYvinQ//U+
i1+bPtIOZa1rSzmdzEG4LLI6YkHWpc9gUDf4HYqNoRLs+sHn5zoASDEHnBBmJfN3XTSkKIijRX2R
J9Oa5M2dyuzmgvVH8jNaxLYbL2rFK7eQUyZABeZZxbL1QZ0C/V5px8+yG8uyfmNGKbwwwTPuM/ts
REHEopWosBs/D2Kyk5n9Rl6rC6etT9KZPZZgXzWpuVSE2Xgo/Mj1dmWafJlkA5XsdGUOfb2VTaWZ
8iMw1+dEtfEoGjvlyzAY7a0vrM47TV1bNqra8xSzOxayDlUZFXd2rD0gdMiv33eVVU+59pwIRQjV
K+T+Z957Qw5dqCn77TTgeBK5051iKTl67dFoouI7vPizNd7Lg4It5H2R2Dt8ldzbS1gWGQDk23Ba
pyP+R4URWVHA4r96cdjvbnIfoyjsde23oY7+Krw4OWOsgqsI3JeFOTbOm6miLBmYMLZbI20f3ai5
x0nQeYt8DXGm2u/22Rj1yDE/y8tEceFtFcMeN7IZGLz7nuY+t4DJDolj4ocxwVwLuVEuSB54Gpng
ytsMXv7t0gzaMsRzEumYYtEGrbbXuhBGXhpOPKI17cnoem8X+f68xFNVe3KbUD3qhfcmW+botY9h
+azERMoefna3OGLoJznZMlNrkebVfHMJz6waS71+aVJkXatYxj+UgiqhQUKpUa0/yi7VDsbbXC2e
SIepCFInWrCWEzy7wm7SMV+CyeoXZA14lSCPTqU+U7NK0WuQA04RGKcJuu9JbYz3A7qYoSiYUX2Y
cR2oxaUSIfHQxOVa9+qw22MEtQ0Tx90EZVzcFYX6j7P41+hopz1vdmEnxwnY9ZIlPDl+v3mBeYDD
VqUjh5TUwYGcPSUw0pp8wInGTqkMvzvKX5C5/b9C6gJ9n/ycYxQQ8KnMBSziahM/1IY5lqtiGWZe
5yRt8q2fGv9m8EkPty7lHFj1zl5xaxsOGAarjTBNad0QwQR7fL1GmGVgn9XI/xhRW3O/Bh//ox7x
JQr1ARMPy3TaTdeQFHG06RHEnnZKIL0cO7vGGaaz1LcmaLjzdOVwnNgVPRr+fK/0OXrrfj6tbbxk
duFA01vhrDO+6YoR710NOK+czObrjE568Dgo4/0AEmOTNkYH38izHwONj7xyLOO7nR7l25Q2ANVY
K1jPmRfiETaM7OFCtT1QjFpN47Sr+fawvyML2otDg8UZxq3WvezyuqpYAcNttjLTCQhtOkwOWhjW
oH1zPCdem6AHFxf+cWHsRluYm41wk1WNdIdDbnJ3oSr76GwgMbCzPNQAAeqjDPXLCuTS7oJRoHWF
cwhuljCajCHdtO3c8PcM8fwC1xL4g4BJKf6Dhsnqk1QHzY1HvZt+NqL60R9q4Yym6tXXshmMCsci
J51foq4oX/IM/o7VGeERZp3xWhdIyAXmS59b453dI/Upux2UVhDBSrLNYAwjf3WIt4jBLc4up+ku
yzV9Bc0tXsmmKfrkmTy05nQ/JJ63V9NIeOGI0dDN/Js6iG4ufTWUtr0FR3in+ZbG6pe9dBTqTy21
gqdOGTIqBF63UdsY0pWNQKAIaLACXzmwo28L2DL3PZzecYx5GitV9zhkQ7eGp8ZGufPHnaY7kVB3
HG4hn6h41bXFuWoU7AzwRXpBPjjjOY9R+ywIenGTYy4H/Ms1s/hHkCovCqLdb2Yap8ssLVh9TaMP
aIpFQ5SUA+tBRdkBU+mf1Abe66Ak1kqOoheZ4zgfJQs5miiV9xD0JLbE1F4cQse47wMqHGhEDfjL
ksXtuG0dk9Q6pH2dPEzCHthUILZWDWoCsnkZcHE5lxNknzzoM3pZ1IDuZGtMcSF0tSFaULdETRcA
A8n8oHpKNRMdIgimfjnrOycvcKIVBFNTa/8qrFcttPxHN7e9dYZC0C2JKP+GjQM+2bVmncFb1kuz
KJrPcd7d4v9i/tDgyXR1Fn4bAOkvFDMwb7TI/mYprfXofC1Y4j7Kcy8Y0iWQ/2zviKE+God91Bbo
aopmOajdUu2UEWUZPLwGR++XZck+9LoIlgtes+5wZnNRsg1y+M1BCU0c7+WfZxF9A5BTAAYxsFp5
do37fTQya3Nhhn2zdarG3LWpcrp6+8gz6eMjbX1QMzT2tWPtggzbtKiuwXCONZyxxMh+a/d+46wb
g9f2sFudvaML1fToDey6oWsHRzuZi2YVoUCzr23niJfIN82P69fRmp+MVi0eC97vQ8LCbXURBuJb
og7c7udWow6baeEKS9h4PwBDWAJqCTy+BkX42ewgzD6Plf5ldvy2fUQoG1cnr8sQsqF6bwRTu5tL
11hgaQB6vjPAauFEY6A+yfAlVXvtk+ZBco6MkZdwI0zQAmFEXsU2UHyBKvcqqtCGBZHAcK1wZ+NC
t6r9zDxk7SoTXkeluKN14gb2oSkHrn3lCIw11/p9g5c7euCD8uwBBpcaSFaD2HEfGcHNAKbs2u9P
SCRf+90w38m37BrvWUihNNya0Zg8SSHVwEc4w62GveySsqq/+kcKsHvZpSOGtFFFTgnlsJjkQxtg
wKMnZ83Sv/TxVL1h2peu6zSo94nMOjWbIcW+gjVxduMq6rwaRRSb5Hgxwvqpa3T3rVorSXdryX2X
xl/IhCHkWrO5UCWwdWyNhZaF/UHi5eWobPKhIP8sgq+jqQiexFxDYPBlc/DrdunzeSzlwjRuGsRo
k5BqmFinztRbDnJhKpuFCvLc3l8EzhCOTRdFnnmHNCAZVxcIoEQVQhAo21qHWRxkUx7KvCoX7eTN
6xS4Qb24jshAOSUNeOTGWWGyMjRKtWbPheHsqwXy56h4ysIBDbqyM5aMEpsAw/NoRnEMDTYwHmyb
YrjAKPRRE98IENBKRqGeUq3KuLrHbScbz5elUqK6wp5rzo8lafI13EX9CQBXu1CV3vvWhenS5mn2
wwCfpZbm+NZ22GaOjRWfKbuPW2grHUbRxRe8ki0S5XgeACDDIm66tdUp+lpF07CiWiE0y6MSz5+/
A5ryNoqH+OtsNr8F6MnDONvcVTwvR+SiyJ/CpD/Jb6Vq4CPwL/1ajzwJ35vi0Oh8UCJefus1pelW
ocuTpvDdudGhlLnR7aAMB7LPyM+Lgo+sBIkuIy2g50sPqF/NWcCzEqvx7i5KdF3W5cfRz9jCUEv9
iuz3QhVoPojJLajArnjsFGXYwiTv9l4Z5LspyGzY81ZtY7nXaqZ1U7r5+ye7ng6bvFH1w/VhL5/9
CRsg5KmLF9lvBMbfj32otPqSR3m6llfKnbTiBmxOC3n/ceee5R2Opetr5ehDn7wR2b/iZFMGf+xj
iYmuDHznAvDTfq6ULyxEm9NFkyITfZPh/mvfIPRWrqIWcVWoW9947HO+Ob3rxV9bFqpg3ezv1jQi
kTPO3mNgt8nWTASR0tbNEx4B89Jyy73VW8Z9Bo5nlU9Vew8HmqeonSCxgtbtDRAehS3plJyUFGZC
ATfkCREgB+Xxqf3cFvq5jsQSWrN+rknyJjh0Zh9/7Sb+szAcnOdxTl9G30Sca0y7rYTIhy0uFA3O
Plu5MpRNOSrXhtemBNA3sfcz+P8193pl+ULXueHvf4Z8Xd5C9+6y8GxIGgL+a1DrEbAJoBW4WZr6
mB+hjn1AUlwgFyOZnSUo7HElURke2JfDZLa7plGsp1kjZVZ15Xm2JuupsVGLyV1vvO3EYDwj+dO3
s7qTTbS8uUmP5biWwV4fmHvTL9H/E3O1IfOOacsdXLTaOHcfUn9cyJnypYRF8wA/96f3sO08eWI7
H1js5OWZm9pfyt5Mb5y+ZNdvqbWyTirFW/oyC2AbyXTEXG/T9Kp1A27JWmZWA/dPrLwyx7Ah7ebF
UbGb6GXgr+pd1EFIydn7NLFXl3ePh/25mQYbDlDAzdBwHPsm9HmFRJ/jx7xog+XgOtG6KN2yJ5FJ
ZOodTRtZhTIYt9hdJPeYnzQrrEPzF6p0hVC6qL6h9rwZAKFAJOmilQMI9XvhjWguhnryGldKsLLw
q70fnT7ciqLFYdCM6CCv6fb4ejeK59zmfgLH2ibrNLqdvtcqMjlU2udHyAgVEh38YDRsMkO9GM6Z
N/tLq9UODlIdd2aFk5uulyUadOS+pIubPGgmBquCDaaEZfXsJfa+7oP8LFnog4pIIQyrs2SaD5p5
GUNAu9pELZwOlCqDdWpb2WEOTP1s20a+kEW62nO/w1/yH4wmKG8cZ6Ca7LblF0XDz4Hyn9pA0EFV
52wUrXb5SaEowTpUNOUXXzanSaUpHr/XpvxJoYDortSwrTZFjGm2AFpKZ8Qqss++gWzm1SeRZxMM
nCm8vbgzilDRpcEsgvTr/ZwouuREUoblqdai506B4Gfb9RAu9aaIt+zJfmtH3CUWSk/1TIm3eTOR
f8unnye/et6fKIXqxSyZkQEw5yMpWJxodJBgihrcyT9X/jWyizzwXSDXkL5GhGhe/0e0/Eh4uYFH
3Q8VsrlCH5hMprPCwNJetwHC9POgYTunp/OKlIw1XCabAnraxPV6Dvrh8oryoqKrhpN+ifrVJSde
36AwqtayKxQfU6WooF2rccl2y3jlEYHlIdnBnWwiUvVMFs++93F6hMCbbmQ3dhPRYZVCmTm1tib+
2uRhBhj3MHFv3QEGcoUFZ/IgDynCrssOds7m2gfk/j4KcwfYL7PyMC5O2kgahJ8B4OdQV5YjhYRt
Vo3ho4c97gn9VJEmg2Ihcz5dkZ5hWPOFn8tmlwn+qiSxds74s+9KczXimuTUKIUiG5Y6hoL5z0yC
lhJH/dbG9zINVY+ZdenOxrR+g+8tu2U0yTxXpgBU6MyRpn1vBM+5K7EwVuvmoARK9gX6jEeqbBqR
WGv47NiFH0vPC2+8Isp2ZmTPp8pR+5WJOuxLIyBUvWLZd7qa/ICPZd5NiPKREPP/h7HzWo4bWcL0
EyEC3ty2d2waUSKlG4Q0moH3Hk+/H7I1ao7i7MbeIFBZVSApdaOqMn/j7KXZZz7GBYGiqEd9cD+Z
E9U96ZDL7JvpJk3UV7fw5mevTtYo2CccNNGLho1aeafbCVIbvH1vWe7tyIjsZLC5ZUI4z+wEOKsl
jnewseRdSVMudjr/it0h62Fe/4oJZJecNxr3SRceatW0wCdS9K88K36Ri6/GG8QB1cdbS0E0qwnN
Z2lhfZe8tAMp2nFAtfMeM3L0Yyq+BilV0V0Ut1jzLhfo67/uekj3QWQ9RCbIHUQy6NQhze1dDyOc
+9jUi+juSwoB+fIoy4zHdTqky052kTPL83S8xFCEykUNbWqMAXP6pvwem1VwFA2zpigZl4W5unUi
kHkSTJLJ3vVWpR08J4oPZsmmRZvV+pPbF/WnEd92o0RTJ+W49MmIOIL5JOu20lk5PsomqrKVTpkE
ADlaW40RHWUEoo0GWsjL7uX3IzPX/6KP4Nnt5Qcoyw/lv+dSVDmcYD1SVw5iAZsqbGtnXZEiPztN
0LUXQwnTs5vj/0o1lahcJCiTjKKEfOf4eZIcQJKoxxS9+AwWZBrt6ihrt5GJkepsUntMLP/vMrPe
LFMFSWqN9kYp4+DaBipKZL1DhstV+hc3CwEatuQz7KFcdwvlw5ycN73Ni7eqgh4ok3LzYJMcnQxY
WQ3OaE/xSC1CLmrH965QUewkIn0mp8ptlqKA45I0+DBUQ0rWL2rten9EmAbeNnQGKGrLWD+wAElr
GZ5BgJk/FT2CmAsCdEzHD63ffQIHnXTzJ9sgdvUdX58m6fVXuMwzMuNT/DBid3ialQKpNFMZnq0i
6tZaVuffMk2/FGqg/aOCUoCYaf1QYYOt4B0DlIvSdDdXcYEdRd+dg24wdnEHkHKs3XDtmfrwvbHK
g+/Y82ccad6c3u3WRc3ei9yz9cks4viEai/Se0tTLm3y7HqK/iKN+/igVMxP+jI+0shOSO9seJ8a
Xc0eQFNv5ybxH81FWc8qAExoaYj56tIU8byK+s2AIfajhPwUkFkTZyG1jMVz9H/0Vkvvzd9ueXoz
91Tyi+Z7Stp2VyeAQrN6eveyWf+J186pJJv9tQDYsnKB0KwMyp6H2unRHszrz0nmG0+BUiWvdYA/
6BJusD8/K34/rO06Mt7c0PY35PoslgO4ztSaKrYqQJDfIBaQVdDqgTdt7h7E2M5K34tycN5qJddO
fJlAcS5+d9WAuXzWus0jb0vzGQz0m22V73iwv3lmMr8XNoQE/EZeOh9YBbTsnxW2Xe/e6GT4xMKy
7ouwWaWZ0e7m/prpof0ib1eKvWismLV+kGbmBCGGBbO5GozQ+lQUtvWJ8fmwo6ZdPSQ6e9hT06fZ
JmmaeKWnYHDlj1RL2AoKQLC9/BOUJERXVZerV8sa1C/RfJUwVUwf/SEmQeHZOSygw7Tz5gsn6qdK
7+F8IkyXP5lmNa0cjkGHFOYNpBkX4vsyZuFErDFUsW4C6pES25Cx1GF/h6Tzj+Geu/AXoD3Qx/J4
K8zUds0nApwFilrRjzlWIDMFSvFSepTqMpMylmSYg5Xi58GPVOHbi/64fiKVWb/IxECn3ujkeXRs
ard+eSGjTzVqqUsBpDEO0PNB2UoVyqwGb9WyrzrY1mw9W+HOEp6NWZJM8/uHWz6upFmY0/Agp9nZ
7sxNOc8TrM+swB+Qi9xxWE7WkREZ23usAiL9oddyChI/y4x7hwyWuc7SKx1yocDwa9y99/5k1Q6P
Rk8SJSqGd1fv+Ab5MSZ4gQmMKq7j6FPjV8MlKc21WWvdSsnM+gZIz2bTXCG2SHViwac7tYte39Ir
7y5p3ntl8P/HXOQ3wZfdq6ghL/cuBbHmyokrRLlkPQCT3kl5VcZ1rqscBzyTpYVrUoLLXPMc54uL
UplnqDXP7ri+WSG7KqoiCTZf9WwZ17yg7JN2Co5QTeb8y3YR4svYUeJzCyr/ymj543EsnBraTtGT
pRnj5IsgmZpsbjFvB7MoTa8r+PSWrXvW0Je9IZ4aPcP4N22ng67V6G635ddSz/GGwd9oZbta+SJF
ZSTmjRVYHaiCSyoPPXx75w1sdaWXr80xaiiliNSnY+jdJsc2Zi1anxLzF5FPubjLXWSb8aFxjOdp
qnxSNx56yqX92PmZx4ENss89XvV61e8k6KtjsUt8LZm/jHrx2OWVjxQzBgVGwPux9LWLzlHgk1vj
CYxtG6oLpklJIVAsOC1+9CBsEVid2d5ZwFLCCLkzSMqmOi3fz4vlVPnBdPto9UeCWHLIEitc953q
Vry/55bvY8fWAlJI8nIDtrt/HELnV8LbZzv+WPO/cfu+OWyRrJ0ddw45AcT9rRIvqrpUP09J2T23
tVo+N0P7RcIlCe0NXIhD3E3I5amtkX1q3KB/8op0Z4vOcByiXV1Mjr3UWlnveCvuaztqN1rHKRGR
WMdyju8ZAkGf6yJmj8P7OMq8EZfkzEDLm2ab8SocYZg/aJQ9ULZFzy8pquihVIt1qY3QfdUyCx49
3VGupT99doHzHO8hhBCDR99x+g1f1GEjw6RXOoxhZuOtDZ9NIDsgTZbBMmRA1Uh+jIwFuRGQKeXC
ocFadXZqQTekeZvWLO1i6fkQ/P1LykNzPnodAjt2Urrn0lac85y2zvlZbu9Baf6v2B9DTMvW+VKi
7nXvcH8/+h7743ns0McDp/pL1Dv+CmVh85fU8S3jlKpmhiKCt5Wc0i12SzfJ+DAyzFvXLSjsHplD
vX4bLkLJtzn3jNX955DqnnYIeKurph81djFDsIdwYL/wioSVU9bdX6DVyCyxr7SRIFGrGc80H+3S
tsiNh6jRMrCT7AvrqgzeoIYdFG22gP2V6WumxxuBPM1Z6j+YvIJW0qwnwzvEGbloaY5Vm2yr3uMw
s+Cj8j6bSPTE9iWpQ+cU4Ge8DRBHO8vFVREUD5wsQVyfjsEOkBGR4O32NihNSfvLrTNO1Rkxg1/T
b91up+30sQg2LL4mlKh/D05O2yUbiELzTo5J0tHpzUsD9/oioTAJTKC/9vo+qR3YAMmDZjN8joCi
XGRVDGKSGKimZWvFXGpY93Yn9Sppl2lBQQyzmyuHl40kiMO6m/YSv+eLZSzqk9laHv3H86Um5tYx
OXDK9Xsysxqnh6rehdC9SXAklnacFe+fsa6mp1uscZDSC5UUdXwwCHKZrPkaLpa7cV0ihZDK1bLG
ZJ1kXrsdFh2FW5CXG5IKy0XP2nVICvosrdvE20Ad09Jec79LK4gAhRhZH6zbnPTIQ4O17qoOXGub
2U4UbqPeHm1rY6ooEv8XWCBggpwV/DSoNfJR1Og+DMl1pTgUlvYPMOdpjy2Zv695aX9BheQUdE74
Q0WoZR3q1XBV/TG4GlM/rr2kin5QFz9A/8/fiqyIydl4T7bmh+yBEIrCxsV7MpSICsvgvUpo6g9t
4SWvEnGS7ApAYHqULsDg3aofMvUsnZbKqTpLcDGU3say6x1GB/NWerUGu5wKHcS19Fa8oC5YXYer
24ONI5CJ0nee53FUtqOdNRdYLpgYBeZT2ZfjGdEW9I3A0V5Gd/ExlnZf8bh6KVyyHO4TJQG2giuu
upe2q3KqtQqjNJADJndnoPSzqkntHye3s77kaJOvFD7kAFloxn13yAN1fFH4j/nMfxY7WMJ1FE+P
zli8kyy0viRe4526GDSadIZhlu7LqrW20oy6rtwEkZoc3RApuSSOOS6qyS7BPWYrmJQWbZAretrg
W8CrBAulzw+nL3XbLRYcVXc2owa/SPjyH1jwS5NT4hogZX2+x+1QZOqW3ioLk+0M8pp99r9zs94q
j4Y6nnuQ4VRvom76ddu7yUShcGwPwMiO0mphKhfH2xh2qedbGtuYu3EX2EHz7LtJvG/LngN8E5DM
vLdBRxhX3zPWylI5l/K5XDIjjU8Yre/vZXWJd6nlr8s+8DczCYfHFkyzOXD2Wke4lp4CE6+DpNP9
Z7m4um9si6Y0N9HvWJiSgu+bWj3IEOloq/AU9zNV+mVYHBf2ocvav9Gs2gadqb7IRQk4WWPUmwGi
cOdsPSn+fqRsd5Vev7K8o6Ml/eo+o00Bl6F/gJZxlWgvwwQJdyi6bRzo8TmKtc+yJ7tTrj+wrSXI
e+niZHFz+GOc1VnuFrxHtVILj/SN7o7VplZSfX1XVQaAR0+nO+83oHWB2emxMj330VkcLeoo5Jw/
m8PaWpoSk17XDf+BIlgc73ESd/B/Ym8tA1hsKW+o4xUlM41zal5ec6VJT0OtthzB2+TFTpBdHstu
/qFO4SYvRv9vL5s+e1puPQ79ZKzl4CYbQx1o2SY2e1QCVKCl945jSHn2aaq8iwbghASVZx3MdjCv
uK55m8nN+88pBefViG7bXxo6aQB30TxBP3FPlb350Sk6Ht5dNr4qXYTtdA2x0IytBrPCcEZDkW1X
jHKhIG2tkn9N9LBuqQT0LJD8R7ZtDYJnpEIAynw46n6p5idXNbq1q7H16tBizk9YWLHWDlTQ1fFd
GiEr1GVoImdVZaRyUK/UW0DmuM/mZd9yuMj9bp21MYCkJThWMCw36v22HgrnLBcJwrM4+FWkHCR0
e5rc3ibebgMSYno0P9gITdarDw+zMuxJuzGsN/qShUXArV8HrGRbScVKTO6iDNtQfRzXreRubynb
Ov1Lj3W0oq1u2DpjM311uwCF3DD/i/UhWJepmz6B/kvO/2PE6KTBWk/G9GkhXZ59fbbXetXm1xHB
hae6ThUWNSMAPUVTLuqIxpCWGC96FJu3kMTn3l/pmke++XecpPu4giHRHWREVSRXPVns0hZh+jF5
sNQhuQnUS0Qubjrbq0qptZ3NZ9HbICBr7CndlKs5z0dv02bjt9uhJ0YkHFZMyQ7L5E4KIErwP9p2
P/nb24ak4wi3SVr/88RycFtasKUvs81tlck8lI3H7meoYsbdI3iw0lT2l0CNjnx1jRP7o9rYyDmd
d9pRXWKaMgfa6p4V0BnMm8s43Q/7swxZZshTIiOrjFse4feT78f+/z7p9iMMBRapzo8uygxfe1Z9
HWQOSnthejUGnA+RL2puqz4cp5Na9daXEH+Vvdp3+t7r0+itd5JjN7moQ+nVs+Hb+jVKsvdbcrIf
9GtsxB9aOevgRFXvYHhBD8e3Qos8NsNmq2L2uap1G35AUhrVZcofb7iH0bHWfjSzrRQftJT3xa2N
/RQGVN3v/hsmwrL0X+MFMQHhqXjy9atrmDPuAXKV87Ecl80w9/ZIeb9KqOvqeUt5JOefBOnVCNAp
mhUQcOUXucekKZALieEbgRbWb4yG1drGSmLyC9znOk2H1po4Bc44XJ1aHOT2SRoNOzkjgoz/ls0u
AHj+sJeg9J6zKQWjfENmFDrH7BrogfARKtKeB4iAC6cP0Jg2a/oVVPHzsLQkNCk/A9dXXqTBSx5s
0lyUN/pDGibmJqyzZK8suiy11l/cOSZ9j27mhwUCkUXrIcbzWNaB+8IReOjI2QNvsT862uYlRlJ1
YN15KczUfh5d8yl0+uidFu54/kQqpfWid7uwWIDzxr0sSrhvGVZ1UfReKY12iVqdOtkyp49aaAxR
oB6kl5I+KydP9svXWx2tdQYzeXCadyxllT3Oy9qrZfRfgbJlf/E1+TYAFHmdobgeMDKbcdzovufL
Dkzz02I1tpy+ZUPWUYVJHM18AQTmvHYTif5l12b5sLaTyP0qc9BnM06DMze3XZteheHeaD33tmsj
s4b8Z6mXR16/Adu/Dq4V6r98qEEYdAP7gjEghdkuWIUsypMr+t1f+qXlp4g/6kmKNpWSL3ujah+Z
RfgsnSnSsKuiqOuLNBPS4esBm9WDPMhwlGGxD4OJlhfY76agQuR1qLPdXgWjg/fV75cr5DV1p7hU
k+5vUaMK60vE/z6ILPPpHncKlxprYz1ISN7STW84G9b44iGcq+9ZnBt7cAfFA9ugJOHMi9fGqJtv
MsJfOnzxgB85KG7YVTnrsE+/+xwO9rcOGSiXPuHYG8TOG1KxqIfeniCTg7D4HjppQ0o4A84cZJD9
dXPKj5UPWB2863Jo8838eYAmiV3tck4czfS5BrnDdp6SuutRlPYq94zKOb7zzeIRe7sFMFBulXFk
RhcU6Nxx6cRC9j5m0rFidiLWLrdPz7Wrzo/4xHh7L8uyQ9Gk9avnTN+Ru8v+Co35vZ5a3I1B3S/A
gQ8DRKamKsd3P03zl8HLkm3umBhqLBe5m+B08tbTovABRmE8Zf0FclWA+8BP6gdkovPxXcuVauv6
4EVNjc9P4ZTJRtFS/bsHM6AstfgnzuwgPL1SeyY5kBztQkWKPVdKMgnKP7rX+U+RD7LQc4IvAUqm
n4AcpxerRfRdjXVUiDm1JthhNkhm8v4arPFEIfAqMWSncJr9fXG64RJ1FXakv0MyrPWUZuMViHpL
h4FMD2SKvW12FSZTefJXGn3vcZr4qVXLt2z040+KRo0iwFbjqFH+eMJ1AtUwF5x1ZfcPuGyVn2Dc
H73lpZFj8HLUURDYSJO0e42yo6+fpVn13+O4n77kaBw8+NzCQWMSJAMcTzDL2csopODebKPXnsLE
ZgPhzG9+XPYUbZQOpRzuqDj0tzuEH94G1TV2ErdEHf8+xMN1qFwpxdSfs3BIzl2E92GQlYdKBKtR
b7NWMMT/085JK2yiHuhxN5jQ/HtPWwmmMzTC+WxZCxp+gYfemwIPlcHSW2WBwT4n+iz89hhjhJjt
GkdaSOXJMPVHvyD3Lp1yCf8dIS0TNbajbai/RoRp2x2SMQZ+FMw/3KQazo5tNS9K2JtXNbL2nZq2
LxICClDvqtJuN/fYMqns7E3fvOmL3UBvdl9J4aRPEPvt16zJsarHdiBVcgREMcRZK61pvJkw57Z6
OMKQDDVnHxdjs+ObWaAk04Y7TUXv7mbhF0DXwGtkiS6ZCRDIDBJDaLmL4RnYWIHs6xg3txHB0i/I
/8x7HH2HrTSL5ZVcZVZ7lKZdgXdAxW263ga70yokG/4K6yF6mTrlpPl98FZzArnw+rJWnj8ftKr/
yzcSBU8P+I/d5KkbpfD8vRAeeyVCVUuaCx1SmuOsGatZV3GCO5dV+nLfcMkdgua4ngzWvJMNnCle
hfeeiNQBtXGKOWkd5ruuyLVzlW3mORi+274/bnmrtKciRoHES6N/ZLNmGkggq1HgPmNWG50xA4u3
ec9GvcZxxCXroMbql87KtKuCySs1M894synJ7wc3p24noJkyQXBuGvyLNJlk96W7i/wGqsByIlNC
xbjGqB9J635I8xe348Jiy3SLLYW1WBthjVBB9JFTPtqBxVou4I4h2ZiYN9zIAban5GvdDsJjV30v
0Yvbl9gjPShq7c+4AnFLvrxd93WfbrvEUB4kphcGrjEldb8DGgNvv5rL6PsYxUm2dtYNZywzg53r
BD10tQ5DJK8k0ym3KiksYNhc+qXnf8WGjopDak4vf4wt5SkS9LNLWdUu0Hz8wjGaoCwyqWTXszi5
2DrOhbF+wqIYBqRV4bjWO9Yl1pP8qcyHVZUP01VaqYSUQt/aVhlsJNZ605JF6lkKO/K2RRNU51ES
tfe2BJNg5m+S29ugqDbWvF1aYPDMCTQoPyuQhb+eIcEq2VXZND6WnaOsyqLJPlRQdT2pLpRkTnIs
l3M4ibQBMXbHW8lij+lnjlfk5b54S/je7IIu3wRoVa3vHbf1PkR46V9ws2fm0bar1PFPQHm0ANHv
lxvo/IYyF/x5Upd8IJaJYH3NnLpZH8bblAO2U6ycwZqQ6kui7ccNq+xa+wQcZJ260Vaa94uDBoni
9P5ZRXHAWWVJbp3UMn6Zw6R+wJCIs646Lifc8cnT2p/a5LjHu49Mq+D7kTpo7cowMPrTU9KYDrYo
v2bOg90fTWBe3l4r3ORrYBckDOeo2CYB2xjHD9/yzNX2QAjsvT845hfFT0+CXMzYgK0BPWDEY4/J
dRox1hJBEjVJjmx8560Sxsnejfv23Bmzum4nZ3wPGza6kPKG86Do/TtmDZZSvOLJsS/1aHjyRviv
C7U2Ucis5gO4YeHjzp72NBR58bL4crFUpzPvQ0Rfvyhe+wNBsnaP6kG9F3OBi2l3wzd7CepVU+/F
WOCrBLMR653Kh1+rDVb7ACNagSkH1gFppIbNLwCfcGzrz3ar7m6gB8Tg94MaGbdmlRdnp6vjT/Bv
bjWEjFMPmlvmSSoGsV35z871Xl4YG7M/scWIwU2zCq9hHuDnWrj1VsY3hjniSS9WVhEVIMws7NNM
wvdeIJW7+3lQCqnSrJYUT4imqWDE7j9S5yO3AVykgmqm8iEdCz7MX4BiEiLNrz1aQbi5TxKImTyo
x1lhowvQNXE5E1Xh0CRfsNYOXqB83NbucJ52MXjBR1m268ro9k4QeOvbmr4s9vH/ZYTsBKqxSC9s
Gi43uHGOP3fpTU/dpKcvU5I9S9imgrRvManbDQWaFwt7fSMCHtMitA3VxeiwxuljQCUSmRdhE6XB
60JiGYt37mrqQxKMX4KFrOn6UbTNq0w/qkA337v+Ye6getZK2B1KtIh30iys/lIlefSqT5iZeZkF
i3mZ3YEGhvOi1teOXdTL8tQy/JrXbYYlOq/oXanU5aENHPaXsP324tfYOb2KuCnyVNI0x6J81ls8
ekoH7jYwoxcXE4+ruDm2VnsehEyCXqiBpQseJrbnjsci5pBo6Sy9qT6l22ppos8xnfUurlfSq1Vq
/FJyOJNOudQxsjqc3B+lxQcBPC3CWfpsaJeuTadz6vjG1a1KUm5hBfuqiP+RkKXPoBFs6bCyr7if
hscJXx/8HZTXIIiK6jM87mrt78uunL4Bvq72Q2d2eyMxum/+PmAV/UYtq9rPKnJ3EiWhFfR/zwhb
26XjNbuijZxn2LyIwfp18BSnRXmwogJYoco/f8dZ44KyE1v4MQl2TaPCF1w6ersZLnIH4ADOgbRv
t5Vdn1JHj4+2PgQozS+z73NQtTCyxaFgCGPnWe2Mn4KocRI/X7lugCiZW+dn3rPBVjA4lrsz3KH4
Dnha28aWUZwaAKSn3kJnG91w5HwXADkSsKs2quofY6uPEJVS/3EyR/PoY/2xhzVjfJKxZXf1Ozwk
fdXCzSDJ3IuW2Vh0ZsMa647xYqFbcTGWiz2j7bxrXL9dAe0DmtNaYXNNPdzftJDtTW/1Y4+GBcQ0
1cOzTplT/cKe3UZyQQEJ4DRnNvgYdUmHUU7N2Voufm2cIvKT+8gn+7V2/To+F8qsudidcWv5YYsW
Zp3Uh6ZHoRUf1TM5asRt5Nby0o7Fa67bI6XQD9l7Q3O686Tpq1saP1l8EkOtJKMvt7+77x6J1OQ5
Rko7hbOYBTMSZJ4ZHoBDvGeGVWFk8u+FU24zrqQ9eZRt056KjdV/HIK5c32bUbVTtnZj9pYfpt2f
BQcr22XUETonRb8tBhCMCBxAcKPCkNRMiqOAbDrJLKdelh9koAT9BT58g+gso1XVzY/GkqmWXrkM
Q5cfauRjVtKhh9axBuh9mlS1vw7LxQ2MmIx66W1TBDyu9w6588PilDScVqUzDBUsDZdhrarYZ0tB
g2FpSVzGS7PTWKPmABEqaUqHW4V8LUNofjWIt0c4/l/wl0Bpr6nDR7lIPLcgR5f4B4GV+2+HqhYH
KymxOV46ZLDcGXGZXa38muPZZt46Je5M+QG+J+aEqXH4I48rR4i0U99TKhIHacnlfubogukdGzx3
P5ZkEF5NL8rWt0wK/rDPbuMkm2C2oquSlMElcf1yS0psfudrfnIbP/qpdRyZAIsWrxRRMTaMmxhT
gEl/7rxRX8kQREDJwmjzd3kaidh63c5+sS8CR9ugvqR81uYY5/Gmi39WobWGGk2FpgVGhd+t8d3M
AMFXtqF8QnMC24GinkiIqMZRGT2WxtLIHlO1mBf44jEI2e/FueaehRLSTgIVjD42O7cGhrKc1WQw
NL6PzbnWxlWVWv0JaSxtHVjwxLCNWwtbBeAh5xurC19tP4j2ATCYE6+H6KQHVBenMaMc1HVny8ag
1lgucudqfXZOZw75eTJcq67/FZfOujPSXa1Su5DmvVfmBxq6AQ216N299/6U3z+w5rjZsS//ZNtY
zDRO2x3xwAi+1jUqFsnwlrGMn/2usdcStnhXsIfw6gcYwdYrcJO9tUjAeCOONADBQXUts900elVa
NXxpKrQuTAf/VGcZZhWIJbhT+Cj5EElu3DMj/x8xGZLrs3J0ShtFY1IptzzJ0D2Hc6xRSYNGYjV8
oIvxREWHPbcds2dkD5Du/kgm64W7TtJOe7jH8xSRvaU6KTv4wFJ2FO+q05zEXbVxk9o5FKH70Ccp
IHP4qPCi6oUXlXfoKVppOe5uI3XLRsNuRAIDtczpqbLbZ5I57VmoXXLJ8zzZ6nj3bu6cL2rI2cXE
tEMm3YheBVPNZarE7lM1zB02ccI7gPPZr2nSex+3/NRWLQ8lkjNn4dSVfog0bZyUD9KsfzeFeJR4
ya9eaX7oXTjD4qZznyuD1cwuHoSldB+caGW3ndWJv27xBnbZEit9uPUWA2Br86ER7vFtwhjcjSnR
kXjg+J6Y2vl+mZtQ/9jktwAh8HtMVpAywv79r1k61LmPNnlTORACVWoUz6E++icTBvMGHZDpWxwM
D2qH0HQT1/Vejqp/nFzl8BsuSCbplYvdZOm2bT1U13539HJUvrdloExuawOJGNC2CFUiOlAvPmvY
1vkHDhHP0pK4mK5J8z6iN9rnaQTzsLp3yDhl1v1Db43PHwzbZEg1Ydgaps6RbNCroNXtBbfOcscX
o0laEnE0ydhiP+tUr9KSC9KMlEZmjLJlVlu04cPyjPsIeQa6IL+eISOWZ9x/yv0Z95+yPANyinOe
SvNvNdeCVy91P9uAIB5whQtfowqC/dTP1U46I7CyZ2xC8EVaeiWmgNQsqG28SMjjlLue02g+9suI
GvU7MmbAcqW3CovmqVpMD39PhxuybyzogQtLO622vpWH/yATQd0JC/MvaqyZFKlb9VooU8mxy5sA
GZXzI19GKrFepr3F8/zVI2V4MpECqX40ASTDlGq34by5hUl6y/Wnb5VBFX+eElzW0Txt5xg1sXlA
qoe4o/jE06Y8q8iC8JFGM0Az/HwnmLA0hvdpaBrOuYIxIw/2n7b0u/bgrQVbZubBS2g68QY0y2it
/CobT1MZPJt+wRenj3pecaX/xN+gfh6clJNybRvrtKmjH7Zn8d7v7TcFK9V9OnTFIYut8Asn2QcZ
0ALuX3MSxn4Myx2Me4Kj08JQcflveuhCDMoQx3K2qevVX9x4fhum1vnZGfYxNovmq6N008Zfhmp2
Np+nzv8wVLRC/zuUJTM6deQ+Cj6UF7doy63ql9r7AAki0dr4p+sYAazjLn9FfG7Yu/4cHWEZmc8g
dFBCWoaUibtKQ2f8ns9WyvZnCK9sBENyRe+Nmedr6jiA9ay++KY0oXdGrHt8yVS3fAgr5dFi5X+R
kIIdw6Z07Gj374R8CwRPfZRekItIyxTAz4tezTnBjZayovpqHKTbNOyc88f321TF00KQVdjUSGfQ
oqnSUKPeobIfHbpZz0AVaPFjU/e8E5K0Vy9tg4L2EsP8oTdv3aqHD2Tl5dgYN5HCu5CPcGj05r5H
VPTXmChTVXZ7FR+p+0T5MUqPNIeC0U6IMN3FVVXowmSYjvaUIFs+aJzLl+xS0prlpsrtYav4C+ow
V9mvusDL/SrIH/0SA8HYK9onFJ9Cvi5eh+MTzQk20xMiOfoeVVfA19L83ZHgda3ApcHJcxm2xAM1
Qpc2g3kSuy6ERJUP0CV3rJM86Taub0A3NrkLuL7vvHRXTa5/0tTZP3WoQsGCX9ropj8Mad2wO/kd
i4zq10AZLeM+dFdUDpWtdN0vhW+o1tprknz5AqVwciJ29mXiqDhf65Z7sgO9Ty4hTDKfD/melz3W
86QwSESw0K8nPQagqxjOg9xFmu2jwjR/usdTc4B3HvLGeGhxKV5laTbu7SQ35k28BDVtuk2R1oeO
QXHDleX5w1565IlDx0nILqhjkzyLEUZZZ8XY4f8ejg+3SJobw60NxCN3uodp6UtltPTJpQfCSJ/M
u0fduSs5L3rb1k0RPFUsiqxYxb+0ShUgDLQzChhJAOeQD/YDJYKlvLQVtf9U1qO92MuoLyoKQ+di
dL43IcIfaw4aE7jRpt3Hw0YyOZK/wS/U3Ru4Mq0k6VOKnxqKII9T27VnGdIuuR+ra919lofqBzlX
ecoyti3TX2MhsZ/5W7yHsU0aHMDs5CS/jG4N2pVKzjFufPVFQoMF44xVx4RdyK87oJHyYmJJldgl
VpxLKHAAlLhAWlf3WZRh/2rMn3k7U8DRU/+5bsJ3r53UryQ3/I012KiYTV3xnsWfiz7QvvaNxju1
gZyE6aT2lSQHYotp9ZqP5XzRIqNdy2zfKKiTwJW75mn3OLqoMQyrG1qOXC0fzMBxTxyhlZW2cFug
Uf5qis/ivSm998FiyuhEeCCm9QwZs5yNfZa2KqXpDsQ33LHvitlsWQn9v5V4Qtx8zt/LIEA0ZEip
viW9dRxRSVkXM0CJmbPKqR+t+iFK4BkHveW82mnRrBLdi38iGbByzML8J461J2dQqq+55mnrCpsr
CFWOunc8tPEdq4GP7wTdiZVPOQap2f55l4DXO/V1oBz/3+PYLhW7AZkp3Lq1+hkVZNh9P0YBdbZ+
ujTCshwf2O8b7PiDxjIQr0KpGMzX6Vb0ul2b1r10WB5/wDNZv9lPWuJfymXG/UB7w0MtHSkrzs5L
vf9D2Xk1x40le/6rTMzzIhbe3Ni7D+WL3kikWi8IiVLDe49Pvz8k2Cq2Zu5E7AsaJ08CTYpVwDmZ
f7P8tfwy/Axv8RDqgfVnGmKoSof7m4U28ba3uuqpLSL7oIZWcw1ZNr/JKyU7aNS2nmfftTaqSYVp
udwB+7yn45QfVBvSxw9c1Z9s/CiK2bPOdu5PEPoYpghcblIaAXes7mpktRd88dIluxy0oXsOWgfw
/RIvU9M/ZJ7pbp0AlIcFlG9dlF+GstyXYZWE0a3IDlyGH2ZpQt/K6l9m+0L9850L2zgK/W4n8/x9
7prelZNCYznJabqMh2lEg0JO/Sx237MCdHOukpLNUmzMjwNmJDmkbWKDFfpXgDbsQzEMz84wI96w
HMwxYZEvp6rpvgcv0xIbFOMPvWx1jDz+uqy1I1j6ZoDZYs2q5AodEHxLvbm9HpPWvq+UFAr4aGVv
kcMmQa3MO8/RvwPD1e5dU0EC0oV0ZkNOtAGzEhwGtm5BYruHeiz1e4nJwZqDO9dmT25VJd+belT0
O9t+lKz2VypKxBCHzfnr5WqZbC2H9mJlPxVdTYH0L9hX0uKhkiftzQo3k+GSkWHr3BaI38DTAgG6
HGS3uW48/TSnkdbHB4ldUvKSztjmMkYaGr4XTJ69JFaIYNMinjwkwXxwkW5amFe6CtPQzYtsPyR+
jax8Eu8vbtVgR7z7fp6v8jJXrtEVgpAT49h3MrXAhGbJ4/dnhoPTIBju0C/LajMs8G05fBh/OJUp
p9CLq3GRfRqB7XjDsCtMP/6++Ej0CtAUywVPifVBBSs1ac4YIufHUdO1T2bf/5AMx4ERhFj8lxxE
yj4vC53KZ97dOZqmbDWdpb5iKQDTnDTfwnErbyC31692sjg8wdAyBu0qzviXkOG/ZkXQCL4glfqe
FS1SspJFX666AXMs95KwP1jaFW4jIYL63PqSVXUPKTS2cxIN8ZMCwAqrAy387uYAcGy666xRo/kK
BZF23yet9a3+rAZJ9N0wEuSBdcO9MuddHbHbh34LLc6JO/h6C/NODpHSQsxOFW9/iVFjg6G3ZEsM
iV5wiZIY96m/94vEOY6F//l/1DbPexWotw//8KJrLmcIuQa3q0J6VKEZIznxgirqhqC+NpBNR9wp
NQZgQtSnw4Oz1KeBmVOfNqVKLYFQythRCY4do0lnhwEtGvdSsU6W4vV6gaNrUGpjXQdGXeX6DSKC
R6Xv1JNW6xOQ2qVcjkAUNfIO1BlaSTUajbVln2CXsb4Zpy+8iOLzjLrkPlARKPSqBK+wNk/v0IMd
78bGo0Zh9MdwQP5eNENEEuQSu2iVtJb/nicpknzJk5gkS2xik0D1bwGLXXIu97/cKx6wMSyzVqeZ
iH6REMOEQzYnWrxrcyjaMpSJlTxW6ap6G32/pJqVn21GK8gO3cR2F9pXbF+7GHFsfMVq9zYQ4WuJ
yZkcVPyymoOcGpHG1++SHuh5UW9kSvPCtFsk1X6yTKkO4dI5l0MinXI5RYSOy6dF0w3E5ydeGhWe
ryR+yKkbn5zL5XIml8jZr+vWS9gEvP9vnGx8K0ZeHewC+fzKRxlRLOdqwR/IR1xC66yzom6XDz4M
Cucqg/i0fu7Xeb5YDVV4/Goco22u+54CwMfT0TYey8jLjzqaQdeSY4RZod/IqRba2VUwRjOLjcmp
Pf5VwqzZ1L0e3gxRi7rOrzOXdbACle78WzyWKy55l2tjj89tNSylxF93ueQpATVH5Fj+JlaRz0iB
LOIVatp00SFWHO+gN8pT8UvQ4oPWBXpRpLMRHLe9vCFDvhG73xk6HQZR19S+V26OEHQSAV52Gn4Z
A4DXvQRd7Cj27+rtUNfLbaNAM2iDPj9JoxK1QusYGniTyHAopvSWQuR3a876T0Hpx5/YE8qUHJRK
e/WG2byVkdwr8pVPqqsZ+66PlVe7KrYxSPOvsKbjwzhZ+HeCx8SIQj9CNrU20bLpDOMZTG/MbpSH
lnonsX7ZkiogIXY4Ig/7SHaj87IbzdiNJgj24lK+bHbLTusAz5It102/bu3xBseSwDrro2bey4Ff
wN6Ufc8HZYk5WmXez21g3Xu+uTe9Cg2CX7kpMhvXrTleX0JyZqSUwJy+w/J5yQUiU2KcZfU7WHhA
JEF86Vt04KYdmjzjrRzaOLBu8lLr2RHr0Ubk4OlS9ycDYDIVAWzp+kzLdrE9TmcZxqb3OnZZ8BA5
cfOiFFfh4k5Xu1kH8s6poq+2G1FrzNBmnhKaub3Rg2n3OlZqZuvwvuUw1fGfQ5QaVzKSeDl52yR3
2cUtF6EG6NxRcdg3ltXiJ6bDXgm1Almz5XK5gJ7xeIh0ZBflCrftaVomocXWP+3D6lzn6INt8HvG
LH05rGMDPrmlwCAHUpmnO5lZT5M5LFhhV+bBqsIfCcaSbFKWWETSwSxznbcW2hKAAJbqq6i9BrpV
7ZoY8bRL7OJ2IPqwklItKbOd8Rlzx6eQ6tlV7MJCFUlvcImfwamkz0ExhzcZJoZIOaLP/SueOshs
/Zs4KlvhTdgmd+UYoKrmQNbtXH0vYrAXgdhGOqsyNj1fw02N954CAj44XjLlap9F+A7ygEstSGUv
LZxMD9yk3m7NnO8NV4KxFY0e2AZ0LFLzu8REp6cXkZ/aB9trTvqNXVf6Li4n8wobgbci8MpvoVWu
J/FfJ7+mlhO8wKpvEtGt/KvlfC394bZdEIppXbcPy0jQjPnfRr/mMuiZW59/p/MKVDDy8U8FdXx8
SBdlryJGjXaKzS+CZYhcG4/N/CRqi7GO5CLQmq5eGOR+Clj/l7jiX2HJkWxJoNwv2eMwUD/91xtI
ZjOCT3CK/M86mVm5mlAQXbNMT2pf4sKhTdO1nJlGwOyag9tEqmwl3OSJeSoGBboK6ToXUylJcVvF
bu/9hh8ulKTL4XJ3iUGwQ4w0+zL5bX0VoQa6k2ZaG+mADCsktDs8Gp91tbyVeDhmChihJOQjQs/N
NJybxkcIn91/f1fbI338JZ4Efb0z5qq9QihZ+fJDgkbIT0yT+4gyfAxxkYUta2msLCz2IQuo5bXQ
P0s4n6CEJNCf199XftD1F5PT9Z/l8ous/zQawv1bx+AXkqQeZaa9VjX5Jhuiod3Mg1nfGHHjagfD
qz4rU60e3TBqbtKS3YmNcj7r/AMqKNYz7shonRueswE9Y51x6TafpxqCeu7Y5VZm2wiCQ1fuKejb
Xr1FkAoB8JsJgfEbzfLNre831rY2VFSDf01chmkezM0GZ5X55ATaVYCfsb0t8ym4/k+nLqL5oJmH
uNiA85+v5m4vIXuJy5ncQs4qHeFTNDqRBprR5H7nvzTRAQSdciOdRulARkZvn9ES/2qaA1ssmegN
F9nJoDT2a7BI4gezbDG0BY1b7VDo3eTxLs/waZqRwjA3IcLN9/E8fudXD87NmKb31XKw+Crda2qN
noK1WM4vQ6e1wGoX+JjsE8B8NCocesBTbOAKbPpvv11MW8EGk4PeYwKAfyOzcptq9LbyE0iIks0Z
PQv1xvD08Noo7MXGQnvox0LzN65v7jrFD+9aGab5nG7LpEyPRearDyYiiA9ISFlgGdn59ct1cnGa
u/4dcjrvIbm2LNtvqTOUV5ImB5f6xx4eiba7xOinrj8FKJmFM+W9jE2NVq9n5Md46drU6Cak5VeJ
YrjyK2rYevE1UdH1lWhXRkvurPfKI1bm9aYpEHhpxkH/Wvb1besEYBkKhPtxk81+9hEoBFCo/kve
6eUujl3lPrJ7D6+7rr4Ka9W5cfQa3AXOA89yJ7NhRZn2adVEIGZBUodLyyTBpuZgKm76ie1NuljD
WD/aYt7m3Wx9GxRWCl4Wj/fNIrobxf33dmSjWNs6iqimDYrPiMrHtOgQP4pQuFoagriuIO22ZMjw
V4aM5KIhMdRdk0cPDaYo66OhVPwXs52zR75+w2OUhOujQW/xRqgj1TrIRnks7Rczq/LHCHjob1ko
V1m4H+G+kMUpq7HlWR5mwZOW5A1aLYwkZCyPdZonT13v1x/iWY8CVjNgNjAspoLTFNjDbrC78RZ9
4fHWy9BwzSObgieKk3tchsYQgz3nsQuMYt2fXDYgHzYkcWbhmiSbkfU0SxazFtraGw/n+M0E9/2h
dqnbqRDo9iIjaiY9FWTetYvOqFl3CSIJ4XzEQXXc54ZmnYZFqzsev2njaLxG7mxc2b1WAIDCTy60
eYe4SVvSQNScx8gE4LP4ybWJBUpgUD4ZNvgKgzrRY6IvSj4uJUAtC/xHlV951T1NUSjy5x+ILrxn
xl76nomyEPBVk6qjYE5wqHBb9Ucz73TKDbcr72GlOGgvg93kt3ipwYwQJsTKf9BeQj/KcUHBIQ/R
vVvBFKjm17hwqnuXvYS/Kd2K9wTrreMKUVC6wAJvtdTtVq3aOFaOyH2CwvDs9EbYS+DxcaeiePEU
mal2zuxhPsAoy14p1tzYpcWeU5y6UDWgLlgUrxmE4hsIHeoTH4Tipi+c10AI8ZixWFvkEZqjzNqW
Oj/9kFM5ULCtQFAlzrZvEloXiVq9UqaBCVkrN7EJ4GKTDHO+xbVn3ntKUtz1XudsB7VfhDXo9eYU
ch5gO4Z3mmFGW1n7Je38PqHT7bgbWDtvzdqMMIVd9GSLCvX93Nee6dSUG2SonR/tQNG/SNvvCgy6
bR9ldCCD0DwX2lwcI9Z6O1iZ807Lh+HaVMdyJ48XM6ke9cBwniXesr+h6EPD+VccjOUtymL1m2um
+WtZ9Ep+bh2aVI7a5reApRFOW+T8qMTlt2MNDkzaBv20sRCOuQMo4l8rLG8Fx/U73GuZDFxY5wsR
5oL0igavvEJRIkPhaj8s3Cq1oSVr5F6JEWoen8YytU+N0cALRnoODRl6Pc+1XyLvNYzanePa9m1p
0BpVWsi/GDEera7oXrGz6I81GkjLZ6d5cQwgrcWcP4A7GDb9lBY7uO0mUHVbe9Wqt2ZW0arzGuuU
BeNEF4+hgaYSBWP3sVhEpGq/rzbaGAEGX65uIoSJLKgw76TdCBIKFJXutFZZVSt/H6+kXx7f7+MP
+bqhdic9G4zt2JYTgpAxWAwg6bteR3vO6YrgkDi1fZgw3HwxYo02BG/is8xSY0hQbs+tW5l1YvNk
9En5lA2OjdD2SZIgXTkPWlXdy8iwowlMdUjXb7l/1tfUWFO0d3N4EZ3ldNg2eNmz+gZAtX/ul4OZ
I2+po1N1lGFfuzPI7OKrjOQSt4leHVMNcFEjHwhTf4yRWdxFhWeccP+iC7r04SqjgD6RhNVW+nUS
kz7c4NlAFtCIv8QVJdQOSwl0tWWUXJnNE4C3S66E8tQHc1tNbP75N9+CnP9c5eOEMSt4BjyG43Vo
R3hC0TkYQeTn/p1VNi/SgqBD6d+5Svki7Qo39DyZk26FtWQ6ZAr66N9ct9xFMv0C4qpFf+wQqdlR
lo+yaPQVFOsdO4xvZJkZ+mFw9PJx3Mksq9L0YTZeBx1L4UVIWQ4lsta3vjYcLwU/Gz0+Ca31Prwg
PKzM+6NfeyjYJEV6SvXi1V+YaWloDqe+HWNQkPDWrBAIeRNqNZVPhhBk92YT9Z9yM+ofLCwlqugP
Fj/+T3f4mQDd+JEpuC2Fs1U+Y4dnHCJw7NdsgFB6C6zFuSJtXny7fPPiad65gd1skQUvgK/i3hrr
mn10RHQG/PjfxjKfLvNdqvMVrqCL/EV/neu+2Aghrwq75gkPFZ4+5XQroVopkFeM9Wch8MkhWDqv
lCHRhV14fuvh//OiMqTZOAobVw3vvWLmx8liZx83nXt2Re9A79x2987Q7QFxH5zYY3dXtBXAlUn5
bMGhlvqv7drmGVWdaddMrFkwY4jmlzoEHZhSGNqJ/InI063Ce/20o0eL27JtWEeY9M+2WTi30SLQ
JWfwppzbtuLhH5bttP9tQlIG+iz4Nzk7GeUZLnXpiEhIOpn2PkSebS8ECvEX9swDgiMNCB/4Flqp
nRrahVcahmnT5gIRG3P/7AVldCWgr1lm5VSgZJQBAPePf5td77DMyHVyq8GJ1b2J7SurfYeXlKqA
5XeqPtNvjP5t5OWOiDyVT1YWLOYNOV0Kpa1WIAXIJqMBtKltmgB6eNZP+m79MMl49Ax9VwDgVo+X
+fXDNCT93Sp4kY0e3BMNIY+gb5XreNbUQ5eYwZOK9yhcXKP5YzDcp1hUo/n3SwpL/dN3+j9UpIm/
pGEOv7uOgscU+7zjODjDabT0t3nsnltBUjV2g7kIw/V7aMW6dd3pw3NUKtu51VcdgRUPOvLvteFv
ybNV9lmuEkd3ONeuG641liZYtrDaqREYNwBfBs2nYRzV127H89N4pVmn45mRd0BKPOMVE1z1EBmN
cZDZ2sVmywwtYCNWB0bbLNFU6LwI5TgTu4HFbtrUpvDabnGOlb++xPo6jjeGDUxehobqvKfIUA5y
lyNQ4uGkzWqiHuvQ/jp7Y/GOeuU30ah/JdsqycZdlSJkhUZ1GxyFBC6Hy8wlJmeDUMTlVOswSEDs
GBpTpF3pg3OOQ7hYjmv81BX1Jqns4EeeAIGBwQnSLPnep4r+1a5yNAb6PPmjDqDCzy2oMa0BagRj
LH4JfKT8Rgrbn4ZS97Z2l0LV1FlupCk7qjnksZiV453mWdkdDTDar3Vgfkt795hmC5oPIn7U1eq3
3mNdrmeN/QRwaTxU/MDXxcQz3q5pCYvlWat0yVnRx5PokUlIDtniHnQxRVtzFzMhyRtMIzv3aXIS
TTMJVcr0Eg5uD3Wm658nqLJdgu20t1g7QnhK9n7ogxJYhjDK4/s07K982ggIb4GappWsUDvN7P4Z
Pb/67GtLU3m5U0kVhH2isbh8AHnVfgFdL5DXoHL0ahODwTuYbv7HBfYqZx/yEj5XLeIb8wsVE2PZ
4XmhA4hUCR9lS5f0yOXBV+PjsOwIJaYjXKm7c/goIT6oSAxmvPpkckJQ/QaC7QuSqvmnyMlnyk7w
5vuI95Wr42Y7sWYRPlSOM8sWjER1Njw1+xSBfz2Os5HtFHVQDnplF9tCCbwC3lek3SCxe/DnILha
Y35aP+f9YNw7m9IwC4R/MgsLDZt24LKGsw3tz7wqBtCNxvwwWNZPCdMt83hKO/rZyIvwU19Vx99s
iK1Ig2kTzHB4l761HJDD6e/GMMEW13oPSTwrA/3Q1Ua65Y/fA1FbLGocakY3IgO2umu5ao3DDGW2
raiEBVbEU9zO802HuAP9c5j1ZVHfdrMTPPAUDB/q5WAWkbc1LcAFMiExmY3A1qsLumPJl1vYgcoD
wgDH/9s9kkL9PhaedpYLZdLQh89I8hknrYeJU7g4+ElfZj1kFrIYi4SGHBK7cQCWOOdLSM4uvR8Z
Dpb+Z+0/QRnOT+sOTwuT+ZgHo7tZEebaOEUPubmzMRpr9mjEIAC5ZPdOc3y37DTYwIC7zq3noQns
5yj80jb+8CSRNB9G0BXNcJK5oJzyK6V0KYQHICzXPRTY5/lwgXzk0cTH/zIWqMcHcEjb5C80nYLj
JUUfsVvG+iY9iyEeOpAWUPRnxGzRqwmKAEu+UL2Rudx3xt1Uzs1RZiMX1foonJDbBTj+SbHU6m6K
tPXSetLqTdYsWOgxMLfoSOQ0bxZPFpuaxjlzk58huhjNnlIOgPxYuV3/DTHO3Kcz2qZ1odn0nwHq
pGAeH8qgrO9iWOsXOI/EVX4TOGjkeqiCfMilEvIh11/McS+5Uzn+CcQb+DESU0ZxBxd7PCqTUrA8
pKSr+dlbE4zVQ23G3RM4ynsJR3X8niW4B30uP2YZ+r2EQ7oUPqJ3u7BqDGR9Ru9K9/EgZXlrgJ8o
my0V7/Jr0Jg3WYJxX9sPO0NX4rewcGe+HFH4KUs6d48XYbGtJ9QlUbNtn2xUG89h5zWL1UTzJIeR
lyurjl49whnBazV2IUaifP0QL2j2zrbNtd9mx2zEY3OeT9J0k/6Z9OA6gKsj+l2X8Gz6Af7I/ask
XeJF5KR7DfOq3WWix2r7r6Zm1fgQ4srC3fmgKrYoIGGAOOCxsJ5p0XSHQ+xTaiGXe4nLpM4+5Nrn
Yx6aiwODxOQQu3BGO0f/k71td587IBVLG1YXdabXUe3na8ozyRYPjvK1GtEFtZUIsw27KV5hyLkb
JzWzG5kNZvPgaVP82KVoclq7tPCTvZRo5iH8YYWVfxb+h3BKZtiXB8vxrO36iXQDxb6Ft7FeICnp
iPOygmwxZseYSeW279zKWaQU7u0QaOg3xbN7Oy1nFB7cj7Ox+UK9KdhiUm9+QYlkJ343PmvVXVCP
7s2oVfq961O5F7r5qGAMWGvJ58HFDcNvWusQANHe2n3rnMHRmdtAafyjH/CC5LXQ3gxYKcu7Vd6Z
UTR/Rokuv5WRsfgvayO8Qnm/Gos7Mz+BzMnBxfAKeJa4mgwJ5ffaCo993hmP7XKwXS/HIFu1z8HM
G3TbZOZNA9z3dh16ypk2oP8guVbBy8O3hoNcXgDtfJzLMLi2tPH7e3q0+FlTttxqXcv2gJrUtNdq
ZKP9abl7qvjqVn4Cudqu+tfJ0DGgWFqUGQWyrdOWwf7SnZSe5GV4SXGdhMKnzAC1oRMg/U5Xa7Td
NFf6UmTrjeo1TIdH1ghUpOvpChPt8s9Za7+15YgGUmX6yPInJiJg5YJVwI8zsquM9iuEkjw3yico
vtW27BxQUl5xo81DjdMgZV6bRZV1nCfn9472NBTRLgl4CMp36nKAu/KJbWJ1JSH5pjoB/5qG/0Mi
NHgQMQxqTP302Ss2EqwdZTd4PmJYxgjrKp9979Sn9a2x6CAi51r1m/V0nTYwpez5PKAKsqTDIKdL
F6OYHZROeG/MYb1RlFI/Ggg43g/o9JmbeULRKjYU3OOW4Jq4nBl0f68UPX/8kCynjYXQ45y0t5dc
x1WsU+M6nwXSJBCmOAvc7UDPeZsL5AmBr/hapuWwwpoE4XS55gMs6pK+BuWekp41yHfzi33DQfiH
Lfv4iKovCr7jD3XZ5cdoXCLSRK3hbsQ+RCbWvOSvPLeao5Ohjj+GX/LALR+WW43G+a0SGT9MII1H
mYxFW1hOp0hPb9pW3Vxyf7veCbG8ssoct7BfN57i8Kyhs3fTOL1yj4OJPKMu/LQurMZNafnl6TLR
sLo4luAWNhLrHG++r5Jb+awXsEmw85qefDq01pVRKwy17qnGvbk42mGu3fzzH//7//6ft/G/gp/F
Q5Hyws//kXfZQ4F4ffPf/7Stf/6jXMPnH//9T0v3XLYzjqXrqGm5pqmrzL99e0Ihh2ztfwGKHoso
yNMrsN3Z3ooSKHQuX/KlNioVdKmcGzB0KVfrzyNOL42ejp903t5nXMPcPTbr8zc50K5095QotHOc
19Mnz6qR11korZqWovBfTneaDz68Hkakcc1Y/Yb66dM4dvpJT2YbPtsAreEK/TzzCkG769Khrod9
+eIqgE/4Bmt6/2DnqqJj9ZcHN6hDHmhp00bCHXet0AWjj11ABQNcy6MerMQyjFLkllScIpzCireU
ImIcKzgkE/rowMrSI3CHZI1FU3RrK3z+JaOoZvtuxPn4chEI0uwkN0pTnOf/81/D1f/+1zBU1UOa
nWqN5VqGxt/j73+NNDEou4C7uEoTcD6TFdQPqVvXNAy1ZofbbrmXmBzwj9BuyyZeQ+jIwdrqgF/r
ZhPv6Lii75JWwz18mn49YMiRgxUteO8CrEbcJQ0HUMqddpyioYn2bVP9QLd39y7zUbqNe6e0Y7AN
VarLiGJBb7yMaTTQwZqD5r5ezmRCr6gPSMzNHYAIXYu3ngTXq0ur1VEMOKaW4UNFZsO4bjFzFDPm
4n3DqbS861PNeN9wIhcYgzqqryRVLprMhk1n2BlX8gqEU9GcL7dcY9wyrT37QUZyy64Y44MM0fOL
71EsWvescl+5JVhpY/3fyC09XfHReGPTq/MFOv3nP7WhGr/9rTXPcfjKUSY2LJDj6m/fPEVxDczG
8vAUlap2NaYudfsGdwg9RQMYBwN314YTeB6/oFwn46lLbbgxz/oUW3edWWKY1+Cfu0XSqt6vYy9S
mhsPYTcn6v7KqRv+CmOMXq6Rl85dCPr7VGvZQCU98T5NXvIVm7z5zZizT5goeZ8nRMoOhtL157kK
7Eee9TzD3E59C9oWbkDY/OGHdApnKpLXWOn4CD80GHfOw/yG3Fw7TNGb7dveNqu7/E73R5zG+bxD
sbFqKIWQ/Ez+b0nQ2BvPGpSHOclTROmR9jC99Blp1ODKgAx3Lwe1ptwQ5kmDOOnswqGFviUxmR31
qDt0nRFs675vF9tDrgsLqhH42t2usXxcmJe9rp+DYex3yZBEvP1TNK59vaUOxUcffjpqOHLQqSk0
NttaGc3OMN7a1nh9Eby2kM7DX5mn93qT0aXN3LCI2F9uYhVoYABBiNcbp1VVnamBZbgJxhrFQZwO
eLxrtJFirbzLUnyJhkQvsT2pyrtyibWw0XnNufbPsI3i05otM2Ybv/pOByxErl2ukMtkCCP3XhkA
8klovYmcaoVz1vrWgKhicGOJyV083Xgp7Oho9XF83c8AFsZfB90ukDRAUR4sMW303yZkGAYtLJoK
WLEM5YpLnmkrxjlDt/a3+GXYoXTmeLiZ/bvLB3uCNZYBgJQLnE6fd2GIZO2F5qXWzs5Vwuw6QI6W
RrkQxBba2DLhLxOX0Eoqs24zly2k+lUpsvFbF1XWpmnK8V4zU/O2rtx+KxNzNt8hTp9/dqy5Osdt
mqAnV2bfEM6UeQziu41WGicV0ZE7ipDtnTM6HAC/701Q+VtrGboAIkxE6GlpqwAnDlYAsnwn16hV
fm/glX02XVfXNpJuRezIQTktt5PAOudXtX027fZhTZJ74EWQH2BzuhvJ7uFvn9gYU/2nohs/l/3J
0THeKzv9pqHGjJK/az4mBgJCWrQOYqr2t0aXnmWqW5Lsni8fjb4M9zOGEjPZf9FahI0sQ5kwF0Vn
vDRSStvkSUyn+oGL/ZCv95ObllrAMm2B7Cz/d8kdYpBqQftYG7MFEtmYb8sA4SkbCMhE1TJUdNQc
Oqh2+M3OWNjGlXHf+6pxL2dVZs4bW3enY4QsnQ0UhGlPLQ7N5Jg3a8xR4vYmZQEvk2tsaGhQQLoF
NiT/A5lqrFGHRIz7gww//F9SiiNjUl+Ny/9Y4tk8wBvtF182D8DOEi+LiXpgH/5YY8A7b//zK0J3
vd9eEbrquh5+bY7lcWpay3Lhw+KM573uUMQyjhh/LIiv1NbSw9iYXfnFP8djNVwhw+U/mApipO1Q
ZW+mqh4rrI2+1CavkqqYP2ZQ6hm/lBkmZnmteTwPaKBX/YgGu9vABV5YeXPYdluZFdFpmZ07mMJW
rhofkj0HRV++Wg/urLSHJhoi3kQuFPBkKpdnrIt+TDXqj/FyGA0AUTFe3SeJhVH9Eg21fj269vcE
OucVksb643pQlSMO7PGdjCRdzuQ+WtIyQQaCO/YDq9zyWlu03g0v7OrNHKMVXSna8k5E9b2ZVILr
6TIOUhg0/3YGlUZv1j8mLPly53m5vVwkQzmTmAw71p573w+wrPn1f0Apg/fsh//Z/3QvSx8eaSGo
x8v91p9uueDjD3/5PYowb06toV1ffqz1kkuK/FxpFp/1DIhf7Nn+LdskYzNqTvaHixfdFrbNcA0i
0XmZPJDkLOxRl5nGg7ZQU0Rl6YP20qq6xBMOheBli3c5IOtnbCfLrdjzQ2SRicstRg91isNvM1bf
4L/ZBc62g9//YPfGG6oW/nnSS1zfIMHUGGXp6tZRFhe42UypR2XtBtm/vmjdL9REytMUq+MBxSqE
u/qfSac4a9gdknxnV7Z/zLTB6DdzluDkG46KdxMNVXHoF/KHDOMlJmdrpl2W/k2r0S/s7Nq8ljdL
41SIy4facX3PCN/Y6nRg5JGu//QndXyfWV40khNZRrOtOwvJPtZdR6N18Fs14vTVdp1jNxXmN9tz
3C22h8EtVrrBQxVTFS5xIf3mwzIdUL95bq0RSwSs8vYS51sadEP9zcIEax9WuXVODTP5lCgZfolz
sJ9r2kNsgxdieoJVnhp0DRgNpNLWoMs367pH80ZiOKubd63hs3WaItXb8ChsYGcSlOkq9sCYeMDy
N+b6nzHqkmNZK/61azTxVVIV1CZ6tabTl9cHIKbJIw/8cgfuo/lcdJmBPYSefLWz6gXMEmYfY7rD
5m+8HkP8UTtF0e7sXKdfPhYs5TxVv1tjGVvSTTT055in/3XbVe8T9XJm5pjIQ27k0yd5EpTr6CS9
BRGuI1UXBndxfCMOtQFK4qpvhXd6DNcNzKxykCEwRihKdREdZ57Xd+JcG/KmPvtx0CvPa2Fe88wW
SE/zIGDJMVHqXRLnzbXBJZ+WuCCXJB43xcN/ftRrrrds7T5sxCmDabbqAOrTLDYDlv3b1k8dipRN
eq8fxo5GsQ/c76y1TUBHCESRTdP6G0JWu6aP05+2Ff9MzLb7HJshrOwqQ5CvSLVbF7T8TnGn4cuc
5ne8EX/MM8sR9ATb3UQ75xVfjmiPump2kqHpsI8KaW5Q92TWCM1djvPfc6kN2pMJol7CYWNWN+Zg
m8jY8Vctx2w+N9PXQOvsz5o79g9dZCDWrZavGK/6Z2NAJiJeKr6hUuK2lKrJSWbLPnrVlecOwbhn
cUHUlPt2HMInibRViWrxyCcbAbm8oI2yTqpjlZ3CAIy3p6cJYNK/DmM5vlZ8sY9ugqpBULrxOmmg
3cZ359dYpuUyXEcQrjUCZ19ZhbUxNW++y73G3DZuWHwepizbZrPlvlBT0NFOTmdMSMCFlFjufFXa
4U0FSPi9yNTnDjPVHzw4rkPVj/4EvXbQ1TFGD8EBDMe6LN7EAPJGNXtp1bTe4NcxvLpI0EFJ7eDk
F8oTglZnCWOpEAJeVl5Uq7np+34ojpY9o3LgZ9p5ieVzTyFURwBqYyVFwm7nqJSa/4Z+OfXXdI4f
IZZ5pxgF55PqUipyK0NF16JDGlxDDjz7l1R3zOKNrZng3Jd82Am/5TshdHm5tQ6Z6KSH7fut/5aK
mpH1Kejct2iu1Zsw66a9CsDts5IbfxZeZf+0hhccL/IfRUfFLk7V9BnKVL8p5+jzGP4/ys5ruW1l
S8NPhCrkcEuCWaJIypIl36AcERs5P/18aPpY3numTtXcdKETSFEkunutPxhEvxzdO7AVTD8VFqqM
8WwANzOz7FOPF80ZxPiTamLChV1otG+UsLyUwOnWOsi7XTN2kCKU4WEJXZ1kzdGiyVqVZf9gi9bY
kdt8zzJFfQWc+tXCmfunjdWXW0fm97wuOGjXXfxsJpW77VThHKMCNzDLBpqUL5OwvfrqLJOAFq7K
cfg9aQh7289a9IQlSCFFFhMZ+PzxXoNVd/CiGa/VBfjwzxF6irFVrFSXyVA0Nqf94x1896d6x+ZF
bQlTBZyvirA3+PNSV/pzEWvl1SQZpe06pRfwgSqH34ZqPwVIx556RzzIpszoa1IQWTNtwIh467hT
bKIcFHJw7vANzUSGSOaQNc5qUOrwqHcwqCF8X+UBd3CLo2qFJE+WJkWBIB7x8Pk4/JohOm6NS0r4
Y5I2eeamDjvDl21qm/npaCDh3nSPqhlYT/pSyKtKb21+e42xJk6l7UcNhoR8EsRtyCF6dHCALuvo
2dWj6mrEqGMuzwpZZHam+Z5HhFVOCN2qvAaI13yMkPcQRWFtegGbzdM+uWjXHavRxvJGVttWPPVj
89TwFe3WXrTpKiv9JPtMO33p0JY5y5pTI52PE9ihDbTq0iVlsFHDSvPzoUUZF50hFgoi7Yd7vc3f
rTl1L5OpJOB6zPmU9Nb7ve9jruzNMAq4fcyXbQC0pif0fVYqJJ5pYk88FLzlBJ7xrU3jatdi4nac
Z2Nx4SE3nWNV+nmurFf5BUVJfa3+mSQMtboFGeh7NMGeKl2Is10qqHMH5k0Wwk0Kf1ZytudWV5+1
LktfI5cjGRYEz81YRa9gr7spfRWRoj4PWrvmgJi+5uHUXmfM7+QEFZzAk806AYEPgWFEtPC6L5EU
nBE5ktWSWPOpLtMfsjYuIwarEKiQVOEpscib4aW8bV1QpiOq8VeijskaQ0Xnu5Uc5LNrzFFdN2qr
v+WzruzkULuzo/vQoijd796871oY9GbgPDeLVCGs/QhqvNvtJEsrB3oECF/r7qLzsvejKtBO+nvw
Mhd9qceMs/qp7jmwC/Im74YRpGsewXi+xWX9zJn5ItsVbRw2tZtDxwar+45xK3qpyUYtCiQ5UZta
V1NUfx0LZY8xt/6rwhYQNwjra5NWyiofK+c2evW0tcZEPzkLUKwb8f+Lw2wfB1a2l8ct0w16n2yN
2MvDGASjwR/r6XdvRi7az0kJwCrXU3/K8W2EXWu8jLlI98rY/131lmqtuvpLYbW/ez+qcm6Jr8xz
UbI4DpHLrkeQMbEjGIIYU7zHfbULq2H6AT795xRkzqfAi+xtXBQkDuoabEtHhlMglvAtGX7KkXqG
rORckC/IUSbaeQ27/9osqyNBOyzFu7hdl0tVtoXgce9X/72tJC0+hxxZ2WXY+K+DwFXRiw1383Lp
Wna1HvIRa/lmjEigZvGjvJKFALazcaZW99VhkYHQUbRQ8+JtqDBJxCu037SlVrw5YE1WSUUKWIg6
fjUMNIaXYSG6aMes6d11P6XvnFxa5XmoSm1roS3P8cUav7Qx2QYFTNBZL9UCxR86pNC3Cg4SrTrl
dwcUgGolxb5lx8cM2eFZxHRmU1wjAvA3CKQHNmfuWdYCuEb7IOyTtazKQmnaV7aOrxOP+VUdiV9S
EpkHpHmW3EJZDG4EqLyLDx/tTZxeCgcEhaqYykZRHf0TSlXFKlNtwo7+pBXBT8sKxCruTfeTqvTj
xoi3pijsi9d7JlJIkfKGH89N6wbnlzf+qLBW+2Hbbraq+axelNHB4cwlBlwY1njQsbGDbtgdLZGL
xziMXPakYn6DG/dwR9sPJeiyIv2MQ1W11mL7aEQlIhJFmX+f+2LfTqByWMEeS3MA5WKmw2Uqs+BL
r2nqKsBO96XAAdmf2I9cxAjDQW/1zw16PhdZ1H2FJ0RW1euPNnk1Y6gwC+DMH+2j1WmbHLiqX/2Z
L3vN+ITDzPCEyXXirWBPeAuPfMVuX19rSokikedl34Q6GCe0QOdbEEMLV0wiboY932STOqL8belh
v5VV2VHF+qrDy++iLcPqpLH3lknQpDGiHrlgnkOiA3JYJupF5Xx28gLglgmQtW/Rp8jK+2/xGFu+
YrjOKRqr8jKYqMkOULi+qYP9OAa2eqyzptqaSYBHjdQWvV/Cb0v29YRU1r9MWaQ9y4di6b1bypje
ZUiNLEz3oZKfOmQgNzlQvEclqpz1lKHFMKflkir6Uwd9CmzIAfNfAfFYCY8cRVfYyWe0lbEnzbxb
7k3qc4O9A2tf8hm1zPDR6bEwklUn1cjXNlmzyac8/YyvOEl46Ly4YzFYN4wvGGb2T7LTsciRjwq7
myS65jC8VipGqC95o47wgJXikrI5202jjn9rrmVHxDjUfdaXOF8ktrXR1Km9iTlScWcU4+deBamq
Tk35XTHzfTI6BKSzjBRROSxSi+JJn7Tyqy2ycTVGsfkSN0rhD0XvXGbLgzkwDOrDPKPCO4RudOA/
1z0mBZt4qPD2NYlsZz0a3qHqqgZ59Kh5CIVKsmS5+iicwKm2aDZWq8brcZfD4K0lu5Pkfs95S931
7Hfv9bJTCyCMyyDZWGVF7tdLIyeG9qGps0+hWvLZBKpzUyPPvvWIm8Vi4CBDuv82O0Z/Sq30l6zJ
om1qC5YWwEc5Psnj9hwY2X28ohTObcBYFZrdGO8gbaNF4ZbjsUmqyVcrtTjmqtm/Wc0+XThhjaUX
B29s800vmWNF/BUJyvzqJKJYt6M1bQP8mFacHYp3bWS/19kwA0dYl28xzlVL84wQPn6x6JTdq2r7
K+yD/tLPisFTqf5BjKt8tztBdrNJ+kPYNsV7b20AZatvuVEjXw0LyZfNddCKldk7Gnl7dboW6fCW
diru4aM7PLgIZG/mqNf2gqP4WxDghUMS/oWfF4adKTFgu5qtt8Fxha87SPAisGC/TYg2uGHxVvVq
cXIhsiFQRnMTwFzqTBgrcQq9aMyVbBNgsvE6sti/luiLXe25woWcJkLryYPO2Wolq+4cJPs8KsL7
hLiJUX5n6d/LXjnOJju0I2bVgtGe3+IoGk/JqPP9Woq0yld52BUX0l7O1e4wjYzQV/8YUNagkpwS
9uBHW0AMczu5vfCzlCzWWoN7hJAnKER5FzkQdvuvAuXHo6zJ9sis/VzHr601zcw3InvI/SAsBnhv
NlL3cJm1zZRlw8q09THHeiroH7ScqMMWFeW9Zs0j7lS0zVowKfdLOSdIIErJHnk3eTUAOk0EJ5jY
HbtLKKAnT0o0fDEsQRC6yqNzOGjBJddMnIOXDifmS+ZoCqSOJuqvRJV+GUhyfXFF2a31QEkfa7dU
rnWsf7vfaJHQVcUzLp1Z5M7nPofY4CR4HYh5JDcE4k5fycukbF8XgPDhr7ZQEdZRd0PUYpiLXs1o
+3hAR77l6KYvp4VG7269Gm6jlEDVMHbTGhE9Sf3UP02q5YRPVlM2V9muEj2Vo2TTbDUa6XWITojf
FGzHG22lNzN8CDcrn2vVyk6GjmCz62gJwCareNUUC/VHOdghmAyLv107UZeWSM3qSFWK/iJ7RemE
aCRW6SYy2uJZREl2M83bfSh4+W/xNHxGm7C8v7Iw6u5sxthQLC8s71AX5e83c7+hFov7m5FVWRRJ
/dcbqrOw2UPIwMh7eUl5p3++qc7pHsI2fJwjL70gRZ9dEtVk80A4C+w3NKY/7V2jkYgWQbn96HBJ
pp/jguTfMky2Z5mawJd3FzwJj8RK17FqgIPMIYYq6BzxSNT7VsBWAjhRs+0kHhTvZS9Ms+AJ61no
6u2pyIf6SB4Xyyq8SDcW2mLmQVT1uImSiAgwWFY/KKJ4K7XQZDGSPfMr7DD+ass8Df8A/EK3RWQD
KcREozbHetsadfNqt/pz5YTxDzPWwPnGOdEV3DwE252j5ybxBbA0++plxMAfVBbqd60hIm3pbffk
6QQ5SOfG29jWldciMS51MiBMb7mfLaKSLz3WP1tb1PVWj41LhVQyJNgS/2z8eN7y2LqgQhv8rI16
q+Tt+HWw4c/pbCmuWlYFuykT00FOSgJMtzN9nt8yJkm34r4tt7C3pr8mCSMOdsMyKUdT62mIVajj
y6Q/r+RMqAb47WRm70hAaRtdSdHi0/mtV9BncLNIxfchRN7zv46YGIEk2f99D/jh2XckfO/3gH/u
z3aYPQbV+5gp4iILHZb3pYIo7BfQlDdCS12XNaOLnhiWzB37fTlORMJbOwhMpQmZ2250fbNos1cl
E/EqVzTtZ5IdRW4avyzN/dxaRfDZmlX0XkyQyhogvb2mVP1Bznb+zPaW2aqa6X9mey50uomwB48/
fJc721lJ3mxexmC3ZyO7aKE1n2WHDGOXo8p3FlcTCaVTusTaRA4p2FZS4PRbE6OomerbyGrSvaq1
6bvrvsgjSz2ygSnyhSYyOem7/XfzP0bLc4wcnQyavRqa6r0LW8s88DzNH9qlMItFqNRz2JM2xULz
9jgwhTw+2N+l2U1LGmNH9sPaVcsJddaK747KE7w3e/0FUcm/ajq1FD4gGDJOustIWYvqbvyeK88e
RxFwI1r54qE6NHOG+ByGqY6Z21Tcq92QpRuSBeNe9qIjRb58AHmEZvOz3uW7Xvfsz7GhTUfE2Mh5
Zwlxy9HW1sPyfiWBX3L3ZaG2cbtvNQMZP20Rfy8NmwzdUv9g+utl3qDRw+7VCruE8GFmEeDyEoju
BUr7lvksm+xpKlZ1IcoTYAPrWRU9hgP/nAD70R+kU70V1UjmNalfFci+m5E6P4RB1MPkRq5Ufq9b
8TwYmfUV8Ozst9jjoiXU9Ge+AKwYkXjH4WuBb0PII2wBbdDwxq0MWeroLFxxYVolU8mK+dHrqnq8
sSF/7TTSP5ykunHXtUb5VnXDJ2Bt9XUUqnJ1neAymmX5BuaYJJiiWBs5Sud4tOph3Z0bM4UniJbE
aZgMX3bauaUcVMcF7bTcMc0UEgAkek6y17l63OxYactwooTHkhzpvajYPOWrj7pW2L97apjjK3ie
YsPh3zl+zMubyCUiNJ71HMFRlJXtAwrh9a3nBHT1xC1A9+cmWzLYRPvcKZK1rMqOOQoRBshjfS/b
ZJEXW8j4GNOk8M+F203rQVRFuJ5ROT1giFKuQJXHV1kMLmItQ149JW5YhkSJmuFJ19l8ySpq1MUW
6F+xVs3G8o3YQqtEj81xlZRe+yiLqsi7x3lJQoLV+iGbgnJuH/8a5wRJfCoqgNbLWDkkI5ZzSCBH
J4XmHjkpzqhEp4F7lIX75+rfPXJ4ZE/ZGpVRhLOWgbJNXt1HT3Fn7ELUfY2wiE9Q4uKTvPq/qv+v
Ni/pkaZwrMT/uB8McaimEAsUMQ2PsiAkMTwWC8S8BFPJc9bdfHR6f4bJtknFZjQDzCLHy5mwa5Cf
lpfqUCUPAmFAOVZOHazwD76enLqxGY1aAyhsqg+hMQc+UBWMs2NoX3YTq93KiXtE/BRd41oOID4Y
3geYFanp34JWedA+crARt1hV0qvZ3EJUxFOk/FRxCFRbXekmquYJ636JCeAunhpj43ZO9IZYNbnq
2kMZm0DqZ0xsG36Yb3WoJQ+FvgQrozJ+6wuwgSoAjYOsBt34kCloTHRAQq9Dqj1bohWvjQnybwQi
mpOXsWuAVrJqYYFrr4JOeUONUzvINmdwhye4Ygw2yoNCmuMka7Idwpk4G/iAStvLOK6i0zwili2r
Xe26fqm61p6NqkEKUv3kAUm+FHgcFI7qa1Pmnru+QEoT46MAgYnmVuNYQngIao0fI/6qLwq5f5Gi
hG2op2ta95+7XrFgkQ7hbVYDqAAtsHg3vOVxFt6w94yQABc/ZP+wDKq6NNv2LqxqOUJ2RMnZ065l
4rwQsSwvrj6Er8X4LDkrOla750YtMqK7JDQntS32E7Y4G1n1lkAEOAjrTnBZbuHYKtwCiD8bvBcL
3+xM7U1Jx/vuCb0HYJVT/3VsjGptxXNxDcZQIc3ejodYN+Kn9M8kvKzvkwqwGXKSQVgnZ+e1LABy
xRCoG+peJK6yZmRgcFpIauRDWVMsF3qtamYgC5cJsi2v478mTGCLW9wP08fOFC9tmHwXi/xgnQb9
2gYZ+RianXUllPWjrPTpC9LX2IgqqG/0jaleu8j4KcfrrVavQ4P01ozT5rVyMT+XHZGKiWc5NuOj
FpflYqIWwY8JzMcod72tJu3FliIfQ0SKO/KMi7PYR7usNlYx9Ihk5K2PFxmG2/8cE4PQRRtqgNVt
CxclX+4ncKg8/KaKja72bZrbV3U0xVs32EvciJ1ypaFo7vaDehCxIs6hE3HI05LgRXRQJ93ZbX62
Khtk0/z1z9lObUb32ZFt/j27b8N6xalj8mUQBpuh4hzjXnGGVaevFcwi/b7rIZbLcEzVRvYGIM/3
Fh3C9VQFzhPyOdC0BXRvNkyk1I2IdVpvyk/eaJ0nzPVAdRGOneuHLPK093qZOLcziUDH+T0x6qb+
4iUcW0fXK04FPtLrWrLZoyninSC1MxCCPtz3fpJNsbR1S9t9f8gnfK/KTvyGvUNoJsPGzjfAkZ2L
bdfAKhK8Pz9qnesDK3cv6SiaK5puzZWWyeg+N0NcPgHFTZ44W4iVEdbTG6E5FE3sgYPeUu0CTAeJ
vD/LYUFB1rAwTYSIcRNZhwhiSoiaJfhsI2MaHmQaxPhnVfbijzQ8jGkebnSjYwUQ5uuklukL+V52
lqDF92meRJ/K3PguLcTFOL8alf57gK7YkPdiY6NYYXOtyGVdpvbZrlFk/2jpo+e7nIfspya7Gq0L
dsYwKSs3dhhuExiK+yjfZ8snYan977YyLvO9rAZ/xsk2PVaJXlVnhLjdW9xlx6Ek+S1rmOQo+3qM
WQJb5NbX1uC+z4EQD7JXd5oSmSydcK7dT3Bm2Dn36qQdZFVupGU1cuj9qMre3N7eMS+GoV+sSAfH
z8ucnBpk84Lll03yKvJq5STCdk+ktl3kWSoe1Um0L1lk9rEdjJ88rfjSRRGSipn7nrfe/EkOUIco
RkEGFgjHvPuATAveK3f4PUDeIRr0dLW4ED7871GjUkV7Tp2/b+PwOgbqrN//3OZjgHwjjai/6IYo
nzlZ2du6UayaWO0cnPBm4GSmW+A1bLZfJ9mYjvq2zK3q8K922Snb7tNkPXD13ZyjkLrrhKZdNQG4
HKK1sjLGxnkvPahdQsdZ1usxAmNr+TYQkv/vACFd9dx/UXVMx/M0B4aOYUESUW3d/ScaFNxWbtta
aR1Y6+Z9hDnDvPY0kR8bTh/T/TLj30DOZGklcNofSlg1mt6FWxNzh402Vt6nJgqW3MgMQkC1TYJ7
tEVtXjw0Y5mvyEh5nwTuiEQMrWPnYImxFiuwXe4nOTKe45OjYWyqLwOb1s1R2oC2KTsR17PITLnm
XlbJnSgbglLKRg6OR6xd3NB9d9D0XUNrsD9Z9sTRpSXKLquGRdoLztO26mtSjMsIjTfbFlGGDTa1
OE9f8YgqzrKGPXq0jnUzOXbdBCeRUPnRDL3xMBLY8iPkdPfdAErJS4rK5yNCS6NFk0jUrNvFnHj3
Xj30bFh/XXmQg+fSWGsupmsFemWHrp3blx7Rdd+OS0HCmaqnYo3N+8og8Yr2BXxGuI2GDmHqpVfP
umBbiKHi3ENVMZRgN4bp6CeaGsPIQzOTqF/y6CwFe+XkcbZV7zh5nS9ryKT9bpfDPto4HALzSzlO
uE7xsyvU4lEWdlyU96uPNk3TL2PsOPuPJgJOeJgthWxDKhJOD88gAhj/6JC9yhTEKFvE9ZEwhnW4
twWIj3oh8NbZSp9jON6PeRYGgL5hEm+NBGi8bPyr56M+QJT3HDuEzca8j+J+B0Ms4s9md9FG/Xfv
XLjIGYW4juizUG8TOkqVWdxkJeVht5sic1rLqroMyOzqu4b5x0k2ybxbYaVXa7FBkU05ShU+JEmS
7ktb20bRpehLv+QLRrTzyYYu8RBGw3AjHAUoXsAnkVVZpKYOuqh24gPqocPNtjnQCYGj8jJBFshq
IbvEWo7+E22Qf4ZbHJc/rXHGQXxp0rGFPle4JsqavM+I8MPGcZJiI9sQlyFEXFreVhTzo4PA0aOI
y+4W1Vb9gHjEi6yVrgrMC3ts+LEIc8k2WSAWdeiRATjLWgs59+Sl9Tc5XjZhZwJuv3ZejXQgaaS6
zZfe/KEMnfE2KuGM5x+AWwG7mm+7Ds+5ctWXzBkNf9T0yO9c8cWqC+WIl2y+c4p0XOeiKxGgi7q1
NmuXeGCnoBgz0bK2Vt97LX7UXOE9x3he4e4zfwUD3uxqGHC8yDBvUDLp9+PYRAg35Ng/ju2RGALO
N2OyV/PQfgytINmNbKrxWOqdc+0ZL0WNFoPbcsTweBOe1mSHBu+qjTfAGBxqsatss3lQ8kdcS8Ry
3PJ6TA803tFg77Us2aZGme6TykqAkWeocYTTqpxmaCh5ZF/VANdrQ1XGYx7FZCRd7bVyxvYrEs08
X0pTPZdKZQGqCdkHuWW4M51a27RjZj6Byl2Xkx7eZIFIgnqYATlw8/+0gbRMN3Vp1UAw/9M2eDjL
R0oWHHByj+5zw8YgxJBlFzlMBcr2QHb76WOSWikDz56gQwf5P5NSyJdrTXOSnWybUB17CCLv1Jtg
NFZGM1VHUqKY38h6sSAvZF0WtgJUNpxw3UZRLlvdSx2zuKOGBMQxVXpN3ci63pvlUV5BOWfovPQ3
cpZs/T1VLcdVIMj/yJVILlJhEqAtvxSy7aP60favcYlcy2T3/fKj/+MW/Fid3wve/VKIHmE6CDW4
px7Hpv1dxCEWHOlSJI4VZStZl92yUV59tH10pHGNeNFH979v8TH790j0zncVzL51UMWrIbTcq4J8
6HOc9QdUIn4AH5yf1B5/GLMPdb8B5AM8XQTPcybKlUIU56dl/izDEdDDgM0sT/HoynPQ3JdeU8IE
i8xrPwjcMOM2/ZG7+8TQkp+VGHu0rgLxrLRlsyu0zDwYSqZD0ESrzwXo+zWZHH9WsU+zPCDqIYIG
voU25MmYy+wFd6GDhbvEe5T18dYNa1B/AxZqTCBfHCbhi9bxy+ya5FtLHvBF78XGMYVBujNr39M5
3YydqbwMzVztY8VataMznGx8WE6I8Gen2tzoop0OXpYvKVciHgQqc9+wa29v6fkhnhPj0IUIPYAh
q06lbbwtoAf5YE+WuKPLQdAPXlg9p52wW5TTFC1+T2oSdnygtyQu9xHKY2fCppigmBmOTPO0y8sh
2bli9ielbTaVWBLjZYu4EeCynRGGKgkwENN8b9LDpCDI40CLRdTAzfBCT25KrXV7c2KHEyQE+sFg
298Q298nBcn4aIyGhy4Fism6shYKlmDa5Pycw+RqeopJDiFZm0P6kiFY8ZUj1iYJ3WZFWDo7F2U4
nANkJddo5ylfC1c5BXGXv9poC+9zdPx2s8MRvgfI5tXk1d24+16CSViNbt1foWq6h2xKxm0SaMor
iIMz+P/qAVJ27osgN9c4ltQnAPDZmzpteApq61nwhUE3zvOtCIJvpRe7phrzU+aSzHaq4omzIlbM
bZitG90wfY1U0lOvmZ4/okHq2aU/NLax62LTO9u6+gbuDw2KFknFCrOSQ0K6bB2F+g/HHtMjAmNQ
0Mxnl8eYkxb5sU/AUyulumDqwvJQGIaLFmhcEWIq1b2tiKM5VNq6scuVF2et7+l55RdIJp8dO86O
Nhs6aB8rpa1WnmqDGxvd4HNXIfrZCs95Tg4x+0pkwojz1x6bE0sQ7o2BfqqusZuS6cXoqvw5P1hD
fO1bG4NtZG3wFgCfExF32tppzVZ+VtxNLdiFTfoTBsXKMTAasjtiBNq3EP8E4kmJlxD+VOuHLhmv
up3ApL4quGKtJjHFPO7T7gECSxgkh+Bnl0zatsFN9CiLyqszf8I+byrcZIU4TnusSjTeK+Eh35Wn
e0sxt7WZ6fbGTqtuXfb2u8oAR8cKaIie2Qm120ofi6MsdC8u71eyqpR2cfSWQlZDHG55jP8Z/a/u
jAgdOf9hZXCmPNaLTyBHuym/15u8+BZZ35zK4nsQOWv86fRjITL9OJuRxRGd/W0GzbAtgxWA5S+4
SWH1zlMEUDAWwpCJvHktL0E9v9h6VG6jcjSOQ2IbR2eCpglpZAT/dgjS2FsVUU+EZMAALBHKLrZI
sa88lzsUdblOko5VvwZDXLkIUePAMTnI5njIQq95xgM04vFuJKSpR3G1B5Xvt7pS9Sk91LWda+sx
E6+OcLA0W94BrDTbU8vD1L5UZT4evXAYj8pSeKqfVRG6i0WfH4OlkGuNvEIFJ4LEQwhzZYeK5g8D
6mdqMnRHgkCYwC1XvdV/L+viEw4c9qpSUz6BalliicpZu4kVAeO4mq/5EGznOD0jXa4c68X8URZB
jKyIkpmE/VPU/ZrpYMX8YfL/p5nVqwWad9MSZjkO05wf2QB1StYfGz03D6YFwMPWBGc0h2xeb3T5
xlQ71FCQFT0WnvhiFI21ydVkIplRtLioVPlrqHn1kV8pPDs+WHNUTnaCkWc3QRfynJ38wyKUydZ5
KcB/xPp8jKt2PlotilGEz9EOc8sj8YrqyF7e3TlJzIYkV4/p4iMn6rK7f0y/b8THJK+yvOrvVyl6
z4fW4NwXIOMBHF8X67BwwZCq9bxtbOtqFALNvNBDRF+JmqMsXLVqjl0KNQvLDrCVkDRWZVGsIKY3
RxEHX3B7utYVeMAyrNp1oms+KLSTW3crNXBPmjUew1jckgoUmgEO5NCH9bHKCctrjvVe20rwmIz9
vG6T/FokYsTVRPuGajxi581wEqRrUYMPkcW0cxe2B+KyNpCEVG1vVdqEvm2zI6rLrNnGyEqv4emS
ea1MxLTATQJefJ30QGyReEl8xAHqTWjhSaHEQ8jJD5awUvKDM7NtHrhfU4UAuGW3z1NRjv5Yhi5T
vGBd63q0suc220ac7CFwDc+RQ3Z1nHpQ6EsAbEmuppaNYbqDuBS4OnxQnYW3nziradGHaC19o2Gd
sEUuB7QVxyqfHxVcQLe29mCR1W3jtWwOLLfeRF7EIiGugD7xyFQH2NHhaO0hID15oa/UZQi7hd+E
FuTjDr0hg5cedVTj+HuSaCbeOWqrkCc+xsE6f2XHXoYokwguWRoiz5p5yi6Ms8uYWO3etdsHO1Ds
UxqVh4Q16xgH8a4TSctH2TvIHGChmmEltsKOS2zquZg30ETwOlPCcxqLcp3Wtbrh2WpvsKUG5uVk
r/hCqhs7gVyUKBWuRiOKBnGUbQZPx7AeycVN6oavwoQ9N5D4CZ12PLPYPfEbqk95hPW00z8sy+oK
0v27ihKeH5PSWeeuAXaEXbfvqg7ZSk370rtQ5du2jo4At9dWbU/YIjdo1PRxunG6tvO9sDrXUXzI
IwOEgGc+YRALWajwTFg2mb52G6DkXdbs+H2iT9wUV70oYSjUzYZ/1ry3XWHtMrvfjIPewIIx6xVJ
JL7Uwj5ZUcz/VUmS22zwldONw0zwcMth4rzs/h+aGO20bBqLg2b0HA16lVwlu/F0noDudyz0ZDbW
Q4m0oYVa1ilT41/J1Amw+otyUo9CNXFZTAVNnNVU5IOA6uJ5mrL4ecNTmE7OylJmlCJAvz9k3aWZ
sfZSS/7+dkp/WGWVbzRXMR4VC9dfIjC/PDNBOyurXzhMneZGR7vbgrQ8uOpTkiCWUHrzTle8RzOL
inWqtd7R0oC8lxo6MmniblNUzc+t9ziGWoiOdBQ/O/kYcPzJrL2r9I5PDMmC8tNeEtNF04/zmW57
3lGLUTuPlkC2FwSPUKox4iBEdq6qWnmaLfyygPbqRTUdlaybd5CrvxSFpq9ctsWXYXgpsgwvhwG3
aTZ82oZ91LCua+vBziJrj6A9Kq9a/X2c2K4gxhGcWI3OSWZV+2l8QjbPWllQtXe15SQnO1NJj0eP
jtc3fk5muO5L9ykacZ0w6jbZtQOIJIMY/CoJUuexmlWe+nNnw7A2NWy+2FENvXD90BP6uu2McqUB
gNuOpbdCI825wTjSQMkXfu8JZ1m4LUj8TrWuevyXwgojS0JbSNyC2YN4hdxoZy1vKjlHfX4h4YLO
YBg0SJKg+Jp6fE+ETWpSSeOQVJ9jb7r5iFYafz7E4rlyo7Uyw89HKDJf6S5hOc3s/bn0XqdUZ4lG
AG4XzuUWe8wvOnQvP5hJ18YaqNCijLOnYgRrCB56Hapjy+vl/8PZeTW5jXRp+hchAt7c0nuyfJVu
EJJagvcJ++v3QbK6q7u/mdnZvRAC6VhVFJnIc85rgPnnVrnsQ+AISH8my57UzXLsneHQZ9pND9p6
k/F4vmZeDqvCgjHEQyC8BUHxgqnlCbm7S0t6+YJy7Ii5GIW+st/4buc9mFa3TUeeP1VWGWtbVZES
raLsOiqjsfCGdv57OIrmlT1uarV4AvjfrF2jaleF0n5P8kxsbLfE8SkDcWEEePslIRJxhjmACiRy
4j+CYN+f1B6sUoHmXRn10MThGibuy1SYyrMXKzdw0kcdVfkzqY9uo6sxAZDd9BctFBs3KbVjOLda
EfUXOzP6i6oE1sHGhQW+MzOiELQzO8QyhfE5ZQoEJU+/ROGkXzLYa6sGuaGlbLJpH4YxbjAdaQZw
61P1Hpjgq0VZNe9l2feL1mjb9wEm/8Kzje6dnG4HcDIY3gOe2Qt4jLAhiUgWEUIw71o+tsAdKG56
U9ICaO2M96a1IWvzgX43MaVDMqR23oFLNQsEBN13jh9EPzCbV4PQEEA3yc2UoP3fiXf4RNVCe4ub
CdCrYYZvs43AwvCz7rUMQzT/0RN4qSMFYCfmp3Vbvdgwi5dCFdZz2OYGUhtB+Rxl7MqjTd3M8fx8
NzQNCkBooTxCgSMCNM0ABMYZZnCEYh0IbUsDVjbVjn717L7aBDpsUNiIGPJE9Xj24sjcxqkYT4VT
9zsTe+gjWfZqL5xGO7TA8lH2xFrYBTwAv8r1d8qY4o9nx+lu7CvjIABTrrPMXlax5ezhETorfBb4
lWAfo1PSpGsRqYSxUfuQjuq2CJrsBkK73gkk4Wb+h4X2Uv5cJ5g6xlP5VkB3XgESUpeFie9Ybh7t
yDzhLKYRBWk/u8Z4BbX7O7cVEi8c/lW92iecHwABZ6uhgk0xEIi3IV/wKew/L12iHHJ+l4Uxut6K
yunJ8sJhWzvjK4qF/cry7XnfG8xN1CP0UqZZdSQ6WcQ59ArN0YZdjsDYckAHcOEa+rAcsf1dOnMo
EVtGvzf77NH0PlxH1V9yZfwVdkTmJp/XUNm1ShBf6zQnmPCcdx964qK0rPbFDWB+wYoHPFRXmzgg
pavUOrBzxSAYb8Sli3p3E3i5vnDsEdtU8redfoJajwbRLMYQu8m7Bn58VXnZ3vLIrRsdG2qUheEm
QzoUSc7ocaTcvtDS8LV0GogHC6OfwNu0hzJStF2oRA88uFa9GQ9LbUQlSFfr30gva3ZdgA0Rv0nI
9jzNBSg3NYoWVmBah2zSuvWUtzke7PUx1J1kW/jaO703WOMN0lniyVKUU+qkG6sEP6lwCLxXbfo5
akyLFxIAhJRIQpIQdEmB5pu6S6Otbn7oRWZs2B+fqy7Pl3oW9+eWDzxlRyNYIVS+ddo6OWYGQNW+
7GFJ2v3LkFb2NvB9gXVN901tClIKZrae7JC9b/C7c0RqwPYbFPdgva6p0n9kloAPZLQvgT9GIDwW
6QTPr61RaVAinkxKWa4LoTnr1OHBX7VoMIT4wkDYWUPoCJ8bd1OlmEcWaudhb4Owk2deprKlrovC
Sxx6063gJG3H3U9FR4JMcxOUKX2kdGznKdN/DA5JM2rhnDiH9uPBCVP3Dw9OWoyJAUhWiBN5cPAb
LYHoNODp3U/eA5qO9kHo4696zI1t0s9vSOTW19FB7W/ZRCQ90fW9Bl6kb/p8ag4NXoWA5pC77edc
QVY1PakiUhRZvRSJPdRXVVf5gEcecUc5EnLkJa7gAKrbPQfhbjvKYTlSQ3rCt7WJmS877i/wtzH5
KnqmHswoG7e28zup/HrftQp1k9pdqtBQDgbO9rjzQE3TStXeYZCzLGGnL0ukXbUwtrfGuE4oYj2i
eXNJ0RBdRqIFxpWjTTtQfnyBuopHTgdnKU/WvYAariQ5myVoIfI3WyW3nZ9BTO0fi1IeBMW0sqeC
HL6P00aEzLNKEmqRNAZxftkfy1Cs2q69UV4rF5hawkHVAJjaRvvQTpkBPKQ0IZKJdRjswwCdHCPF
NXZMzAoZitkfMkuy9QgmCBm18LFIeV6haabgDTx6tkCCyDLQ46v9le+Hz22G+qzuHETXaS9t+qyC
ykF5IagvbdH/Mqn5brupineVGlI+03i+TUCb8DdbQ9U0lsUAzEFRxovvIfFT1s1L5NdU5vzffp/n
z6rffSe+axEgbzZj4M+K1nwXyzK52Fi57DHJDZaeba+R9PkgDkf7Omundev4BLuN+w230HQ3KXjb
GHFH6cjwp0VWOcEC6x0+V/VrYtoB8VPzq+6xn3Li6dkqk02Sv1dFaH73K3G26wo7C3Rvs/EtyLJi
geY41pZj8YhjVrtxIufRGNK3IscFPmo+kkF78VvxK085p7bBdzUaf7tRnXOi8FoqB0FAXS5Sj66G
8pEV7Zuq3ap2O32vInTZfAx+9bTDAbVaFIJUipJr1UarDLGOrRwefvSHwGWNwlUhzn2HOmWmpjFg
wQotT69fa1HTrBT9QB0hS3Bqziz/dzNjsywHIgGyz+qta8m88cmNHMyQUzCoqP7CQeb00QHZ8CbH
Ibb2v6miN1alNbqLNpu+pbwx2M0Tj7S3ojK8zZCV4c0fTAvE3KXw7FVE4PzuNMPesnt/YUKc26J/
/KK4WXSdaaTb2Fd4RAlvRzra2/Lg/a4galOoRrDPfb94DOrkJ3qPw8LV8LrXDeX4w2GD4PjgFIeA
Ut8CaX7slL0uXboDG/yOU3eyTxLz0rucvApSassCy0pSCjngWNXgK4FJRGWU+SpCB43tn4AqAn+z
mUi5rFTdRMKtMIeLvDME6VYHRpraF/BK/LqDwlNHD/iX74OmdHa2bSvLIi6Vi1Hwpzr4zVjY0vAR
To1LFY3WmbJUvuCApLx6I4A5K02m+bykvBqTCl09sNOdbjXhTYmLGKJpaCNT7KXaFVh0Q17FI60d
xFO9tkfBT8KqXDyBJEDLO21PIvCp8SSTQNqiAIn0aYOVJUDbu/CsduzC5pSmJze2ofBAZV0WzuSf
4eyvhB2ieVv18S8Vohin9ZDcn4b0KE5nkQmhsML9IBwpSJG/UPCciK2FBOvUQVYfxwQ2k2Q0F55b
HVucrRYS2aPGJKq/JstR2eRAubRi7N9SErlzYbjDeiios1Wkhv0mG3zvamvF56X30TsAtfLVrRsa
po8TyDExTdLR/XNqrWB8H4/QVlBMR5e71SkVkilkg4SPDt9hfG+Q46e05l7HGl5iPSILMXfLWbbL
EQJ/tPsslzDrOjWW+6hb3Vl2IyR1cTwqfwkcOawg6wepNdP26LumSXLk9Enc6dQqXlqgZOWgVK6R
XfMM0kU4CMnm/BpGou+h7Ic8qi3nJi969qvClOyK4jjPEJX/ExAD0eFrQuagsTgRdq05cgFSMVN3
2IaDFiDkMC+hsIrPGCITckleTuXKjhMKSXb8zqlqfCrFWB9U0i53aVfNP9eomn9zwrHZVOgM7zUr
GPGI7c589qbv4aj2pIVU85xrjbg6oncWcgASybtbNud2ANAxerhKpE1CfRKA81bx4reu88LtFKsU
iQYQk34e5q9GVL9L8784AsU3md1HoXPUgkHcnlL/jY0PPg6qAkvbbmFkxnqXUA4QmzQ1nYscDYq2
Pltpc050v00gE/nJVvNUnK1mfQYTyf8LKJ7nTrVXCvDMx2pGThVIWMuW5BXMrbFO9EfJQPhr5ifG
yl6ZbjKuYmFcUZdGjWt2tbjbWEyWwB0uQ6Jr1LV899k5j//L+iIe7Gg/+wlKB3LQuvbx7lCOn1mz
JYX+JAfgHxbkGGFLHe+G5cUUQQe/G3RXveuc7jrZmpMvw6Y2jp+ywX820avGY8d2Nk29cxzXu/k4
FGwMfdKW3tyUF2hqyWEssl9fXUGETC+88SVKHKaCUgtzcfZdO3WZAdb8c+XQqOHCzVtrTyXdv6lk
/m+TS6YOf+lyI+fJAZT9XGJh0jDfYwMSSBlmw0OSRfq5nzqxysigrvSwjq+apsVXeTdEBlL47lgt
/jUw2lN+Sqx0I/v7KenM+5SGGLzKgRPJFxF115oLv5sQ3VSDiPQaL/91UWxVrEr4I4u2HX5JBfp8
mKx16XYN8ouzXP2oD4sKBs5Zjlahv7QdpXsupkZ9cNv4Es2zEvL9h6CrAcaA2CWK88Z1AT9/U/XI
20tzM5GTOo0shTPf7HWGUQSO9aYVnWWT9+ekt2r7IFsjj0e7f9XSTnuogI3IzkbUxTlu0BKQ/moE
RP3eaMJg1Q6x+hqOeUeSjwqb6do/dQ97kqzpKv5Dwa8gNJU9J+GYgZ9BDVwvMcvqQ+O9KMDryrmq
O5FNaiN3I+daRva5tJtNUeRSQsvPpV1n3ZfGQ5E9O8KyKSE7zuY+l6wJRPiaIuRcNK6cVnvGmiC5
eu5wLeaWV0ba85StUZyP7o0sV1/YotKLHOLSLBHQq/dysd4CqRp7oa7laJSHyQFOo7IIW5h4ASnC
q2M0l77q0/cs00Lgv8LlCxGIE3DGej1OQ/dW8klzkfT4459TbVf/nNqpbvWvqf3YXtBgrZJdFJbA
59qguoGjs4ELFX+os2eLNY3Bmhh43PctRLD2N2JywUfZIX+Vc6ZZyUlysY+J9A2Oq32zzPRvi+GZ
jns5rSYOtfBK+VotX1OHAb6Qq62ajF1XJcrSHwCpNaia7rTI925uqLTL3qe+XE361ibT/WvQjYs3
FdFHjbrDzK1pripmewu846mjzK4lateTHJl6fSmbY6ZEjxY2oLLFPmI9dUk/YIA1weMOFEq4sZNO
r0l6hXLWIJVoVDszUFNYqzoKz7ITmgmsLiwzFgZuGfeJY21i3dYLnuGQHBdBm0enuveyZ6VP1bWI
hbKWzbzR4CsHoGD0eMieEaNxn1zoD3NDTjBLsnTU+05j3jQHS8WJB9bN9C4CDt5NbeoH+YC2oTg3
QrzxJKkA4gn9phLd59qkXADsGy9xF7/ytFJg7tKaxzCtVS4Rvpb7CsPwVZBYC/75v6pp+tAHzedo
b/hk9zuTJ1iqHsZmCrd405mP1ohZR6q0zU+DTUbLm1vZSMvWeLiZzipg100Wub4Ke0qTFJpJ12b3
GwVVQMx5KIX8xxwV67JNKTwcnZxe3XUNqfdmZrlhDqnu1KrMVqOXl8f7jzLtWRcRPxuDJJH0KJrM
4AesueAsu3JUcdekS8D4zV9k3ZYS0/YEC5sFM4HpEbUezEjDWTRcfIu0mRafNfnJS0RwQ00W56Qi
bH4MrYuQSpi+FlbrbimwW1tbeOVrnuVncprNj8YBBpCbintt0ro6CQLkVWV67THvoAJIogwWWt2u
0dLHrs3IkDvl797Kd4VeV79V8mX/vJnnyJ6Bm96BLq4EyOA5ONSuMgTE90gejuiOjKuqRAJPqNQU
EiBiC/kxGLvYXsV92O5l85/ToJ99Thuadz3y3nph9eFaHRIMqpQJVbChJ1eiEAHPqgkSxS/vHBE4
K1NTkZxB0mFF9aDeIxzvYW6a6w//uuPX++wz8r48ul6Y3gIl2EzEXY9Npusvc6sx1OIRaokOvVzH
W7UFYBNyzlEwazadZw49FvLkIGyKmX0R1uMpC8HdGHxez8L1lZ0009F0fK4jBCA3POrAqLSQbc+k
hDbSdCdSUdRNFNVIzrkaYpWDwOO4EPDLts3IvoPyA8ynvBQRIAswfcA1hLpT+oFQJ3QpsaPKnJ0Q
jooXlKXtchzRkHRH4G/cyQtxzbCxS9RGzL/6vkaHBk6jSki2lX0lrsj3FzCGzj4b0QkLax1lkh5V
iCiIHrOpHI/C3pmVIFtc9xSrwTt3C76euGLruo8jQW4dgNfA8qBLXroGGU3gJfGlNqfx8DVX3qnT
NKzG+Wkvm0CZvF3rFFgNFK7/kBvNRusJANu5FVHxvmC5SCGQlrxAWCn3hk0i7KsPbFWOrCEXuUoO
uKRsFmqeVWiSsBbph/TqdPna7QtyXJ1x5ddVHydktvYCPV+yV4WaLZu2JeaqewWF00p7TE1kfhDk
2Qk5GsIQX2e6gp8hYWy2nF8v0cPumgDfThUHKazWOYGpvSrD5MBbyJ2HVFPgBScRIIS5KQcGLGpZ
6MdrK21FvFRC38O1D7Z9gE04RUzTR67EHE5ytje/lv2QEuDeXzLKI2MJayLZQBFVCuFcerPjW2Ml
/32Lsw/gBXIp8tkRKWN0Kgrc+7aJ4oSrpkA0o+FMuHIGlBpWDiI11BWxFst0v7pfhkwsecp2x6/+
ngpAtyrL2ZbSMwreGiaLYqSg8bXON2tnW2b6t68ueXd/mXhtm5uwroOb0H99xWeyBzPze3jWNkFw
y7LfqVQNnXLsLCw7wOQZ9IYi1rqG1o8V9spKOmOgnrgn5+jvMPWbyNvrOJwmoto05oiQ99xMIh8L
nkirLqWmB2+ju8EKw3gzYM2cEPSut6NA1ENKd/HAfr5vBHdb6cAaBPrw7ktW6Pbp7mtnWeO+Swe0
jmercxAHfPfJVq00M4ieJlLXqzjos200c3uj2oxuOHmsI0nmtWetFlhJn6NGFcc3n0+onJumqN50
ntH+jeEI3KrbaAEkDclwbGaao7yTF7m319lHFozOWiHXfRg0Qz+L1FXgWSGkmWXhN8lbEmB1OKd1
P5O+IzMQ+fZjTN5si0TcUTSxvwrY3Z9MhCL3QwBULZkp0MNMXBPGMgcm+CR7yOPnS5vod48C7iEq
AuOVhF4fjMOP2BgQR+XvOzc5Yj41xXrKcjNdhHOhE4x/m9CJSTmbAdUitR7FY4PuxDK3TPKmQdAl
++zSQke+Tq5J8AgK4WdCQhnuR/gNVcVyTc6pO0KmCFfKgFGvj1gQpxOtfgo51O+8yaa0O2r2y9ha
j+U0JCdXEIPHet9cdaftZmUxdWvO7u/y8l8NyL7MQmWRCrm9cXMPfU1DFYtQHecwmabsk3fyooyT
ekoDUwVonrPbU8x6jWc8umP/aU+bqNpSKaPoJj1th64Vh8gBzSVnyD4Hs4elNcPKFcf/CExj/OZ3
6aVuwv5ZCbLoCGttWEE4nL6hR3zvd2eASNIon/0u88U83577s7k/Rj11nzkCKQsviBeAwJxLibju
q5m+QZox3sI+slAIQJDVSRX4oXqH1zTqfFtrbqqD96CWQT69kvOwV9hzQ0eT5o96FTxhleilaAfV
ZM5FC0NxD5rGAxijDCKgquvaJ0hxE1m9EsFaS/9e4CH+WDeZ87d+kan3/khlfd+BS7dzG0MTz1vi
DaV+uArW7fPpWu8FWMeg/5YZFeIwetHfzFbtdqNdKzsM7TEdcyx+uoFKTGLHzRWEl33IXOuCynGP
Q96AbKmB8IHso/DGAdpoSpQu1AQLBrNU/jD4ZIlnxxDWo95zSGtbcWeXAsxQj6OqxEsZnqaZX2/q
qTV5r4hDKf2hPJen2Uk2nczdaFbtnbGKf9L4Lp6a0otX0pccSQdOTpRk84SSEgKKFJqKPnhRC+fB
Taroh6oPs1vBYF21tIg+mWIwvMZdoAtjTRCEKY+Dh9hSTc1ygSaMstdUN36Ul9o7WaoBfKouksfW
88ujrXU/5JDsshwxlzqgnEjr7FBHOAen05AdZshusk+6cUOq+aFplQv3BMkVL0GINxpGshmorPRn
l1JEqeJse++bCrgCYRQdChXec5Bo1sPX3ZSV7iocSush4Ai7wlZgOsRjdok0K0M0xUNwW3fiFeTs
/BbryefFgxJQKoF9kf2zJO1S92ofwS5OpFGcaA9jh2hBmBrVxjc9482bgfHzjvM1Iw2GzxlGUZtv
SVHcZ+gUWRZFox67LAdtLRnj9t+uRNL9RvOyBChzq54w/WkclayVj3P7ZIzBPmi7j3qyjAvKmuYl
zksGcHr+hXRMu6sigc2D2/1CH6Y7N9gzCttQinWqKN3SJYpCrUBHxnI2aRQahiRahvZhXMMYcwzj
hj+3edPny+hjnhiXPJZFhBMOekUAZ1q9hpHBPHmJROVvctdEDGZeIft8ZTBhrueH1PSBQSJHQXjp
k+rdurMmIdknflvFURbZqPon2SclCqVsYdkMYk1qelzKPh2fFTOzzepH0onvboSrnhLxfqRYHARo
hyHwlfkr2VSoWJOMMtnbrRCB2kkpDo2O2XmNMNwSggNOlg12OdfIxw9dGnxSsKAoUHXu7j5cD0i8
I8WXwc+GS617a3lGUOKuefjq+8raFvO8ppthpTJti8vFZ/vrbCHXdWWNm4+quTe5d2mecrHGyTmb
805WeL0Jl7Lk+yR3s9EKr3JUzg3D0twJX6A7C0wBfAoF2NKrT6EJF1hesrmZgMBbIoTZr74GBjtr
7lO0bpjWXYs6QK/3LdJY47r1vfohTBRKCPctM6wiascNZ2kDU6cD8PT8eSoMewOH0lkZczxOWaE6
j3Xz0c6BfDNfsmpaWE1TouDH/FDDawBU0jbWWwX2Drj/EGGC2zSln3eyL577hrkv7q1iMwBB/Fk1
YIIbbwgPVuWFT9iIVicA6B9ZNYRPjiUuvaXicN337Jk4Eo9nlUJD1ysBHzUfBCis4k01h/aa49pI
rYT4BPyzKUVhofg763GgrukJ+BadkiyoTnQP7aw0TDSF2BIiOyvZjOGKPyEZQKUjRWBtpsp/Oqub
oC48kU4tjr58qSwwbysKVVj/zg9i+UjGj4Zh6v6/OHo6C/Js3yNtcq+VEiYvAJzu4giWXWIyOGKP
5s3+2i2Fv7WlaFQ7Z60E/C/ui4TW/j8tGoNcO3b1/AdWCL7Is2UAlGgvm1L4FX+Tz6YcDcd/NBOM
cO6TE10BGRXEr1ltVqvSRTMRLf7x3S6aRRrV06uqWA78JHAnyhBlG1Obgn2mEF16pVE/FgMJGs1D
edXEEflHQYjJIwb/zRJOqGIim2cVj97IycCbBzzIqwqeOPJXnNB7vuDD8C5/w6Kb1IszQSKHovCC
Hvi/x0ZmhvWAH2LkUMy0GqovJaREs8yh6svDfB8GgNynTt1LDS45p8Nx+7/sc+dCjpwSdrbYdj04
x3A1RRpqzFl1JcfhXq25CiXvkogkdh6DzfvXAA7r5xZxkuNXfwHS7GiO8S5DM0PmUmUG1TKaA4q7
lBXmtG2cgCxD5bvfyURtrLvtDhyPsZQLRqXVrtloHKY8KQ8oevdLLU2QR7eDcG8pwnrKfV3bE7eg
L0fB+akobOsJpdNSzSqkgejhuf0jBrgXoEvwI7Ix7sJAJuwRCFWj3DtT4E7PadxXKyenjiLk51/o
vMfzWdYuq+hMZRPZLlryKCv7RaLe+2XXIL+u/+yT0+Sqv15Dzu1BVt1fCBmdNTicG+hakLtR/rMn
DF8MlqgpfPbBkc/mtM5MjDPmGZ1rXO85sVoTa1hpw1leoqIezsF8kU1y39vYAn4+gAFdmIDIEUE8
lE0GIqUf64du3g99UHJhP97MWXBPdtPjZs54E/Pwnz1G5W4RZyBNDM2JExKGRst7/kUtS2PnQMtc
yPSMzMLIy2D5UHXi9uCP3pvWj+GxNEno5ZF3t6OQVUDdSVc+xfGLfHzISwRNKrWazy756Plr4T1c
nZuN3hyEXgNMy5ThNtTVeNObAnogmIqN7LN7bbxBO4B+kwjCuXnevWzrgKwxkIC76PWPYcQ7Igo5
sFeqhs9IVByIq6K1zEHN/Vqbf/YnThqtYVhP3/45X/ZnnPJvYOTiRRKqJ5GG5tMQdNpZGcHNy6y3
rZgo9HlOekIATn9ROVjek+Y1NWzEboaNzIJPFXkvBYs7kQOnFBWKZ6uuOQDWCi/3liXmvKCNprgy
n4XcKn28b9WNKl5QPVYfkMzEZ/Xrjkw4wubVesCVkozk2C+nQVPfozT/0GI9/m13H2qbzhAPYHJ5
Ghvfex0ERzpY9nPTFsqqwFbloihg9YbJi2ekgUE9NajApncASVyYrr/5YxLitcJOzs00AVXrNOs1
9GJ/g40FpHjZxEVl5bVus5ejZu+gtZy5+rkqC+t1xr6XWe09dm6oP3cYJ8pFIFWzaxZY3+Qa+E/T
QS27dmnB27h4IVqNTuZfCGWrVdfjltvoPoB52akKFNzjpL7Klryg5UcabV7hGsOxijvl8NVvDplO
QRqcRA1W3gI2volmp/kqsryrvAtwn4lGgr6vfksYzg5v0Hgh+4CHeldtvsgXqdyaWkYQ3UhPjxXH
wBl7oqTp7ktqOFOPyeiqx8HVqi16/u917SLUNfZmfYqVFEpFp7T1qQ28+3DSU5RcyT4zhrC7CUBz
rMaxK5EPWfW6ah5axScRGXdqcrzfpvNt33nJUd7Ji9UDaV7e28Ew8Q2eJ917cSfQnNo8+JPNrzt5
x2qu7ctnCDA4zJSih//suT9yyt9dNMYPI3aV4ZLJsiWfKv+X5QrF+l2UCAwamjq8eimCtPFE5VY2
a0ULSSoyAImmPMQmuBxzsoIdZZHFlCFkn089DsD3tUXSABrSp+3XMjmQquhS2mG2xE51AIiuDjd5
MUKyzz0KUWLeJ776rTbYU/xwToEyIz6CAIXIr6VyslzqxMmrXDXOW5G8+2upQwUHCbUEnUi51BXa
uC/4xnGs8wxS4opD1SCO9/emohVXH+ce2bKEZj7ymyMo5akBRdbSfCzmC64JbckpXc5ygc7hgBDq
SzkmZ4Hge4Ii4J5kS0WD/qjqLRDGebVclVjj7wyGJKkHc99Lmb3agZsnkDGS8kmkJNMn9KPkmOzB
rAIa0P/P/LTrfRi20bBzAOys7b63Nvrsx2b77gippfx782tUTpaj6jzZnSd/jX6t1WYvN8XVwSNV
hrWxJqG//GvtV/Pr54YBSOlKd7bxnK2uUpUYUGiLRqajndHJN0JAtSx6c8yA5vunxmvcszvLKZix
ZR2wFksWhkxWl14VL5HfGXc96rsPpvPDMPJ8p7lUpKRipDZ+Q+NIeW+T4O/dUfi9xWzw/Wu2VKMM
wu//mi27h+47zAv/PtsMXWONhiGf6FnnOXaLNzg6j1XpzepEUfUSwA+Q3Xab6GdkX6uFaMvyDWy4
sx19r8F6qC3elCy0l/fXyL45NQ7PJqJWMVIafNqFCdPCEmZ8wa4Dx4hes17MiVMrYvfFLyt9kiqf
uaa/dEFYv1dRQr677JObQgZ2V5MQ3jt/rdb+Wm2XQ/7LHZ7ytDB/z6tjxMje44A041Q6yS2Dtrbr
O+dzdaBBc/RF+aRZPX45fgiG0fGHD0fDhMnU1V8NrD22WvTyB0yjJq32/mAn+6agG/ouBoyOehWg
T29RxGhIdF00M1e2qKB7B2GCyXJiY9qGpiGuKmHWqhFJ+pyMbx4ws0WsifgPVAQWgF6V706kBKs5
63nJO908YmLYrpMyLN5NVxzdxgduiFkVGlXDM5I25bbCCxv2MnYiMWgCoJBJvLeBWVOzK8NjnGBH
MiOdUi1ybmCC9dtwiPCfQwPJE3Tr5XPoTMXx3ocsb7ecGr4scvS+0kTXpOgRD0nkumqAXWQH6Fkq
Z1eJzG+Bp/2WN/ip3W/ApPzWVNX4Nt/8r+fMy6d51T9e5z+X/zVHHbN1Z4TBo+U7Hepq4bsW98TM
aFQ+N0RZSHjHj7JlJ7CEYsfOD6Ye589kkDk2QBdbuf7QnQGcJysjwaJp9mQs3K598h1ImvOOEFO2
e/prjGLzfUxi8eSYxjrZ+msd8hvgU4aoOFpZlWxznxQSaArzxZ6aiwzKptIPlyXOEteE8sq5QKZs
GaBF+ENFfYTcTPOKZNlimtmHaTGAtyhIvsbzHejZzzvZJ0flPGQP/ofRr1chqQN5KRzFfoQ0jiaH
9tF5DglTPap3ZtRrH43xUMWqeA9Dxdz7Iz9ZzqrG9g2v9oi8hN5dghQaouyncNOgYlnrJx3H7GcB
P6v3vAilqFp79HpMt+2ibW6WXivIDuYq1gZq+RGUGqog+Ds1Raeskemd1l5b1jtZY6bese9rEq0d
rgLXqquyeyk6BFp3nyYr1vM0jtnG02Rjn1MjeHKfNnmIQydutlSV0JhhmMW2QOv5v7/7n+e5qaYe
Td9fOo1RbMll/O9fqVGxbw8RKUI2sLk2+IosG9TWNoVosNZKYSgumhE/CwmxCMKs28q/Xw/FTemU
6jHt0/aGuOIPV3PFyaiocxpqo53g6v6QBR5ZxAlUex9qBpTBueZTzsxWA4TJRpZ7EG9sFyFgqy1U
BaCapppvZJlNolXlHejr4gLNx8YPo/37qHSrl/O0xlyPHerCs5WWp1lkjRUrGc6y7SjkAFR4YpvU
KUiI4l+1w845OMtL4U/BmVTJUg08FGn+6u9JcO80o6ayETWnaT6MVvJcWsS7TtHso+ySF010ncD6
XA1WToGdo+MANcWkrX4yNd4z0hjo7VV6edPaUEAvqZ0fCuSXTvHtP7rxSc/1R/m+wh4mN+bF4/1t
jiztSjjXPhYdkCLIAj8rXZ8Wud3ONDDw0t7mqwbfxPrsQ6T9loV3WbRXYf3rC1+tk2VlF2Bmyz+L
+F9zMBXGo7rwTrJUj5Ffs/LVxN5afveit47xOtW1vgbjiJ9qyVbUR41BYV1X3oGhHXG2zL5rLtKh
JcwdZB6zpVVYzdXtI2d8Fs9W1aOKEvochE1bDbYNkqNLKRkoxQNlX1rlw7Ibww00//akjlNhnZOu
gkQqyzuoIkB5IyLYGVNWc6T3jJu89H7dXifzZzbA0b/3o4v6muuDC4++MO+z1P/D2nktOa4ra/qJ
GEFvbuVtmS7fN4y29N7z6ecDVF2q1XvNnLMj5oZNAAlKqpZIIPM3YtVpFEDKrn1NG7u7gmJ3Uf2W
mneqPvB1NxIr3IVhU8KkRCDPEAc5LAciASdX4VgtS6Qyt9LXq+l0bacbwN8ngTSVfaXX83iMNMo0
EqoK/vguczzrJEMiLNtuBwfpEDEBRyGg5xJIhDpde3vZ3k9zDWTDHOL5uYr2dZt4zQbf2Gk/N/ka
l6EeycaZjUqrnTJIEacacebTlMIl1TrvEcesYQubcWwWsk+G2BJekdV+tBs752GSSRpdcfSDa0zI
fggla89KjINlD7e9SMtUOlY4sZYgE7McHS9cyr+E+Iv5CM1eRANll/xbiX6vQnzs2vUR/3d/BHrR
Jh28xBODv7rfN/NN4guqHW/ioyXewzgq8QIfoAE1KKA42p3M2MQR9dkRu3bNxuLzT4sqQLOOCpGd
Z8lya9voEShdhi+UaGZZ2h4Blhwvn1z1JwgXob+Xmt2Yo91dYAuZ3p9lDqbT4ASEpMJ2FyNRz8ez
NGudfvcOGBDjrQbGSeZn+K9CSr+vQ2ENVJztsIVoKU/HeE5WrtGD5BMjTtkXZ3l2Pcg+gMeqRxpN
BKlwnjfvP/Im9N5k5+WaKKqgbu3iYSA7/7qcbHriJdTOXIYkTI/XsKmr6n0E/SHaasITNtbUw2Dr
o74XBhXrvNCpdN/laF+Rj/34d+BBINrT+78f4y76b4jj8H70Halq94JU7zNQklGWe6sLEJ2kgLPr
A60hy8EaTwYiu++dvdZcX+DsgRgIgOBMlD3OsVzBebMppJQ1jK9Q113igmmvgNTowzdbT79GujNs
Or3tj+2Y9EfYmpWPVFxWQg8qcY0ZZg0dXPSD5dn1oPgUVm1n2l27/i1M9gEA6sGFTfEFiSSRRHrh
c2sHILuUzeshz6eWZ0O0vnZJ6BLKDf5N2hRQYeoYKSjwS11g2nskLUA5+PwvxKZnLc0KQp09+Zaz
0lvqd633+2LoG851uHYzRV1l3YhJEdJ1qjHat72atl9mo1APaj4nCzko+7zEhLziuuFWNqtJfcXD
yqU+PXvdcMGo6oG/tnxoNpah5pgOoVsg03BdCJgsQyX8nBs4AwZueQqHoSIxpoBRNnCz84PJX1i2
Y23lAzlAEXpXzcnL9UF9fR7/c/DaXw31xqfwdeghZ14YIgaibWcdr4x3/ggptbMclfbkpLk/j3ai
eZ0rR9EwepiDsv2mY5EBfRLOuVx+sfombRZMX0YF8cogin/GE0a1dT+Mx2Bk63Dqhzi5sXATXLJS
3HsF9p9q40Msjca3TsBvXd0x8D2EABE0frtT43a+w3xrJn0aql/FJH/oj5pGBlrmVwffmc9jqMAy
FlmQj9Rs6KbfRx+lJNklD0EsltLZjKmNUQ43iTesohJ/VSqU77SUgbKKZeE3ItcGo65gAtG4xY3h
NJcw+SmDIQ6QCp7/I0wpR+2mEoBLH11KZ7yXj5x4TIShmf9TtuQhIeW67kqhiCzMKmVfjcvqwlH1
7PDueGmuSxP7GB+K+iWVLD9EHOYvWZzph1BmhzIEltazSwL7+jnjyFBOhYnqn/iTmPXkrXzFcVfy
GQ4D7haIBOaD/OQvD+zcg17kkn/dyAj51C7MKNyBwjEuj3nZN2gsCmsEHq8rAr11S7QRNZ3qc60l
87ZHruQGfAb1LGEg7sfAspKp97Zp5f6SD4aun3Y1ZfajbF3WAW08fuqTywDYn/VyMNlU3NcQCyFA
LAyzdvEUGuz9ZPNE41nbv7gF5tECEPBvEXjY9S8QVz5FNI3QEbValLrEsiaKFfdUaOreiBKWNPJj
5nO8a1I0uK8fs8zAKXkdkM5rH9yYcGs5PnYwYumT8Kzbz24Mb1hpvw9DXj/pExl2mOaUQ7qmvqV2
C8YP6weyaNMCftb4c2pcvmF2C7sJA1fSb66940863rf8h11ChGOmmns/5KUHXRdFBxdugmEHiyKJ
XjMdQUe87NpDzQ/yYFdBs3FwEEWaL+sf+7AfjxmeXIsqnvvHGu3tL3OABWoR+e3ST9tTo7XTbWMl
HuR8dVrZJt+2IDbT+xqO26HTAKfksVrBtGx3sk6EDP17RCsimv9dRNJlFToG3adreHPZrlWc4pZg
LpKtq8XpMrfhuACW9etbJX7rJgdGXDJBi/XD2NxdRjvY1CuzSjaZXpDGa03jRUEpdBkHdnTSvdR8
MSk+ZVPRPU1A02/Jpv2QUUVQelvL6JjER+CjTUccElnSFQE+AvLU7hW+9tg8wXER3gJoZ2z6SHDT
hdi4WijeqgtKhF9E84pflirkqWZ5CFwl5vI6UHdAnC2SZivf8bKVN8AQTlNj71iDB6AbFAlk5zxg
3YgZDiRlIQiCGQ6Wi0gO5uaToXX9Ho0MVO6doHwZcpA3xZROuzDvyhc1BhenRYZ6I0dDC/rmPDzD
W3Rve9N+7dwInxrMDxZqhU+orYTeN8vXD6aV4aWaDW+Tl6a/G21+xWTOep3bqGPlabZfQjYwG4C0
4dnNNXvv5qq6i/phgEJipCsVlkGMz+VGumVJkyw9zbmrij60D1gj5kHz3h5ETU8Gyj4bu4nLPNnn
2wN6ErrebSRUok3BpOitxULacf3THM3+aar0YAWdVlkiFGH37HYz5SSHMx01caRHl5PqfkUJzrm9
HmqrTlb2gIWL7HM7dlbgF8ITxvDa8RqHivl8zOMWsTnmp6kdLgrfnRt96ceokgRqH587u1xXZGVu
ET2ybuXZMNTJll2sK0Tm3vu8Uu8PdWz9nCJrqSMh/UQ2AxeROTLRq/LG125CItXsLXVvCmF2DxVB
hL8e3sE7olIs68eysGzE+pafQnAnW5YWqSu8YryNLCrXI4jxTIl/y5I0Fo7fqI45Z00c5Jnaqq9+
5rW7kPxfu2WHHu7UxvseOe17RKtW0wapLvaeXjPsEraQLBgHSBZ2MVHNHrRtBCbzfGmiLU/etijq
lYzJS6e5s+sWZ50M6+zcd3gCI1A3hnb2lk+ZheDBPB7rZLCfyxEVzaTJ3iDRTrt5QMzH1DHUoPw0
LqDrNLvZYOrUBJA2kSGtL20ylXyNfN14MH3tbTIt/XnM5yen0bFc7+MjP8DgLUl8fZUADjlbY+oc
Zz/Xqd6gsqV6hunhQWpXCliysatWY4glc9Eahy6vDUBY0HpP3CaSddAZlL1ljKnX9gnmzLDlVjhD
E1CRQ9LNCKJ38ci68T17cc1XkHJO0PcDLH3y1cfJQjnMidcobPV7O+V3tJ0dNQIpkWBbYxbO+dIJ
HQJTcWI2CRShRYm1z1maeAz8RE2jfgF2EN0kHZlz2V2qEMe03uk3siknhVpTL61+dJdy85Q7leJ6
i5H/kw3Ztm4/p9pDyi3+Ia35wxQmcigCoPvVroyHCXfIT/2NeE7/M35mJ7xKe+/SP6FWFOdbPfEh
98tdbir2wPnHAfVvsfWVR5gbEF4w29jAT0Nu1+6fOigrBx/NsZV8Ka3194MzD08oVFaf+kV8SE1E
YKebc16zaTd8895y3PChNKe9vLO3pgd1rnMAjVLDf0E/umfPyS7DLtPk/h1khVY8KCLNSuFm4SDT
RgCqFdNBTSdtKGgNgGUvmD85LA92mlsA5TO9+u6Xjr+v0D5YOVk2bD0hcDCH+JRPtQUuNHHgT5Vu
ep/gL9kaHdQ/0ZVqFUUy1j4yXkWrWa/LQ0qi4PT3M0a2EWbTSADVqG36SrxR9UZZDlGt36AfiuSi
FpOWtgwAJko37KDTYus81tZDarXjF9/lV0Vjhjh/SFT9R+6YwTnqimY51TgMyub1kFD8P8sm/rZo
eoBt3KLsNEAUcPlLWGzNNxWVpD01mRdnjFJ+KFW8tQVsLlfC/E71HDYyAgNcKPr3zu5UdPGBfEiQ
6PVQpy2Ijdr5du2SZxjkjGe0N8azbaSoGJrmJQIlkIfQtPFzK7N9qzXT2wgrbgW02D03Xc82U0NN
P8rV7Nk31VdM5OyfVKwobIQnXWleNENpvlRj3VJaDH4XQZweZVeBpdttO+abWQTILtvy1U2cKNkq
DzsDybqhWQdjmeAqYQVLiYctZxXXuXiy93hUNacIkQN3YeQ/FcTCtVpz7tl6OPsqcrrNPDb4Mqbl
USLXgZN1C1sUB5Bw4w4bhDdJ3kASDYynWtURzaNlULG/tJB3+mGESPWM/oTglgT8NOxmF6MaH8NQ
179METBfN9cFrhi0GmqY+xoBLYDFNKOxi1Za6kYH+QMQk6zJQq3CdNEbHkKAe7NnF0c2VKeLQzBZ
L95pGJ6Q5cluO5nhG7QNUpFC146/nvwL6Y4/LQ1PGbfXP6tVjkCU3flOdiH2ExyCBLnDqYkrUreg
dnKcR0BOW9V6mJzyTWnmN08x2vuw1vRbhyfBQvajnYg+uB+2hza289emPztDWb057mOv43Edpsn0
mhq8dQWSyBm6r/+EPNal30oqc0+NAY2G2FmNhVrf5CP42Gd5WwkQp5DoByUqHLZpyF+AgpA9EhkR
a5q3mac4XP41kJcoLPW1Wu/kgO75wc63fPOgo682BtWTrN9Y6TKcaMh9MSPoXVZPSFLON5oG3EVk
vm3zXgtcfKr46RXbwcClpNEq7a6pqlSo6Wa/aqwessD8rSrDk80373VEbwXZST2989Bq2rWGaezx
CIhvhhTbF0w6lNsxR5PKQhnjTGG1OZVD9cT2EFFWxQz91dzU1rrHFu+LPGhkFewkts9Z3iGS6frh
zo0sPTmD5NC2ZubeQ9dQb+U3Mk7te75+KrlWvoNiTLaAvHlfZm1eB0O2qS3u/JOjYDk8srbUktw+
5KhDbXQzzJ8gLf0c/Mz+KUIHs8mWRZjY1XcMfpJ9TyrsptDiZ6sqg0sL19fiRvaPYtCqw2efeuFe
9ifAiLWFnfysDfOl9iaHVAwHg2coLEpxOgBanAKVvzMPUDnopn03A3BSq5WOZ+qqQKtmc4EjXWh4
TlI/46ZerSKPJZD8j3Ta6XPzOioLegZ2fMt+DE56nvBx//ENQqXbWAHeRTXonwO5Xt70XlAfr/1N
7tZHcQ1vqotNNWNq13eWcR7FIatLBWXTmIJFCofkU98lpnGyXTApb3JAHhI5Q54iC5Ev89gp113d
v18w2mJODiooNKz5u9NZ5s4XCkdh36AwKX6OUehgDuWpsFYaN3xSw2kr+0nfU7TCw2sjmyh1HeI8
qR/xIEjPcnrtBM8XAQGvDM7qoIfO2xR6Dx4QpRLv5WPil8WRLXqAdJGrAvTtO6AIrNQj0KuMt6QP
yoU8/dS+TPg05rmqvjCMstghqeneOkp7J7+XSdi5t0De7jRMGE9jPGSI9yFml2VleW7GnJ1QXS/d
yrIecdZs7ktnRiEcisZUBerBJqW2NFy1fPFRBF63WDxs5aTut94BLpiPEsMc6551VyWQIf2eEm83
WXcfY4Ff2JcWV2BHooU3Qwl1tK2V5IB8ukHiQTuAArfQuR2DL3GW3aSSh1Y5897wgSp73dzcuRXK
DuaMp92rguZpg6LgjT9b411sZz238PBNMZPpTnZd+pNu27AlPIcU1C79fNR4xd2efBACIOdLjSYc
8oPW+zuMvZRXa07SdZzHxclDEPWMQn25Mik2f7NMBHLDDChBC2/OM3in7EbcHY9DbWtYCq4RmYuy
mqlHP11X2bG68veXZVDrGN6axZx/aPPwoZ1Q/1vrPepLhtmWu09b1Yjc7Gge55aN0aEcdZigVm6d
jBgxak2Nb+QtihpdfFKL6UXeomRXoWqQoMi1Xu5kmh1X56FrTnWs70iwGW/tHHUkrprgxi28+shs
DHYgPD5jfvgmNwIfoRXoWVTUo/fQxveDzWgk4TNa89dQr6+c02wkv+SKCIPq4LIsckzlBha+s7uu
lORyabI16ClTArv+g7FSKo9V4Ce3ksMiWSu1Y9RrZ/IKULrwWspcu1GU1t3Vvg5kzgkqpJoxZFqH
jQNurhyU/oD00ddp4H81DLv+YfL1+MEFPpjZPSCDsH8Qz9ZlOkfuVja9RMVZcAq+yZac0xTN8xRP
8VlO8jK/RWwui1eUM1XsY2Z1TV46OLczHBeyFrh3ipKrPMgBeUbaLjzZWQaja/KmhW/F+s9+HYh1
lhlXiP71hntfmnBYXQ8Q1axiSZemLIvMIU/XSQ1KHVehRxhCwY9/nGDmEcoedhqXE7esnBcrzbZl
hzc7dxvrPnFb4IF4ra8Hvw2/1/B4uxYHBYu6v8WS4qBbiKt25vhLjsuJNvpYy7LR01uEevcOa8Mv
TjB0D5qQTpW//5lnYYktzEKxm+KlmwXkq0OsQI4WKfKmdptxAxij6KlQzXWbg0eChAfzLNzWPR65
xtB6b3p46VaRYd2qSfreTfSs+Bi1+dqADNpTI+4c7BW6RxpSAUE2IhMlTVgSfazLEclH/9MI/Bpp
SryK7i88c6srANLZEHKwSf3qpgguJOxwbhydWxkAQEC6aG0+uk37G4Hk6Zul+WRgxpcGM6XdTPXw
XAyg1bcTfR2Po4Tk+eMENgnGZFicJUpNNtFtLs4SpTbXiIvJUfam+qaLk2xlWtg3DbraHR08ZR+y
WLmreE3lMaq7S1NLnPGrDCu87+oMBmYu0ZgVyVf+q96o8GqPUdRjtah38S6sVcQb/Xbc2aY23g/w
geSOQh5SL7FWemWVm1rwaxGOnsjyvkfUps3GQ0Tk9lSi1Mg+JHSqR/Se83vDRJukMaLmzHorfrRd
pIaFWAgOK+am6dJ228xgSULb2riseiCq9N0pzmrk63q7QWtIJJQLXbsBwxY+JCZ7AN9HnutixDs1
yiqoMYWRo5EYDRRGpYdvarjBw9wE67myk7vJbvJ94pPzfqZSn+zCFLEYQ8Wt4AJJLRD7o2ZB25G0
JdlGPvVPe+7NVTej0gwX3AUACRc3KBW0TjOUnWRTQiAt7I7wGXiQPZlXImgp4mMRb2nYQlzjZYjb
/mu8keXJIgqxA62FhWvvGPpKyZuZhIU39ZsLhrpIhoi0qKjxapFymtN8OuEWKPe3ueqlu5LK1jIS
212jdXJ4Gc5J7oDlntfJZ1xJqvROxluYBbJgMe2djbTtkYLyGwJLAkOsVo9xhZetV4CgRaKxwYNx
Sup1rmrz0m5Yy13egp7ZMzQMVikyw4iOE4w5BAC4460CtvD3mALV9y4iJDd96ghoG+9b8aNLUw7K
MBmhZNaqhim9rY0a7r5YWI41hhReZhrrKPLIzXysL+UZv6L86HsmXHbWnZcl52Xa1Oz1ZLap8DUR
8mP8NdspgDY8N+PGRBGdcjZ9nw7FgApY7jWXkOvANKJwteD7b5zM1PzuZ9S6ZU2ksIL2AoPoIg3x
fjEga/5ODmEUDiedjh8Nl2hZLZHDniieygFPw2TrV+GmFU7HWN7cogBibgcL6oP8D2ux172Ji+gO
vouDuqVTblAStC7/dQrIzmUWTuV+SMbgbgoxERmm6WeoKsisizV8hKK/sdLzDLHmlygGK/UdTOIE
04JNfsgXZBWrFJH/ygNcWKRyuKGmeBm+JgdkdJXN6tJFZuyyPZhCpT72PDbly37aMeDKwoogQvxG
vhXXXGCdEmMrjyiwm1fKxrQRlkNXVWyxnfEHuCc2u5h7ahYc5aCyn1GcCdZj2sT7ARHCdSx0dyQk
K03d4AzmdjVUJQoMsqko9UpGpID9XTcT2rGReSMPQ9X/zklf7K5dKtiom2AK4z3UylfZn2caHAK7
Foa+wdmtsvAszxD3mtdmhnDUtU8OmLoVLcuynDZpHmRHPepfr9/pJkO2DiG410j8ECJ0yiGpSk42
hBl+vUrvHlG2TKinFxSBfLR3R3bzv2zExYvR/xVZUPLUwU2eBiO31nphNCdVAyramN6MzTqaAJox
IWjh2vEFM+YhG3We4/pZAsokjMzHPS3LUfOAKDsu0q60N/kDAvghWN+iu82G6LtpRmKpHqZ7lDL6
lWy2IHVWeVC6O9l0fOWn407RrWzlD7Nn4UUo0yJzjzBUayPMkxk65mdCN2kuCgN9uTvDGJJ6WQnt
pEzro4NUVqKMmC+7UN+oAjom2QqS0SDPLofKwkVbiR5l/zVM0f16beRVDcGraG7wtF9fChl/NdOg
3g2mly37rAkeuKHES0oG01ek885TEzaQXodw4QCb+jUb4++Un8YLxukFRFclosDTOlvETduDkXgm
/mk4pemlkm3sof6VdrmX7u2M1Gli1d96fRqHbzPAeBSiYEcKdAXLyPfDtVlEE4li2c79CVcRdhj/
Fif79G6NgkJwlvcpW9ysoJzr3ABLdyFvTNcbmByVzcAL9DVmEO8h14HGQj1EM2+DairWPlTZFUq0
+YXzLM/i6FaJnPL22s1t6HOoMhP/J7Sz0upTaJtGd2BAbzBFne6TXlE3g2vlJ2UepkOotj7PbSwR
urbQV5R4+6e+H7rFzIrse8st/kIu8i1tYdh5icLt+MPFX+6lHipz2dUubgEkBfF0qOxlCL7gu4Iw
RzqQhKwBH278qPf3eqGbX9gUs6cWEfCZfqCSPzwkXtntPX9GAFrvjNfOpDYiAqYYxikeHeUNOnj6
2bG5lwEnV04uN82zIoBG10PXvnXNlJ2uPfLsUyisrhW+Y+Py2keWauVQE7yL6qbcdB5gFcvO54ce
b8c7D41O4Mzzw6A600PZWD07T208yKZdKuFeZ20DKjBsq6XRP2v6UH+Rg6bYi4wp2W7ZZNXGDW62
vl9C/RadTgX+kRysHdZkbRYcAfRiXknC6wYJL4Sdo7hFHxj/aripJL1Fa9YiDiIknoduNyfJT9l/
OchZGOYUy3lOTFZVan4owEwt7IItoKt73W3HL3IFw6Z/QcwaFFJg/U6TpaWo+W9UyBGP8ednzzN1
EkG1eQNMD1/3WO3Xl/TXTDoy91eJcLLyhspFmB20bex50ysFeUTjceY8xl00vbrxOhNRk4Pl+iVK
dJtkSv4ZpUSV8vlaH1Fzj5S3vNafV6yjcOVn8ByVaeVmSOfOY2x+6Yo43qKXDOVANGfAQl96mOo4
ws7nqO9pORPGappdLvCsgS2u4GGOB66u7wMxHAZDf6P17UHOv8woGkx84NhtUpQsmTGthh4PnAuP
eixAvZQ9pjnJOJLDj8n3COn3Akt3uQQGuo8+DUrccjgVw6Efvg+T8YFFKWa7E0Y3sV7d91i5agjd
tdAqB0qSf9UCwPsebbu19n892q+1AGxGjmWuW3u5XpBhVawMhxFFnX8rWySacTf3trqrcQMbFjIE
2AsuCnLD/jEsB/S4KLD5EBUROYpQ5WXyREL4zwx8V1FiZ2eOVm1ynAN0ui+nsl2KTnnWveE6qRzk
uamE6aXXVnLir1Fy+K8Y2QyUHnJbmrxlmVdfPtrQ57+MGFVw6oPv6Yd/+8giS6GmfX6ZJD/INV8h
JwxZjg60M6EEWQbCnUl1QSUExb6L9PAIIOr9gD0Ho8g+BOHm2lu7lYZvrQi9BMghoRiTORh+GqW1
bQQQatnN+bNqFjYo7da5n5KIg4/aOIvFSyPiexu71uES7o9BvkemGk17ER+Lg9oYpK7aSF/JGXIg
CJR86YiX6Sul3/mlIoxzwC0IxwO9OTp5i0WM2/tIQ7tGC8ZH9GZ2EuDUonjrv0csGQ/JghrQsPKT
prxtE6MCExJnP2pK/3lc6l8HIFfrOc5c6AiUTj2gxfvC0BeV6sX3WJoagIywl9q8r++V4RvyBcmL
n/TlvhcWJlLiRsVn3gnGbFFR5tjkg+ODqakzZ6dP6WEue2qhmmutpyjBfW7E1qyssbcrbJsvrCMX
fm3HN3FwkX3ggW4shImISCSwcE0wiYSWTe4g9nVWZ9Va5g7kCI3ryJ+wP3PgAJICSXKD8lUvuKHt
uJDYXUmnrib4okOEELlvCnjG+BEjhyUT29bz/5iHBAnW4Ubz4JPSe7QD51Wf6uyHNxXovVfNY9ZT
vwBD5W2LpggWVgFij7pXdACjhx1cO7kvU27x3CFHkKOPsXBta7j/nyM6K3tq6rjF4rJrbi8aPiP8
pb4HFeJqISBmKf0j+hDVVU5/xamiL8eofRuqDZt70PubXCuDU6iMxYlFtbPuk1p5NAx4JNif+78s
nLw145cxuqh0apX6mIo5UzgHJ7R4ipM/mA5Qad9/hC3xPqc7/TVHvo434DkZu9Gzxg3+DEZVW6Pf
gcGnKAJ0o0cRAN1cg1wn7XnIf4Vjwt5MtHwERqaFnMdmPj9NBeYxH7Gy/xJi+sMNKqB7z+13mtbZ
PxPdeisQAkJzUws3TaVWx84YQrwBQGlQqzXfRGiVz/PCT7PfVOa8Budlp2+3KLtOa57W2E1oKOlw
V6wf4tr6lmtu+L3EXX4xjFp5j9XucAxQZ1zJdFyk3VEasL7GjfEWxb0JbkmbdqqPsEwkHoq4npWk
MXBSQKIpfsw98odK3OwD1TGhpFJ+44mFFHyjOdXKDiuWovZkPrcdWGiQ3ygTFgG6iumUIa4I7jBZ
JTpZ8zlS0P9loO2s5CQc25azW1rHUDMfGsOPvgzQ/W5J4+Pegor/2xBi2FP5U7eXTbt883XyZEGV
o4meIjXJHSV8CweSmq5lNOcodo1HfHK2sh+NOu6DiccmWlxMvIgLCmqBaLq9q4veP8qD7aY+otDm
e7OaYhg+nY651kdIDWojWrnjuBh45+up9LuHhlvHoR1xkpNNfdZ7FnJ4xQSJcgNmpX/QijLDgg4z
HTmIXRBJOcteykE5Ken1AEsxpdj7ZscOxqxGvkozBnlO73xRqiHZQ68It2GVNM92zRakypun3tWH
QyPc64R+YSkOru1HB24YKY8K176XA7mqgBH30LPQfL2Jl6EQKUT0Jdxe2pmr/UyKzjn4Us5QzEO8
eWm2sXorr4LimX4zxMVmULpi00OTPeAm9bONkuwHjgPPoV/kT2ZfadvW5s4Rx7P/UBvFvwVUY9bt
8p7MpOYkm9TEFhaa36/I98FPemAhzd6HyZ8a36MB7HsXRPrT0GDDGmR8IWKeW9uyzXWkP8b4hLw6
XBFjaO5nyOaA1XT9BZ2Un4gVDDelqPjI+3HYd2sj9rqLnqg1DagnDN19PD6hqR9h9aMXIKtT96W3
7b38UDBR2AmnyCH3Oc4irM7ykypQCC7spEINjTvZyivL27uRjTi+GATM0X5BoGFcjmWobq99mAX+
Pcsy9GYhJ8gwa7TxA2L98n+d1eeUdCAENwJOSgH5OuPSFq9RT92Ru4V/AhwZPgyFN28sD8aMOqQs
GPG84sfk8NVjPwAiJFY3IbkUFrACEjIySiYvuG+09UBC8sXq2XeE6oBTUuedQhdRq14oSc2pSlHM
SBMcLblBGIQZaTh+CpP9MqzLkHygeju9VgBkZVigJe9XGz+u5oiryaYIK8GbL2bgxWffZA+fygok
D4wXm4LRZnQQ0QKPx1ZACYUNrxvcatgXPPl6upT9VtI3xwlBoWUSsspv20lb6VNZ7OXoyIepUKv8
Yk+jeW/7I7AYLqbH1F0hfQVr2Sxn6uGKW/tH2Qz633jWVuBXeEN+YK0QQbMXdYwa8xxk8Stqakg7
mPXzhLDaDaLcLVKBVfRaj4jX5n0xbZGTiF51N3nTFLO/c3KXelGZ7GV3q1XTPhtxcpGTqmCES1j6
41GO/vPaalywZBev2WTW52sjs//WOW1/l7TF8G/X1sU76GfBU/y4dpe/qgM5NsM4zY4RotDCQVXb
9zOj5D7iGIoUMQtvsjHHs1EGIoLhr1IjQdhPRCOwyoicPbpps4+67h7mbXRjam2nreQUOEELZQjN
02BW1g4h1+cI1U9kPpWU8iFySb1aW3gLtWW+U4qS3b/faisZY3mWe9ZPHUbs2dHQ3Dc8s5B7ENPl
Ifk4M2c7XZF5yTNz3ORCeil0Wbv0TnjvmIN2b6bKA7tndJHCBpmEEpckCemktvZXlJwso1TU7dFB
dcxlyj3r4Fb1z3yw4m/ipPxzYpIqkD3yZA67n/JE+3Migv+rmP/pJeQFQZee+ZuyRFTQwlKGctqx
ABhfi3zcpXkbPXaZqEBpUbmQ/TLMNxAasFk8vfJw2YV+Gj+CU/uPME9cTYapffcprOoVNk0hstLX
q3286DShVj/+82qup7Zr+aIWZa5VqWBfHEYYkSUT/AZZyJJNy2yVkyxzpdxeLqNSbuE6KoUcJsX+
/zpXvg35QvLK1MWV0/V1r2/y+rpydPh4G1PU9lt4hc4ysVwwE553tuLBvFUV27yVZ3GDF4qfmCNG
LWKg7yJnUXm6usjndtzKQF12NnW1Su26OV8n/28vKl4tKFLz9nrhNk8wspWv+XHhS99/c1E5PwVY
d3m3ny6qgSRWnfDzuw0NFAcCQ7n8CS6xf3/8j7+LvKhrq+NWvvHrZ/5/XfjT6+e+na2NbiUF8Psw
eenKWMW2EPk9xcVDl2xnuJVNyHAAPrIa58pByPGVrX9fRtRHhBKfjCj08NN07D7/Y7pb5Z+nN3ax
lBf7mI4Dybwo40Y9Bx1JTFuAnBPjWzZP0Q+qpGxjUaRGM9KFToiB47b0++QhoOz8L6GJ3byHjjZ8
HBk6adWvZBiWphOlT0Zhmut0hvqBF6t7BPgH/BS3usdZ5N7qehrYkSxabva/CvSg6MmybcvyaKGJ
ssYsDkbZ+0t9MDEXE3UQq+7RKEIN0MTp9UGGyX4nsLDZUXRKpj12LR2qrEd5dj0YeCBQc3TfQ64D
fwXLpu8a5TJzwAJSBR7OiV/DeAi87ygMNwij/GnGwLkL8KsOfn+9Mq8LKgpoiKQghqJ8EnaQw4HF
o/XgoyQGVA4HblOIuSEgmX4hKQ8Z+TcaifEjFOD2sVae5bZbNkrlWW7IC1Rq/zmSTJ/C/p4j0QB8
//5zjlxomqbRPKrNi7y0nQfuxlMcdO+n5/9m4r++J/zB9GU44uSpql2xlE8nDAuUJbL+5kE+wxDz
ZEHWvwBDy06eO/HtFGyFsDQ/R2naGU5t/8L25T1KnevvaTvnoODU6P8wdl7LjcPKun4iVjGHW2VZ
km05jT03rInMJJjD05+PkJflmT17nX3DIoAG5UCRQPcfELActL2n+tZj3PuvFJTC760KZGsyehel
U8js44R4nxS/jYtfg+oWX4d5InxMbV8jfvDohu6rHAfJ8nliHJTo4cxX7PLfcmIPCnYTGS/1ZHU3
deJjZo62ErgZDWKVxStz8F/kHaxE3s9GBMkLJYJyrbt9cmK3hEXnP+aUw4u0pviY081zmjBPTkNZ
ZAenMaaNXuxqU9E3LDpK3IRc69BlnTnLJyDnXvEdC6mqvaUqUi5QUIKFVy2EKPz5fnoV6Am8YjNv
Lju1zc7GFCfbKcEH2chm8VWwvOEjJp/eejJnX8hhSO5qZ9AogvfxD2HuJZJLidJ4GcXDeM+y39u3
6MpuMuydnm3hvcoIzdLvCgOkpmi/Kflo3Ccz020SGLJhBUDxlpbsL8ICY4KJ16pQG5bpCj6TGzPV
/KUclgdbNajeZ8q5kiFx/GWwMfYGFBGfjLqw92UXqDtKHeOt5Znp2nXi+qkescUJQe19Q3joVFTz
/ixhH2+a6m9RjC9Ol8Rv46hVyxRk/0Ng8N9sMhezkrarNvK7LQ+5LQaEZvmqO8V3K8qbo0CBba+y
gFgEJCWax3FE9d+7UzpSed+RJy1QqYejuZC6tnHcbiPNnQ6OZPqihic2Thsr+GBO5i1lZQ2l1ig4
xBXgyLFtnqsAiGTi6MMuRtHs0XC1XwhkFPdBkozLQu+WUFsp7/15VpgjCkBB0uIZO5/9OcpykT42
ke+jf8YVas3jycUvdZ71d2zIrFjO//Oaf3/i/xYXiGPmBGr5HYB1CtHFVB94myOyV/cD6sY0bStr
74YCn/sUO9ClX07dOmJNve7rhDZeaduaTeCdDO7LAM0ulcRiVSbaA0Jd2dZAaHUtqLEgjPiN5J63
LhKj24dZKJ71yTrBsKm/WW6CwDyyVScbPuI9fk/tQg6kGQ/bcbDbc44v6lHYWJ/LKymO2IMCr9Ej
F9auKc1uU6eO8dU0V00JiA/NmHI72LxzIPE9k4FFQiEtf0pIfB5qzrbIrGktGSN2HYTz/i49Svz8
PKkGMVWEVPWQjZpYjV3OAlHBj47pG2RfAJb102ji1NRtXA2cnT6s1cqtgfyAW8eRYD9Nvv1oWRSx
YSOjOFP75SPeZBjjlL9yO7F/aIFyKsuaJ3xp8hXrDFAKIxDXOPVYSgQqnlLxYTAEKBDf9pb4QVa3
1hSA2SeBtW5to3wTZrjNs9j5MekKlAlHTA/OhGox+yhtG2tV+YSX9y9riv17J8yQOY5hdei69b0O
KvLOXuU++YGervuyFre6GqR73VWCfW8PLTtTO1pbuR49W8LARpY/yQ9l8rHr7Kloz1eq03x6F3+P
MOBAVa1OlrrR2SSqhvC2CEd0MM3B/max9XV5ZL5QJW931jRghxjUzmtIOcrcedlJQm/7QRhPnn2S
asGyAYxNjkwIqs0jn8KykwToDu8jf8zRIWPCEOOJmAxoowirXVNq0d9Iq68kO6OvynBZYuF5//+P
mKIiP4Csr8IG4agF/rCYheQYRgdYZfb8TRDE2Lhc+nWEC7FJenhNWm42QBmz4RKRlv1BLUPxpcTM
fkOKrWXFNmgPiqGk7xGFfW5y4T5jP95uk4asqVaZ/qMb5D8uH9JOb0049U8axdxdDUhxizC6s7Rm
9iAgv/vMcMKHwEnrc2P0T9RuxauqISVGcoK36dzU4Ost+jzxbjM3tJ4qEryyv9BLZ98rWgODxBKv
qBZQQmKNdpSj3muBnt9rqwEGKVVc4kPXK15bS8rVNcNezoFOttF7pXximyjuFBdNYWyts+dCG0xI
kwWy2WfeousCD0v8Tzmb9J6zMLc/9cVJjR27QCruWqjD91qssmLkUfFRGpOFL9m0hyI8tu2TBjXp
WOoTSbw8e2oHAWFl7gLM3FB3mU+vIdemPHMVnKxbeG2rvwZStejRVsdkG6NbeCF5KYYDItbDoU6C
4WC5sA0vnVGVLUtNd/dy4BoiZ1zi5Igjp1zHr+EgR10kHYJ+9ena8tRLE2+B4uK4ikrNOvBQsQ7y
7Hq49iVh/EziljqiVeXV4l8h17669v8T01jBZd44DD8b+JuvFZZcJb6GX4s0U++EeY6VAXyNMMx9
jhTmBaY1tRkG9EmGPxgQr2spV57JvjnCBnV1lPVc2S8P794B/xm9DvxdNvbu31mblm+ke3JCxkXp
HpdLLHkaV11d+1r4Q5DelW/6hyC+HKy1jTcoyUVZX/bAF0p4INfNfupmAWEyt5vaRcUamlSXbilp
lYtLOxrD4lZzquJ2+BiRfbDRAw2XQr24lXNiE/vJS2cIy3cdt2is4y5z59dt+Oo6fbxWG6Quhrbt
cWNLIA+DYfpi+da9RK3D971DQOk9tEl6nDlCEtoOHNF/hFaaYi/Z68KbnQ1NYr2v76zQspZOjFv8
Vej5ou9MyotcAQPX4L8G5AXSIp6WdTcmiO+DVpQ4nx5o2HLqwd3CDQSZKDuvcEVLr4elHZQAKf8B
cJR91ytcryrhQr0zDgf2iCtTpO02HwCeaq6dP8DzyR8SaLf4tyk277KseHCTLn+opu+1HXj3slH2
nnVTZlhaOJaOvL5OcR3ofOiue9EqyZJK/qOdGf1RXi4C3HkLHW4jW/IC109Ngbuvyw7S+VXBX0r7
X5teMWP8PDNeXqX95WiNCmWW+e1N6FUebFvJWK866wfeG+m+CQx74eWptpHavi32LhfNXyuozS2y
SmJxFf2VZ5e49mSpfXIJvXabYFsXlKfky24ApLpMRg0j7dnYTDa9qqn38iVp9tP76LUZzcF1rlp7
R5+Xfn6FBUo4/AL39D01muQ1yhxtOU6Zefa0Zsatkg7wK7e50X28gEOsBtGksk180VrxjMthv5jG
ofg+VhhsajCJF6KibJBG+PlIKHsHLMCpu6d0Eu1abzOkROqgA7RO8QGaPjWqeVSDB3ffKhVfXQYv
E0iKt349XqZrZdBToITJmYVhdq8rcGnKvETJ2R6g8RU4W1a5vwOXMy1lE3icdtIt7U22Wqy+HxuX
TAaRQaJpT4XRoWes6neX6AT4bO534000D+ptWK6rejDXERUBKaFg4ZKwFE5T3cgmlhBnQ/WCM0ZB
2XPsTLzH0F0ou3g6tQWVk6Gfii85jtJbbwq7dcf742j01e88BEIlD0bhNvshY9vYoTJw7U8/ImSf
HEW4FFtN1ffX1VTyXPqYIQf+al6nAaIjOQ+jf/VXnAy5fpBjg7xZZIP25kMF2F5/luuHXy8qL3Vp
1qBL8hqZ7vlH/u8fYc2/bQuTDUnTFj870CC1UtlP2Zjby9YYtV1XKxaJFbXa6NjfrFXYq09BpOj7
nGfBUjbh6rsnRbdfZQt3Rvsh6dSFnNnM09UAFH3glmcZoPg+iCXTHo/RZKEfKPhrlMpYnYCsrzHs
w2hxzML7dj4kAK5WkxlqK9mUAzJEn7qN6YLVu04INajXlFoht80XuRwGZNCqJm8wQYnzneyTVyr+
84G6E667i4vBkDRHRKai5aVc6rmYsVFVGtaXtvB4C7Gu9nbX+mmtakcQ4QiazdVUMgvZGRmBS3yu
oDdXxvqjLM7KgKBGP480PTKllq7cQjFasjeujhLYim7yLOlN9uOmKd2LeLcc1ZsO7UR5eomRpx+B
EhpbycmXgRlMGyT4azhTYK66wYzFBtQByg1NcGMYAaa5tQjGQ2tOkdjIU6C74yFUNEj0iI+RUEOQ
dAPVc1u4LvSuUeGZgOKKZWMxXyBkUsaLAlpthFAJEPauQR/z2jcg3HgdvZ79X+K6f8ydr9cHIDCk
RXKQ6Kitsm0LRKG9/XVW1In+NqhmtphK/X+MDnPfNI/+9zg5SsLiPe6vz7h+7t9xERpsBUL8c65S
6oAMVrPC1iCizk6+Eu/1ZAWrG+3KuVnnNeyf1sHcPmyzajkHO7kenqWqyDVYXg6K8nuwHNWbryy4
2nuhmXsdX++XuOqHW5gbP4Q71i8R3ncH1R7RJJoHI1zw9qrmppA9GU3txKEkrzlrOZp7FrZ9mY0Y
wBzcDtOMCQjFDUvK6iWPFRCe6hDw2J5H4+bBRJP3Xrb6OofibQ2Poec0z+B1ZG+RN/bZRzWnHV0P
Hi1SNopRRRslj9ojBdrsgLEZDkkUKh/UqGBPYzTGV3R2Do7Rm7+NtlvnaNN+h0SPtRN5p0fTaqN1
HTzMYnlYmAf5MdfQIJlbuoKICvgC+MeyHY96Q0V3jNeX5qygIs/6QXFu6sjYXrJLgdKPq2bsEYzr
NZh7aEfjqdfemtGETOeErmO0dEPj0XMSG4SaVoYb0gcsQ+Vay1em35mqeTesdZoF+8zkIB1ILLUo
NlU/VWvZDBqlwyq0/z3htAGlyTpomS8epXfJNN7ZELS/2R5Lh6gU9nOcGcOq9gzrLhSNCd9Ts26U
og2OVghWv9HNAlpW6S6bwhm+lKn/q0c+92cdFEvXm60ZNKff+qKxn/qeJbXrjvBuxmIv8yheqt8j
YDucUS4Vj1Ou78IWeYLJdXtoDsBmZS5GTspxJk4qYLfVMixTnNtFDcO70Z1TOwbu6dos3HLhJ3Zz
nErFnMA1ElfGQbBOLKNfVmHer5NCdRcYllVHP1B/GlGAc98wYXrvsx8+2vJ0tHWBcXJarlOHn6Ma
nBMAHz5tPiuqoJvmPzDvGi+ooVPTaaspL5ywhlbuceMinuAsfdf+ajflcBPWk38uqJzc9rUJ2qpU
zrIr7DxnN0GdWJiB4p/lgJO23koPavbbc588iNIuF4kPDG6grhPPhomrrIyruwDp7WWmcpdXI4nM
QPyq8ahdtHZnP2sJVttl2SS3BlqR+7i22MCF5GdXoTuVr65wni3XzX93FeD3vRJD2URlcEK/Qh3I
p6IlJizs8jQrDs+1H2NJRTYB6SmAxaDFrqFOGih8TWNllyVdiBfpf0K5qqG46VNkTuMiKfx+ExX4
MXVDlalQ7KIlSiSPNhZtGJio1VovtfHUUGNB6qy1toBmDd66ibX0fVK9kF7P8KjM3wrCw36kND/T
mZKS5KLc1qXWrvAnK9nH40rrVG4FCRbLe5m+yTT7QXX4ba8RATIrnyIs031o+Gc9573O0g1fkO0n
nhBVAfge7BLRfcS3gbTwl1xzDCSISmXVhCmeUENmPbVdxPdq1nhEJtU4cXscs1n/UXbVhqKtkFBf
hpoXrKFEDg9GUY0PoaKQdnCsk+wCXdkeXKP5yY1YZGhaoe5ku169lbEyBBV2reG1LhtBPJY7Q0fj
XzblQQG3ikIjxvJyktdV8Z2DLcM1Iq/grJplHF5+Dr11v8QzQAJYaQca2E5vLU0pb2vYicvOiqLv
ga/sVbQhXqBB2Nuis/Qtr77gS+oCaZ0D5MzeBxzcqMPC4xv/X1VT0S2ylpPtlysZJw+fxFdJqxpH
XWz9xlY24DZxJs6jT06jAi8bhAKL9kbKVNcIdO0gQKpLySiq8dN5iOFbZAEFoA4YH0pOyKgg7QJA
H2fyrT43Be6ka5/nCY80ZFWuo1I7QI6iYkO69iNYNpOsLrYkQ7HkdYuTq076z/kkB20rT4IgCx7z
xCb3tojYcNjWqmgn98UwbWrrmD2cJjeqjqB04nUX1fFbDR6iV2DXDzHu6Y5G7bPRfWMLCsXeiSpP
HuwOszsZwq4Uj/bJecp11jaGoburiNrDF8NzjNUYWONONscGMk8LEfMkm57ZrHnuqo+FrpePnlnz
X9KUlwnvx1OM7/tCNn2zq3fykpXBn/ddxzYy3P5oQ1gAC6i2ZzvNmkPWuzg3tqjKKzpYWF35aiEz
so57JSKTWeaPpuF9FwgyvKb4NaBt3b7GuNpTalKb+34+tFaFBKMrDtd+M69y1s6xDrWCWHnohsi9
S4rNtUeeDWmMXGIJx/M6kFISudEn8Zq3+rjij90s9UBzpnyRVhr2J1UAnB+Pdqw8QjPaFkh59+MG
XKq1kErACKWMh8ApnmVr1OL6/GdXNdvIKP10iZKtPyfqMWn25cckZXYiHMWg3mbxu6M1snoP+aj7
eykye9Wcdb3JX5UZEkFyoC4Ezn6pDZwudcK/g0Vm67fZ9C0OSbgb6uEiCCBfZgDkqmzFkjRBqmaT
uP1vPNXsg+561qGaz+oKxOri06kcivrePvhUB3eFWZ9kV6AAGbV6VjNhomLvG7XZHnUAhGNimoHN
q0Z9IatvP8qOqWkDNCmxpeuHjIUH3m1DuDIrUSxMbFYPCZt3VCH+OMPa+r0PgM3/GL3OCPwUyUZ1
BJ37j7he3HeVGVF6JOC/h8oPvMb99ePIDwwM6xVhg+Gm8GvlJA+lh3yRpjQj9qvASq4Dl2Y4sGJM
CgCWHzP+iuN1iselfrp2YzTuLCucznhClFWsAC8QJYXasTzIsziYBJ6Hc/tyeh3HDKFZGrFlXObI
ATclQbyQp/Iw6pG7iwpt10yTdyc6s7qFybAI4Whm6xTXw80Y9Xgzz3Z4MkSehQNin0iwGrvrQJ20
l7ndfKVrv7yIcKp8+ddA1lVgo+aLyAF59bJLyVqgaO1M6lvpYJUYZ7XYJVUo1tJIcUqUYlnHkXqQ
wnSela1CJbWfDBMG/T8mySjfAf7Ct/d/nRRYlXkWtvuLOgo2Ba6HegnVnAEL8q8x7IqVZzvlSVcH
41iha8M3L9TejMHbqFMb/wwrHhxdhA+Ahjj4LlEdBMXhczwIIwFJqjk1OiHZtG97LFv6+RFZ1Zl5
l6Pjvhj0aZYx6k5tYKcvqi58YOCevrWabnyxPPsgA5ogC5dpFrV3ZTjaR1UvMhbZSfkduaJFzod+
pcyurEcoLnutH4JHHpe/5ExrphJa5aQ+NF2Bc+vQWOhXJ91XE9keGUGyq0LrkkGY3ugEFeFTPFgX
B4xci4adpmP9Us4guknHbUt34WDZvRo+tYm5k/0ybDTwsbJmqJ7qaqDuWtxnfNsJ5NX+CpOSxtp8
tT/D9DR7ZXGKKTS7l7tkRFhOLYduhZMY9AuZVL52yqSyzEVfBwwA7Yj5kbO+Jqm9GBPprIQMb6qo
3vJVGbeFVRnbMg3tL1FrrEn3T98UH/WmFsLWUVUUcbbCrFiE9ah+owqEIEGBQm6rm2gYg4hbyRlj
i7s738lXipMl6jY3kWP5KJjY+jOkCu/SlDJe1+ZFGcpg1+VZnn/Rwh7quL7p+scad69FG7vZvZ2O
+f2UoGcNpvs5Savx5tpv4JK4k7H8W9GPG/6Iu/S1uvEe02flCIXMiNb+YIG7V6HiFLx7jtdmjOme
bHqRw5t2PiRDVp+5uZdmWmV3EKmdMwt2ay9GKFJW2sLSSskcbywvL1dBk7bxciqADOL8ILaXtlLq
35QeP0zEI5wzCy7nnGHBO5RheC8vCNu8vEU2aSvHNJ5E6yIo/W2hNVu1ENPv+WRIrctJ95+T/zkk
e9TOWE9DH31yX8/Codizr/smb4hJuiF89Mm7B0NR3Lv5jE9xMrhvHG4hr/g/9ANNAfLhOdWleCFr
D5Huz69i7V7WJC7bb1naSCFW7H19urc7StyLatZpmJSh3wRdoS27PhsXqoOhUWqF6XMYC5TZgLFL
Q+QKuZiLIbKtq+sh9G/sG7lfKbGqXHW2o578VmtOGJKwNY3a8Ee1R/6uWby/PApYCLsYAE+x8KIs
OwD9mSuTUYMOydwZJF12kAcsnd/PZPPT8Kfp13BbC6eNWQOJC0flhEI1LzHsIJXT5JF2CXKhbOSI
a2NpsHJmEdggg7MgYy7hcrzwDe1E5Vw2Lj2GuwgQRLn3UahCUse5lQSEECDqwbbaH1dOQoV684q/
VbuREVMwiBu3zW51gUYSevnoVsxlDFTQ/tOcyW9ZNL03Jdru2pQIuU/BH3Pz2XBKzc0ctdMoJdMJ
dSgtYTSKYhrTlRb5BRYBfAc3eOHpi6Sk9NOASbP35piLI4XgBEj8FHgbJCy+X5r6PIK+U2rv0X1D
c8DPt45bOpsoiKxnZ/KpAIHByPT2uatc5zn2QnsDmsjYw/1OzxH/vUU84zly+I0eKIJvQVOjg9No
2UmDvogi0zCsAnSNvzZDvaTH/iHGBtd6X8vPZZ/pe9cYnM0krGHfN1BCyjb/apM4+Gk3xa63ffut
UhCncCA7oTWqikPdkgpDONN7/ggF6HQJbU3z36GGLy5XDa330HoObXv1/arCHj5dNSVVxR4EpEMx
DUcHMZ8dK4AHRFW9fBXNfXJAHgZVDEdUW4djZhtrrR5gysxdepBAr/z7dExm18soG1Zy8r+udZno
smvdYYezRN0O2/luMbpBOhsNGs8p/iZsGdvk2M2uxddRaXAsR0VrJEc2Ee/Bgy/iVeegdjd/0RSQ
jwDHUjM7+PO3UXbmZj8sHMEm8NqXyC+nHJYHOfLXvE8x4OW7BX72Ybt3hW5sxQybSiDQbN2sYvHY
murD5WAC1rOb6ShbeEEoh9pIvl5AWWMHBLDVtXErR1HOLx4QmZQXkz1pniFkWmbKEvEONQOBmD5X
f16t5GoXSNf1avICoh0hpsfLWOK/CjbWm8Y9u0lfbauibO7TCu2KKHKHl9GAm+uFpfEjLpt1I4uA
dmivbKsMfmo+RqyV0K0XNSxSxNlV9T7PnWxrJWp3EIYnDpQJqm3j2DA/hgIDQ7Yad/JQpqOD82yX
r699gXDCu8JT3K0dI5781wB3k87zlW30x0XkBNnUvPQxtG1/L1uyvxnDXQGk5iZL7HMILaVetmWw
0yPAPUOJGMjUpCa7IK/cwUaOnjxdifeTY4ulHG19pzzrU8OGvYqfImWMnvxRec0iuwAYSnw88sNj
dFZt5GBrucNBF/zcSWvWGKGFADTb7vEyCHoZjo+vwjdlamvqwVa3qTjLptOhIIxC31m2qjB6S2bh
9oiK1cZP0+k8kndYIY6Ltjgp44WNSMJX1spPaPBMvxzNWwJTglOUhdFCS3v/d9pWd0Jk+repNMtF
gSDOC45pOvhzf3xg7TmsPbUybrHgsJEzR2Wvcqfppmedves93zkF8yfHBhynLgnZHyoUOY1OOLdI
ppvb0jBbDO1I+ZodoEmzscxTVpjxBtv37tyFcbpy61Z7bpIEvX23Lb86xfQc1FP7yxc5MrwBP2sz
/Ew8JQoWimrejpqwv6GPysJGT8IvMbiHpYg1/UF+cpGBeFW0TF+15MaMlWBljoQHL0i1bg9V44X3
VkfxWOkTn4K5EbyZUWGTmYGjnoumA74/7Syckt8ypVDRgSnQWpnDcqTBVNUqH7oqb++gB7PInPvB
aDmrTI/VvTPPGizuas3+0sykNkMLwSulrbGUvLWxQPBq1Hr9UIR2/mrjMjzT3ByvKw5aJ4ylJMHJ
qA4iInSkvHi1MPD9iKJmZiwlm+0aJa/lZhcGHdjCAvw8UehRqtuwHVLuSeAgealayyK2+N/My215
6OZVkz2SrbsOyOBgnnEdGOVSTHaKf1wmhh18gM9/L3cTtpU4i97BGwMoYfJSICci+/3Wdva17feo
hmMZgqhjg2Fv0D2ZHvtVz8geYBR3T30WQnZVVe0gBx0d8GjgWtpGQgFQauv2aF0iUTFPrcysuTPt
/CQHg0JRdijkaEuWd84l75Wbfrv1K2dayzTYkPJQT31t3Mtmpei/yi6xbmXLSIuFUocZCznVOU8Q
dmWCrS/b8ChCE8m1wqa6XzoWy6+8CctnLX72qb4Fiz4c7xoU675qeEcvm7rSHjSIA5vaFP1RQwrw
BmVedcsv2NwbzRSvKpYHX4wu+OlkWf7qkN7CIYdMEhruS5I5U90tXF1tVl0MI8oOxmihFF6LCl6U
bSgvFUcHAaADCVtnU+FF8TDhvkMFTSiI8oobTzfN344eI2noNt+5qLXwWqGsnclW4UYLd5MJ0tpy
x0JRApuJoch2ZR2bR7k7kQMyzkFx5xJXyM3LOOW7ULfg9M27GLnvqQaMv/PQ3TcdhiRSZcyRImQV
L4XNPzvbKnYXlyAZf43sK24QT8mbmxxC4F2LZuGfthd6gXgD4qlkd2crDANJuZs47t8i7FN3bsfW
ri0N5AKrOHqcpvHYRZ64lV2VZrxHhOYsjBGV6rE2x/dRI/SCXafb5sEJIwv3pkR7ydqi21WWQWpf
GOpLPpbqOsKtZitH25B8umOY3Y0czSLxG3WI5lYOCjxvgtgIHo0EWd1I+XW5QlFn7DGKx0tL4yWO
lgSfplKPcyos2pED6W4UL0uXMo19bco0tqPxaXJUprE/NWWS+x9zs5jvn0xyfwoOVZbW86WSeVR+
UI6N9zbkR3Gy0D7kCuUJWZ3LcBFYg99NdrKkp8XZt6R2vDtVLaNnp2LVMWvsu55g6xfGwQZQkfml
i50DgNieossgHtRh9m4ajC9+JHDZCtx8ZVH7+eK4ToIwv+nvmyq6wdYUqqFq7B3bqh9ghTcPaR7G
G39KNLir9MmDbQZvaqR6B9lSLRuBZSalOV/CvGjvFdcfvz41ejp8DZUeoUPDqLZjlh4mu8A/HccQ
1K0a68nGC2hRWoP3i7cRamdj2ucLSwTOUwTHbp3kU3pE3To5zmqG7jjdjanTrjMBRKWXlniyLUIk
gi6bUhH76TZJQ7G07fyME3l7K0UO+wIj5LHhWSybVuw1+9xT0qUU2cux9Tz7tr4WMW94lBbFOfFm
6rGJ6ab74XB59bqcZqCFJsEZwWRoa9dyULS6dspT8likiuVpzsrwEnS9hqPiI2BioI14Z7EeYmF8
0XkwLv1CnQ6yGaXFCkkh66kXKJCrnXizosT84qqG2HmBtxtH95Gq5E0880SktZE8i6ZxG8Ztdbr2
ZyrAE8+oqk+uSMJU/Y1fKXDW5vnyAKPCPHZxceNmWLGF8ZzCmfUrqeiYKye0jY0UlTNbpDrr0fuR
uS5cLbTnsAKBlihLQ9dYOVWdKNjNsXJQdoUoygWubdx5RjneX7Adydh4R5lEMDPP3k5TXS8u/+LQ
1t7bcrg1gPChyvRTqsZDM0vXVGfKi+Z36kDgXVR2/Fjx+r+pdYdmmKXRUcNWTc4oI8u7q4oKwl1t
VrvutfJyBYZP758psGgH3jyvfeH6Z1Bj/rlDXnMD99Vayj4ZCzgINc7CzreyTx7Q23sOvCZEsIAL
jaFqnP2vYYD47kVyHU2ZZBm2Jf+USutZEHBWjG6/jecz1Gnez2TfdRQsT4wYZeIc/IaNVz1VzZqM
v3NfYWNw7+ASQV2701nQ00dNnYFSjU5BWexlFyIgjcKLC4/uVldvLxFzrCFg2rnWVO+vfcKsBszC
eRpj7IezKmTouDplhlVi8qBWyCXMbYpn+k3HRvZTn4wpZUwZxE+ujuKl7KvKoh4Wl8igcM3V9bqW
get2iRSS2rI1NpVUufMGdoxNX2Y/fAz5kla13kSe4Tz1jwilx06kj+xLRK1yB4QsOs9tG795ka68
lDaebV6cI8MNq+lm1APg8HpbPJYGNFevwDDCQ14kG51fZamzT+v3C02Y7sWSQCrFGxVLT6Vy4eHI
+0p2emqsLSzLmiCEIT8v7yk5cJl9ueWuM+W4jLzOrnW3Q3jIr170IFuVyCp9STU32tc+hsOtF8/y
UFK2lG2MgK4XImrTAFhdjbGZH8FXkzFGI3JR5yVyprLz07iMx26KlEoZbE1b7/cy5BJdW0DiEysE
Tek0B3kwB/gsi8mOTbGQHZmKqLJtzCbWstOWAZewy3lQjM3B7JP28HlMTo7YhohCD/af46OiReUM
lEhz6Cs2vrPK0UpCthNgOSikI+3lgOeWoG7ZL0HcdaduMyAth7/6ZYRmohk0z5SD1+nNgDWGYnk/
A6/VDkaCiZQ8+1dT9inCoZQrT0Xieas45AaR85S0x2Fo9O9583aHgbfJoQGSdzmTffU8cB39V5+m
O1htFMPmr1gVnROdHNZQ2mSI1WaXTKCqWVvmd63ZGzudVePRcjv3iDph4W9EA2Ipw+VraTVWiPKl
3Y97HDctMgH5GP3KXDVGfE9/lXRK3nVLrOyyH9Y0Y8H4Mj0A6IbFaE79TVVN7gkumrvC1iLne2Tm
K+FZ8cPUYD/kT6W6mWpW5EtRBA9KbUz8CCnmhxic3JUCrukcKw9a0Ns78MrWQjZxYHZXYQe4H4VL
nsFDdQcSw3gurf6RzXl1p8+LnnlMtuQYDMtPrY8xGTnPM0vn1HVDCgDT6E9XzsKV34AozK9gUgd4
NUTIw1WvTjbniKaCh09S0d8kuhvsU6e+5fGjP1eqinFOUN1Wc9IpmkR+/zEmEic+Yg8A7YIkraXj
SNyqTkF1r0F9VXbmTq6c9CoR24G8JSwZmtcBS+Z1VVzYrDpHw57BS5c8raOAHfVe6jf1+kpEVvOt
nYZxHdpOdeNh3fGg9OovOe5ls8BzkNvnAObmAU/CaC16yD64WJhLBxXCw+C6aIrH9Z08YB1Z38l+
tieHizKXHPjokxHXCaUCJwuJEwxSEGzNMT59LTV0ebzSbrhBaTqOvU8iFRhbkGn3At2NPsTYsFED
fevEg4cyNFGofc/bppZbTI8hRqtfyaQhTJI3+kFe2kaee9cO7bSy5gJp0RkHQCDmoTQ9nCXmLg/9
rhtX9xGyoUse2rk+WgVqh+eRQin/I5YMsro02WYvQLEW6zhQgGBG0WxJ1lhvU2Y8Zak1/q7KFzZ0
lO/KydqxTrW+92FGTbcZm5ehD+ZUmOveGyavib7osmNRh9WNcID+UITVbuW1RRdFy9EO8/9H2Xnt
yI0Ea/qJCNCb2/Kmq63ULemG0Egaeu/59OdjVI+qRzuLPYsBCGZmJKtrxCIzI34zPo1O2D4gs+kf
AgxmtgNPxG9kzNdUVbU37hH/UCoOWz3dGr8p9MdFnVyQZvvStRhdNctBzuTg9MqqS13lJAZY0jWa
nYriKJWxqVbTnXz7ECFyj1XcRb68/L8r/Wo4RtHwQ7rwE1JRnbBSbV0mkbKVTjmY1jSu7Cj7bAAF
fKibYOM6aXqJFi1l6cIqASDa5B9QqDSdTW8NjxA/2RCw9XSABkfDXtFA/ZGyrXFX3EXjYGFSrJKl
ydrhq0etCn/JL+iCRKfG9NGczpT+a2OEP7VxUB5VtUa1ou5Y3S/hKGWmG2cKojOK7OarbU9rtLOH
r+RvzP2MftNOphdhc9JrtftkVopxB4mqWst0ZGx5pmH/dSk6JXrRfYxnl8vKH6Xk7ox2uq1zi2EN
tmgtr3FFw5trUXCSA8zSGfvIZzFVGuNcOSRRgovC74D/mjQ710kS5ccKjh5u/j5JLuQ4M+XmnhW9
7sVvCo6O5ybuq2cWcb/SImu+d52Do3mnqQ84drgXj5t+3bAz+h4n/XOqNtUnOOLJqayifisTrPmH
4gNcBgIW7KNeyw6A55u3vEt3Ms8Ko3GjojNxDlu45jMajgdxpUTD2qZEEFuUvv5lV1mtHHRZHqe4
qe6uJWP8OPF1XF6+6nKIHf/sAYQ9SStQXeeuQRErzGPWOl7ubKchwAdqadayus5S+3vnqdpR+niE
eQ+urqcXM2230jUtyyS2s2yyZwNHLwUBKPkj5SDpA7ubnp1EUU7y116/QRAUhwTRQAOhgDQ0Pwtl
pgj84OF3q56L8CGq7M9CtpEW3gLX1pDNoUTOoD/wi6tyNF71RqHyW+gTeiKF+UXSVV1dgWCnwHQn
uSw/9rSNZyL7KaMWNdxDi4X5NdNVYutwb5fAkReSjBzIPbaZk7xk3Ryc7SLsVy2oIFJvCruovkCh
ryStJAPSBAhRvSROdzGNiZf4rNYv9liH1EJhhcighCX7EqFsROy4gh0U7Wb28MeScKeIp3uvGe9u
15OPLGLKdwp6s0MUZo9GQpZ7yM0ZsezE+6QlVn6MY9zppLnIcd+hY01mfhk1x8p9bPTyIC05eObe
sfDMkwa10ntkqecHaVm202KYVbO6WiZb+hRt/LYDJLk05YOncW+ZX3o3R6Z7VhN13xf4Ziy4d0CU
dazuHajlW3OM6zXWvybLrcJGEKdRTvy0qV5ATCoQQMtwvOka5BtaWGJK1cBM7asMYxCvOA8Lvo4X
+KOvOu6jo7X5aw3nOy2U12Ky4EeO1hdp9dlcnAyr19fS7LpwcUwl+3aNXS4YjfUdsnr9fR/O5X2u
YIuJuFezbe0YiGOcYykYGiMC+xy8Mux2FlZWyK1F06PVRtNFp8hH/YiVDgQAchuAV3gI0IT+996U
VFFXK/9H04y09+A/5kqwjPZ5bGHoZtZbtrbZBT3d9NL4Vnpx69q8m9SNdEvPbaxbAqSP+z7ZaZi2
r2T0j2vc4gC4ZegN9/ruj7hBbUDjK8M+CxWnZ61sxzMUvqnZtxpFEin7X/Mvt84P4BM9tJs9Ff55
eYB2IVtiZAuE0VF2jo93yHaw/PAyzFmLUd17Kx/VWlqV6iUIa4zbEunWC4Qud+M41vxlyOc7aym3
prn20lVN9Ja73rB1ay2+K5Rs2jSu+atfrNdc3Ry22JvDMVqaYmwUx/VzkzvWnXQZUN0uQWjcy5jn
htgBidtOU3RvjQLWtcMHbXY89bWAyn+h4JyuOn1QX8sqI3OmaOZaRrvGsJb7KtzZQa29VqqBoWnj
KAcZLcOZt/DsznfjcqlZSx4CL/MeZTBLDl7au59/f1wPq5BH+ilzvQBdxKF86355+qC8ppPfP5BR
+m4uov2zhSljrLbdRprKZGqwpksQ761WvDnd8MuxFOdIOVvZlmNqb5xioPQ4mzmC0J1ms9ybyn4V
Im/LphM/QpwVycYGgb3Ru6NBXg+ofwaRaMAE42xFHXShIB7ZmyynjtdiutKSSfM8jQJZqb+JOevV
vBVMa72F7W6TxFg+T4ZGpNxZICol/qv2oo7dWXd7yS24E26PdpEG6w/ZAzmVw0T24MzKeyUtQ0Xv
Yi+niVL9NYEuvF5Fuj5kJyhuAeO56hbbPHw2LR66T+romk9dhhlypqv6rkwbcON2k5Pn9xLneG1n
Tnrq2lm7SHTflQ2MgnVQg3JeO+WEmFnhXK6heQscpmypI0usHJC8KnaelReYcvJpdub+hXrJ99Fr
SdSE+KKj3HOJvbRj+RfyWlSDTD9oXeI+SkjgGsE24k/Ey9dyHoPlsBBaDkNt4ou6XEUGOnf2FwvK
7a1L+rWQhenWpzL11k5xtYMzEPJ1qvkJh85hpQVo/YZ5epKILK6qHb/H4ATAYX5KVAxcyK3n/z8R
YQY7IcrYcFuuxr2rOpvU0QC2XI+TGUVHS9FePqBdrqf8EvZFbgTnK9pFYCyp3SMhZcInU4odj/30
k22ARrOQfvrVRqS4C/9XW1gopDd595m1KfAen9w9YmXaua6tYhcUcfaJZ/b7JBtx2Nb0f3k17LUy
UzEdZ3e1DSpzvhtK7X2SrljZ2YJJcmXqI6dV7jIS1DeO/p88fm2h/wvfH3/NrF4lyPPzC1TueKrV
Gz8srdeuhxJtGkrwS0cqmf/J5MkBUNxVZe1+cz1FWU1eUL7kPW8LQDio06U+EvvuEBywQXUe5Erw
gfAeCVr1FANQPpWh9r0cpvpJ2M3p0oWgyrVLrLwlaumSloRKl95hTdVwK0vXlOV/5SPukzBEdpKo
yiXZ1VuKvs25v6k7sYC7ds5J9C1OW+d4y30NJd+0zdNd4NWnwvb1AQCgHQH5vGpz4K2WHDAz3mtp
P3/nvRvhvN7Pd1Fm6o/OAM1VBqIkCiH6+8mz20TklmrVQPqCGamP0znE0i/ZgLpZDpH5UE929Nay
U9DQoFq1TRFjfm70j/XcH4V12i/U0wJnHtLYL9JjV9VLSinvXnioU4JOCHTq+iSD1YAQQJWZzk4m
Rp0THfBbByy6EGJ5+rpnM0NxTeYix5FvHS/GVi12fzSREh2vaevflP+0tT70X9+DjaFf+654OoFZ
8sT40U7zp1yByOS0YXiRQxQpX6qqsPa3LpZR4WVKNARP8gLkDHoAYCrUwkOn/GYXVxjKzura7JQs
hnLS3zvFL9vncTbMrrqdC83boLASP8sha3nYJUkcn5wluyN9qXGwmqB9ksYUaOk5HKwftzmTOXx2
oHeEfyeoJKwGMelSSu1Ng2j4EukpFQLoNQiilSzgTKsE8NjxmDLV8AUeqoGZbdKR+VtG06mCTGLY
qElQ9mzF7pa1XAbksnBRWRlRp3V662dq3FWLIdBY9cGqtTrzs+pEwxaUgHOnunB59CLodlnYAraM
/Hs04/RNGtfTTh87+EddnTzYM1CypSWHIk2MVddR4ZCmY8TeCYZjuZKmzNJs/VFpEuciXb0Vdnu3
csHbLxdR2qjGdu04+d38PGt2/eKqFembUt92gT7txXUyd61HP1OGp3ROKiqN80FcJ/02GU9aS8FK
mlUKV69epGv/n5PcFK7etJSJbpNyqs68qnRtXaGzj0su+Adxn0YBLToOepoDgq/xpvaa5gXStj2j
hPNn7ND00XFGJXEd4JTw0oWWxMaxSRrIs3kSIt6qbFRQe1X+CETR3cboL+5gU/Q8fPFKSVwMQ/bO
4p2SGniJp7V9/JNvJG3qj9lOgea5ssOWSuOfQfzVp6IhH+pn1j+XvX2WWmPWabijqmTbWgEm4LBP
P1zx7kb2uZ9D+7EckCf1jWQn3ZZbxOfMD8e1wODTKfY3dgPZ4fcktdYxE80xqNPm+M9JEuWmqGbJ
pMistHWq9uM5dADQayOCr9iekMovk5d64edleWYcDEqtTz2MY9ZUhCC7sNIobP7lqYOxbjATfij0
iOe3XuQ7A4bVa997nwclaH7ybiZ3101v3ojBb1I3+rmMDExqwT9tYvyKvi8fTFWuOzglL3QnS+Aw
eWW2tTR1fJ36BOOBCqC2PuZI5NlYvGSN2p9kdO5RADKjwL/IaKUGp8bT3ScZtPflNLbIfNfJM2vx
o4SYVZPchzFaW85y+TlrtFPus2WTKfLhYafq68rMD6abGt9KHzn1xZTStbpfCYXlz4Wbo+LiO8ap
U/CfiiHcbn6HDlPr/PQJdcia/Geok6sfrvo7NB6696sq/bDo5Nkfrpqj/avrSfmMkUWx09tc2ZOV
xMMa1KoeRuUrWCrjjK26gdHgUH3Nko6sbhim92jiZC/cxA8Sf5seDoShRv+f02t7fJ9umFYq0+Wy
vufAtUqghDfFJm/Hd40REQ7xjM7FyDN9kVaj+6YBkoWQqDJgbXTDWQZae4akNBYtHtQTv8Be2u+B
OPKhmvDyYbLM+X2FPz5Sx5V0E4CGu/4tZgb1b6biv4rHmWp6ZLao6/15mozFsMKK1tzIeKYpwVnO
Zl1/P7v1fZgtw56LpsD7+wrc7KZy8+k+8QMPG2ZtK63bwQIifw8bt9ymtjHxhCIWrDC/ITl1KtiT
1hQeuZ+m+w/TYh9hD3cg0wxUSt7D/ohGjYfSxE6aMiCodQzpPw5c38t5w97ES2EYfdivSqcbmf7u
dlm5hLtc+38xIMERT7nRy5RzpvvVRUlZIZWhfpKWHHK1oLy6DMqhmYIemzTV3PwxkJtqdZG+hAsf
kFR+QSaKemxbwLRZyeS+wGplcmPUFpeq1+1wq38NdkGZ69a+xcA8RVo6jOvrZKWumh1MbaRjFita
WU0gn7SY+CwLiyznX6k2QhIesgCRzlxxMvg6dYPttZb615m9XyQnc+h3kG0bynT4wog5zNUCxoea
FapZeHKqPtPvZPhqJnMdr8vovoNijXtYqodA/fOYjWeEaYZBZvMMUMuz135HrwxVSJSUMW4PXVf5
wEGWcAnUyVUei7FeWePQ2jvJrptKg9onUgc7ybiDjp66ldNEKrDnJfF+C0p7m6Awdwoce+vvaaUk
yNQYmJXFHrvhudU/35oibS3NzIPEqC+cltuoSFvfmld/1ygEtZ6TR0FSs8jdZ6it6av7bNtD86pl
Tvcct9W+NOPmlTx8jHW29+U6ptrLH2KqfA0GZ/QTjik1ERJXzGwCA3TCOLJKWkbLkYyLog/9XkbL
xOXZ50wsHZbR3MAEKAz97k5GYZO8Ip/YIzDG4CJBL39YbBTeca6V4V2US2qwUdcgtxn5yfbaXIS5
3jW6lhGnNN9HykgDBco3fe/8U8jrNiKFX7naf15IRmaynOurZ5YSw7zH1drUv3uq+zTZNlCY2i03
xoSupDThJJmPWWO5hxglmpWxNGVATdUObv8PadxCsUJ9Bb7qnKRrnC3ME208ZiwyfAegvf7ZHlz/
rFslAopGPACPIAkGMX3ECHnpQ/XzqFrlT9Rf1gLkUZVcObO5Q/xlAfCkM+KdTs/mDoke4y23x79K
SzMeWrUtPy+Thqpt1vbYli9WqW58dyy+V2CV1xrCbsviAVgeFeKdzp70kxq74QrbHndR4CBksjty
pri54P/bPMPUYVeJKGUEs3xbVEN/6CcM5xsEkrqwTN/qXonPcWyHG+mX6QkMmtyJdcSbm0VxORwD
ZKgt5NawvUXMzEnnV9+z7fu+0k+xWmicAPbzBy05aFECvV3St79HfVBlL2j1Jod5GZXgwBoblh4j
LV7IYRxDcXpV6gH+PyfXHobCZun5GDMAlN72qYITSaaMjyRrUkogvgY8GvII+3pYX8kcf+lCdXx0
Kz/zVzXo9NjQ44v0WRWlC+Av55683NbxDZUFzD9VxmuxzETlk8Xt8dYf88S4QJTECJgy5K3f8bvN
BJZoxpI96JDryhIz2bUBu/c0HyvUX9R51SyQlv+IWGwUn3x8LG4RmokSuJ6GGsK+WXXpa7QPfhND
hfCZ+IW/RdtIv7JLb+xQKw5+qFE7HYVEKv1U7idgMXl4H5vFz6jX5+9sXCFQlVXxaAS9chfEirOm
jjV/94fhOCbliP4yBi+GkXq72nLqr64+riRACbGzLqM6PJNqUZ+1IH7oZM8G0gaEdlV1L5pffRep
AsjsDUt8JXsqY8pgvokWXbtoGAzKc+KE+jfdDLxt2Y/eESnz/dXHPjWon1N2GtZITqRfsw4Ivygz
ky00S9P726qzL31mNl+aFgGJjOzOExIbCZg2C5a73tnnWMUupvM8+6rwXI4JGq/FjPYiJeeXfNTr
jWIl9i5c9qMm0mKPlSqqzdUljYd221nWAQ5zF6690Z8vDjIiUBTh/kG3+c+m2+q7gdfM5wSwKILE
/rwHAJN8y5GSSjDhJj2asrRG81O6uRlD6j7f/ohe7lEqrC8KBNT1kNUPqhXifz76nQe0g4f6tW2a
7MUww+oPNwBGHBRbHSe4B+lqRiu4LBfI1FhZJYqu7r1Jzx6Dxe0TyNont+Mnm2pNfu1K9L4/uAMK
cf6YU5Hk15kAnUBVZ3nRx6QAcaJRttK8DUgzQgEOjSxP2w1lEz7ELG5W2BZBPdYpFBgZUCZpuhUu
2UqiT3d4URhvmflzJtvw6uXa1rYDq0EMKNKQe4c+OU4JkBPsdfbStNT+vS9f+vwlJGrUrU6ubzMs
zrftoPhwr9AXcBPLfJE+ZEVrpXGfpaceXB6kBbtEqwgftb4P7+CC1ScbuBmSEeX0zbLjUxsP4b4x
qfK9NgMKErqK7ysghmmPkG2EBqyurmcj7r+GdfKYZoH59xhHaz30/B/+2KHP1YTmp0opx61vwzQx
HDNa502LR6dZ3seqjcsYpYlkFfhGc/acsH8JWtM6DJVarP0SZPR6AD46gLZ/SjO7f4H6aWw8y4Hx
F8JGGUJ0QpZL+XiJrwYfLuSNPBDZgbvFjWZYCzFABq5Mg8l2toEz8mviHX7JvHGNkjqvrSaDdAnx
3T9/aNeqT1nBTvbSJwer9PDKSrhB9NJ/8GaLx2lnlafQmr8FVjI9On3JA9cdtF1I2ukiEdewmh1L
nOYuVrPEDXak72NTxbNYD/qz06NSvdyPchvK7RmbrGMSPXFI4P9za4I5685Zkz9IxK3fjTV1FYPs
vd7ZMjCYVnKe9IMXaSfy6sGl0hf7yWxRpx1B4FGO1bvhSJ7/JH1ySJbR/woZqBXegUhnqRhTrleL
+yuHRUM+6g6c3qrvwr8g6Gi7MtLLRREn+IzsvIe/EQnaGLHmT/20sINy+zVcWlQj02cXWpKMSbw+
/jDRwn5pwkH55EzpQ46u/4MMOQ1SB7mOOrOEqyb1dnvIPQD/XEvVoLHaiyifjE52Fh7czCk3ykgm
8l1QZJ7qEOWkHMMGBS+WTaz2waaCanxB8d+4HhBMwd9OcbN7fCimowz4jWpcbnFuCGjWqNTTNfY2
N2iLfZtbZymgqqVKGsjxefAsFVlnjPd11oLKUB2HR64J7JruMWr1y9z3xUqaM9rMh6jDZkCa6QhY
UxnzHJBGpt1bNtgav2qLlazvWeYiT5OSB5xsiM/X5m2B/6H9YX9wPYUbhGuwbp2xjEru5GCm0dSs
3LGiENS2CJ5JW4Zm3khUOnvX3FaxY+49LYUsh+vfWey2wgjGEmifeCXNwYEHiGi5c+xP7jzOGHsn
5n2cl4GxKnBUAajE+0Y6g5iRmt38PdCK4nI1zR5J7bAHKn0HEzfnKVykhKelliBnsdQSpH09ld5a
9IHB7Y/7ZY5OqW7zzlSOwxCEBc+7HJPP1xrlkL3jl942XZq4MKcbf8qq48SP+BWD+HypU80XafYN
XnSgpZ5LF1EIr8ETdJk02XX1EEThNwmCZo8W+vIBIaJwxwKk884DDoTtSJVf9Abl2HXU1BZMgO5N
kHXKYJWbPvK7Qw/rDNUX/715Gy1qvTsADg3WeVLxMpi82j7Iwi7S79BU0R+uy7ph0II1P8B6L2u4
94Wc0x+suutWMqFfloMywNTYSgx+TsvqDxxAsC7npIZFVhXI1LD6PvgkcleOrBhdnkoP03TO7ZoH
Wd9QjcW9HKfAbmNlU7IXM3NTH1zyI+ARDLEzp/6B/0IRbB01DZjaR4eFv4xB6PIR8lfkf9dQaB+v
H2IUZMsdC0tz+TPlD77Nuv6hGIPysPzB77K8fg+JCnrbogAbmtdvLtMpjUUHz2qeUrM7xhCReGEv
MniiiCeSd/gxrBIob3cFPPt/9PGWQDb3yiZS3GFtgGU5RE5nkE0tFUTBojSAgmYo5bFZcJG3pvxz
5Z1jXkcFJ3lryugt2OYV+ub67rfOqxw0Opqdb5nYaxhWsiuH2f8LHCPrOWBEEMnhD9W22dyjTBsd
9cqNj0U3VPd66OJVEJvep6B1gErjXnfU/RQstA1z3Ezc+CLQUd9WE55waXIRtKiMSnNesBeBw+gt
2ArUJ4iT2H431gOC7fUT28RvsutpyVQA2giyoz2U1dfBPlHH492GAuiwka4S782VYcf2UVdSd6t1
Tl/s4XdhgptR9mbTPjHHhzs41fjWyI0ld0E6bJCsjd9vA5xtXApP+fzhNlZAAbMpY5pWB9tQLeCe
g77Pwo1VOckhmcDC8xrXkdVi/YJ02Dzw0Kx00DSoJSGI193Vpn4B7dDuIhD6192MGqVAAcmlQzH1
K/9wbcd5F92DFSehC8ry2icT4Sado+l7tghYiJTFZHRvUweoVFpAqpunLKje8jGuzlc5DKcGibY0
fUVLj4jDqQB2EJoB3N26m0wp1ZUgBv4ED4A8Qo/H7Yx56w6okEZ1dWjDAlS4X2NLkumKuu1RsHtO
Gl99diDsam6Pd8jSGkqeYIqho+RXABdZt2HdrXhSK8eAIshzlJvO/XK9HCv6jTMMOHps8E4A4JY4
6iObAzhjWv9JDlBgd32seo/SckxLXymxq56kGUyqtTXbyt9KM6+r7jQbM79hLxw+6U3T7OKhMU86
pnAPrH+D9RiS6QYaloBxpk8OABb1bRGpw1rTtPihiW3cVlhmDsc+6t6k7xYcKEp3n9W8zS2bd/qQ
PACrHk/XSeQHtLsE2ztBFfXjaJ4KSwmurDGBB0nzCjJq7I+jzb+b3dIs0Uxe54ZT3iW+lsyv1DO1
LQp3vOsVn9wKujuLmpHv7MpFc+l26BaBpgSMzQ5AWc+7i1FFrSnxy6k5qPbFuv/QI90yS66pTvB1
tIHiBmRm8EBZ4l+i0PYuWFTpOJhU1MVlRDpTRSGoTpDCgBR2Nsq5Vfk5Ed5G4bABQqQAu+m9y+06
MmqqLF15I6NDRuyHS8lp5bfVKnTIEEtT5k5lc7AVo9mbkwejzmmQhaSOYJttdmws29/Ui9GSP4Df
GVBYOOlmy55tGqPrs/76AE/bbs0/VHcvv3w5qIk38LMox931PRZ5QcfjleptFOZv7zL6bIOsS2lq
2RpMbn7oFpCSHCBVkvyZn9K8a5+TyikQ29fhZy8BCRW7u6rrXUqic3isJkt5tto2WXJB2Y9A0R9n
8H2vVpHH+wLh7DT33L0Stc0lZh+8nVLbBIdh2YtySv/dbrrT9Tmtx3giZ2Hzs8GJBfYu1whbdfGp
N5qHLuXHNSQqtQdbwfbeQRWrSmKsilWsg1OvAx9quVDI6tQ9ZRQk9t3gq09w8Vq8W73s22BEF9lB
tWhYFCZ5EUsHFwZm8Ks6tM1WSQK+m5NNF1f3hkNgzvXdDDxn7urd1GYGa2LQ4kvB5HomTRn4o6/0
bQXtK/6BbgOVUvv8yy9XkHkUlWnfLnu79lDysb6ZHm6DchlNHdST0/xdBhgbZ4vjcbe4G8+91+6z
aUAH91/9fTCynpSQws8WucHskxMH0cXs0/44k6FmSUiJRfrkULAfvMhZGnsGloPDV2l9iLuFKAPV
1ESt0Eb54zK3a1mB52xsvS/I2/HBt4E/mtrUGuvOUcrNbUANhmhtJpm5oSrhgwSI0FHHRwjNCx3V
At0zTzIgBxWWAkL4cpQOawmUM54wxblCLtud7DU87X5tqWygC+zHAQosKjo3jQ45+78Ldcgwsn/v
0h+3ebcppL6jdRmCSbWrcm0W3OtBg2boQucLSP4+mc4xVhI0X2eoepFl5mct9r9LS/pDXVV3OvJ+
G+mTw5yl7RqYyASQletIXwZvUC6NJV+wclxACtPOsnz3BIugPvslpWB9ZjPAts68F58rDzAPliLJ
sLNkhLR9dDfrKoDVc2dhd1LF92ZJCuCKL87Vv8exYzW7sOxTXR9gQPvtFZms+c58yHRMWGSUUm5x
r3vKdWa8cPij/qJFlrHpy8Ld4NfV39u21d+jdjncm7H5y3Gt/CBd5tJ/HVzC0nJb2lpwjbxN7Fng
HNSx/CJX0Hz+W8kkn9Lfxs7mZHO7htK9Yp3Cin7ZQ60npUQgxMCyOLfQC8kb/6BNGhiQQm1Ivxru
2jCeZCHZF+aaDXDyIlsGn5tSWn6vuCtTC0z+F496W60DNIchuwyjdz2ljo/GlvReT5tY17eqV6No
fIuizNicWXpOB6M3ivUNht7ler/LsVVYGxkgh9uAnmOuFJbVpQ27l16DbydlxaF1oNlMcFbVUL9K
p936tcrw7pRIu/ZLMVAKib/7pautRxReSyBtt1Jtz7rXgaqDG1jm39/6p55qClCdcXvrkxAdjRrA
PcrXW7/nkiDCuUTjd7XgY9GZ15FNy5OvtodPcla746XUHPNszoqx9dNxRqU0fTXJIv5cQhewz4fQ
wU+sMxDN91A0yF7LwrAlNABZveOXUfavGO7FlVbcCdZMEGnwafajU9mXf3eZCksEQZ5Jv6V616hb
1++JN5Da0iUT5xQ7lbDuy+00AkddTcpYHUdVvb9ZoAA0Hi+iICZ9XmJXx86auJupE19nyakcqiqq
j6M/3NeLptitP8Ee4wwPcKPUeqqu/KIP72d2XZvWKLuPne4y4ipmeIj69Oc1GqGdxUV5EebyW/jc
RHhAiO7DKEVQVCYsh9ZLv2gsgw+3/tjP+l25ZAXGLiguc1uCblKK9dSQXt9In5fEi+knUIV1Y1UR
qgAEXjuzmhfOqpgQNVWZFOh5muxlXA5DANId4g166vByL7eB99lm5R3ywYd6E6yTKEgu5JuTS9mH
I5Xf3+3YxWQMgkSxar0yucjAaIUwFOS07/JFTguG1nVivQRNeZK3G335FSFdcPRTOEHXS7pyqjTL
9/zXx6L7UGdFfeopRJ8ndc7O3RRmZ2nKmfSxREEP6r9i8M4gf2604J65QDQaxMnp7Qq6q7nIu5s5
xS4bwfJ50M5q33T3RQrHccjS5K8GeKnb+NFPK/dsNHzU8ok6SXMkkZvvbb3QP0VO+lMi7Nw/l3qW
fEGKHCUa1kCS8xgXvSpkcfDpYk+t/7upLk1QGO+jnuG+Bxt23R9RCtX5DUeuHm81UOcnFzGsfZmX
A/C8lCpbZATf1MG5WBYp6ahV1jZ6Yz/aRBvxD8/LTxWG5dupS707faoAClyv1xh1ue5VgKpuuuym
YjR0RWpX+thQVeg4LDvNcYlRKtpXXd4lsKlBCUhfLjEyh/QRVulXsVWL8uQ69ZpQ2VCT1FcgApWd
vux+Ir9ib7ScTegfbhM/ct8DDeRGD6o+/WCR/x4icWrR6Jeoz4ABWr25kj45xOxWs7bPz9KKZh36
aZPa27aFVjeCqbrrooj1RtEesYPB1OV3l0TIIMYkGWXx54w1zy7zLHMzj+QZ1maH8qepjU/lwroZ
m24xTABTCXX8G/QjfR05QfVYtXhpDirCB37XYFsSRc46SCP3KylURPYC/xdovU2QTHf5rNQ4dUNM
DYt6vHR9hYKhsFhjtLqiMm+WH90/fRIoB2XQX2XujfF6nXu9TIYQynJldS6522CXrQWHIYiNIane
8Z/Sx47BYfUOfw40xw3ScWvKmfox6gOy4xaG9t3tOvIZUYJMajTo89aTotkInv/IjsVmt8EX7tRw
nZAEPEvr9j1A2c4nOM0/IvMu0vXitan66NHMm7csdou3hHz5MQAwswFhW7zZzaiAxM0hSC/Nzmri
lc6+5F6aTnhhcRRTXnOUFZqsSOFZkbUXrSZtsrCMqO1nnuHKg19mf0t3D5txN/6OQpboQ5Q2xB+i
7JYscOR50xdegBcwye/X6ozgb9F/ul5LH9VdafiYFVVG9qnAmHVjZmG8b70qQ4HMD09RVrgAyhnt
u8p58jBhlMFg6Urd9tV1yOGU1a8WmMW+SPJh38EE/9SYc7DqF+XyaQzRnIm1L5DVy+08V+FdoQUR
kLGW/1H2OH2HtnANRSoAxdAkN5+m3gQG2jU+C7VlMebGfbqqlroXbE3A1CHiuVOKT6uboxRc/B2g
s4izav9UJGG4HQfv/Wz+fXYbvZ0hUTQ8jaDat/+LuGICBcFreO9nZqm/uWO8pio0gWUE+60iAbGO
0TP62mvZ8xUn71X72Rn7v/Oh+VYrmLHpoe+CqwjcxxK9d3yzoZFiDRChW8h1CkWtVma22PS2mHOs
6h4Y70Nnv1yLzD07ZMvsWlRDk+au87rmM/JCO1b2GHcOZrfvzVrfucDjvi6gpbbygk8R2tQXu/Yp
di39ajrzVp+qCjhtMRwNbFOe5im/04vKejXcSL1DkX0RGDbIu0/FcEDXFHTw0sTmE9aLUhh7CZ6q
gSqtjWOLjAbl+Jz3Yfcog6a+6/iHf236ArsqN/yErLR6Z/aTW7AS6I9j7/Aiyj31zjbMuaNEDtp3
rmulajcF5KXpZ5CM9TZQ1UNR5/quNWDzpR6WWhDAtFWUONknW7PG5yrPVjIo0jjQYL5bARlW6dI8
cIf1HLADN4NdXzbVl4ytm1v30zdwuCwlfN06kxtpHppxYrvl+sHOgGiyvRJwxpQkM8nUl5uWiNBz
Squn5P5bX4TE2C5HCPF/SDuv5baRrW1fEaqQwylzFpUsyycoOSHnjKv/HjTtgUZ7vGv+f5+g0N2r
GxRFEui13nB4LxgiAo026ZZRG2vY5xgg5aaDmOfGLs8wFFYNdunYmK6yrjKeNFORjp0R55hSGMZT
WlbjFbnAnWhJAV2YT2dBMz6KHjkJn2ScQAGNM6QqiKVYpp8dxFpKSzqyxDdwI5riSrUfQHfCyo6K
Ypia8nqgXDybNEV4eiZsuMDOZUk8bqC7lSdgVDbCaZM6EN65U714Gu/tEpXwqVMEhRIcmY08tUWn
2oS/Ym5z5sg0Nkn0jNEWb73oGLdqW1Px5nT0+DwCClT2apuHO11KaYoRcXBSQ3d2iq5aO5nivF80
4xGOBwbj4hRKMsw+pcVHO0zK/cfhd5G30y6wJG6Pw7C4td1OG49oNQzSUpy6BfYXmHjtU+Mv20ut
SzN/lcUlYLdKRVFvKnlRZc39m5GmaIvDLVKcli3ENb0aw4Ug2og+NE/taoN0wW9ChAeL+4ZBa6Rw
3NlD9EUgxT4Ih6iVPIjBG7ZsHv1rYIafzYN+Yg+7OEy/3KwkxcIizpFUTF2Sms8Balbgg3jslxv0
P8mfSdHarmK+O1Vz1npFv5Nrz7iDqZaSfMovtwjVirwNlu/Dcg6xlUK/m5dC7WAJzGJljAlb+l4N
Djo5hoUzSO2T1VnxNczGvRgUXU2frW3HrO6LcGyfHM9EJsaBWCUGhy7p1xn6BZuml7tLq0I8081J
PsyJ/LUodeOfml2AvpJMmM6M+OT1AbSfpden1p1wWWkdYDFdPjgIhaEPJuxXPCdHZ1F11N0tRAws
nKTpDr9sIAbLV/YtZsZCdSyMSKhnXmQvRVMzo34VZl55G5Xb+OqanXKfBZJ6r+cT98b6re/s+og8
TFKMeusjczTpO4tmO9YDRnwQQzvI/uhsIwXtp2shBX0LHaC/AMQfPts+Up2aYrjkIgn7sOIUhgfS
8HkWls4VRIC00OT7hsp60knFWTc04xFbrwiSNdUjQbNoG4QxUYm5DXoTm8K0u095k5dnESDiwQAC
oJ1oGUgY6Bdn7M5IMhuPoksZSJw4ir+oMpb2J5wF3+3hCpVQR1MPFR13QmKIgy4r1r6Jgh9zlzhD
72hV6Y17Fi2xRs6VloY1sS+m1cQA7nvW3qik76JLhP01XRtIzN8ujChypuTlDcaM8JOJfiGcUAFI
vuGQZzSznEfFaVBf3iGTZ4BzNEGdEbRBQd8tk+1t7ox1jhIKsDkfDCBSZH2j9BQoo3LMcgdFknhK
CyvOMZq6xLjwAnWyERy8aDMo28XGKL9yy1COt2KZa5dPH5qNBon0Nlp06VOjWdE+7jX1vmpg4eQT
GF7UFvOCT1dlBX9rlvB2RKlRBItRUWosp2AxFzVC90FWsEAG3AbAgoIaqg1B8GVKocC8CPWzXPXK
sBrMOuXp2CvYwTMiIXY/LG5zkspdooKriLTLbU7Ck9XST0pEgPd5kD2KDFLUNhB04ijc3HjVc1vk
okSMOEvNoVyy6wp+BYq2mCiG58wVNGoAbyJ1ZMZkZ3ObYtBNfkjIEbmyYZ9cxU4PiEVtIiFY1Dny
w0Tp3WlClkg3cFe7zUOLbQ9w7yBSOyKZE1e1Bj8yb3ZzuqcI+199vhGy7VTM6dPV+M1O0qd29dd4
o5i05zU+tm88xwQRMdN3tE1u8ICU1/Ynt8FnVhx8suEXSbKty6D6d5WulAes6dBBTYC/XQaMVta2
Qn5aBIs+cVZlJFeDfjtPF2e3dSvEW9gqlpuoIKkIYoWLiUujTvapdZq7pJP1zl9Vea5hVGd4OQm/
ODvy38qO4mw+FK7j/xr+EFOaJSNeq0SHdhJZnFaYQ7QAkzS1ik/i3jTfoJraepRlL9u/c0YWo9OA
RhJn/wtkPQG3/xrAGe73jHkpCVCEmCHui+gOZLtSBTjYZYqLK3kU4LvcxM9jgUYUebSL1aDFP8ay
+oAV3VJpfQVjuHQ/ZWifRGRRkR+MxuRetEDivCR9Xt7mYSiCTjgyMkcxiAFUh7IOmo1i1cbwrZXd
IiogRqUCAXtnwkWJpqqjDh3pKO5m4gUFBYJXasnucGqKl1uOqC779ojmU5Ce4DuBNEKOLTw2rgbV
IHHH3x121X91oRVu3gUprhweb+1bpONyx11ihRaS45KLpaWm+qmoe/2kxxjzBRRxsqmlSAp/Fvjp
36ciRgV/j250HaxFc548VHnQLuZOJyyWgA28o+i6jc7RkgzUT3IUPv5bayBJ6WC/dvItuUU8zm1v
Z3OfXpXwmawYo+gwxevtj4Fist4eKfDhYDSt1CE0sh+kakCtv0FYyjD2Pkn+AVmICF8Gw+xuh79G
XYXbGDUqBkIRCBL0CCP9xA+EVm0QC61gtWT+o21+VbNQuRfw3Fxp0o0Mc3MlxsTByb/JU4BooA37
K0DEe0r7bPpke+vVxBFfzH91jRfLSm8SfOGmtwOULaLH81shAu3pLxNno2ovVPQNDnP/bcbcVjpv
VXpJ9NCZtjLsnKEt9nU63rfSxH3Tqks8lMnnOMEZMFA852RZXn2y66xcZyNeljlCZC3aOEsN3/Fz
bhvGQzuYjwg4W6+UWj0wMaO97+D7v2BQtajG0XpNsqbfJlRKwB0QZoKrc1LMbppEUQ5wpDGpn8KC
TPmSGahPondLIlNF6UjEQ+UMUVqMujP2OavBAAPeusHxRq15d9r0jr/MJcRyROcNWge+OXwfeuvl
AahfR50s7TQdI8EOHsJGm4rmklz/tGXVvVP80nogR3S2naa8ryzUTs+eHbgwaRLzNCagG4B7wZAf
+vCxClJ7oTlytsYYcUwPMt7Cmxs6oXUHql+99iKriwFi5UtoRSFKRbjZknDVXrS6sDcNSFVS1zS9
TusWpoI7UBcalNS4ua+HUJt496R0/cbGeipECAx7ORsjd28R5bxfg0N6AUGvRVWUJZfTvXXbaOGd
Y8XeLqR0c1B82ziC34u2LljxiWVSrhDftJ4R6KhRXDYluGGpsYIYbfAs0pI9LRSyX0i44AgmTsUh
rNSCPZIbrOY+MSewHG1RFHazdDGKvnaRol5afolmtKw462TXX3V4SLK3/w2jbZVCvXSIVIuuGTIr
DWHwLhZtYH1fgD/YCf05L8Mx2fGH0yxYNwSTsp3e4LIzIDWPa31ryisxHhQukEjf+vlB40404zFM
1slQ4sA6w0EE+MNBUW8JxrtZi6Y43GKGxs8maOBbbVZ6SyIHMIlvqkt3gm/EBWDpkD20ECgVh/Ql
Tl35OncYQFeGopXIaCCHKhRPEXgYl74rD7d5+qSJCtDR3Kh+28CpoSn6Ej0ujpElPYouMRW+4ZdE
D5ElSjxQ474tfeqQod+MQ1NtRLNRwVkXLQoMomlXyrOWuMFVtJwHBJf1T5FbNNdEaR5Lo5E+hVXv
HMR6iKWgVuYjqh9192PVyt+mkyzzbif9f/T8lxivq+rPATm00fbQ4A+LTyYAwLUGXf4UG116sqMA
fBhgrOfK9r91DjL+GtxllMCLr01KWXzUXA9boxY6oTeqO7dqUADOpGqpo838lvPJ9ouo+RGU7pfS
TpuL1oC6Hmw24aGtJm8ujG/MnTTjTjLZRcmBBWgEI8A32TOfXfDzKFy16FHYk/lOGadvQ6CveqBk
LybVxZ0BRnZboPbwqhtXsWApydZaH9Nuj1p3/xz6kNumC+Wy5qF+UjZ4IBb9vekAyXaQiHqKvH5f
m5q5832zWgxxz1a2akD7NJK+Fv9O8ZkQ/1023Zs0bPTz7X89fVaMoGsQyuvV3dxX+pG31geq8LJY
rvxreWMcKfS4wf7mPzTXGsMOlpc9KltROZz7b2XGabQbSLSKUa/R74BdZavKk/PzEPv9Oowz/cnK
sPOT1dD7npBh5AdJ/zlW8dXLneZVU3V5mfLwdE+tAuQzX5FDY+rRMtIU9U433GTht7r95IHuWYfO
mJySIglOiN1Ia1u21KfMLqgCF4X1w1shY5Q8o3ZycaakoTtlE8ca3aqA5OLarmNyiK6dKLcRFNVp
WyKymcRQpqB5InmiFi5loW8nWZ+5NDc4ZrSvexnWEmW3udaWjzmlrDlOjMwxookB7O9i3lzhEyMp
BbkFgIfXrq+9pQBfCBhGwldoNdipz3fUgF2XZjl+4SjPHUSMQHMUkQxG04yuoqsPquo8kJTDMc/C
TIX7zY7bj4cfRB5tJV0pLmkmp+13KZTUL1qitmssFX3YWIN2FYcc3uZZTdJtiYTcrUv0x9ZwKHjC
OwWTmrboMnWMlPGeQLpsmi4GCieqt2JJfsowD4GH5vWuZS9yu1uTEa/PCFwl12HS9e8Gt9q05FqX
TdAn13ng77FiUNYAB7qYsyxFmNKm0BWlaDwhsjhxRszv2aSe00l6jqic1G5Tv233WtUX18gm6R6j
PPggW8pj25XOoXQqNV1YhQOpoeotdy3X8u9TEXDrFQG32JpkKAXSsF2JThFUuG5pLLECz/Yxsi+1
HwHfUwrDPeX2I7wq54w7mnPuPbxyV9okrjoo3PRTK8ctouyLbjdqxWcR6FCcBoIxLdCX9tEr6wDj
vSkuHrpgbWi8SSJmhEjJ/SvtD5KRypsSSuv0kNK9pm2ANmiYfOuRw0ITPE2uFnoQ+JF64jHmFiHA
c6alvI/IwQQvNGDwvtUGnwNLbyZFbeeMdW/3yXbQZKCbGz3a4Qr6dnbtBJ/d1hhWhdM3ezFqqNqe
z1bx2MSNfG308HOWBcFnXLqUbW7ZULcNjBh/CTIqwbGzKu+uLNToZJe9vdLZCb+1YO2EIJME1Y1d
sQ/Pk9+PtfDGK5sAuG5oXfij8VUKvZemAwurTAxk2Yg+jNVSbV3+2zy8ObqNwrM4DoBWdvF17672
Apv8XZ9dTDXJLqJfnP190EscH1jQFDINIJtj7+tp1jy1qxJl1/fxq5WiRNMpOXLuoCOcCRPhayG2
VtMZoqkw8yrfWX0YEMFBlzVbrJCixTxjXmX6+05R8mPu4QPRKiSZ44exrPM9CmrZKi/dbI9zIyKZ
UTTe+VWqbscqD4/50NbHSM6bbY8vOJqHiODK/CXPcojFtj203VsepmdsSCY52U8F5hreojSiuzyV
vTeM6dSFCQL+qdXht4BNZk9cLlrVVe5uh0pW7/CVG1aS2uirDwMRCHAoFeRTAsnRTMhlU7QdrrUO
/N6tz2td7WSjworCqXpnySM2BZFUBjtxJdE5aMk38Dj5EvA0EDQpiJqLy+uqU/1y64pdG0GOKs5X
YeCN2LHQRBB+QCwaHTgej+MBeNgEplFU9xtQcJXf+qnVZezm5hseVhLftAgsk+gSE+YbYajHL7YX
FVuRtvc19WegYDYsWiQAeS4Wp/Pho7hWmFa/KndW/VBOMkAG1pNZHJhviSmT9ZCM7l63bWM7oK66
N8fGugCArdgD2uXnrpbucYdyscp29b0HGCqtuvabhHb2tAEqnlQHA8QWE6qT7LTqAXspGCaxW9+T
ZEeNAdHEVy9JkQXUtZ8hLgCIbz/EZa+eO2E/0QbK4kOzKvx068hqQkYBQfWQ9Pyunn7Sxe9yOJlS
Vor+LH7g55/1OVYMzLGoPT2L1twvYqMAH0k7wHvprLjIJ6EOgC9N4o9Lq4BGJZqWMganyvJ+iNYA
C+wR9vpDHcrDuXXT9lEzknBrQQ9HWZ7B1kz7h9C7jdlwoZYjkM+tFGvmHcZgq1kf160MGJOD6Syp
8csxvJDJ0a+M5EPRl/XD2H4aDL++RKOH2LDuBjvStvgU+yqgualvHjB54FmURfmrr57OilQLdj6O
34s5mJuF7Ub9SUCXmswwcfHxvtwQTx/gTALYVI0e/znfveGfBoGfIgGx5nkyXYiqu2RGEmzMMVoM
WWqhxPuUA0x4NKjrPXkdNqbOGMpHEdrrkQNZQVImuo+6xirWWIt/iim3nyxzbA+iJQ4AYJSda/JX
zf/iQdo41eChIGBw99i/AySCQ4VFqwDmuqEW/QjlrIU2wRQFllGxeivck6G0MOLoxkOhJ/LSRgxy
iy4E3kEWisKJUvZXGN31g5zrwaG2PL5VkUzTGfS73EUNI6gBXM3AOPFNHcX32KirYkN1o8O+5K/v
9e3xVQyJmYaCZHVkQBWcisby2Pzsjbo7iQoxsrXlOrT17FZgLqMsOkKvhZQ11ZvLDPErxT1msRnd
UwJaNbihgQqyYneVpD6Qpb+wsTNKNh4e+kw1zgIyS2LJ37ZCZ4xHWU2BzBVPliSC7JucVLceH0WH
FMvRsrErZG6ncTcIeL6ZwlXUnaC8T4Xo6bZkTYeitlM0Ltdx1Btnfci4Z4kucYjxcJ76RcPDx/kG
HSgdvk25Nxznw9jmEMdCrT9mZZMVUAdpm12JaHeeHUSc6JpniDOnl6kk5Zeu0oJjY/kFOFDExxsQ
U1jCpP5nP02+AA7reJ9/0ad0q3zo9aR79e2Jged60UNfDsOmVXzE5esmONZOu6sLXV9gco7Y0HSI
Ic1cpNZyN2WQK7cB0SdGM8MeLg3OQwGezCvRVTsGmTEq8dtMd9Id1CAstoyqvM9cHafjjrr1rXQi
2lGZ/26HZZceRNsqQFAtkyletKuJpVToLU4jlVdsBpkSim607mtl54h5oscYxu3BoYLwpa8mXRLk
sq99Nir42GGoLOljcP37pH5SfpwmJeT0vozTJOcfJvWoc2OVENYok5IBL1VJvZCpWxY5/ieympK2
D9lEIsLgnSEusSecDo0TA9g2vWg393nAExEsKruV6BMLGFC09q0Bq7uY9pOiT0kni1GLIkKFhQJE
Wg7iTBy8RMOy0Sy4YyjyrwGl92TgDL+b5BQn5eFucnphrhgQIfMquZHEi1oH2Dn3fVglrzqERfIa
nv/vhedFLK+zodGe5h6xzvxai1KK9oE2Xj/0Rx2b/zEPw30x/Ud1cwKlwHW5/b9tt3/f1NjMdF3Z
XERso/4YtC6+B5TYHnIIsIubX6ZrolkX6K0FdxK/TVPty6sm9cub/2UHp3DT6ZW1mg00oXIdEErM
L2ym5Qf2Mnsti439DSIhwBM3BEaxypAiuiEryq4kVeAou1EJ0JhKHGURKrWKlWw9XObD2GnDJbPW
hZMFFxEqxkT3CFZoGxaQReb4AOtDFcA5ywVOAj5mmj8PixV6fyOWm7vFWaaU75f7cLF5SVD5V74T
4eFWWQptx9pLgfbwoTolalGAQR9iETBVt+byVBPp0trznWQ5l7Pm0Vu1am6L0lgwRWuNK63FhcSo
VS4R/Xavkul+NeNOOdxqbZP8KCXwb6JLlPTEYeqqKwyYbhU6BDRuzRnQDW1YspRr4qXe3ShZ/rPe
sTul0m8dAyULnqMSY2cNhsxejFrhWKy9sNQ3ookzO7WfXjFWIlgZKWRLVpktxWgHgQwIFh9Xb1qq
LTsJ3IVBOZlW4cfKY258EUO3xXBUcUbuOaJV6NWDeFWxApqdBOVLz6cLEk/hf9e1TgatMTXxsA1O
t1PsmThFufAkztCiDE6IgdTksQFMZsZXxdfMA3TiXwdtahpjU6QAcOmUHclE6tXOf7W70iv/81SE
3maJBf6xPV9JxChAU5bIPrckIX6/BEtcWLQta5CxgiwXteR6p6iiZu3ovX+am8HUl49DBBlQ7a+t
0tnbDyEUHeNqcYsRS4g5Vq+FuLFgDTItLaaIwQ9Li755QMSRKfoaaba2mftzkrXV7VXmSTtubCVB
QxQkzSHECPEgzv6p+b/0fVj5vy/l/+llxJXvRov5Bf73ZaKk437yTzF/fDWOmsM6HYarmHW73G0Z
aAB/u/T7sX9a7uNLfR//bkxMvV3hXa+4+u2KuIjB7BUd//Ga/v11319dLCOmVlGDn8G89jwy9318
Ve9X+h+un8SAHj7+g96131323al4Wf/cLtWR3yvLLdiSBukhnw7irDOM5GPzn0JE3IQnO4izP86d
Q+a4D1f741L/Yu6HpeZXOl/tj8t/mPsvrvb/vtQf35dGku4R6Eb0fHrr//hq54H/+dVKuKlEMBX+
9p/+F3/0H99T3P3IgP3b92ReZn5P/mnu/+f78cel/ni1f3w/5lc5v/N/XPqPIfPAh7d7XspEkyyI
PERdGmzv7MXAA8RlYPe8NLoK71Fw5QqwQzr9CR3TNtDtoyxx1iJQ9M2jXRvCdZhG54HbCiBZGdEM
ELfTMog1/1pQND2UepZI7eEmMeY4VlTlqtB6+Sx5aX+KMk9CfsIaXm0K3HUaqM8OBsPA52Ttrp0O
TmDapzC2UL6nJQ4BNHY2/cmwTb1wUlWqJPM2wxsAs0V6o9yiRaCYQg6CqmSWH+YFTKnz7pBy/rCu
o40oqMX4gLq9432qKsVcpN3YHItO8z9RAi6oJ6fmKewL/5NpD99Qa8ZTaGqlIWIO0A7vRAscPMqB
EIpEK9dGMlBoBolVvfhR7pxgkaFPsMnLYjKaQgzr8O5Ud71SXfbAh371tvOpiCX9USEmFyIYE4Ar
BBxuoNOMysTKNl1p63727Eb7lGDmTF0of2zlyHvpa9s++H6ID3ypIWTksr3W+qTeiNEq79tlEEnK
QYyqffDcU1C7mq4J/oKipjKVQzMkXhcJ6PY3iG3fEF9SHnw5REXdDyYvhLR7s9J+SWki2CYlHliu
1nd3Fgq2d5gwHII21Y+OnKvBWpOQFkBq5jJH5AjDXCrlTfSYBJjIObfOsa4xRJ3WydtJR5hU9w5L
D+dMYvKTCwwCVym5e3IRBpKy4Mki84DJ3Ylkg7XRMT2/Mx0d7F6Njt5IQsbyM/MZozMVscYuwSCQ
pmmSjkYmClDR1Cx8290CO1dXSMsbz6aBTSYGLe6vUXQlt6MXpZCCCNZ6dHQTULhrEZwOcGWQUDJ+
jQ5jsQnbPtiI4HSEPqCg0LIRwbqua2tUDNTbKDDUZq04rYckrMzKshKvYyRAtiI4ywpnpQ+yshV/
gkZSCz8lyduJlWPVqVZsm6udmKtrYLOz1tB2poRrl1H4ZPx5ufg2tekpJ5/w4pi4tthsM8c0kh4d
ycAicer29fwc6j0123EMX7SuCnZGVMRrMerLWM1LqM/vxSgSet9h27gXPcu7s1O7F7ntw5VlKy4G
4FL51EDW3Nlah/DO1My0WrmkiX2V+qF80pqyemqHZOmFWfQQltInHajZEZrauNWzKFu2td7jRNdh
S96m3SFyzBTLseQbWoDRQw1MfJtM4PlYzWHtBUMXbsD4o7PiGMpLG6GNNKpJeRLNRtOxbeCWqE8e
Ou6QPWVwSXMLgHdeSdmTIUcohiKCcIgjmFl8X9xNkfUm0D/tMsSljhaRqt9rYHz3rYm4kujzoRjf
W7LXbgoPjW7RJw5Zgh5VHTkkhKa5Ik4tyMpTHI8RsmUpMaCWzl3VtvIpcEJ/cjh7GLUOaQsF1kVk
HdQm4OPsmj3JZSfjaKH2fxQHMRTw1b01azl5GypsyXyAScGIeaIRFv4jEG12f1bVfIr7jNIHppdf
siZ7RWYJoZ7BwIGnyup17enDhspCAWvmMB/UqKrwr546a7f6NeKSp15EDfpxvZaVF6/93vhtdMbV
/bUvnWRrliinjYGrgwBVVz4yPIqtnjB8HK+h0a+Cxox38VCVWyurvXu2/sZSlXL9msXyJYV3uvLB
ZW/b2DyUegXNFpzEUouqcdfY2SHWa+veLA3rXoqAM6sjeV/Rp2Q6Upj85CwqfwjvFcXahugMnhPe
4L6L3T0akhJyeBxK3Su2kuUlC1QUpLNlmO2mD5tqAeqqrtHbhqNyO80yqsx520brGmWQUzOxXcSZ
iLHJEa9rOY2WrU8+SQH0kHb6XZIG8lX0kGKYDE18CzQcAWKgdOQeEULUpUWfbikR5bkU84qpIt7r
31JsIS+z7b1Z4ysWgHlZiT5xSFMnvWrWM77q0Z1NGeuaassUk/AnO9KfQuQQLkVcl8/dBAM1IKSd
pcorn9HSg+kNBwjJIDbnbuZl945SZvdsO7ZDKJlnG0kDsADIKfKle5gEIB9ya1RXVi5LK3+qBo55
n+4jDwyG7gfNJPe7AEpYrt3SNpe253VHuw4PcdHb943t9LAlfHXtVkH82krR57qQunt/KHkrES6l
ClomC0WSqBil2oAi5fCmd26zNQDLPFAD9nV51Xqj+cOWzCv2PchvJFPFsNSQsVf1fh/bpCD0Okwf
RR/YrnOrFqgh5twD4yhLd1pQjCd5kPQtZZHQ8cFyJIZ2bcosW6GNGHyyqq5a4FRXgdypzq3VaYvS
VjsKIYN1Ege5wiNwboozPbOSHVnpx7RokEEXfa0xFf5MrV/FmmFtBlzJlhCqh9Ng4/XtOSqOkJYS
f8aTaelEUrpE0NbaRYWpPOM9Fq46DUENT5eMezeWlphEjYfWnN6hEje4dSHFyUJqwufBn7LUlHfV
su9/GkP9ppmN+pJ5Dni7Og52yLakGxPAsNnfYYXa3/k8f+31uu4xVPeVVZZH2tJEvf6sJaV7GCoE
60f1hJAvYih2/hjI+rqVKnALg/lFb7X4ZIxkKl0P2yEry9NzD0lx3bXd+CLV2DkoW+4kqrRIU825
WqvI6M2rOIcV61wLQ7lmUm+Co6XluSUxoe4sQBTr27lvKK187SmVshKzxIASjvKuV1C3nPtQyMtX
0B5fc5mdcg4w69mN4x9x0Cg/DKdcjFlTUf7snAVUlPShCRA57R0Zr3eVTFzWSlD4Igcn1TR9TTHv
zJ1Qv7ZUQ652bP0YbCV9rRvFW6t62+31sqV6kNf8nLkZhN42fagtQ38qGxtsFeg3q7XrS81jBaLb
oOmMLoBvHtXZSoymLm7m/lioW6mr47Na9MaiBbpZ6Uhsmu1BUerqGiMg9DRmsDbNwOjBJln2zu8K
b22DCFn1cm3e9ehIbuUxzHApdkxc2iAZ1X21U7oq21pFltz7UAsRc0u9b4lnHoq0bV6iuCSXl+jd
Xk6T4cHu+HkUEXIw3Bte5zzLfo3pC6SiXaDk3hPSwF9jB1k9K2mHC5bz4TqumvCoGJV5X9sWT5uI
2H1Nqu6Ho3fWQ4snDE+TiJCXslm8pfnGwiFtoeBk+KR1w9lzOuWzYqTKahg148ynPjsinZRu7DQA
OO8jmedlWF3lWb9MKiv6mkLpmZQVqqsdosZh9eUxj+uMZH7YbPJWqR5MX8sRm6qt18E3r2PlQxRI
zLNiJuHP0ai+wvxSX0bL9lYdpZ9rqOI/b1WSvEWxDQGNAJ1Gn+KL1ESQ2TUF+JlWXlAtz3+22iRP
LyOhNhioVOXJoyKX5g8jMtaWpSlvmdMVSxyjknvZDMOdbFjFPs/UeN3kTbSsXT6oamPou4mBdA3K
RlvWSlphJdUDjgCcxiMfCrVx+cr/MlgFnlPjgV2W+6ZlNbCGkARKo+BLfx8hMfYE+9FC/iBAEK6o
s7WCFsSdmg0uav6ZffJSeI4J/7lDCjGeH9wClGnnXdGuBq6usFsKcbe+KyJj2DgB8vGea5bbwi29
s6XmyQ6Dd+foZFG4N33fPhR58NM0kY2Re+k0YV1RU1ARfs+LvWiJfnHopog5rPHNtyjS2u3cNYf5
XtusnajnJltZxlOipstiTLqHdGrhPfmm+epw7owGIytfLZcaMLC9aNqDfKSc93VU9eSCt1t+xQPF
WzZZlWxFM5aa/Bqr4FtNnRT7FCG6xCAVfTCDUuMCSogLMMYIEqWB166KoasXUaXZpy5ou+dWf+yb
sPoJAW/JDQkwSfCqZLZQ4UI+ggredQzrr2mngI1ytO8N6tlWUqN1HRp3STVcs853Dl53MSDmL+XQ
fMhsD3NB6oL2ssVcfoK9gVdOpt7bKbeKYZl4Y77B67TZGxrwgqy3i0+q5aB7oYHMFU2nT9t1X7Fn
9lWrX1g8VdyrkCzubYh1i1Yxhv3cl43R16a3rMM4uN296I90/94wywx2BjfpZddbuxiFwbMYxHv3
O3K9CdDaFOH5rmo/xQiDHHqUDpc4HFfs4MPnro1xaXeHZ9fK0pXtV18ENBKFMwWxJgkbCdEWBwBq
dOa+t819DVN6QkS/wFpi22jvFac5F3LjHzUJtLbk8tvLU02/MNS2u1h5Kj24g3nHdzp5zRqUf7G7
Ae4yNZ3GWbs8lWb6STKTgKepsB/2Y+A9YGWRnnznR5aE4bEN9fTUG+VVCfPqnHqKhcepAlddkZ/l
0onvmqx8yk0kQzo7v45d/rm1BuWcGZlyhvxqrENJKpeN54f3bqQ95IWsHLupJQ7hEPP32e1BwK1s
7Myw4p5wXHncHAxFxZDWyOAtxBb/TyyJLYNvfB111xLb+q9KbgcLD+OPu9RtPjeBZm6GtOn5DMT6
yxBX+CkOztE1gnRdFO5B16N+F7FzOGaGYW2rGgO5PiIXYFE/yhPbWnltsnNq5z7MMucnEJ9WNqAc
eh2cC8iV33pbY2cNDOjFhAm4bKkxbU2uAzIETVzF1Zuvemq+SCUSXUjtL9I8QyrXwy9EVZrxzXLl
u4ofyAfbcZGWMrjDLlD3BeI5FN6yzUa4uxlJxUlpYi3ZZgVEY8CJTpPLo5e5lEWDwvk8ajjiqps0
C9qfUtutU/af3kLK3vT4Dp62cRSHrg/MIz7V/BCFxX3fIWE+1p2/VGGXfIsSbRW5g/rqmfnZRGee
vRdC93D+3e0Y2+YLMBgI2G35ZuYWO3UFy9yiGbSHoSi/Qhx1dzzLKTs/qxax2wbfcbjoFm2Qe5tA
DXg/m6J97PvySxyU/8fYmTVHiixZ+Bdhxr68JuQqKbWruusFq6WLfd/59fMRVAtdTd2xecEigoAk
IQg83P2cQxIpmZbP/qxK8E8h/ctccwYT45/QmiquCLGWe/JioBBr4gdNruAHUMPpi5aRouhojfN3
V9U/W/J+vmdx/xjNFjimKlOvcoR8jVNF0rU32wwqtvRnkbTG31oU1Sy2feeSoCPwYIXhiw0nMQp9
ylsdmso96X1volYNVYPxkba7Ui2WiGJ9v+USRTJkqFGTx4cpw2qWJ9SpslB+KfXR3smR0950iHd4
be4bqNQU/iFvgHAUCNl5MH6NhyVMey6WEKfzc0Q6+RHWS9/QrGsRmM4uwZd1cHILo4WpurnfGo2l
6oed6REWLXcmlH7Ij8GiB3AK9ekO6t6e9DW5Gr6SOWp+I+diLSwt77sKazb+s4+cjOY3i87w0Ywu
mg35dVTHcMf7VpA7YloPWaX/GDq/+luW43AfqM14FlJWgPTNGiaznd6HusdfwMOjkR2F0HXvn0Ok
Ce7rEYAQ5H3h95BVYTFVzqvpmBWwdz07VpHtfMkcEPdNHX3Hgaa76Gr1dzXIjbr2BOOwoCEWJcFC
LGmDeZsXb5+at64YTy4caVDc99HOCRc9DzXARdNPzX5cRMvtzIoYmml6nhI5e1CzKn9IIgO13aT6
Jnqwwl2g76FNtiLwxPwQaAH4DISDHvxKVXBeztUxzJ3p2a9qpOsX2rIRVUE1m4rvGJqARPGeD3Px
ZXJwcDlWhN/NCsoviZrFnh+U+lns1eXuTWpalp9RGr+lw6No9dWquiY2HMN+V5D3AeVGe3ZastZA
0eZen2mAUxYOTWAY+g+yOjEEeaSTxIdL8qX0yIUWT2JTa/px6mPlKmq5GjUHJKRPaYgcmGOYDEXE
976qwUmSwvbbbKikn2mKcjZC33kpk/4esvP2G9lrowu4Zbizp8C6nacs8gK7Tf62iuAgEptVBYyV
QqIQKn6axdsFPe1/9pgNhugQFcYF8OGrKkXqDdhJzSu0JvyeSl8ABAxfNT2S9gBQzTP0jvm+jjpj
VwOfZLGWG26PjPVzAQ3i4wQtrC61xnNntZj0WvNNKwwSAtW62mdSDsiZf7mbNIA+ZSqX2AI2fF0C
5NskzaFqwosCQ8J1dpzmrTTDG1JSxkeW6u1bpt/nQV69Wjg5n3nDAFXQaqqJfz/703OZcxcCM+09
NRgrROflrNy1ilQce7sybtBmzsF/IgEFGuVJbBQHqoomhiYL27BPXBuophdUY3owZ8QxRZ9qsMlr
lOH5Wg4bJqV7WE4S9si3o2GJBMM7HsuQSYic7S7gFoHREhuy6uKLnzh/r5IcnXkvFXEBHDnklktG
9CVKfKQyIGz9ItpyFU3rTyWxNy/Mj/2kApxPYec7dZL+ioRqo1brN5IzxPekYxr4LpN4H4KkOGgL
acE8xOHd0pcMjdgt1SE5GALtsdksAhxipRhgUaPbrtghySquAkw5afTIzuufRMnCs7uWnPfSn/bC
mHxniVekD2RMR2tnwk34M8tx2sl+Yj7D250dp5IFXGnqKN7OkGJYc1R8X/qCONdZFy4KHRIQGK3T
yTHXNDKuO3O+h354YF6F1WgwoLHSlx31f+4QR6iRfB/38VtotSQVRbH2GsEddhTVJlPVV9Y76rEq
iKaDF/Rm1KsvEjm0D1Iblm5RKvHP9B+j1PQfBugJ1ORZdrRzpF4iMvMOtqXJb34yP0kBdE2aP7zm
M9NF0+o9vC5ds/cz+zWqZKsEIRkiaS7JWnKX53F41dKyuefZdGepDr72sk9NNC2bgKXCObKjr6Ip
C6vyFOqoCzAueTGD8gdyBdFdokT6jZoXHb7Kh8HsxrtIQG2BpI13aN5QJ3vkApGvmfGyHUOEsyBy
w5deg6h1lZYF4oHJY75MZEv2C2AkUiGB1kuneraUqD+qAQpBGeD9h3hJqrMn4EWDNOWQFjB5AxNU
X0u1t7wh15WjUEKboCz2ZAtdbqF1JvaOS2d56VwvnZuGFHk1GaN7p/CbhyZQT6PVQHSyMJ5mo48W
bJo+RjV0pozYRbOqsi5iJ1nPpOM2RA7E3nZw8svclLBsLYc6PVEcGGrdxu+116yX0kObNimKHTx1
iBezwxzU5b4w0h0qmcxXTmfcgLVEIXOpijlMloIDXNzDg2jKgr7xktBmkFoL90wBNEhW4uZR7nWP
j5163Zj0lqYgSLVraTnDQxIkrmyCLMVVk7+M2GqPsYb0rcg61lL/TWpt+U5f8o51BqBXNlp4FNXR
jJKLOFQaYZ7LQdfuQhBEeIvn5FbWdNiFt3qmtbNHPg70B8vubUekZSWAEWi0ZQutjiaOpxsDB9qr
oTAJw4mM70LLEEAl4FlaZfhzDn4pViH9kwIe1HIJibi2JSdWC+o7bYqCm9QiE8towvI5KxKCpLMZ
/GyGX21Twnv37zF6Nmd7NL3rO7kutHOUPPa+Uz+yrCtddGGa4zrTi7rikBHXLrsd3RoxS+bR05op
82TdjA4iA1VsCNpBr9TIv9tEbqnoN5B1dZiXxyH6+QVLS1VrDF4wYqeuJJELmvtt8RLo5J+KUvRe
2vZKA1EJPZZxrYKla4fOvi+NwsF6CvrvqW7hTGjUt7gFPzV3UYEJbdavXe3jcqfDaCGkB0dg8Dgm
Q4FnCF28yYg0PnsH0UH31QlmuFy66NbLtMhqgwInwKGd0TLM1opoJjYRn7RCJ8i09Nq6trpu7+Ko
TI9iBzz5qPal6GKWmoV4iPQk7FVxo3mc9o3WA0td7qtoF01RYz2tt15UDXqInfoiCe74rXXjg2pI
NOtW2EKRo4cX31EcV1RVqyn2DUQGJ2EEaSMa0voEBlTstbtfmR4or0rlzA9TZzxnqdSfcycC+Z0O
sI6BKijwtqMZ7L+XslYm8FJrN6JdbLZuoprFCQRITV652w4oIdOjFs3pThDhBp3f3xHg3K2CqKJN
cOLyrYyIf0N1LNq2HXaIs80kY97d2nDayuchjr8V8Hoqzk5u7Xu9xbsiUtFFhrpIWI8A6l3Qi7yK
JrFTtIvSALQC+h5gIB/on9+PEF0ytQi13da7WnqLc2l9fqgX+JrgXRz9tLpo0EVvlI6iPRH6XHCv
kf8Nmo28TxJlce7+hF9gPo5otB47PRi/6N18XN2SpJy7QZQYd3lX61dL68hqLxV0jKzgdiaL7E0O
5/jkzAAD9d45YCDJN1FX2Kd8GuQbqQ/+V4kltH36U7/ACG5b8a2eoJoaHzG+4ewpbqUCPiRhkFhL
XMI3Jv8sDBIzKvVT4CuNK/YOkgX7nDPeI75lw2XGtwJzElD8UhWfDiCEHWtMquLDMuZx7zYNMgta
GkYLBIX0fwnZZbjc4lvxE0YkS4fUYW4RezWnSh8iOTvqZaDfGwTDVgbUSb8L20a5/U2ASlUix+FW
7FRTKMAnONaOeAqap85pAVelTgibGlUYnNqnInkksFc/ipakbZfvOez2Yp+UZRDVOiZUcymqwKn+
d0MMv9j36rIIsbPgLED/uTlLByXKOxCpBEisxIdJvNW1L0UUwoIW9S+VrAEwN/ovrV9pX6xhIRhM
tXgfdPSq67bDozho1ff1k45rXYbiIOr8x7U517T7rFKnrxXLVM/PnOpm7pC/Dqv4QS6Mm+o3j2u6
8BcYs5NfFb+TjpU1mYeYIPBXGx3IAY1pcyy1QzbdruqGcY86TAexWVxnxq0DQtUr4th5LXRYjzou
AIXwF0GshFIUsRA9XmvLPlFTjVZ7fe8pSJa22r/7VMXQkYiBREgoMGmTObpjhpBmpZsIUHaFde1q
SK0WpnGxGbBWf/cAwYlEJfw/XaOvPcRB2znEAZYEfc/7OaZE1x5GleihAlwAwFBykWJFeamjZt77
0pgfcIAosEVM1ZnUkMYVe81yTK5977+GCX1l9BFfFGsvdonubV3ey72V3q+9FbhpNLiaL7LvBuHC
S4Te4q61xvRkCf9CZQCNVTq5ORgLAE9bNtXCZj2E9niDQeWKWrVQWK+lZafohh9vvAFE/7vH0p5U
UbeLcqRwp6i03SqsYKOXkdrrLRIGJrv+Bq3cfGcEuXyaBuelm1L5TjRZoBVGzwhjB6q92GC+mYCu
VP3iMCgfUYeZgCqWspzdiRdgngrpFgvrUYx/0QTjG9ylKnGf7aX5w0GERdZ3SPRykLzc+/LY7tUc
16z7fx0Q+nPztP3K9svvB1lJ0Z+aigmoz/LyooMEvTRmX15EVZNVJKfzqHEJJ+iINY8YiM2U701G
nmegnrYvQ5hEcNS6BfDKbD/wBu6sRutP6jiqFs7IaL5Kzj9rTdOn7NYe+rOME+4QqBmXv3zRxddb
fPyNSMl2VVZzs993jMPQXXsmDNFDTyFQikwnPnTEth7GcQwODDbFnWWiGvWUhQ9ix6QZD6i0RjfK
5ETXIiPu3k/Rg93E0tmRIUSMNMzjcWlriOYrTua4PQw8bqU2hX2BW4HYW1a0h0CGT9aLNV++yxYI
SVTENxZGBFQOWr4zAtbqXipX2m0jQ/sLWs3vEeMb/i6Ymm51wMeeGaTEj0sIfIghWHhwk+oqNhIC
lGupbdWjFYAxVCd7dEFi19cpN/CohD4QmaiEKNJiOecB3qqvbYBmDmAkSKx7afbCsa6e1aZC5tmX
y1dJ1WI30PX6S2GwEsTQbe+SNArdsEWYISbtjdSPjoGsT0i+29B74jgimOR/nRAM8gZdKd+kEjWF
qvnhG/78oLW6fLQhyjiQ0mbv7Fnv7hLHek5MAMTNWJbHHBeRlzeJGwbFBGaSTZIp40GOED0XbQhP
jU+ZP76kRSwTk0JmtQKIG0kxuYZyWzf32PZlEFv5HvmHbh/ZUuJVksZq04/idRPWzmG0ev928tE+
Nxz0uWRY1C9ik5JADF9nVtwF4P48uctGmHgM563CFbJTkjq7U4Pcf4uV7AjRagCykSnYd0JP9Ap0
PCs9aMedViD+GChjce6LqVj36gB2UGGKR8wHzlEnir2zhrHaZWqqupaS5ZcAsvoLfFO/S1ub2BEX
Czhb7LZUUunIYaK72Iie24Fb29ZFlKDWz0lJtKZ9p/ZfJ200cbVFnKWozP8sEoXiUuyI7Np5yZ4W
ddFVlESbNLUAfV+BHLdH1YnKi1ON/dlsyxfNd9TDdvlREo5uPcFL1RYkIY7Sja4uEl+kL1yGJdFf
W1LBzdn4WShmSfJGaOwcI5BcJot2mTHaS9XYOPm2etyYUFLkeXYeSHXAzYuCYC0TwxbwAHHSYVbj
5i9lOTWROKLGLTkol1KZrg0RfdJLq32thx2ka118smLsurgg98M15hzMgBmUIH+RFsjXJyJunbjF
YrN28luVR7KWRbPov3VlXWieRgnVsKTPs1Oz5ClPipFlJ3EDC6bWFlglD2DoCPoiarrcdjgiclSt
cq16mLS7IeqIESzt2+0XD1O0rY9o273t2dpEaduI57JVP/XrIpln3oamf9KhZUDDgnA+D3jrJolR
IeodWUXTetEpmZ+TS2SngpUm7clh5Yq3zXbtoi3oOvv3gaIu7szWW5Q+HfKp+uGPb8cpfc3FI0fI
yjUZX2Jds+e9GAGtpaaz24Pr96DVwAvVGmO6F48LZ3d+2R70VhVt2xPdqpJUkpC2PXCx5/Nxju14
eQlkKgrUgrwauZQJsbYF9B9samJ0jOdMamZXNDATtb+LekZqM8osL1OPW3AsLgZz96UmfM/gXIpi
g/Js9bGeRVBCdy10pOL5bLfrw2u+Fte7m9fmvnf8vaX+mGyM/T7gq71s4uV+aMvv/Kn6pzZxhNgh
Dtuqog2P2O9TyQPBYVkafvWJc7u+qeKdFJtumQhEyRKgHVEXL/Kf+vypDSoJHsu25/MviD3itOsv
TBm5gXUVu2Ta4QVa/vb2TMVLLB7sp7atKkqfDvtT23891Xb6T4eFjlXhsgn6XbTMkZGM5uTv4lLv
lxEk5swPe0oW1SncFuyasoyiOFTU15OIM70fPpFugZrbe6MoqX01H5suPYmTVzCGerO2l6C7XN9n
8ZqKqWv7KHxq297krd+f2gplQW6IoSg6bqcRbVt1O40Y0ltVlNY3fmv89FPbaf70S72iwhgYvKZa
Cxvz8jVdZ7/PRXHsh8b1S/y5VXT40EsUt05hVPXzOpEPYo798Fui1+ezYnnl597/sU0axpIUtlWT
ZWIRs4toE1VR+v/2E8eKwxI99eZYbU7rtLpd+jqti+v7X0XxPCIxk4tiQKoTCTzfthshPjVibHcK
yj9aD/hdDgIGs5jCUgJq7Y2YJEQ9I21xSaB8n+IqlEa69nWbWsW5/jjdLh/q7UUTXT71294xsSMO
HIn49iSvH/lP7/GnY/1MwoslX9aLN/MfUykX58V4n13IQ2C0GwhcqHN60HG0UEbF/l9j7YN5EAoD
Q1zIthFXbQUxquLa3iS4cRA3Y5v5RfVTmyruItlrwjhrwlDei3c2F0Wb9OiTjvfrKI3614nE9tkV
1hYqQhJwv+WtF919p3sZQlhVo8b+YIOuVy+eY9Mr0m9TMxUG6PpMhQEqiutg3p50gyyv5HfmSQwa
yPpST5rzCfLQ9zsi/vH6KEXjh/r7YySfT6vn8bwNpnWMvdu84vTiZ7fRKkqiTez9U1W0/elUqdro
0KZ4+rK2FxcnurZJ8VdANixrhspbp1utYoUHsYBDFi9LuKSfdtCn/NMt1p2YiUQJ1YiP1SLMsr2Z
Kb8CTa0uSYcXksy86uLDqHnyIzwNd31lw74TEoNRpBnOhL46ffikYRXzddu+kuLTOBZxMrtDUQBy
JY6wI/vgx3ZjRElsGoPsfy1vD41638Wg97dvtEQi84FMxavoKI2G4qHbyzoIODWnXr7KKVmFpwao
E4xc5BojlBBF5lPVOEDJx+oo5py5TjFlChDk+55bJkaveLMdo+NjNJsm6/wu+FuCtQ4JzjLbdU1j
eKKL0sDtDw0iH+B1o9f8fjsqnriTYoMtBHeGdRZXKZ7MOlVNCOTCmmc/i7YqjpwdLpYH05h+hqBq
zhz36cGkg5QRE/8pXvG0CPdK3LdciOPKo3oRr0ntdKekw0U0z+MNhlKGV05FfbP4zhcj2eNuhE1+
edzb9UnkPe8hufiGHtIryR3SvkEyYnZbZCjOsYy7Dk2wdAeV7d+j42h7o5mqC4aevmcA/CUu/sOq
bjWsP7Sur5owt7fxPTR2taRK4Fl4t9m2u6hYCZGRtj2J12u9ZcvaUoxtcZJPc9D6fovGT4eUEmHb
sIQekbX4hNgTkjfCMPXzQ6HDDo06FrFDxKWY5EF/7bLB7g7TWD7qvY4fiCxRYPsnY8geCZztFLhs
ssC/NePEzeb20cweisix9uJXEyg9l4jjDrr0Q1Cy7mYEMViWlwtaqZ1hlAj3qSepaFiepPpZD2tt
XaSuq9jVshAvonjPN+PgU5smVguiz1r8tF9U/7uBsR4jhgHh24OcFP6xiYYDKDJrXS79V+vD1Gp4
t/PmuE60Grcx/atuQ+O4jdXc1F1yhoaTaCKizvdEzClrUbSKuiiJjRlIdApQsMB+HA66OkO+gZ6P
3hj7beJYzWAxet9NbrUw63NSjwX6tHg/3v0QYpiMsRnsOqS9Qc2kH17AbRYVL+VqzzizHJ+YU3Av
Gq6TheNJjEgSYCagBqoL0YR/VJT0IF4/8cSJtO3UPrJPYui1c792EL+d4nTz8qKeV1NRXNmn3/1T
W9g5S2g2um17vsxuOZrygSyu+3U6q4f+AHflg7hscTazCYpj1v52p4gzWmMj40IKv6phrsx7S5qJ
5qfHGZ5ksf/DF15c9/qhXN8e8VVbXyfxDw2liS7zs1nrXltLxWnzfGS9pnrdrOS7DwaxrKKAWep6
vg7rD0PwQ1FcvJ7khRe0WmfuGljgTkVm8ZEg5+CQxoxC8Y0X699GxacmEc0OyugA7rI9x/1zNUfm
MW30g5Zb2KZiNFlNGgK8aaFOb7/79aJBUlUqbPPLylq8EeKHkamcCfyQjLcNPzGwPg/RZuiessL3
kKc9zXW4IO/+9Vp9uIPrHV0+/qIk7qJMoveuGVv0c9+nLb0rJq+oIqa9d0uBbKRLr2dfmOnxBcGw
tphERm5Gp5GEAvQjmYXFGnQtCkNv1EOTcMNyjg/F2S9xElR+hJBfdNJhtPREbzGCw6Di1op6C4n8
gnpbTRzxex8mne2trzH3vGwM1PUmiVvThFHrlbkKvbVY1Rs4EqYqOfeg5WZXj9XxoBLAFq+rlrXP
hh6TCLN++wdcCGhTfP1gck2kr+2TDvYvfM6T6ToEgnH1qg03w0QRbPmHv29V962daxhyhQ0qhqW4
zVzVJYR7f1EUcLrjdv8dhUBSvHzvtrbVlm2X/wU5orr6QHKl+mnA571P8bOd8+xeDAkxGiRnmnmt
B3eYAQmd0G8hG4gZSfyyOVrRPrRgevzw1ojiuimMXapW1ilbRgweOWdfoX5zLqEvXgxYqZaPmgIY
aJxwuyM7r69rf8PKQFOGMlbZMsmJxyFKag0rI4T17zPpelFi3zpolESe96IoGsVGPDVR0ohlu/4/
dptZj2VXeETA/0YlSV0XdXak56SrSeVAUqjuo741/Ouzs7pWOjZW2anuABWluDOrZSfmI70icf0k
iqujUjz8tTjaTXAx9O+tnw7nba2H4gGGmG5Wu0+LwKn1IWWdU1g0lfkZ/Ge2D9Jpl5oZaXe4lEL5
lx6+jAQ8T9PRWJ4j1D4kEYhxIqat9RFb5OHukptOX9wPwgZc/KjpssmXzQwJ3j4K0jfRJDZ6ddOj
BnAW3fPwwXG45HSxgsfljTTbGrGJ7FWev/Xh7Vjfq0BAvTg/9KV+37camS0SYVXLIjeiUUZXMYG5
YCwEaXXSyQeHdjPc6TWDxyTQt2ex1e2kWkE7k2zCe802k/tu1rQzPKsPwaLEFcX5fPSl6CfJbKaX
S73kORVswAGJSTjzrYZQe1C8wJ1quK1e/66WJcEsuIg0NwoMD1x+eok7OzxpmiYdTT/KgNcSqChm
W3vsyrrkexkRQF2qKO18iVSjPqhztEMk1H+Yp5dZQysvJ+/vIUtJd5KdzEKNh/BbL02ckMQ85xAB
WXxOpl8NedMPZV+aD0bLWJHSugO6HcHUbEfOWwOE1SPrVmaGk3arHmgV+AypCRyqFADFbKdbdKpv
chYPjQy5igoLQCTJOnkKxtWOZ4cL9SJnDPdzp52koI6/lvqXWQvlI7K/ppcM0pOSBHDESeBmtMbL
81L7YoZ/9yCHmsUeRkEJqYAlqImsLYH/X82QHaG/BOvd1780ZOUkN1Ywbcm09Ej4nD0ozQK3SuPK
m6eDkqjzRbbjt6gbATVlSCLB5y7v6rgYDqaux7e9gnL1oumTSybvamFe8yDYlROTY2fakPkbcXtU
kEb00rjUEC4O8nM+Ky9cj3YZSSu4OD6hR96/wu9BYGZiSyqcBC7IcBBYq/k9AUYUmyElMbma1d41
lzOI01iit93+nHOQCki2p69O8W0sAeZMzmC9Rk31Zqgt+NE2zu7bYSRDMpztqzlMuatHRrPfPvDr
MgoS/MSbQT+4HeSqVlfmV7jc3CHgJqD8e6Muj1RbCCsCK0w98d3udN9xM1ObXLNzxmsaKr7rQxfp
2UtV1uQH0AklKT7qWcrQgkf1kHBXpE57RH5Ut0mAZQFd6MgmLpWDmsMhOSPbUB1zJ92ldqegl5l0
p6zsoaCPxsQLusT0rLkGZipHOxR8g+u26cBeXZw8I0mNp1vpxMxYny6Ys7vJNxRkeOBy66X6ESEI
cHz1qCFT5sLeHbmqY4S71jYfnS6Pb4iu+DvScsmklnrwCFaT4Nt+9FslBt0xxtAhXtuBbNt1M+km
arHFQ5yqBkpb0Vvbpwhnt6Wxq+zsnFgJIgCBhS4qCiWk1Uvh1S6D9nHW6/axiet930NKJ2paPiq3
2aCds7JObpNlk1rQ4tfTw1wA59GdkVzc4B9yQ/LHeU5OdWGNlzFR9v8YcIqSUGafY7XXbiDEr06Q
7e/GsSpcIMEhAswG3yAiN4fJZkDZkGN4ul+OO6majatR90fTyppzPRQklfHhuxGlbVP6EUghLdmb
HdqpwzjubMgqH3xqrS/rXm0ZBXy89kuBWBCZDOnVMYrarW3YdY05cU5KJTceFIRAG40suIRa7wal
Lf1ICudiozw6QdnRyq3/A4L7hBSEGsxMMbX6MY7jo1YUoHSNzv4rTqJnpUBDU5qDHtW6hqCeBdfA
gIQFBMulvGurECrxhQRfykvjhAYfoSqY/Ny2yAOCdRMEhFGJWqUpBZe0C9w8n7/WreLv0hRwQThA
XVrpz7pRly/gYQGlO4BQSx5j1pnB3vJ9bVd23dfeL1AzSpOvUh3vZXOsoOCIcAskXcTfdm7LuPum
R0UEY4aPsozPWDJNYu5Rbp7HCmJhhmhxTjK1QabIeQqz9n7qpvbUAfJzByQObkG5PVU9QWhJcnYx
cf6rqcjSLuvIigXVu9ACME/jNZFdAyHYNpEsNzFpjjQCnzWI3PafVslchQUf6DTSxWLfPraLHdBA
JUxoYYFIkARxsisgcA75LrDiIeapt0hCJrLmlUG4c2IoP5XOAjS0DEbyQLudCmmvS+q9s5ur4KlS
u+noZG29MwtyWVS0cJPcMgiKc/uUPHslpz6DWh7lO8Nrs6RFFWp8xNU66pZ51+g+TIUNgB44taOd
qhqja+gknzXZnaXF5VsotT8U4Gw3PnX9FfOXa0WDr+LvVj6TWd1KcM820kCWOFipQA38fZLvCAvs
ckk39kILetb+1YjuQSp26giDQt24faKzCkxKrxt6HKZZwZSdFJbbScC+JQABfVqpO11WjAclML84
jm5cpKYyHlAb/9XLcXOwTB1dw8TVqkg/1RnehDj6OcDIjDxG9sWshvpkTA+ZbisHHQUSl/AXrykZ
zzsQR9qlVGfVbeWHtCxbl+nQvk075XvUT7BBdDHJa36T7ou6iF/N2We9QfgfP4ZCQEzRylvFRL86
Vewzaaz4LLQpuFigsW5lRaqQkIfpWOmBK83AWjLcQqryNC10Nl1XX8eiUp7yMagvpOb+SiCIKAx3
BH517EzpqmTfqtqUXyHWnc5hVlSeqUjDMVFwPhptb95ZyybXu8e6q24KP1TPTR2C6kjUiZw++XtZ
BhYwHkXbdznBdkg7d3KdECgnSe7GaKCBMKSY1M06cis0791Ug6hVK3LH5V0GkWuY30LD/F74QXpI
nFzZO4o9HLS4Pc1mWbhGr4dg8YaRZI+28uxsdM5ZXR6bGqusBsTHSuwkQet+i7Hqu7E6PaTm2KKI
nXTohSvOXo5hSAFm3d5avImnSjJf276qHs1Qwi00ql4KzGYvDah7za36JUG8lS/bRO6kTqabVifN
nnFQX4bWTE5Bru1VPKNSYKh7J1Wfi7Gfb1REoXapMcqPaUCc1S/U27xG4MGYpYERhuhdWg7hxVJ/
QkcsXVsj9Vk3ynBvJPLIV6D/AmwWTG9kX0gtRwPhfRPb5VxjetI4OXAmcR5A5fNLHr35w9TvtCaW
D5kfaLfGhCprMw2Zayd3ctg4D3P/WOrk5DbAHEiuxWuD6ITXVzyhedS6AyZFmk8thPYaGmloCx+A
XhGzM1Cd6kP72cZ2LSQcolEDvYyqvaY9gu1dP9jnRfbSI59AYhCn50KTr1Jt1V5aSeXOQCmHpxOc
Itkda167GQE0Tym1G0MOjT1pPS74fmQ/ays6FkS9uqYYgSYovwZn0A9p10kXxKEmT4lsqESbZZqN
1WyXOV9JkHAbPSdSgt69l/XoB8sVM+JY1Ge0QkA3odGFdXRKUBJzU6N4Vpp48jI8s5ZTfY8VHRoh
QCo7p+zvJPTCas0HK2xWX1JdJgidp7d12dh3SN7ZKFsl7SFs4MZBt4t0SnkoyXvaVwFpblOQ3dlj
DcC61ofyMg3aq1GHPVeij0D9zfI6k2N8DieLFHoja54VxayfE+xeOVPje9HUY69Bz438sdjZl8nw
5BuQ/IQ9TA1OLLlBY4+4qDjSyKb5TlLqJ33s6mdyn7S9MwVYVA4gjUDJk0NRSmiaIENRjZ1/Zkbj
h8mUX/LxpZtuGOVrE/sk9dsV9FQ8Pk90Fm2a4pmj5pAMCgoNouRHrZXqs22URH3blFtuNC0EHFUc
em1Qfx/NHH7t0cmuZtVb8m6UA6QwivjpQ5soWmk6X7SwuIiaOIyXHI0mc7pFVovQRT/0R4AO8pMp
t+OT5Ymy2BhBA4/ugOtua6sU868u8ONbhxyupyqSR+hHh9etw9C3gZfWEHBtbWZ3+IlUOsnjPTnw
tiz7F9VJ/oGIIXgiESp46lDFPiTgsb2tTasrwGsNiXu5mkZkgtX2cfDt5iqOmAttvmJrHUVNbNpm
wKs8qTrj1Q6eTNv2VCuPHvoaOg7V1JKzCsblqfBT7a4zp3tRE5vGgNu2AnVwElU5j6frOHORS39V
rYLntgO0gAKzdRRtoAm6eyAMR6z4pQfdpgolJTC4xdqjUrL6odFRMFvPQQ8SsDtPH9D6Fm1pLlVe
nkn+vup+lVJnPQEItZ6crh/3dhY1iL2jN0NG/oi+jhQ+ii5RBjNvzgfblVuVHHPyb2+bHDPXJNPt
SW0Ggjnon+1E53UzDAuJeO6fygDMddFpz4OK3jJGQO9aS3W0sui5jI/yYGrPCfbMszzXgYsURncW
HQYWUed4lhDvXvqLLrCnJL7DgjcY9XNmqtGTVDr5RZmgP0iTOnqKl025pJbWelbgqaIqNnbICrUi
rfKCR6xMkJWBSgPAfS/rhUtCof5SIt7iZpqKxVjn2v8wdmbLbSPNtn6VDl8f/BvzcGL3vuAgkqIo
arRk3SBs2Y15nvH056uiWrTVfbp3hKMCmZWALBEEqjJXrvXAYm5YWxoKoHKWP5C3Fa31y8KbjYcg
sYtDMZavMhaJo/HOr8LTXDJ8V/mzTHNYIeltJ1d5G/+RwNhAg3QdXta+0xwpcen3Yxxm65BG1hTh
k2U8ld19Yw3JUXHY8AtLDl4hVDP9cjj5/MA0aGBl7+Hr6JG5Ymj14oLe7/jmdBbiSGse0NNaTqrI
8t5U6LyfL9l5ub0AT6rtpA9Vr+kyFOz+8gTp83sa/EM6uE4RLuWBHJnKtTRHMypvR59uN/G/zJHO
PGZKtNU7L17a0OftOs1U78sWSLxqsDGr3US7J+Wl3Y8e91ZvtLfSZUc2QuuznW3kCf5o91e9MX5j
UaTdS1caewez5IshLVd3bABMSr+WZmTzx1Krfl0V8bbSa+3gmc1wZw4jTB+l/oWX43Anh9mNUYax
Wk28MN98pecu50KLbk4RU+FSVwBnb1AL2MQOBHRhh0S1pvnhD6M/SMaUYlK/0ZhtfOYP4K4UM0+u
zcqC4i/UtA1t2O2t0qIyV7S69zJV4c6c5/IPlKsvx1yJDoMXv/qCi9ljmX3liMGuHH9R0VV8NAzq
JlVVNPddGX+ZSoU/W2DM3OU5VByVvVK8KFzltCZfJwuZIghrWDxGLasuVMWsF6aVKVu3Xuajfl31
GmRydeRtnfuuy9ae8gJO0Twit1hToKXRfLS14nNjeju+m8GF4yvVwoHYoc+1O8eFoKJ9bVIknQZY
uiCHdkh/hO5t3kP+YnpGCTV04G3Vp7wBOByoqwnR5Ht+9Ytas6ObgufjnOh3ADynFc23HltHbzxY
c6Wtk8mCKWSOl25oJC99MtgXQx2Tbihyyq+Ws0ZVWUPEkZxrO4bm3qBX1KijH0Onq5dB6by6TbKf
Cy9a6/NMB41epU+BvVFdnbUdYlkFWeClF1fqZzV1lIswjhxqvllybCPlOx2PsMlUEUx/DhjL8JXv
hv658Mcbs6seTS2bHoomVdBSrL6VY6buEiECwX4SlU1UJHea00JZBjUai9FOX8RJEt/ktIyB2Vb9
r95w6ds2VA99mp0GDeHgShnhFYvKeSGX06lR58hjUC6MxvlhMOE1dBB/TcY8vkZzJ2aFaOdrrdWa
iy0ko9F3B3KPpVpG9jGHJEMUgG2WbeV3YwrHz83k3CWWFXzXsvhzbrnIS2Xwf9FaQuXBrMK9Vo3+
pdPX6bY2x/IaqvaCCgo0nKxDg3sts/JlBAD4i+coj05fzn9oEM84Qvko91PKznAToO4+LYa4TB/d
ajJXcxQ2W5gEtIXF1gBB1qqpL6EeZGkWqIiSJCWagqHf33R91z60vt0+TKJFzM76O2mles6WNFTn
vTRHXSvXpV52F9IcEA/bpXQILLo27x4SW7zQ6B89X63KlYtEd6wbGa9Fjo1ErVXC1cePsswkuwiH
eFxL06N/dI++BntHMRvWvPota4K7CEsO6Ixdu+ZACk24iG/pEYCgXpp2O9CSB6Z9JU2kcOargAz+
29WczBRvMDkn/39W6TzNdq4f5P/dH+x41VN8P0VMWc0u3JvIUogfVfC+uE6t/FFabT8Fq9BM0kUw
+eGxR1ntCGghWWRxm5N1wCeHuPe1lTYFQD5qW1lNdNOja6gGR8SB4dyHQfWoqEp+6VTmzQe/NEM6
Ua1+nq76liTBQvqCvmWlArD9Qp4/UPsBY+/F666vvOtprNRNPZJ3bAyHG1o65YC23KJX+WKfXSQI
vesCQP2yHWPndAE5KycMGuN3ado/o0p/rdZlz8ZKLwwq6KF93YbTw+Sq8+4n30SP0gU7WggHREiu
1/a11oSc4gBucFh3X51MdicoFWVDuBWvH4pAjbUE1lGx+xLnGE3RX5PPl4YcIP9hEkoSBOamloKL
tOWUPk3ZPqIjSc90+9oUw+lSgIuzxaBrzkY6O/j56E9v+ou4SudrmG71S7rVkDjFki691rdBb803
YzjtaLGs4NkZzEda9lkHderJQs5vw6rPv21Dz3xMrPiimu3iTkbWWrae03E+WdFUrZpo9k5WCRIX
tariXkaiBL6o53q6j/zSeux0No5m553m0vq77rM5nT3L3UMHVD6WmXbhhKN2mw5u8ajQi90lcXOU
c1CQwlGGdvahTsvswkwoN5hufVeg9dtbi0gHp2jYLthOJWkoA1CgTgNnFfXlfTyjateEs3EHpp0d
Q6yK1OdUb6GqyJfw/XP/c+ulbO62ek9eZeq1YGG4CB0ZZVHtvG7iFWio9g0dSNqVNTYHQ/RPJ5Mb
XA4j3J3S1IpCh1bGZrFmAfOIERccIapZwqzorkKgo5sEGrONMr3UcR29Bqz/lvCUNTcezIIL+vkT
SAidcsMX6LPbwClYKHG+LrW5W+aZaG7J831JvzhsS3CDxPeV1lmv3B87NlXWY2+SUwjojw3TRHkC
4E+fH1ql89jlETnlaRFfu7prBosehcja1dUfiaIcPN+oXzMvfq4kDdmEblaTIddHYtXYIoz1injJ
nRXoEazDVQJGQEuOgeEbB6/kxhauWAzyyFVjY0MjSLzw6fSCVcm/p4NroYyNt0HNen4Yi/am96ri
a0wtkY6YTFsYkCstnVRpYdPT2itdr53VbDiQFjvVBGpQicjO10+O7R0zf2NnSQ0ihiFCVIrepFWR
KwqiW0a+DPvsPp1odilK5MdTs7voNLdcZzz7lkE/DFs1D5xlacc6xCFFfVGPiNYOuR8+5n2ibW2d
9n176hPEMqpNmnXR2jZ2ZTnUDxBL8Y7pIK2EYvVWWq3nf+6Usb22HTt9nCJooehGomFbmIkSdktT
G6fdOJGBbAOenkOqPvlJb2zyOesedcg81o1hW2AjB/s+gVKXZIfYMddg1PvbLNLTB30Mok3g9Ona
TpuLT7/91//89+v4f4MfBdysU1Dkv+WdwAblbfP7J8P89Ft5cu++//7JYhVv0onqGIhLOprq6GL+
9etdlAdEa/+HOjO9FnEYbTtnekpV+1JSmVaz6vIX1Ed/wculQDRX2GMQ5lciRo+KL4E1814rK+02
4MG/KrJZPR1JX2FmPjAKZkP09vgkUR2VcZAVwglMr/OJbWcSHDsl/LdszaxsK/l15MDigUVH1tzJ
iMa1F/IX/69ffvNG/iVei3LinUcH7a/m/zwUGf/+W5zzHvMh5BC91kVT/NH+Y9TmR3H9NfvRfAz6
5cr89Lf/3epr+/UXA/qqqJ1uux/1dPeD73/75ycoIv+3k7/9kFd5mMofv396JfXeiqsFUZF/epsS
n7hu8gm/3yHi+m+T4hf4/dNjHrU/vv92335tfzR/Oe/H16b9/ZNi2//xHNXwHM/0dCDo1qffhh9i
RnP0/5gsttmQW7qne7b36TdwR234+ydH+48B555hG7qr6ZzR0C+LX3P/4xm6pUFCqTuaB3zv05+/
/Nvte/rU/j+3s/br/WySvdB01bM1g52WZ/Ag+/V+Tmk5y7UhsX5URnGQqqRjlQIUCmdvI2VJB7Mi
PTfX3kbOqq6inWalMKmcTdPkbfbvzpWXksF/d67mfY0CmgiDvqz2cnDTFAnVs+2NU7V3xPDBF8NB
+Geg0lzZ8AiABpvrq/OQlt7PZmRmyr5Itl7loT9fptkV5IXBUhFmNcFePAywHOt2ZT7pTvs9ydvh
GIwzjPThunBqckvzML1YJWIgreY99cF4YXmQLfsIENAElNI+s5+mClV0cWTDjbbP/QDpnrNNNhRk
EdXRZKKzzKTlbtHWBr2Y7jBr+zHVHHT+qDvspR3a3VEpfDLzSRRvJ8EPCE1rcZWKIfRHZ0mTJ5C+
XyekKQc7gj8xKROlgZeVw3LrBUNyJedSOF6QnBppSQ8m0tcGxea4qXvwkb57HYqjmSbWRU1RcIUA
btEYzWdkBJUbOKWSDQ9rikGwQ1z3YvCVhIF3z8Iq84GnIFQf5cLM7AxdsMDbwFx/rQXtfA1cx6Qa
SGJK72GRrwULQBhAux6UzWOV8RgEZmP1d2zFmssR1QXbootfheCc36Pf5lEUnXxyQnxXFl4UBztp
2rMe3P3TSfJCqdVvDaiTdwPvpQrMVDftBzf5eZC+Et7KnyakD+jp49tnjhDrFPdbUxvSYy3b1n3F
2jSmrS1r0ec+NpO2gJoSJK0+tBuKKMZe0/TusnSGfutqVXRtAYNc5+5c3Okj+niWkoRQ3jpkv0ev
35d5pYpmrXQZD038WR6l70fNoEQn3/nIMXR9G7O0pkGNIo3m5NbGo/k3hAIBe8h7awPGPNgKjsVV
T0KLJOcQ3jtjkoOko/gejKp7VzY9SrgK/EjhCDd4FWYvrT+B4TZJelit7l8FRmKu/BYu16IzLaQU
hAqHodKuzU1fXJTv8hmqlOsQQ0Wf8GL06vJCSmrU7iTy2mIGuJm1oLHg1YEPqfLTFz1m5b+E0ki5
FGae9z2pOGdWKBYWL3w9+YXeTcn60Mw7BKWz/Wy1RrUwE1Pbx3maINqZwAtvDBRepPM0HzfaN7vM
wq2TWdGaMo697HoldjeW8qq0tO0njm9cU55Cw9NJ5899OlAJq6KAuoQbtOlCAy+8AI8x3XizNZ6G
3ASW50U/ewIYDIuqBjFkEjqmZGlMfdqkThAh1VggsDlBERlBjABx+/iEguO1k1dkRHl6yIGnnr+3
xHNEmiS2eJicbT7Aoz+zTHVqLQaWqmWHsKZVmtfN/Exx5kqSd4XRfG/OEJdlLhlQ1SLrXsy0HUee
9xba5/MVBILF00+vwr9ZLGma8ctqybQ91dNNqO9Mz7Z5YakfVkuOlkVAPEL3R2JH6e6EVpddvRKx
3yY66HV5+NH+GPqT/ZfDj+c25KqWSjuaa9OY1cdOVLutaTxmURQ/Qv/mZw3iChAHrCWzixw0ezZ5
hmXkdpGE+0j+4oozRqX21zLufNr7GWe/pc/0j8sz/v1nVHkNFcSQ38PnkFDWKIbbSIdX3ocRZWXR
9fw1SPpLls/B58xTop3p+hmkL275td+3EY0BEAE0kk55ayOa8VmhCwEWnsUwt/djMOc3is22B4LP
AzIi3fNkWSGlWNtck/jqnvMeSqmsbsJjZjXBtg4cbamxRV149RSClWjg+VWpzPS5O91nSXXjCD+F
rHCtZrO/qyIrf5o7dSn95Iqhi29jfeNnSfiitWx6RufZn3Jl23e1CbEa7qA3d20MaWHgue2+Nedk
5aOY/cJGcPUvd5+rf7z7ILXmiUdDrsEKh1vx17XNHBtuY6t29D3WEiOhZq3cSGoUEyYsmlB01gyl
b9x1s8urvJheVIjDETZtmyv0tY27MFCeJr6wF0hpx4hi+KB62GteSaSPPJI+BdHoJJ8DQE+Af85+
eTR2NuRfMu48HdvVTW3U/MX/5nLSpzYxNMTdLTTtxXrsuuFKbeFrSWoExrNiDp5bOz46gpnPAt1X
2ab6JEP10HwL7Wf9p9CC3PT3QjFuYjIFTza6IWsNWqFVDZ8tNXnFVOYyv3EBwvKVvBhiMw6QJKL/
IDVF8qAL345+nf0Yp8DyNiIsfDr3PFu4jXap02sMG6qnXinT/PPglVQtDFoFPvjPsYlfqlfSRMPm
qh0zfxslKLIsziHnc6XPKvKjPtBgJE+Vk9L/8bTMQ5400YfVWCQX/pxOD7w8odlztfrZnmDDjFp3
+EbDyGFGggrkctICRFK6aJFFMFVC1X+nRVktlIIetXiMj5IQ592avUCQF1aPep/FR0mrI+akJYl0
3iP/V+fN4ie8X+X88wJ+grTe584/T8ydrfefZ+Wps0tKKGZiLQoPoNvM5WjpUk0iOEhf5pgBSiN/
Dok4ioPUXNpwUAjVibfZD8Hh6Pvbf/4mO86vX2T2ToZhuuxPbKr6YtPz6xd5DCNFpyFH+R7F6j2A
c/fWdeL40CR+D0YbsiOWBK9dbri3LH2iQ/Xud/EjyvHm7+doWBZA2mU8OXzvp3jpNwLnNfW/RrV3
57WpAAO78ID773ft6Uj4VPhH13Fkm5DiNhCJy3tMTstB3m3ySAbydjQXNl1M3UI6TxdHXkjQyYfq
SpGcWym86DnIBcidWBQDa4L/UTXQwxCmmrvpLXjGk1UIlwH3LVWHrCC7+TK3KV2jk0W6sm2Ogz6U
yzZKIIS3wmWM9M5LxjJZSAa9RdjWdwiVm961dw5MnIs3Qtd3G4zuP3+Klv3XT1FsdgGDqboHce2H
T7HspgK2QsP9rgSpBjTV0uC1lRvDQtukna48SCNJtoNVKg9USIr7aPraZ1DdNejd23bNqvDdLH0E
a1kZ+6dZL3KgJQymlcr7hlSUfmWYabBtSlW/ssSRIXzySPrOs4WQWTnHyaMhGu60fI6uBsdjD2LS
QQF8rjmele7lRAFqlk1h8DYhQ4D6szoVE6WVguMCsdccNeGUl5HRMtBLJm/xz39j+6/fFIfNoenq
YNpcnT39r9+UwOqBZo8Q2Ft5GywbSm9XdNa9DXYD3fxC2jQUsjosgzVd6g0d6oRIF8zAyiJFyH49
kzGHBC0xr5MmXcRG2CDA3pnXuhikP4rNFOiKZi4/TMhZenTZ2SKR1tI21YIRh6rvWi36eBXp2XM1
RvAiC5rhZuyaoyQcFv7CtKftKTaBIvdodsm+N3v9cdYLJFecCIxraTwaZJAp8SX7ijrhea4RlmkO
D0WRTutCV6pdM5TxXh7Fw/R2lL4fnWfPR8HgxHv0+OrNP382mvHXL4DruLZpW67qkQ4y1V8/nNAJ
/TSe1Pp70uZzY66d0ruohXZT6lY3pQLPjbROLkeDlrnOu2kVGK4Hs6G0RbScB1M7XQ4OWKncVZDA
CS0ELLzip8vICRkb2To9YgXCEX4JfXhczMoXS8/vyJqSridBIuQURXH6ZqSU9zL4JUyKba7eQzY4
rvNC8Q9VqcY7PcqrnYt8yQGGNX2tDXF9b2R5DGgxDF7EFcMEFTGuSNkquYPvu96YCo147VBlr6aK
gsk4TM9Rn/lrVJyHSy21/RsZkdb2cJ0CG1608nYVt+doduoV7I3cs0M1AUaDi+Kie585BxZ6R705
6HNYYwzIMeEqRropvAeaFt7rFJppT4ALVvreI9qxSsA2+3dS+5zacX6h+360kmSl0helAG4RBkcI
Tu44g3dbkpfKQOlTvDhenVlNz9fK5MY1B0qkNQrUQlVIB5wL4ipAblEeOXqG2KSF1JiGWM4Hv4yQ
k+JMGXo+yRJn1uLM98vKCOmXYXo0ni4rXR9O//WyjVf8yzvb/cvNbum26VoA5CxKAJbx4Wnf2vD6
gzXwX5MpBxXn2BCuzxU7dJVtuq252V6acERSeK7jme4XurgXcvpDYOyGDuhecXYlg0ZxDRl5DpeX
lKa8pFtax1Q3QExL/XipAk+/U3dd0sMjwPuDMV1DG4g4vFPG/kUwUHFJeanrJ/F4OU/WtqN5KE02
sxClP02/XUUji7RAccVaF8G6rN1OYKERVtPiooL8VhzKoVFSf58FtObgUQdE2X4KPodNYiZUXW+v
pGu0y7mcdJ0O/S7iBeQY/gXIYlCgeT5dlKzZ+b8DCpU+OVhkFsaFPHQH56pUpxp1nDZ8850DQ699
u4L0eXSxXP7L4878sPl3VMtTTbZf7P95Qhnuh8dd4M2x5ZWt8i1pUJ4jd2HQW+VWK63oxpV8R5zf
JW5P+4n7Ih1RXhIq3ylTZlSrhIb5U7z0yTNntAGv+1eeJOKq4i11utav1z/90Ch2/nD4yFHxaW4z
MfTOXaia1c1pzSAWDmzBz57AzZKbMr4y6Zca+VxukzYV9Ow0tjVmQTkLKcb7fLbjvV3pdMuJ2VEb
rXtxgunDbixdZFw5YZgXKQwkG7m2UWiOWfGdKbbSDLKqWwG9L7YqCLVHuBjeZmXm/TwrM+9yVhXB
H86lwTB/LLIh283l+AdaI9lNKNjs5aAgbDiXibaTlpzs3BQcnl7/kWlNfpPCFw+7lm7wmwA16S5i
AIi9WDnGPcR5kz5Zx2pSabZvrBKGAT94aZAKqv3QeJ5nilZBVWz8kfIwL5fwvq+M8F5LxrUXtMpR
usZoLFjIluEKLAjvuG4Abt1Slw0VqvWWVnjHyvRcVN44KoEfLcimpLvzxJh45qFS6KIVYWe/vAjI
jP6nCXKF88JQQdxdo9047/u6IrsBHBdNneJGVezXdnLG56kvcsjkLPhRy3J6hu/gaHfucJeE4b88
CB1qOD9VDFE+1AzVNFVoDBzKNob9IQeGMJpbq9U8foN6ls39Ih8RsLHN0TqwTrstLJCAS6c1/zBo
WtnPsdrfk7Zttgl8UktpyqEvH+x8ru6koUfcN6bj+BAfEh9quUV/vXUrrQ5e4/s+8v9I0qrb671S
/kR/PE3KuhgGBW5wMpynXFXqeuFFiHrckhyseS1nTpTIXgeq1LNQSqUZmkVY5rFSTspUXcl1V/Gr
6SHPsWoBtlP2sg5GWtzL5L4cyiS7Cfq6vJYW8nAjPOVg/07VgLi2z/GFNhlL0CzmpRmPxkoeZfbo
PlRTfTWIPI30m5C+XiLV6j60bvnRbwwqy6E4qpeDpgb+v63kLFEVY8lIcVjUBMVnajumDXDBc01o
GD9+pi5UnO3U2MU3QPruKvf9etdmHQrKUzItYOYdD4jCARMTR0WSNzu7bq7ZzzXWpQwWZjb48YTw
zl0KsO3gFVG2LT0vhK5soIkmnu21A4PsPW8Wb1FHUfbVycZ90pWwWNQpNI99on93hApArlrXOjnB
A0n8nAyXS7Me22MaEEUR2pbCmvTZe8686TJfRwhDT6IfOpVNWDtpnp/Fq+c82GHUXLliOPv6vFyo
NIItHN2jq4PlXXtX9PYObcAt/InGkwFoYzWVprWzUsV4atG79nWvvOuQ1bqLW3/PIzD5XDpHR3De
81+hKel9cMG50OfUt/uiSbWtnKi9ngqRHqib07aZwtNDWjY+KBCyR3ITLffmZ1P65L77PfYUJk6w
FSggLRgKmjKY9udh7stpn6XZNstanX5cSvCL8+zJdkIKVraPhk08mMfZHlZdnlUHQ1jS1fLW2YN6
P0iLZ8ybvy9gwJ9iCK/PPhlCDedF66ZmM5Djrb/Fhpqvh3a0d0aOtFFaTsGXzEAMldzltC8QwnzS
6vjkL3yflqcQPACZufCLUTTkomzNO8JXb99qZvtoC79FgoQWHESmcsXJKSJNIZSrfjVq074fgU7k
RhE9tsWFTDyZjSYNmT8yQzcUM9JIRRi6wOewILqoUCBd//NqwVApaX/4SvFsdHTbAfNLo5AtvnI/
AStGsJEgv2fjWxbyfXFM1aXHh0FxZxBUE61mZ58ZtvTL6CTCTzE5Gh9XfPOs97Nk7AdTxlsqXRYp
KhEXTtXeh8o8Xca9R2JUDKjGLGGeGa/PLjtq1MVU6Tl45MI8hYWGnVzYCKpCj4AP+W9tZdEGc6F6
cOSWY5PttLHyHipbUQHDlFR0hVnSMLpNWjdk24EZTzn1wEKQ0Qizcy3tCHj9IK0knBFBsE4nSk9m
91s/jp0bFFJfYzXL95lN0rkzwZzIEtgkZBU++KTyRfJr3NmnWFSuT7W2D+d1hov2xAAUalaCL6jc
Jp+bvlfWmh7ySpkC/2DPar9KrUT9os7BTtU6+/uvoYnD28cUoVYFvjYax2Hj1qEjmNFopxUD7M7F
lUqXbRiltB5YlRD2FRPSHtzxms2eCTm7noJAFTFeb4XXNdqkSyOE7fmn8ypFdzapCw6gCsP0aMzt
y+x46ufYZpkGY1G6lGZdDubGScJ8LU3UCdGSAny9OQWnPrJtaV/vpRko1bNjhd3RDmrtcwg6zjWg
5PI7gc02rPvJAnlc2tqzfItJF7W5PfvbCHU5z7kKEvPOpE1Mo6uTbZ8G5mdRauSSzju187ZMzuoV
eaMP+zXFhxZupIPqEi03nj4tPPCoW5u7cFSzRay7VASnZm+IIcjKhoIhRzMEbTztvNXZJY9kmIyQ
phzU1mn2Po0lG6ru0SIOOnej+46xpoMieraLYoIYnq6lZAj8z96EFG8fPatwMCPqloMgE6buIZ3m
2Gq2k2bR5nuw5z566PEXv0FiU5sQ/bP98RKhd8BdYbqv0356kf5I+HVT/Vu/E6po9yjGvJDl0NH2
YMsSpqyJymqonDiXTc++bm635azulEY1Dr4KspCXn0rRG/M8eO8mBEPwHlRmtJGzAbmP6RRdV3p8
mKOdX1bGIQaQvqZlJV8bs+EeRrbhtPQP1RcSBxBghraPmOPgP5adz5c9qr6YiIttYj2FLG1Wyy+V
bh4i3uz3rhl6p9PROv/L6XQNr6SfpZK5tqL4Kqpc5Sf4g1GU9NlnjnEp4Q+sBLRjg+q6tKbcaQHF
s0pE4Co5Ot1jBE2zu2BXzuaAYuNqjBQAnTEFLOmzbI0KhvPoQdD/c1huPScDOx+aXxXv1pzuZpJ7
xVLzcmUFHUSELhVE/qpX+WLyxPHf28d/fkNolsgY/Lzo0tnCA5GyVc2wbItd5a9vCActsqrP+/Kl
9M1+mbH+2qt9lNegfjXG07HtWygEOaW61EPIrqBtfw+QU6ehtko60mAco/hZbeimTk+J6FKYLvfm
Wm65/MIuNwXaJmu5IbPRcTnNxvB533p8VSV+QeIZ5FHXdI+100W7s/8MhRj+nJTxk0A+nMM8dXiM
Z0jxdQia8iRCFX1cO302P+tayncqyhRSXPX07CG5tfDI8V4n3nAKU2anP2QjzSNywcPqQkUBUQMb
KQoX0ndeCX2oaJyDPyynPpjnK/Oeik5VjPNF9bG/ao3YPXpAO2VdMouGW01JhicTRWDII9L2Cn0z
70oJpnCtKHH23Bj1ddSQ4O9kgjgP2uDO51260Mq2ghWOte9Aiwhv7enZaAA7NlNNvUCYMkwHynRV
aj0sV/5UkdYes5vzvRxM2WNfjurl6WZGzQja9Yw9rgyRQytu/NAuHruhUOkAx5LDOVZe8/SlUazi
dL24mKJlg/DzUirOkYnWVmNjeWupNicHPYte5sycTgJ0/qC5N37yLKfkOaHj6zujFUqoQqHu764z
5rR8/fMXCHnBv3yBDN0jKwPICOqav+xakjFpMj8sypc21CE/mvLwkAqFmhEJJ9o8PCHeY+UNHEA4
/25aTsCS8aVpzHIvN5ottFJ20N9JI6nrZqX7briRpjJ22kH1x7vTJjdJ1B+VELKB5sDaAqONlv4I
IcUq9rpgZVRlsRrqyd5WcfcUsfVZo6UCgGeevaNlDkgQQsXzhMJcfCl99Dt5NLMp1OJ8+HuENU/w
HIC1A9s00CJ6NxUF/Ju575m3bjiv5X8q08k8oJwAXY3YO/swA95Sql7aRTDcy4ia3oRlkafFTpqV
AwPEIBI90tSM1FxUSTRsUnPOr1ApXbWslq7tciKrSFs8GiChOqDzorTL0O1y9EXFVKOoL+itmNvJ
gzAqgGqVppsc8cJx1O5CqAVWM8mduyCBcgz0u3Yn6AZWhe/qB0Uu251E83hHRpTS0/BGqpdKRdNG
1Jekn03fjbTmCE4v9D/2EBg5N7PSf5GPjqYI5ou+VBAaqIdg37UxgvI5jQopwHwJWWv1PNmFXu1T
rOSRLgcl829hiGkO0jpHSMibPOv9GjIiCsZpYfCNX5yfi/Jhp9PaAfHI9w9uaTq9Hh5IVUnj/MiU
z0c553ffzw9LeVSZh75xaQYRL6vSjROEsNg+s290t3ZsDQdVKwDLuOlIvi+M+KNa8ecuNOm9RGr8
a5W1N15q+n/Y7bc+RwJpodC3VIAg/N602ktuexBxJTZUIxQ8LkudDbVUTD1Lo8LJAzWxlty6SQ4n
EhxgzkHqqObuvR2yBuxVRWzAR2h4abQLNufU3JinF4XXH7gLbt0gNF/fDyAdOHniPw/EVKs5R4gt
kr2tpu5BoSdiXgw1qcXOQgFZOj0NBOeqav0SkjAnuo1iy7os1TFahF2LHEtjWvCrqYkH+QWISp4+
9W08HVPF3aACZl2dn38Of40L1nvZ8vTo64kOXdpzNGCWQ5SkD8Q/SwnmLrKRS9Io9lim10BjURrr
qqaGBC/NSaS56LQIfsI6gYmlc65t3yyXSeVAL+QWvHRdz9qX7Fz3tRikeR5qGpUGtKJ2Z1dnJ8PG
AL4+f9bqptuQ8F6TfAuvdaqRNyOV7BtXiemFpfd90zum4i8KN+4vwsqGwUBMmyIwGlGcUtWAQmYV
b9wohXa3N7xNnNbzJcSAwPYTeks7rebmMU1z2Vi+81Q51us4W/mPMhENS8D4oCidtkpVj9/g4IBi
pQO7P5EUX7h9Ud8XCkwsum7fpo1b3RcxrRFqB9mVnDSi1jn6inchJ6WL5n9l0ZKQ3ElTUdNhbwUW
G/whQcVqHtLHNDbSw1yVOc2v4HEvqkaFIwQJv32YUh5Bh48aijyUTjkkYvp0pOpWsShzii/nGGny
uLU3rjkKuoZQyOPQa3oZRvHzWIzeEelB79iLo0qPkIlPymktJ4akGLd+HSj0ls8Q2fioDnbuOD3r
OpWz0Xkqe91HN56Ox5wUD+rKSIPOuapy4+qwDIghUB5h0fRvFJLOd62Vjwjj1C/neaM23fVQQu4h
fbrafHWLMWah4AzTuElhKJ6GoPzaWpm98my9uIoG1bnWtAmhMYGv/JuIMlC1i6E0nw22Z3cB+U/o
yhAWFVZswabzbok5VhqUnMVcoSnrsyXmJjROfmQkcfdp0cU3HZi50/etSkn6j2RC/x9lV7Zcp65t
v4gqQKDmdfV95z4vVJzYtALRCvj6M5Cz42zvc/ep+xAKNSw7yyA05xzNx3bdAI/zutsHHgB7gZKn
AUa3jz6v51U1dveBVcOq1clBpyusRy/3+0NJMhBnp1mJ0mydlJFamtEsiWrwohTQxQoQAvPRbpFl
F6dp/wgOoMhQrKsg+fUbJCGBqlqYQsAl5eTQj+DzSjZm+MvE2bKjKPU6mtc3c0C99NSrwgfrsj77
BrhS1aiQQWgSyftpW/nRmQ2QkOpclFJBSMMrjFqIzdw0vyg45AEKa+lzEm1Nz2f359TI8eXFDIDT
1E9TbWaJdafAjdjEhe0ukSOvZ0CXZm81wGVOEbwxCSd6hzbNg58JQPaddjxARs3ZM2vWw4+tci2o
eQLkQ7J4J+jYPdghq3awxvuj3+tJcizG4lWGktzw8pnbGRH3JtNS8GAuYq1uppUE7NnpguAjL+Mi
CTrv2rLYmcEubMQChbgM6nHI4cSENmsQlF1QOPFpdKgGCMXAqsXnUJDpnCJBSlOgVhxU/sGGH+O5
Yg6dQaAhesWzd+2gk/fgEbzAlCsJXIqKEkJoqHAhml7XFWQHWUbkDEvwZPMeWus2GoYNUEjdLRt5
OzNTkhTZFqBAvkGTGn8RcNiPoyu7/5ED9/7LZpLZjDmcQPDJhybm36MxAlxn6AiVwa8KMppd2V6c
yWAvbVz4JdVpOQNqqbmZPsVqB4t+1q5N0wyAq/b1KjikbYZCNNadT+H1AhF8CJOkEAX6PAG2Ql6J
HbqgIVqABDDS1HtzCKRfgituf4e+RL0HY61XM5e59R4crl9TTNPLG1xnTj8v/uMa8zn9UL38++Yb
cghfN98M7yGwf4CDBi76H98XBEjqSEuiX9wOgncydODoZBF2dKaDOVNRhtd6bDe3KmbJ1vTF06ZC
lz4GUAeo18wiECWaOttJ10a68P9MoVUDNHmIYJQ65y9nIPi7H33977P//zztQjXDD+GpONUpfQCC
oTeJxJoJi00zhBjh3hQmTTP1+uSPphn9nPx5LVRf+ezL5M9mWFf4QZkVzO3eYQdeFMWZDykcwIDu
MAfk68lcCkLWSMBGd9ko8jOFkr7n2uVrlQ4WHEvy5gqehrtRKYLIiHsp4gJCZknf0Z9pADXgofpJ
0xYibVmf7JSDJZmqWkEsL8ufwwFLvgVq7do0857dWwXLr7mLYhzQeSciiHyOs6LeRFYLqoFpJuM4
g/TjcNRJNzyS/C2RY/6sMxBRicenOxsfDaZBvCi4Xe/M6OBZcxHlFQCjdo9wAr+B+TBbxuHK/AYf
TU/cF7zLr9D8KG91559kCCkm30/iLUTxnUXVMx8lDRVc4mTCyMJI8BUPx0vMC3JHQDXd0tiJVrWf
VN84e7UaFr1+uTBonad/v/9d+vX+R4qKgsRPXd+1XY8bcNQf+f2RYNW0IHjzSHvsRR49h3urOkro
sAqzBcj2wd6iJNhHXXmNwtBbm5bpR2UN8oSfbbBpkHkHDGyjtSe3A00Q40VeIefMbZ0ZgwHWlnQQ
cClLqi4FbedhlQ0305VD42vVWXkD3xDMMAOeK+5o1QIwOHUxkHMO4Dw/mJY59IEDJ70AWZUOkN9l
AvL1io01WxdtMC57SIY+YZMZzSu7yQ4+wAhPfQxUApfDA5B04bZMWAKabec3ExxqnLse4wvzEH88
8uZRjpti7XnVPmxtdwa1RblO4HV/9lD0+jio1IOoXeZnfwxE0xRzBZuuMJNzRV8dAuEGJRT4cV0I
rTdbpOW++X1WmRHTRqGX8znn7EevYF1oJlpQmGpsevmSBzDNz754gJNB7R1MD1zH/kwZNG5YosoW
eNC2zqMdGCDWIwSfv3lY+8+m1TZnKHDyB+kG8mqz6Iyyk/XotlG/t22Y/VZ+az2CpBSvKVKttXbw
jgMBJ79hrU6uNf4gUWr7d1aCQxnB21GopNybPqnEumjksA4S1e1hTtLurWLo9iJzuYKNyF9tc/Y5
h0+zTRNh3ylCktntnH7zEcRFSF7sokA9GBiFAU6YM/DiS0iWCSDNB4VgL0Qq+XOeX4ABVlvJiO2B
452d2PfntMIOikxNc4DUpQ8hEHWdEL27ofJjiEJ2kLCtOqik/31aUjbD7IMdZ4+Bt0+h3nc2hxzi
bCc+XEwD2UCknZFZfoRk4gghWy29mRlhkJ5fOJ6DtO10qcDNBKvs5IgVJ7n1cIDMCg3D3amlaCpR
v4in1Si5mYPMUOIawa/C9uKvPk9F2MuDtS7TLjrm1fDTOLmnVHHTMkbuiTX+0ULN7aNVS9d9SCG0
+TkT+pyQs8htCS40HXfwMJ00YnDW6H78ODN94GGSma0zAPRbmJ4wn6sdKSBbtKSszTNI/kznDqQP
1jLJ8hlDzXsLtRMwy2WbHVwegI9nDcGp1XJcWih13gqp4oWXR80D7C3ZLICIzUvfxW8J4skffu7g
du4bMABieM93MYKOuqpmLA1lCHpHe5ClxV9pVL9DCoQ/5wJu5J5y5EMBltgi4CAj/fuCSr4ydzn0
g+ByOi2qWEwx/AVeBWXeKNdlzR4iaA7MzKtXq7acw8A725n0dW+BqQqj12xnXr1mFIpgv0ZtB8KW
ZvTzWjMKMc9t68Iq9r9d/3lBBK3tuV9V7rDPS8gf500EZWTDEpgoBeaMtoDcIxjuXGjOTbVnngh9
8FwYtyJe1g+qCqp5KCiU3xC0twC7WpZ79iDG9DTyeNz1rJgqsmgiU2gveUgGLJJo0pABSl825XFs
nOLJ9yG8NpTZuvUbsQzhNAhpr7pc+x1UhNrRv5lAELog0YwD8HyXaN/f1KFdrsMmYQ9WR24xqFLw
UIi8Delh3VkX+YtvAZoP5r9zhHivu4+E6y9FQbtHWdNHk+X+PVXW+a+p8PSBjfY0lYv+qdDKWoAx
yY4eBy154WTgTiVFu29EhD0dpCn50UUJ9kgazV9dOd4oHspXm5Rv0POgL0TJdiZkMD6BtQZKJKXd
Q89AwpDCbe+yJB8WZYskhW013ZKXkXfOIUq+AjA4OsFowYbEgweJCO2xjWv1Au6bTO7gZ91vmYZh
OIc+1WagIAMKqN6u216xk0p8a0n5MF5cwIJRAtTtLYeP2CKJeXNfVy5ieTfXj1i4IB4DSdXnmFkZ
UBPa+sbG8Rn/k+oHNgBHNpbszddQG2mLaBeiaLMpNf47nZdn5wGKQ9dcla99QpwXJ/TsRR06MDGq
QYR0Mj0z/bJv4PkNbNuqhxzzSxT6myjj0b1uzz0e7u0ohmQDE+sRTKk6nqOolf7wynYWlWn7NpQc
FiO0VQ9xAIVc17fIvinz8MhDH5Iydhk+Qa3qESrE7ZsF4cC29b0VLaBzMSCmmRckbW9wmSAr0trd
ngHNigUxVKu2itRdLRMslxGRrzAfWTmqglh5EWdwAld8j8I/+ziYJkXCDXsQP1qYAQhL6GpmTm2Z
4NRM+jgV0+WkGfN9Gv/xMWYyjxs9Z3aRbV1L1Ite29UpsGN310KhaBUCtXgPwGOOF46Xv5HoRY/R
+CPHixnSnbl9dcsx31iJxzeeFboXK4K0WFiy8rUOq7m5Juf8HapcBeRkPPgf4dbb+wTMbMvJGSC8
EVRDgsrGazGRO6yGd7HZfUwHMu1STH/VjndAfv7q+uxHVfLOtHTgghSRxfXHZ/yffeZDzE/ou+xZ
EsAEoKnqL0AWCu8hQVSfGskvrpVE96aL+s2uRjH5bE9dXFQSBMrYXpvBxOcScDIUA0xTuAPycXTt
MYgBz+u+W4JedyLZ2JxpYzV3TRRDtzVFGsvpsk3p+GTZTVktUKeTWeeK+lwS0t65bfjHtHYA0lKK
J2jzDxuFNJ0UGihet+TVofeBXTMH05QpVPdhYJAvkD4il8ApwksS70DNRb7SdFna/0Zs0fzqgwbV
ANXSooTkNi7ALkPt//19gjzD3wNUDsIIB8oTpVU8nI5jfwHglDAiH4skdx9Q/0QxZoW1Vu30yNcU
ebdrGSfkYRRiDdrmr9Y09tmaxszMZnqtw47qy9jnzN+fWU+f+bv1+7o4taq1rvJxFnQByilBq1Fe
EQe77oCZ5HQ4mR5zGACWWlsJ/Em+DNTQftl+JIo5l/ZCVPkuSn0wGaaSGx7wAgLqwca0zMGbxCOx
UFRzx480TLkb3s47wYd1lMPDmzIODiAswdkQB7uYJNc4h6WK6TJnVoxyTRuOFt4Yfw0gu1VBZTEc
Tomol54c3Us47VoHWaoFbOpLwE5yH/jNxN5j/5DOBum+Vsjz3scOf4OCcfRQOZ1eDXng7Jwg9U+e
RyIghsN6qwotlshGgb3V+DempLpLVb5OJS2eaK6Tg98iN2iaPfCKWLX8ZlX1uXoaRjeeQ1GaFqo9
WVkuF8hJucDfFxSPuYZkeVgtR6cGFLS2rC22ElAmlyDBQgRw/O67hZ4NadfAjyDmD61ybwTF1h9y
0mLqC1BCAA2im4ygkv5fZiC7WUB8zXHXIPI4q1E1KGq4Uh4RA0N0SNnyEe+ynyCKBG+u+9I2bX3J
wCz2NgGDmqjrQSfTZZl/0Vnh7CAHxZZgY/jPtoI2YO/LH46V/ZqB397eTaSzJaMoX9XKq+eRTLEF
nyC/SKlDwLpCrOwqgFyAOY0trvcfELkgasNDPPQHCOKWIVIE8ayxavBB68SHcod230PHOyHNnL5W
4AXPOkBhn7gqYbWnsxQeu7GzCPCfuWSxgGkLoONHP5LDpm8AZRniLtoHvQ9nJV7wI9KN2QrG3/EV
fzGIMhAUlKFJTOsV9uDjkZQDuBFuQbahbQ3PaY93gOoFcuZBdezBP5iZfi+oxwWJekybFq6+7P+Y
ZqelD7MErGDWkOPTGv/XtDQFxTsV73i1p08evkKIKFQvIeQOlhnl0aFJyuqUOWkwD0HQe3WgPBLa
9Eds2wUEtlMBZJSASFpTwf+JuuVTWsiTpCn9IbPsLbegAcXKUv2vra//hVmApUo4xHMdpNNs3wPd
7e+5x6ZPHZa1xfAAtI64Vd4jJy0WXshl7HzoZC3SLC1fZJyoGbWa9tzpklwhSwhpDfSnY7rsBr2I
wMOYE9WnWxOImGZc+382zSgtmn0JeVQx8uwQODBji6pe3aAdWM17ZDteiByvscHlCqhp+6x8r6n6
ToaMP1mgeM6lduQWxZ/3pqntvWXXKN60avgWsfwGwU73rpr6I4DxF5CCHb51hzIJirO2kXo3EX2R
jvZKj0U4N/G+yQugwNUfY1f5W5oxr1n7hZ3PSp8ka5Z12FmCOM6O0NGufiXTmXYWQEt3B5bkITZI
dq+hvYx2EBb6EPb+JNcIo4wvA2YKVRSXmImNgNuT5P1D49GLQRIa7CFY7tlh6rJAGrhGimWQmIDi
OsiX9pEzWBMwewqGbBtSvyLufzYxmKtu6L8zXt7gcGA9Q1DAn6dJ5VxGkNWx/jvIxf2+HDrsvy7H
N/dxOfVD772Ku9tIhvAMYxO9YXGfn2vQCmZFSPPnqoqbFZTF5Nqq6vw5YvSlDTx9ieFRdidAmzXd
g8j5BuIJkPiZLsoHRH+eWwUHL7Kbp7jYeCSQz6JQFCYbgH2YZm8Nd+DfnJNJEAj68CeW+OV9qJts
rx3SLUx/mIdngOrKe9IMi1yMDuQZ1cprYAlHsJM/ADz+5+Gzz2aNXnoFNEXNlM8B0wRSVC/BWWKL
XNfDondldhVlLpbYbth4UcbdOk5keQjLAV4V2BbuJJALe4IHdEOStoVGCOQC7bADlyIZ5XKQSX/L
MhHMFc/rh7SBEn/vOO0zlOcnvcqBfHeDqQasijdIqq+GNAgiiI6uuQ8sKvxKg1mbhhDRtAsUYQLW
/GjD+I50Y568dwBTbE3FrIcliwra9GpP1bSCx7sA69vVjKGi8zFGIN/yOWaqcP+8TqRVtOh07n6w
B4QHE9GgENHGIDDBjYVLjIpAzpo40k0I0VhPZwpQV9yR7Z2wwy228eE7mIrbKCjiF+RCHCwUfXrK
REYgcJx6K5m47I5XqGLHkGZ5S+gcTz/7WcERZTa6uXXjzlisG2wGdn0IuaSwxH6zhHfAS1GG+1hk
zbGG19yaIZM3Q+IzfAfkVOYeebdU81KguPzEWjhYlBDmPxOmhs1IXLUlQeutUiuL9vD1jFdZVDt7
Ujnx0W7KbAnQV/pEdPYIHYD2DSiXVZt60fchhW6HokN0ATECK02ZR3Ch6sgV1h8RwmLXf2X6G7bM
oBtkOdHH2NAUaK/0fqpP6omlYAaACPp15jlDD32DYhLM9+ml081LpUT/3PFhWLHcQ65xAmI1jrew
W0vcD5kuD+A1wYq98eLntkgAV8PtASsXNMVYHds61LcqaJqrLtI713QXJNvIZoAozdRE8g6ZTyv6
kfu6PaGegK9CgYz0CZIa44Gh0hwjlz/t4sxhaLuFBcmps2mxnMWbKovWqBWQfZb2IFyETKw9VWNl
sDNrUTvtpELbU5gWdPpbE6prgrsDesjWMk3TIoLxjNoPpAtfm9EBsT+MPfiLnT42Blb6Awv1I/R4
yZNqnHHTyjyCcxCaQnTt3LLwpH2M4r+l85Ce/n2fTv/x7qOEIEHsAsHvCPsfDG9Hj6BI09K6hxKu
A2wTIfOhHLuzrWW6q3UVrECXLO6DAtsSz5XspwIuMGzwEH/OHcBrhM/HCdsCTI9Vfq9K+GergtDP
6dKGIpX56AwE193H3Omj/RxskhrWy/MPojYEkwGpz7J9g4zvG1x5dn1bpN+auvPmcZPkFy+FbmqB
uGMDQ9fkEoI1OqfwZfsmwcgOsSk3F3WapciCAqcxAjfhTiuB8mV8DxfrmTvV4yMIXt1Pko+GmWDG
freGdPw6Nl0HlAv7H7IygMx9DZTAOCHQMLApwT8g0P+++0D6JvAAJ2T3BKXdRQqNU/UEae0ZIGbp
GkCxes9tDW6mOa1alCOb6fAxknuDmJtOndWoRI4Dn4fSB5KUjkeDczFwGHP2BRPzpak1dI/LsaHe
BmQpaAO1XYcNeMfvmONi08m7du9YJTs0Ke2WNaQ1HiBVEs6mKOhNqgPEGPyf5iJIveMilrQrmyDm
NxfVaYjHMuLkgWUKW/3s7Loq+tlqDRH6Gk9JGRaQ/QQYBuy+76yh47NwmnoOLot/s4cUtNg0pscm
8awN+IdQ3rbT6OgDLjC5pFo7EXmPUYAsGZxzqgNSdFB4n5Iwlhz1fQ5OHN6VengLAG9uPNwgwOMB
79ElDzoV/jIW1a+LkAiPPy5C2Fr+vgh6rEAKVJDqqjI3/rgomX7SFDZ9/KTAtfQ9BK5RIgEAaN15
Am6BAHbGj2MTfnd87hw0SRO4EkI+2WQZ6wB72brvw4035SBLAt9FvxzERw4S8lKzCZj0oDJ/oe1J
sh/+zc+qe68nnHvTNv2qQj5lwyFWO3WXJCkuoZc+SyYDyKOBq1vX7hNkDIOT6TIH0xRwWkTiPTl8
6fdq1523UlfLfLilLRn20SSAiAoIyMTT2efB9KVhpzZpfsAKxTvEbfZdnk6A4yzwD85U2mUUeFqX
5/TgdtR9MKNDa/uHStyFVV9vXZmSJ5ifrFCko3d2z6JrFem7bCKBFV4NzzAJwzdrdMnSaqEHVCiI
ZGvk3xfmqXX4kG/EwNuPphmVVMFgcVj7qnn3p9CsB1B/hTQORReaVuIcS+A/b0HxkwzwqanFwI5m
gxs5q5jZ5fFjz+ty2kBZuoP/B5LT2M6kUHfTdgL1tDoCuhpbNUSZIcTtowhWX5G888fkz/4RUV+f
+/Jumu+3Urx47iEbgPCXDTi2aRstPfMbxVJtsfXnC006e0NHH38AGY0zOGPzY5NG0GBuwqWJM4e8
VVuJ/PBcp257N/SRWitOkpUpFAapJDOZeuKQ4it7ypOLsp3hEeiz+w8QDLBeBHKwlr3C3pjtZNBa
R941CC+Tpnz2mxS+lMh1donaUZn7LzrtEwDFRXyG51awFRa8V+JQeLcsz9wZB1blZ+NCBLp+z8F1
eMmLG5LBBUiEf51Y1teeP4dyoBdg5PPHnLxs2IsNcp8pOQD7MtWIGNKt0+2U1ygZubETrsxoB5pk
WQyvnM3yAbF6gD/nHFSC5pTFLD20fhFDe61mL62slnXWOD9k0cLhx0nHa4ZNEoCAlK9griEeZNPd
mxmVjBGwwk2xUVm5bnkeb52sLW/tlHwzMxiEJ5TfDUeFNW3RTHoj1XTQNsg0diSdBXeiAXE9TdDJ
KJlnLUseZB+fiJuVF/PyKdDCBepibuNp7LPVkPCP1u/rggA34r+//YXN/vn+n+A2qPw4KNT9UwuJ
+FZtQR0aJqBiV1mObrcx3IDnMDmD71mR0L0hRpizsA0QAHngOC2SOrCAJeuCVQs/UIDdNXj4yE3s
S6/nqJ7b9ylLxZJiqVoPHpzHaZAjKzxBiw3IOJk0bpoC+kQlCGsxRI32FCvrI/PEY85T92xadtjP
SJ7cpzGyNg7Ngx3W7WoRwljuBYzrn5BblFclauuUjl0/k2CYnQYB1zOZ9lc4IdUg/7U/fSjVvlTI
rAG70A1PCYEfQ1xll3QI9alIwEKPOS9OlWDBJnE0DBARnUrEkMuhLbu73rVHSJK33xwYcN4NZe7O
Ezi+rCisY2cK77qfgtYzgu9ukzqJtSmD5nWooAMnPanwfYRkoR1RfXfwtOeuYk/e4AVr0IHzNS1V
e42oOmaA8r5kkixMXcluoEs06CK6sKS8aitKtn0f032Qg4tiDnh9AqFYlJBbm3hCE6+qe9cu3reo
0MSleI6KAEKbxK6ghD00Z5TE8Cpt42EJI5pyVaWBd66wOs11UPIV10AUzMDahmpTm7Ibh10LAQzu
uwPAzKxQMAMLmIKAPMxRC5s/RX7evXIOo0MY29XLZGyTNa1sZ44VQD8JSmNYX0XdjxB0+CosdTRr
yX2Xe+Ld76wrguJNg+r8YmBgLAwpnO8ayHZrGfF16jViX/R1v6Hc2gVjAaeLASz2DE55NtDVTyPU
zFcdcHFwTm0RgefN2VXA79UAHb62qb5wFFvfUHJCzoaJeRhEfAW5oGaXARZj2H6Y8BctMB/GDrSF
7ABh7eRqDmVpO3srBYRv6kotq5rHkvtL5RfOUbMB/AOtnnuuLiXN1T1QufdOJbIzRJTsh8JyHovQ
YSc3UXAc9asLiACA9MskQQj3lthtfrDj8CbA696GsDfyQMQuvIOFBLRYjhGVL5oia6xau1qZpjXQ
M1cID6nb6VNLm34WWnn+4llJvKjsNtq7oj0CpsmBf4aKmGHQRAJnJTSbUhWFaznoX/1mMEUSE+ma
aYppQ23sm8WKfNEFwwMqI/kZNrgPqIHC0KpP8CTB+GCndd092hwrNaDhco0kyU+8d/VVwqnn2Pds
42deFM8hqIWEngcI+jRoD4G+dj1jOzWmr6gxYoaGQsJWxNAl+2jHUMSFmZYLl5A+75YKmeVHbGPa
JaD3eK1NTUqomNvw+d7m0GdexUINcw2jR8i/UJLvP06Z1yJMwo6Lz+EWhWJXiBcUd615pE9w1xO7
vB4u5ZD4Zy6bNaLPyaTmZwHN/pmdNK/a87vL2Eg1dwsORfr4ZawA9E0Q6QxtUr9r705zph/qNBKH
MhjBHS4z0CpSmLy1CZZ0SPgFG1vDZErhcb5Iq1WXfDpjnnORWPT3pssMdkUt11qTcG6aADfJE+zb
XlOUhIua+fdVandbXdNqbpoMhuDIvKXfEyun99AW1jfZwvBxaqkCjM047Nplb/fWYZwOQJP9Ostg
Tr/uIvr9s+tz2udcAUYxShv46b+vZLTeA8X7XgaK7/qyTra8DQQoob3cxJ4THnUc1+uoIukJpcRh
RRQpzyOv2FJISHvA2+si8GbeFLKQe+gRN7sIj/+mjQt+IFBKXbmDPZ77simWAcAft3ZMIT3tafte
Zdeq8oE64KO8Qtc62XQefJ2TUDTnIW5j5L2y6sUN8qNd4klPM2AL4O/7Langhg2knrwQlF03AFLZ
m0616bwsYEnkIIu6dSg+TfvW9MrQ5Zwz4nynCCxcu6JvXMk7B3uIeY2k4kUTawlxEfXugVQWYS18
CTv8hjpKi4ufx+2mGpoTx6O0Tl2u170PrIzNOHILNHKfbL9+dalM3nN6BEoTAgt4mC8UtecXFhE1
LzunvkHupV2VWVMcYBa4FwlqgkFo1RcwjGAzUaMSUBb9PCqq7M2OEGYJWNA9UO7Bi1zmxX4ciX90
gSNZREI7z54ejsiBcBQqhYMle1XbtPweR/641NwuYe+p2S2v9Ru4FVgoUbVHRFzTK2xGkj2JQyj5
yW44STGFL74PO0QVgpbRDBsnato1DbFFgmTRtQVK94cATG7ydB1ug/Rgn55V9qrKu/YJ6QkUSDAj
njbOsN+VV1fDeq7t643NwmzLRkG3zpgUB/wt0/VgN/QsvFIsYj3JVfWJ2AxuPBxyBTh+H4vg3ve8
+sKqfpeCmaqJnpES5d6wb7JjDAG+NSrIzdKAu0J8lwuq43JroF8thM2BFOENRK0A/apbPmuhaXpv
211+s4MCKdPG3/tVl82J1+lt28K8bORO/gIixhuqLv2lFKB2FCT6GU9rrg+nW9VZah67yMMOwqbb
Dhat675L81vowszPhtnLDyrgKBq3zhtcU95KO2YPpe2NS8dJX/hQKRhlEHGR0wEEez1zE9yoAbVc
a4ZEkLMYK6aWUVCJi5koBBzteOIJOCb91QdlN/BbfCws06eYaZnf0wv/+OyPD8uosw6Bauj0+DRY
YbTkhcqPVogEIPiB2D93JDuIRHxjKRHHmCC+juq7kRBYYY8uBGsFWO4VrKEEd44KBJX5CH1tQE8g
ii8y2HnnXTac1XSIN/kg8xWC43ijECksPNq6T5A7/U6qvn9HfW4EUhkbFUTblQUX4LoRxVIj943l
MgvHnQU/9siz/GuPdWRjD1YCt1DqPNAkZJsgtXKINMIVjjnZM4Aw2WLkNTZcthoOYwD0CFxe2Cqh
pIceUFqsuD2wQ1G2bQclpfbOL5jcmL7Pg1Pzv6bU3EVejQH+hd0IFAnr+onXuoazOGy8O4i6Lzrp
k0sqIoSowEIAz71OyAiKAAgJwPdACFK7pZ6NcXPUFUEIiAwVrDShXA5Sdr81fY4kdNaNMEcGg+uS
kJi9oRYFFwQ4PYX8FhLskmPX/m5bFnz2vGLceRaYJrMA2snxMKUmSktjI5g+W3WcvWg7AmAdcKAJ
uMyRAI92QKV3EEAjsNfqebWkwND7UYyCZChhBKz6fBuPOZ4HZVuLko0uSnsiuA1M30IaHsGNDiOI
A1lIsKTtOnCq4op8GijJVgkPZacBbZxi1wRKbfVAiyE59shrIBXSVA+pKvhJpN497h96Pw5g84AO
/hdDnE1qMZ9UMHjw5YuyQwHYEMTNQFLWwalRP0yDRpG9LJhOF4xV4yWFNNaMOE0PZgIZLx99UPtY
uxkH9mKaYgYQLUAjxYIGDHqUTtK57efYAE8aab1g5aFts19nGVHpErKRPmS+dN2gDos5H6dYiXBf
ZfDehWQ+dBF9SE5aNqjd0hHB0RxwG4htC6YVgbbI0YeLUOrK5NqUsMK1CyyL2MGyqzP2EEfBN7P1
K59dTV/Di52b1uOmSLgLgSkwu9qMogrfQw3OzqGpUsLE0AvIxR4Gf06CKLxG+K3XAxuyjYXQsnTD
EWy0YUohnIFgXXS+7eE1DeSmUC64OIn30oHUd4y6nwMpUGhtB7USHIlbFadsVwc19mLTmZNCPuej
07TNoWEnVHmHVdfGzRJpU5QoFJiQ2spegjRKv8FMYFJEsZpHrPfOvEngDwcsSryE31FwpjZuijj9
juAKBfi2Ani/9fFqmZrmoIULVK0vkB0Arw1Dbs/oLtcLuFa7F1LfYq8GsdGmkF4J8AVDEgHKybao
sm1AXQ3+hmPFczUiH+ClfraIR4tczaGMQAnEbqtdOaH9q69q2hYFG7fc9lnlfczTjnNCQY8e0sIX
KwXt4UXLHG/XxMi0CGhY3zsRrW+61jMbIrj3HuuWIrUtuAB5AI3UzhMBYvWABAEcmqemr6SEwyUM
kKWrYPqUd3DAUJD/X0OCKUMttvjBg6SAc4DWOzxrMSJmr7/6UNKYDyIb174I+D6trMcoKdKb/g9t
57UcudFE6SdCBLy5bUs2m+SQHA1Hc4MYjSR47/H0+yGbIqiWWf2xsTcIVGZWAWy2QWXmOQeEpNnV
zedgmmqEc1xAT632UAZK/dkzBmvbw1HNNyxDVFj8o9aTmkHP6cEqaKoCuuU/5LH9qzbP8WuQxfVt
pIZUhLwgebVBy+zNoYluxAsiAu7O0CzpXsGLzAQst4nyorqm+szvB20smEenB7cYLnKCbDTvHGWm
YbC3jBvLaNIdLCI2iKmkgbCJ7jFw4PZPGakE9CtcdUdeH++kasey4OddSRyLFEsIfydtonuZq3t9
cCy1sttf5nY0nfFrT55vCeYJrzkUM53x4k16cn/mNFeXIW1a/GBNo3qQ4HxIqW+OJnSGy3XVIMn3
dUdi7DJ3HP2dQ0H7KMFGj1xfHbr+xZvayN9S061uLnOjgcJbT0lI/oRkDpUtFdbkiBjPjeV4/WMP
9f0hi+by7CZoYBfRZwUJeU0dPiua03/O6vELKCrvvjDz8abqAW8qxjg8di0UdFHvAS9SIvtia7Xv
1Qyf2sXUQ1bwYFJs9tUSntuYHTON5uHJHdzhUdbI6yiF8wQRYzcft5mTDzziRWirqXF6FwQAv0G9
/chJTn0vyxA5iMKwkOuy4ptodE9tO2efOiv5qVOT4BU8sn5C1wLGa28MXuukbQ/k2qeDeGkeaLbU
CL2TeAuzfsnQyPsURK7xpfveVFlwo4eFuisHq4YxxK53DbjVYxNT5ETTAhokr0QdZI9i5x+n6XJq
Ikeqbz8EfDg1M608JBPpg8B69gFhfrH58148kzbe0Qu+GLzbnvy0OMlIsQbzMQ6mZxnFcw4Faj78
kFHNHw18O6oot1bhl7mGO8gdqdHJqnE7GwefzpRdbCvG4+SrbwdTuXWUIXhczTzwlyiuBT9J0GpH
1kzbhxOV4itHEcTqpvJBC6zBEkI+gr0OPGbD++X8ng2jVWvaT+DhD9HQTj+7s41aV0tT84Rg5r2q
k+6id3rnwvUC/r0Ot9EUFg9yqBZRFDlLDcvl453zG+7AAiI27f0sLTJvP/YASq4cEizeoVNQVl5W
lmmAfZBfsYeGrAS518uqTeNu0mamcQ+xTJsEyzTnJ+jC3g4xjwqndDnI2epY41bHVdx/CFmXn2mI
Tzay/jpPhmvMeqX/EHK11Dr3H+/yH6+23sEacrV8EyyNeVfuqyuty6w3c7XMGvK/vR7/uMy/X0mm
yV1q/VQdujB6Xv8Esa/Df7zEP4asjqsX4n9fav0zrpZaX7D/6WpXd/A/zf331+Ufl/r3O4Xeoebp
0Ci2sIDwaBctH0M5/Mv4g4tSFLPy1H2bdRl3ZlJcVrmMLxM+TPvbK4hRlvo465/vaL3qGqNSd573
q+fjSv+v12czw9Z7MGOeztcrXla9XGe97kfr/+t1L1f8+JfI1VswEFY19If1qutdXdnW4fWN/uMU
cXy49XUJ8aTLv/zKJo7/YPsPIf/7UvTUd7sJhZ+NGU/NQzeGzr6mI34rw7BfKAPMvKFzBy89WtZW
rVx/p7hNoR/TBlG/pvZ4olzcEjhOAT1xNK+cAanXJ71As2kn7qDfm2bq3dPzC4JOTP3spXeVx1Ng
qZf6UZ8MZ2dSVNqC+9tSZqD1cpFru4i5ia6bSLqB2YPSU06tcU6U7Sr0pjtvE1fTKgXn+0YMy3GT
fvejRrk1oXze5lmWHKlJkY9Ss+KZrswbs8rbB8iW8meF7MvZ8tpP4pOoik/uwbPrcQcsPH+WMD1B
Siwk2XKSEN1XeUTKeTRlVQlIy4IeLjPWNutC//Hqutt/cizdJ4n6N1f2JpiXdP+XIDfIwOXucD/T
iTVtbLg/7mWM2GS4HVPvzb06zPcQ21QIKUZCiuFtmsyVg8R576tYVRIeChPwrlaCaDHqmCqAnMqB
LCEkpev4Q1Diuvd0X07HD3PoPP0j/IMVcsXU3Y6GOkDTB4c/Km/2Q4+I+IOcpWhX9H3e3V/ZeSCK
djyf8h66mjC24blPAtga/lhDIuRQsr2FBcruj6tNzsLU6W+AQf52ZZdFysa9q8vZPolTTE46HDJ1
Gm4r+u3pmaROiJCTxUvkbHO79i52cYpdztYD7XX2nQxnIcCTU5diil/Hb3NlWmNG/i4y6hbNs2w8
0ALQb6N41r0N/HrNp02lkSRB1EjhXUsLNWk7ezzEHmrDQ6C2n2qtdE5O734W02qHfuuzlbUuew1C
5ZDRjnywzaDfTstMsV2uISutRrmO6wTT5TriUMv5a1bUzVFgunIGD9TTG173CroLCZ9Xbi6+y7lg
dgW9Cy0s3Q7tzoOXE+Hy+qS2hpHCa15lzUmpFJtzX1HrP523mlGrWwn327of71pNR6m36bNdExtv
2OlE6TyX7AYw6vVglA1knWTzxfQh5Bp5Lf4gdoFjfwg1FH+Q6QLEhr5gE8Hzj3AaOWvTACjdpK59
Fy5NEShEqt+yAnagRUljjQhtTYM0eMi2+u1V00+S0Xx+EKOzqIWCf7VIgOyK994gOI3ucjugcrRk
APmkPEdUUSGu/IMID0L2DF25tr+Q5pXCJ73EtVTDLnG0Wgx7WE8aqOPK5mlhKDhEbR3vQqjewy2d
gjntIFm8G3yvfiqHqX4Sm7bYOkDd4Ra94+wgY3FfrTOq8WPT+cFtbzfDuVet/uwNVIg3Mo5hob9z
9YeiK8Z8d3GQfKIfYHS6X0LEbSjc6z38y0G5W1fo8vhtrStbuKzn6w9XZluNlKOij0/du0roh9+V
NxXR2kea2wQrtP6cyNm//CJdfmQGP1K3AU1PWxB+8OMqVEyzNHodwIUd80VUTg7p+9kkonLrWNz9
kFxmXNllyA66P9L5/7UZOnfekPgENeUBYs7MSLlfD7nfvA3NoN10tImcxSn2y9weNM42mOt5v04j
q+7v+rLStpAkwXZrAjgEBjVABmgaUUQTsFbtFaf52Zi6LDi1uTOc8zhnYxo11W08p9VtYqSu+jxY
5A7U0c23ElMvgYlAFSaPzuiOqht5yAcxuaFebHkYHaAHaTQ123q6DV/x6Mw3/Mxpj4BZ9Uc5y9AB
1eeou1/tOtJt50y34C4i1FNpqt1oY2kdHW4biB/G9UBaj7+Eru9dpEBifXFHpgdV5fvVJLpZLjkW
CiUZrrbeQFjnzblvzMvVPtjztKI7Bl08ZOdv5zSqjuSp1RevyyCqVHz7Vx05j7DLhl/cNh+2NaD+
T/57bGQ481Xs4HytuUxawaccaJQAugZytNRrSCflwY0BX9NwcVd2REaSToc3WwGwqhgrFHaWGZfJ
ss4QLkm9KnQ3zeKp4THTdrKiPYY3EnI9ZVkbaG0E6zszxFtY1S7VHWe0H+lZz/duA9Ew/zr7VzsE
J6Il1ffQjuH1sJr0saoTtH8RMzxY4Fw+S6zQtfw5Vu1nizINrQ+KXisbR+MnSTADDaoHgGEShksb
sWrAqyZeQRuI13FpdBCvzC066pCqZ5hevfVZZ2tSJ9/Ui54U+Xoy8BX9U+tQvNWiRCXerEBVpjZp
aGo0WH69bmP6afMIUQkInuVsday2cPHSwaEd7Ri0gsTJYYCN+eIAu/HrTIVvHgaKqOsEucTVSnKJ
CbYTGKFZWILXa6fLTdF91dxXtDUZjlnu7Yl2vMge45/BQSEHo/4c8AJQLIygGh467efK0miyKqeX
qRjA5ylJSiU80H52ctWh+Kn690E6qwgg8oZdpsuqeZvXtyP53v+2qj/qcGMoCvo+PDzeWoNrHTW/
B5lNf9YG/rD+HOlR8BqW821Qke1v3Xj+XFTFdlyI0cDPFQ96h2xUsEQBWuTZ2UZjRrxeolf8KSwp
XlkSVN5wFm9kqh+WzKecQjFruG3xKyWFlAqDV9BB73TPKoTjt50b2gfEruwvyhw9yO/wGpHS+Hlb
Ro51CBsL0mUTdqphU89WdZTn5DmOjDvTybdXz8qAKnkCn1XVuLPiN++bTTxRU3/wTCM/P5vLozoF
nxujaF6ShWvBSFNYdMzm1KqDMjy8DymKBvdymHPnFnB0eW8r6NmxUHHTaG70LAePBo8yoRdPRnBb
6PeV2d4ZvYkATDZl4zHrhp4vWSbMfP6fnSxtt4v+1rGAig6RmFY9lW3n3EvIpPvDg+3Ox3WCbs/J
Dd+goOplAlBma9tCn36JuVx3Th7LoggvixjQOz6GE4VPuQuHNnxk231rI7FyoGs63dHbNBzMZflZ
ccvtiCrCi5Lu1Bhu16JrhpcpqPVtNCB8K7aRjtszXVG/egvfq5iqwoQqKFPvncU00J1+SGqbp8hl
WLLpezasr+KTcDMGR+plQHZa1TdPU+b/DHfIcOcFwXA3+SNd6HIqB77eFQVdi/eA66jq3SMxMvSL
Nqg2MobqLNrr1txf1lxjsiKe/O06W9a16untPi5LyLjMnM/qUAfHqxC7UflFDbyfQqtGSaXzzJPb
KxG9g7PKqRzWsfglUtwOVFlvkTK218iLS0IpSExbLYBnRIJkDTlbL4k2gWJs//ZqEskeNYR1kM5E
VW/GRweCwV08aslehr0XYuuN8bF3Z2czwEFxuHL4Q/prSL3l9tpejKewzLS7Oq9TGzkVFhndF30q
h4dAD1qakzLn4LGzfILUvt749TzcylAOSec+q2Yfn2VUxbH21FnjLkdA6LFYRp4ZBE8AM9cpFSwc
911n3fhTM0dbr2thGfCy7xrw72gLx8vMR0SH7E+mLxcezXA4NFFGn1JVb2nvGZ5qRw1fAALQV+m/
yMGI7ZYOIss/pYvNbWhUnWcFcZdlSLW+e8wD/VSZ3tsEvaeFwUJIUExA0bK9M/fQxi7x9N7m575w
fl/jgQbS3mU3TxJQ9dW0DfpwupHh3JYdzWh2tJWh4qbGc15+yZL07WqwIlWkL23n1kjbhK6bwiBp
4y66ZXCJxvxlcbCDYr24F1tUWDQRr2Pz1gAoB1c/Af4ySaJkKAcjsmP6aIpgd+VYh2i3mIfQsukR
/GJoLjo5kxEgleJSbBrhsbdofNy1QzMfqMKHL74bhU9q5G7iqcz+4pW5JpI8EpsabvAi8wH3X8+X
iBBy2kvEeoX364tzXYOmYLh8aUL3oPo/WCEcXkmNhN7GBrxz7yrtHmRGAJGANfyo2zg4xUuP9Uai
OztytlNojJ/k0MKael/6DbT27fQptwF5ZLGfHeWeoJhGksGqz5eRSxmtUaxxk8jL8e6Vu8v+xpuS
Evswt1vmDstLl6uJdUOtOgDhlAK9Scr6RLsg3FI0wD6P4TaNloL/YinU2DvZY/67uC5Btd/t08qN
9uucYCjSzdQHb+uIAzLj/4/rrNce/+/30/WzujUsGMqq1DLORaMf+1i3blvf4Hkr7XvjPFUsw6NX
apxT24hPIxBgZCGNs5gG8V5iJLwClLPXWg8syTJFImVtGSoj6hG7KoDwqU2qaS9GcV+uKOEjIKQ9
4Kt6E7lR8vYtXU70+WxK05hu0MTYo34XmVuSGuYpqjKL1m2+89uAnzwkJhh78v0ufnI5k7svq7a9
eXuu8cfoliyf8sAHJHh0u9Q9jEVrwHX8h01dHOjfgcyp9Ys9h3kHseQlBAXzr71ulbcyX0wyQePt
s+OdAi3KMl8cQ5+5Z1uflEOcjeA5hvJMr0R1njWrPP/dUBwSMsFqbdcz0Nr/e6yslEbBd8eGEa22
X0rFULZyZtK0cjnLF1uZKoj/vXv/PQ49WIWuYJKZbrq/4saSoU4br5JHNMy+c2aJvQ774IMMd0pr
Qeob0LZlwb3mBIDPqC+bZkaP82gaNDDHL8Zi9rMuOU3spbcytCqg93AkKTQwz8WrrpGEJwsE4egS
zBP9ZY2ZZ5pPsRO+BICVXjkkfGxNnmNQuLAz9N6ORek8N76NmuQ6BBxy2wcQmhyVxrt4A8jKnmLb
tM5QhI+fZmhSrMno7iBBmz75JocmUmDBriJ95/QlX15jbCfn2X2bILPk4BrpZaqMZP5oJfHeoZVm
V7pVSq6zm46FFhlPJUCrfVeSJzMtC0m9xeYrZrstC7u5hIhjYoENzGz5qdSn37rA0k6kho0nSE1P
ahyq91rXutG2eJ3Aij21i2vqWuVes8eb1nC8CCHtbDoliv77JdIErEV3ulls5ZrrzaQBXN8xbTEl
Pex3Yk9br91WSHwcL0utNyNuucHYSS83si5XvGpe4tzmsR5AmMDGzlj2k26k9De0+oPbUtjSb1aj
Ns303cp+UcLp+SYS0vpLzLrE6lht6zKo/cSbmc8pWvfjF1JorwAqlc9tMVnHojPLmzar088w+f2i
0/j4488BY4TgRR2QlhEqoEkFJ2NA5CVkgGpoGzu7yj4OzWUoweKV4HUo3qu5hU17ekuP9XboLOM+
S+gHGn33K/2tmn8KNOjSAfHA8lWXykSaJjbvye0a9xLdjO0uqY3hrmh/TwvLPIVQPN2BJOVfVSno
VIIMLWpIxLCiYz7ekRIS77SEyJkc6gaQ1MVzPbaj1jjZ/Q8kzWxw0UucLCdjkkgdUOjqFE8BdO1B
0mfAoDkYsxYqN2NFwn7md2TbW1Xu/p6mZnZHN3BJ6jPKsruGjqht4vjaViY1burto64DFUcXrGLe
o9UMan2YQAAuCunLENao6dEL/Q4Rcu/Na6l9/TQjDXAPAO+VXWfxtcvieaMVkf/adbQjaX0xvfpV
ZG28tslffQfZwaIIPFQUGmWjWGB2OwNEE2UD76ShTnvBaZtx7F+GmlA9wFbzYbh6BVf3X+emaRBt
nYEtebugP42O9hijjjSeFTzn3l7YTiif0cU+UTO8G4JqL7aRlst5d3EvU7K+0Pb1soIJoGvvaXq9
d2ulvIE+xd0nwHZ/1pP4SwPE4EntK/1xyKp0I/Y8681dptJG7i1NvcCfeTTTvvpz1Z54ARqUSrLk
Z9BtzaYJPP+BXsD5uVTaJ7EHelYdUt+0SIxxkahpD51JO1ELz+Zr9M0I4/HXYQ6QK+Br7akv2/kG
9ZPqRjWz4JntID30dm7/Gn3TW/hPJBJ6s+nJjqGFeXuyhm8S5BOajjsoLFIwUO/y82IEapDup8lJ
7+nGcx7zSlG2SmDxa/Z+FuSkSsUWvZ+t3stZPBb3XQ45VhTYTyFPr7e8F40HOQBiNx+s2Ee1EeXA
zZVDhlPsP5Vl5t5K7BoBzzuZMIue0z4NniH3y1+0Oo33vkrbf9EAHIuVstxavZP+aMd4O5vT+C1A
XWw/18nHiGYpkfxrhPBEpXG0zaIQNdFAAfCRQ7V5hN0m41OkqOGjLzrLoefsLBVOsIuIciibE2fV
XA7ANyiRdefBGdrtvMUhXi91+dCk9f2klDWgkGVP82HasjY14PGuqe/bRWpX70n4GpVXPk80Jt4O
rqIfxrlUvpDBukQYgH422QTxkB0DicqpD2sL3zoq4N8pPWt3MOu2z/AoTg9wn98YObe9VYupOFiT
PuwkVg6Gmn6Hwk67k1HVRTOYyv4GPvfmE5vLbT/XlCV9xNxEKLdtyMMVBtmRuWmnnxw93wkEGnpU
tsPIqewE5ezqjrZxbVu9B6C4TUOtV14if5r2sO4XNkgZaHHlENqqelKs5UCveca3CKf01po6kILu
l4zvRioFi0fCF0z7P53mASKQNXBYcK/VND5Fy/c1ZF8WNZzUYlsPcCH/bfbb/LBKes703aLuV6EV
ODk3Yr9W/ZSQPDbGu3QKzc0MC8dOAsWxLiVnQdIc4/elrsIS91HxtKyJjlCu6PGuzaxd29r5J6tM
2WiaSXys9TbdNXrETlNNAc53KjqjZv3LUGbeQe/VGSkC9KlFu1psrdfP21EZmydx/KNNXeaC8AOa
usbIlLRuhm03jdpOCo8rQfSlbPmhjhmiXnTwh+EnqVpe3Bfu6L+eX8qbpoEk3YVzuis6+9AX3U9u
tIP8cmPpY3o/TH0f7hMFqKeT/2WYLCjjfCBDl/btUUbvoe2CRa6Xw7tdVpSR2CXiPV7sZqh/iJdL
Sqj3za4gYCoX1mo5FKVv75u+njerTc4W/sx7vfCgsZUYy4WXELz+27zWHQAFSeSQVEhpDYmzL6rk
Y8y6Ygvx2pFq1K/oJdinqrIeLq+HDGG9AhbNC7D+RVTZLmFicnOHKsD71MtQPFc2Mr7f/aCuNpo+
qPum5ZtN2AXKxviVhvr+MaC1mB5WbSMcBE1QZWfThCdUomSSE/SwLyxU5n+d1DbJ/VupRIs0lL7N
HLhbmUxoSCHPvElKe7yXcYA8zqGfKCWKTVliPgaCut7zbeVcZoubnLBGZZH8G73XBsRD8W8mlbdb
JZ+MT3KY297ZOUMT7FdbDbyOEqIabLJcNdkWI9U+LMJhciBbDd9qTc47H30YHBepsNBODMSov0nA
B3PXawfobLOt2NY1yMnR99Q4zmUNcdi55t3rAY+ay6W69+vRBZQe5tkcrh08c/yg9NrfrotXHh+D
0ux483n6DQxKUMIsQq6QGtZPhl6As3bMxyZHhR5tyfppCRCTBMghdj6aJHSZSLOydZn457XW5f+8
1lS0X70o1k6uHm4c22qe5RBrBYr3mt+96dq0BaRI+uyZt52ats99n3mf+ixcclRoyQwB+qq+SvRl
TOKKWnyuvUU7wHE+FWxlrqPX68kMdVlfbJM5ep9G1pdRV2qvURa+jknkPI0Dj3tVYoS3MhTojjc7
d6DQmnvB8GSxFzzF2p0MJCiEmR4so/k5WnA/YifaPyY9XVO1BRhs2yGdt9MaPjkyQ2JAIL9dal1q
uZRDEhfZbW5Ga4vwya/B+S1rqCCvzgOXybylsqX6+SFQQ5os6NP/FGb9Qz2n052Y5FDC6nRED1uH
zJEwMo9wycfEqVY33SWKU52q0YwdlISR3b6RrUQiP3FyKgc4HP1dq2naRrYpYpNtiZyttnXGlU0W
MKn6bVS36PYhAFBahuAL+0AaBljUua3V9O5CJwbc9Y0wrJjqvWXpUGT2iAseFPCTh3opkM5JmR2A
GSSHaqmmrt4p0H+MGh00lPSiLTglZy8d7WubvAzFW1JyvHjXNnmJo0obXuZeOS5LLd5k5p2MtiHZ
LVBEaBp9mUuYunwNRn+316wvfqd/Q5ApfxRn1+obSPL0z1VWe8+THh7FHGYI8RkDONxRj+wvY6E2
t7laJjvxWkGj7AMvpo62XMBH+/hygcuSo3N1AYqJHy4QuY17gMqUrldgLu3ZCpMtQ9IuMswsGvom
Td+mSX+CwNM9d/4U7Rorin6pAHLMOvynCMGZh0EvbEgtiuSnUamfJIAGSgeyi8B4XGciDxj+Umls
gj3f/JrOmXVA3IW3lQVrfTpm8MNEvO36pdllPYgtR3gFetv8uNq9qB4OFY2S5LkQB7uaKkNFmimX
ueB00Yt6X3h6jiPeTFYX1OWmW/Qp5GAXHYkqOa1jWrDa5bC6xTbNQbibBxJB4rhe4rJOWVMoJgu9
M/TaPq+HoeubU1/SuvRuD+hGOhsjRHu7P06BHPZz8yGmaKPxmLTeL30wFg9wJev3tXKQAdTQNL7Y
PI5f7FV2FLtY5Kxd5gxJo9/zbLOaAwQl4bSjyPqnRT+st9r/tGiAIFafN5HrbHWQU8ueQjYglu/a
x3FMvolpPVztPwAKf0X0i37aZSb9ZfohikeyxctwjXWW1aow+nbZAYn3sp/pq2FHg5N7FxtZRUon
r1+aFACfqsyAUbLKgUe4cj5PNsh0CGt+R8LO/Unj+5Mcnuaf57iu73SDRkj0i4wXXvNhEyqt+qvS
PorO1zLHqvS3Ob6m+OcmiJDmTopprw3TdsoKdsVktL+1fD9vekhcHuumh85DDdh9hdn8rXHgfoAv
ctqmDVyOzjAVOyoq8SOtx+Ot7U7KUXea4snVvIqdDzgsw4NueSEPm6Lh09g3+terSVpbK7CtmsVT
W8N74E66c2sO3pShOsEDJPig2jkkVm58SerxIZ3c9EdiJCApeXp7hl+zBmNKRKioxpd66B8kf/Z3
Ee9r/GMEIDZ3m4MC3rld8hO8FNknaXTo9irVrS/W1NQAwMLP0lBRhKp9GuHYurQ5ZKVBqydqGAdj
hL2qg2/3WBp5vy0KE7XtpRMizqPLojK/3cmiE92Ssqj0UADsdC6LdtrU7WNES2gt5jFFdYZPgVrl
Z7QN2IEgTnYZiki98MZqmMidwLCyPO6IfTHVsZqfZYn3dcSEoOfWiRWNlxn6fpumR4BXkHwE59nW
k8dmEdLrwjD/0YV0TLWe922aVX+XstG6RFit2m9CmnQ8Ou0OdhMDoHrPp0IH0DwWZarhQEZukvzp
arTgwUbmUmHrIrMp2lQbHc6H5Qc5sHfFOJNem7LsMSvhEhVd866KRxqq/uqobYW9xOIIyKhdZiS9
x7t4cQRxaZ51Ax7i+5FUVVY0avPylt8ZDCc7jBSoRe9u5/eT+r1NXlEKzX6Q6VO3kTfNDxr9TWcA
7FCEvQXkfbSvU4V+PiV2j1PbHSy1de7sybecHemS5JBDpEiXERrz4o4U3bmL+HugH0KvMgV6d5vq
gNjlL6PNem/Q/f/ajTB9rHa4cfZmmoSvfxNvL3Y98go6Gxu4yAroPdKk5lO65CRlrLpBvaFsbCFo
R+7CK7VxY9pZi2RsZbw2VF7qliQkyYGHsO7KjbBswrMCpZUC36EMTdv890mVZtKcl0/3JKkK6G+X
gwJPJe2F6Ge08x+2xREjU4YizEDbk2rvJ9iNS82tznEzTU/hcshHa9+UBezuy0gONPybUcND52Lx
sk597KgVywhKR/g46OxDEjm4W03xWGd3Q6/+LCY52J1X3Lqq3l5mNlEd3ua19RsSPd0d3J/IGHVj
0iMOWnRbiNAtakxDSb59MYpHIuXsEi5jM8h+y1NVpV8mGc9smbR9NffDRnottQH0Dc/leGQsMXIm
B1jS4C1IzqsZ+l4aOMuue5tQN0hsV7P6mOgOUkZK6zl8Jys6r1xX+/upCtxdnBjT56YPyaNa3pOu
0ssVjiXsobam3IlzHlQVQCVC6+J1oX+6QbTa34rX5afm3p6c7yCLp88WXNAvyAEUdV1326JWHqsB
bjGJLCzQ2dWUq7eyjl7z0WmsYdqLV2+64aSBd4UNkzuijyP+FOvlSZaVCDohIexTqmcZRTlElGw5
q7OsRs6qg8S+mqDRstEbNdHDs7Sebdgc6j/5gFkpeETQRKFEejPwRr41oNG9B5XNV3MdlJ8ryDE2
6oAyW8GL5pPwCZALanZqEI83XZDTcLHkVNlOa9soCitY8RhmehEaG7oZknt+lOBrKU3ANorp7OI2
1rapn/0pMHQQAfCr7KDmFSrASwlOWUpw/lKaS8kBef3YPohJnHYDgY3qmcNBIsRhdxA5yXyxrYto
VkePbtY9iF1tlAFJGjSzwOtr57qr8psy9J/8WTGh/hJKqyDTIbLS4Eid/fhHxm855CqLJ2w8TtGC
SQ422sEbMcLdTLicXkKhrsz3XUdZCnnqnee9hkU7Pa4pgEkxgQX4kXIjiQNxRI05IoTd1Du+YI1P
4kj1hpp3ob1CkJGenKLI+eLz9KOZdd5D2aJrkFkRggr+PG/V2olf28EtNs6c+d8rt3oYBhLym3H+
VrLh41UtWhAkffVbYmZfrCHJv3UK/1rwy9NP7AeyXZinzVPXFyQETEu7d8NxvpkCpztVqjegyqv/
5crFaH68srVcWQnLh3IqyLMU6TeK9h+v3HfJl7jM1G2cm/3jHOUHSMxg455N5WgWk/LdGHife12i
Q4Zdu3so/r0zmP/+RB1dOxpDrH5KIDTbOk1VfrWa7nVp2mb+71AbUemck++KpqivQe8kO50P/acg
9ZUj+O34FCVxcz+28by3vLn47IQ+hNGhqf2CkMbbbWjchuIHwS+dQRLw6jam2fvLbUSmW/zpNmoe
bO4NnpO33cjnuRqQr6AIkX2GCrZ4Mlq+VpaR6akc6OXLnSl/EBNPW83Oa4zuKEOZHs70KsmwNcbL
dHDdTrNdpgIMAGMOKbIzm9GuN0ILgXgte2KrRWNCa72gJ2C99MGShEEE6U5sdRAsXb8L1xUkxy90
GGVPtv82HUkw6omRRTbB7NRz15pvh2Y5S2h/t5We7tJlZEf9TG4lNUicLh7IeVDt0dRbFZbKneg6
mBrZBUog8xk2WDT11B9iRl0UqZglSnRqJCqfp+lcVuoTzy3+NipL+DCnwazP/cKgIge97XuejyGD
jqB/vF0dSCMQrb5HT2O9L1r/BrnObmuQP7uV4l2awH0Fw4QLGSp91uKF89q7lcJfps/I8brQy9q+
v780DsxDGG58f3CPRaTVxk703rXFiKaCexRhdxGLlzPx6rC4bdrFW7X0znRDi+o6JGGPc2h81oWl
dhlNtvpZKGzFt4xW3xKpvkf+eR4Cw5fI0qgNgGS0hfmDNe2TFg4leQS8PA2KcYxKdEKWh0Uplcvh
Em22BihfSvPrwZuUaT+VPP0OoX0Tm4pBk0I0faOxa1emXvI6RXUJ1A+7cNMmkQeTRZVe7O60MIy5
/vRtsa/xmm7+xuPbwHcYuZdxYWyXQ5vooEWGLiLdhm31Bktc5rQzzQ6yW8zTLHwINH642nYAaTE5
41fP84PdaGT6Sao7TvFpnqfm9SpqcOKltnhK2cE/KfzTOsOmcOFGjrlz85AC5yLMOhjN+FRN/Eul
rNHr7NmkvDYaivOUmqrxAsvOXuH3Bs0UqzsrKfs1UarRU43HOT0ERLTo2CD7ktOaHjZ34m1T6zRB
W/EcBKEpa4i5R1r0HGasIUsa5MHoR0qyTRYWCQpWXfhSTlUF/Q6NSpURhS8FxP2QtbjbeYR9dlsZ
PZqGvu8cKtN+8yZsq2WqmP5u/hIhTgeA3d5CkwbsQO205fKnNBcCc6cwqzN/SnPhLFetsD6Ld14q
4+KlOk5wCL/56pVPkwxDR/849++C5bPGt1pyHu7yyBm3ue0pn5Vg+svZNOpvtuH97CpOidFyH5t6
PDZ5YtyFowvpzvKmpQ/ieSrH6cXqW+Ou7KYUVUPenDV03wa7lw92eTP7f8QPMVygc18MtrovbYcE
ESQmd3MT6neT3to7JOGNjdhWx98NySXo1UbmrW4jn+1dG6KQfeXQlvVTfnF3rWsg8aVo4aMcsiL9
P6xd2ZKcurL9IiJAzK81z9WDe7BfCNvbRsyDAAm+/i4l7a62t8+5cSPuiwKlUqLcrgIpc+Van1C/
6gPx+MtEV+B1C5fglM/XFellkrFOBWhTvAAUaL97Jxxg99z7djPbY5zc7lD41dsdfBfYLc0aFy5Z
zPM1zbg5e0bxGMtibxhg2UT1UrpoCpVuOqh8QksuYPtuMpuLqTO9Bi/Co9kDYqAzvXjTigeBmBNk
FhrotmoPGiiEs7dQQzZPQnlxvxIQNxutKbpAjrRbGHlYf+5qpCNdVvBjEQ31C/TIZns7QqUIgkTO
usna5nONvaplVdWDXUZgKypGII21fdDTUQEV36Y3kFx9jL3+GSIX1Qrae9mjNBFuoSuySW0btY2u
/n/8jArhhdIE17RS3FqG9gS6ff1Ec7fTMHavDuPjcTSBWSZrlhfWUkk8UWpuQ79i3U8gwQ4hwmOA
IG/TitTaktDF5NsX16rMh6xQ2V0i2D9kJq8gCcxt6Tjjq/YyQ39rF8DDVIbziL1mebRcPASQj3cf
yVZxvlIocry3Xdt9TCHUvPKBut6SB01wRoQ7tQDsI9n0hMEDe+scBwhYnADEl63B2s1fAJdu99HQ
sjXXoS8fdrdzP9orHIu+aP+/2eWUQ322iRZc8f6SlTLYZGyo1lXJiydQFto76FKGSx51xZPkLYqW
/dhfGCG66RQhKFGDHpOcLRt8PkMhLzSY1en0kIGELMbWSUJna1XEFfvEepncS7+TuyHzAhNhOK87
1HhZ5gtpxdHesbeWK8TwDw0YFeiujgVT3WF2h2wf9GYgQgX0VAMWlqlWFyep+pdu5SlHvpiG6CA4
pfIFdeO61wyTBmRg9ShUSWuIK6CUhbqFgoJZ7MpHZKbD+6D3zmTGXxcMRTFA7nXWYskAKmgFhGB2
NOpb45fIGbtNluN8d3vdIjqSj4sEERJoAXx4DdPb9vbyjdRaF/V+cKAxTgosGJwg8zK/q2kiQww6
ARnSyQG7O86QltwMOstW9Kp7SKZo0/U8vpKpNwPoHfP2Hxoj023Szfb7pE5NzdHq5T/k/3+dlPRA
i4HtAR+tFwHipL66hmkMqEctpN18G9v4aKTYbT6WUVd9KrPop6V3XY3fJosAm8kz6ATtuev93qXR
mzMiVuJ868oMFWdWHjer0NhHjq4sVnYw3aEXU53x8Nee7ZflQuZe8wBICFu6BWf3AbPGDWSl2xOI
4IaDFBDLCf1AXBFftlcGABNPUwMhjbFq2m9Bw/fCAt52UQHODX4CCIUW9jco7/BXj/lsmSHdNi85
GJr20S/flpQTAEu9dN+WREn5KcZ3N+mEfDUqNoCaEVcjavAW0DmQr6XAPelKattf/Sp7Ak1sCMLS
peoKviFtsAhhlbPng+KiAXHymrpt30IoHIqcpBTGw0lc64L553c7SYt5CGDgZZyl2AuegxKywQtc
OBHePwtIdcwXH4f+i48JwM9hmBJ7E/d2v+KTH+2TMBxffchZ97Kqn4VVpeccDNELBV2PV3JLoPS4
B0cwdDYdf1GzIdylGYu2HMWKKxQmO+tE1vi/rvOpX9lVDt0P6o+d04NWxHHWCqJC0AX1prVt+ltg
mf6J3DHeE289QFfdla7e7TcT2SfXmv2J4p5MrgaMKNjxVo33ZCcTDf6v9j/Wx3f8w+f5fX36nCEh
Ot7XlszdhKhq21iG5+AL+asZQGQ7sv7alxl43xsZIHVRpt9a24+yNbDtiP+0PUhG9ITZx55SCL2k
PlRhUjyl/73UzfK+3Dw9BaWvpwoohGs1BKdy9bdI1MvQCvIN2Ug7oQfz6UXm5sIeGHix8Sq1ndja
IzVqzrgxGeTOwhVBf/bBMv+UNPbbCzit39xmGJl2C7uqP4M1xHvKfrlNnfrXar+70fQqivFf7OHb
b084GEOB6drVLjTp7ca/T0Ti3APtKVE/jC96ZZ7yDswW5Ckcu9t5nh2AK5HhUKL92ykB1SFvwXVL
PqPheotWAE3HkGOZffQdwL7sfriDuZrdcxlNJ9BG3JE3LatCPLfsOTlkCnVQPlArTmQUuxw6mM9m
jZRE5Efxmbqg+tu2RZc8GlCkeyxGezXqGtcstxmqnkS1oO40WfYOZMzmPJorDiCMKssdjdKSHIIb
Z+rqJcccnHy0ZAl6nbyPu7MbR6BFMUIEK/iSUdxEN6ItABOHHNyJYil9XE/QxEviDXWtjMsjM6FZ
NDS8/BQjb/To5HMohRzaBpTPt+lCNOYy9Pu11dlQKYzT8F41KFVjWi20lgNoJ/wOQON+APvDvz1k
0B1bhVf9Hx5ATiEsrlMef1nDx/l9pRIb+vDYsxRsDSQOQiqe7aCdNO3+kBobItKfbfM4SPVBst+0
YIF1S8Pauo2DrAQDqynyYM3Jpy5SJnOXEDaEqeHSnU03TM37JELrkNe7iXrk+j6RoRzhxGOUUqes
uvZ5doT8oP8IaLD/6DP2jDKu9gySWB+S5U2wRnxbrWmw843wPCJk1elBMpVlfqn8nIGVFrOzxE3X
KKlvNzQ9MIWFk2j7bZ6tJ0FKYwt4f3JHJjMYsKkC8fOWPoEagv7IoQe8oFFagyEHV5psuCeTrA1U
EEk/29FHgLp2c3CZZwIA8usTgfQHql/GA1k6s4Dq0/QtSpNhTwE4AYLc7dT09RzAk4ndXfCivadB
+pIhGwvR95Tf0xeMZx3KPn6fLoq6XnGPgb65zIJ9gvcAsLvBvgub4pPL0vJTgX2SrTJ1jRsb33GX
OUuXcbGjQSCkp50NooQlTXifjudVARLX0V8HXpVebPuRQBMML6EVIL0T2HfAd581SCq3UiXfQIP7
1euh7wOikXBfcKgx+nlufcFEGqeJY20EKzcFaKZcGWbK9q6G4FtGM+6QFrc09ELcIy/sLqK6zTcB
WAskZJBe+yyxwXaaI4ORayUpLeWi7UDWsg/23/2RMzyzsOX9HqXLChDWDEgFHfn7IwZY+0m9tBMk
NG4DH4KFLUUCfQlWzTLBM3wYKnBpyOgeKl7RvWchy4LtcbgdIGN7D44AxPw9lH7JIDyRB4tS6071
X6fRddNlHnJP04f/iHzppUtXswO3eknypTVoSbdpodmn79AMDMHbHurd0YCiN32yw3PJg4xf3O2p
2zJzxcEK+5Tg5IFty7/d6FUxuFDQDovur26NXo2AzO9u+hwzr0Z2uqnRO+J2U1qtH8CoPGQSwAkI
k227KcuO0AXLj4VlONsRKIQrlxVg7JUVPPYRQtcNc6vPLOGfEy7rH00KvbvMV3xhK0CgW1796MPm
82jw8nPRlCmkcTL/cWT4MdcGz68QqHi7S2Opj3fxnCRdIw/Wgv74S2Obb6wxUJqWR2C2iCPmgxna
kDOtzN9sNElTcASxBYmNMFjniL09QiSmOrhI2UCYx3UeyRaL1046w4O08DoIXcgOtxO4sG7+kL4C
pFGY2KW2Vns/Ny9DN0G0tHLu3FF5B1tvVj1gNzZWNqZIY2PHimS7Atr1d+MsHk9GW3uma+egRBD8
U2XmyQTLye3C96zZEv66+M2nSsPxOemaL7RHpt0ybZTHAWLzIjL3ZJdhcOV2AOxDPn3uY8gO3MK7
FAbWdodB7Nzx4g1VHozyuY6hVAGpCGuVIM8Iybl0utiRMJfk4IbPWdc4S16iWL0Vcb4UkxlvpsR1
LgYQt3NjhYyfQuGshyJCeIsGyEVCbmlZ4ke2IduA+r+V6SYxhOl6cR0k6EI6N1ObqhT4+zWVgQCk
GA/YNI6vYM/1IVHpGodedxnbNKHyX2qQ1xzdAOp9XGtHW8XkL3sBCv/JN0owYdU/6tE2vuiLIKvf
Lizw42YCgiCuhexiaeXWcxN03Yr3wrlKC9oCWZsUByQMwOgQTeG6ZlBFSK2oXOY1yHdiLU9X6qs+
ANobQB70TQtJv1SZ1vo/+5AjNWkKthOuvW+L0RUvvpZlF+K4ZZ/oyDlUfLpjxnQiGbIsZeOdHqMT
Jo21DN8WfTh9H/tv88CHApZ75XxpIcuwAPERf+R2FGzGABgbCRrDM0vDZN03wnqujP5rUSmomSfg
wcOu7jvonu2F0pMM9msSwLfqjIKeFMyahvk8KTVPgqzqPKmtENAC3MSIhuyYNK6xzCeZLhFzyo5x
pEDSTiNdlI5vlzQ0ZSYCKG4xHWyFBFqpyyorA4XgiQXhdWiBJacwAoOGUYj2wXDSelnVgn8ZC3n1
XdR6LQb5dRBB9wMlUz954AbPfm6DhzlQzjXzzQy6T4If8Jetz9los7VwAv+RpeIlieLtpPNH1Mhq
DIGt4agbp35uI12cuepgUQbqg8/7MA/4eKBeZ0JxvhvDaUuQoEpBp3xoEdGbEUIaPgRKlr/bhAcG
ChKlJmfyU+9zCXVE65Hff1zPbbFHD7LuBP4NlKeYvrG6RVgGx/wElnRgbnSQpnQACqxcD1RlGh2t
G5oUQdtpfbNNaXixjC8Njt2HJAhrnJJNQ+FvGK/mrpKFdx1lkaJyNwkRLgBxUqIbGgCTXbSw3ZJv
P3hjt7xqx3w435xdXxN7Z/XjBzcIuSdr5RYtuMBfQBATnkVVu/aiQzxgH9rRS81YdBkFzi0rwO83
ng0GstkFNVfTIk0iA0+XsVgBTwRRg9vzSbG8Bpn1mh5MHdmdsXcuZd4VK6mdaSTKkYFbmAIAwVTM
zn88/Gj1gtkWyBZRlq7ZDj1NjxizEnWZdGkS8eFtiIzSSh2g+oDN0FNIA++DHx+siq/I0U0slAfZ
tW/vmSNn27yCPda7FjJtDl8UdQG5Ccty7pJsanZu0uX70nbH6wQhSGjEpc1nBblH34iNH4Fsdl7F
/C+dX6glTSq8tNnJ3ALzSNiPVxtLzpMK0zvTE8Epux1iRN48KQKu7S5MxzWDQt+i0JUKnq5UoKZW
zRJBq/BsO9ICrkYf7cG1wUF/hdIDEDK++eHUBOYSUTfAmyPks3ifbFaJ3EIfDfLGSOdcgRlW1yKT
zZl5UKgXrPAgvgMKFDNpx0MVmvfU87SJrsBbku96T5cn6Km0CA2URpxtzBrwOz9qy7dVwjzvVqxH
JDWxgihZlw4OmipjICS83Qq5JXwaIGh2tJoa012UpuIiQKqwDgKZrOkXVemflZmUj1ByYyfqtVHY
ncumB+8fxqgJG1OuPSAu1mkVvtlQuXofVUYw/xZRVVue68m+kj/9FEEeL9Yxl836tpCMxJ0N2eIz
rYPgMOg3Rj9FkAmUKrXmv7Ky5KeQqX/nDhDvFhFY68kuPNdfWq3Fjm1cqieW8m03BtbnXFpQsi7b
cUtuGVLouYWDfTsN7PCflp2YUS88CRouWraIZHmwCRbYGr29Q9VgtC7cqdsQCxl1U8TWP3S57hJl
mdk20fo2GkkEJczyZ4zXwtMATaGDyPCvpK7DES2vvACFCHo0dTVHJK+BS9RdMwX2UGiafuoiZZCc
s7rL5m48SvMc18aPeSVkPC5pXH6lXixc9zJ05rM/TdNTV4ruakBHjMa4ZfO7Ng8vNKaAXLxrRxuc
AbgjGDWae2ywdhEIVp4SYzKAKRo3NFYMzHrwQBhI83q3bx/HLlnSWD3FySev+Fnjm7eVKbDufVQO
j7IoM9By5cPR0+ROgA3bu5Q5NbR0wBc1u6CaprFd9556aZkzYAATa0PdwQKGu8zCC/VoUokN+gIB
guFIXVrSD/p7P0s/jZr2JB/a7MHQUduy5s4WG4wBcje83ivU7l/IBUkZfoEGxf42oSuEuUUhABAU
ehFq+iIR8yJx0Qx7G9DlBRgmQqSya2+RNiHQzLXjGAtmuBwiWyJcOf0U3dV5Fd2hWjLfJZA3Wpjk
0zCU2ZV1f6FRash5PJRh7N3NTlmLh0uL78C8bhaCKcl0s3h3m3S7V6lvY6WgsA2z0l2h4AoYkjA2
2dHFH+d9L1DIBGht6n94+6tkzNe9jyB43ZnbtM+HnYdqoceYu//wdCq+l2aIzIFfPRWgS/ubQ9b6
T+FY1bMDXrzDrh5x6NIr5DgsPfjgkVkkHjTtSyuuz35u2C9MbKaoSF7qRjUXlcTAaWtzX0q+zQAc
3yAZZb/cJr11sVtPEcmapuo4vxkVC/EbSXiF8j7II31o+giANz6MUPnFQKvfrXQFmXf/ggNPYqtw
RZaQMexzsqraRnkJNTzXCSHrmou1K1j6JApsBZMu7v6pEKsymOP8FEhj1f6YfnY7BDVy4LNx0u5x
PMT2+2DVLYrt9PQIYjfz9Ckw2yekPIZ1mmO332oshKfxEaJ18Lr0+wv1fBNsClOXiaU1WsB36NE+
kG+jcYxy+catgJjSU9/nh4EqN2YIBtMEFNaIBaAQftA1KrkNWhX8QB6Rtw/AFYWzwOAz80svP9F4
BG63FbPD6UgTcz2xo+KWSX1q8mQ8+LqsoumC8uLqK+rGXoTfaTScrAla22DhAD9jU8kTuZHHZMTV
tutBFrsH+KhfBm7RIOM5GnNtQJSn1SKxTHlnDUF9AfbFAJoVqVNP1hW+n7UWJ/01w46z8B6EgOAw
z53vvgjEkV5OfZuEF8igbTuON/2yZfGwAZNeu7pt9fQET+bdkUwSNH0bM7ABkkZ4VKSe+hLl9R7E
O8YPy7VOEC6dPgswCyx91PtfwZtl7NzeHHYoLwVqU0/yXdQtpmaznxSvrlPklItsLPk511WpWQJ4
tIQk0Nx7t7vCLcWqkMWhtMGleCOZASwUuj5G74Nd1SwPNJDj67Wucgc5fhZBybU3x3MDhrSX/mct
rf4lZioGRy5Y0cImtF8E+L82qSXVhpzA2vo2h3mN82J9d+J8J5syue8bmz+ywgYwPjdBX9WmyWMu
qvaEJ85nGpw4r8+gqD6XystP9pjlKyjjQmBRd8Meb8AFXVITGSkeYXpkVBlGfAh3aqEeb03Gwf0G
SFx+74x+c8mBH110Q2i+8lYZq6ph5Z66GTIWUMeUT5mlj2DA2S44mGFeo7RRwFaYwd7nQXpE1am3
xHZo0WdCPE9FzM+mMYYg0AUMAEKy3cqogvhQ6a52E9rNjBt+RrwSmmhxi2QYUFgrUNnwA3Xf3Sy9
GsBi4EYjUMHUfkNlBxi26upr6CGmriPmqdlKIK364KLCsjqhIs5bvXsgJYESgFTKpac9og6U8uQB
TaLqa9y8rUEeBhTnwEUEjmQ8kMyHDsm09dSgBkRVjfWAUnrrIRfhpkWU8koeRZLaQByEaoHoFHh2
/dSbFnjajHtydmzUZIuxBeYKU2lGq9dEOLJdO5WcimXtGRs1uJ8ZNLX2GeiYFp1mhnGnqD5SFyI1
9pPbi7durMZkk6BUeaUa4e3qEoJhdFb38K/eiUomKzrI0yh16bR+c3Y6GR0R1EkXlNXqnA5UwWk5
bJI2MABSLvqDcOzgaAK1NWfHsgiUXAoZVppAdkqdtaNKtiMwQPNKtwl/rolIEVQJVxnHtoflALrx
YsjuwgxvNDX5901UwgQMwVGx4MvNNKQeJBGcQi7jLu/Tpc8LsUqNLtvM/TqeNGd5Yu/nvhXh5dtU
5YWWqAovuxtVj/Ohngy83bx+jhJbkNSpQ54ci1hmJ+x23popSAH2+bPPq3o4Fu2R7DSji0IbNKom
Uc3YF1+DzachgmCwj1pKOzLYgmyuHsB/f7UsAYpa32hA6AphdKRRgbTjSfE4uaP7SQnAZMbk2gvD
/UQW25j2oI/o74Q2DbbZLNK694/kUSIjsWoFlNBao/Wwo0KppGjAIUVTOaRkDyjGChfURUmsdflf
7uTbTX+XAOLSIgsf9rmLSumpKY6dbhJlo9+PvABmaCqOdEXDldMrkBPbCryN73Nicqdx8qynGnw+
f17SuNEOzRpSWsnWyeNsRbrh+0JXh9X4nqxYa8pzDwD+2c3zbJWbzD4qr/ohoqw/WbJ/a+LU6U9k
8wLw67lOfqTBSXv0YGtAHO3dhUYUKuhA6QxetcK4v6WppsHnR3NsPov3ynIHaQYyUZqKGqMDRaX2
oh650sSJd/PEOaP1a63b8r+vRfb3O97WYr/uSCuzsrSPqMXG4xMPoyZD5S0heIP3Lo477Cnt8Fi5
jWI78bFLo0iI85y1Z8c15FkxEe3xajt0LAVih2zzZQCAyj61rAPZqCm9GvXMukGZAUhKX3iHEwR4
u4Q/PhmA3wep8VJ3TfWttIOXAF+Eb6CCni+AJ50vfhsyI+U/QyrjoIdLPfN/WeL/3QcSYKjyAn/3
2u1d99Qoz1kQ0UPBc75poVM7s0PYPpRd6tp0Lx3+yc8s+JRMzH7526QoYO3MDvHvSSqt7ZfYdpKT
LFF82ReGuqOmS/wcWpnLm2VCIO7OS/SGPONa9NXUbJZlbW2tBGdUT1rjh6l5vzSipormJQcLXB2m
0kEJfQcd07trIm5tswhEsGRzkKFctJ1fghq0rNcDaur3kS/y59GYtmXDAGrVdtPOwptdxtWb3Qdj
274Bvu7ZrXCGfLff/H+3Vw3q1yh7NSe+dPYKlJfQZB7nZFkD2tpTH7afbvmzfGDNdnADtbzlzyRS
mIjCJsHmlhTrnfhzHjvqSKbZzpdVhIoyyrlNRpSduF1/ut26xwNn2zR8XN6WaaPh49I0MFr5vDQt
ZILK+a732HKyUCEovAmBwRyQlEtee97SaEWBOgAVXeYRPKHGPepangptI7+WRVBQBIJkSyvMc2mB
91Uk2H1Q0KQXfW+wPZ1XupluazZJtsX7xj/SIHBgD6mb96cBZfwrVfjYceuNzLzzwIuvHh2kZrUp
AM/0rspHUHXpLm1X3DJGrk1G2ZFsXgCCA4DCrzQ4u+l1PaTCNzdbyX7eljXG4OOyNCk0EMxKpchw
jsI2iJYdwGhNg9R078tGAkeFscauSnWGu6877OxoPxPEwEFQl/Yz1PWCQaIQCamJW5dGUcuG30t2
CmKcegZUEG8jNX0NOxyJYt8cTiAUxx6P+r420hU1SVRCIjZrtzQ1Ass6Xht6CvVvK0QVCP7toX34
wz6v/OEmYx4mCz8o5QYhjmGv/PiROYP5xYcQaxi5yfeiT4dlq9LgAsHf7gQaD5QTjlX41WrO5OBC
lXhZ+eCUb1Rdn0voiKxowNva0Jj6BmXnZuU1MjmHPC4ufAL2AKmt5LvHPg21NX21UZS+go5tqbfN
0RYpYsQeBIQ78c4dvxSmIxZJZsd3Zek5FxrAEQC1FXrAQIndPFAb4F+OGOooVHPwLQ5qRVdDoJSQ
D2STnQuU3TiMDw0igxs7NuQ1yjm7Wq15L/SmNkUqiXqyM/jGAGM+FIEh8hj7PjsgqrKnopZboQt1
oe7sHkB+Pg+SP9mpGZFaOriJt/vTrpcFO7RxqKxu98Ff2+kG2WTwIwpy5sE/pqN6F/ljU84f71Zv
Q26ARJbHqc63t2UZMPXnNJDLxhDq7HlI6Chg8q9DhNc1Cs2SB5GFgP1WUGxQbVguLceqX3zRooxP
tvmXIAAKQMrye5iBPKn0+p+9U66yrPChH/qAZFCKU0oulnVoRz+ROgOMO8++qeQf1Og1T07fj2uO
R+OpMcvqaCG7upkCB5tKkA8s4iLovtssXhpTXvwEB/dz747OS2goBPcReb94hmnuKwel+z7OZPdp
GQxL2ZnWl9EZ9tKz8p+mPx36MWy+ALQJgS6wH/q9WHA5TI8mK9Nt5DTZofFFdnUCHq+scJBfgKTf
jnWW/zBH/trn6fg8SDXi9GmVp9DqnRN+2dXaH/zqxe8RDtSudjftEz/gx6ZN3GUdpz0osF1xTAJr
euyE9QieDvcLNJqh5hQ53Qn6YfUDaNq+kR3/GERlhkaeS9DW3beCA0idBCsjRHEdCDDji1GUybmx
OA77tj18a921lybld4BrIJOlHZjwxi1qKPk6ZVl5h+KX8q6KUOCFgEONeL1b3FnQXgsWdYFPPOVX
MqGGy0BmWoY2Xyij2sVGl26kBn3gv9q4Z0GeLBA2lgdbv/fmgQjVAlNU3VGPe1F1Lhg/3yblFd76
I09A4vm+UImE8Qo/pnRjEEQEG+q3hcnH55ZYFEH7ncjeJs3HWWf9eOyKRelqyreZ+G1uyYeaD/1a
xdNRAOvaW8EBEjYL1wOLR5XblxmzMEEaA8GBdEMYh7hk4owCjWcaJJPHrTOzhzd/AYQ70mSxezTa
wF0SHYVTta9V4lgPDEGz01/sQ1N+tKese3Vz8ebfAAC0JPYKfG9ewyhlDypGNdUcySqjQbzxuyIJ
cvI9cIMSJoFK1QrwL3RtB+6JyLnDH6Z6GiDJtOtQwr3pRtt6nfDgjXuff8MrDPQpIjNOY+9OV6hU
ByDKQEGynomcbvWk9ExRITAUe/U8kxzcCEVgNNMGouLapxAd93/NpHuaPiCKNNPlgfkqAD4iB+z0
UHsRr4u4dR6AEE83+M8ITzJLwDcM8eqdLewaeQFuQy28N6FHbYNe1WbZd0gXbcban2LUJPI1OLqs
76mDykIgZtNndzLlKmSSXSsZG9thGrqD13TjCXl2iI/7VfPQ4DGP8ryh/IxtxKcoA7h3wR+mvgVj
WO3XWlXE+SwMs1z+7bNNvf2vzxbX5ofPlhgGRHZ17ReVbnEliqWweXeYi7N0F6j57kBlX4IZD6gj
EftaZplcILIKCjkK1wWt36ztBIwBs9FD2nYdKG4skMYucWrt/I2CmNmSqwh/dTKKKsE7OnZPk1bx
Urope9PfiBhi536ttrbyy4MBSMhZer060xU1fVqBoSzyvNVtoGmib4kwo0XR+mpjp7G9D/yaPwSj
LmkbQfUL5MkJJZ71C3mMjs2Q37SfUP0jl9Bjjw8KjxL7ltb/EOOfL8lpghOlAPw0cTdScRz7wUY3
Irjr+gFqUKJ83WhYsbBFt7A6IAMHwII+eS4g0k42vZJbZILm1K1rROAGnDWSpOsunXYbYtTy6el/
c1P45W9LQBEhY+X3T21RbFHKjbwefnkb5vJpW+iuzOtlCt2Ql6xszEPGPMiOG5P52XTVjzENgzsk
mtUVbNqoWNf+thV6S9H7yFzpZYu+3JL/mPpvy1aIG++mApXtoNYGw+4mAGZsiexisqejLXVrM033
88FXj6JiI/nQRSwz2aeNiUx0g+rSgICrceIOC8sa3HVYhubJJbQrXhKDt0F5xt3bHaFOc4w7xGny
iXUnFJmAXqIAUfUJAp0R28Q1isorX8kNjVNj+MnX1KvZVpWsRw0LmqSMh3Mlmgql/LkLBpnAUwsy
JpV487G9vl/WQiD7q71poPdjBf5LKC1kNZK30Frvz72MACaEvtSyqyDRKDOg+ZG6xyV2Xt0GjG/d
IkBoUi3I2OoRugqAlNlXjX+92WuLgfpjHu3tlVUDaKiwM3DxGj8K+qHhJ8TPXebgN0eXPHis7TyF
whni5tQgR5VLhHR/9TvwC5Xg9SfLh5nUn7LEgmb5kta6zYGQEELxumGFb68dlXv5BfRg3cYEF/il
tiL7bPZPloZ7UUNmupq4tJdeOpbrBDsVH2eQKDhNcbEkl4xsY1i20O/hzvq2QpuYTzidcND0BX25
MKBKdgh1Q1dx5nYlmBQ8GHGeC9dk7abWAXxXe7m+A6VzMe7Ih0yOW/2aTUve+uRD3aoqXGd5G/Es
v1pZHgQlW4mEkSyTtyZFNLJFvTz6uQoaEA7FP2ZbTiPk7rZ+tRkK4ydFID8EKbMkgcoPB3l6BzT7
CWfHj9HMP4KbNDlw4ycjMZ6BgrbPzAA/oLT5CKX4MT03Y16Ce6k37lGExpZNxxliPHm8AGNk+Y+K
szVAiiWwHwmEa9yI/+jT5lsVe91rOyJvb3jcfMCGJwD3pDDx/1hle7y0BrDgtKjm97O1h5crfg9u
ib9FKsfTfGnYvXGwWuypyqxBJZEeocaTQGaNoMVTOA12CUPRHugwPgN4eQ+xzvYxmOrwhGLBdkl2
owf5YtXy5ppF9nQXugr7Fz2BgysAGaPKPTqoL/4UVJDTlWb5FFdTu1Bg5DtRM0qjOJm6udmo28te
LN2cbaoJgHBZirPw4uopBAr2QQTR0mQtB65l1Xpl/uSqrnpC5BXwxrp/IMe4yi9ASQVX6rVp+48q
m3FeBHp1oFXNOX6Hes1KH2jxIJJ76uaTO62ABXK21O2CGulBBLg31B2TSOA01gYrW98UXKHJHtkN
e0mjyMQbh6YCvQWNBt6QnLsOO1QaNRVrrwgZ3NMgtq7JonZHc1cYhj2BbTlrUZDRHjpsDhBKKrLo
jO9WdKYrQ9av4MuWO2ZV7rRgTTQgAD+CCd4qcDAsoMysr6iJoQpwiBI0t+7f/G7TaAa50LRb9/++
1O2Wfyz1xye43eMPPxrwhez3g/UYcYgsG1AJqRZ0eWtA/OGuKrtWCwgl5MfbgJ+Akr6pil9TqH8b
DvSKty5d/XmDvENG0vLBcvjfl+HN+weju9AnmY23u5LRaxunWniOdT/1Cc5u+kPcplB3dqFLmlLX
6QuUN5u9YSfVXQdpSBepoFOpGTupqUcXKBAjqpcjs99skq7SbGNA1Og86l8AsNG92LR9hlqJ97k0
o0qBllM+O9/sk4na7SnHk4juehsYQa8jPZldyoBjZ97zwVtndRIu5zu+L4woFQq3weEt6d55X+KU
3Fjpal6KJvP+c+5Lfp2XynurXvPEaGaX0Pgfwr6sOVJd6/Kv3LjPTbQEAkRHf/2Q82xnpoeyXwhX
uYpJzDO/vhcbn5Ou4Z5bUUEgaUuQGITYe6+1nJMBEqI1GCbqnVWzejft2ar52PtDHZl0UtgKDzb6
0Sb5e+9WZ43D3EalhltdDpbQeSjwxIPezblkjQ1uKh9M6lR0zci51DoktNtIv/NHixzyahu/Mps5
NeZCOpcU/pY4b9lx6tTWUAoEiAeeL6SIJnWZ3EnDOIEmJX/PBvOkWSx7F7V98m3sJKiRblge7ECB
m8lh7tYuukdKSKc0dG/MRYcnYKq/VZEF1cf5cAeU+Yz1+CBQZngPAj1xDoPQPmFCWlKJNtoANmdl
VO9N70WI9FXIyMucvJxLywWLgR17+0KJ8Xs+t16qv/eikH/U0V6jhPXi+72asTS2X6ZWb824c43q
OjqbphmdwXttHcpq2FMVxCGic4VE/DsXcxlU8zpvTmZNc/ZBxnRPVrSpinITGWl7pFIXhNG5SNLn
1E7ApDGOTFVdCc4KS9O97a2uSY1iLkMWrcmEGlQdA3SRAsRDdTSmn0NO1KtEtLgd1bNrYx11YKC+
jecZSt/avEO+Fpc44TAd5F5Y1Zm60U9CXkQOpdLs0+g8Bw1vOJ3C7SdE+KJswf51ulUlbnHfObZ/
uJ1ZbbvBjIMmEZhUXDCyLa3CnWmaZX/6VbnuIo1UB10VmdDGGcABUvKST7+KBrUbB6J7cVzPb4dl
VSI3Wo689dsvbYpG2zHZfrldODhIwftfq+3t7LrEdO5S74XGmv6GTpeNXtf+bioOmdiBYaMdwTTt
1tYhkqClcfcWltWDruLoIYRk485mDBm6Yz307AwtrU4D1uFI/pTlqgKV0VbGmXisQXRHRszS+byy
WHEMDFNbaGYaz2oI8F2bjj+1VZ8c27FkZc6wQq4ImJNzh18LqyvuJUivKhnxK1U1HNReXuwFe6rr
Gi/bxEHK5lMHU/euHV+5dc3BxIkUPayrm3BLg4MTN9rBK8JnVKQODm4WzeLdmaqaAa5E1TXFmgYH
2iQ+hEbynRrpdLWA7xHC9e6mo1dGi2yzwFrSYNKO2hMT2YnsaeOE4Vsa2fxApQ7Lw7Vr6w3oRPCD
Bq3zzshUWVAjVaWQyJyJwu12VIyGzNjYAZx1ZEKn0AIZx4YrVWg2NF6cfGAbOgHQerCdV3f4lMQ3
VRs8s8BozoOw6/tsaN/d1nG+QNq9X0IRsN94HYp+rS1AuoUczdBxDlkRQ4EPCOov4CkUoMSNq33W
BEhd089TdQMFvjrPwRcCH83844sbFGqbKU/vlpsfIfSxb5Js9ilRzwhLiIlz46LhtDPPfab4tceS
r3VZpw8ZgmybuoTED7y0zsNoQKFtrAG/ivJVg5Pza2giATJqxY/IUHeV6vWXOqx66IHqydkygmYt
c73bubkVwU8RMbAGiu4h6qGMm0Cg89vYHRql4keA7nYMZzBuUXflGgq3hmKAJIw48kBqYLbgEcBn
yu+eoFEBLmfU38zaEX2uHBthRDjUJjML2HsyAzriY7R+NLuNFoTfXCI6gORxD5pvwDu0Wdy/x7aP
7FJHf4bscI6kRB5vyq6KnvJGHOyM+1+B51HzDOnRp9rW2THlPUJrRh98/btnqyBGQT1Ty0PatmGw
hRaGCBB5iXqivcSzommv/UPdn+w8xhnmzUx9irNpltHvwQy2+RTVm2JsZn/VzMHaUnhtarURJVua
Wg6Yyd8xOjKmUVRebqi+C9UsGRDYPWVNlq0t0A8863E28VlZSvJlZMhiiywkiPOqdOKzwloa9WEF
Am3d0Z5Gewk/GVBqSFMwSUBcz1p9OebOz33LAQ927kf/odzOw3rmBrW7dyLIjiBVJkpP8WAi4MLb
BTUgTpieAmgIGotw6BbIoXL3NzO3N/1V7yl73gmgOVskauzruGke/FZPlmAp61ZTcQARm7AKnJJu
Nw91ywcQuKoDNdKmtUEYBlDXmUo0Whfxj9EEbz9G8wzNWzV1UsHjJfVoRpxZkB86tJIXJyqVTJWb
0ImLORVpAycviDm98iRyBwmbo0UJArG5GKVEqO4PY0wWY4efx/jTUYwc2q9ZA+5JvxfZVYv4nrgZ
XKiTbiJgrZbd+FBAoy8YfdHtXQ7R7qtohz2D+OsSk6O990vPn1dyEIcySo0nBrr0ibauTtIdWCiz
hYesuS9k5qpcHDjz1lJPG4Dqra/0xJQlhCty+CzOFWPVvvIauWBeFHyt42OaG85rE4F2daiGYMdi
lVzHjtReRCk0dHSkCxlBZG0jhXGsUrfePTh8fL9qvyJa2s4b4fj3keQcYq4DWEaNdICIcvRha0KR
pYYcY7LgCJ42YOgF94dgi472DHyqtkkt4S7A3tQ67hn+m1l1UHGXgAmNG5Bi1t66RELv2qwEgrI1
ZqIKywjw+9vD2sE8c85thNZHvrTpj+FX/aK04HSlv6Xym/AMZblRg+vedJj5qsC1CzHF9lUfOjav
o7CFlp7Xbiqr0TYMkc67FpDwOeJyw0vedQfi0HYSsHcGafvKcgU5SOAvtDaMHxJA7wHdxp5XZJAN
xZT8oIX1R92tlfYSxsplmxRgBhKYKAHRiHd0yq6l1MHKi7fpjMefYmUg+yKL2K83UCwIH504O6Sp
5jyEIHzaYUYZn8K2fx3rFcPbQvd9sbNsUKX8XD8gkDFLeZlvMP11Ryz4u+NgWi30oUW6jvQsmOWs
C/sZtdh+MMyq3PTXadtD10yDDoJ0RqfWWLzV2ZHqN8htK87NuClBrI/oBeqoSA23urS0y1Xu6s2c
stwo3w3fwGdbWO6W8ttu9ZodDmuG3OGZIprWm7KVYxRnxNbKZVJj9vA0rt8lkaktg3HPs/qPPar7
UysSS0Gfg1zJdYi7ZycROliVg509FkXybsDL+B7k5QqOuPaVx260QP5Uf6qlhGePp+UqUbY115NB
m7ky5gdJjAjkKKayCY8c1jnejqpoY49eZNpDmAJartkAIVokr65CuwZaeQTcURIX1YEAAPo3hnWE
Iyc9OeP0m9T6iz5UbBMKE1NypnXRVjANb4k8ggZ6U3oCYjo8fHfxVEjdMt8yxw8X3DTjkxMxufeH
tFx2dVID6w28ONQ830UZ/+jTpnqQflCtXTeNt15sQiltHIwsBgOK60FpvsG1Hy5ce0gWNpP9BhSC
lKNOGydJ8qVrm/qSii3Aexfrw0AY5tqKY6SL99V1SFxA+6Mg3iKmAYAhFB7OUAb5qMvto+aG28S3
ln/SrHANvGrHxmEMxduJzxZIWWy1K7xruApt4GULwv5HCF1tEOvV8QqDyhOIFIuzD2fMVEdFakB2
e7Ux5poNAoRGNPojYODNTujZyE0t4T4sIA1xK1ogUMR1NY6h4SFDWlrOPBoZxiHV+mSVhXe1zUod
mj5y58Tobf1VX6eGOqTGKM8ED/wSXL4KooTZDI8t/wq+jRo5/7q6t2urB9cL/hDKDJorkwUIh8ap
tvc/bBsfjMaGXvsXn4O8unYRyMK34fAqGJR5urp/hlzMRz0lYoAjc6on+yEJ3aWnDcAYVFW0EW3g
rxDkQFxPDpgXESsHuw1AIZFSGx7F1Rey8KtArEOI882w2IrnE/V8pbFu/ccyEc8jXgaUjCmdjW6B
Gs63Sqif0SWti89FaoXHv93S9c+D9rfWX/rejJtxqFxq9Xrwhl3bI+gKKfR838EDsEoKblwTpIRB
5jgZ3lP3Luta97sx5D8MU8rHWnF8WXqde0AWeDH1qeNMWyY9kEr0vLFeFOtQ81P4nsY1UD0ueNpx
o5zBmDP2dsNM33DVGcgktnEOcR8B5HVrxSUEivv6A4l9s4MmA9bmTfwoWMlwn7YFuGliY6VMJBcH
UZ4dAYJPlkh7yp8Km38jaKNmfcO0Fb3f+rBg8Beaa77UFv6YhFpDhnG+uhWdsstXkEf2V8r2vIPZ
A3plds+U/Z6mDaTpfLc/SSHbg17jQybIXf5WRpOB0V1Zx2eIFuTIEMEjkWKFCbewyA4kQxOPRXMs
UqvRANtJrfhW1B+p9U99I8tH5CJOQKCqJScsE7CuhACtnndyn9cMS82xvi0sEAb01Utey9T4UUe2
vECPdgGGWy8++94IYKiDA5i6TfEtAYZ4AVoNcadlUP3rNTt69FRaLKEkNRwB+VI7K4us9ZClxr0R
Zua8MS3/pdGTS6xS8QPAfuQ3OvW7n//V3fZrpG80kQ4if7wrwI/gwBXjxAezalxkD3RP9PhTvS4S
a21nxaQ+5PR6fA9s9z5JIIx0EySKM79am7UPMtwBgkS3Bp4JCH5o92CwARNVhqx9OFdmuRm0eypW
ffpRJOgh3g6fW/ufi9QaMsDD/mPfdECOTp7EC1DbHszSTrbOuMBCNiIU2WQe+0cq02Y0cdMh2YaR
HRw4Fp/EZxDW7XfXTP17q+3EhQ3RicgQjKQ11kgbDVdk1cfDd6D0vHusbScrqtZ7A1adgtW4cv17
LPBXTFZJmVmrWpbGEh5KJAh3BXsODHDD4bl2z4lfgo8bk/8RGBnEoNzGh9OlNY4DUsUhjlgalyot
q3nKk+5L6BhvjWNH3/W8QvcxDmWqHJ9KLHq3HAitdp7JIMjm4Zn2SnCjtD3CJA0Pji7X3pTmimlB
2UQ8PqSh/0bLNPpAkEC5zqTRRDtarDkC9yDA8NmS2LyI16vuXHXUCrwqRuYvqq+6GtCOsV60cn4z
pXrIdCq8GJx8BsLeYQ3QTPxsQ1484dL/GruAQdvgYjuFym9PEgBqpBpU/tcQ0gAmA/eGbgfu+uee
EQ+G+yQ2nhOsbI6gYEqOWPUmR3yBhBuz056kEQR7IwxWnh7nV6XC5t6KbCS0tFAG7eBzmRcuYxtq
1RqzOniefJ1aWW+9lwB/7LE4wleLJTRIXsJDRra0AXHdymwT7Y5KQe5Yi3//63//v//7rfs/3vf0
HmmkXpr8K6nj+zRIqvJ//m2xf/8rm6q37//zb+FIQ5qmAIeF6YB9xLIk2r+9XRAEhzX/X34FvjGo
EelXUabltdIXECCI38PE9YBN83K4bh2xMZyRVQFI+ksV9YDh1rX9jtA5wufJt0ZbTN+xXutHeyBW
1hGtsFrTbDZINTPVyRr8eC2JVw5yqWLm93mwnlQGo6D6qQwc8clHIsxtmRFGZrhANCaGQAiYiWjj
Re7nOjLOY7VguMd3kCdG9uy4MZO4OxrjpgurYpVi0gMj01+tqqi/gEw/3pgNw4rdjK0C+UiymUyo
LxnTAFBTYLN/vvRC//3SW5awcGeZJmLQlvj50oMeL9Xa0rauVRv0GwSBPWRN8WEZCy1/KSIETcbl
RDsAB51LUdyThQXME6DaDGlif7YqElfbxb78NE7LRpoNo6shVqztTLP0X1RQ6IvQiNqjDUnMfZ6B
J6NHbOppAOkzLq/1PpqCfxo53qMpc6E04qn+QI8ZL/q72g+NnRA65lxAGuz/cl86xq8XRzB4fXF1
BFJDLNMyf744rYxyidT55Dot0q3MBC4/FU+IUKRnKMo2Z0D1H2k6DMpEW9GUR8XRCulaybnPoFWs
+84bfMD10jLjBKxpmJj8pIRYg2lWX/S6ONrjGhEvxUsSsvTZ1DJIBmUtTPtU7Ev73tfS4h6J9isE
7M1rOrLp5+C2Bd1B5O6pDpRh0brKwP9IrdShCLqVOfLyw2sG1doiEMDtGfEczqlwO9gJWPvdBJDH
zgVnhtFGxbx0gSL0qyu0683rL7aC35eWvpVQ7vhlaU8Kc3ptOruxkeTnhsYDOqmF0wPLX3bgIvhe
tE78UI0beAqzwgxBAIZCHFjNrAH0cBc7WfKg17xYaXxIl9RKvdtWTb1TkPfeTf5GkelsqYsq+kQu
31T2OCvzakUNuc78/3JHCOenO8JkTHL8N6GYbQOGbBvj4/RppsLMovegkvGuJl5RkI9j3anloFcm
nGGQP3Gn1N9oESa0pjt4ptudNN/BEk0rIAUZRkdSlZ1UYkk8dpKHpd3CybJsVo1qbwGSAKG9k4cQ
l4nyPXWiBir+x7ppMI9F7rosJbJsekOqjd0OfM+E5HvaE11k5LMk6JFthUAR2wgZbm/Nv9lMFaKo
1/9l7vl52h8vJgigLMEs6eggonOsny9m5BeMq5i5F7sre4RiY2fGgV+41wPNQdJ3zJeNcpKXlJlL
WuuSRVH4QOm1ogXDLYhnEUbMJLDHTbYpEWcY59linF0/bQAyOjY1xNtgQNXQ+IDTiftwp3lDMi8i
DnpXncVn7kTBjJwt1MBi7aMB0ZkAXgLQumuiTuZhloHLxnXU2UKeyz9fFcf+7RYzhM1Mm+ug3GXC
+OWqYEUlvKRS1oVBLvdojIIZoDaJkMI2qtwSJ6pnheGiy86BNajFJ+rlFIIGRJdMdeDPAzBWgkqe
qJVdu0ceXGdVi7IINXBxx+WcUgFTE/QckEL29uaYMRh6a7vO7OebVWkhO81mkG5sR9dQ5oYgxQg0
b0PFeqxrJRBKfm/8Vkd22ehqmoxHO6rrS4mlttBeipHee2Z7g7hiGoauiO6FYOqy8i21BDk0ttwC
MlzU+snaEWUJgVzhHPxaH2+B/hW3U7YK9XLYJCYSVcZ6lnYW5gg4FcGagi9+EPZLJOObctaUTnfV
RwBJBiAyQrf4UhpLY1vbQ0FJVXDLQSLM9xLQO7fc3ULcOzvVVQCa+aFy9zK2v6ikri5UleLVtVCI
YayoSA1cAULF+Ns/3yO6+duj40Bvw+EQF3BMga/wsf3TPNQ7DK+73sgvvs9Hr3PyHJZF8DVpkXTo
dha7R+QnQHoeEoDBr+d/zcCIgfi++5IhrLSCbipYMmwrePi5p1M0DB8w/cGJtQAYV3CxWG1YwCcF
uloqymBY+lk9XBvfBquIl6yCUREvS7X0CJpYpJqORXxhVBtpjyw3YzEuQD6aS7PbUBFAo48hqQgp
5GWAVLOlNHCXEyIocPVyGQxW9Ql6DbQ4VkZFMQGH4KgatkoA6jZBr80YRBJQAuMT9Bpqc+mda5if
oNeZ15XLuo3r6RB0nB7AHOR965H9out2fbZ0x7uLGuBfO4B4Xoxah1I4Y/EBGQr2A/fyretn/AWs
ItUKc6q7JrMwBP95hlhXW0nkOzX4gqB6S1Rvt2ENb4AHeOxOw2Z16sEVnx3KWgzIG4V0Y583/gM4
1wXyc+CtK+xy25eICABWYM/BfhG8Y/mUzOIhdx+jZtAXrtapuwS5oZs6bfQtjWRWiADeRmpZ7F2c
rAM4GTpZjdvNdYjGwTkNbLIcN1RvFlW/LE2jnnNr+KijBrLr0MtgzJjGkMEaIlblnfTgQUlEHb+C
AH5HypBVWO3NbnBekMRozUO794GfgHyqXRV80wVw2HPdMHAGMn6VQbkr3eQRYIbojmE6PPf4MILm
BQSuzbR5QJzLg5ydlz6k8VBCJiBr1lS0clVvywaJ41SECLNxX5ZsFdZGeoaHnS9SpuyLnqfqjuX2
mvedfaGqLnCrhau7w8oY63SRl1DumMzdViUnPUu25KyFaBDYDZW1JYeRTxGysa7qbORGNwyAcCyW
JKjbXrSEn4PChFMvLbeGW+Q/Gj16M8JBAvNaunN8pov7nBvlWqhSQz7QALoGoDhXWVCnlz+No6Jt
F2f5Gg6LZpk3kMRLguySjWgUpEFCJXkEoiRaCtHGUiV4pFBHGxPCAWRrDZilZJAjJt/1X2SaLoY+
7R/DCAANmVscsRZ8sWN1KwDQSPEiHckNTZUtACzqdm1RFYjAtU0bHcswzeclZ84Z/KT+2pBZAMWZ
tD9EOrzzSEm0r5aOQIGV+vIrMFVLFXvih1c7+6ZCRIa6Ix3AOQvPD9ZIaBpW/zwTGr++LbFqEMxg
eDFYnHPMKT9PhHBD5ZXeaQ0E4zlcrK2L8BJBBkA3de/4Nd+AKgweEaproB3lV83DUFk5BG/Akm/Z
GT+HTYL1QJvH31LclUguE883C+TwewhUu8HGHilWiGelBskqvn8aZ0mkKvUoYEt7kHCEMO7cK8t4
WkcYyD6e16KPTrVf6ffUwBABuf/ny8B/XZeOl8FkWDeM/yyLvrA/vQ/srkOet2T16SOn3XZGJCke
eQblY5B4wQ1g6AP4Mm8PvfKMheiM/NfJgHpkCkn+9PT7GfjsECkL5/98yoL/ss6xueRS4i8nMXmI
3748gTTlEBoMwtO0oB9cuwATuhe8wiesRqc82Haide64bP1XNb3jC45Uqt+rPfA2TtXMqINXSG3c
rMuwshdmkCfgaFqSmzO2neBRN8Hlkqpl75cgDkbIY5FE3L9oXv6xByEEsWhrwDwSj4tFP+7d7BJI
5P2Xz3H6frh5Qky80/EZLPBhYViOYCj/fDu3/dAFxWBGm94F1MucGxBlaQZIbdtYaMKBZF/aoYWg
7gg4aevoHklvxdPNwtXEgPiQ3s1az4Vqow4oQ9B1kHLyQTCt8M4BCjT1ryaL8107tlKRNh4Cwb3V
eQdfMGhV/d0/ac0IOGHOv7J2/8/3gD56F37+uXh4pQ2WEKHbNjBZP/9cQC3iHpEsbzNhuIxsPnlk
4Nt3jrqXIHAJDpVi3ESDV4IHHPVNnwDTBoLqWWSBxdGrGxDzMRtua0831j24nH18LwC6+6l8aydM
mCz+y92MP5IxegM+/RiT6fgljmPo8PAIKX/1YjGo+qZ24JdrVUdiV0MufI5MIWSwtab3JYgdUOAh
8VzaBZCSogtmVI8MIHsFLkYEoIPE/+KwVEHsyLROHDGHxxhxUTJLUjPZez7cLlRMTdBSl2HLQOoY
YLXcVdkOEbOvSLYKf8TZCYtGvJESz0BEypUvI9XwHJ7B+iJcVa1ilueHSjX2DkHkdl0VYrgHNttb
YCrXn8dxmsoNfgzDxzi6BqZHC8HELDtxz8cLBAySzQmJ9kfpRelOx9PNR/dQDQYqrz4O2mMB3o0T
WVE1Ffs6HzZAP79RPVVRI236JncXHMv++XQEqizHIUveNbM6Sbw11X06mLSrdd2H5f5TXdwk8aFi
+cJsc+hNUhc6lAnw11pXRfy5jmw0s0hHDbQGDovfzxpS1PgmlMxZY6WVbz0GFkQF5BhUHDnwmVIl
C6D9dPMQZjrc9RF3QZNXa82eyqlMvXnl8QCr236p3NKCqtoQ9XMQKOONYlXx1a59+zgI984SPkpj
Va1cPisrZkIrxIwRv/HEXhPxj5tFa7IfIMG2MbWLCOtF9EQgzt5WNmSWaQxnHAjE6SAtqM0jWQiV
Rxv4xuGAHhupzojEEq4r/346Uuz0q7jvh8U0RoAVbziEd3axDsoITHFjP72UyZI73F5OI6Rufjag
b3kb1OZDsADQM1vTqGLI3FOgvJ00mZnOAQeEIkXm9hvFpuNUnisOkG55JnMap0NYf1aBSHNHRdeX
YkTtIK9zPAXa5B74NJSlH6iXJz1tU2T4m9BZUZ2hA46AWPeJ7AMRgJzD5f6Crk3fua9GWgYHCW44
zDHNSveFuIDoUVyMAVRY0JNwlpVl+sm806IZFFviM5kgx8AAhA1qpIGup0s9FNXaacAmXKo31Sq1
6gYRbIWmZ09qcLEAsdUbMiDLhVWl+h6qo91Fa5qvPHejN+RFYSmRVPwkPSe6w+rUmlFDYnU/mtzW
zoGbRoehrNSCDgDP+F6O6Yxp059A1Qca+w5/CjqIch/SzDHAvtqptcpaZ10KLfsC6e15zwp3pasS
0FIHYRyt2rdhjthDDWfgHLNLuOWRzYCxxiWD55HNsi5g+dzFJOZyLzlTK7eCZmHhy39NRV9zkM8E
4dVpqAL3cA4fzUk6NbtCECNYuToceVTMk4LdAdK4mWyrDvhsSAWkK7c0vtFodmZra4jsmnN8hfOr
rnXiEht7aptqEiAhYmS8TacqtSrZ4ZsFUivjmRsK31cgEQFsqMRLE/7Yj3MefaIhgnVrOo86ZeJg
iOTjnFtL3iGdOJnOebwdVuA2SJd0VGUig32wbUTSxwOMGzpv+Jvb6bz+6ZypU1dqv52zFxUg7Efc
7a5KulWrRea6LpxthtgcMGh1hsQOrcHSgnZ7VRdIW0VMJAtsc+NQi9RSoBUTBVm3ybICqCM0pQfV
tjEvZByjRUb1yg3kc2T4EJKmOgZ6Uf9Au1Nt1uhshlQ7N9GihR/gBWBE17DMgecowPKGJYi6Anep
rnkMRcrWOZMBkgaMJQOUaknFjEX6BZ3JkLpAAUwuWr9NVlRXSgSL62AOKdR+mzZq/tEN45Z+hbyc
Ogfvtt6oK/PM6q7n1vpmEed9jZ9Zpxsaqx4q54grkjTzPMv2ZEddC6+DHBvryi3VJR1rD70IX4Z8
qLfSyNUCnt1wLarO3LEoiY9eV2Cl3i3cJNvKKIW8FUvimfKz/rs/rFRilz96NXzDF7T+JFMEF8LC
TZATDuK7oRT4sNQr79y54JFJGj1+1blErBidkDCLL51KfwtNA0T81RBf6Mhdn5q7MOysLagB15m0
QC+kD/a+Cv3vRqvnCJNqILe0pHkM8NZYiczjQNNBMruPcmfOXOQ8aOUyFyDmUMiyeJMeO4FCewx/
wmsjO1zkEIkCfqCn71rtfcuh7PrF6lg0F23vXkvwUy4gw8AA+xg+jg0Uf7b75bhB7ckz8BCAzfl+
+4QsYQCcOTIKfjoeJLqB50vLbOX0GRjMwX6+KsABsnAVJHSShmPB3Tf8DcC8mdvo5YtTAmrvgzVu
w+DLeHKEtcvjcdTC4XM5QOjI6Bp+lwQRYjnUE75I18/7q+vwbGdDTHpJHeJkPeihfAW0REEgpy23
SNOXD4Nj3VP7YIXw6fK8PfkZ3PNAN0LvfDxS7Hgg+hL2Ax67atsxP1rleuG+usVq6mjIZqnXQ7rj
DB4uiPx9mU4EWbMzLcGFi/BBcNQRv5mn44BIXNqlQZ08DdLvNzqg4Ku4quuXKOtnZKAZwOdBuy/e
g3wpvzgS4lN0qNIEeLvEquHeQw7EwQID5oIaNLNcOZg1n2tpiLUEVenajzrtORX4y4/HBMVdvhh8
qRDCRcYPNJLz6XKlEFafId/Fu1gaFGrcUUSYehQhMn7gSHqpBstbd0NWbKBC0j8NKXRWxgsdxeBV
AAFmfLQGzUEKXqjPBrySHhGsesx7KHgEyCfYpF4E2bAp8I3otwnuBPizLIQuRyIYauCefdU6iHOO
b9NCC81LNm6kwtouN0JtSa/PwGnQIL/5VldOL9QsDoZ1Ct6fOXUiqwbZuz2Wk0cqWV3tQHWjxWs4
TfU1lrl8BwTVzEZWzKMSmnaOvGzP3cZ77uwUFwdgz8kXWRQcaU4s7pbUasWeWmgI3W3J+YhM0h8q
k+xEpXFEHVkUj8k4IujpQKwO/6WZ47h/gcWVD71JgEIOyD2Vh9pssDpt8k7ftHZ9p48NwLoBRPap
WeuyDSZ9aztkITTskJclD66p/7Xb+xZUdobu3eOvrfBA9l03MZxgjhHNfduv5hLvyHVuMBHNIce4
1htpnErgTS5DwfyjEbO7D+NEQ8Cvq+PFVNbhLwRCM6+gdDMOVibQIWXhWQWOuiA0Doe/73yvLYU2
vZbxUq9K3GZ0oFKk3+qs4ktkorMl8p0NMHFZ4bPyNGsZa04KYRsU8xaU7K4fZQcqdoa+QQ4aVlGp
a16TIVumfRI9e36BSMYo6oWFdPQMtQS5Lpj70RqqLlqAsanfUmvD7DeR+sUdddW85WAwIBZUnt3D
+fJIx4kTke/opOJxfEDG/3xS1BrD+0gnpYHhE4uFKF+7/cAOlOU55XuOxQQB8JmLL5mJLIBMJhqB
T5mhnubCwT4a2UQmcBtoMqIxg9HIjONhkVfeEp/0c6QlhVfkgQyPBrLdowroYCqxNsUSDWzsVJLc
2BoDi6aSyvqD4aXtPbW5lXMHvi55RyXdY9cc1JJTCVmVz3Vn8xO1JV78lftmMLGGMyjMIzYi2uN0
CFaoGZ4N90Dc4CBYLWaJ0yMhZDw5t07BWcCV3FNrgvf8jMcCcRpqhf47nimFTNvaY4+W7ah5zI6V
VURbhMbSh8Gyw3WkMb6goqdYdZSF+8VmVoC7GDqlXg+2MWpkFQ6VGqWzS0otfeiiJl0lIVz01Nq6
Rnwoe8xoU98KPClSPZBpnICqHI56LNzHg/p12yyh+KAQfcdADhgYdsj+V0VbnpQBaQEVxXyB+Hp5
MnPo/CIpB7uhjxyLHooNq6ky9x005SW/D+NGbOF66CEJN47BkAgSG/GXovW33YAcdZAjJlfutPEp
D/wT07iWIll0wAcbNyAnNLaaQVnt3R4ZZ26cp1eqg9DVqxnrSMQaqwKnhWj8+CHU0wA9B2pBT0vM
vujfcaROuT7EHalIPfRs5UcNu1AN97HW600VrajN76P2Hm6QyZws2g6C13UGTxIVJdyeIO5vLoPd
vYIqpzpQdaUhrRE3aLOjolfmAkgjwAWoSJu20B+MSqkjHckZAK8I8PYCZAknShtmLqC9scCNou5b
0bGlwepmiZkmXyVVai+oY5Ny7dJ+n35tmTvD/6fsvHbrRrY0/EQEmMMtuXOUZEmWfEO0u20Wc45P
Px9LPi2jp3Ewc0OwEnckq2qtP2xmyObA8rjKkhj6Pc2SvS7m4ovsbhUkZnV10X+9fTcy2QNZX70U
v6kAvih8/CjA2Qllb8cwHlJnRWYr7umzSp6lk7MDyTddZemjCsMN0obTtIdQ+2s4Ov8G0PF5CFA6
OIpqcraZCc9hBgX7MCRu/nEIW3c1XAhPXl8iM5O3yN1NU/Grn+H14653MPbzRBVvxjTSruSzuytI
wHyTTpn4MzzKMPNnu2oO/7Vdjmdqztn8ZeWOLJezqUkRnfsObr50R/8sShGdzyLUIeRn1s7QFOnM
8vvls1WObYFlbhpPnY4uGax7a2g/ZUrYdgUSbU1j72VKmFXbdcaI4KljFSp7hYnzMo/oFUf56O0+
PJR07WXo4+7RM736MTOyV4mEqZLI3TlV5e16pk5Ssv5sQ6uEZFzuP3W2MqXJL4JtS5rGogIF9J8u
UmMrnUS9QQpn2s5jmc6+4xUP6B4mRwmQ+qiTMCl76trNh7kbnt8ARKoJBXRbdfnSEFIWiwlkt4A4
g+6f8SJbsRjD4Bhfhywdo90UEaerlBE1TU0v1atIva1GduzBWA8z6hcPUV59n/UmPcmSrHd7/ddQ
WScPqq1Mm5lN290y0DqOEac+z047PFtp3267WrS7cS2aiuYc7SSKA9lamol3rxvzJBtlVTUMG89Q
tUdZwi8Hed45L894sP9+NVXbxVFjP+KU3T0p6bXXi/FRW+3Px5wUuhd2qi/bZJ0dKdhYxSMBobW/
rPPSa9f0+mVI8tvnQHueVF8W/zHQKCzS4gyCDzYSplh+vZIckORFeCh1181uBesERBc0QliRc1CU
Qj8X4Wj/rzNW+DvNCUF/dUSPiKQRpVhZCMADxnqwLrLUT4p1xhjjD1mSByD/c5DgdL438hGh7sGN
ngbiqetgeZkw7pT17o43Q5uiur1esROWdRlHRTzZApBUVuABubzq8iMlyFpvTGG7SKDy9clD0jTn
zDCUqyzNIzzaadReZalxxuHSlO6yz8icXeJI4Ci5HtK/z6zY6/ddWr/LHplW/+ohi3OWBZZZJdgS
mh0StJCAFixrfQ+17NtYZ95dXRvytaE0AbMiCAtNvxy9O2TjXyNgu/5cKh26jpUdhxWiYGiL+Wii
frno7VO+whQcHu2HtiKMIjvIunEVA1LAwn4MakvFfHS8XeFcbWsK7FSPAUsX5k0eRm/Chg0P3d2A
oRIbehqEuwKd57XFhL84GYTUZD/ZCrjwecCV7SCVtQrPxhLFds9SWMvT0Nj3ZYMsr61KGP0J5hP+
vcBLqPBG/cvnWaTMYlOtdUpEq5l6v7d+9ptK64LZzXcxjvU7wVnSIfz8N/Ku+lNNNlLWN3jQEzZr
q4M6xfW7YJuUT5X9OvQseJDgZMu91n8OL3CpOTdAsx86HcWaBR+nr2wkEEBfz5q1Tp7JOtkq+41D
I/7Z6nrjr7FlEzaBNwp9rywGJLlOIJKEEv8JAMpWVn3Wy7PS7qJr75rt3rPS5dnMwquCScdf6wmQ
yVGeYAr/UeM0OPl+WJGH/BJ90ouT0mgPWcgeIpa/nDxtvQWzHnceCZDwm9rrQTYYiy5O3n9GuHzS
2wcVyMG4BYyHsWz0cur2o1trz/yUyn7MomIji1kL0tgibOPLYjulbNNYKURNrPeBoei7cUwSsEMM
9UA4+jV33lnpDO1ZXrhJagKra1HYXNgriLWHRHjRCZ7dBwTGtpXQp5u3koPSCYtQ1Yo2A6wnUtlh
ZxpfUQxD0jDNq0DzMvOrYhdEa5WihudWG1+bqn2fLSN7iIh/Pv/LIEWb1U1R6va1wFZbUZKUtdIm
ikBdcsdsYnkyLhtmLPtgG7a1yxW92M9gvImPM/nKotGa7KzWyVcWO/xUgyUX9eM8Z+ZJzzwlQAZq
flMRTQqG3sovhFyGr2DSChPPBNlLVKYC3cyb3jwX0V4En/KLMSiylxz8b70MBS5IodmCaEg6fDWV
q7xC1fW/XlYW//Gy9GqzsdzVyqhtyB/mt89DYqAHV6nXz5pcYx73wWQFTWNVF9mAu0hxg/zeX1SE
fd+KnHuZeeYFlzD7kM+1tUvJfL4NTbvJVsxS4mBiEFWde0lQgr1PA5bnH2AmRoZNkr5kdfdrpBbm
HyNlh+zvkbWeGx8jJdoJi8nHuewOMV4Vf7TFfkKw6meDE6VfV4P9YqHSsS2HMb42tZKeG2XSd55l
l1+ItJDbcgbzz37pfTkqLef3Xizx145g/AZUmbgJk9SqZhG/gwSbPiVtKIIoz+rv8eii8kDmLA2Z
UZWqfVtir0azpRV35CKHo9uU7yz68009mcSiMF5C72l2v7HgBFPbxz9Xo5MU1tt7kWtOEJZW/KB1
oX5w3dQ+lIZGkgj8PTa94/Ru2iU2NsytmhK+90wIvWZ5t7DWyucBCkFQ4RFy0LyyfFZJVUH39Jag
MkX1PM6jeu9wS+S+K59lD2tyD9EyZw+yym68NkhcVxxl/yUarH2da9lGthLE727Ioz3Kl5JVrpg2
WO30j7LUCcODb4SPibx2HDfKzsZTGWlY3owdGSUg2Oqb7DuVeXPLYwvGd6wYmOnE+TOhq9uQFeU3
IwYjbSLpc2pcF2ztAqmj1cpvczij5tmb/Cnw8nir1O+yu6KBTZpcFvayiC6DU3bje2n09QFnvXYn
q/Ex3XRmksOlyPVjqYt6Ky86KNap5GZ8tosOSp5hHsGQpU9paeLbYwLubp0Bf6pyCJkKa+ZqoslP
VQfKSMwDJK9iTAM7avoDKl4KCdK1/H8c/HGp9dX+9QJahAto0pWor6yKDR3MfvQsXhINMbJeqyxf
1hfatGyqaDQ+ujXF9Fu3zs1+72azWDqqrJOvcywtwUki/hWnnee3joZfQreYX1Wcdwv0oF9V1RN3
266Fv6wPUdYHw96Dm7GVRbu2yMMTKLjIYmi8DJHdvQqjMW9THqWkMbnYYFuQiXskDpPBt8n5/wmb
faPqBcEJgE3nRPO8b6aBmxzWieoTYi3Dbko75Rx6dX+G3O3ujLhSHpMZwTcBx/ubNfQ3XY5fUmSg
xrj5qyqwqJicbkShFe/hKvSKm1PN/REZ6/mQhG13z2cFVWGsSF5JEP3Ik0H8jNSDpRu8j1rTX9zM
nXCj4d5TVpJZktTaHmZAf+rEglvrUFjbGO3PZ3V9ULB7n74rdouWNTEx/CKHQ2qo4WFWmmjTtbrx
UsSde6hqghCyOAMpO6RKmnwUMTk1DrrXph/FMeIuzbE+26hlYr5k6kS23CgK5leKnZVMFO3yo7ND
uvpQY6T40Wo3UXdwiAh9jBWlwzovE1gNrmMrm+xJO2vYP67vCnpPjm2cMny05hZE0t5VUaFcWz2v
ig+RpswfrZkXKvto0NSP1iVLwj0pdsgY65Ubh0QIluDGR6ul4fRs6QiOy0uJWDX2aoeOqiwyt2n7
pW+RLVjHFtO47HUrxDRlfV1t0Kc99m1Qteb22LpVdwjn4gXvoWnyYVm2V3ng5/11lhh3p12myz97
yG4CyqtPIi/by2JbYTJcCAvTpNU+Mjd19+otHTijKrwz+RoO4ih2vKsjxE9lpewnD1GZfHdikKWy
JBttBf3JPh93yTr+s2uSEYvKEnJhn3XyrNPVZ73A0vTz2i3OrGdXWKc2DpnxZLcwgXNbo5WzkRfW
ch4+fgx7PIdlff58sbDEfqRWyoeUDflvrw+Fo0XkqEi2su/nizl6erTctrp81veRkp/Qrn6Vr/x5
7bjQ3YDAmPZxDedL6GhQRVe7FXlQYpxWhIdL9ryyyv5TnWXC6nxZ1rHK+PvUIpWGfguSA4aSb1QA
FpePU9m1qzLFFx1+fLLlv1yuy+K9HkakFtaXnNfr2FHPrkiWzVlxkRjx9K2WuKzN0MH1Rs071hH/
clm0rdRh3yTKq2p50WuDh5us1ybXONaNyjIW8NWb1kIFs1vgzqCczZecaICsT3NvOi5ighwoL44t
DzkScIXEQFjQaqQC5KHqEu/SrAdZ7Dqr3qkhRHFZN9Y1SWpy/JWv6qpJZCpxronTOdc0aze9Zyxn
JmGT2NjaYIfOsCXwxbySFqyzZUfZosXYNq69xTr2s16eeaH2a5gsfoxtIutklmiufq+zdj/PunIB
0pC5Zn6Vh9mMEaxaD/JM1sUkjDbgoJvgHw1IjUNAXMfKzoky7Ge1Kk//qJc95FDS5OGuYbn88Yr/
9mJyrNZ43wkgrpE5Qr/ZGM47dbVHnNcDuK5fh0oaKGbQSo52pG4bWfzsMxqRGqieMu711kl8S7Ni
DKWb6OhUebYfRZS9xmH6KCklSxsm/C2633t4gNH/e49QqbvNvHTIw3ooiHp9R/Cqi4qLrjpb08Br
97PKyRLEET7LnyMaPe0PRllfocfkF1n/0dmZVWcz5DjaWX3fPaA1D7PFxLFjInbike5rnAO2VKVf
z1b38FFZFe0eQN8q5EpduR7aJou37LHVjbzMR4Pm4B+Toqa9qKuN0+rtNCmzGmRZ2AefdYkrHOej
XErvps8mTUNO1ZcjZeVv7bLctmhh/ONy/9pxWt+BbJEHeUVbc3/VfRa565jYZR+3qHGE2aUQ0DYe
GZfJr6K5uk64MZLZKWv1XMNNUQ1BUbb0Yav3m6hr4FbyK+9kpd3YqynIbCSbtEH71BjbpzpWeZbo
sXN0vZRwydikj7r7JttkDYjT5OAQeQw+62wLH4+4gE2npVbzJMAKPJVPsrs8ZIbHsl11nY/XkHWm
UBNEQ0R70Et3PGi5CgYmz7Mrwbjs2hL7OAhUIOqw1Eb+uy5H2SL7gOXswGMP6DivvWUD3EltVw4G
kmF5pp9KKx3a5zDH8NeqscLz3OhLbsXTu5aDWW+svCMPXWNKl0UAJIp2Ps01pHoWjtEDQpoYNCow
MFO2zv6Ym/NfEO0DSChj5Gf9CNbI8MAsmQgKZHH/rIQk8QajQbrDQXpbzdLkqKzrLrhL5daY5um5
agGTxzbK+pqbHj+uhNEpwZUQwcee2y/Li1u45IiodtXZsHTyuM6cVWSH/lOWZ/LQxm15MFsDsaco
utp/HwitwX2feKzlsavvVbd9l42f9f/ou0y1WLFt/3qNz6EidYcTnnxbee3Penn2WbdUbnyJkc1e
38E/XumzTr6ZdEF62cWF8O+ubmHG+9ouENqKrPaKMCxG9U5k7CY3b7dNsoDfzx89ByKnUnbuc1Xo
DxX2S3eVROpz22uLvzhddh7G3Htewr7dEHdx+A5oNdvR3hks/7f6WvRWL91FAYIjr5QMjYZvjPhD
NlpIBT2F3C6suS9NalXYsEXc6nivcwxXOVsyUGAZZFmeIpM+nkC0rryPyXvJQ3y+s2m8yRJUzi95
oY73j5IwCWy508NHyXYO+VKqj7LkpURIbHQDCsP5Cv4c2vDYLXd50AHCbovQUIEoUFfU5q+GBkQl
liuuu+1Uq7dh+K8tiKr4EU+ow+cVanQC7kkk9kUWY0b/95Uhx3vbwgB96WHCCd0pN7doj9kPHaCb
B7N0ksNsOjDLhgpoyXowiIpcc6zn9ZDdCKtS6noj2hvNMrE8pST7JrGp+40dQ1fH3uehxzQpUaaL
Gs/jJiey9R0Vnlqzvzco7W3UNNcvhlI5t3kgrSYbatjm+Haq78NoweFcuh8Qstz93HblKcesARHA
z9MEePaJtG67BEmkl6dOs/HumpTwiKUDMWcIlbbVVM9iAAbODN8cCe5VzzkLnH2DFfZGtuaQC6/N
mL8SjM66oB8X3+3j9qlak6qozCy+5eDiOEQepgAwpLAV6Qv11Grh8nFIi/H34ndlsXOEfpXoTFQI
Xsp6Fi6l+K0oG/5Rl639KrfAglYO0ZZuy7PFOjTAgSYhyHjMudg6Qm1gxcbJo2Y1MGHqtv7eDvaz
N6nGc9pP5iF1zHCXVUP4VYFGMAGl+V4vSI4Ww9zdEjU3rhPZzqBupuI+xUJt91EEE60A5YUexhge
tTbFK7LVwwd9PbBrqm/jSmRLCPdvwcCySG9HXGNolN2Yon8Qvk5O8hryIOwYEHi0g5YKLk2YC97m
SBmaxvzNqCqUNkmk4wrVJ/t4ABEeDpa4Jeg43MpaoPnahjaRCIqfDWIt5mYH9MnAhOmzQbGt+qoA
3HTqAuXconXejChEa1k0ztmGWPx17L/ba3WIB9SxX4ODZAlqHwRzdNDguqKANSq4o9rKBfKwuR2j
nMTP2iDrZKulsc1FrJ0+wGHrAA1CX8kX5+51IMRdx4y/q3P21Na18lwB7Tq0i6nvsrpQ3gpLCWSH
GYftTV+n5kWODAugOtJ6BZuRp1xTye/+soLorIzZLjXuiW3pdyKS4y7KFRxE/q6TZ00i6mANZ+xm
bx7gELIzGubJ5Y/JWHmwmky/eeWzLBglDwg/B/R3nErnL6eZ+3TLujvbmjD4Np+j6nV8ZFSD386h
s5cN8q2EYB+w8IkQmV9dsR2o+ErfitcZz/f7UGmRT0KfgHOzzHunbp2t7OaGpAhs02PeXVv/36Os
Ia5fesyXFEMfHhAnGh5gIyD1YeCTTCbp8lnfxwWJ4mVx2Q7STTakmapeCLEe5SBZz+dF9KEb1xCX
Y9zJdhNhH137q2qpb1JUJ/H26A44P5SoRb5fc6tXp1XszeCBrzMi0R1bHKMOILOMu1W1v0bzjb6B
Hv5pRP0PLhddP3T+pAKgs0rTCAsXpzjE0PNTGlA2dMN0L7JU3eiZBhi4da+zhqqaVKRKBn0fqbF7
lSVZv1bJXt4iwv1H4lcvSgB/pi2+VLMePir5EyBhKC/rYcGSaZPUU7yTReCiq41yPe/rZEHY0u0v
rdbNd2vJEbIk6x5AqVqOsjF2pnmHC3Oxla343U7nvMCHR7Y2OYpeMzgu2SirYFoAtTXnuyxZITGG
sL2EbG8KfbP6TWerncYAoHSTAUgPZPHTr/rD6EaWp7VPWytdID2tVced4EZr8xfXRbZTVzAyZcm7
fFFg9bCZmF7mtSSrVF1/RSY2u8r+LX/ZPTbxzDprDxcY0eMgTAL4XMyDTIHIBkgxHRsdPb5hj8US
cOLpU2WPs2qzejTjK3kpdcMbGh+RtdNZ2Po8Nx+nZqgAV+ppMOczfnvKgEtA/xZ1lveQnmweNo8O
3O5snsm2ZrmzN4mu71zHs3dmmb1VSaUA0reVQJCePJCOPSIEHD96IQ93DY7iN5dAt9mh0KzppoHG
hTnd5JliATeqKwQcdZufNVHGHPv2ahU99gLiT8zShGKJnDElj2qI23Ebmhu31InipiuS/OBMj7O3
rog8pH0jXh8JjLk8GXqzBC96DMsb+YwT9//kA2P7s0Ri76lSjegYufm7N0R/iCTy9mGseYc0VIht
sR1mloz5Fy0vVjxne3tFM7jtdEyais+Kfo4bY1NsWv6MnNRDBRNxJ5A9SEPQ57X23BvaN0/TXV8F
EbYx+5Bop+L4jUGCSJ0B/oxRHwwjdw9RggLPqQ7bLjRD1AfPU5E/J0/o64uAAEQiYgvo2YF4Wk3t
hkzHdhx75mU1S84TsEVflN21JxwfEbH/K7UKDcCg0W2jUqt3Vafk/mgCMNWzIUBXEqBT/K7Z/fJH
V/d7/AuP7WLdjapRz14LtpXJadh6cVP4Wjz/DPs/mgL1Zfa+P5DC5rto31EZ3Cde8XXIAZPoVQ8V
t3zSQav5Y4O5vK58jYo0sJqaaaXusB8T5h9Z8Ybu187gmyk8TPMmp/2hskzYWOYrbID6BOSY3Qlm
L76ZDIQMFGUM9KXIAFhZ3/RYXwB8s6b04lIEdHiHTLqtCibYOcdsqq7SW2yDrF4i8nZWikfBVPZ7
0KJ/KGNRPPfhzxoJ3T0ktBeF6CjrhOVWTQSQ8ngVnJoyJo/F2aiafgOPySdZalSZCC8AkRx/ZEnU
3LTZwAwte+6HQXsxnNMAgjJQQvGswQvZlCgbbCaeAUQ8zSP24jdzmU6lUHHiSvPb2OH5pEGR2S4p
PwaJ3mEfgyc9xdHRq7uto2OeGJYNFjnm+NhrccPis6v3sY3o4DD0D0A/NmYzj6CQzZNWuoqvxnEO
0q7/4iwlCcu5XDZ9WDQnkYzHpgebi9QSqVng60qvHsYRjllpFgBfwXUhW0+2P3awUKlIE3U9bnED
rgxxaN9cB5gzrjmir+1918doZ8ZqYIOAFEgvHJYFHoOJBZCvhYV2YlvuBmOvsHQPmyMxbN+suxkU
h3pKPAE/vK5jfVvPdXvqU4TT7/K0hveW+b+1LbpKRVHaw75V+2NZEegCHckoeRVNNn9cIMIjKAl1
P5+WcQ/Zo4DtbDY+Vu8TOhpLexJerO+sXr2relWfAJIv3GGxi10K++NNOwMy6fX5B3OVDU1m8R5b
sarJszLwmf2ik60jrlBEQVg5eFBl7l9P+Dm9Jy4buNmpY7/Qv+u280WEva+T0ztGcFW3TjL8WbX8
PMJbHirTRsC3QruZDHxZrCLZg3dvsjRGPxjjVVs8F/FSb7MeIHLT/8gdNEsA6jrIplbVdlFi9z40
4TFfXOVLiMBvOMdnzehfCqsrdyiXvHdFpmydsOXHQ9gR9Z/hqtpiIIVPolpryy9tPHyLGrNDyTC2
96lNQqUa+104NEXA+03PeT7tvZgvJK/QbNFza7jWJV+WlonnfCSvr9dsXUKxT5N8txBQPtiiveR5
ibRPWr6MlRqI1RsGn0psovBMI6OZ7royvDQVqhIpN6OqDQ9VqL3FukOopm3OKvuNoF+GYQtz0Top
uiKI2afmMROIXDRd/VNoZenjSW2ozU9UehJ/MhOsydsMw9TosSsM7YBCbxP11gYF5NJpv6iZeK1N
NfY9Y2Lr6+a32LGjXWOM6AtHYFMbLz/qGouE1E3fusZb/D5158BpL1WX+a49277wCgzf88rdlaR7
bj2QxSZqu1th9URzkSNBTA0eVidUNCnb/oWYfuKLwXozyghGFiGnu1C9w5iheeK2p1KZf3gO+leW
926NOfafxngsyDz5sSBdzOQ8BbMFnK/UPTcgDD0d2HllZNdQs8ny+pyMHc9gdzJ3mGfofr86fRqZ
9gqhewK72lzM2fU2STXgnZFCThVjcpaHQVjJmezoOcsbG+qwnQPjHb64KQQLIkt+bit+3zU/E8N6
tcb5z0bvyIHF5gUw9rmChejMxBFN26036CB8bTEb3TpF9oysuHWbmO79rsmaQxW1+UM+g8NT4v5R
9Itv9nm2zVnUbXSIWYhiJTh8aSNY2twOeg1n5VoXBoJAbnpocje6YEsTovZjxOfFy61jyErtJOJU
OyWjAUMzLpZzmaTjoUAE+QI03NhrQszXIc4jFrPQWoHH1LthxBiRXJO2rZLUeci7KN5GzbXuofWY
wiaZigEk2hksiYsan8MY8d9gRUEGXaqSNzeBxFtCWM+24WEXuIj6pW0Pg2LjN1Ak7ktH0j5oHKtH
bT9GY7gHBmTMWDIhka9+XWp2Tlo9lG9KTU7US7vpWFmmtYHy2vodj8u3yYLpE8NreYNW3AFOBvsA
ThXXv14Yb0xgOCtC1Xqb7L7Hw1eoeGta+GcQF3mLEETxeayPb8TT2bCl9fCmeeHg56Ck3jwLKSRr
cZu3qOQRgY5h/QaFbEJUG4m3SDFOGA7qN/QnPQISTriRxUQs+q1QYBFN8dvSpVUAL8kE0x11u9qc
mGRN8xTb7InDyBxuHSKut5bPep7cZgfgjL0yE9Cm8nKolpljXVlrE1HyHpSlUZ67lK9sNIPB5l0i
MZQi5T2NaCQjCtNHxhoFRc0HaBSw3wgHPXsytcAGMr5TVaXFOKX9wx0yUsxog8DxL7+Q05l3A3oi
G5BCdoAbluEPmpHda2t0/FmkxjYlBOwb1rDXy9TDkzwZd0t1G9J6PvRtEt4WPouS2Bcwiy9ZHIoH
Aqm9jyYVU1ajqHek0FH0K5YH25yZsMtmDggkgK5DuZvEFDtZdUj6ADJDtzNWE9S+SAIY8endHvvy
6C04rSLtiAdLtXwr+xKfkXLZ17jybefKewUcvOmbMYH4wv0fLiB+59oVfBQbbAiGw90CWtuxt2Ea
R36YEWhtG3RwBKe7JIEyJEI0vrQxe7CV9Kavj+4oI3Bl532z6dEOVdBhY+IWEB8ICKDFGlpB7+WO
r+YliUimhy4J7aex8giqW/mu7Y3KH0uCGqUXuZsUAzi/JbO8bePK3sxuM5wQ6rCvidAS/nQLuIWW
cJlm8kAtWELfnTK5FEYNSNe4zEjTbQdrTs5wO+o9C3+Ld3ZHN60+aChmCKUNzx23KuJQ1Z+ms/QY
sQnrMCBFE8cJIeTZ0bZdF5b7MhJZYCYvra3VD9E86T4RtW88vckwj2I+FZY/zEPlx22k3O2q7W+T
PSl+Qbr+2opRBGg288FV7xRjvVGUhHnSrnkg2g24oQf4UzYoUBYWBtqOpqFMj+aljyitq2rpDXrj
jr/EdOtaso3YKHqnKHRxTM3dK0Lu+yFSMn9w1btJQGdr2PPsa51y6rzyRQjbuRSd8qOZ+KEmSzOu
ZlUX23ZO/2oN8DsNouI45zyUfZNcsmGcfCWZHX/CZaBj3kcVgmlFtfMTRt7hdg5xDxIDTOk+DDFd
Q7pDOMoPczLHsxkC35qqOIj7yQpawf+kr/T8pIgBCqhBYHSeyqM7DziDuGV9QXPspjZsqQygIgaW
iDqWG4BlWZGJ3D43k4ejy8TiSWuGdg/JdhtPCpS1WiyH3MpaoJXVc9eWj4oK4A2B7XbvtO27JjI9
MBrN5A7LuPk88770Eyy5JTq6Ea5Fa0y0H+J0ixw0K/hImzcqu4/Ki8UJjpJK9mr51rYGWDmWBRtu
CjgU+KwHyzThPtR771lYmH7nDMQ6kGmaMrShW/tOqnS6TYAM0Sxqd5kbvTqI1WwnT8fNVGTbZYps
NsMDX9AwiJ0dhepWONkrhkDTpiZktkVyVd1mMWjCUokQWtGrSzGhh9WGTFG5bRq+gyTcTkkGJ+jy
pAtEGO+JwWWnFOldW9XtM2v8C2aXHTLmyYOhacq+4kbyw/khA8Ax5ol4bNnPRhaJZsMlbyLglXR1
y45VbXRW+uzsKiOa9nlla5sEgI0vXORkk3skJovlTTsEOQjJjeWkj7EnzrblNtsOiVzy1rm6G6Dj
HRZH9WD8InLCMxwqzZDmux7h96W3S+S8ErwY0FPfhbO6bR238aErZ7vQs3iShCLaovL0rqG7s637
dvyi5YSFctg3ta5j9eV5eJYaCH/VYTJtMH/8wk/lEmNx/yD8me2EgtPFbGycDIxMRFAOtL7T4GjS
IGinhzkwn0m8xsRn4LkGCthAQO1dEwwsKXa1hYJ5jRIE6PCye6ozKFwGiUCPnH8zgaDPJnP2VVbS
Zo81GM+f78gsjGeRZI9KWC/BoGrhVbTGu22Sh1+G6pT0qTgWM49rUwHOVZLNqJyzwy4T6ukZ792N
hgtdUNcaikhlCHUuBKeUtqdOLwB5TRmajlHthwis7lWFPctQW83HwVpAQZhljjWSbT2GXrrs4Ghi
hpFCSO0XhZ36lCcAAbz6iOVlf5pGMZzk2echss3+lCdAp+DUMFM7hNvBt+/nInP3/LjVycjU6mQT
79p1S3mbEfs9IYm0nJKcTZsHLymQV3M7kgF9Nu1rEozI0JyJXrg+of6b0LzmlNbFa+PmBFAKc2wO
S5yzRfZgNbvZjCxxP59Go0fL3GnxwrW1PPctC3UWvTCPg7Ia4lX7aV6KE7NIwSZoCrdWX77aMaiA
bohKrk+opcVnNzfLQInLmL2UG57kgeUr69A4vVmE3XehojanpW/QyxqtfcPj8NSoKdjFmGWpXzfl
c5J2f7Zd0X98V/JMfk3xYqF9PoeLi/JLL/bh6kYp9xnyzF2LqzUfv/emqYqJN83BnsLxZEcvkJoq
HnRbDal/dhdkZT0neTWKqNCCVq3TY9ctJNyXjTamj5riJbjZ88FIvlnIUKIEwQq+bcMw4CG1voH6
PpTtLVV4XCChG8TpHOZ+rIbhfsnqw9jWCCsUuCIm8XHs4CUqLNaAwU7GSb4DxDzICzvLC2m7Cr8K
w10CedpqccX2NzT8uANEiVQI9O/nsvDYWo0m8RoMqU4AHfSTgGMeVA48tvq7u2Tfibu4fLMhGnKD
brnsjinjgYUNaiyO8req9Kk8NetBFuXBRMyDv/n6U/5bc4gR/W+9R8drd/MoCC4We60aA8yW39mc
9EFrogq3/R/GzmtJbhwL00/ECHpzm96VycwqqdU3DEklgd77p9+PYE+nonZmY28QBAiysmhA4Jzf
2IqJwEgWH7oy9Ujq0EEU+H/nboRY+riqvAp8ZuCUQO4oOhB/u/EjwFOCDOCgKc3FT9rwmCgpcu4v
LTaBuzbsrplfXGLGgRMq2TikFel35OQEgfIamlaLx+ykv9RowxMOV9ytE1fKCmA06QQRTTe/TDPG
7indab24OmTF/PSO7/p7pbrGvpvDBKplpadBIBNZVfp51LC22UNEcO5txTvsdS54yTR/8yQNEvuB
TECk7Pqjktsxr447PgcjgmyWo9TMmogzeog3lF1y8tUAXe5GYVoFGevMpTmiBaNYq4ms80oZAGm5
hr6KPWHeUTzKiiI+efn0wc3GnwbQ6tHsM7w19ajZhKTI9L7xnvtgMvYElQtYY+uIJcTGqur8RU0h
NXYso9ZBUkSrNhH5ixWRcUbICtH+bA/RftqQhfHoheCzMaBsi8eN7k7xX6D+q7OfReYaS+RsUytT
eYkRzjC0XPlSMMzunKFyjwm+RFe8M8lJW1Pzc4iDvTM1eM835t1xgnzPK5AdfOLoX/LMRzEhUr63
vlmskaftQIwGybOisu6pvW5bJGHwXRThO5GkNQ7c5rdOBFcEUZ1faUA8je+Cnin2S+IzfclEVK4q
Fds2s7Z/EJl3iQUwRjlq0x4IltxIDcJxaUuIVkRLNrmo46OO4vzGSc3pgIrptJ9IHWxAaRqbSWnq
LdPHTV700V4t53iHR0QqI9LaBK39DNAfu8Kgu2XwSYwoD7/5SmHDBCeZoN/jQs1n8kq4VQ17utW9
+q2ptb+yvilRJ4cwSbafPAxeLZEbeegA9dkGzeX4GkRxCrk1Hhmkts2YJucyLfqzNUfvRqC+vVGV
B6+rlHesr7eBZxBShbG38dtkO4hIvIMU/BFgNPVkVrryZqiWgn2G2m/dNgXZaOXhLqkG91tF/Lry
XLD1tT+eCXyKTWIip9SRQT6gyL9xUXL/Xnu9sXZiR3thBWAcqyKs9zXcs3toNrDeyYT/qpAPtrzo
o8KQmPm0Zly9PClm7xHz4BldcDVKn9CGEmQ/k+IXsgIhOdKwWE2V7d1BG/s7EToQhssJj60pnl4I
MXyMenOcxqC593XjXluELcIMPDNG09UeJXCGI5n/TvixJ5nzjsmlJatHfdkte8pGWZeF7P44+tH2
X08hd9uTL8d5xMqUoyDyCftjNjVeNvMeu2NZl1vye9OFKp1k/Y/Nx/5Hd9kmi09t8jyybdSabGOo
xbBibZeg/ZZlBR/VeVN1mMIQTv1Pq9GZTAjm/YkCZHeLH9s/9eXQpQxG0oCKpexEHJQnWRTzZ7Y3
c8THZN2sx//UUa9mFtlFl3zUxc3SVF4HNzXWgIjETbYVqc3oHpn9XrbJQoWbroa9f1maUjt+FQxj
j4ManBuPJmr+S5vckdVTRX5n1jqeT760RUq90rROPT7aWHGuEbM3XnIz0bahW4i9VSA1niul9awW
pvrsp17Ip29ovleu9iUFiHzXVWU4TX6Qbm0MiK75OLF8EuMKibf8WwjiYh9hAHkgMQJrGXYiJnsb
Tfe6TVclxFL87MnOu/piRsne5Rt7xsmTKdIUJ0eYY/uYJf85Q7J1j7jLe1YlzjP0Q3WrsOxiWBH2
U98METN89SkemhNiKOkZ994ASx2A3KCopq3haTamJyn6cfn0PXCQneRCe3cC+k9ZU6nf0FvLNkFv
Z1t10l5JN7csMVtkGvN4WNeoG+7NKifToyLIpOkQ5Zh6b+KuU99Lpwcw2sQzm4JIUoI/FBZUwvgr
Kj6Muq1ZKQNobIX1ZerNYpPCnbslISIFxZD/IJY/nmVTJfT22UvSo6zJAqKw2NVQvzeyv2xrWv3d
s7rqImtdmE9kmIanphk9cGpNsMnTuL9lgZ9Bgw37rSL6/ibbwpzJLuCoZ1nzcOU8h2X6CxmafzpM
A1LVRCXBoMznkEWq/w57K7jK03jFFB5VrAtXjw5di92DqVTJUbaVvLeXRvGfvZoc/phv0EsUr9qU
qph4xuPOccUcnmDYlm3CCq9pRgZVNll5B+o2yX/KcV02hf00rtVC0/eyGo11fhuJii9nyLDA1gEq
ScyrBLkCB32Nisg5RDXjK5It/wHdLl3qifm55n99tH/uR4g/Aw5p6Dt5vkfHTgvvA9k4VjZpv0bB
KX9CMtA8GsOsn1OGw0q2yaLL1fypmQsRKcA59XGaNZ+g5vy749FZiyfnUOjq66NJbo2Jnz892two
/aV6FbOfKvRWblVHT7lOyjjArHfZerTZSgOIoPJOsodChmnplokyOSg6YJhGR3U8KkzMUNS0eRcE
grY+c4adrGpBnuKG0MK7dqz6PfD9GeQzxwrnzmEfpIcoCABVz9U+aAscg8GZINXE2iuw3w0vAd+W
m0SY56pJUv2g1yD3m76134es6g+BwoxN7k2GOj40VTFuhAlXvmts5+RXTErsmOicqmgBImmJ/eZ0
GUswL/gia1aqxfc5TyBroevbb4ZpoZLUpFfZlLeC2URaTBdZBTFlrvFw/Fai87DRh9J7s8JOQRIs
VLaW57lvGlOjg5oxqZPVHKkX9NeY5MjOBsPFKwyGs9zpg+h4+6rzWHfrfjR4r4riVZ1PGjdMdxvP
yy6yI7bEzOnGFmckjAtXsq3ny7MNalSoPNb3Xlh0kGj45A3ywya/Ta7u+IQ75zRO00EXWRu2Ph2c
pN4FTpeA/RThPkMt5E3016Ko0p2nYAyd9LPuZW/fCRJYJH+1dpuDynpX4o7oVKJ+bUXM133M0ndL
G0bm+YxymMYkzMUN5zyF0J3REU3eO2Ug2eL5X5CDxoJjQPzZa829rJVFX705xpHRMdzaeFk6oIJO
jq570LdipKgzP3ivByJZSUlKChqNftAy4awDcgJzlM9ZdyBdtmFitjvCWHNszGU6n97H1sjWpp6K
g6dvEB91X+3ZD0YWenIwTOXFyKqvra5gxeOW4ws/GhmOfCBenbB2UQxokRHJ47WwC6iGOhqCqGbl
35use/X9Un3DyVAiblaV6fn3lLhWXDJXV5WS6zNqoIvmQm4F8xzDzs0nkYlkadIGPzwpRneL6uRn
YbvGocbG4jmw0IcbmeKe0zL9i7l3/dM1g+duSLVf2GzsYq+2WCy91OO0YkKekcNuGuASVrzyEFf+
Kmb8dZBVK4E3xrsZ1ccQIO9PLUUYTnlNsDG56XZ+Rpk32+UacdpMibKt20cFSe/wK5O+ct+5EBmC
xgvQp4+bV7PLKwIBdvizCr6rYrL3Xq3N6PzM3YwqMcIsCnKMs12CtirIWHvSr1PUZ299G83swiQ4
yWpSojcKaOIC895+9duRPFTbl3A1jOE1rMyZXxbVO1DB0aEu0QixlOyA3RMmDoldHQj6VVtzppWz
MjduTP358xM5SBIUG0BQ20gh0U9SK1lFehMSvLFXpn7FdfAmJkYgg6F2J3w9x+07A/WlaMW77jRo
1qbZ1WK19t5NrnZtan0n9yF96p1bPLRXg/3RMji/m4Hj3dMCeX4sMt47yxhx0caEed43IARHrBlX
07mmord4Kzsi93OtI1l8y3DilTX0gItb7cW7wC+s9yYvMdvN0r3c13qWenX86rDUCrO8Nv10NNVY
RdZCP8RlMj2nc9Go/XmKGp1wDbWirbtd5yo2Wka6/TzomsOad0xXRHTQDJCNxrwnsvjGjGN6TvXK
flZ7jb3+2ExbMww7BGvnutwlCxKY2Dx1z7KynCota4ukak4YNe2DQ9+lhCXrAMM016oCCEMoh8lq
Pv8BkgA2R8+wZ7IWwImoDo1O78lVp2MbjG9LVe7RqqI7hVb8nCbdX2Ye5ceUiNdz15X/FChgOlt8
5cr1px296g1POj/l0bcxHM1Y1YNWrgCQIy0ynyVsCAYNeoRggOmLFyN2h13QQabUElW88CZBErC7
abzMHkayTfZzsQZ6kVW3NF9h3BFlmI9/tE9ljXxRZSvoMoqKqZyvbYLRD2CcUmRRkwEwhmLZJwVJ
5LktNBk9EQISwDns5i21svfCL4NnWfO80Z+hlTiSzzv7JlL2Sm9HLKSz9k21M/3JxvcDxEgD6IUe
JbBUFsd3WQkqckzo1U8XWdUaoByQ8ZK9rBZjFh393gM5PB+JjGf6MvXh8odlk22N67BKxE3WrLQn
xNqjiSKrId7vW9ucA9Hz4YFtFSe4GPZKVhPdsV4rKLiyJn9fI/RDYqfVq/zt6YzzGqxIwU9z/t0z
sGjUtWIrqwXm8jyaGW438rfZKTJIEUJQc02eLfS716QgxEtimdSapWXqWinr6mSTLCCQPJaM1WZe
H1SbzJDA/PPdGfJxFQnhfAdAfK7YwpOO96m2pt/ELb6MREK/FS10EZLywR2fbz71TA1XeHQWzyA4
kkOR2/6pMabg7PtKeCAPmR1yRDxf9DT6kiDP9tGMzs0c8Wt33OIjS3Mby+V4OGkFpsZuBPqG2E/4
cSQRXxPBZ2GgCTd6ToYsAokjxJkU6T4apjd7yowVcpzAN4rEfmqmNp9WaanxePOmdkn6IgvFtpMX
oqFIZPvfHRQe110MA93tS/JpouwAXAE9h0OnorHZwmLxmuEMWH46VnX5A9tM5Whp6fhmtSWP3fCq
4Qf/Bd+1n9nkrknQo9xd+LvADn6VbRq/hFGIbm3iKDto+uqXwoo0Jq3NTnN1+z2w96TEkq/GNPU7
QwmjraskZ6F4P5muqyezCn+ZYf6jHQKT9E7pHDQQo2TZXIyzEBobqihBgQnygxcY8d89SaJktFyg
SCXJSocXOy4Hb6MHpJdKgAC3PN8TkY9I+WF63mQR5i+oE5Ml0L6Wk/AOlkfmE+B7si0D5DFNB7BS
Dxa+rjv/Yv3twvp+7jPtZqj1CSJ6uSILJXZqTkTMQu6SwMtAvFdlbl45xssw/K3jeGJc88Z2D2Pa
In84AFCu1sQZlYOmkFeD01Tu4M7ryIP4xuknUA/1OSECtkFfyd5kdjb7yE5HPo9IbNriW5m61X3S
+WjTpL84JO4BdzsBEVMKxRyCy+BFP8cM08WhRzsXq8XfEzSYotE93ABFvba6oLmSvNX2VmkFJ2Fl
ROXDwt2ITDW+gPz80VtR8dtEBZNc0K+wbUvI3wHB+rxAHKJv2pWKSN0R577+puZa+FqCUpE1WZRW
o+0gzhMcm3vIwi90kC6Dd/Yhq9yQUdGA/UUHsBHbCC+Gl04z1ftIanXr6eS6ZdVCSPE5jdCCn3d2
oAvvvQEZe7C7i2wyYB/sndAuN7Uba3evMxpQngCI5pps0gwLwbcmiU/ygPnrczT4MjN3CQ+55s9q
n0V7H30grWZYXGUNTyqxTVwfC51558DKhnx1c5I1T9fae6gkIAQcJOllm45HyLHzMhsWDQfIgknJ
jlcDe9H5AOEq4zYuYxU0Aj2YVUevrU72Yd6pzMXQE/hTIA0cZQ9C3f3Jz1GBepxSuMkJ8dV4+c1p
2Ofr0BvvY0S4Y7Q0/V77WKNlVXBK0oAvXd5Ev+3GRleaudPNCexb0n8UeOK+EdNcj4Y1YE2SGW/F
UPwMYoQm5D5CtOoacUrvAGLUfLM1/AyVzuu3sm9m6OJUYlOzlnt7lUwP9uvW3jdf+d4XgGGqMT15
ATMIqGjhTRaIo+TbMvbzbfxvmz6G6UqUHuLdth7eRjGA8vI9tL/NfRKExt3NW+MeTwqDPpiWo6xG
itcetQl4iOyi9bZx5wM2Omm49M9q0sgDKq0Hez68FNUOuLuPIDrctlJpnZss4qhmtKv74eiIyLk1
aKM/D5ECzVwHgJabAnY0jjR72ZmIYHBFS441jd9ka1C/9ZYLNGwBNv9zvqr9naeKv4XZDzAK25Qb
XDodi7u6XaqyrTGrTaXxPZM1TEzz/VQCsFuqus9RU7r3AW68yKbBmEjntZGKrUcp7rJtnPyTlvFi
yFrVKN2hsaqcHvxRWXT2+FIADnlammBB4mjVeyvDycJXx+U1b9DOskfdXJHbJVNs9OImC08N9mpu
TM+yNvhu/RxW7j7XkzBeT/UcBa5KZyX35iFf+cTSCZ3VcbR7tBle/MtTVT56XVFftRBW2S8Hb9Gh
Vm+y4DlCwaMjW/1o883+vQrV4YKij3rrhB9dKs3+69EhZp2C8kZd7x9tLnZlzbCctO56BCuQEVpb
gz1e9DB6bQYvfeYbmD6TQj91kCBOsoZRpq2u5KaXBDetMZvjH23yMKvOf1SNLzZaUaaAfDLnKgu3
IkroQAiAoU5boSqAdMnFVP0mhqN6ryK/uPtxQXjNi8K9bEvDjFhlBMQ8yPJiPZa+uuLZ94+ys2ng
0ZqjUmyYwH8KFTushGF2K9qwuldTcWsIFD6h91rd8xiRWzNQ/LUKHRSvh/7stGbHBWBnAHxqQyIV
pJRmV3d1rKKXOnKPcqdswmdMI3hfe0dt7Ivn0RzOdhV03M/eeK/Nvjh5Q9WCChpF+lSJYpsVW0Xt
i01dO9VGs8QE8Mivd6ZiOE9dDEUj6vx4th/b4uP2tTb8HD58d/GL7snqBIrtATkpeAk//DbaWQGC
B7HFSidnBuAVWnkYQvtjcjMQbNVR7QTMCSUA0612+qZhDrKumX1kHv5CerqaQAmvh1CBSOrzNZfZ
PvAxsOtNMOiq0p9ATLxrlRPuBR8EAtwqkHRAyl2nn9UJrblGUwySC7CTXGWfDPoX1l0MNqAXNoWh
PqdtcsSMWrmUbQE9tuvdY9pBgDOM96juI5Z/Lutk0J5pF7j3KbW000hGm3hHQzDRyFdpNjZwplbq
gJMu6sSkb0fcALyii1fNxDeSxfCT2l21oPZeZxG+ERKDPZYmvEdhXMw6UncKxiirPPwyTdMbGaFN
2GjFLrcb99yluMEQCGDzUYw9CvC2UZ4RLfsKwmLAha7pdoUT4OOq6/5zl31wmuCE3IqxQve5Xzum
QeY2V7RLylw1tQb1aiScuS/T6WwhOCsCQCKpguVirMPJG+NDrfXVqWr9aot9ZL+pHUdcEreaNmqj
fxUD/gEgptqtmKBoqFNxtYB/XEvdfFeisDykqDVekEkEV8I3ZZvUTnMp8pwoid7D35r8tSjH7gKQ
4NBWCDI2VbzOqmLvpYN3zIyx3CTMG1hamcHKwE1rXXXtwSpnRKBota3Z2/EOgPAPpJq+z2aiB5Ms
+Zqr1a2Bw7Vr1NmI4PHc2LUCXC9umrNGiU4CcC20JFixtwZfe8OGbaP+KGN9hFdnVuceoMFRmQMe
Rn2VM2ptnlYzReExasmDJAHCLFmMZETYN+q7nn7vbOU5SeD5Io6yTqIr6OXfk2uUJ/JvKl/CuEJz
TT2NeandTBgeJo896V676mPwN065NrIgvLRZKU5iYIaRary/Y4AvT9IWyO3189NbpISsnA5NCid8
x6iXCWZMDNUuq2of2OMP11Tdy+DGzZpQYBMQCl3ADnirkVuynaPoAhwhBGQaLcO0LK/mSMlXiADZ
uo/CjzotcMkOzQPf8i4GsYK8VbXjgv6uEixiBsLwZB8w5WhK65XAiL6KQJdt/Ki+e24Nx8ytcX9T
jfwYVIyDkWKup76r10VLTKDKXtE0VS9dGGqXZi4cE8NKBxJmkq0CXfhbswWpF2g6KxTFaRl7rXor
4thdA8rahbn4UMg8oMQQoihEKONnZ/XFlwZZcz7ahzbDxs5x4TTpghyIOkBP9ZgeP4kaIM90ZUXS
rMl7loX5jK15usIN4D2J1IA/71gzhHozQi5+GTwC7JXejmSFxQ1hFT6fTQlCyVdbcPhmdBlAXq6w
zWJWwaKwjVU4PGZD8HpKxM72ZvXZsvsQrp8iUGYAb3T1BBCDmQE89PfBhFWjDmF+1WpQmZpfPaTB
ENjvtvaA81W2Q9TZWZlZo64Rms63at6CUG4VDFg0VUE+Er0YIXwSC4V7H8vxNgR2fSHUmK6ndkQU
LW1eYC/fiDTXKws9+aM36qBAdd86OrZ7UvzOOymx756sGadTRu332vUuRcgwa9YKw1hSlocJhSUs
VP/uAaLuy7b9G+8DA06wLbZKEY9PPV5FF4fgcT4TiEWi3xPHPYN/GJllDz5XsP97YNVOdEMAX4qi
rW60/qrOIVGkUUmgohEmWbfCOpRuma+s2G72QNdzQHGeBeiGj8EOMvPJyUhK6TmaW0jH3gurdYny
5NomjqJ9MTbmvqtK76/Ee4PL1KqN/3Oyqw2cd76l3gyRUX6GRrfOrFSc9EHgj1iq9YaVunfoAJ7t
LXCg4E5ISSk+i7cWwr1j5QQ9VHPDnPHJG6z+NenRKHKoISYTbxtTvGWpYp8fRdnnzlK1mfkf7QqK
GDZfz5bP3NHrLXCMbgrQs/S8nS98bx14qK9pDH1rlswrXRW8ir5pnKcqIm3K7OMjyfRtJuLxpE7I
NyEUddUi8cuaHaKg6lzQLZYPI6szPsRzMYvnmNmgXVSzaq5914zPTTSP3NS8QjTXKmSqW1bJvhCO
GqwTh9sIJuyoNKw/2i5h5mGFX+JER+fQzF8tY7B3Qxay/p4L332avBYeWqNF27q9Jk4dnwKWB6fE
d8KNkUMAgI0dni3bvOrCgL3hDTxR2D32IK6I70XbXqmuEwaVBPZYnLWzwJmWHiQGzJ4z0lCFgSWa
1ux1BQLz30JpyRd1aJvmHnYZRoCkll+A1BhSryHMgl+Dg+z5nAhQJn2r+9i6YrgFRwIzUA+OtehA
Y42iH1lx+hxLaOSCoPSRBzU/1+b4qgbTALXDtzcDqjTrca4iUzCuO5ObZSYuQDMnSOCVtEhPThro
Is/MzyAyDv0IIwW40nNrtlelwf8pM6N4o2OiOa0lZi6YCfwW+LOt048ZnILJfR4STWMq2KYvHqm5
U1SXXybgRu94bYA2zL8HfZi8qxkuMV7z4eY+D7eMEjhzqKCadFY6CQ+U47nakyxGPmEArDxl48ve
aIBjr1bIUgHs6YMUGKvMPMnT4Fr5FlYiO6ZRwZA9tM4Gw27gIaQUAMHl0zpHMS10cpv3wl6bDHlP
vQaltwIogP9av4tr/h6SI/5TRID1EE/BlwApOMRHdyPWchvHGSC4z3gjANqbWOPuov+bKOukq36z
rmnOTZ/uq6HiMwkqMHawtFZjSEINPM6qOjrBtzwrjK9IyKPIOdz0WFiHpFduE0GAmd6q7ktzNh6I
/lZb4xB5Q0C2fuNFk3cMQus5IpW2TnRklRo1Q/jPADFun11THy9aEr0NKqvUoBTIKAZQhmeTptJH
1yau+XtAgb4sChAirdqdTcIbLFdhL8IRyfi77R3tDmzXRRpbGVkImIzT2oyrz5Ku3uSJ7b3CAnBe
1PFtAsH3agBGsDNR78oo/lowMUC+MgRaWZBMldUp0VPmfEUKQFNR9nHrBsyfjAT4i7XJRGusyyLv
DrAj8rfWrOrDAFtkLat67NTgjSsLv1ClfmK6zP/TtPZGL8THaCvjPo+S6Yzwx2s3AfY2XTt+EUi5
vIhaq8gMI4XpdE6ytSq73BfQwA0BO0OJkZhL+XkzU8PtkQp2ApKMuVg505BuWUW/GMQ5GMU3afrS
BoDFvmf2G6ZlzTGdMTPFjKsLQFgcTeclnHGjlTGqR4ARwYwklcWoh18UxfC30b9Nsl12T+fXrjoV
guvqNdDpVmmeUEqgZ62DnNaqUmz83Ygj5MEK3qIapIB/H2qR7AR0Xrsx4Bb1wx2hctQN8bxbdDUk
RkjihlKTBYMbOSh5z4IbckfrJ5Akhx+jW4sTuCxr2jJZ5ZfITflGWyVcsoPcjCciSLCw+Pf6Kgft
6zY6CkKFsh9nSCFz2fSUd8CtRY3Xg7+KFW2OI9AqwGJtyap8c5RsE6sCh9wPs+tBMc8Xrp7PKLce
+ERbi9VpK6GKsnGY0jE9yJ6h03BlkEUU/xzfzCeRvbRAHVe2kyYb+StjtKZJwCJ8Nrv67UWt7qXC
iOOtIbn3RzCcP9v5/g1m6Bwy1KhlDlgWsbz+cjNiiUxKC+M7WU3Tch8Uio7/zPybMnCfAu+Mg/yT
8mfgvByEZY84SVduvaL4kMclg4BjPt/G5Q7LRomXynyyLtZMGn20DYXe7pFawZMJ0MeC/ZVPA7Rb
MtTDmAxbVa++SzywLHpg1G0Fv454KpIjadnbmBGVTsIY79ZbmfRecF6BKv7uYC5uvTrgjtpIiO6a
uL7Le2/H7ktP3Gc3VQbDutWH6O0xdSe9lZ8Sh+VfE6DZ9rhpYId1INS12MjbJe+G3Crw+IxXclM+
BVag++SV25WXd9kJX0cP9JncnAuICDwbyr7E652xpY8ngAjAnLEaxgj0j015tIMjBUhk18hOy+aU
dKCh7PAg/95Q18So603UxF+nQT/JK7dcJailq9xKxo281vKqxE3O+r/REF+ZMQDynsgj5JZsWx4H
WZeFkeAYUrcBEE1EH/v2Jm/88mjKS/N4GuSeisjnqgTDvpGXQv5Ivau4Po3I9TURdGa5VvmjmW1D
kLtcrq+ZOd0E8MrYpcwGeOruWpk1MG2DXTZBdG708abPQ4f8bKeR7ewnMYEExo5vpULnRAm3Rk/I
irP8//rDf/wGuYntFWR3PdCXnsvdQ00Gh9LO0DdyCJDf9xa58YMNIGu4JXB5l4u7wCn+eGv+AFV8
voIGabw8hDU51TsjyLRpG7nB30qbqtvHFWYQPOmOC6X7Mbio3WuKieVO/pbOL18Se1J3aDR207pO
g0vT6wowj3kcml9reaTc+p9tXltMCAcE8UY+CV2U7JjCsHSZHwR9QNrJhGP9eHzmDnY50cHU1z0S
bAf5BA+t1R/GzGJZUm4zp8f4yJ3Blf/z79p5cvQDsMJeZgBXmAEpj2dvip5cfQYwGrldzfI2DG/z
sCyfJFl9tOVEf+YRydInZ+s7ZQ9mJXl1hMIYKfvL4vG2/vGILpty/1R6/cGrzbV8EpZDsBXYK1+a
mgSBHAtZsNd7FLqPjzf88SzLNlkV81Oodt2uBqS3D5xwJ/eZ8mGXPR7Hf34EZV3eNbm1HCPry+an
/bL6qW15bIvStv8ZerCVI8GfmEcBV26VAI/JE0BunQ3Cef5w6B5EU6GzUB31HT4U5OmZF8g73ts6
xqDOSzY1V4e5AevDi07EYlJzPLbjawYopa/aszVjVaehuGa92+5Mc2IqUevqRhU5sZsOgZkVCd6d
5B2M2WwXaU59tRFh8eJgXvy48fKvyuryOj3qsvHxmHw6JO+T5tBhPygfRllU83Att/QY+pIZwXmS
V1+eJAfPOIJZ4bHrfGj1a/mWwGqnVW7+0dq7xl+ZhYiSXLeMuAZvIdV9syWXIuCCtZGSHImDQw2J
ZnzDEOvvYQfcHRmTrbzGspC3PZqnJwjlskYekx/ZqJ+8yEh36jScY7NAoMxrD3KQ0Ri1Gzi7Beq5
myAXyxfAaD4g5adHeUJ55+UWI30zs2HssP+Yeu8Vszh3wSz7sX338TzbZfKJeAwGqqY6R457/D69
GbRNN0K8f1zFInUYSeP5M5O6qbXxLehCklQCL+AvcMkGM3EP+VHZhdwalBMDXZRBs7aLjpmcbIHX
Lfej6xxHgDnkc/fQI9EoDu11imPYMrtaVlGhJnJybrq2DMJwqZ8rIzZ28vzyd/l2OBwb/WUysman
msZV3tXHrZVbWdv+jIwxXA15jtI/FPJ/FmiPgUOR335ZXyZ2LE8LHGlYPoDx32qpncHOb7L+CUF2
8wA0rTxJ1k4ftuWJZ+F3EaTpcn/lnXiMMY8bwwf6VwI90xy9amNBkEYWwzFwOMl5CVxG8A0KgduC
SybvjHyshUrs0QIe7Of4hvw7mMsOjxH9cSeXB3oe7x8X4bFXbsku/+9TMVcbYC89PYZ6+WNkdZmL
P+pya2mcQmw/mNAizCAnukprH1Q8FmUX+WeXKZfcxGGTV23ZJK/9D6x++VDK3/nHLGM5tsjcNbCA
CwlB7DH40Mv5K8kRQtfyNZly5GDWYjT/RmuFeHLQxYe8DgJ1K7svm/78BQ0Bg7QiWeZx8kmVM7pH
8Wgbp5SUg4ZSpAZMbJ6EyX/nUSwoSVn/Yy67/PpiGmDiPA05um4d2zXw9J1Nlmpao9ebk4T64cof
YlYn3dXVo5yWyUmd3JLFcup5WiirJILQvBYQQB6dZZdHVW49isdtfLQ9/sanY8PsvUWogzGMMVMO
nC1AgOwg6/LN44rHLOPn/cuPnwotX4VKr/4xjZS3cHnypu8Cov1RPq4hSrqApud7ELQtkhvySfnv
m/LoZagClFMf3CLZfKaCCJgijyXcJ06IJHjIvY8djzWg3CGLRz9Z7f2fvVZlx+XXz0/yQvZ4vDPL
fGZ5mGWrp2ct+ZN/3zu5tfSSm5/r8qDlrH/0+vwHPh+laCQ2GvtNm5CalePKY/Ygj/1vbY8ucu8y
z5abj0Lej0dVbsnj/udZ/1jOyN6y46c/9d/aPp31018S84CP0VzVBjD65lccD2dyFeW0rFXlCy8L
QimQM6ERsXifw2yP4tE2pXiCQr+jT9kYbC6d5HArT/7o+sceuembAoQQKfjliZYvi3xPHi/L46X6
n22Pw+R7J/v9t7b/31P5UzaT+/MItN+wcXFoY1o7z4Xlh+tRLCvZR/2PWMV/6/6pbVlPzKdd/oI8
z6c+y1/oY++iKf1vtfWCtRwa5BpUbj2+0XIMeVTl1mNC9uj8qe1TVfbzOwQDup9ahSRCnNsQ+Xg5
yb0zvZWP8LIpW2V9IpTNsjot053u5ffH8A6YCtr4o65MM41c1uXIz1xIEFGyUstdQke+sJppLYeH
/8PYeS23rWxb9ItQhRxeSTAHkcrSC8qWbeSc8fV3oOl96OPap+q+oNABIAURQPfqNcck+g+StYYM
/FuudntomDIxBPF0yYsJESbwN/ffHrf3n4IlJv33Pvefwb3ur5+LKIrWwa8TQhY2Sq9ennS3tdRk
Wor5b0yCAeGieHj2mz5c3+54cVHum9tj9V4Wl+t/FkXD/dYVRZ9Ayu/Htyj/dQZRN6UxuRNKzG10
f9jfBta3dvH/uR9Z41XC5C3dGQRGtDlC8sfM8d5NHCs2YmBwL4q9v/qJh+i97o8/XLT8dUjvlNJq
0k5kBV4qpBS4BogeRMo1hUyO+cVV4IjXPIlHl5fGaboVV6aIuyzdTrK1qFPL2Iqb/f4fvd37fwQz
/xgq3LuKPfHvDfOOiN6t0y3IlVlAT7QoBJOiwsruJ6dgOQaaizKexS16i1OKX8AwqVH9Lm7k31Gt
SvZXWGezdFKzOJhl6S4GEYxKHNGa2FQ1q5WLe9kzfAn+WWAsipk7bE0GBmQ8kO+RD0NV/I2uegeh
2TZYAAhl2DXiqor/S5UiZVLL/LmI0JkIPbk6/4OnBuhOc4tn/nX5xUX94190m7rerrqYs4jd220e
sjg5Ofq4EldZfOx9I77AvSgu7F91t1mdaPlbzHnvKZrvf5IaBOrSxFpvgY0hVnF+5r22eTRsNECA
KxXFLEWkZwBI8x0+k7QaKmtnmgWmZ251HNI81TjGu6nyn0Il3SjzOeS4Sk+FXzUL0Wtq02ErTYXu
yl1Kkl7f54s65FYXGye19aXpkOCpkFN0TGJ7LYeBka1ABmG4zMx+RVSSrOHR2tWqXz+gyWKtGWgs
wvPUwr0oko+JNzzPGe2PPhjYR/Q3lQs1boDKQVHUpQCP0pjliWqAAhGZZfIYORZkQb09jREsBIu0
hbXK2v7GMbzpkpT1F3rHbacrxeuQ6bhqJd5nVjAkr/CB33u+TKZ4Wj93zmR8c4jWs7Lr+Sw4KA10
nL5f+HVVvVUTOb1MyYsXVU7MJUQd0qtCsF1yPtsC6ISSp8wo4TfJsluCCIYMVZDHjRFjeR7mFkJJ
mAn0OAoEsbKpc7M4T2NcnsWe2KR5bsE9yzLAwgThjTzy3aIEP+SN/YfO4tmmkWeUXyqXGnYkkDjc
OQC8sD1mblEeQb2WEXxqHkaiMgRDt0lzcoKcpmc+XOf2nkwNltccgu0N1K+xG8NLP28QuoQXT44/
wWpKO1FVpJh0w12EypUDPtMMVmss/1JDw77IrIReEklRluMw+MwgaIhMh9SqxORaZliK4iG7GPu+
PStx6zxM86ZKSdsz+W2hrqbHvSFQ02SpFBauaD2rM/qI2dwwqHBhvJ9jHE7nW4lsDsi/Fr+5+/Fl
aDgPUGbCZRk0C7in2spSDN0dxzqD8UYyfa4p+t60SHUmrVVxVVONmwVW8GAwcAAvnKA4lkjtjvW8
uRf5fW7inBhqD9rIRJtWqPts0hNtqeiashebfPT/qcy7UlqODip3J0gINgM1eO48EkZtc+g+4j57
11hKJy8cuT/3lo6emcxEshXyEkpMN/1kufMtyGL1Y6xjshUA4jz7Q0raNRysh0lhLdkYY+NQ2lm3
V7uo2SZJlJ/5FyhI/hv5sR4kflxpop9krXuuoAad7DB+6M2yRvoqVY9Rx8KRBexxJYqigaXQF/Dr
2aoaFh3GHYtx7h4pCaZ8Eblc83GsYFNlSchueWa4fxxsZJ9WMukHcaqq1pWz5QRbxGE4daZg0da8
cEr3/g0aP/4VBFN8O2+lTc1D3TarTAZrs/SwWO789AmjwomgfV4zVzb1A0KL+hHteXcmdLwTJYx2
m0dM6xBDpQOwprmHqLO04u+DYvtZtuFx4RpIojayHyIW866Egu4IP607Vj1h5SKBdiIaLEgWOzCY
MdlsXApVl5oNsE1lKYri8qSJPL+qLHLC5utjDgOJLuU80Is25vDr9uckceZtzLxCczZfP6jTZOSl
o4M/Pb+Zodchp4hdsSn9CYX7vSx+bUMDQvKPStEsWlrEHW7/QOIMGXh+vyCvC0uFouShpFbvVeUH
287sfRjvQflZFGvRHvVBtU5UqE3lJFkErCUbt3DigbvaD/1jO2/6GO6JrXmbPxq6LsFO5tX3zGiF
hCE6FEOKh+G8EXuiTmeWjWWDCVEtUsIav8H/0VEccut9P7odMAf8/xyS2D35FbKy+fs0TZsDub0O
50ImGrj869uJ3uJDxrxQ62PSzDoKlh11o0EBC5HyFM6bDMDESRRHz4NYGHo94nU5Irg+Nxcy5PLF
vZPYw0HvwIuvZR2ZgyObqEpQlA6eGKMk7a1Xg1R8yFKi9a9DRVF8cAN1dGsBAr8dKj7tjyNSVV+1
BQkafzfM32osIsSO1yk33xPsSclcmuzk0IxlcrCHkIQTBfJmm7LOKLNasYrzQHmSi6A/2mr1PQsU
+ak3c/lJDapzywP2zNo0Shegg7z9Og3+l1U16sEkteTVTjkViznFKYFm8BqW0ht6ZP9BNOqFf/Ly
yLyINjKFVwmCusds7jlUr3Gv6M+KF+YvSrwTXXjnpE9yXSO/PAdVMh47X0lOw7wB7qf2Cz2u2DXr
acEzm2y8uSj6IDRlIcezf8pxj3upTewS5VLymjoVHG1Fa5aiqHV1v9VwTXUL3YCIvzCNtnvExgp0
kTGoqxBB5WvdYYsgo9fbzPrKV1LBCtdMPX07YJl5KczhmRSa9sMovk12bb8Zkt3s0yIEnWSq7Uc9
kUghW0Z2AaIDSzfofvmW2XyQsqW6U4SLuFl7zwrJZzBsm558T/aioFlNWMOiF/6nClnk78a/6lTD
Iis2nY5F71Qr/NoKCHNW/pxKhrmvk3aEud3lzyqK6Ues3xeiUSKN7ZkMjDeUvPJJVJlezfqC3Rcb
URygSewUZ4yXolhFtn6ZWKUTJXHGtpdPMqw3FUX0wR8n8hJyI9AOFawYZNGVB4XNzE4E3aPWJRcP
rCdo2VXp9dZetHSN56x0pTf43eF2Mnk8eQDGhK+dXHZLND7hXhStUDZJUwi7gyiaGBHhA6l6R1Gc
pPGbzTv/LEpjl154XmcXLSK/xxv8bRD20jVJG/kUesiIAw+7qj4rLyT6rMBOdNfCaV7iqJEPJCv0
V1VtuFUiqPJlbB9FB1EPF3FdSFV6FlVio0M5Ck0EDFWrYria4x6bmv5VdI+Qo10y/VrX+dpu7RLD
wmoFxrw4mKOVH8IWsdwMCy4OksymbksbzKw8upHTAR03w/ohUCyswEfjGUJY8iEbpbOCm1lsRRGN
Din1av5a6ANISq0jl2DupnSjt4DpR1ZNNuCuLDckipfJB1nU6QY5vrVWWfv4MA3tkNmS8aQHqXUq
YoMEi7lbM8o/R7Ild7zalBPDOgU3IvbseTMpibckgleTv/tP3b2L2DOk5mfZqcrm345XGxJgWjN6
qIapPg9SSbp0boO+I6tL5030M5O9F33ozdfaGuADZWp+TAPNhGxcJmTE9dNbV9pX0XXQkmMVas57
VWeya1eRcUoKBwOWqoKWAhf2BTnSlwT8ahXlS5u0oaNccFPZQ/StVUgQMzS7fnD01t9LphVvwiSQ
n6CqVAtxemt6lwun/mpZNyKNSI/gMI7alphtAXW3MK6OCXOc290CbKlkizitcsi4MKqOBc/Uo1kE
buep0b4CTv674dZHNBf3WnQkJD+D8XflyZcjV7QH5D0exdkiy6bSLJETlpa+uxVFs+oo8bDm1g5v
PX1FvRp6bGxks0e7fT+FYekHk/TyvRUY0ipRchVbqt7aGuT77vC6qY+KpltrM07Hy4iPi9s1cv3C
3SiT+mNbn4ydr7B5pF+182z3MUPSITfW1yezyfUvNInAInWe8/z6uGnT2EKk4k+rqiyrc6Q21VbX
yn4f2o2Bu69XYEvQWvCxSFblwYcyUy3AYnmd9xH5w0sc6tJPiUzL2welmQIqLjd+jEn/LZAk610x
6xTasTI9BSZscIYo/gMSanuTzlBxWfKSQ5dExoZwQPJgIwUix7k2iJ/xIDO9KfjgAfyJ+FD6ofr4
IJOdxAibQXjs2/rPFDKy2nbPPtYcdfPYteQswymun52GOWHblcoDeRst6Tk4LKG7slyCa563VVUN
D6rBmpEGcoJbnNKmB7FnWRVLgCAQTm0M1gX/mkfF6p3nLHHelTGSTnrnOFwD8L1VkFR7UWw1yHOZ
FbU7NeoAUymMy3ZtQapbXtvOi48gfVH2gXzqysJ7CavpQzV89SxK05wBbqnGg+jqKNYhVAzvIkpB
52+apEge9Vz1XryJtcTcqJ8KzbJevM3gpdZHxKty0wxys7Ga3v/M1U3VV+ZnQUYWljllte39Pn/H
5m7ZGaH9yDzyiMlDfq48CXi+j3ij7QJlcaubG8KcFWecdWcly7ABdjRyEwFe00Ltp7A7NICpBZbf
vtw71FqluaXZGuseS8FzO2/4YYxujTeyK4qigQXb/FxPuG1hWX0g2YlP9tuS7AYMRxfE7vKzNm9M
ULwHW9JOmVVOj0QB3tsiHD/HcE70aNBzwIECuZeo79HUj59DFRrLYa4P5/r/7m+DXLr392yP85Ce
tqx9G+DbP+e/1/+v8/93f/G5atmj3Hb0lZ4Z0bJnwn4t+rG6qpaubsy5DlxGdRUNGZPfW53oAiiy
vhZz3V/H8uYEZyU5m0jlnSg2xqy2dMpaXvPLSH/XydhHO5m+vncTjUPkOIuqQm/gFw9S2hgIJtF8
DUrV+yuLe93t4Ni46aDkD2Iz6Py/8u5VXSh1uVKDWD76JUI8HlKiAKFdPjbzRhRNTUJ0fyunpdsx
XYP1+E+rqL8XxRGiDrbdIQtJaLtX3c50Lyc89KbBfii4XN867D8gkjkfMXomflRFtnM8tKTqYD2O
Zud80wDQES10+gfDtjEcjeGt5IkcsvqKmhjh8a4upLWmOtMbRIZ+03JWATx9RZa1E58RpKTzdWVj
nHDCds5eq7DQNZ8b84oHlav2Qt6IgeuApq3Vuhn2ahXA7J4Nd4Sjzs1cxwhyxLlMvkSD2HSwulc2
SVYo0Ttrpyd6AVyn8a6pFUtXANGtq24dbMTiaYLposGOAUJu6QuGIOhioqHaSGXabZj8gcXXfpV6
8wlipH8LI5zg47bpHsK6U7Zy1KQ7b0j0c+CreGJIxfSaBMkvkg7TXxwcYAe/l3QdOhbWv1f8ZDba
0PrnMq/raz5vNJnhYZCDS5w7aOosRapJ2TCa4qwk6OJBJsur3snbs+gvumHwtMI0csQADThNPHuy
kzKPl2wXX31gHfiq1ckF6BAGEQbGaForD2t80Kqz4bfxpkRac4pTRBXaoE9HyyazGHW8ebDSPtzl
oIwPjh4aO8Ie+d4Zp36flsOwk+SwOKRajrGP14XHuPZAPPWWfYyLEa/XiiBJ2MbeOmoaGQcGuVrb
Tj4gdAW6DACqu7A+UaySyGqvHrQnuMHkDvLEIRuo7LqnqcXqB3Pn4Tk0wCO3+qJrA4JSfi6/1KxB
L4NB1l4H24blDff0De+ZblGG43Dy8KECQZ0lbjkGISQs+HG8mxB8eMn0Pa7tlYcf2Tur1zVcm3DW
2k/hE7mkv0JTnr5LsfadwC/ycsMnUO7b6jpteDl7vb7p5jPYEf4d5IEVWDwMTKjMEUgnKSbfc/IS
1Vb/5pBrwBQw7Q+wUYdLhZH6TOOfgK5VJ8cYW1DI3AHMjIptWiuAZID3DecIWguD8mGb6VL47EmO
dbYU1LTCCD7QOyR3htdvu6Qf33WTuZOi+M92zp2ijFkONkAe3kMSAFd+0XdbcZQaxbtK65V9Zim9
Sywx36MIipiqzpnBhoMhh9csblX6CBBRdBF7f1Sac4uo/Lvl3n1IBZ+QD7ifR9SVpY0OjQW8ZYpj
4NkoGqwcG6l9bTGw3A+enIKv4JKk8LaJW/YoPeYiRDtnNTY5PpdzUdVHREu6ke9E0UsqZYE6MVpg
8oBIzrSYFMwbNQvweyr0sTgMTlziYMGe2Nz7iD1Rh9M4vWuVFKU+Ixvr/3HcBDCqQKD+X+cWxT8+
2sJHYMdIaPFH3f0Q8flDWEz7NHmvxyB45pnrLfLIMnaqh7aiy7Qn2bG8jdYH0nLK+DdbTh5dzDLf
ipI4SNecp6ZNnZNhSFvQRdPZaWskhU3WvHWDVS603vK/Nb70jKDI+aEryjqzeRzAAV/6SqaGdADK
26bRL4IZD9BBou9lWEW8durmfba7X8ZGW5yIcx9kIO4nhALlKVPKYA3OdFrEulye7g2ilQHW7346
ljx5Yy3l9pUUGZyb5zOIQ0THe7EzB2th9RVrlv/5kL9OLQ0xeiHVe03IUQWYOX/I/QSimPTylsWv
aO/avWQd28HHgAjrUBxfpC5AQqJaFx2S4yUx56evkpNhoAf2rQ6lL5ZKib21CBWcLBnjkkgG9X8r
znU4dfencN6IOlIwlRW+aKyCzK33BtFP1JWVnK71HlcAUWxMLVuFYGHcNhoJ75fV9xDhgpPL1Yfi
j8jfumJ8tQom7dVYe0/ZlHUuqWLdVW0jaJjWkD7YGlCVCIjbaTS6fpuTVQvBMSRnH9uqnZE4MEHm
p3hvyeE5S+RynTLXvciwdokYEL1OjEoisJ6nL3y7YEnM236LTQgoxqTrn3iKvnt1Yn4VhreXCWT6
kHDQNcVVzFD6JS8aE3wfQQYWNNpfw+gcvSzLv7Q6+ibpRKl5WpJAT9aQYXS4YemgFgyQnumU9i9e
1dcwzZlAiNbBCopDkCIFFK0ZFp5Hr5vqhWiNkiDF8xKmnGgdGzM5V5L+Gc9nYsUje0iq8km0RbpN
zAnQEmPy8KFoZOkc4STEvm9M4YPYExs59T8mVS539yqxhxtq4Eb4+NyOurfKVmptIhaiFqLOqgNw
k3aN7hQ46PLe7/45cp+eaj03996k0neKcKVCifQ0xE7BEpHH4omSKAfHbpWDjI4KzXqobJIJVIxo
EJvBhhq0lOY+lSSN5fp+jOJJX8VUQLb7z2n+6GJYERoycfL72TpsOpadNRbu7byi2UsiPuKPnpMp
SUvssHRXMx2EYPPppb5CIoiC9Y8DRcPtI8UXDFLZWzu6/nqr08Q3uH/46MT8BD2rlXd10Lj/+jfd
e/8+r/Ij9eE23L7DfBXE3h9fdv5yt+8kWm4f2hbpQwTYFan4xmhs+ZDP3UQHT68I84hd0SI2o7j8
Yle3W9AN/XeHFaGT1PZrRhvYqQ31qY7DcllhYOGHSM38Ovtm5PUIQ4+cxk7emYE3bSyn/Ula7ugm
gBXl8KtTY6wjdRM/Cgc+mNO3uyBpflSp56wZMx1sEKZhqYauYo4zytb5MiUssqN2IVU8yAHN6uDw
bYcYY427lV3Fr8wzt4jwXvS6cxYdtx1cj/G58kqSi9sXxR84GTI/iNjxuZProxWhvyzJeiKgs0qI
buW6+i3I+6PEqueYY4k4gmAo5gW/XGLRIUbvu0VHzDTViQ+hpFyrJpYucsSUt8DP6FJ6B52xCPZy
c1U/dMikkvh0q1MwcVlMeZ/u7kf5RPLctAK5hG+qdBENaNC+NROKq7LpkHJOT3X5VCd6f+kZCDVW
BQs9Y0reT6SMAC+L+CL+i1RgsoJDDrYHZWtBdmiGxYDUVHfINzSSc6cMOIDNmzHxrlWPjj/ND5bf
G2T9s8mJFi/RmA1rNYc1JuoyCAybCZc1Aqb/1LUTAwmQpuqmxEUvtw3vIZ034CicwiovjQmuKWng
4gyMYS7TvAkTrdjaozUuRJEniHaJoFEgGKpvVff62tTfQqPR9qLKlkoVLtkwYRda5ytRJzaa6qks
E8FsFF3+aICYp4317YNFtaHmrO+OebYTHyzqvKBfmE6juc1YsWI9f0nRGMZydjBMAIRzlUFY/WxZ
ktv7QXTNi1WOIPjSKEp4Zc381xCW3q5XtBMg8uQ4YFZ1ERt7gvUP1spY3+uSscswcYPMH8tSJCFp
9DQ8r9t9bMTGhWC/cTu2Dc3VlHu4HwVNjYuWzaTNS/AYmozC3tzKOCSV6ypP9CV5vrQHhaEe5sFz
VNsPk8PooJtK1orKVr84Tiw9GOHBnwtaGP3eDEb10RK13I96Mk8L0fvg/kdixr3fEEM5SiYeveJE
lpybeFeEFwzv2nORj+7tFzUVoU+ucbOAilw/5FXqX3WCZFc1yp8Kzx8OopvYMCRTF9gCFVtRFH0V
KOuuUZI5Lo4SdSgqEiQJ8Yk53LB0ZN+5JJnmXOByT3tNaz99r4ISMterVtrhJBUtvMhG+S+6QcDc
sXIfnEQPRn4XOVS0Qzjx+8vHsNlKvmNeEItaFxzEypUS2HgZDJN1EQ1KA9xTLlicEUXRADBFP5cJ
A0acNyTIsUHDUrKmLbuQ52/cGcd734DYKWZmtbVJ1DJa2yMZE+Asg2uBGsLFniVeaRZktKXVlN5a
czTI4fBbrqCew6ve1GhDtZj4wUA81NYSTIVmLxOxYewy4ZaFm6c6DYw2Ch87PAmzEG8m9XmAh3/v
zUX4em9Zg5cf3hoO+XeztYqHOfRe7GHXnLJ+vW9mlVA7pzCKPbHpRaLkvGFSS+KkqARd224clRXv
IQL4ko/PwS3xas7zlhl2V++yOhFmaZjFzsKH+4YxMlIHUU6F6qHT0zd9Fh61s5Kmmr8C3kQoj0yh
PzJKwG7QIAkKwN3di41aNsOEwVE18zf+s6smzlcYqzAw6gzso2juugmFqNiNwM6A/I8jljkA57No
B2XvdsXsEQuSGM5IZJssIYqreGsG9nKYozIb2CfYHaAwQ76gr6RRk5DYtT/HVv/hQYtI8nIzYP/l
GsqTj6/jPm+7d4vLegixA1s3iv4ZjLqzGuas2pjT5M6BJ066En/v/WqLPfEfYA0rWOk+10rCJe0g
t6pbxb6+bTBq25taXuxMJglxGVULSW43vW6+JPzVhjGg0EfUIfMf5iegVIzJbYD0k2S4UYWIeRal
ZXPGtTX/s8ReCrRhVYIF4b3bKfsasoVfmix0aQUkvjgZjn9cGCTKXDfTqUEoWspSklKPeD8BtzIw
vvQ0kFaaccz7atjXgdnfNpoeDntPna9cOn6milrukfyWeycrgY6L3cx2OmUldoX1qtgTm9jySrKd
HGgYc+58PtuxFFqJQIdBx7/+sArHynZhCghg1ojOf6bYiD/4XmxTDbKMgm+mN2uYpjlHUVyOXGhO
xW4zEfDKUmt07/8Z8Tu9F8Weo/TYWyHg5eGdwwlko81pf/eN0erBptWNQzzn3ovfgdiEc7FniWM9
hfVRVBWegbmDbzMaEbYGnXA0MKWO/2+X54+JUle4j2oZGrBZNXbbtVq138VAvhDJc01nPkSpY2Mg
NqIYhVCIlVD6VTGk7A8YQzaLqbY6XFGkaDhYdu5q2HQ1+TAu/BRr3QB/ale2S2YxquxtiP38cJLh
WSlmsC7jEXxjcwznkNKPLJ2v1LRDNxqf0rwMFjDKWCidiuBokgtz8r12yXp7vejH9JwqvCIypzRc
B8rqQS6bJY+MgiV0IotF2e7ADcxT20m+or5Xt1OPg5Bp40lrvTVVk611FmHIYm87vFhqfx02GFHq
2ULqUtZHSBN0eeHy0IgedFUxl6MySitParCF6dQ17H/wdNOLpie7rCiI32FJFNb6R9mXeBaOyRr8
UrgyEPrlTXsM/Epe8HJEmRzkuVsjyAjaI+BX8kkilnQlmaVXPyKogpZqCZQtXPfl7BHdaGThEqJg
cXo5FWqPv7FduwWIitom1tgNv2qLC2N3DlYpHD91ztEf42gZYrDlZZEM1xSL0lAhXN3JgG+1CDo+
ppll9yvyUGTLZFIth8mwNx6sG6loto0acBHg0IW6yZXWA7Tida+TF9O/OvYcusQIkvFY/cPi1T0/
WxQFdoxl7rJ4o0kjQmCJfP+2lzaMKKYl64+fDJ6DlT2i3y8kM4ZNRJqOPTH21NHm2ODRSN/kD/cz
Z9zG9nUAgbRlxVM+kkyLe4aNA4Oc8Y8uUOmimW99gMG2b8t4bbU6zClUT4H0q/HwlqmG0/wLUiOz
OSXB9NOgcZnVvChLJtmS5Z1ztf0qU+hIKrfoUuk7zJrGnvXGwMIxR450l4DoMY9rHHBNdGIouN2E
cIKmIwqfYjlZms2MFIG1vBjU5s3jfeFCeV3gy4w/aMoSjs1nmaUTwoSYuiVZOSNEL+PUltI69Wvv
OkJcn0r7e5HgqufL/rexk9aNzUSwVzp3HgB2phYcyJVbG07wQ4LDusgHvImVYXp3SgIWBCAV6aeF
RSJcIy3caQqRPCeSrxAX7KU2Jq4XdM+jYq8xwiV9JCAVS9JlVluZIUnxV1wq7Xoqh9Ydg6RYS/Zr
IGXZwohSb1UlGfGZLlsbppQfp4AT9g2RwVBRHvwhakBTjrtW/sbMP1g6o9Wt2uqpjrFqrfDrIp6/
Mp3iQ2k68CwAkmwN0+OmeyUjVwN2FAVLXDzTBaNBZTnBX104GKYumnFIF5EVbA1dkhcdyC4z0l8B
iZU6SZJgvhLGR6XsZhHuKzbEUFlpt4rmG7SNb77TffP8sgLqlP+IpvdJjYGvJcEXybmpW6svWCi+
dORLsuoCLbU/OCBT57WNZmhtl1jbMLYWITOSgE1P/UX4BoSJ+RH1xjkfWLRPnKOu0i1V+pMmM/rn
mR6tOlyHm6I+elOLgWw2brDnNXGXzYLt+B3nbOLVz3HWfiothvJyM170iJF/O8243pxAINboLPTp
PKEzIJMtOcOADX1+E8sqbwGCRd86LtKiKjAFljRpVwwMsgJdKZfNhmsvu4lFwB9LgYNWrKvU8K54
GzYrlnai5VBaL+aQulrW8iCQwNAmyTse94mrOCx411UTLuo6fSNfFJFjwxx6iEP8ksjeNCuMhGef
WDKjh1UtJa/A/K+g0+xF/daZEOjKMEZ33+/sUP2RS/GPNFS/6lLDLLCCzC8zhyLCvcn6dlzbKYsF
oUIuu52QRxSM/rtCFHRIgf31Y/4kR+W5nANV2TgvxP7UagvrhZ4vHJAqW3f6Au5dtRokc5Y7Fw9d
EC3C3CRaMifqlv6wyxVeCik5QibwPlgvPDVNfxkpuyoNHywSMRZFkp/TOP+VatauLM1vdcjEa9Av
gZ2kri4nWxJViAd5DX4tvYeu3u73DW5mPqhqtyQDfdVqEUSevotdU8KNXpWacSEZ2eB6mvRlQzYK
vI5E9FBb6ZhKqY1lbsahesbmjWXoVN8QBdgYE5HMIHvJBnmt4+q9tgOT/GFyVkKDn5mUvztyHu27
pR/YM0PssdMCaOPJ6zg1iQt/5jmopq98MN/UfLx25lJNzXJt+sNpAs0Zm5DnavwnFdM85WCs7byG
M5irrKjp9S72PNK0zU0fSq4d4nX/MYbFp+Mnz2bRHgeTnEa5fw2aZFuTgxMP/Caipl6DZANN0x0D
wIEktAFGqxLDjQtm4FLlahX3J1R5I9mWdd4TxB1hxsGHBhqAd4VvfI7N8Ik3dbqwEumltgHZNKH6
UafxVw9OTyuHD/RlP0nbJS9W20xduGv19HlERr5M5PyxaIGXh3CYupiMaq7Hk46J2CZnGYCcP43Y
UT1tWIAEplbv/La94mmEh6BNfLxvrJ+1XoOm4A2LxzZW75kO8heA8kLSeywv5QxsU3JUm+wag+ZZ
KFNvrHTH2Qyms/tIawB90IZ2+WA08PZjkuVH0iMCfDRxYz9gipGf0Q2TwmeBTVe5IwuPyA5R4cb4
ktPmGMv9e8uXYur3FpKEAekzeXUq6cCT74nksmLRthaX3j8rONPnhrppon475N663tZ9tq65LDwk
mPmzdjgsWNsLGf/3oICt4hwSpdo2+KnJNcZig3OMc1ifrRaznpKt+5C7t7e9n0mChXJMflo2VG9m
2xxVp7m0drLEz+FaNP6nkTJvREKGdUOffFho6uGT5t2SpRlcHnSsPyd+G6wIgI3PGDZUSs+IZljZ
mkyCcbvRmWfsHGbLeXrGerRiHBDKxKq4Xdo3syGoPCX2sIDD85BEQ70oLYiAsk7CkZb6z7mZ/Cya
oVqkTdK7pdPiGInosArkXSc7j5bGIHIMIGdnfnfQakbZRet9tg333dSqaxOYt1V3J43oHeSU2AVx
Z0oJq6GlB0qU3CmQu28wCEl08gmhacQOq07jIltcRixPJh7oSuq2quUg+LftRRf1qZs+1SmMqC6W
5LWqwWyoq/ARA/jGg23PC46R5NX5IQ9te1QAkTEbM7a21zxL+gh202k/9QbS+CiF5L20n1XtrP0O
pGgd4lHsxI6bECKoWOBISIx3M1ni5mEQVurRsvSJCLSynBKxjrfp1Nk7TCbfrBB4D2/wtit+KA1j
47Hn9szh60ThUZdyHOZ6GIoRP5cyfFR4/Liok8hqwr9nCsujH+a/MBkNFrrSsqykvXi1jVFJ9l2B
XGdPFSoJBUcwL7Tx58xOrV8eTAaLfpOdO4dFQ/xFQF2dEBC9MtZ+tVm0WBr+7BWhDl+jwQwgtrvh
bDu8aszRje12dhjkbW5iIBXVcFTLt1gtuTv6pVlN8oPRpQOD8SRe6DZjMDMhb8MPf3XEs5uDkc+E
LGOA9zb0L0berxTVGBhYYZoRWrAdzPYi9UOxC6X4/+g6r+VWta1bPxFVhEG6FULBSs7phnIkD3J8
+v9Dc+0166yqc6OyEEK2BYPeW2/h1ggpyMmklboptwbIVFXNAwVt1G8RaRuNla8BhJ6sKPzE3wrv
1BTOXqRVXAGcNMovoN9HXKT7wDJGkoFbppXnvMTGDIt7scpg2+5mM6zXDY6Y7pB4yWye6s6Fm9r9
mMoNUcvHmGBWCQiN4SPcu7T0kTLeJr0QG1VWb5gs3HRyxvG5WCya3ytBcPXoaoj1i+ipFDaVEBwo
B5BgVakhdWcRYzMJBV06W0hLJtGQ9uAlFuIea0IVYn4kHRaQ/TCR2W7pG2FMj7pqHauEKzDiP5wK
QiWYSv6YdtCvsxbH4dyPNGsbW+P7PN7AnHnKYKSuyAWp/Fzj/0SU+BklBrSRmX7dQqvUTgsEb74o
OPMt3DYP95BXvTko2sYi8GjlmsqDKMSmx+B2WaSKFT6oSKEmCNTbxV2O9I+UhU0xDlgHvvWR8alb
yrQJ9B6zZCSkOBrSnmYZ9nZUhKbL2V8oaAcoTIhNjNCvUOO3cYRHUmr8GlYrV9YI3G/imsS6CYRo
Yi+oq3exo+q4ytnrlJTTleJyltim/gHg8kOGcnnoU6bWOoP7iaiiVNfuMezL11BlEFAa2lpNC3N5
gx+DEa91ncG+k26FiS+tNo47W+sd6oCk9LCaa3BPaV8TrcKOuj0oMWdbUYtVk5VPSSaRI1k3GGOu
54L6eWhdUn0BKVZWFm0HEsdx7ZzPFhT2UnxPmvtV5nOyhshWcpp2d7Yc3uxm+MJJdDdPk2fp2nsx
xiZuyQMWvYgvgrE28ScZpMccRC3FQ5/ad13jIMtI8lPvdAxQKpVBtvuWmC2J9rnxGLT3nVCx6sZD
lAQxEndUO1iPkTxlpjgKzeLSDVvynJhj1Kp9Kek6+kIO6yhWbwkcedJ7UjHdTm7CaLqPArOHC2jf
MVAhwCUJ8GyeXx333rEUSCL64sWXt6PXtgkFNgUm9nXhOtGL9YSLLTHnq77umDdEW6WUJ5k9YZvn
MuwMdpyTXl1Ghj8mGp1Yr7GrHktf0S3Dc26aEMNOQD+4C2SDux2cE2n7Q6W+KlnGqKXTt8GI594Y
EIaXYYNW2Z0X9u1XVEG9N4099UUjMwqMwV6ZVJV0X8NFTfdU0iauwxkpVbHraUVv8THkIWSu4gVw
c2VlaJ7jJN+THb1GzCmnqcs9pccbMHH1aW9PL4WIMz/Qt5lgIC3RoaJBDX2LHJhCdK+pDBeEms4/
SPjWXKv2uCEwK6k1kFby6pRtgoh0stKnceTubZLqvSkHSo7eahkTNoyHI0KiXdvFQ/m7DMjISKPy
3IbRxiBIZONO46FM9c9MQbAbJTi/L35DVfsFI+mJgXixUeCorCqueN9VbHpDl0tpGJqznDYuLsDT
BNwOn6taB2mIO1uBLLBCiZAx1UoatH9ZABYSx99FkB1VW8HUPClJFgpMRk9xs4sw2FhBWrJXdaF/
Dwa2U9mTZtlyGxbau60pO3sewU9c2DxG+V0UWJ3i1/2N38wHFfWwqfToPGM5jLNvmnqkweJCMF/q
iAjX25G7KZcigkP5ASUG6nf/S77lOXCJWI5ZozSCzvPefna18TDVmJHgM0eWvFFf+lp8SL4sLFHu
4tTVt8oSuRyV0zEzVVzfY9lt4pg+TaX2L8vhmWsUGgik+mU5tPw6nLa8jyl4F2J8G+2JFXpKNV1Z
k4C1fUZIGqyGKoA99O2OL5VjvIBtP9p5R7UJMdWcYZwRXY104pClLm0qS1RgUPBybUKyBeutaug1
b6qlv1caXKoczgSA7X3BP28lB+NOyVIgQ2G89swttXDo16T/LH4qbniMTPEYztZOyyjQRUgoH6sT
FQBOe/Swjo53a9UZEI1xEgawunWj8K78YeENmPwMKCvHqL/LBJ2aVaOnSQZiUYT6GtUENUx6QR7U
8IgBabaBw3Wb2P2RsQJCPyU7iyxs1zSBx2Fxbp2MB+0jlM6H3TXPjcqJmZrPZF886JZci5CcQiKA
cQEnSHa6aWquFmRdMMR3jaG+dq35qdg9uDJMt8Yguy5RAWMS7v/2HBsoJvp91Z3TCh9wFgBocIt5
s/YWLM2ro4THGadCLLWPqW7NAHfNV1mNm8pWnjMiiVd2ZAzeUFB4qyZshoCzhSqmk4WLVFyoK1Nk
N0XQfkqBhCLqZkwpoT/V3YOdiYORW42nKx01lYR+r2JQPSaKshZLPm/naj5ScKLok+IryqMdxhU3
dRxt1NT8jpwanKpmCkiSKlGK8VafynNqEShaV9m+7IlM7dTShxX+kWoNdFGdhG4z9pOUwXPSwn8L
JMbBps+vcOiiix1LSMLDUSoa/k6WFq0QPQaDcR+0SCiC4HeWyqNOlNBoFdGjkr7jmSjNWfeUUIWN
NejnCe+xtdFqX3bX7nU3figGJusoAL/bYPlnR9n7pPUvqURXTdoC7lcFf3M8nKd0OBUJ9Lwg/KCE
+CBYNVrZRb8xy+m9KxddnsqNXMldGIFzgfe4DtuO2nxBKsctU7xobUxAs2qsEwCvgyZE765JIkXa
yGOeEadUmPe5Mwgm6MrbHA5HtcJC2pUnnSVc2M62LQrHywdM7mTrx0P8Gme18H4rs/wyjewzKEu4
lnpxl+PW2No5i4tVk7ZkttjjHWY5+AH58bCc0Gpr5QGd0YOu9JDTUf6isthNA7aEEdmgSaIC6nWy
52yEcz4LY60yU8WDK0QLIgdP9dp5TEhKjNPNHNoHFJQflqjes3m+9Ph8MVazTlwhL1aKW5vSrV1Z
wMF0wq1eJ549dBCOFdKikvmMeOkG19p5W5mGb2JvwP1HI48y8xydq6uf1X5HpgMu+tDAR6fDZJ0/
qjTc+9EGvLHBU1YGFR1nsTwZ2XMn0jUBqrd11L5GPSPw5RScJyKmIJaom9DiREE/cZ6zYAsi/hrY
7Rnk9hJglE+XgA4tqzSfFKJDJvKHNtLf8tESNHoRZS16KsfF5Um03Bhl/HClCoQqoAzgcbmjG3sg
VPu1bJMvut9HVKDtHtt8MpXnYI3u5dUsj3UZvFEewMeIKFECgPqjwiCn1ghb6SYz9Z1c38EyAtZL
JoOSoQrJh1SOhV0qZ3rNlzEH2507e0NetlwXpjXQ04/uJp+xoplFlu5kfZKFwoCAA/hOqnzR964m
tBAiDpzdOCvoJnMsKwnJCkcnvOnjgaYR5wRm+4pXJiaxxZO5nZpcu1EyJlgVSgQmETaNmhOpyDO0
7TS51R55XLyqJzKYRs3I75WpwTTeTpvt9emfbdjQJ1yXTRasbSQcGPGXOveqlrBxOy/IMljSn8ZX
R8SYcRNgYdnj5FXutC9sJOmInN4tcGRNwD+1jU7Z8fdsZo1CtRMBSB8m9rQ2z3NWN9ueCr0euIf1
NQBk3D6QL/zRtdmi7OLuMyvDXmi9u7WDX5vMTm/KtA94ZNxrGuhuiSpCco6zN6XDULUwKO2tQfsJ
pMNFQ4WdB8GnkYjOAyJy1tgGCNfAxFmV/E0Wy5JT3cTDUrJFyiGy4fAF9lfk6l99A317YhEOumCP
EzMG6SBWrau/uCmm3+amnJRTtXxcvExgDAv61IDzves845+H7aEkWWKWXj8lx1m17vPyUiaiXyXZ
8CBDps+Z4+zrUgBp2pdUR01uO9/1aGLiH1a3k5ndJcvowFVyYMOxPgg1HLymNrgiXFLgUZXdkI8h
11VYjczw2zXF9cBlbexlLwjUMenedkYYCcwmYHaoFo4Eml3iiZoaNg6NYe0nZnmpk/51zJegxTHp
t4GR/w7x3JxanDZC4G3VpFM2Qpcb7GQwHzAM343U13iyT274qzcGM9maPDSHhrOMHcnymDzkw3Ng
xLgLOfRoUWiEKyTWq7HFy2EsRs9xE3pn2xxWzFS3SaxqL6nLao13LN0tEMuYkw+lxQfRgb5YvTjT
Yz9aav7S5E7mK7WIIVqEr3iMIGF39C1qJtWD6MEyuJAObWKHQA4BqTpvgT39XkesrvMd68u0dVYI
hjTTdEuQKe/SDwazsI3qWB8zSv58AKoMeoYrWKggcWfiPrQjPZxC7pIjM8dLLUtD0dQ/ahmGgKqB
5UtflNCqAKzM8jtNKrxf5LDLJnBmLTPdvS72bd52qylkMNXMgE+2nX50gHzcbQplJSE9NFkR7cOk
Xwpo/c1E4rICrQyxOxnrWzXPGazo5mexjJ6C9wqExdNShdq1PTZgltBk65sQaWBHMXIXWJyVsgDs
7FR0J/25R1/nwVEpfVeauKRPjD2sJbGmq0D84rkbmJdxwuCMkG7rCJcKyrvVWKfdXUVm+roh3mgx
5D+Ay59Cs/KyDtxmxFFDG4A1qaXKfdJXOH5wR4gqEXhVF6undlA3OTXlarJRTsczieVCvbilMLZC
7aoNDpH7uUrslZVKP9IJbJlDbg5hKJrDAN6eOhDck3R8tiQkU7V9YmrG9y9nqD8gskHcJDdZAaxO
34pPbWIRvdJv8GLARaKS8bG1mZ9WNaB9aYwKolj8IDM39+fW4GY8NK9Y9PjSXOrPAmnc3O/NlJU0
i4tnac3GztYL2MyimG5Es8yEaug0xG/A4bPTmro2I08c7YYvIk4LZRAIsBuAQC402izLfM6zOvds
TQYelisSLieq1zLxiGyTGEAtl+QlG/mIdOISNrLa9IQQS55CdTRF8tJa/G8DrbV2SZxCYOKyR+bz
XFv8xZXJR6InAokJLZY1RjKW07+YrgmxOM2PWH2Oh7C4U4FQOKPkKuBb8aO0we67qWn3+GytnDYE
jfRMnamybGY9vuWUhZeE/U7QuBMvnBOx2gm5ZVhs4BGzcftTERHeglb2Q7VEe5/rgd8n04sxoLrs
7f6pCdB6QgOqt5IgGpbo9jLGMzspv4KUIGCd8LM0rG5tO91NyAwV4NDVMUYJJ2Bzq/zGv5l/0ZTc
9mqnED7toIDpHWI3JMKEqoRPq4PQ6YSNdCRsSs5kM8BujQsJ1X95ElPLcjNKfY9RSTFTVpicc6LU
vsfQ/FD1336cv7GeIdwCo3Czup0bS8UZJwCHDj4w3+LdQrc2aoaCgpEh7jUNIhNwD2XozwMzZosU
nyTq/SZS3txaOH6n1QSuxWlxYvJn+9nskI4nmOkw9vJUjUqHPgdxLxUrfe0WYx/h4YmRrrlt7xMj
mG6sQGW2QesjJJQcOyzGjYIXPDzkh1bJ1E3t3OJxQWGoTs/9qO3mRgUVHuuntmciYg2tp4ey8cbB
1SgUs5nfPjxFTfuWWYzIjF+9j28dun2aYO6KfT9CNaId6EYG0JGrULPvanTjl5A8EqUgzJpwp/XQ
KN910b8ZIbleWXBKO7iVovseHAD9MgGCh1352AIKkPfm4vsrLcAP46kPaA8T3Bt8BDofyqJei+zp
MNpEF+RJcqeIEvd8c+KUm8tiVUBFWWs9PZ+9eOI3pfxRjeGz7VUqFmvYaaw928V0eyiyT7gbpFfi
fsq8l85Yt+t7/qKEsypKgF/MbBthgQvZcJ0qyS5XCXSuA+O2atzkpmg4t41qHfJPXk2lCz2QIbhW
uaYftcNwLh3fgD27dkZB2kb3MU3FhTtsQhVsrESJfK4uJDyQcjMli2C3pe8gtA2C/Fx+J4isaBWS
B111Ay+qgF6jwoz5CeAkC4vuIi2UucoXWPvwroQ7pq8q1k7i3DeM2eZRftn24s0iaI3qBmJdz7ei
qfM2dOfmEi8PJuhbDpP25rrJyiqijEAeytTir22WCJpg3OXQH+Hk6qylBKs7iouLf91P67JiHQ5K
7THp4oTzQH1psJdYa7pue6GxcyzLXIvZfQnjSKByA9Mumnzw64BGJh/QQSSreiyqfTU2j71dzls9
MWK/r7PzCGWM2THTOaPOqi0XD8HGTpfiIzwyq2USRwnHGotKH5sK0GHfqJvu3JfOfSb5h8o5W+Wl
Vp9bty3J8N443PSdEk+WlvEGrmOXOpgA+YEZ22j8HDoNF3GbsXzSac+GBbOwbN7LCicXFF2UQrnv
1vYlZyK2LmfReBStfoB0sGfEimfOErQx/CT1tA6sviW+8Catu3GD8TfMxeDszuEptOhVaMs2qV5G
3qCk4DHacKORP0CRM/6w5GIeZTu3mlHfVV0KDGOFz9nE/FNwXwpxkK6V6XckPzgJDO0cm0a/bmUe
bpSMZIRKc35tE45m3j6PbR+sBDbInj2pnt1MrM/G/C1GZ1cbxGQnv7bFCTrn2Vc1oq1V7ZbaTyHE
SE7hYTDKpzqFTNFycunNIzqOg1vD8AmDyA/iGhePTl/ZrvhaFCcU4riTNK5ueIFuH3WY1xnzF78P
rb0L5ecGoeKTtsSMh6XCtL3gH2CL7yZDbImOqAB83YyBg6lNkj26FnNq3SajCC+QG6uYLr3B9MAU
wVt0CwOFVcULhtnvdKj7fX2aujTbQsvYT31wIS4E6QtYRKqNUHVsjhlO00suzZ96Hk9CdBeqVGyL
o0MasAdnpwIhqNmkouPsXqoz5igXK4kE5WyTg5wYu8ps99pIDno+PijTrJ06uEA6POBNEe/ymhK3
dY0fPTW6lbSaF6VoZ3CulJsB/zcdZWYF6al2okPLLA3M7UMXbXvUCItNImfaKG3rrpu58FwRcbbE
dxnODF7IWl/UW2yV9nAmuZWnqo6+v3zPLOLEgtEgcVr5Cc3uIxXpZ1tHM2e/vh0qvhcRE15I3vrG
mpv30ACETJJFTp8wQTPIeNILJ/QEFmUgDExsTf7Nfd1vID6xwt4kbfLE939vf9Zl7a5D8AJgWkD/
xlVXykBbZYY/YzPeN7r9U2btizM1D0whAk9PFHzybYKzXBylqoB2QGgLe4c5qkJqsCWgZBN54Ky6
fK5o+VWmznZgHDBK+9SCwfEqCU9smWbJFnk+nVq2JnZn348W5g83kzFtba4gGRbbnIU7sJRXo4t/
MTeTIM/VuC1UaG3I36P6R9rNCzlToNGyuFRiowXcOVnTcVd2d7nocT+Wn3rqwE0f/c6JodSpoiSX
Ad1pucTPKBMEu0D7tvUfBpqOH83uaYSStpYa1ghQr+NKhdPrRjejOWurJI5OZaGQWmnkRwu1Wiqr
fNtOpupDmzOpLgavk9ZWG8YQt7GyIoKlutc5MA5rXP6puKlpSkMUnaQ7Rgiv3aplhd9OZfITFdVi
OtXuDanwd5PKKSxQHMpbmrAlA20anrU5cg8gG97YkD3umLHmj7Z8jMr61ugIgsCmml8jXg85XFcH
tBy9t3myUlqhinG5F08qwVVGesRT7w76N6Z/Y8nEamSIMRLuBHNqW7VK6Q/lpZ1V7SDzfjNIJVxX
KUVZ2ewKqVG3ggnHMubbG6XvRPMpzlmAgqiSvlq2N6FDcHuoErsA40hzlcZ3MwW5cv+ajbVf9w0l
QBveKhpF/yCL75CBXpUQRumGSrxWJv3DaquLUNtd7maT32rUu1mbWuBBBmKhDEeWYLhtQ+OzFIfQ
YNUkJ9BmHPbrwnEohInMvXd/yEj5APwSlfPMBGU7EgOHpuVg0JRGIWXEGOoXBCuXaFAv8dDB9tD2
ZZjlGw14wMqt21F3FyoP5WhZEaQ4wXUta/2lGeNHGJaUo/hQmW2PUENaZzkbD4GR3AvWlI1jd9u0
nrduqd0E3MkRi3pdwYCMaEo/SUAjSexM4nqlV6OxhkbJMyek2CnhxTQ5qDla7riItlOvbey2pSoB
bHTJLFiVSnYUY/0dJP132jCrSOaVVt1nVddx0SD5C4pXPbK+49H86foCv359bahZucX8nnnZhLFC
RdduRZ9AsgzsS1kDnikXo5gfI9N+Tuxxp+rGvoooVZVWP2K/g9xDwNHpuCGajdOtjr+aUPxKLblh
YA3Ru2JjVtxh1eGzltgGpp/CEOSwpXtA3TvLBonL2uJlDtx1Pc1iG7Xak0sOa1W5b1G3MOLj6KgM
ECkg2pECkY9HMyf3tNABuHPnScXFrQuKC4ZHPcyr/qHqwWLaEDFsYVsnhGME2gXlfY6QYeXO01F2
7jqeTVKU2IWJydHAJ4Uxq7MxnfreMPOPuiGrTFFtvPYhpKn9oyuAlw0XWYHpPAytRsFmrllymUDj
kQANVzylBHQiN8FezDTqD6l2awWWakVq6BjrF0uzyQzFNzABc+/KYLfc8pgLvMwyNVcikmjTkfoE
lXlXGc3ZrEfHY9ZI201o3UqpjNussxpfwukZHJiPY3vQO6bBIeOUWvnCyYGoR7DV1VDjIAkvVbf5
agfm5Vmm0ZfaeyB41sZYK7mvzdtO655zFQgMV6RFkb5VEHY3rkVRQqE4oFZZxoD4ScXYTqjhBDhA
9Rs075WjbbpaHDvbxg+lJBkyZc3G0MIuADS79jSUoj1pRdydACBmxnqDsoM+MqwapRz3eSPK+0Qo
6T1t9fLzdUPRoH/Ep4jbphXgBRlEoebVptps/3mZHZWx94k1rC7XTdABmEOY4u3vQZIhTFjHndE3
56a8B4ep7qGLPZQq5h3XTQbxrufKVXd/dlj2yggw3fDbRuu/BwJIR6U/6Mr+uh9k6/FurIivX456
fUBbsosQVDK25je7bmuspvVg2JnYuPxvWxY7noapz+W6B95dE2yXBEDbTIeLGPt/Hujt7hwhh5v/
bBfUBljpDAy0/re/Vlm4WIgjc1L9/HdzRrTaOYRhdD3odXtWTERPReYtvcim1KvgNiHT87EKIE4V
5dDeXJ9abpEuGXCzH49J9+jWYXbQK7BEGQ4dd47WuSMDwcuQ37SetMfToLL4Xt861W7jhZD19ten
SeYmW4QNYv3nwGEwHMkqBDRbPrbOcJ1LtT+7Xj/KccsXpi7idP2kISaycQ6cEECC3Yeuyne004p3
fRqjPD0Nrv6UVwq/h6pejEprHq7H0XgnUEZdHa8HMiWkvkq6web6apuY3gSnF1VNVtxdH8ysqjdp
zaWFVVYUeZ1V4HUx5I13fRlGc3HHB8a7mgxmVvFlnzyeI1hXDLX+HidtppF+QG4BKfRN2xrxBYg9
2hTDmN0ygl+YA2V5h0WdvS7CuL9PsdRcN7gqPEx1ZXkB6ptHaq/aCwcre25B37juzOElmvGzszPT
fpWjKVeZ0hXvoi5/CJVFLlnLF6dP8q+xlMgGE+NbzhDZM6f4bUcqipyZChOOwuvVkoVjVm+DkYpm
VR9Bq6Dk5rjQCCuBfkA0MeVOz95zsY2YhfwwiDgY7Vx9Z7V9Z8Pw/4yH5M2RUf2h0hNQvTXum87s
dpUm2bSJy5BoFFer7giTx1czs1mClsDl67YwLZFUzgrFT19Vd9cXtFCzWSSC0r8+vb5Qx4BDSZgp
lDsc6s9+ZTj6FhSz9fVpuxygsHXH70cHR71/P4Os5wL6NHM0c6iKyJtrW90ohoYL8bLP9fguM8Ht
WJn9n1/1+oJsgm4rG2Za112uxx8VFZ5/HzHvLyr4bCjSd3OfEhfJCPRCWlC+6yozIRK0jE5cZorf
KmPygIlB7NWa2b7nmXLWzXIImRHfzU4Q/Va5+QHB230ZLN0hArlFNjvYGaiKWx0UWRgHWx+cDc1r
z/Wf68zFjf51CPpXs8DKJTJ91AN8QXM630m7tN5GSy+8MBzme1eLi41r5djt5E1/A7vf2ZLaHFyI
NW3WRpWqzzAKEwyTottKTe/lrOtno8wxWjCsgdEEs8AujaozJw6DorBIzymt09bAa+GUpiLbdhUu
KZlkwJWnw3RKTaPdGhJWgRQM/zuh5Setm/QtzjbhSXN1a8uFYh/TFCFAwYLLVXYjIZ1sS6T9O8NM
ojuqEUo6zba+wuwGXwnru6UPXzVtON1fd43NWQGV+d+uY9/8Z1cDmfO9Ssb3tm9NVt8ufYA9lRzJ
PtsOAd6muC0DZ1y3AXhu+6ocIn8gLnRd1ipTv2C4y/WGZOUkmH09noe76wPxsrZnYCexuT7Vlv20
HiVuaJTmtmRpI7g7AcvG1Sfc63E1/nlflAAqO3pQ3zAE/55J88OoCqQfrv9tW7rY3qBToht0dgUp
KnAsB8TA6BLuDFyF15B2Rv+6bSic4I7qHo4+jpvMhNjvus0ejPUwYc90fTZEQX7Gomx3fXY9EPo0
d5eQngedmWNcH0xhBgQ3cw393Qafs2aUa+n77t/9mH+sdaztLtdNpetILN3qXVEToT5mWbtW9QF2
BQBKu1ESwXdHHGTko0ZEj6nMKViW3lxsbgsQAZaNYJOp9+d5U9UY8IHj/tnz+hTjfKCm5eHvIa4v
FGbYXixG6nhOO9jADM1FCyZ1dwXupZLxS3Bi/n82hqal7hQNiP/6xuuO14frC+hQGQcvb57nEvp4
6lr7cGlAq6g2zj34zyXMK2gtuAa+gxo2DHnM4lYvMaowZ/Q4RcfA0bDlj9QL9y4OEd64FXj6dXtu
uw/YfagP7lLuVhWyGCXq2F8Wh6LEFcqcSJsOJln51+1dREc0dOULUxwbc6KReNWE0WVuEjmrRYNy
aGzOptX1x3YiuVSOPVbmpnK4bqqTlFevz//8eN369/XeRbiW5crvf7Zfn/5nm6k72j6vUn9wwFDJ
vZoOkT7986CqzV3c8bfOAr54Htnmq5YgPlDLtHxnaPdtitL6UGz53GpauxeWIbaOlkS+mxu4fuAB
/ywKjfEZCg+pO6ynoYYvU53FLyReEmrMggkrQ/EbYzo4uGwFU2KsYYWz/snxPFVV/jOVmHp2jf4a
mo0Kg7Rw6NgH5WZ42elaj62oyuh+pQ5GuAtySWvdIu1y9PyjdLU38smVewyzi4PUsRmM7RlCwtht
qrzMXnqVIdqkZNpGQcL1bgUeB8j97qWvw/JGq+psoyIQ2xddmD8707QHjJQf2mAUqJ6C4JBHfXIf
iPD3+nGz7vANVmNxsYu8PwchU4ZxecPye8CgZKaVwA2UVii22El+JliSnq4Phhy7UyU66LWmg8WB
QpdeQZA8GXosxtV1H7Scy4/QtNHAicM/T/89xHX3vCxf8jwrdn8PnRnQgoXSt35XIQ0Yx3mPb4t7
vj6TKQI0u8f2/vo0qWGxQE/dD05zthkItvsGBAR2mBp7RaXUL1PPXDWRonqzZ+bW8Zg1H0WWv0Dz
GL6IaD511KM/TW8hyZIhCfbFvCocZAIrhUZ+gaPdEH1LPsKQcUKxyO1zdOItOuXFXK6wKxzmdK1c
xURLb69P/76QZkpODjI8yx64+xI/Kz0x4gaG1EfHiip305RQfIfRavaR0d1cn10frruYy37Xp9Wi
LhJDCF7W2nfxqCp76aDrylGp06X3mCjoiK/W8fLydZ9aCVQvy8BEa9NkH26rX7T0ys2ft+ha5tV6
aF7+7Mz3dNZIljBr075DMMRB/v2MP+8fgrzmzOIzGigFh7Fsh43XwsO+D9Nc3gdLyxGrNVydf7c5
TdeuUyAwqDtYwqFc0W9r1XGOlZ7UR7QsL/TE5qOKrAq/Meu2bGwsZRP45DYn4vH6oomr/RoeSLlT
S3iCbW+UW2nDd81aI3yKg8L2yx5zBD0Z0VEh7yQ8p0fqNubW45zBsnGLUPnZMF8LfmRPSWrUrfmY
cywfgmx6HE0jWpdJhoAIpsADaKY/cqxbwzTMh7kOAE5tnQ4TkR29OabuhmiT1fVV22DSObV2cGQ8
j8FoHGfnsrHqsw1jjRF6HX9Wdn5Ty8R8ro3SRlMRYgcy5/FLqQAgLDvY/+87maU2gOpO9Alf5M87
LVYsr5wa/ZbZEoi7XWWPQ4ZCCQPP+C4JAnyjtLZgRJLZ22Gy9EPCPQI6TN4x0U6KI+tbu51y1T4L
/j++nabGXZERfxeriv04LpZF+PGuqko426YL5mmVLxkMnT1pJ0adGcAlrlvLJgmD/1QuD3/2a2tR
kG2h/POO6yvtNJGQPIiACELE7cy4fRiJ3b1ldNFDaeFZEWP05l+fXh/YQdhWd09lv6iAMB76u8N1
GztoAjgQBGTYB24nSKbtw4Mls/o0REPup3nWPutx8nX9qjXjNzaH6DvhXAVMnwi6WN7jYFV0EMt7
MhtMoU5E8zwby/hgCH6E/PMe6WbaSnfyf95TWfBS0kwekFS5B62d3AMjT+Zbg85AokpkuEm5N9Sk
YfOSvL703x8pgo210sWbbKzyjpACgY6PVN1Vw1+PyzM56lOICcPKVB0e5bLh70ObxQQAw3p9nBHS
+t1I4noTj8axkHrqx2aivCCS/z/Ozmy5bWTbtr+yo54v9kn0wI1T+0Ek1ZG01ViS7ReEyg36vsfX
3wHYuyShBPIGww4F0RBJAJkLicw1x/zYUgu/635zo5Wt+oRuIWFavPzHrk5cf5y6rprX3WS2/3vX
2VG1QeCxnuYhw4jPSpGoD8Ipsk9u82rBb57lxlB+bZHtV1vm38nsrL0oC4cklCFvcBYvRcczFsU/
E6JC20wfQxkggD/+yewAwqT1UcDt2hbh+L42fUxg0Ep4qr5dOy1Dhi+uB5Uha7uXrhPd3SIZ0S4i
poqvmZWXrqf1CN8ZPJ1WynFnwUUe92bSz07Opr1qQ671y2mHclo7fZz+5JbOXJlZB2cZ5Izf+09b
etn9WtuFt+2J8zcuTeMy6hiYk+M8uXESObmZPtELfayYTL1+Wd85rnxpqUzcT199uy/Zpr/3rWD3
nsE4qMEOW+5++qMD+qQexdrGzGPYJVWN9nv6+LJP2TPdMd9n2mwIHVhLg7GMT5qh+0kC/r5Nkkow
Pj1+VCQyvqZP05/S5dlFepJ39rKuUaw+378sh8YQngcxHLPpy0gcITXNjsNwJZM0ZWkQrizmyF4d
g46TuUr6TpBfk6HVAtfX2P4NIIPkxhVecpNHvYlG3FHXdq/ErzdcVg0Av5e1maqaa2Za1fX0xekP
aOXkprwsxj2nFWVLfphBl+MCnUaM08zTwHTjHjOE/GxaRMqUXpQqpKVpUdGQjEpoNXfTom/4ax6Q
yqfMVpSbMNY+TatbH3ZrpeEhF/RJ/1TKTPXyCmFeTVslXXzESXO4xShbuy+T4deh7Uirt21QZ/CU
+BIzHv0GrhDvo+PPkiNogqkuqR9afJWeFAdnkn/+Wm38tXTDvHNmkrqnl187HTLk18YlgOYclf7F
REKPeVycV6lLXvQIS/9FRx956i+LeemhRLNJoZm2ThuGLiKyT8uRSL5EcpRcTkt9nG8JlUh8Inlj
B/R1kQX6/g1st25dMp696UqzJ5XJi1cOoIIPKV0hrJMcnemHAnzWtPevL5qqR+50bo2+Hv6NLpX+
DflmLq8W7W2I/8UOgPy2ljrrSSgU39sdqiPbvsmb8KEcVyc2OpsiZDq9qkPrqavUYMVAvL+btlZG
gCdGHz66MtnTlYbFTtdK1lOBaOw8KYLufPqWorQMR9ZB8MGWIvtxCHZTkZbUiB2kV2YAx6KcIGAi
t0iki2mxD/svA76zMKzK7FPpOpupSLtibkwecL6um0h51FCNhb61ryKVGQ8hEBdjZLXHKdvct7nO
3EsgGw55odp930cauKG/N3cSOQwvXxmGoSeIgtjXebSqOqoTr7l3vbq5x2iJocOI5FDHZRHkDQYy
bf/8sodcOw9toEb7aX9cT8oLtUFoOS0W4wHHWdzxWNN32iLWVzBF7Atb1S+qui8+dgl6ezoApNoX
Eq1VAMmsVcP97t3WXpN+x8MpJk/QHb0GNNS2Q2Uh9G+DB90o/7JVKfkeOgrpL0b+WVX0fFNBJtwx
Gmnss0HO8UCyza+BlK+nXXOLeT6lFdbdEOEN1wufJ4letHdDZjdnU3kGIsWoMfJnJyNVUco7OmNS
qG9LRJWb1DesJxIH9tOuVaB8aSyBBlExZH4UIzrTOaROm69M3qP+ew4h71C/ziGN6VNN51CgGnrw
k/wv0nebcycPtfNIhMMlyQHxWgHs8TAtNkWYrBVPKA9aVf7eOtiu+mpRhEp+yaRRfI7amXkSVQoe
BT7pa9GL4gPJ8O1VLoflJdhkOKKSH61NuHmf+755IgVa+2mV2zKShh9VTpgAQh4gKOfbg+0UH0rG
M9Ma4EKrJs9tnHsX8LJi8HdRm+0YmcMyavw0W6yBPGMzrFUr3gPYO8/bHnUENtBOFRsfIlndOJ3k
75g2slYR466baX1uKeQCIXROdqqebtKqxTLCrfmGavsYv9id9esA7ZVqarhqyaO9nmmKnaaRCzou
5YFLFk9a9L82NoUnb4qigUgwbph2mbbajZJumUCAoh8wQQUJ7DwqXH2vMb65N8Y/06IXtcZ2wFxy
WprWT3vIMfNHTPqYkKmTAOn7+N02xePI0+NzD9eb1QRgR+n6kAH6v/ddEiZLmTyLCYRuDuWDYVvh
PdPp3q/1WWSualkpv0LbQG3efIc2zjOM9JdbN9OcSxd00IXlRcl92DLJUUmi+a62YgUAun4WUJvW
YBzlD6BTcUCrI/+8y6XysRDyg1uELUgdjLL6xH7SAzxUAtkMd3WWt3iAqD3U/t694R0DMXbi3iIr
b3eqUhm3+vhHU8hb1NPbPvCNkShW70nB3KL/I9ey0MLiShnoVrzsX5elfy4qXtmmddPXGo8s/N6v
44tpcdog/OIH2Hr9+mU3k0wqs0zjj4g3jdsod8qPViOtXnaALEPXLOi/vRymVM38ohoQ9U1fmjbU
td+tw8hzkFxwoGmdXCUdZtd+fDUtNqljnCd+RjaEwBvHdvUni1e6bWuTBDAtln3vbSDViMtp0QzT
h4rprhvEVM49CvXzsqr1p6x3EbDZd3IXaHumLkDwu+InaVjiIigyXmmmddMf30/KHZorZMvsK4ZU
PXeGIruqmuQLucBIz21HWcvCCu7aPtFvNOWvmrEFhDPYVVyBMUPyOm5MizS8E5ov1oLZoc207tcG
J/ui9oq8nZZAKeo3dvLXtPu0xtdlcUWn9fVxgigVZEVU0qYwmwYhaVV+cdFQ/ToGLxeka+fDF8Qv
1qqwmZkOmPqXxwDkw3u9f1lynF9LU6zqoFy8bGveLP39vSnI/b3n9D3mnNp7pWWuegyAf+/5q7xx
2wjceed7dueS/ei2V27bh3uUjeFeD527Ou6bS3As4f5l/fTp17q8Y8KsJbOB3V9WJwWR/mxaLofm
W+SSmI8/w96J9XQ/fZr+lHkPU0WJagzE/rvBkYXfvVrWTP8yFW58HbT4UP46zMsRmlLqN3IwsvvG
409/pmPRKWjO/vjX//znf791/9f9kd6kUe+myb9QK96k8LTKP/8w5D/+lf1affX9zz9Mshttw9Ys
RRUCEakuG2z/9nznJy57y/8nEZXnBF1mfxOBohtfO6dDrzC+ejXrIq/Eg05e90OPAI3P08sa42J2
91ExQpTipF58ccYuszd2o+OxQ43M7JPN0N91OPW1E6VpeMCQXjvtMv2x4txaJQX5vvmZ5Lc2HRVM
AqJzNwi1D8Wgq7/+xIP8QSO0XjM3zLWGlqR9ICs/u5Bktz572W/awJwbBpqpDzI58xkU1ZPLPLHa
vZ7E3X76pP79adwDckpCN468U49Xk72jyFeVX6e3mU8qraP1r5bsRFzpnt2fH77yuj2/8qamGoZm
2bpqmYpqWW+vvK/35PG5vvm9wMZ1byhx+qGtRfQBd4vxM+rtkvmNcU2+0XucyUjb6ECHjH9+rw4K
G2xgXjp7icnNdawJHeBNV97avlmAUGBd5xg66aSi8VD1/Xc5q4tveVTUuM94jznp+h99ZsMfhfIY
hVX9oCKaugvJ5Z7WWnUV7GUHieG0GMlMqnSqBDx//I6O9mDjRmWBeL/WH8m1iFaDmUTbaWuShq+O
32Wvji+p4qqtC4SWjozrqeNUwDrKZs/o8+ELbav/uNCGLKjnpmbJSL407e2Frq3EosPqJj8YEWnh
xXD9pivsxjYXVQdlgbAPWt50jV82tylY1DJJrn/t55U1SmE4oteeNhQ7hnXQw4ZUuNjoa0wzx5WN
NeYPTx8dRxs/msrvvTLd+NHk9LtyN7OvYFapm8aqhueqOutLxsMHDGLORazUV3WsWZ90R76Ztse8
5TBirmQoOR3jQwHeeFU21vDslOGnjjHmT8SA2QEj0g/uhK2SaLjqIrilg97dNKbp7eo2209LQAL7
m9/rmxt8niHwNVninDUq5EfSXNS1o73swlcrLfn1VUXSivVA/+QyDcjy8ECHgLD3uzvh5J/6TpYx
eGsYS7Kq8Vxc6bNpbvpaF18E9P9LkoWMX4tG739I0LDeqxYmQX6qxxim8u33jjp+vVBhIUxV43/e
hL9yCoff0qwvfNerZov/+ZTG/P/f8Tt/7/P2G//Z+9+KtCRJ4OBeFz/SD8/xj3K+05sjU/rvX7d+
rp7fLGySyq/62/pH0d/9KOuo+m8YH/f8/934rx/TUT712Y8///iW1kyLcjQ4LckfvzeNYV8RtJG/
HxPj8X9vHE/gzz/uxq7Y8z++8OO5rP78Q5IN+9+Gbii2bpqGapgyga39MW6S2QC5XRdCVXVSx1Qe
JgnoM+/PPyz534ywC1loqon2YvpSiUqHTZr8b9liVAitGjIbFWLHH/89898PsF+37P0Hmqy8ae2S
ImumplvW/EFWW0UZhKUW7LTWwr2KVzKGK7RNHQo3enLcDv19YHjmsxw3UMjOUkxvpRFXpJVadUtG
vBr95XZ6O86HaFH37dX1e+cxO4aYl6fsy4/S34aeTo0qAylqsouMIvyii0J5QHp0c/jg40HeO/gs
rqG/9zrkN/EuKusCDKSL84rqydhuBSVqz8OFLJ3BGFxf9Q9SyXKUkkf8zkM8Sk6hB3F0XcIvoP78
XcPeuUJjP+O9kxhv56vjI+1Nkj5BOkV2JLQZ8M8XpCnc5lrU36I2OnKplkoZe0GvSmkKk7GUNo53
rquEd1Gq3AqSw+HFk51HH+vT4XNZuiHibSlJyiMD6pWyCwK/FmtJyVT/Er09aSqeDm9zfbiYhZMR
Y8fi1ckUvs1bfOtFu0jpE/kepZuIL5AWKKh7/c4QTG9lhhSkR7qKSy1LzDoqJS7xzFumzo6hNgOD
EExHB3K3HaOWPuLiGUjIDkrZIlOsV0cjYvYewUwmGK1uL2FSASRQGE2vrUl/Zv5vf9plMN9eBrng
gd90abhLY5gkogDD0mZiXbsooq0EDNXhYhYagBjvwqurDXa89F0rsraIaZ5akNdQfSjrtIPP4oNj
9qmraU0IrFqDk9mG4Z4h2xPbrhhP6fVP70ollx3P2iJh6gHWWAmjk2SDfD384xeq+/hMeX14gECM
w5mBukPqoOffVK/q02CjBnIIksJO8qY68SrNYkTFVJKI+zzYeSFcy7PK8aBSJGom8iNVfOkez8KD
0iGZkrM22JlmFGVry8wqCe/sTjlyAkstdh4YEkdzZDkzt3ZJXMD8BVxIJX12FdvZe2b75ZT7AXLv
7f2IwazVSQuDIjGydA1TDjKPn2VrP4IUfLiIsW39M1qb9iwUZE4VFL4qRzsb2eyZmpP8DZvsc+jW
7TrNUgwbMEg6Utb7N8W0Z+1beFmoJnoX7TIpKS/IxXU/Q/Nzrw+fyfu3xLRnzTpTVNI7ebnaJaor
Nrwz+SuhjaI8TMPPGlSx54fLeb+RmPashSOYx0MhbcwtOuvRU7sMLxyTmVkzqv3d4SKWLtSsmePu
ACRTyMmOxKngvtUkDwFleH/awWeNvDOdMlBjXg9c2e8eSXgy00vZcnTr6vDx5aULNGvcDNqUzFIw
2lllGZ6rcGlAnZ1LDIC2nwrTBGuzSZVckj95JDNVP8OmtATW0qnZgf+rauW+QPVpod+UhGF98SOJ
WbPLuisG+YbxjqROLg7/0KXfOYsRuuNjVCXlYitZ5c9OZO69VGmfzSoYTixgFiTsMGwcsGX45ISS
vGsU9H9BKMt3pPi4p9UUaxYh7D7xHDMolG0fq+VVIen5VytUiiMnsFAP5wMaQ4swXga2s1NFBZ4/
76XPOhlR8ZF4MMaYd2KPNYsHWALkVqWZ0U6SGoxdVw55vbjg9Z4DpQCwiNM8230Udt8VnUEAQK5B
xJzk5vDdXwgX1ixc2IUhwaSI6l1bIdonv9H9kWX2LdBh9y43vODImMVSMbNooZYpL1WkUeyyoICj
0kAisIyhusrD/ItUICI8fDZLd2oWMXgpcT1goc22HQK8dnMTkxGg8bqi4At7WhGzuCENRd4ZUUHS
vG70q9QyirvYMQvvSGVYOoNZ1NBGiwew5/YW26TG2LRSbTT4puGBfPjnL92IWWvvlcoF/RtQl9Fn
Vo+5jDkNLpGNYZkbPNSt5Dkly6aVj9z3heBizdp+a6DR6tqm2cYBc7u4ZfS73PHlWx+Q6P1JZ2TO
2r4lVZ2Ri3zYanYtVp2uNCse3djT+9ltT1r5kSCwcCbmrIfggdoQCaiYPcr3B6nWPllOWqwbV5z2
9sMA9ttezoBgMhapG+wb33+yImOt6pD3dH/UWTGQen74ai3UL3PW3p20Iic5dr1dQOrkTgZ1d20W
AtfJw4cff+w7scyctXPXI9SrhSTuwqF7wP4qWZO+/r0GagNzHcMCktzXh0uSxyr0XlGztt4quedA
ogv2kS8eNSRpdYGtqwt31WpKYMrmoxyqqHyhtOQ1KrvDxS60H3PW/OMA6Z7iRt4ujRz9rA4qZeXY
Zbvqs+4Syd9w4m2ahYE8kwDZGJFyJ+IuuinjzHsy7UAcaZVLlWAWBKLWdQu1Vb1dmJAQvVaU0M8u
TKwbjl2lpQJmzd5V3VytdF/dppKdfFWahCtUuJLy5aSbYMyaPJITcuIGj2FfL5Yu5LBhxqqvfPIr
0OO2aXpaZDFmTR5nbjFIauLhn1Fo677LPuq+G0Oagdjd5FhsHD6bhYtlzBp+gNOVqRrM2VleGYE8
V/0nDG6bI3FrocIaswbv6Z1ZuJbj7nkg2iufCYwU/fV5a7hf4to0V4fPYamUWbsvPEvCYVBNd1FT
A2blvqjDRddHFHyuqWBNUJby/qwVR95ylq7ZuP7VCIDSkReUa7K7b1AIrtTWkgH1qeZprc+YNXLL
lAMX3Yq4q92iexY2yRgrLwRzeFoQMWat29KU2DHkjHtCr2glnPBJCaFNJVn8uQoM+cg9WXhiTTOk
r66RZ+HnSD/I3dOpwyRJFaQCe6RTgddNN4dvuzJekXeCsDFr6B0oP3WIOm2bOKkNDKesQ6UcNlGr
Y4NyiSc6HJAzXVbD+mtHNlV5SX4zI6DXSVmaGSiCIZBI8jDCCIGBbVtF254NXmz5QDKsCGxhPbS5
+Szasu0/mqQ2qNd2jCHXUxS0or42GcGzzTNQFRoQl55sGv+7kyW19eHw6Y3x5J2zm2Y6X13BUFMh
xcLh2OdN+qgU0V0onBWeZc21FlWfI1VcgA/twEXAYT5c4sI902chp1VBxEvwh/epkB4wOXPXCgY/
KxtQ1ZFbtlTCLNqERpkYUWtLqOexUGphv6wdqQxI3hjqIyFn6bLNQo5Wl1oXZ320Lyv5p5EgjhQZ
pLM2xxrC1dXVeOEqgwypRIJRdfjCLQQEfTzdV7eqtRmI9TNH2mlFFd1pnSo3Z41Zp6d1m/V5vAl1
zYcY7O57AwqJI5k3oZQxDBWDYkUv6Z54+2eBp/WGYnBkz9+1GWlnn0Huh80HG9vj3MO/xnUacaSg
sT69V7PnEYj7zoC+G+/HfhruUR9hniWbUK5vy85+7Bpebu1xzeGbM9at90qb9TfQY8ZtNOjQSzOP
5N680leI36B/4yi5ErzWroqsfz5c1sKTSJ9FJBlDy6IX9G1agIRrQCF74cKNKtTU2UiYhJz2iNBm
XRCESUXNXHN2V9Y+ie2O2d2brew+Hj6JhdqszcIAOnfH9ke/F0Vr0h26DwtbAq0+cjsWbr42CwEO
qpWmkTRr69lIMTDQluxSv1JVUq9+xq2pe186PXLNMc1bTzDp8/S0adsjhS+d2iw4hMGgmhB/sztL
L8l45UwZ5HBEd3n4yo3t/Z2qpo3rX8WBEOBQqmZ5dufw4nylMG+TrLIygAdTOKc203niRdiSrYk3
WrU1exWL2LjRwvRCxF7knZWhg6bx8LksXap5NHDKQbcjg0uFBQaDM/g0XpWJ7t+fdvhZDFCUEt12
lBXwaUzryrCAswD8QA16JMYstHpt1updHTFoH4GhbxBLrsmisVZow0izIlvxLK61LwkP/iOPnKXb
Pmv1WsAgmtvr+V2M0Pp8jM0IgDs3uOq0xvx2+HotlKHOmnyc62mBQsLfDQ1jGJ9k27GwAYhQutJp
wQa2uTpczsJtV2eNH36W7VNxiztfUsB5SELN4SPGpbs6fPyl85g1/57BxTpSwoE+Gxrr3LOrVZgg
vOPNPTxSc5eKmDVyRfdaorBd3/U9ueqx6Thfw6pXrwuPh+iR6rV0mcayX7V0v+48vTDlElj60K9T
s5GwfYilI/F9ofKqY6mvji60FEcztzSQXIHeCddUYXLcJdIxcWoCXqA7V6YfQ1pbY1og0h+Hb81C
z0mdtXhfivAk9gf9dpA6D4qg3PZRBYs8IMdpfMeVHDtfKxLxs76EOQXta5UNQ2d+xEa7N+LTRtPV
WWCI29ByIOfS7e00j9HN2ry0yOg7UjfGOvBOhFZnYSE1OqR+hkXWKtcYnJ15bjVef43sEDBH+3D4
Qi7dvlk88I3CQWifcgpxo6zcuCCPn7mjlSvgKFJkYkrakSfOwj1TZmFBM5MqSzNeElKYz2jKs+s6
5UmThvRtxqKUPvoyYDBz1jjDz8Nnt1D1lVmESKHsQvAFHIAVqtni99dYypOam1pyJAQttF9lFiLw
pRWV1vf6roFSu0pDpvLPQ+AMCPlqFQPGw6excJOUWZQomx7BQ6N5O90JfTxsRIFeKr62KluvQQMH
uvjRDr3ldeea26pABg8XK4817Z0aqMwiB11P3Q2Lvty5GBKYo9I6B/h6Lvnksm78OKzVa4/EGrkm
1dxta1wCijRAxFgXuQ+831RKfS2D23PtI1Vo6XLPg42MEaTs1NnOQzbfngWNV13EhQFhgwxm6+LI
aS80vOkd/lVII8mFobGktbdFDGWpvDQtI6/v4cEAjUdTYYBLNzwU47y+a1VtAG+LAq2HDS3oStVX
St8Zzn2fNZ1+GfeDyIuLHqhp+LkLkzDDJlQUsrUZ+pSk1PPDP3mpgswCEe+/jt3kyfCRYBim2nUV
FmipVmlEpkR47SJiibw14nLdxSC01Kzy2HDWUpuexSjPlXRMhmN3V+UwYJNzL7CokgRfU0Yh5SXi
p2YGVuHD2JLNmqePUsXORZRb6DuP1Ikpv++9WjoLYUkxhJWe2PXWV2s4iXrcl02LDabCbTxX4d74
V1qQYSi4ayNXwRyu9PwguC7rpsgewKky/IrIvvFLRsTJHPzpl3XbfVcNNc78TdibQj3zkdwcbc0L
QWnMnnz9xGx7Na9aVfXuYGT1w+ip3KVnoMaM055K8izouZJa55BJw/tSGXB3JCcq2iSpVzpHnkvK
0gnMgp6PWjj1B1nfCg3ce7tW29aVUnImcjCRPexJB+GS5SrtFvFNhYoKrExXhJtMjYAiwsh1K6vd
KLKTDNJZg/RIyBdO2cr4EDu1j/FzaQQIldYWUc9+KGrbgJnZelmAkSGkQ9T2Z4oiBfpF2dW2Xl02
hmMmMSiKMg6kFXwm4X853K6WznQWeHPPUrtIGYwdvdleWYeG7mgQu6r25vDxF+LZlBLxKtLUECxt
3/Oje9d3McXCw1t/JMNlRCmJsD4yJLMQHOTx5F4VAsphIAE+9HfY6/rrtC+ss1CvsJPBaP1csXIM
hsruSJd5qsTvNEZ51jGDi53gAGSruyFONHyZ9NqvqhtHMWoFyW0JEVvaWAoDWxAjTB1+quP3ifa9
qvJY2Vddl5l/ta3Py9xZZEoIlddNIGzPWonYcuXHLmhbyC2YFQUkb/auDyP6QxKp6o8U8YannzZo
PuVBvrpiqR/b9YCu9752Wh+PoLzRi63ZUfeOPFkXnjDTA/dVAT3PTIiIvr/T3VTbpKB4gdmB+Ku1
+5Rn6JGbsVR7Z4GRhCD00nFtk7CiYS+RBZm6MoNSPpYYuXAW8zRU17bSqme0b1eh2cRnyLm1BnjM
rhVeqSAHj5zFVE/fqVLz7FNXLdBnh4O8VbJYazuMIHHgxdxJMu2v0Of8xFi3XVeXiIXjbEge4FIA
qcZpGlSgOJPN1o4eYt56oem7PiA7DNRNJTdXcSXwEDrckBcutZiFxKB2yxK/n34Hr0rF08TBZ8aS
oQ4fPvxCE56noIaeST9EHrqdhGr5I3lS943a/CjkApX/4KQrUz0247l0T2ddPj+LFbu0Ew9Ecz8A
dcdbLrrQozBh8E6lO6ReDjKMv+5IQ1gIgPME1c5LaxmX5mJbSAoCc7Uz5XAVuqFVrMx0yE/sQP8j
UdXtwt5JPJMcNq+Dqa/GdL++936JxXdi20HaX2EMP7S3DTr6yDuxUsx6ZUbuaAza9d6dbzuiePLh
/Xp3WpF2pz3oxazzFSOwoTflAIbxvOJexyLwoYjcT4er3NKdmQWPOHfyqMwFnWAQNxeGX16Re5Xe
16lXHLk8Y3/kn+3amGer9j1M2LjP4q1kJKmzV9PazJ69EttqaFq2DP6ZOGx7DaaerqU9JZ5ty+1J
9Q5B9dtnomdpXdeXqrxtI00mshiGh4+z1fv5fYA5anN++CK+35qMeQZrZSNHi1zukJbbzYouzIMV
VJ+GgGuoiGMJmkuFjOtfPUx0mQk3QMcVlLpGMx6VVo19QOltPCRfAi+xgaG3oQrc/vA5jVqed+/b
LER0nuaX5GMH14mRVN2PzHLq4QIymTLcdzJJcmd5IwxTAV3vFrATcrxFG39VdVmrPaP8V0yA3U4u
abdNLLfNI4bLgcVIpLABArVQWtp0HdD0jfAqJA0XxFieupjuDBZuALf9oHrax6JofQU2WV1KRHov
S+LIwHehjHBEbxJZ+avVw6bZDEbRScmXWurrTP+W9lDWVzUO1sBgMvK45DXIVZxWlcCo088DpoQB
WnEZ2w6sKRKjOdJMF+QTiG3f3qCQ5BvkbyFUU+FYVXyGB0w6fNQKVx1IJcsyDycXLkX3HFb4b3hn
niEb6GD7qPQvFYXX3Yfe8qX+qxPoWOltDt/G959YaLXe/ihhRrwHhgj34dq7e3zFfLzS61qOzk87
/jz4hYBiy1g2bhWJ6bNzWzNbOMKqkq8PH3+pFs6CH7ibwOornhzYbURGcgbZGCMtRO6gAs/yCm5S
sVIFuPKTuuqGPYuHZizcFERbtauDErN4J8z1z64T5RFiae+3LPGNKvG1KHvhpszTc/tMHhTfzYqt
5UHZzXhp+gZP/tjbhjr+1nci7jw/F/Qag7SuVeyGRAcAdQZkw/c/GBYJdfuQkZzeX+FnH6o7mOCm
qqylFvp9dyZJVlYzf2fFyeeya2TRwsCPak1bSQkkSGpQCi6FcQ070TZcf2BDcDIQ+5ilql4FdYjP
3Rm27Aix07gCN92SidbdY74rBu+8dTyGH0utKPB/VjSMHrAp7gIlYNa7pJ1vBr9iFBJucKFaw5Ha
//7Tjbb+tvZrZWK3SlZXuyTy/AeTkYqV1jg4z+s1/peHa+jSzRxr7qu4bBvkbve6Umx5bnbS9xT3
VO/ZyKr8++Hjv98phLTx9viNKoIO4m6/ZZqitbDwNpPyBnmmhy45Y6JSbFJEYPlZEOMQGh9pdksn
Na5/dVIV7+UNdjGoAdOQYf+zvleacuf5IObuD5/WUgmzwGQ0hlS0Q1jucMyU7zEdQ5hhYQPw7bTD
z+JSYOGCZ+VtsdML+anKkvLDoJPle9rBZ0EpKWtZ073BuvZNaXhyMFbF0rYJMGY6fPylajsLQrKH
WVGmOnjfxr2b3OiNnVvxWrhhYGJTmHvR8+FyFu7BPFVY9KCpOwzlSA9vQ9zRMjgJN4NtecUR6d7C
icyThJkXLrI4TdydkeWgHWKz8v1VLMk+cxs2bpmb085j3swtNMESPqJ3dRAGJWQIDaSYasn4Vh8u
YOEpNM8SFqZu+Zkvwdiug89dpojNEGF00Tqk9ulQZQ+XsnS1xvWvGp3B263NGTh3mELivOk0/loM
sbUB9zYcOZGFzrg5a9eYnEqKW5TVFjV/HcrrXHJl61sMCdDWGUu17eayxrYNzx/NsBJsg1OL+b3T
Tm/W4nOpHYGikXUX9mCzS1eyL7WcXBcpDfOL04pQ3l5BBwxHaEiWfZdjIHotdNO7ni6eJzfHRluW
btKs7buxlHABNZO3PSyvQhuppRGl+goh5GnZwoY5a/5G3Gkh2Ujhjn5+fRN0IARWUt2CgzzpKs3T
hX1JKsugs8w7J8J32h3g+wqtMzCnOXqVFurZPFUYNnTvknKWbs20tO+rBnDeN5Fa4Ofx+ZLcn1rn
eMO3odBTUvsS9FsnntosEiDBLvK6Eco1on/zum8V5Taze+8KKJx00jirMU8gjsE7iq6pkmvZVLtV
nzTrKFdAqrV1j5Nvex7qJ+phDWMWEEIxOJJLXbtVtEr6kUZF+6A09F5OqwazWGBg4MucYhXvCt0O
gvsA+jIg19gRJTC5ysNt7XA58kIPZp4+zFMrZoZ2CLdVYfjJj6YOW2sLRMtwoLmRLwuesfUUXBmG
TMZYUU4MqXlMHLxlPupO4heA1lojD26sysdKrwuqsP2Z9wFUtFWQRWm9B49DnuCa4WSRGycNDhvz
nOQS8HpWVaYGaKtRnKuwZIAbwL8wk/Xhy7IQSObpyHDb1QqSHknVWtt3n3AzhorokoxmbTBM0B8P
l7LwiJ8nJOde7YYRYRbUd5vuetkubpMoK0/r+84Tgg1cIyEqZi4peV4RP9U95tAXQvGL9sQCZgM4
Qq7NIC9a5S5m+D/YwBuwjXMyp49Noi1MZKCgffvEQFoW4BQRmNtqCBrttvJqYQybsITnvjZUHO3w
e+jazlsxUmFtsWzqm/IiJR0goTKo0jiw6DQuKUNWMRjPftKribvKdIcY8QjSsUDcmqUm0EW8MUHj
hggYIWjfNB7mJvKRiLRQk/Sx1/Kq3wBWqG7IKXLv49CW9oCo/A8uDOjPkeb1R7rTC014nk6cdaop
Fa7rbRsggasQa6oLYXTttZqnzcbuahyheUNYHa6zS+czC0za0POvwSdM0wTtvRpk9Qz+Q3cN9wob
1NMKmfVGmOsXbVxI4X2e5CFM0KSJAMgCcQeBrON2fKSYhfanK2/vTdcrXhVoiXQtSwFMcBHEdb3B
QtIpjxQw3uR3Xvb1WX8kFUFk1U4gXUeFOlDz5B9W7uXXoAQZYYrTY1NZC9MzxjyP2ACRXeh9JbZu
Zac6o3E9wySXYVibYLUwjLEvQwGwxMWCJQzBbTkMvVHpa1i7xv/j7Mt6HMW9tz8RkjHGmFuSVGqv
rkp6vUHTPfMzBsxmDJhP/3/Sel+phmmCVHczpRaO9+NznmUP1fs86qBj2KR5lUwxhBh2Te1zmDSH
SAkE5elDk7pEIfMQgDqp+vKU6kxBrxj5jVsCE7B+nxeAPF1v5Hce5Q9DvkQjN8b3JfVUcx9BugAu
KiWEivw3w+u408kIxxX1s+6lcjdRnek2PxDgEjiMzqmpZUKlnfNvFOCQ8WaeazXAvo768EzJvMIX
0Ib0FFx5ptZZ1z9qBJlTnxCixubT3Ahly1vGMpOn9zkAvdX/wlalYj+UoBj+hYCdzsPBwUUt4zdS
iUbf4NU1ys8Qh9b+57JvRZkevQjV/NeJRV5WXgwfwvZGgGwf0mM/6HH8u54YTcWzL0ZdvSKMpkN3
4Kbw1T9qJgR+ehCHABafedABgSM1DJOynzlYGeRVBV6b/x1ENM7vkNRhOocfcdPST+PQR161bxxe
ZCidAUBwFD2Sxs2OabgqPDdIX7df8d4RwQ4OhBFML9O2ZtltpWIfrrdwjA/p/TzbNH7G87RhDkSN
wE7BMWitGsKH2qi2+VHQMBUw52Q++xpNQVr1+9G4DoZrGIC22pcM6k9fYV6U9veE5HlKYKMLSM9D
XzdMPKMUFsAYoiW9+WoKAY9CqPvbvrY7vJJHmLIHhUcxwURJSBRHU+9dMssQzn0qNM0zOB7poelf
8a5RUBqFKRINYlhNejwvE1LlVb6x/v4MxuFLuDqDwuOc9xm5h24oDsk8hlnDt6YQmb6z8+DnIskd
YVztRpjnwLW2EgiiykNQ9WX16foWWDnV2OLG8ZHwayjq9g+8SduduRh6JVNTf1CnhS9R617GC/h8
j/NDaIc0gp2yl8PO3U+LjRtm7fcvbhgVMMpUXXivzPJxvMGDt9cYQoDjbz82QIvbhQGfpeAdlj/A
J72cjw6ekmdwGLAIr39/5Ypki2uFQEa7aSeYZvcjXBxgvMGLPA7gdAaA02dkWWi4kcFZG6nF9UJg
TStg5Qh/IlhumENEsIX24PfbjZlYub7Y4q0rYT5lg8pvTlaFcgfzTnqrhYC9ociHW+gBbYlKrAzY
EqzeA5MHqYJ0uI+paPhNnsk4/laNLB8PbIYG7kYotjJcS6x63SgOS6CxeWuroECCqAK4LFFSeT+v
z/tC6/L/C83xYBGvpsaYEJYu+i0eRDQImAKUpqA/al5IWe4rAVMnPKFG0rZ1l0C0XdRonoQlTeLC
tMVx1lmHheIKMeX/w+YS4r7H2VF/GpHW9/cGkYSfNNLPgyckH+DkqNOYpd+gM9a9srS084XjgSig
BUYA/skqHKaTipyEhYfv5PQE/wlU1qEgWjRhlkAHkJC9aiFcO+1q2PjRH86SziKxNNh2D5tWDi9k
T+dNd7Rz3HcQnkGHTgxW0dO3FGJZMD0CjIyWO4EwO+juEEXz/CGIUQuFg1LtRlTKTKYvBjF1N1Tz
fkRE0suD4d7lfjOu75skjbnURwAnwU9PSkr6Fg5TXj7eGCDHyb0SsgOqF2+Z7rMErEn2OMzmKXjT
tSXy2ICjU+1FXFEUO6SATzUcLz2FWF7C09nds6iJg+ouFVoXU0KASqxv2rIBgvWuE70PQ8Syo0gZ
Ms3hU3jIkN1pPIDq/BQ1QriGAxEGJFxUvIGhVZX/4D1SxZ+KQXPxa2wdHOkxmrEPVXpOWIu6qywC
5B5Nk8IY+qjaWDefI4THPohJooiK8JCWUMADtTQyUOgOAYSvDzYTg4W69xgCh/049AM8ED75fZfD
CBwRXLQlN7xyN/0uJr97isD6PAspVv6byrGdSSTiXUFjsOqyCDpbFqQKgNx3kC58iRUska5vit+o
sz8EZMFl079vVTreTGwM7w18nMKXMSQjh3ydDiZyLFKo2qWJgXIpykqEaYxKIuBCS2+5gPNkCTmU
dmoOTsHT+lsI2UN2jApoTw5v13/d2pBcjop3P25ColiaAAoJWTyYZ0pb3bmk8KyMMP0qZOLW8yhL
1b4bG4PUEeUzneAp6sWQpfhYMmPJo4jhnkohHJ0/Qg4o6x9zDWsfmGy31h2ud3LlfbikSMS5mmKN
I+Qh74Tj/5S9H6rvjTRp9aUzIc8djoohanHCA1ZUfax8sWRO9N4A4YYauaQZGjFZYi34s4klafqx
Ms/v+uq7mTPlZMaZw2MXzyixt34Gq1eopsI09/qg/aZE/GHdLqkSOL7g1JuhOF/3piQhTCWiHuaw
UJaE3PfBIYQOs1sSM+MFOzk0taC7cXIRRDDaUYdJEYRwTNhxhXKrOlofOmpuX0HIayhgAiEbd0R+
Zoh+lkM4NUOS4giFf3hedeTbhKM3Kw5VmEmgN3EKppom1Gho34vYi0ebzGyKBV76kfHvGEwS1CGD
gyi5rwm8tJ9LZ+Zo3hiHlWTxkr5BrW2iqsrpKy8ELipI5HQTgR4SyYsCxqKzVfecFB6jdx6cwGCg
hQxHtcW/XAlAltSONCorIZvRnHjk9btxyPs7F2l58DmS4Q21W5zflchgSe7gDizfZhDdqTAT7oKs
iR+9uKEbzPy1XixOQAFFiyr3FH/msA+5oR0/pz1OvaJTZdLQ6sv1BbvWyuIoA2p7ylVH+HMbTPUu
DUHrgbwBOZA+vEMmttpYD2vNBP8+MfFUc6LLW/6MZ0WfUGjKHOSo+gSmvZ/jJow2Midry24RQ48N
D0wzm/Zk+qKEsIBfRu2DoC0xOjE+CbpvrCBOH2Bw1YgpmcOoNxs31tpiWETVwEACSz8BzUf9Kv4f
cNnwpapKPBQ3RnDt+4uo2qATgFtR8SpLUFmL2qYvc4fH9fVlsPL1/zAbIgQgylTtCdGfvBtN1h5L
PpmNpbwSqS95DWPXj8iFi+yNeGHwQtUlL6c8aCVVsch/Xe/BWhuLKFpU5eD1cGd7AyKs/+FgazEn
PPTd/+AkJ8XG+lpr5LK8310ftKB9VHn19Dryuon2yoLBctPltWz2pYqbj4mz8CW5gDczaSKQP9/g
0R0+p03hCMxYiuZ8fahWdBv5klcg7AT5fMCVXmCz18OdZ0p9R+5a2gI5j+uozJtHSDOZcw3NfJit
U7828JTUtgKkyJI8QG1PwJ69PJadmmuoz/lBGZHdPAtdPwHoBme6jShnZUMvSQki9OCk5Rn5Zuso
SsC1+MonaDaweOTIw+Au6erw0NN2S/puJehZ8gdGQAC9ERv5DfAf82xSHICqYvkhhS/ajpagsQwl
/5igB19yCbgFp2zKsS0UwA1wRSot6lEcd8pWhndt9JZnhg6zBq9W8uoCVbLpxgE0k8UHwI0g4A9w
bj1G4gbZhlZRpBtA9UAkkdHig0n/JcvA2lyw3Fn/NbVZOT27Uc7RxbMsYLdVGapyA2OxcrcsWQYu
7qNurNoGbm/K+65hzoHsjIL7833t5o4ksGB3W6fwyvpYsgVoISND65C98jTGqmAeuXON+VnnI30V
4/AZTo6bHM6VM3lJHbBQkOBaV9GrrmFk/41MxtQ7ErCSGwgMlHBn2QsNtu8rtTXryx3ENGEgeMQo
9/meCV4V37QXDuYGTCUI1u0EBXvwPqRTJjcySSvHIbn8/d1xyGuRNaaGjnkRIRht89kdxribkBfn
W0Iea01cBuddE4plg0YVpD7hBezdOV1czisg0m87BC4f7MYiOMGwonya5s1JUWn2BFbg52bCUzb3
vY8RCjhZBCaiG/pgoDE9gXQ6v9owr77lkEa+uX6grw3SIva40BX6fAzdScCI/KCmGpBqjoAXVfot
EdW1O4MszpKaSn8WsAF806bQSTqCc64DgAvSS3UYuZbL/8AE8SaFhlUicK/vdRb88/s/bIqr/kJ+
n3GWbtzEf9704ZKCUJcEyRg4+5xSa0YYoNpvOjQXqQcG66Xwg8sPhYp/L79albloW05PRPcgIaFQ
9khaj++H1pQbT9I/T164ZBqkIW7ZMYz0SVQt2RcAOTL4W13cxofUwdjv+hJZG6/L39/to7qMo3mU
fnpqBZT+99zFHk2MyVBMKCL44xyGqs3C1+uNrXXp8vd3jTF4DdYhr9IT78dnyP51h9TD/dlX3Nxe
b+HP5/DFd+RfLegYwMbW2vQEOJu60WVkDxJmUAcYlbzNbccOc+T4xlJb683ieABcboKJrUxPwnN/
tWxOjzHygTuQX8vD9d78+aQP48XpoJsYidbepKfUecxHDnLIsl1cxHm/MVxrXVgcEGBHcB6lmBBg
XSoIU+EdCf1Fbzd3civWWGticT6IeCY6plWMOm3r3ZhsSvcCRmEPvfK3hI9W1vASY2/FgPSZMOEr
4HTVN1IUoo2BSLcqlruexA35jjodq+qNLbPSoyXmnneAul5MKs51OoC5ejleAF3p4MU1ko2JX1F4
DZdodqq9cnCQwzzLtmvOaQ2j+aOyxMt3JhhqD3Q3nDO2LMkjNCIixDXDBXAyNH75sZWxFMdOhxlZ
EdSsz5qx8kE29SdhmvYWmJzzh9b2EuuuQX+ZY5+qs+iK7qK+nd3nQTVs/PyVnSMuf39/0ngGF1HM
pjfIIzV/t5b1X3GeZmpjCax9frH1LXKgLg2Ve6uNm34IVTeHjpns/LGhWWx7VONnSxuqz2lUwPa6
h9uASeq6LzZW19oCXux6KwN4z5O4OINHW5Q7Oc64TrieOz/JOh8An491Y7nz59pBSaeFbRmsr/ct
qiq3F97/h4KzcAlo536KWEzb4M2m1vsJCo85jmXR1dANgVbY9R7Q3ziP/6ZtwyWqHVw/5Y1K8Dfn
+yZ/rNlYVUelACwoD4PEMviRE78tXlTKpvKu4H2kwEdLvdgeQMAK6CFFCSc/Eo+xeI+kaugSoRig
jWrKCFwpINzVPMm8Db0XPGhjWP8xHuejSiDspPs7v0X1jicoAJlDrGeV3eDSRJXLRdRLH9Omj74P
fjf1twKMhM8uKAx9HMMcbjPIBiF53bambc5tnhXiwYw5cV2iLICYSR2UQ3vn2EiaX0iAVdWBlx4w
DNJveISfOMXBjZPF9IBQvv/l0kindzKcy+8igFfIgVzYKDcQf1IRYLFz7T8KnqWvNKNiOtZNQ8QD
guToH6+XbPxpZ9UUXy2M9+IjKUHwhpzI1PKX0UI8/qeOobfTJiPXuNxM3tsWgn9VcHGOu7zVoCrH
d7yfCgQnKqp/6U5PzX3rUTyoRNR1jxzqZE8GIz7BI12PXXugKVTwzlKVZf4CwNTs7fkAIMl3iErX
5bEuqKbDQYd92rudQcESXEXLuuY2zaDblSAhb+iO6km6H3VUDeEnHrTzK6/rOb6Ruu3yowwUnQ4u
DsP5pijwsEygJpfLW5JF2t+zmBqaiGnuvHvISXWgQiQkc626meMGNWIOMlR51+eTg3t3PrMbPQA5
3SQ2budWQ1ibkmjeg1QJBqTNwXc7CqhKQ4VIg29lQXKfwhZlXVMP7HFitpsO7VzXf0XTNPDb9gI3
Sipw6XhCGSKFY1YVuX5xwonPhZ9D83QKVPM/QfoZawLz/dXr5gB6SjB9nP8CY1fZu7qEU+XZoFYK
CRYJXXOsiN59HTI7/22hzcKS1Jtsuh+yGcbmo2Ded8k61bzUtmibHW88lR/A2xv1o+19Cc/dvi9J
oqawbqCBGdJ4V4MAERyzSE0PjMQ+ZDApnN0yF03xI0qjyu0DsD+BdKKudTdsMk1xj0uphbBUC5Gp
Xw2gO/1Omg7LVboxL47B7CnzC7y19u84sHTn6VDpW9rIyL2Mfg+5Vdg5Rnj85Hgt3o1u9NJ9Z6Fl
+aCby5h1MdcdZGNgDbkDpXvY5Zrzdti7AIDXm/ACZd6FZkBKxHm8+W7gepcns+3LTzMQP9U32fg9
uQ2rbmLo4zx4CbGXq7rKirmEwdRFa8IzeCUc6gYg6T0Mu5v/+Tjav4iSjNl9nKlZ7ZFpZ38XcsQf
oIEIRZlIVV3SoMhJH5rUL8iO9RH4U1Xh0LxsAQbYVRn+/V4J1sBwOIC45D1Idlnx3GqhT2RS8YAf
BMHBh67sq/wwQOapuEMd35GbCWndJ9F6s7plNgg09pgu58em8CpGk8JC9+NbF4dQlC00atmPc+na
kzf7hh6w5KtsH8SegwOVJuXXVssJPjvQhZ2PcWb76K4ZLXIKcFkJAXaTDST9CjPgxwd29tlNC+3N
L6XqUAFNW2rjvSScGJTdRjB4kRj2+y++peXXUUFc1FOziYHyV5Ciy2qAv8/Ov8CEx7hy91Nu6NfI
h5YUAgnwKR48D1aeG5fAym25NCdIQwsJ+qkVbywszHjg1IuDfZGPDYS6IpiDfyykWPKOdEG6nLE8
eDPK13CFL1QQ73hlT9evspWIZelOwKJIZCzrYxBBwnFXIOfzHHr+lm7j2hhdWn0XbplccBN3VXbi
FyaTSQEXhfVfnkx9lG8ELWsdWIRcJrB+MIx5dkq70T+Sy4u7ccEHY/poEXKRyEKThNXB20RZeQqs
9Y59HAzVzmb9llPP2iAtwi6eGdqQogrehpA2zRF7Cs7s+pOn53mLQr02SIuQC1wVFOPLWbwFtB/v
rddDThkO7hsP3j/DG+AG+u9ZLjiwqUUziTc3N8OeqldjcMrBlw/GPAOqjyPJD1XgfR9isQXdXmtS
/LtJYXwKCKsVoGaMrxwT7+BzsIPKNklwxLkdjpZ9H6J8m42j21/fKivztDQlUFV7gfT60ZsOC2UB
iB2rPqmFxF0AO127lalamasluYgEkO2uclCzjMqoSUikouAW/pJ6S0JurYFL/95tSoid+mkv6uhN
6gbYH2MCr94PxMx/Xx+nte9f/v7u+yxMc164EtyyCJTJnSDzMN5kEYGc0/UGVpI5SzJRSgSszqW0
53EIy4MC9PYH6DP1K1TQ7FGjrtfuhzBSG3i+tWlfHAE8DNI6TS1ag1FzYrNhwAaSOonkJmfxsmr/
8JpY8oCsK9o4GgJ7FjL92wwhaxI1dubIeg1NlHly+wlWOy8+l9MHO7U4EIiburxSyp4ddHlA7cYm
sT3oudml2euztJJ9WRKDoMDnWBnW6JRm5cH23ZMWbXQLTaenEnSn/fVWVmZn6Q5AR614CPfsM7Bb
NhFhYOD0OjzP2C4bLawcNeFlFb5bzhd/U5juWf+N4oYBKkA0O9K6RF3AISOphkQw+ypcBUvzeOMN
u9bkf5KvVWWbVv2/Jkkw/+Xg9yp7nKq/W4SgSJdov0smrPONTbWya5f0HhmWVdrFE4q4XFF372B3
bg56QFlgo4G1mVocC44aMY1lPpzlUMCiVObhJO9nGASRo4eq1cfIuWG4iAc0HEllLqr+TDIhv7RQ
nvvuZuHdV3MVbxSZ14ZqcSL4eCdxD8Ct13gMZvlMIfzp7QCaRcb/+qJeOQ+WhJ6xaiaYNA3zmfSI
v6GueeQQKN0XY/wlqPhj1UTjvm/KLWHnFfVXmHr/e4nDS6SbjQ3bs3FjN74JUL0QDHaeIO5Oy9nw
PfhEJDqNEEQUfwkR0PClcBWAQImMKl8kEZy1vZfrnV853ZcEHqsBu1GpRQklm4M7PZgnhqctYLK+
eihF9AkR68Y2WxnmJYmnRTbAz3tNkUY3Ykdl+yhrjCwN6T+ySnfIeD11ZPhYjWNJ2ainvJtKlMHO
ghTpq+3b6Hsax+7JG2m4Ecuv7LAlJUNME/WjyI5nGDDkz8QawAOIX7g7BEr1Fop+LQW9JGaoAaFq
JBw5z1H7ZRZzmgBE6z3RCl4mCPDPLE6TfsJyjfM5fIaJ7MZsrdwnS4cBSDN6Leyfw9eio9CrU0Nc
zHvOuI/itfIhCO9BD5d/ur4I15bG4hRpAQRO56gkJ8jiVcB90h3IFT5G0wMwjKJY6Y3h20TiLfzy
yom/JHMIjcQCQyLuRMB3SgqIm3IPH/9dowSEu9pBTuqQURiEwA110y/u0ps/xB1LOwJD08F0VTyd
UfcvKrJDpg0smERVKKCZJO4t3ueQcCVBvEelwZ8fIcJfy+/IilHvoazjOhv2EPjKXXRwPBDqFeqj
iPU2pmBtwhenkmj1rAuQNN7sIJU5i4B75dNo4ix6mk2ITAOyH9r/gVxsG+n92KhhTv8qBmgHqfsh
h/PubQFcKQcf4GLpkUQ+mCw7Hur6L3i1q/GramLAk3fV2Bbql+FdVViIAsUSCCZAipH0uAd8/FKq
Ltuw8O4UxHXg6My7RiHblhYEiRPZZ14dJtDUGFi5Z13phs/TDLw5hi2d2zN0YUqzr4mtS4AYCwgf
JK3fetPfhVcyD5CkEC8HwPl5TuOTDEO4UiXAhXlybytoKdeoteo6uMOrlrZ/jRCbhGFk1LsGoiAz
ZV1CBYnIiTrM1MFCrBcGU1DVyehNAXKFbw5FTjh4OimMwatir3NOx1cawdZOJSRkzHzWUO9FBTGt
gcU6cwZt1TNAwYH3FXQEmRc7XckJklu2LWlvk5wMYfMKmCm8rHZwmRyChykqSv5NGRCbRaLbIuO3
XtRnBb/lzkNFcq8GENzxS1MPpFSkp2Ddc9u1bd45yFSPWr4gqSsp249CaujuGtaH+sbncHg44i6n
sHgIIOlR3dV5Pw0mgSwRtP1pGjc+A3JBjB0/ZMNE0n+ur7qVRbckCXHSsDEivDo5Udw4+KbuSdV7
QKjYUwPdwo21vRJBLDlCRHOXU19FJxKSvoFMXNnrI2qFRbz/WDcWQWs7dKGaiEPKAhi4+bZ0XvOp
hvjXYw3Brek2F/UW0GOtK5eBfBceF85VxVgBjsAmZLQPsoha735oAji1Xu/KWgOX2+5dAwLhnIxC
VZ9MEPl/gdqbd29RA4mPj+EplrYWFGYfhMET95WVBMSndmiG/DkuS51e1GPxFLvejbWFtbhRNEch
Armw7DxWZtgJDpHkIk+zXSYQwveyVxszv3JzLWkYLQRQc2FneYbwIjh0YMZenl4Fyas9jTl8TSJs
Wi34xkpeubiWBAxYH4xjC0fOk4A6X0Jq0xyQIrkg3OpfkoFr1fqu+Z5CwuyOllt417VGFzcDqA7p
kCl/PLmo6naXnQrdt08WXougScQ7+EPvGlHfZ8VW7LHS4JKlIQMbEdmZ8TRa4CEuDdZl/cleXLTw
zu0SHvm7CM+/sC63DBFXgrklI6KGS0dX5ZE6p0pGN1qm5B7pLXuAH5p3d31Jruys//AeFNjKnabj
SYs+vx1dODwjzN/iA62N2eJgGFNYXZpOjCei6l/Cjr/niE94KpG+/NWy/Abwhk8RskUbK39lhy09
LIwCBakdhT4LOF3fsSwQd2nTybsyRGSaR5vtrOyw32L57w4kAueLMRib/gRosfdTVu5CVVcm0dTO
yMwP9H7MyG0VYMddn6eVF9HSpYI6L6vSmVXneqTB3gF4j4gDXycti3cdB0Yuhgrj7npja+tu8bit
c6SizGynl1TM5Z5kE7khLP1einIrXbzWnUW+O6W6tGJs3ItuZVb9lGQI2DFuwxTC06MBBxUBN2hI
bm+MEGzLY2dtsS/PjHyYTA5BhPPow5NmlF39OjsskeujtvL1JR+CtD5tfJ0hSZj1zTNNc3VTGs62
dJpWhmxJiAAKq68ElEJPzoeo2Thjyts5rI7GwI1h4vYU4/W6cVGtdWUROhRtATMlVJ1O8BCNv+gZ
ekFQ6kMAubGaV7bpb3OPd9vHDVmVByCfnlM+ReRWQ6fGSGh+6g6kYZRfWVMBbjLZeiOfsLKgl+SI
UVWpbVErOBeuBiAaLy3vpwpY8XdFxujtY9N/Gct3fUpVqOIKItonqI9Bad5GRoY/M0Cbp/P1BtYW
wCJ6sDzjDhy58gz5qUtUbh3K/siKXLKTSVAX1d7PNkOItRFbHAECfileZ8v4zZHeg7UM8tzShJAn
yQjdCBvWFtniDCgY0XNQBeVZzZa/ah3Z4RipNtwSaFn7/mK3E5lyz4cwxbmYWAmcRB/DGUVWEHq4
Ph8rQ7SkKrhZjqVG0fxsStDd93UnTApXIBGKm6mCBPPGYbwy7UuqAgRkGhPBy+dVtHP5qEFW3qVQ
J4bEbsfvoXv2paoY2+jSyr5cUhWIp0C96MbslZpsDJMxUya9D10dyQdXhLG3zwbqi9vr47cyP0uu
Akr/SGbWPPoEn4fwiV0gB9QJs7Fb1mbn8vd323HsleFzJvMzUCv8SERD9vXE41tVwpv2egfWRuvS
sXdNiDgA4RwKK2fnRQKWNfyxvWSBGRLSkAAEmuZ6M2vjtNz3CvLUgU2zM3SwqLuF1e5QPAUCuaiN
WV9rYLHXWRHXTAMWcrbwO4TNDrivYT+5jbtkbSIW29zy1sDXW8kzoQKlWTpY2NwGY5gdugaF+o+N
0WKvF/C5HFk/eSfEKUObQFsJ/qmAscnD9e//earZkjogCG1tCVn2Exl4iSuX+XcQD0hAp9+1Y/Hz
eiN/3ulsSRwQLdgSJpTd2YR9HlUHM8etveFmqHi7Y8BduRdoD4nhHyu8edzSY/3z7LMll8BVVW9d
l4o32da22knaZ0nBZ70F9fzz/LP4MqTvdglgPr7OR5edWzjbEah91wHbgZYc8/u5mvKNG36tF4vt
zucRgncCSBw9tBDCQeIw6xPn4QF/fW7Wvn/5+/tejFXnsmiO3motgpeimyQDnKmDn+r176/UX9hS
oR8inKlHuB98sqbM/WMTpxBoB0yvaT3obldtHD9SSEQO33yA3uxXRtQQQBKEN70tEgV17vScxx7b
AqSs9Zf+u78WMtZNUZbBiU6oiwhgFO99vLn313u79vXFmVBAWEZXPQtOLNduB01Q8tiEH3zTsqV4
f4qcYWhGGZzwUIeesSjA+qJNUX27/uNXFvSSUqAYYHjOb+lJDN5snriH5+tOqwqlCGH0r+uNrBw4
SyJBDV/wGvTwAJAmBlDL1JBHcG2fuqiD4mzQfOwKg6Pxv6eZwz4ubqAh9EmVLagpBo7N/leax31w
G8GEKXsaSivbD9VMwSb8d2PwqjQNaInBqchl/E3UBvYT4CbMH7NlYkvaQM8BaZmdlf+D4BFNXyLI
qnwD/kd4X67PycqqXRIHnJaFZ/JSgXuL+x6k0R+jyLaeRGuranHLS4jpZbQJspObkIiBBB2gj4rn
gTn0PsROP9aDxa4WEqnZUQ/2zIFhqW7SrOt/sM5v8g9BSlCO/fcM8yHtKLF+fLLzrB5Vmvo/uDPV
Iazn4vPHurC46WsdxCH86r1HWKq1e4XI6OD7W8oWK2aHbMkccH6Nip+X+58KPzD5vYXOCoEcaKmK
71LLKH+S2QAeQYaIKdynvIdVnRRVfKgHuI/dzcXc8WNU4k1pdVA0d2mPd/QLr7vG20vb4VkorLEO
QG4IFTaoWQ5RcVRpGyBXJbsJwL9AQJVq6qH98gMA+G5LGGRl6S65CgVU4oosT+WbCe30CEGv9r4J
q+/Xp2QlblmiYFvRWVN4UiKGx6uHlnwPIM4XNyDaM9Aa9Pt2KweyskmWQFgDdHScQcPpLJtpHlHe
DsDVbpkPHHxfu4/xHtkSD2ttGPh0SOXT6Cp5c4Hd6BQ+08avWhheexujttaXy1S9iyjgAq/8ppzC
T6mw3QOLIRsg+2B8mXizFbWuNbE4U3ivZgmeY/hplDR/InME/H1biV1bK7VxolzO7v+Wj9kSHMtg
id00spFPv7ejHOw3JvH8aUUQJRn02fbXl9ja+l0cLGIA2yUPqffqBNfuDlQCfTNmA1cb74e1Jbw4
VVoeos4cmfbMAuPuVBZ/kilYAYWR9sE0w82Hk6ug7Px73l3e0JEEYX/mmYrsresrViDOC0Yck2Gb
b8mtr4zYUnrfRMyjLSQi3gzsdx64GMQ5C6GDe30+VsyF2BIIWwzVFKAiEr/CqVxD0MRDTba/RXbV
ixMiWSkgcVZoB0JLwPVDgZMxvJWDlzVyN/pN+EXFLIMpI3Tg0p2tgtqgVuwuhsV1U6YaRPCSw3Wa
VRKki5tqUuoermCOnwsJo+UHPIBsdy/jqX7IsszMSciHMkac3IdQLEQpmZBmP9Y9JPgUhLCyo9Ox
DiGH3YMYcX0EVhb+EqJrUGAIwykzb207hU91Wp65E+RLzfLzXMHW/HorKzv4P9L/pYRdsOfSV6Kh
UHUvTSF/SF408XPXmI85CzK+OIlMAfmjss+6t7SOinsdeeFfFaTiPhYT8MUhlPY5IVMRFG8SOKG9
xKsCuIOpvIWOuNpdH6W1tb4Ia0AURwGS2eFNchU/89GY5zDrwv31r6+cDUtkrqxUoGwr5duY2QsD
DiD6IfhayxmoDzt3AX1xrs/E94lxyG1uTPxalxYH0oiLc4x5V6DRChShtIIpZ1KOrbdl7LfSwH+g
uXQi3GVh/Aq5KRneFyDlIJ3YW/+f66O2sj/+A8oFS2iMRhm/+jz7jILY/3F2ZU1y4sz2FxEhBAjx
Wlvv7qpytz32C9E9nhEgQGxi+/X34O+lrWkVN+rN0eFApSVTqcyT5ziPaMKBYJ/v5cDhqGRVT+bz
UhxwuH/6Ux5zB/JLTn6GZlZ/V1ctWhfRqz7kiThQL//hd/0ha5Anv25ey3w/XNukg3DYBBAaOC3A
ulynWbGhQPLdtSNqwImHmOfyOBbLN7G4PG9E7aWgA41pWYqNQgNnt2VQexRQSpun4TrTCZbj8WE6
cdn0gDxU6RkZwEretn7iDjeO41z5JjOhuJOTA1yBHugzaCl8oNp0jcdM3pDguiqCbzLrAxEYQnec
lmfAsGnyNIEldjiB/YpNV66QEXoo0C42np6ik88BZweRTAPkYZlCtvTyRtsMxbD0KRhm0MOPCv3i
aXI7QDqmrZGnbinKelnYriWYLPZuQmpBBcAoujOLs44IhboT2n+cJjhfnoPt44ttfjxFIO9ivYNd
FiAf2mkQbAAt3NOVYMP2ddPCkewUTltCTTeO0weCSP9ORdnLdT/dsGfIkudQmwmbf2Wgil+a8DG5
cRVH8HHd9xf7/rA0YMtCWzQqUS8aqq3pTkas9x9AXIm45/IAFkdhYmLTVExllDXitQVqb8ehsrgh
Iy/vQr3KFWTbAO/POTCwJ2cgD3VPEI9s3Q3WqAI0tPC+X56B7fP0z88Th6RVAJ7m19od2KNaemq0
9tYcqe3rhv1K+J0pL4Xzwim0H7hqXBAgs3g1v22xX5O6XFVNiWtmrs9xO3F3O0HlIdkqD1Sp3wJg
8PSmQ76wWTE0y2ab0MQpQSOlo0N+qhv07+L+/ikDL/06k+nt8l7YBjAsGQ2ydYnjT086dOu7umyC
Le+Jf0BOZF5xeJYL2+QuZ2mSRGFeO+dBgxfan+Ue52l8VLyCagN4hTYNF9GhGoY1YtnlZfXJG9Vk
o5YgyccbO/NepBxfQckNMvQY1CxPcvDu58pZOG7l1otmtMWjn3mNqc82TcPwIWAKIQ9wvb6AMr/c
xGn1APDuL4265AaJRABptX/fuYhULm+c5ZibEEY/mMckzdv+BdSQaieCsdvlUfLruo8bDgCUM+gh
6Avv5EtnzA5sUqy4yXkgv133fcMDNBME76Ehk732FYgcnrRTxjWa5p2wL1a8pG03DC/Qup5Oh1j0
L6QOHgT4lKVUPV6nTrnhGjetU4KicVxSVtfNyLzVRROzqimCEzia1eMgavrFZTCmq75uYhEpNNM8
igTeGfz9XoXoMAodHe3LOtDoE7huDMMTpKD+gE92EFKB4v/A0MV3mHN1c/njlg4S38Qdirnyxx6Z
3CcgWu4nv3r052GnhDoKhz8VC4RyovNzEBU/UIsQK1OyODeTfLkYGXgewapx0nlZHHyoQYD9AxQS
Ic3WosUlJvnE15gAxKFV3CuiwTmTumkPyl+aoBXSAXLk7R60Ej8y1O3uLi+ibTqLK/gQWijGAfEP
uwYUuW78jBYR+e8APZCvDnGos3KOrRvl/TmIkHMRt8TXL3RwnyEdEdz+RgSJYHqbdKEeUVOAdysr
4B4i/96Jr9OW8anhEtjst0RMmXsSHvgiobs2u/05yINqjcHR4jCp4RGGNBtbAYGcE53TtDkwlczR
nmhOV/K7tu8bHmBwmsIRpaYnkHBCQEPMbI5uZkfof6/afRNuWPt+iGpLFp0UNIghqwHaofKeS7cr
t03gSb7Cw2yZhgk7VCAqkmCA9U9c9/QLcu3IIzJgni9PwhI8/daK/HCEa1WFuR+CtbhAJRj0Ni1Y
KJPwJ45YcgbTS7Nyim2TWIb/MIwPHWXUYGqk0bpQzweBxp30sWniqrouyWUCDCE0oRMQ66hzzePh
phXRr9gHNnMeyMpu22aw/P3DDABfdNGYpUHLC/bW6JYTAsrHbvDrtSDJ4kxM1uQprzNBKa4UAZXx
N5/CS8mugQBeWBfkr8u7bZuEYdMokQ+jA83D1zSMQLUdg9Ym2PTBKjmyxfma5MiTJJ1UUDL4OwV8
sSkOTlimTg4Cplrz+yiYwvgvt+UIi+7qNIrYWunWdogNS2/9FPTVFUh3QXfRjf4GrJhu/nfo+sT7
MfgUqMBAg/5qpYpu2SgTdkhKySipRvUKvvJ8B74x8SBSlFxmPq41xdqGMK5+5gpIPJTjeIIXLv6H
zGvjKX4b43BYCQAsR8FEGqZuo5g3wL3rcaDqe+FD3fwkIuWtFHRsUzAsnjIS9kGRkRN0kKbuNvWj
NvlG+Ow1+2qO+bRi95atN9mM1chZMLRcvkJ/jz5A4PGbchB5AwtcQ/YPSKrLhmMbxrB+P+1AMZV7
9ASM+Qz+bSFidDJuOISF1A4sBG3vbZoeuoy7y+PZdse49Gnv+4MM3fx1gDZ0uAVzdKAewIHQy5Xt
tzzJTG5j4FncksaQLOK9RDvtELbT17RmOnuKIU11nww6O2dtGpQtwie/cW6HDpJHlydnOxrGxV8r
ErBQpvFJZcULKoniLmnc5xnUrLeXB7DtluEPKOSmW7RCuSfOC3lAkBHvBo2zIISffu2pXvGmizX+
N9T0TExi2hZF7VZDeZ4AOL+dQPHWtlAU8hE3J1nGcNlJUGF/mZJCp5vMGasgX1nBz4+HZwIVMaF0
DoVoXlmvgYOYxKx/hT1Kc1cFtp4JSYzTDBpbpQdQOLKWj37blcGWRGF0m3i95ldOwvAQhKF91E07
D8ywMJ19XegMSo9aTSt+2rY9y/H7cGODuanPlUzwfsqBoBcV+GAhTbBpGynQyiVBfFewXY5LYmU+
nx9rz6Q3jps5ayOQ8wKxr+cQmlIiu+MgfVRQfmHXMZF5JkpRB7PCs03OJ0pcMFgyEnj+vHUytmjl
XLae37oJn51r+ufCsY7RgLttjKczsLxn3oEkGCR5KWKSfDOBNLC4R3GeRv80IMFLthQcT8kOnYc8
vWudwte7oIir5Dsq0VF3uPybbAfecBmcjU2gYxx47S8CeKPSAwTkuFwrMdq+b3gM4dWkiaomOtVt
UzvgQxXAsMpRkG7l5WsZwMQsAsMXQReobl4p9GLv9QSyc/Btj++Xl8dy9EywYusXlYZwE55Swgc/
pgg6YKQgr4eKVcBBWHTdCTfBiqAl0QrqW8GpnUUZPsaqcv4ZCteNH4LRb9feCrbJGH5B1OBAnXKF
UWgyPkOzkWynKAxuutq9CqsM0sU/Dzgt5wZcKcI/QTsFvIeiigtwRSeeu7Idn98/nolT1LEnQtB5
Nq8EKoS3bZJWmyGALAEZArFrkn6Nhd52qIwoIUYuukwSF/NwoAZySNOpZ3fZuNSrL5+rz+N5j9M/
F6puPJCoe2H3Soe2eQAfxawWfHoA9klnjuYTiCHUcFMxH9Db60Y0DB39FWEWB4t2jOP6f0GOr9rI
GPLUgrjlLo0rFM3IKv25bf0Mq8cdGpPBJf5pyN1w2sVcgrMwDsEAfHkylpNsghnx0IkijwC4wArV
bLFk060ac7HtcX+vDGGZgokrZLqIGLolulfAHV1wZUzOk9d53nVXqAkslCrzBsjNlY/IqaFLsKL1
XZEnalP4Fd3zkC0OH9IhXbOaIbTgmjwTYcgcNESDXahCaNM4C6Apm5JXrUe33rC64rHYgFP4Hk0s
6ZcOAntPc5fe0YRE9d7JZqfbAKMm9hxc61sfYip72vXqhUYcDIhsIGq3cBAzKE50UQ3geM/mA5Cy
HUBfTgYe7BSww2TjDCF4S4aQecmXUXHZPZE+89WPSkM9TmySLCHtTTXQNF6JV22baPgjsDXUQJqm
/evgONEJGJMhuXMaZ6RXsfZ44TLuh0hIlX2YZ5BNPUmak/M0dGDSSVr+NM0QY0I+YM1zW/xeaPij
1MtFHLVl/0p8NBVOEI7QCu3Y3oy8JCp0x+usynBKEhCjokPkfaJ47feHFHq601YLBK0bd3aClQeS
bS6GI4KG5RxErM7PqeMUz0POvBsJxadtSxcec1dCTOK66RhOiKQgycmnlJ5U24BpnIDGK9xIsDlU
Nz6oVdbUJCxnzEQ9th3yYfHcl49DlU9bQKn1vmvXIGa2jy8h+IcDBjD1OLJceyelfX2TVlPX7Eei
Om9/eY1s31/upw/fp5SDAM3t+9d4luxuih1AfRwZrJYKLY7axBLSpugEmOSr10HN3nSgLGoGYFz5
qL7Nnqjb03XTMOxc93WlMsGjUxWS4qHxhvR77q9yPVouaxNFyPwcgM8CYj9AtY8bNQ+HBa14ELrv
wJ8Tbz0vJSsOy7ZehqFDpACU0FPXv6qxAwMQ0LqDg9c7REy/X7dSho2jfuLTEXn1sy9C9pNyNrBt
NM7JdQpVngkpnGJR+ilP5FkGOdhX0XVziIEl3XQJ5LAuT8G2RoZd0wrhfVug/DCFqvgyzWgp3JBY
RY9NR9XPy2NYnJSJIZyqrgwbpRGfMfc5BTc1uPbTcpt7aB51ledcd3+YUEIS9TQYW2y3nwwKtVpQ
zVXfW3BwTDegSEmnbZ9GJFgrpFsWzsQTUu7yvKqy+SSgD5Dv/TCpNmSiguwEGnGv87rBsqIfPMpU
AcFMyIwHX9zjGe0NX6a8ye+qebVVwrY3y/Q+jCAyCkL0Mc6+Kqbo0yDjKN1UmZs/pCjkP81QHb+u
wdMzIYQYqWvA6Z6d2w6sGgp08QpZlDtn5mu8HbYtMey9DdIMfWNAvbRZk4x7FoKUIm0C17mZ03nW
V+6JYfR4+OVQOQ68EwmCAGANFjzIMRy/ijaRh8sGY7lIAuNWZ2k1SgBgBfxKKdH54xBPjNuoyKG+
sTILixs2eTxZHrpcCeq+pZPTuOg3Klh6yLSrgm1fMzDZtQGJE6BPCnFdttgzoYXSA6evo4n3UCAB
/hNQ7Ln7lriZkCsRl2XVTI5OOY4JuN649xD7o5sPG0Kj2HukJBrDFQ9jOWAmMecwMCmTaphPJMyU
vxPNQL8MSqRsJ6V/XSXV+w81pyJjUpQg3GtnEoA1PK6hQwCa06TbX3W6TFZOnidRQiotHnkW5mAx
44Apb0c0kq7sg8WlmEhD3YN4Jg2b+KEGET56OobdNHJ3J5GTOTjBWufr56UBzzeMvRg9N4f+ij7T
pknBcuEP2zoI/lnIthiHREqtwmY3BfoWDRF/X14428QMy6+ncIqqtBzPQ73QrcdRVww71ubQlWlT
No2Q70qcNfib7TQbPoBWQ9HxFtkfNVbZX4Tg7ud9uPYgt51k49rPVBcTf67GU+/k7bagZbPXbUqe
U0evLJZlBBOCWDeNUy604SeRzZCJ5yBDk03ePPY8/nZ5Oywr9B9mxCQJar/MqtcW5q53Mp/ZdwWB
impz+fuWE2YCECXw6DHpFTn5mYZGkBcOUDBWenT+4T31GWJ7lAslHkFRL5NNG5Yi/d5Fqgav3eUf
YJvgcg4/3M3U17pxAME+6Rn+esPjLvwO9RO+UpT8XbP/JIPuLVv34ft1M5b96MXOiVAv0+iHyEn7
r58Erb6FoJcMfhYQZgIf+xxMMDGvCp3wiCKFw3dBkyUugje/psM+RhredzZhXyX9yswtcCLI9v75
06CUrDJC++EM2WRvW0Sg7iRRsFcgzqsj7x8lofXGM59tK6K/5rG71udgMXHP8CpMhj6f2qk7QVwO
fRQ8yiGL25N9zSnZjN4aUNI2jOFJilI6dT21KGurStcnWvl5eiMEa8h+kGgUfpodhHgr+2w7RoYn
4bRygkH4/K1jTrMJljmFfbwWoloCid8Zsg+HiHgq8TzqhG9gn41vRI4y2aaYaHJGQ2lyDls1fa8d
l71dNgmLVzERjQBuzFFUDOQkE5ccRACvOGSpOGTOsKZ58Rs69olZmHSKUO2K3QICJCfuZMn0LWZJ
n7kbT6NI1yJDPtXyvgpLHfxgWEZ5SJH/SO+I09b6S5ynEMzdtHHhSGCtsnmEgBqkaQuoNCCVNd5w
wH1cMEE2eQCOG92k3rfakyiOcreaknfquB7q3DyEttl4cCb3SlIFzwRSthmrwd5TTmfoJIGRhqQQ
nttVaorYymPbcspM0KQTRENbgCn4F2TKSiCAQVab0o0C2KBba3azHDUTNCllPw6qDccz8Ktf25xF
6B/Omv0i4OJGYFQq49XavO2c/cf/zCKmbhu+NVLPN+BQQmUWmoBRV60AT2zlS5OpUUZo5eXgoTi3
nvvvQNJbaJVA8XsCb1ob5RnIZf2nGM184Pd/mf16fIS8b7Zvcn8laW5xQSZwsk4Y9xzejg8Ud0Ar
92ANbUDBwFHfFq+xhjrb20z1Gs7GNprhg7RTF60TNj5It5HXQ/S5zZ042qdZc6yH6DphCo8aUY3E
+6/rPJQZRI6nmUqd+bbX/ZpYjeVMmEjKYQARFS9d/42A2mU/5f0+hsQm1I3T6wp+JoaSZBGdfa8M
3gYwUsVbPtdd9RXwIJ+sHDrLLpgwyqYES7E7z/DVy+3WhnW+SfK43iQO6os5v1KXyDN5GxXIx3k+
d9EpziL+Mk1iVJsSVbIVrKltI5a/f7hyoN2HzyLif6vjNsDLxfk1idDbC+3l28vXjMWZuYb5Q5rb
A2twkZ6Aac7epx45qtZJ9HUXsomhTDnU6ADCmc6+SxmUEAat9Q7A5XwNU2L7+UZ44dMCKdY252+y
grplN3F9W7dKfLu8OLZTZNqyTsAf3+Xtw6BFUG1oCGX7dEoLNPSHUCTwSmTCLo9kicB/R4cfNhoE
w0EWedw5xoB2bCcyTRu/DPZUYbDJBUM1c0S7GSu6DX2o61we1LJ4JnAy0hOPMoTab2MCjeaXpuLA
yxEC4cqbywNYrjGTqREJDzkObJRvkZ+Dg64avoSxzDZlj7RYq9jRVfJ8eSTL+pnoSWjqqTwf3fhY
FxKYLyn3kLz6EtN52HIPFdEZjapj0TzNuLtXLMdimyZbYy1yyIM1EkOKgLyCoTcBF8ekjijEr5m/
bYMM80fX4pxOg8hOqmmqF8iVJC/QvZIrE7B9ffn7hzNHQD+NlA4VJ1AEpt6+7lOIN3RdEMjd5U2x
mA8xnhi5SpqMj77/xtIu2GW86Xd5DfK0tnKemB7plfMwfACTUO/VIoUGjxzBB1q07PH/wXNn22bD
B/ga/ENlMnYPFJ303T0HJeC938Sw/NjV4ZrakG0vjPtcha4nZCT1Aw1JAr2LdpigfQqMkj+vZPQ+
3wxqgiMXooZh0aA41wIpkHpiP1MGaFIR47kHlZrT5S3/fB6o4/95ptqil/UIZY2zQPPnHY2a7D1q
9Bopzed7QU0YpPJHFkPMJz6BxsfvyVa5BLinDaStcu7eJX4WrRn38nv/+zKCBsCf8xCCQl4VWN8T
dr89iCh60vzYElTmf7tkAnGEbd/Jl+tWzbDzNuIFJIJ1fqKZgoY59JJxQXqgbilXNt+2cMt2fTB1
lkxj7DI9PGAmHlxvdCsYBOrRjXFdEg+0Vn+OIF03RD+9yE9Q5GY3hd/TY5PK6y4SGhkmTvNIQwaY
ypNUGrBhbIcSw2lgIANoafQNHRQrGV3b+TWsHe0jPuek0yffXXJ5CRriQgKClsv7bDtVppVnelSj
cErg+qMn1qe4E0f3ps7adz7hklLQy4Mk8sqeW6ZiIhxjKN9U0OXTr0NPVLaByIAIHqA6E4Ur7yrL
bEyQI/dV43V53J1U6rKNPyJSge7nZvJ0uVdh1h4WOgWIDVcrE7KkyqgJd6z9tIaKfNM+pA2yZJOP
bg+t4/Y2pZCZRsf/HrLh8R7aA/meBh1kTvtV4Qnr2IZDSJskZQA6pSfm8uPCgBY7KgMHLUiNWZE1
W+3Pz2MBEAqa3CCEVVf9yu1mW2XDNxS68Yt44snJp+xRNom7ZTl/UQRprdRVw2acYoBKEexcPqLW
iRquoi07NIpQv32W2UQA+MshgXgD4ehKvtWAUfcPBeQJ/X0VUEgg0YKwdrihWjZgMkpCUq/pIVh/
h+FQgJzsMuqMLY5sOt2A+T7bSer+Gzt6P4Xh0fcBK5vaDChBHzCyMF+Tmfw8ZqUmxJKi5S4i85Sc
1NBEUBV4KSDIAeqt7n9XZewUu8srbbmQTWrIOow67ksU8Tugto8Ja+qbKUe4j+uz/DWKpN5fHsfi
+7nhdOJJKygxNP1bHaCZsIBM50EMwWNfQrrt8ggWT2PCKkFoxbtZ1NVzG3Qk33UDj793rHDer/v8
YhkfL68qYzkjWf0ghYLo2J45FIQFUIFDRfVweQiLkZm4Sh9oylE7Oj6qqvI3AkmbVkDjAwKm9c5R
ejtLdezdYo0CxbIlJqYyXdStQWjZPJAgQcc38ZzSu+PRFHTfG80hIHZ5Vp8/iqhJ21iLhrjoIi9O
zGvuYgnIq+r/RojxoLNBbH57D5fofbOENZdHtJxpE9iYtrws+NyUz7QAGIHcSfRgSFAEoRsaLd+1
LNLwoRHBINfazWxTNLxEjOx0P+El9hoz7zsFx+IPXnlIWWmVbmBH9yAc+ToGAfLA5XhtrGNSPJJI
+IIBTneqddn4N6TKW6izQRL9r8uraHFBoRGE+D5o+dy6lq9QCqq2rYvMukPG2zhAbNiR+6BcFaqy
Wa7hG6ZphFB0meYn9D/kLzHN2AkM0b8uT8PycRPhmDYlNLsZzZ4lmg8RqNWChoeZgs13d3kAixn9
h9GxACctnpH5KXbiBCQWdZFnz6pBuheg4EgQdp1KL/0Pt2PLw5a4WCadhVxuU5w4spnCvHkIHHet
x8uSJ6f/AT0y2gH73qmHYah6MFiAHDAFGHqbkuELIDcl3jmLbnxBUIj0u+xGdS+dap6cfg1oYNuw
ZZ0/OFpncijUO5rwpwfu1c2cyuSmQpVwxTfYdmsZ9cPX26Dh6FUqi1fhj+j6qmdvp+smeHJ9od4u
HwiLNzCZFVkZtEg3SOfIognrFnfvbTbuCoTUVDR3QxO6gGEWSECtilLbloz+Oaki48kUUEAiWZz4
7R3EIiFTKadiGL5dnpJt1QxfQCG5GSg5xMcC7Lg+UpDVfALfL8ItdIOuuW3buhluQM/K633QWhzF
CAIikE8dp6QF1KRFODIE878+Fc+0E7/y2f/nqmmZQMkI1C/pWAn5XrvdsJ8BCN1AFQOhfDg4K4Gz
ZVImSFIQ9NKP1HeOYOlXaDbgB8DWIBAgl7uPsqOuyI3byXO/vCIvz8pmwiZUEk1MkNt1m+lXEdfi
OQV/67YgiboRDpDqRQW5AFDuoK2hGuIbZyjoFipPzSZuox8hMNorbtFyJk0oZSxr4oGFcXojXaBe
40VOlPphuZLTtRxIk4ZRtFGVaVYk72gn0Ack3Mu9L9NuU1IY9OVltA2xTOyDpwggXVtm0ZC8Q3Ln
MXX7+KYLoQfZjnG1cjZsIxhhw8TKgUDyszzyVNU3RBfTfYGOxk3X9eX+8iQsIaVJw9gKL+xB7hse
VY9syyLjtiDA0cyEF7ICyVIb+BBfWnu12PbccBND0HrESWjy3qKDd0/yuvqSUdDGXZ6L7euGfxjQ
vO+iQ685+nGHXjaS5W6Lh24SX5kYMQGTuo6rCNnt8Nh67HGY4ydOM7S2LuvE5+BuDMjz/8NMLbtv
widZOKvcr4fqSFyg5YvlCmfo9dg4bFWd0LJiJn4SWmGyn0anO6o6V3caiTGyCcp4+vfyhthmsMTf
HyxkSkoH4tSiPcoWiWjk2PsnqoIXSNT3KzGo5fia0MkY0Ewxl4Qf6TjCX+rwhZH2vYAu7HYCWOP3
i2hc0j2XJ2Rbr+XvHyYEdGYHqJCa3zqHcPlA8n5ExUioKUxWYgPbkhkmTwukELu4Kv4XGyBy3xXJ
MO27mr1cNwUjFGhDcHSJQIEoPYFirgII+G52B7LiTmw/3zRwCEQV4LYpjgXLi/SmcCoYiIYnLs+B
l4NX/LpJGJaOq7AMmVdOxyn0vscJpNXQC3VdwYmaQElO6jETrJ2OIHX/pRl02wHHWHMhlqeniZHk
s8Nk40zTERKr9T3EIaEeAM704yS02np69YlrOakmVlK3Q6cDGY3H1lULtfsYef/KtrxOl4Ka1Ixc
SsiqD718H/3xLZO02VXjqsqQ5WFpwiChlJuwFLHesQXfKpT5JGTt0a/yKBQn2xL3VMPjfiVbazmw
Jq4xjmQ9jJXfHbUHdU5/psDaeKO8dwQZXi8fVtsQhknLDmcpaJsBQ5SgvAeDiSo2cnD1+LVayHdX
DNs2jGHY8RxUoohSUAU42AlIb1Ox6ahEEwF1yvfLU7GdKsO84ypGWyNa3Y406tWjGsb2rav5ddxC
1EQuovWpUS7yWEc1g36v5uw4pjDtyz/dYngmULFWWQYyrrw/1mQpLFL0zxXLbZokIDDLZrEGkbBs
gwlWXB4pPpVcH+s4+GeYkM3x++4vJHfWMFW2iSxW8+EOSgAeBSfJJN7HHOYASES7DSvvTDKaPigv
XEEmWXbaRA8WYKpKAVGtj8Xc3xIXvfMBdJMub4Xt28vSfZiBXzXuwJ0e3wYBOLLjKH+gYWctzWsJ
CUyJZzknUHjQtPh7+eWQkrrPCnrjSP/x90Az7/+qS7LWhWubimHb8eDm7lDIGiEnVI0gjCnQhZD/
uG6dDItmBYjIQmgWPNSuM9yQeQi+Rk209kKy/XTDlilw47qJivoIZuVZoNo6umCZUPl1oCr6H+zf
WCWN1rz6yeFLH0TjzGevW20tszybTewfgWPIknKofqpODo27ieqOuc0+csepYgdNy7B74KSfukMM
5cdgQLY8Bn/YxuNhF6/sj+03LCfwwzn2hlgyTzfy70q4QPGM4CZt2Usx6q/ZAAoSiDeB5ItAZnSs
r7NKEy+os0KBIITLvwEo8zY1yAcOeFCtJSotJ8JECUodZAl06sNnmvSOv0VWLxg3PlgGbi+fZ8u9
bpItqqlQJHGq8Bls5NACEvn5d+iG/E28L+bu6/V1fhMvCFKWvusGNj+QKrqtQ+CronKV/NK2TobR
MxY4eAZUDNStXiyftOvqAEVd4rHrwtvfeZsPB4tBAChNM50fVSu6fQz04zs8ZrX2irHcICbdok4J
KCO7Wf+Njtl6U0OsYiuXCzDzOd30HtjWL++3bZ2MKJ0koL4rpj591i2RyZPSDErOY9yn2f7yAJaJ
mMjAYWaDzptZHoF5QnvhcktpDxRJU4gqtxeSu8vDWOZh4gOV7ySj0+Y5HjVsDp8EEjz6QIs8v04H
h5qwwKIVTMk+TZ9j4cLwIGQWkd3skqlYWSjbDJYF/HCgilb7JOYkP6ZCsTuo4IpvQZKFazDp5cr4
BIZksikSlHpcr0P2FarsqftD9Xmh/0mhi9feJkEOcpxh1mF8O3v+4DylVeb8HBWM5lCApPa7GHr0
IUIMu+4r5Ntd4u2GVLjz/YSWG/xbMj/dT32HxqYZyVJnCyZFpZ/Qx5BXN3FSpNWW0smLtr3D8vIJ
IoO+n20qydvkmSKDyg/EV737VARhxv7yvd91Fx6VEf4XMgN19AzgXINXsORVdQv6ulIe6jaL2xPM
YeA7Oru+/EdhCXG5t1FdBHj99yJ+d7LC5XLF5G1Hedm5Dzvk5x2PZhXJIy0S96VuFnhoJV/8sVWv
Q9i/Xj7JNriCiXVsuJ+HmZs6f3dV7u5JS+NdM3ZfgxqNSAke1FvALdvt6EzRNorKHUX73MoEl+Du
szNiBDPD1IMnXmCCqgQX9W9bBbtRj86d1eyMbQ2NiKZIeAdSyjB5FwE7u13Ot6BbjfckU9Ehrfha
hcg2jOHWojYr/XLAGoZOkyFHD1SPC3EAljKIyYtirTDw+TCuiYRko276hKrxoel1to0S9RhKHyW1
UewL3195FX1+JbsmEDLnSDGDmy3+e47i28hx6k03eNu86b6gqwtheVSuoLA+337XxEQOQG5PPrJ1
zxQWx/fgg6jkM6/TQZ6quoTQysox+9zTQWH1Tztqu0QM4IUc0ObMx20Vi3GnCfl+2XxsH18m98FI
R7cF46STyvd5Ul6xpX1WfAG/Pv913edNH1CNfhHGNH2dQBld3fNooO5eV0521bvLNcGPfgLZ2Kqr
6Rsoa+KNKGO267JkLaqwLY5h4KmjvJHxNHieQJdQgK7AQfWvahu42euWxzDvhPvt5OW1+5ZVEyFH
kg3e4zwjt7LiHG0TMOw66ACfovnsvbmtip8r1unisfN0Ua6EvxaDNpGOYsohpx7HxZtUUbS0ppfb
UoGoDimo+xrOf8WkLZZm4h1jgnwTKNCCZwlhkW2KE7tRnagh+0FW4jrbRBZn8sEMRDj6INMry7ew
ydl+9JfXI8MFnFXuT1mBuPuq/TZlp0VK0H/bJcEzqRjauglw7d0mI0mwsh+2hTKsmc80GdowLd9E
zM4diK4OEE8/VLp1V9bJNoBhz3pyy065uf/sT+w8kBDyqp2f7d2w0ivvweWl+d9L1eXGSySJokk0
vC3fyiQbzhmRv0DCMPWgNWPljWgmf9+GzbQTqhhXYr1ljz8b0bDyYkQUCYWf4p037AyK5H8nD48r
KflTiuoRUv3hdaIfrgk8LIrZmcaso88DR/lrSAAOlqHHtl41vl4+YLa5GAbfTKnOANUr3qE2D/Gt
EmX3sU7lpuTI5bQgYth4IxSGLg9m8S4m+pCOaZkOXhjctw4gdeheDSdnO/vQFrvOXExKx2GMRKNH
nby7UXkeGZTOQyhlXPnrDZOnruMOui7FO1pMnM04Z96zU4l0JTiwrY1xaYMfr2gIkIwAAFRtvy8y
9Ga/Zl1c9teZugkxFMWU1kmonbcgpxRXKrLKLji+EeysAZIttm5CCkHPqwAio+GzIshB7Qi2w4M2
iXDQ0FUm7bi77hQZBq/zoi8T0Fo+A0xYFvfA5TcurN2Z5VVvXdcEDbLRm8Kx19Mz64YvNFvKB2Ez
HC7/etsiGTd4O/akp11B/3c1Fbq/TTtdApThTkDeXTeGYdQtIpq0qib//0i7sh45dW39i5CMAWNe
qeqq7upOKkN3KsmLlewkYMwMBsyvvx99dKU+3qG4qvsSafeWcHlYHtb6hjMevMm+ysW3hriXQIzZ
xq6+slhtvGASZMibtoqcWZHr9h6vVqj1+EWqx9t6YOMFlZtAzjNr/bMagfKF0dEYN6hG7eZyM9P3
mtL7yzZuQwUlcYPah3zNuSqLMDl3Uz6NX3QYlOOHiXsTgH0GgsMo43Ydr9/BHLIoL2OdsoDvWAI3
953puBt+jToIM/wkeKtM5X4ATFheCk7nmcQu7wzdclNeG3Jrf5ATc/Dp5SAlIKtXFAS0Qbb+3fUV
s/b1ZbW+uc5ELbhTYiDFD9fXT6/QAZTO+o3JXPv48vc3Hy8omXIk8MyZUBfJjGLo5A6GM8ONt24b
S0jkorGnXP+80FYBBKfvAhQhNoqjaz+e/vePd0wHz07TFj9SKYtdbWrixZHoya0r3doPxsLxkKGJ
yDkxU0SffKlpfkBpbin71k6ni41J+Hui3mXWniChWpp1U0FPgKGAYkS6dzwMnhSy3HFRlY/VFDyF
+EPbbb3kVjY6GzfI58hLOmPGs2gHpAdCcixk6zy4WpuNrXRlamzYYDXyIVA1Gc++R8iBzYG7h6fJ
8/WIWPv51mnf9JJxf2xw8x4rQNCA6PXcTsdd2cGY3SNVs2m/tMzAX/YhGwRYZgR7izHmH/isKaB5
XVh2pzIupMiy6DFlkVSfRg+swHrfOirSZ1NBHhNu83PD3A9wby+GcR9pmtH7uZ078azTjgzRuzCp
tJnu/NqX9TGSPHQ/Dpnn+J9bnEH0DMEI0USxnGvDYVGA9OvZOF4zO3ut8CYY4zpIy9zE0HLNfpYl
jNWTvp3OBYPc8gH6OoTEs8uM/ATBmbD4PkErH4LFeDt2i8ewjqroGHiDCT8PDUm6d/VceiTbBVFW
1B8d3hfueylkkx/gMEubPzxydfaDe7Qo74QIgu7XCJ+jHAySbJbRtySANQ28YwQrfe8YqcJn0QNR
XkP7jWfESnzYYMkKKhdznaTzPzkgHbs0jJ4LEBLanrjHECDr2C2zXwlwyjHrmy1Vn5WnS2BtjF3K
GYPE/oyEECX+g6K8bR/8emDfm6mfg2EfhKyK2jvOXFIiNcWQC76+utdCx7pDjV1dJKxJ2ElCTevd
OMIxi47BbRKxrg2oRMI5HUmBflV5wB+KIZ3f+33nARy4qA9f78EKgNe19ShN3ZmQBpKeSCbvaYXi
xytwWAwffRY8dIDaJ4zfK294MczdLQTHPIH++vXW6Wszf4taaz+tFmQiSE7Od0lmLk6pQbr6OZxE
6uR3HFJhwbHpurw6sGJkzaOA/7Yf54EquYyHSZgPQdn47VOkWigxO4OA0RZYesbsWVL03W6cYJb+
QrtwNqekTaL2A9NlKB8LEqHbL2MG6djsaGBEpfZV3/H5RZoim45FDyY/9CjkpP6JkomWpzbtSgwN
nKrwyhKglDoHosNkSGIkX7DcxOhlfKc0xe+YpzIYvbsMbjjFHwLGTCYXEvUU3dMpjMqPQoFw+2mE
3tX4TrEBzwjItY3mJ4z7QHyYexQrXrjS7fy1QcXAvON5V5e/O0mx6+ySno9BEOdtWkJYIEvr0jmb
Fnq4n1MaBP4nr2EJ6BJ9pqCFDUCBv2vLnn4uBgcSd7PpVbJjpKDuczpOUn5JHdW5T9EI4ciXGoaF
IJhCK4juBPSrxDFgZoZ9MeQ4ev7A8G9zhHiKx/Y1uFv8rmyByz8GiQPUd4QrT7srda6z9yGh8LTR
KAWAi9C5zkPSOUb9ZjWd65hVotNn2taR91RRMvADzSuvOZbSDxJICHYphEeUR333fqJV5MToSdD9
RM3Vr1U8IT3U3Q3Y2/hD1oBq9S4ZQmiKl/OC7YKKbi+OuqtU9Weuw4HLOz8bh/aYuygXtGUUqScN
vGUVJx1u3GTXhx0IBzufFaX4WTaGBPAHHGfURyH3lfGDl0MPJe4LLvzurhaTX83xWMLo6Dn0Ay/4
GIwAm3MgyTIzfBjSIESezM8kxziyWYryn2Yo8CoRVejLGJq1UfjbAKOffByDLPBOJomyn1hHGoBv
nYTA/ArJ5v6A1Tl43bcq1aV/ydIim4/QlQnHnRFdDz54XUX1hMO0oj4YMZEr9h4wgPkeMGih7uBM
QMmRj8DrPUg4uC4ZiAh1TeQl+vZpBsfUdeM8z3uldqWbOs2pNVScJ7iFDzuRJkNzyhjE/w8CmrFi
1xJlPnuBGfhXDxSjfs+mhDuHFOhedo+kJmKuqJy5ukAomzb70kmKZM8T+A7dlR40m+7Hrsy7A/Oq
tqqgGlb7d0kHdZ9D4zkJ2ykW1tnDmFcdDPp6r5/3XRaV+rGWQPccWVX79C5wDW8e81bWzyyJwAkq
3UT90+GwHj8icQg5H/h5QzzwqYJLGjtNiQr1KeQQk5vigBAsYU1nwF3Comb1uwqVt2SEEltDU7mn
kxM00DOdG0A/kTWgn4TxqvFj6DIPBmt+GWnkKaDR2uldmvrkhbdARDox2JODmMBPGSIHQ1JTcXBL
h/3IxTDk78KAivpFBXUQ7bNGR/p9VeR9/hmy4jjRCx90hXNeDxV9j3v9HH1uyFRmxww1h/Y7dPVq
NcQDbLvGP7B8y9PnohrNfEJN1A0AYOR5cAyaJHHuEgww3ad56mXHvDIJ28MYsELZyvOD4A4hxeSJ
iAwCal3gJfyYoPIo7pVbsvIhmCEjsvMbIN3/RKrunRMIgyFQ+7V0wjRu83pMT7MAV/ODDv2svy+r
rKzlAbngtP3GnA5qEA4fwITIW8pfRO4NX+eiDYWMIaXZif1gSt3tXZek01d8DYqXsd9LJPgOKNPi
FbaPxJxvpWBXjmIbUD+GAh7FSdqei3lEKRKEU1WB/ZmqP9ePqrXvL5ePN6+vBkiNsuiJ86y0afvH
InexdunUhOK2zJUNoE9clnUjxHTPIC0bFM8K2CmdHFSPo43H6YomqGurDwOemoe4SRSPBJy3mC5c
nUQmF0mwaqLqCRa19yCZFzG2VR1XY/hLevo+BXvWCfht2TMbZO8LRRoc9NPZd5GQQBbHiWHwm+x6
Pd2YVLElihtNZeewdD5rmUQv2Nd5vsfp425lX5dMwV9uLLY4MQ79KG91NpzZhMQolCOhEJzzcV8Q
3TxMavh8fb2tXKR968FMwLPM/EQWj9zN+9iPphcO+eOmS38t9zHwcZHh1O9LugnzXnmp+dYLukp0
xDJkNhewGYfAOvYM2oMvAF7VFk9rbeisy56kc0knuF+f5xl407AI9rLP9SHz9D4izla2fyUXb4Pu
4csCJmxaTc9+CWvJGAr+DIQRwo+japOPSR7+miCncH2WVnYFG4Pvc9gTpo3SZz70FWx9WODTJXg5
8bZ0IVYWgg2/h6A697yxJSdC5Hkh6sMN89FXC0AprU6LrUavAXttN0mxKwvBBuRX/RwNnSbDuWlF
dgeJFh/EchCxs2mLu7WCHXH/DctX8Ofrw/yRFXhw6KwWdwZyqCB6NIckDZ5ooM2+MaC05yn/kOMC
u1F8WBvMZR7f7OLKKxyTR2x4j+tbVBw8iCM2PBZOWfv3XVX5KHXisT/jDZn40cMkoHIe1z5U9PnG
D1hbMPaLMcgrR0As+xHuiaM6Cs+I9MFLQyh1X1+Rq2NrbRxw0YbJcji5J78DlFCO73XIP2iX7kYe
PL2+5/TE4gmCLvC83yqwro2rtXkgazjMTkXyxwSLFGD4bFcF0GuhEdYNK4Jnf+bvsgjNQTTu1/WO
roW5vZnUUaZ7s4xk6OINN7h4Exc4UYKYZYH73YMLBWwpB6h0bIzsytTZsP8qEY7bJNxFqUQRuUtS
Auddt4T708ZreK0B64ohQ2fIkaHQzxpZZAdqazVD2smlW663a9+3cnGKVgly02ZGYOM3ixbC/XjB
bYHlV5aADfNvmO/3SjBzBvAkDXncUGTXodEasiiNQW/zpwfoU2RREBPIrQZfZVnnA1xpNVdbqOCV
ncsWEeZZbqC0EQ7nsZsJ5JJqaC+35bBzI1rtr6+6tSaWsX2zgYzEA3KQzyPyzHBrwXM8A6oGyYNg
bodfYQQFqo375srytjWEC+66vnYLfRYT5y/E6fMnXgB13qdTtUOOIn90w2HYuHuuNWbtGXQehikp
3OJR1xDj1PP4HnK7j01TQBXflB+GakuZeG34rH0iaXKvJDXOFp7VgO9B5lmMi24VgCYbN8y1/e9f
ZAG4RbrgnZOTv7yUE5A0FvEqxsgZ+YX7ZEjvm7GV+1lF71xRbgjPrISWzSHwRYHMVTI1ZwGAhgEG
2lHeLjVwqNxoYNkD/nLrtPWDAbt10oq76vGVyEagyb/MkMF7CnUmFMxS9lR7lT5cX+Vr3bF2iqKe
B+IPUKlHtYwlO1UpKIoHQxt+u/79lYvgay3xbRQ1LBvCRvZncBBmvNEjLUIAxqkOkFiAd7aQw6Hk
sHjd4iOsrQqbMKA6sIRkWarHqm+HeyH93zoKP4C9elRzmcXVglfE9RDGD8n00k5b1Zu1gbS2C0ac
Oo1CjeqNn8xUxgxaBUG1n1s8nH9fH8u1JqwbRaGCghNfY66avjsmIZyKpoyI421ft3YGHxQX5AdK
LOwcwizJgExUkGz6Rq39dms7kDUy3M2UsPNITPoM/XD9LUzx3Lntt1s3BECggTroB3ydNyQGAaq9
m1OIJt/0dZsxkJQFlnCS5I9FBKXRmDoOrR+RwCLJbUNvcwVG3c21DzmpR6mR1I1BJsbCVYGR++sd
WNmLbaqAIipUzO2GM1SR+XOSyqZ5NIjMO6fzI7axk6ycLLZmsJ6TXOaTn74o3EZV4z8SF7fAhVUB
hbPzLG+FFdnEAc07B5zYARukIM6jCrz63WhysjFWa91YFvCbDYtANRhm8XP6UjD+IQn9x6YOwhi6
WGcIZn7rK+D5b5sUK5ph0hawNopQIISq4h0NxnlXTW0alxFEvm5rwgppptvGzZpgOtOufpKs+dnl
5QcsBXbbPZnYQT0C9w1O93D26Rg2MM6bSPLgUSS8NzqwcnoQK64JvHmSRNMefoO1c1CR+CKm3hxG
s4iybPfj7/FBbNS8nIdmQPVUnyWFbqmZu58UOewPETxRPt0yE8SGzC9VEdT4/OzRb+UIdqnJk59B
NXnzt3p2vOzheisrZx+xAfOVZyCvRVssXuStdzRtRNw5MJ3kifNldKAFVOC+8m6k4a9FniXKup/X
G/777k5sAH2TZniLdrV8hPJI00BSI0AdPERhZ+vB9PdLEUyC/jsquUDlhGiRvBQ+yBnKGb6OuKku
+k2NS383Y1rAKvk2h1kSWVuASBzZh0qVzyrwHznm6i6M4B50fajW1poV9pqIRGZmRFIxqb90qO3F
lGSfSrEp1LQ2F1bQVwJ1NbfwkxetYV6t8tHbg3+/hapa+/lWyOs2qSO3a4Yz7E36uBF4bpkcgm2o
NAUbF+C1DlhB7+PKC7XZYH7pdBiBK5OQ4L0ZJv5yfQJWPm8j6tnQhW5ZTv2ZV7y+kITMRYzC7Y22
GcSG0gMIl+lkGJIXyfLp0cB+DKwJHm08ev6+IxJbJ9jvvGEo80wDqQhRsS90GuGY7lKoklJQ4vgB
/wvSBNdHaq2t5e9vjsIkMp2XeWZ+4Uj47GmWVTF1IRMBxBXf996NJBDCl7X2ph3t9CEm3R9xeyN/
KgUROw9olY0zamXBciuYOSAPBSv4eJ6qdLp3hsGLJR5Tl8jHsX59nNaasEJ6TLFHTI6cXxo2GyS6
ffqIY+qzC2uwjQviWgtWTHc5vB5zFkzP8DUAZFRBLdjcF34dfusFTelGbmAFIUK4FdwJ6qqkq7V5
MWA8JjsNQJq5Y1OnRawMXHIOBQqi6lg7k5yOflvM5FRNUAba+05djfeAQaCcHoiEpXfXR3YtVq2t
AI50qYuyvj7jEpbsZI7CrgMWyca8rRwqNrpeRCke1ShQP1Ovag48CU6KIAU+ivnPWIPnBBHKtJHe
Rmsrc2hD7bsALNeycNAXM4f3TU/Ak9ei5y/1pAFguT5ga11abrVvQknoafACD12SDdI7Kq8/SPnx
9QbbqazcGYV6H0hE4f56c2t9snYI0dalAMqiPcNoqryTBgpaSjvdgwfu7sbSX9mEbBS+KLwK/jB9
8qhC+DXBfvQ7adEC7j5unNWQHrzek5WVZkPxmedoqBKhvAN1XxJ3HZAH9XK43fZ1a4foYD+GSnw6
nbBpB3CUU/mHAMKu369/fW2IrN3BhGUzNBzX107r9AhX7iimqehhITHRjxCy26Ibr42RtT2YZmog
7FgNZzVkbQw3brIfvM0ZWOuFFetQ5mTa5cQ5EVbCSR70Kg6O9TExMAH/PxQ/VyLERuI3jjAVb4bp
NA6oSy+6hX7E7zk2092yaQNI+dNR5sf1mVmJDxuVz0qq0ygwOK07aHbhuUTu/GJJPdXzFnf17+9V
YoPyKygjDp6b6vMYZeEedje/oiqEYkIuvR1yUCqOCHjG17uzMkW2iq8xven9HHkE5ctFP6WAkk0K
ofwBpjG7FkyAuoRfs/LYh+vtrSw4tgzrm93MaO1A4wB286Anekdd6/zSQ0V1Y2dZ+/ry9zdfl0nm
DBCiQrZ4SR93sCcBIGb+c/2nrw2VHfFz6wKnLpByicp2J4o+gBcg9pPlsh8Cpn53vZm1BWaFvoA9
WzGb1gUWZnAemoLteQVd99FF4e96C2sdsYI+cblDcyNc4Dgg2mwUmXevL0leTsFjNDVb5dK1y4eN
t4e/hYH+TmlOhgXfJQYLDHmosMKlQAKyIlpybEhP72npIU3t+E8OkFk3M5GJjb5vVJmr0lCCKkz+
qahkc2gTN9+Ypr9XzIgNvEeNqs1m7gKa2lRHeFzw/RhWR9l5YWyiBELErviG/OVh+0W+lgqw5XpN
2Ag0yTGciXt89WTx3bPsuwcVBU+sQ71nEeP39fAR4K0ttvXKYrGR+RrczqEGoOVkMlRniwHpY3AO
nMc+LDTgeZJtJDpWlr2NPTfh6EMagpCzrsIwhg/Ani5jCVbp/qZVbwPNFZvY6FZoQNBSI4mJ5JyC
XeEhTMp/ZlF0h+vNrGzegbVL8AhHTpLM/7sF9XBBkb7/THLc1UInvXcmz9koxKzsdjbEXA20pF6r
yRnJZe+JMZN+qjtcda535LXm9u+qFXlFfb/ZTEfI+kPXqA2fAch152qvezXU+wxAC5gx5GXzvYFL
l76HU3JSfdVt7zefREDgBLYvjc5J/uCRPmL8DmQyz/kM61ziv+fM0AIiXBABIX8GPOJK0Gwzztp2
F3U0GWgM55oqJUDQeTA/v+0mGFj3EAALvSxnDah6czklsQJIWKIWO26JJ69MhA1fJALIqKms6bmo
g9Yc/HHokuecV1WyUa5YCQ5bAliXXpq5QoAk4eafkoX/N2bDx6nflLJaa2BZzW/mOqkZmb2sFSeA
DMgBqGdYrTGdxCHvtwiZa4O0bDBvmsAzlyNTSuZz11PQA/jofCsDnm7l3tc+v/TszeebyBFSu2Vw
HgU01+B3wf+440Q3cjQru72NS4Sj+eIgpIJzp4LHBZOD48SLixbYZeCyHSgrPHtY0b0GLON6+K3N
iLWPqCma/kPoKwJgBuisP2sSph8ip2Ubi+q1YPuXALdRioI7DbDuwPxUuJYVR5ZRmMorBzjZPaci
Ve9JnclTDdi42cF6reT3GVDVznvg8dh3v0+c+rlyTKG+NmJs9JeujMrxq0Tto3nnFePs3fjMtsGN
ZoZU2Nj74r1HoG9wmVvDQNGvHCDl/6ln2vMtzc61NWTtE5AZIHlaE3GCIYv5R4KApOJxHrINGuXK
lNrYRrjtBgkBo/dMPVl/Guv6QwHVmINKTb6xTFc6YCMaJRzLca+G9gpxhulnk0YOjdMCidGb1qSN
ZhQz6BhV7tVnw1XySFpk9GRTy6dwhqbFbU1YuwQbw7n1oQD7n2tAo6tHuJn49/+PFqyNgk+DrNuK
NpATMS8CucmDksY71gCZPN/Wh2V23mxFkg+1QxO3PjOB0AWn+KOCKcod2IFb1Ku1lWRvDrRfTMpJ
dUaymN4VPfYEHw/tHfT8vI3M4cq9z7OeIdXcFn4ONdZzMkT1rjL4cCFZEPsu+5xWRL1cH6u1FWu9
RQgXCUBEnXsWwiQPXE84mXMYNGxMxVovrIgGk4IBF23o2Q9bfsfDzOz8RJNDyEuyLxe/xOvdWLn1
2fBCObgOC2EYDxrurMBcw4c1CnbA3Rbzj6GvzUM/bB5GK7NvSws3/lCMtRdh9ss5fyCu9h4kx2E9
QChj4/K3Mi3Uug8o5RGtRN6eR/BIPDBknBCVgrDrNqZ9JWVj4w2NI0Vr8hwKECXcdQqlw2/gZ31n
fcAOUVN9mbKRnVIHXLbr87PWn2Uo34SkEUngSddg55qNfIKkE94yIaorl9s+vzT75vOF0XDrMaI+
V0ye8eyFLR4qzte/vbKEbSyhVH0nzICXXqJydSCKZICTDP4nPKz5XViozbTA2rKyIn6csigpu8Q9
N3zIqz14hnl417XS5TD5W+Q5buuPFfF+5OS4Skl6NkQD7gs1qiaECHfXE/8QDHOw4Qy5NuNW5Psk
yidA4d1zJQr9Z0wmDwxKIsnGSbsyWDZmsAsGJDE9SBaYDE8YHRXsRx9i3mvFuo3rwsqeYqMGfR2S
aqyxd/EAF8wW6UW5BMTyIg6X/6oVcvPX52StN1a4i3CEUhj4HVi7eNXzJQ0cYGLmWSQb47UyHTZo
0PfLtiYocr1qYPFUi7Nn8M/1n7/2cSu6/aLI9FRAIiqRXmvuSFokv7KoSYuN4Vn7/vL3N+Htwy04
b1pMNoT4ho/wUKDfIMm4lUlaG3zrMPdn4XWlU3hnCRnxoxhc6X3JaBaFe6f25HC8bYys6IZONDUm
iKKTTEn2U+WtAY2UN+1GhX9tsVpRTcYe6ycN8AQucY43rgsxHFMl4UGMc0b3UIXN77PB6drDbd2x
wrsoy7lluO0Ai1ySryJpJ7YLoH2/VaNamXIbIAihOb9oPIp7SdoX78nYTtkhrZS/hetZ2dVtfCBt
YIyX09r7TxkB5OhnzqfxZXlEzuCK33aJs1GCVS9GcKVT7wxODjAEqi0neoIxo/s7Sgy9D1SWj883
TYiNFRwNX+Qj+uwCPUkI3C12wyJMt8oUKzFiAwSpY6AoXFXYzaXf/egcWvw2ua/v0ly1d9c7sLKC
iR3kToN0oOhKyAA7rH6EioCn70QIjs9vCVpRCaaRTD26nzpI8W8lJdeWmRX73BtmqNIS96yqujoU
Nc26OHA4/3O9T2vDZgU9bdmYNCNE2l5znnCjqB6HRN6Dct3cFoc2XlCUvalU4sqL4GkIgDYq4t5O
p5nTbOy9a12wAl0PZS8KPuAU7KGROSonuae9U8d902QbZ9NfYzGMbKzgWOZgMucuTj+UKcYRbu1R
ZR78UHyroaF3y/6LRpab8JszpAPIPx3IOJ85KohgTniOh0JeVZp2f32u/7p+0cDy9zcNUE3DEgpQ
8vJ6IxmzzntartR+gWKrG6BYBZG7LcrJXycFbS0j+aatqmJ97hCQkV7VrAwEh17z2zr3b6l/o4Gl
4TcNQHcibUrQ/s/ca4fX7JdxR3qoUQ2D4J3YuIr+NfrQihXyRarmLFUO1laozYNI2SzivEqiLejG
2vet6IZNnEgqtWjARGn0XppKf4aBF9+Y8LWvW8FdOS4XrVbZxURiPCoJ+tIBEhLQk7i+oNa+bx3p
TZWmOTQYsDfRrNQvuoZlRrfLWZ/or7e1YMU2jeRQhbg5XBLk9E5NMcP4uFak+uf651fi2oYFQiwm
D2kazWcPisR3czP9GEkPJwu8mo8BmL+3rSIbHdhlqB61be6eTdEYdqh8NrTvYBQAuNX1fqxMhA0Q
7EoXCvNO3V8gHccfGaPtx8y/DfATRra8roQTNFL9QXfpimL64vvIJtCpCnZ5X2/cQlZ2CxsMKJvC
jXxcO+EwCr1p3fEPI/zXj2HIttiday0sI/dmu6BD7idUN/xU1V191zTlN8jnt3ce31qpaw1YkQwp
Ic5VKNqLyB13Lyq6Sya4L6IYdtvxwK1gHtNWCM5rfUEFAX4SlRwiDd0hEn24vobWOmAFs9EyzAaP
tBdNXXqPpMETL6v8CWLsv683sJxj/yomYBlZsTzyrBnp0KEBJIse/IoG6ftxyIP0GeYJULEpAkPC
Fz4ppzymLdlKJL2alfyl3X8h/lJnaPPSUz+oP5dw+WGA/52bVKqhO5II78EG3PfRgfdn3Was8w59
6Gr/B/eLcQKgvSOEPwYwoOi3KP8rI22DAmk9TrDicfUFmjhsjKHsnX+CIJD4Xs/NTRQ/EFOts55D
fBl2Ry45w7G+AUFXskzvSuq6P65P5sqOE1rn+zjlbQNlpuHiz1X3AfprE1xNRWO6jeTMyl3FRgCa
oXDTtiHyO0SAZHqq8sHU7ARltKDr4pQWHX1yRUB9cxBQ+YLo323dsrYJPaQ99aWvLx0MMEAqE9AO
TTzW+xsnwdrUW7sEYyV+NCSMzwpZXzWW3cER5A8WZ3K4rQPWLiFdB15gkd/8SAqdf+pbp3yBm9UW
OHzt51t7hIxqSJtFU39hPpf8YNwQelSsdMiXuts00Vmbemuf8LWBylMrikuz4EsHZBwPGgr4Bkn/
Q9WCIy0rOGBeH66VDtnAwE5EPOIqCk/ES9W+GVGyHSVwGJPYzJytRIoNB6RsAq87FNVZtt0Q3HVp
1WYnuB3clrkOIxsMyCFg1WcBKS6ki7qTkSJ/37ubz7eVKxKzAt04HH6dkOC6QAuFe/cKPpHqvV8W
PHjHpKN+TRRuCBuLd202lr+/OaQrqGYNJJf9RUxTDkE6VCwS0k2xBx+E224azA7wyu2betbdpREA
EXFwcY5YU+lu0ijzXV9TK+vXFtrlYQiyqFoO0l7OxTvaoJ74DMUyKKKSti66L2DoqRS5NZDo8Jy4
3ujaKrPing+Qj8yginjJWCYe8tqDZ0/Dv1z/+DLXfzlBmRX2HY6lykC95dIls/fQEP15XKJSzpAy
DdNNp761ZqzAl0EPRQSZFpekp1BHJR7kt3a+z+/7rPwWmLS5bQ38C/U3phD3SGh1afzF/Vnp5CFo
pxnyb7cV4MLIxv41Xd67ueeW/8l1QV+NxK88zyBH+ub6pKwEi431Q/3enWQvy4vCfYLFPpKdL9wT
kYw7fzFsvt7KypzY4L7RUSVTrm4vrzdzmPAclHLkQ5PUYxzJ/iauC8bLinwc4HBkEn158WWVHDqC
twssx8s42karrUSIje7zG4P8oBLNxdDAfEuqCUYUjtrKcq3NhnWwk8GMuQ7KEltXK/GAdOe48uFW
FsDOcuOsWuuAFeKE9mCTdKq+KJgKwbS+NBBf93xyU0Ibc2BFOauJixcLqS5mGtkTqUR0z1ixsYWs
jY8V24aGUV14FKPfAeTrLCXDmQJp938wzF5pwsbYicl40AKTeIG1oMFggxoPCur7ezh7bWXQVqbA
RtnJyZQB3Lbqi+9w+lH50P+ofEU3ynlrX7fu7CKoC9nPXXkhBcNDoBFOcGTwqJrursfy2veXGH9z
vPrSY26Jq9WFOqids8Jzf7bqtgp3CCbdf389cZWkvetXl5HlbhmLHvDQuI9a6DRe//krW5GNsFM5
DusiMtmlEMhmGQdYGR014T0dm3dzNN6Y1LIFAGH2kY4RkuJnv4LWlRu1++jmHK8NqIPmeBV2alYX
ZKi7+zHtWxIDK4Os1m1jZMUw6VOGHVs15yaqHkcn6+OOjz/arPowLebJ1xtZueD4VixT5o9R1VXF
RaWZuC+WPFnX1/WdUKi3hDz41OZKHa63tTLpNiJOlYGcQj5ll1dDhy6JfhGdmlPWy/Pry+B6Kytb
x79QcbpAKhPyx0i9Q+rROA5kbUGkH0BEBpBiCwS81ooV34zApAhlKizgANrOYxOO+wpHeFwzIM2v
d2QlxG1xP65wC4AJZXaRide4h9HhLhAUSJTf5B0URra0X9J3aT65cwM2EEhgkC9/aod62Pj1a5O9
9OrNBkUKb3ZVwdTFVBAxoDj838mF+SGTXMeoqQWfr4/SX7G66IT33+3AJHt2oMvNPhdyavNd0UH7
pnAg3JM4uBTUoch2OvO6+ypLz2nLnq+3uhI2Nl4OxdvJqIjg6WFKeZCoKjyOPQCSr+8cUzvmI9Jv
80aMri0EayOgDLpr+SSLH3oewnsyFPXdVFX5RlfWvm7tAAXMsKqpItkFqBk/2EEFApQwQcHyvu3n
22g5bqC/o3iTX4ynmvIMbT4iHqLBhzj4TZNhI+TAZXBcwYriwnECHhW2E+yPCnbgcJgOp+hXvmhV
Xm9qZbBspJyuIAANrVfUvR1v+g5+Q7fzI3JrTsYGyqGYjpWsaXsSovoiswZi9D4KYX095BvEm7UO
WCe7nHRYuhDIPomufhwTUBkDJGM2ZnolKujS6NuYp6qECDJ1LwCQzrFKsjZ6IhKMbA+KQjMvo1NG
B3EThyiMbKicmcdmcFSa4w6RjgOkLAb/K2zY+SNMF9Lft803/e8eAciUhEWUyUuFBz4kCgdq4B88
d9NG5XPlGKF2aDdVESInOiA24CPPmuF9l8F5PTSQFbmtB1Z4wzppQgdU+z+cXdlu3Dqw/CIBFLVR
r5rFS2xncTKe5EU4JznRSlEUtVFff0u+uIDDmKOLebUBcbh0s9ldXXWfOW79PcyFD83fvuLX5XZN
ZBwKF0h8V2J6GapC3GgdfhUE6nngiO52vILI7yiqfuPsWhbLhMiBpr6dx3TkL0WdLss/ZOgifseY
CornuVR9/e9VK+aaV7vX1Uy7obyHtO/Hwp00WOE3Nbhsc1ivyzcmwqmHxOSoyYuUALAxmd/UVf2l
K5CCue7XrwO/GUAtzjRPU5S9EM2aBR0NPnXTDwRMTNMGgMI2BcPKmcvpkKXx+FL0OvoOZbdxr6UE
lf8INOHlSdiGMC71UCPJimfm8gxM0+MAaqLj3KB+00CDeWMEix98bWJ9s0xoQp27DKjk9X02lLc+
NoavSgjD98szsLjC1wLWm+8Dsq3AppZV/4go/pVPwQNb6b+56/5y6fjsriwslweyTcSwb5HrTEdd
X734OURMvwheUcADynrgvy8PYNkLExsH1iZolFO1PE/O9Bl1onqn3GY69khSbbQmWaZgouNSyrWP
bsD8RaHodC+HIBx3LY2iq+DtUWzi4iDEFkYsnccXWRY1puBVJ/QeX3tp/4WFGxadB6LXz1xCxog2
CJ8gBlnexGTYQuDYVsgwaplrAkmfUD9nbKnozieFdu897o7hhk3bBlj//ua4ymEmkCfGAIWowTc8
EBBf6uto5rABhjmnXuu4fdPPL6kncrkjXRR3CZ77V2JjCP3z1ysvAyXu7GcvvAbLNHpwhmK5yfMx
urKUaOLeiHRIGYMb6DlEw9sTXzL/F+Ic/t91FmaYsPbrSPCh08/QUFx2DLpfe64yL/EoHuKXh3h/
f5kJehNEC9p2efYiqNOWOxm2w5HO/ZXuFHW2P3cAiRACQcVpeEo5/DR3FFh7yaZS7PsuiJlgNygP
uwTYguFJ5eljWEfDoZDREbGm3l1envcfkcxEuPEIL6shjPqnQoJuG4QJ7A4sjkomLZv5QcTD50BB
xE9U8UdIRmfFxrDrpf93LYb9hXsbNHRanMx9CUFXlNBW13sp2u6DiMuvQZ2SjRqJbfMN44ZImFvC
LhASrEVFJTKk9IAPDzfiJdvumNY9NRKydjo/Z9IbbkQ2fWbFqHZMpafLu2P7/YZ5g4o8bZFADfGs
WCMa1o5RdAdlkmG5KmaC8N6fp1dmIiBgOUhfqqgN/ccBLVzZP7HsmNhwr7YlMi18ovmceThfr1KU
GvX85DVuGqHrtDEHyxB/wd+6EcTjrdYvmQyB85+8oXMO0KEQlCedzDaRP5Yza+LfeO35btNGy8uE
xMGNzNvvRbWITwDYfANR5VYP//vhEzNBcMNcl672p/wcjgFvdllYuLsMPHPf/U75B/CIyLsKQcl1
BmKC4hgLUULJuhT3U1/9KIJ6zJNxrJabq86viYgb0Ejr1LmP66/toU6h0ezR78sGOguXv2/besO+
06Z1nFy2+Zkz7wVFV6RwYyGfy54HGxZoG8EwcRfCIhPrg+FpSTsZ7P12CNN/p1Q58Y7gkd/9ujwR
i6GbsDhGiOuD2j47E9KG8rmgkSy/1xNkOTeMxDaAYehU9POELHB+plGm9plbkr07bIHTbJZhGLns
oqbElZq96LD5LtvhX9Gg9OnHtQ/g2SYdomUKJgKuWLq+qLvOOalMld5BoII77iIXbYj7y5uwXtnv
XEomos0ncCDLkKbPvnJ/F1DSOiIl+LCW7oFxvYVkNz+6frdxdG2zMd7aukzrnpPSe2EOKJyGzP9v
djYJmm0fXzfqTVBbudKNcrfxXrLRXX5B50fdV066BXCxfX21lTdfJylKkdIV/RPnEfsGbHPv7Zoy
hXbfdfuwjvvm+wJdVSjgVjlYF8DBUhXBPXe6JJuRGRrwojk0oJcZa6hyXR7OYuKRYeKhmwUxyvb0
RSneJ9iSCUxnINErIWB4nZs1VeZV3dKqE33+FUxx1T2kZ5y7ToO067oJGLZdcZHVIzoizkVXi1ua
QlzQS6FJzpZiKy1hsfDIsPCsCqIm8LRzysqxexBeOu3TeJpvdTelNxHbYvqxbIUJZAMB41DLrPdf
Cgfcp+B+5uh5E33YJI4XsPPl5bLcsCaULS04WiyWHGgmURcHAjLjJJhocFz68cMssxt3TLeia8uy
maC2avDnaZywM9DfhchgOZa7AirAN05QlDu33bR327oZ9u4rwIHrVBTQYlXBXut0OEBqUt+jFeTX
5UWzjbD+/Y1NQn8RnFJ0VYhUeAQwJ5o+jjNkeRa/Xj5dN4Rh9lwQp0N7aPBCS1SAbyYokww7LZu5
3ZX1stXCbtsSw9ohiJMCluXm507y+uDhNOxX6ZUAUuW7CBWbjcjHtl5G5A64HFCruSrOEBQtDsBn
sw/QCf6Ct9wWW8z7NGkRdKH/3BJax60EZw7uQzWeKUUCvc2mRxajEiSg05nIwQnumsz97WaUP/YK
XduXN8ri/026O/ASxwGpq/EJesL0WKToCQdQfktExvL1v3BtZbdk0Nkrz3ICgAeqoeO+LHu5v/zb
3ycDQhnfeK/zIZyKeCLN/WuHA2hYwGvZVd73pSPeR7TIFfc+9ENqqMlpeZcOYFpmYD79h+Rg1MuC
Gs1mqqy/ulP4VS0NOvXizLkOl8NMLNwUu+6w5G74QvGwaBPcEmi57/Gm2fLitqU13ETR92GNBtb+
CRLEK7Oe546JGwEuft3BMPFvPMgzMcZdceYYKErU4i2JjFpo1l7ePEuAZoLfwhqta3nh0ZesBntX
5uXuDoxq417W4PEC4+qvwY36HZ5I+YYV2xbMcBZukfUeG8vy3PIyQPnLG5rqyDh6WTdmZLmL/qK2
I2zoxsxH+gVyT0kaDM9Z2ahPFbgNGx1l+yWGQN3lxbPNxXAXJJI11JDd8kxqnPkoy9FKUQAPu+WP
bN83QoQBacGJzZFzYlzc+H4wPi1OGn++6sebqDil0NYdF+3w5DuudzNGw/l1ea77uOES/LJUOmMz
fUEBF9R2gIM2SlxXlWKmYm5Vi8nhGjZBRgea7iz6NLTC2agLWtb8L7HcjAvoDcAgFGh3kmyCblA5
Z1u9+5Y7zMTCFUjHgsopDh6zuW7E7ywOKuZC9rtwK32cqw6h03WOwwTF9awqeBun3j9k1VoO8hwR
n3I6ULJft8OGHadwTJ1QNX2pQF3+Q5arS3Vnh2/9fktQ8RcgjoGMT8R4bwkGbclbCHf33iF0l6W/
652oKvf5xLL5yskYhlyAsw5pxsb5Bp1wChaQup2X25i2Fd1fXi1bZGFC44ZSBXQJZ/2oQrf/WUxC
ejxRoJfSSJ0vsRh3sojh1VnPvAyBRou0u7OvkEMsp93YlNGWe7ScQBM3l8ZaCrBMui+8g3LEHn06
w/1c98G0i9OQblB6WDbPhM0Nk8/7AmuKTkE3TLJiyt3DhBImuDn9ADL2mqjuuq0zieUU4XMY69h9
KWLuRw9+idrHQc/jspVXtzgEEznnM6/OeVk7J9o3at6nDmBTpWxTcrx8NGwbsv79zTMgy9oCdKJ+
dSYuBKwU7Zr7vosctKLS63pcmbdO7c0Qfkg6pHQg9oWIlz0Srwmzj2Paz0PSLXoINs64baEMj1AP
QBDTIKrO6eCr46oNcnC8fEuewfZ1+uccCERHUHfqwBhJOUmTMloA/YtkfB20hXmGC6BF7IH5U+Ac
uT6bPoRj7ZU32TQ4WyKltgkYlzmjgvqp74l73528h0L44sv/47lqieNMXByQUG2oCoZQxG/EMWjR
/xjxvjmkK824kPX8AFymn8R0q2nXcmxNnFxWBnEVjnP6jQx9V0BAlAdFoj2XBJ8dtJptwUptw6xR
3pujK9K6SHNPCVSaIvEDujDsMQPB70OWuek/VxmgiZMrF51hM+by7GQ+aEmHqL7JXnWAyq7cYJmy
+MO/BGolaGGkW9TnYgbCU3Nk1aEBIPcSfrjO0WF03UzWo/dmsTSRRef7sj6rBa+7rubNvmD192Fx
rx3BsHGI7FaMy7Y81712dulSffEoC3fLVH29bgqGmTM/YH0WjeXZLZg/3C+gaxW70EHTySGEqM68
4XRtG2JYOwQJ49rtQ3EPuMj0IWv5fAghh/ghRcHgIMMteVjb6TVsHtd7q4owLs+UkOaODyU5jBAM
vs3cfisYtszExMw5pXYr33WqMws8ZyfbKt2V4wgOvtH7HXfdFvG/ZSYmXI7SJZrzcanPrCzoCPcL
97gDuXv9oSW18+Xy5ltcpAmWk4ssyExT5Cko9At0ODwryvLrEsYmjRz1KZoSnC56yHTb9W0CBWdg
/SCIt7hbzsr2+9fFe2N/HK36Q+b0uKNi1XtJ3XdBm4CXUG1hYi1e3jUMHIkodAzThT+9coUO7NMq
Biym/FbU6fdXuh7PdfINb2KbjWHrlQ8wwdwq/kTrngHKnWUfPelvlUltB8ow9Ll3XB9kAfwcL3V/
W9RD8UAH94W57b+XD5NtAMPEG2dZJlAZ87NL8peWL9CHWMMqQaattixLpuE11n+z3XSE8Hja+PwM
ANVNNwADxtr+riRfJwSiXb5Jf24ZxwTN9RNv4rYR/Iy3wfwPqBTYDppB466eNX0RGfiBK5V31+26
iZ9jxM0EMO783NXQwUy80nX+K6rS2XC8ll0x4XOK6sjzY6yZ70zfwEBa72dSfelAHbC/vO22xVr9
5JtNIXrw5tjvvH9YhyIg0GIPYI4Xu9qVahdnX0FptoX6tL3pTGY5GZWUDL6fnqSHhkUgiAWaYGvu
QZIUTFAJEmrRz64sA50EyCCA0BcQczdpoUF9eaoWAzVp57QTDE26ZMOTpmw4TP3ofXSDpfp2+eu2
nTLMX4RBybPM4efF500S1X2RQNtLJ0PgxhtnzTaE4QNUCnR01KXDUzj4004HkKPIouy2YWyrS9m2
RIYT4AvoFLqwbM4CpcLPAqqUkz9mp8srZPu4cbv7deyAyyyrnqgmGd65fJhcD1JYbohe62uGAM/Y
n6c5KkqSNznj5wGl8v/ykof3AMZscam8vg7+Ls+jovDn51PWLlMdSfIPILme2Du0ixeVxCNbmE7Y
zHxx7iGqoVCMFlUjaNLmxRAeSh5k435ADbzLj2EHDv/oDpxfspoekOXzg9887nwkd2t36vKXglIv
gOwcCYvPkdNRuQrbQN6xVI1OIAVQZsHNiOCuXm5wjhdSJwUhXlWBrg1dGXJH0wbwzkQEnkubL3XT
o7HwZxYy6ecbPuP9jQQpzp/LwLVy5imP+Vn3yP4EodIHPmyJ/b4foIGG48+PF84ICHK+NCcBkqYd
WBpdUJYgTkhqyAXctCreTJm9b05AGf05UlrzoI/RdnzSXvgVwUiUZHI8OpncqvS871vRyvvnAJpB
XkyUqv6eZVzvwpw7x8mt2gIJnQV8/m6ofrYCpAmXz75t4QwH5Os2zlpSipMcg/+Aiv6RjrXKdr3X
PUJoAlTWl4exbb7hhESgokaHsjpxysoDWJPDZG7RW3jd1w0HRJYoiNXA69Ok4furWMw/HOAUvl3+
um1DDA9EauKFqL6Jk//KhU7Uv2kRu/9CXs4/rBa7j1qf/rw8lmWdTExgiG4lp48Xfs7maYiQMxz5
CmFW+rosVWSCASk8TZy6XnnyGSiqiYdANkVjdxLrzSNlsRATCViUvVuUXhM/vNaGUCd6YkXe7B2o
K23st20Ew9r9mlHpz4Sfg0gPx6gM6K0vmnE3ik3WPdtGGGY+RH20xGMRP1RZektHPFjrEM3ol3fZ
cqJMgVwfVy8SLVl7oivhXiWDL4Q6fE7SSji7JQRIehnQnX6d7THDxGVFoxys5+QxDEhKvlBAZfWB
Oc4oDpenY/EhJghQ8xakk93QngrH/Ygaey2SYqrTpJHT53oMriwgRH9p5aK7izmpxx5ErpZPk2Ki
SCKSjhvINtupMuy86APag2BJnChe9IcJzTLg8kdyh2+RplrOlAkEDF2hPU276gScAOiKpyGkEp1q
6VaOzfZ9I9CgslvSaS6qk0Rr3yct6yLalR0Y9DaOrWWBTFY7dGt6devHzSnsoR4WTqDv4QqPlhou
8fJJss3ANOw2z92e5PHDBEnVD6SBBpXXjN7GXWf7umHTKqsc3nlrBBJ5aZtEaAzoExrM04Yd2L6/
/v3Nq0iIggRj2pUn5sd4PsoZzD07NHOSjQSn7fuGIUc1VWJxXH72tPwZEi9G30O90RVqsWET6ZfW
EH0Fx5M4oWNT3maBc4euFnFwF+8pZFuwBNsBMu5p5jvVFBDenOTE+POQL9Vn3+9W5Db7dd0BMmzY
H0PQXedZgzqPZAe/rNuncarkzeWvv58ZikyYHxtaZGbd2n8sgrxwEpr1LL7H35Zmn+oKcihH1wXp
zSEMpm76TgFNJ9eRM0Qm+M+Poc6WtbM4ZxwJ557GR2irj3uISY07h22CLSw7ZAL/QqU6Dspz/5HE
tP4OBak7Jpf2Vzdt5lksh9hktEtBVqkh1ZCffGRXYmhXq3l+8HyeXqWxBY5aw8oHHveFF4z+CZQP
g3+oqjxmO8G6rRKTbYkMK9eQWqesj8S5cPCenjRua+k1zt2SboqXWIzR5LArqsxBu7TMTyCrIQc5
Am9JA6IeIyk+NX651YBi2wojKAc3zdo26OWnLFTNvfQCch83iGwvG4ttnQxj12jddJop9B7RLAcZ
iHGajozEuk6autmIli1xlAnoU+4SFGIexXkKoCkoIyrvyNTKW5Eq8cMh1degA/Xb5elYbN+E9zFa
Sc3KMX6gTHxYg0LZig+Dls4O8JU8mZ3hOXIrcbw8mmVrTLTfVM5V2gi3OEmAEvStRG5y+gfyB3G1
0cG75jbeSUqYmD2aNQFXYeieqjj+RYvPIgoeRNeMtwNenl2Fzm38IQo3j7RtQubN7ld91weZf+Ks
L29fw0NWLVt8KxaDMQF8eikrji5WcRZRi1a50Pf/cye53MQuow/UHzYuScuR/gvHJ6EXByqU5qwC
j86HFuicg7OycqeyYdV1jxtToBbaGYD0yjI4KS44yEpy5c57+LIxP3i14/Pb606YYfxVBFLUPnCD
E+4yBSRi696Uy+LtL3/dYpkmmx2NJcdiaXES09jcD+jg+RTK9jShWvC9YK56dJfrJNKj6C/12DDy
ILw85vegWZ4OrIvbR2Cwlk90TssfPB3Zt8tzshxhE8uXDRo9YVyJEwqOkPaC7GatdiH4DrKNRbPY
pMlvl3F4y3yI3VPqREcfMogJh8hT2HSPomxuGIWbWVWfyta/qloXmRg/6Y6yUcHincTiI63uMyS7
Py/ArPTXHTIT56ddWRUzHYIT0zM545osxwScv5puOGWLQZpIv6xis48kaHDSU8rB57XouEx0H8v5
UOpJb7VD2IZZT8SbwJ6ihRLw+7I9pejYhEZ6LY+rwps3XMm9FZm0d1VANBcV7EX7GuSATYUy1xjN
zymBavg8b6rWWhylCfiDIloxt13d/i9GYgjFd/SuLLeNyAdot1TfL1uKbRTj6me10wW0ZgGysVX1
k5dwMFMZlb+HoqO7ctiCMdjsxQj28clpaWrqnngW/liV/dgYP1awDg7EpCDehz6rv6BTf+PKtJwC
E9QXumjmaIMY2fp0DnalT3SiquiXE5Dfl5fN4mBMQJ+ApnAA+ST3pKBA8xA2E3/OA+ls5YFsv3/1
1W9OMR9UV469aM+qyLNHWvjzXdN2/CM6e7bK/7Yh1gPxZggVOGkndBWetKOqH+GYhTfcqaFshb6O
LRIpy+EyOfCKGBTlOp+bcwa6i5e4JP7XV17ycKqmfz240I3HnuV0mXi+FIohaJEYyEm42Y+CtK/N
fBoO7Vh0QOwjTGINe+xTAFqu237jeS8LD34hQJ6ZBkFc72lZu/zeKZGz2IgsbOfLuPKnSChSxLo5
h8iC6A8CLQ4gligCXr1cNwPD7oEc0q2M6/AUanDAphkYVMvhyj7ayDPMHWSgolMMFBUqwJVbzFIf
67V1+vJvtxwrE9tHuIBEK+HtWRQTfSoY4R9rGkKEAEQMSTM3ny8P80pX9E7gbUL6wsYLI5Sv2zOJ
m59QFPw0zfxuquZ0z2rxiUj9z1SDNhddZTcSYBAW5z+iEv+9PLxtloYP0F6QDVDMFmdNZn0sivYh
DOR4j8QGJHevLAhHJthvGjtUafO2uF/7qtNB3WUQT9nYJ8shNlF+AYuWQhSsPZee/3sciv7g0M3C
gu3j69/f+C8fOo9Q52LiNGQqyhLGNYzPnZutbkTb9w0TVyM4NlnQBacJxCRHtjj6Bmon58t7a/u4
Yd46olHd+aw++TlJoXcA9vsZyl/XfdwwbZBt6VCETnt+RcbE4A0E+TXbwgVb7g1qmHa4RFTNMm/O
svdwWzh54yUrRSAkVWm8JcptMz0TxcdRivAjMAyfJrdrwuAQtiiFPEwj2I1upzoI2yUBFCBQZYKO
6q6NkrRsnPQArJwqH7JONeTLWOe58zzpsdoK+lfLe8cfmJg/VK0BW3Ta5sy8KvVuwBYbdEcF3gm1
nwcaPziQTXL2JESUdnknLYiayAQAZkuWcl7DB6gcnI8gew9fII4NAZ4o9fWrJtNrEkVCLPKGh034
kPZqi1nUstEmPjBPJwYYR96eI4gZ3NQ68o9NlSbg6LzujnPXgd9YsKyD2Z05FWeWUyioAs/wlbRQ
s9n4vO33Gw4iWIKuQXquOXd+2D6Jsam/izT7CPHZ8nh5eywe2jVcBG2CXgfewE9hNNIDdesvXC76
UPXwoHO1qV/ALMfOcBY81wzRbC7P4RJU96Iqm4S6EUrzjjoPkOA5KJ7u8mbcyJzYTrnhPnw5VnE2
qxZNdlW0D2tAuXgl2Y6MgCItbXzbDM4WuazFD/6FGASplRMFgp8GKIWi8UeLnwsIlK68gEygYB5O
gwACXJy9IILyeq6dR59V7LoDZiIDq3ZBnDOz5oweZdBT6JzE4WfwJQcEyYARdNKXT5lljUyEIAh9
K79hAz0N01jsiwzA0FFeyR4Xmfx6fkAhhS6G5jSViNQmTMX5ACJozq/LW5iYwApI+KwGRv48sfgX
GD1KIA+rL5dXxmJ/Jt6Pzp1En73nngY88++1x9TwBac39+5T32XqtBR5vGHqtk0wTN2vCxXItCan
IarmD2StTu7aFAxTG5tsm4ph46Scgzp3CbAeXRh8SPuhgjkU3th+n2uaqs+gpGbXWoVh4GjH9Wgz
ly0cY5p+BECzOSF6Hjas4pUh+J1bkhgBwjBVRdO0E3kAWWb/kTvIu9+6pRN7H/OwYv7voQnnYLmZ
udKQ6Juy0AtuKfXVvyFWAJxHQ891/TtNoxkta0xCPfobjV3ctGGZ5/rgOHQSn0MUpKB5NcgxHVzs
hy7EM+iJp/ar52aePybF4rXdPZ3zNNqY2PtHIDShhwwkgr4ekLGU3kQPqnWzk0t4dlXBODSRh0UF
vr26l+4JCCbvZlCyDs94jS/uRsT5/hM5NCF9U6SrUaDT9kG5QN1N/ioAHOeg8SfonxfVuK8WduuF
wV1P+EZqybZg61l/c78rZC0gslDKs4il/AiGg+BRj1O9v2z871/voQnuy1JVeT404k6aeaX/FIbQ
5wZ9u4RmcqcbubEttlHWub2ZA/h+FV7hWXRCNsk5Zu5EoGM9j3cZ1L43XIttCMO1ZKJlAOWE7eMI
OpXj2OT/8Qk8Gghrt8qg79/oYWw6lxigX59rpHqC0gNlz0DOiqXZEfTnw10aOO19HwXX0YWGJt1f
kBPtC4Ig2Z1Rib6F0k8UPpdKtteJs4Sx4V9IQLJq8rz2kUl0MiQVB+eRI7hsNg6WxVJMXJ/b1GoS
0QD3mIb9rhr9DwWJxoMf+v0tLQTumfZDqyGcvPS0vrl8mC2mYkL9BsbTxp0j9ySbD+jvftHN/O/l
L1tOl4nwCzyuF+7hBSFl7H9nDpshbilEssjJ+3V5CNuPN+28RvOFahAHUeKy8rfwWDh8lr3qtq4U
2wDr3N4YISj4yohAhwx9BZqme2ha4mZweF5uRLy2769/f/P9IoR2fD837Rmx/Ej3eIYF/Nnx0isL
ePjcnwOEaQWwlxiX/40edM7C41RvVlRtW2yYd1hOTcTbAHGomKZ8P0d4fsTVAtHeHNdrcnmTLU/R
0ET0VdLzQjCMqUfNkWqTAcoeBcVFWHngJVUu0Hd+2s2Jmrn4rF33pdlm2bdZpGHxS8h70o9de56k
W31Nm5g/rkle3C6fmrlLkykN4p12hlElU4O+pssztpwKEwI4VTz1IecXnkSPat+h8sFJcejmjm3Y
/PshH0iy/zwUQxnTCERB0Ul2INGbyG8Re/6RN+IhQtJ0I4NgORt/4QAlj0lfwBtPeMft0JQR72gf
t/dt5m/NwyIbHJoKtxmB8mSVS32qiEILL3TlU5dOO7EeAEipu4mm9L+JePde4Zz6Gk/JJlX5lbtk
+IYCYGICrR1kSDLQx+0Kr3adQy5Ryr5yAMM5+F0HySwfpSTJAKhMcPhLuAjCt5rmbIZlcgPqGUCu
csLp9vRA9jV3RMJjtF3ETvBhBndyMhKhnyc3/Y6o8P7/kfq1nQ365wGkkxzHEc0kZ60d/pGIEWyB
7QB6mWTiMr8ybI6M1waefu4Ql0iiD5VCPy5Y6u7KuJ03Cn02IzVcAxcDb/1MqccwQ5onGTgBoUvT
FcGG/azG+PdjJjRhhBLMfVHVDOpRoFiZVHX7KXNJuh+gsylEXh2nJZj27bD1orVMx4QOEkpk2nMc
triBmE/H8vZnCbzK4bJHs01mjQ/f3HNAXKqSDFQ9qmI6+pCRv53ocF4rsAXiDq26Yj+3W2kky+ky
wYMFy51U+LiVNBPk46CA7mItJx+4p7ZaG22rZdh+OUMOGleDONOgdetkIcNdnqfL78urZfv6+vc3
q9Ujg5ctIOg8Q92D7dSQOreeq7d+u8X7m7hBZFxEhd4a9Qi2iHIHvMgvWYr7jPbnONsslNn2wLBw
XakFcLtRPg4NNLuAfWsTWiKD7lRohblulQzz1mkYN04J/1u0ajgONRpYV1d13ccN65aj7Cq/p/xp
8IpfvkYXjBy2ENoWYzBBgnjMy8WXkX5QUT8nYReq22ziP0WWoVxSA0MbNxC5HdfQ4vJkbAOuf39z
nqjPMFKrkYyc2JdlrEAkLdEVy3Sc79o5/IpWonEfLFuvb9twhrEPgFnmboTsekiLX1qoRLD8Y4jP
4/F0nzp8381bSO71k+84SVP6losgl1Hs8qc1KktjIKzBg7GCO4acvmxDoCxhoIkcdHUd8siDc/RL
t97VukI4BvJeJ2YghA7q3URjdqQt39GMbUFJLU7AhBEKJy6atO+7x1d3OUx4oaOsebx8ImzrZj4L
vLxvad2oR3THxEkx5yLRKjqmq2QwJD32JdIxl0eyHQbDEaw0hpIjk/GgO6CiRA2tGZX/IqL+mc79
c4OTUftbrTO2sQyPIHvRjUUAj1Au4iFI52nXcXbyQ3oj/PLjtPQo1qJSfnlitiU0PATxkAqXOlWP
vAUhLa/D/1QAsl0yQOerjwnKVpv6a5ajYGIKh6GbNQRK4OnA+5/4Edf37ajUzeWJWFbNBBSm1Rgp
dKvqB+kPAc4CaHHW1MNqsCL1wh1p/S/r2b48mm0u63K+8UWFZq07ZwhrXi8GOTT7SQ5bwAXbx9cr
783HRdk3AHyAlENXNL1BP++Y5DnKO5d/uuXiNHGEUZjPgZ+GiCuKSB7cMJO7HlQDcGe94gkvJ/d0
3UDr9N5Ow++cDPq26pEoBu1JWP3/3dIFKb9cHsNyQZtYQrAisErJdakanSVh1Yz7MIaad0s3Jaxs
Qximn7rp1PWj0z1y0YZQewabNnL+6PmXOls22vFeK57v3AC+YfMaXO1TtpDuMa1HOhyJyBt+z6Es
g3ce9HRd+Q0N9aCjT8LCmVLQSKrML38SmZH+5NRtKtM9AYFOd+BCR86uTGdk9a9bYsNDQOU30Lk/
8adJ9+1Bgmwi85r2cC3rRGhiDYFoRsnGiYE0x0MUja1g//qvmYPp2+XfbznvfyENSYMcNHSiz07u
kQTFoJ9DTsjXccHrem7bYeMhZfE/Jm1gSio19WAgOEOr5Twjf7uLl7kqdlUbpu1xrdmBeIypXZ23
S7thyhZHYTIJgt0IW14hwg56ou6ZTtMlQUgmt3IDtqe1iT+sIh01ToUHwgrgaqQ+52X4AURj9HGY
Jo3UMd7akQ6+BK4730YgprrOvZp4xCqupTP0I39iyL0kvosAE/wMG8ZmWzUjaoBoeBbXrdecUS+M
P/d+ypwk8EApub984GzfNxxGINusz72qOY91E+yLKhe3UMjdoqe0BHEmrWDn+BVpegpIaCOGndMu
GVKG7Nd6z61poryLd68hgvDJlTGcCUaEzjONO69rzhXNix2dALaqI+DCLy+XZUImGFH2NCgXnsUP
DFqEqia/hznTP8HsXez9ZqlvSgh4HrVassccjmLDWi17ZCIT0XobzKQPq/NYpN0PEXV9n4g88G4v
z8lyZ5hCvCpmkw+8dv405fXXNVoUwNA+OBkNNpyy7fevzu7N3crqrmFjWuCMKTSYeE7t/gtsy1ZH
lu3nr39/83VKwDuTQvLkCTXVb+BjaA+i/R/Ovq05Tp2J9g8dqrgIAa/M+DKOx3GcOB77RZVJ9gYB
4iZAwK8/C3/nwdG2hlPsqv3iVKHRpVut7tVrZd0BOrlr+g6mEZZ5fRghULQLWQUGKstzPP7SEPT9
nUHimoz3rJeMPG7bB83UJ67KEow9eFgNUE4DEAycwo1f+XunzOt/L49h2grN3EXArDC1+/w0eyy/
g5oZO9DZRrv+ts9rkYHoRBIGQYl7JbdJdBjrkhfPNKz8bSyrVMcjQg1PFE4QYrN9tBELB7LUEV7T
l3+9wbh1GKIsfVahwtDcLRmzhLOjokl0TZCpvUHy/rFDr8lu+SeItG3M2OsgQ4DWVVTxQJzQipHF
3KqLGFgWpINpsRZCG07vf1CF/sQ6/Pz8JGWa7x0ra/9BatkH0b3qtp0qHTwYVAQ3FCK/09AqP3kO
7QFcnDtR+Enw7fLWmCahGbkMi3zsQDh3YsuDye3bI6IWcURPztqjeXFGnwS1OrlgJTK7AVN7/j9l
FT5XFduhjyw7h0EqT3Yz22uCbAYb1IGEORjaIJ41ihMoOLydcmbsfFKH9HXbUmkmDs7CwA0HWpzs
sQmTeILATlwHhbVrK2tNZtM0Bc3OA5r0bVFOCxtO8gQ46nzjwfJXrgvTTmgxPG+6vkvBLXbKO/qU
52h9nFARPpS4merAq1a8rWEKOlqwasaeJgLcaGM2/MkJi4PVVgLDYdWhgjWiwaRQ4D0dKVhwAOut
DjabgOhFXLAt5tRhgiWvaCeDFH6jhggyrgkJod98EmvsU6YpLHvz4cqzoWSUzyQogKX05ZXvtt5r
PaPDZqyb8nT5nJo2QDNpkotUcLvAORXjcwtJ+B00y7KVBIupTKmjBfkM+uKyTVAphMMOaXUTAtwc
d3Pb3IxUuFfz8kYgZD/0o9x1Ps5XCtL2/eWpmVZPu8lnUnqOgzLpafD8bp86LEBvkhQBNAgcgCMv
D2JaP83OXdzkddmx/JQHqvmep2gJ35V5usrMbngj6kK91tyC67Atq5Mjrd9y4YgCKO60ZKaW92E1
8zxOvXobvJbqOEIXDEJlltrFSRHH28+qVzSuJqi0Adldr3jGz1fM1zF90gHqzS8IoCseEqOx63bF
S1DX1bRp230d1VfZpA88Wi1PDyj4xrJq69sq9J1bSphae+Z+frZ8Hdo3BaqUsyDpg91DoYO5YNFj
tq12AVnVvTcNoRl/FdozOoLhgN0B3WKFH9x3HZlunLlOrracXV+H82U8o9xDNfdUIBNxU+JRLrlc
wwqatnn5+wfflVCLkK5HDoX35WuoICwW5W30c9sv10y7ApNT5HklHKOV3Vp+UO39BiLKlz9uWnjN
pO08EBl0vUGfNiJDkbvFPqvzqwwkkSsn9PMI19fheiLsQ+SZ0SURjvRA+LhXS2KpGtlPBhnYye9v
EwgwwC1PKw+Cz+9yX4fvCR/AF2RUccuW4T9qbvO4ru1kj0aXAlSq7YorNKR+fB3Fx5w8z8FpAstD
yNCPAFSGFQS5OTBMPyFJfD/niB1QAwGkt70Pujy53rRhOpKvwn45EoOcZNcMO5U59s/CzrJwNxC0
8K+s4edVDxSc/j7PEGXpeFN44iSBtXs3R68Y5J3jhU3cpuSxycbsdtt8NMtPrMnjHf5/kNGc7+QY
qL2KanrO8sTdiC3zdQ3fikb/zz6XJoGgy57GpUrEZqs4WpEUv3wrAGKxghxn2qT2TxXJfFN7gq/T
+/lWWjgD8qungDgMHaR9SNs9HpHk6fLyGTyPjvyzO8uHAYONPs94dZjRZv1KfM//dfnrBuPV2fyk
lcyVSpBMW+rj0CiOkyn807VqAoqb/87k74nnf4qGr/Vzm2ajBfmq94CHsBCvCBDdB3Gd05pdg27T
GlcOtmkALdCvALQj4IYRp7Brx3tIEaCsmzZdUK94O8P3dUyfVw0oTRJkI2q7oTd+wpvbwC1WknIG
q9QBfRD/qHw61yjmsNG5QdeGdK4AdvFAmSVlEAsh+R6SRmtW83k05uvQvqiGHFPIxhLZ8+KPuyA9
+TSzmwEmZE8vQxY10COgaxeRaXKaHyCeQ0spp/whQbnV6gHsm9z8TZRoeayuXaUchx1HPGTteoea
mdORlQvQNO5yMX64unO7SZueNgWISf1oOEx5bV2TYMzxEp8q5x60WN88sLmtjGY6H8vfP4xWzhzd
nKgjnkrhDKdwzoUXT1VUbHrH+jrUj/dRCxV3K3+YZjK9Ao0JzRDKUxHt6mSWD1AWlN3KTEwXoM4S
KALCu8gLkqOscEeoCN3XC6H4FDZ+XGXjLyifFntofH1xuvzJAf7osksyraDuIiQ0/6BijsRPEfjN
VTL3UXHbWGUT/Lg8gOnYay4iByWNbTl2crQBvbtS849lVi5tzqqDno8YmoNTbuO49HX0X5HQuQWH
nzi5GRScROPSx4FtBP37OthvQpZ9GCYEjm071a9NGNjkxrbtTO4vr9RiIv/NX/k6QWA4lGIavA6K
EhNSlWVQPKKh0z7Y0F9ZGcF0yHSQn22B87yN0vIkQLe1S9EvkZXjv8ibQde8jPixCNuDLNQ+Ynz8
FeCxeHlmhre8rxMHOv1EqN+7uCca598WwDni/2BLc2HSAlIFVEi+WyBOTlDdiSz/UytoY10e2nC+
6fL3Dx6C1wwn2k+KUwoCiis2BukjcOHVzeWvG4JjHRUYOlSxyMpAb4+kOURlkgIcTE1zA9LCn3Va
9ytBqmkS7t+TYCUDM4uzBP0iqtFjt5Sp+mJbNtPXRYNZyhoLN7c4UUiZInkdBTeVcujKbzfYv04k
iK7/nCBMQOybsuN7CmcJekSa/IHMRdzTQsTbFZDB5vL3Ull+Uc5tVZSnEiNUXfVbhWkbM8AIhkHW
VwC37K1kfJ5H61V59ra4TqcULDkvM5BxQeAk8e+bvPqSeZX1Eox1sZ/t9LatWnWdduD0JZFjr1wY
hjOhswxWUkZFX6nowNJRPYVoP7t3mu58+VybPq5FD1MOumkVedFBOCP9lueu9+84oOa+7euLA/xg
kw608CqvG7Fc3AYNn+s2ff3a5w6097ZZvQ4DrNnEaohEwuo9F1oW0AgsVcybdNi4+FoOgTKwZMsB
XqUuU9+NJSvb4Zt0vKE4XF4iw12giwDjBdK0knOBskXtfId21fQ8CRv7MZX1ylPK4Lt0HkHJghac
0G5xAgCG810hXfGEzsb+OeU1sfY+ccMf2yajhQBU1LYblE5ynNKpSGPIH9p3is4Q4IIWSLKWVjM4
Gh3vJxK81+sSGSkw17ixhZxBQUClAkWZFxo1Z+JkV46zBpo0GIgO/6NFiMaFGupPQLa1u8bvhzuv
WKUSMn19Ca4/GEgO4Hc/DoF/pCV37hoJ/j1eiLU4w/R1zbht8McH3PKSI7ekv5cD5DUaByIYlzfb
tA2acYf+EIZd4yfHnLM/4dgDq+3T617iZUjq4dvA1HOw3k5kOMS6SrBUU9opH4qB71VFRNDdDqoe
4isQPUWcj3ybqrKvA//6oqZzFpXQBl2qlzZyuPt1XgSDsevMgZNrtU7TZ/lpKtWDFwYU1Bdt9xWa
u/XL5U0xbbkW5dugCU7DSGagZw+GxyZAUi0jq7Iqpt+v2XfjIDyJyjk7vROcF7mTxCVAxbdCeP9s
+v06Zi/rkATmE8oxju+GD5mkHbKrDhX06vL3DTPQQXsN0DN+11fpMcuI512DDJxm34autuprNBPN
azVwwzbooD3pVWOXo7J4Ctu8jacQlG5x7UhvY7CrA/RkmQwJ6ADLEyEq/YYPF6A2mdX0+/IqmX7+
snof3FLlCBYVXsUOLkp/MR9keZUtT/ttX19G/fD1vBS5IBFqriINLbrPIscJH5MSLODXlwcw+ApP
u7QZn5Ix5IBRALQK9SK7c68dV8wPS1kakUixzdY8LVi3m1bVbQdbU8InEOSOgvqfenJQ5ts2Dc2W
ORIraVPm/EQ71HY4DtV+BFkSRAUKdcjdGpKN2wbSzdquEXakip/Y2GQ7xlt/17RpczcXaOdwS0Ge
L49jOFY6Im8q+hlw6owdZD2EN0k+s18BK9Nvl79u2HUdekcs0KeMxOPAlDr/isGKrLhqyFOGy2jn
IGKTK6tlmoV2Z7ekVB50mHB8ZZk2u8rvyvw6YgrYjcsTMSSPdeY/EPNUmQA5z8mZh0Khc3boH8Hb
0nzNIGD6VgfSfQmcsrb3wQSuZhsuZpvZ67SAUz6LYopkeqrGwnuVlp38DNok31+elmndlr9/MHtU
8mlalTkuD3cs7qG/zJyYdtUazsXg2d9Zbz58vmaqyLAXxckvx+oBCVFx56YBVAtABrTiuExDaAYv
e1rXop+jw7vkkCj9Nz5Cuwywi/PlJTIdYc3inYEPk9sxfgoAiXZDZrnxIrw8TBY/NG61TQ7Q15F5
VFjR4A1WerInBR3IOrwZ/Gra9qDRkXlVUXezFWTZqYIG876EU7xue/o0Dn6wYh+GbdCBeHbiJ4r6
Qwp6OlJc0W5y92yg+X4mAJRu2ggdiBcqmTheL/l7LmOK7PDZbpeyGpAPe7tDG/M2m9DReAuoaUJ7
b3SwZ/ZH1ilEq0ZUeS9PwmBwOo0fSYTNrZmlpwZpmW9yVNTZo8u/4CvmYPq+ZtBo7gdTpoeMskPS
aF/1TpuA8SGPvm/7+d7f/qKHziMYZfz0ROux+1qkeXhSSB2swbJMqcp3hssPDkMgwunHqR2OUIbj
90uhLrEhxNqn5c5Gd3msPHDF21VZ3BMhMkiKop8cdeltk9MtvZydpCsKfvKjhD4yu67Erklda8WR
mLZGu9FdQgXrEmSw/byro5ty7tvuvoZUltq29zokj4LsJ+IF9n6S/nibRG2Fbq/ZmdbACMtl+kmK
XMflTQkIvTggnSeh/Py5xHvjvpvKJzpl6BcC8+ZzFG3jk/V1fF4vUpJ5cwpd8qqMSohDhom6ivpq
bS9MuXidyU9Qj1l1h3yF21c/azBdLvwoo5P7+2BBbywsxcjE3DtoYow3nzCd38/zfMcrGh93SeYX
B8tp6h/t4PfFinMxXFU6aE9EfkAnf8QdYrfR3ZQuvfJ0qHZVWKprG/IUK+MYnL2te4EqUh6BRCsq
Pc0dT5YnFA3nr9HkF2sCCKaz5v7taMYBirDWoDDEpEhcleJLOgmPxm5nwQtQR+4CMP5tzFjqWD2P
8TkYWJeewKxJxHVhVc54CFvhb0yP/Qeel87ofAM4/r6alYiToZjiKgggJ/w9SdCoTzLefym7Zlsd
GO+2v1ePhypNkghXZWeNFsifOrRlLhxgLal3lVs+Zih2rSQyDS6b6Ki9ubPyqAGl/ylAQjyec/dX
FPXfUlf88CvmxrSGKppcujSr4hFUzneqtjb5a6JD+ZKSdHmIbu2TWxP5UKUDZUg4Tv3K5z8/gkSX
3iWTZzekwMSAhktjXNoipq4LneNx/gXO6DzuHSb2W64eogP6kDtofSi7AY+MNvCxqPgeOYq10/D5
xQN99L9PA8rnRIXZgBJTU71KCWBQXYJ29fIv/zzjSCLNFzRi9ivLnyJIubAjGrOveNXwuBq8L9Fc
fQkSel90axQAxrOmeQVUSUHzTsrmTk3A3w1qjCfaf+9FoyCOgjNGA2c3B+lXZwF4ZOH0a6lpXp6n
aRG14MAWJGEQFwCq3o2KOa4KJsY4y8maxuLnD0zgdrRNEtFYZDVDdgpF2oUaAtpVriD/qLI/9QEE
nxuwN4z9RmlhokP+AhDXB9Ly/jeeM87hHlKta32LhusVuq9/z8ZFFjKbRF+ciq69L3GZ2mXexehm
/Le2QCkMfaavNQEevg6ru9bL1pRAPr8AiQ716/ks7SFxwwOrEfVwBrWhHIlW14Jnem8/unwWPr//
SLgM/yFKlb4sxciz9gFUePJRtm3ufs14ac2xRVti3V4exXDidJwfq9Mhy5sqOioB62rBU1d6II67
/HHTSmk+oQFPh2dZVXgANHII91QNyS1YzuQVHxDNuZ0dPV4eyDQLzT8wWbbCbdAM1vShdQT8TT1l
Eecrb0LT1zWHIKyADGkHzElbJNZTC7Gh8brz/HEbJJ3oPH5QFnFsxcfwoJr0jQwAErsTpH4Qwa+9
Nk1nSbN7NkPkOxgKdkSLSzbsmixElMOHcXiETN426UiiI/nAO0q90rUKpHmYM++KgIpjs8Q8Ky8P
wyR0MF9V53U/uE14qKrkhdtQdZLR8Awww5qwtGkALb9H8t7pi4kFh5y1w4640ZGUQXT7//EwNxjE
f3j52Dh4yOwGx7wL4D/QFDmNYF8LffaaVdOvy8ZgGmSZ3gfHUaG1k6XgLEGdacxiVJiSGCzMpyai
3pUToT3y8jAGqwg0454mPwxn6fQPYurOgoXlTbDZc+iwPDutHaJ8PzjYQ5mduHCKF3D+Nd8bIUAj
OE/5Kres6RbRUXk240lWA41+sqzpW5s38ptkCyFHDRrmYCELyFFb/t4OU3ZkIv/D6Rog3rSA2mVP
ACnpxwrsbpVk0Te7Q+UlDqx62oasJYFm9EiVjdJ2W3okEUq0opQcD5tUXG/afh2IV80hl/PA5BmP
GXCu2+jTeeXFRlAX0ZF4YFp2ZQKlkIeJQuoQ3NuIS+gqQ4Bh6XUcXi+9RtkFHR7Q6lXvwFWfZTG6
eIaV+o0hqNcxeOgNFvNME/WgevDUIJRrd1UPkKLk/gHvJAgRbnbtOu6OeymZyqGUD26Z/QkndE3w
dkgAzV/tNDItlm7oEe0ZQIvqAfCuW5lDQmrulbUJf0t0eF2CN4ko+WgfpxlSCnaYOjtu29MVG3r5
sJ5fN81Bv8JTBmE1d24f3CZiL+DaTzlIhcdoTe7McHXoADtFZUPSnjhH1oTybJfoawH+W3wf0nxa
8bemd4kOs6MFzRbCeOcoQ5sPAyiDJo99cXiNeyt25mgIu5j3qCPcKlCLd9410EV9BWov2xpCfkei
XBYU3Gw+9CQu+wDDrHUkHpvHsLOm1jm6YfgYSsAVe7CFfG+pkit3mWHfdNhd5UwtKNcK52iXTrcX
ETqLUx9yG5d/v+nr2oVfJJCzly0SgBAtaw6JYugm5+Xa+8T09eV+/nAP96MK22oQ04OqR+tLAY2E
nQ/2v/22367d8iQfJ5W0PD8RC6BHGTbewVpe3du+vszpw29vWht96ODAP4+5GHfZ7AW3qWjIym83
3bm+Fq87SMEzNgiA65AUtV3/CYph0U+/oyFk4cF2WxbRUUCN9Nqe/PpuVuN527Q0NyDpxLigHAe2
bC20rdve10k5L5c/brIG7T6v6pZD9QI+hoMG9ZTn43PCgvlLTyHlsG0E7UZXxIb9j5Qeejp8t6O8
ueG1YHHJ3TU/ZkgQ6Ai7gqCntMgi61cKqN11hl4EPjpf2hycQA6utB2Sin+soPhi2/W2LdFhdi7x
kdkPavcI2PoUXjG/osmX1G3Aq3J50QzhsC7Ty2eHR07r2sf3qJ4r+oPIuUV7cfJnHqY1TjDD5uta
vQqlKtQPMjjnop6+Jz1TP8CP73dxK1AiWbkCTINoNu9SC0G309lH8PTksbs8gXju2YeCOcO2l7SO
tqtkKaMk9OwjsdRzPyClUYwbO4qJDrGz26wDqD3sjqGkwNSGEbJBceBa0Uoyw3R6NfMeuBpY4qn8
lLShG49eUcV9xv+wSp6nNPHixLIEOIn9LxbN1ngbTXuiWX0TWXnncxyvatHmet8T0pbkyvGkc3P5
BC9O978lMUI0s6+YXyaT09tHKLOnTw11LXBfl2ugE8MEdOAdmraazOtZd4SfIn946EePTUpBNj6m
dfFj0wx08B3t0qAtO8ygCcoeHQEg76ZVs+IVDcujQ+6EmsaqB/zxyCPhvlGpguFLCYrraWX5DQ5E
h9zxII8iMP3RgxvwJp4iZEdtq7G+lNHc31iLzMK2RdKsu5Lo96BdbaOMMhT3QP9X34Kwl2vFLtMy
LX//cKWHgojaUzY9sMZXIOQFZLfswKux7cdrN7qdFOXgRyW+PjDrODWedURa3v++7et/G/blb5jO
uWao7mT5XgBGQQgFLbzxxCmueuYku2KR9rk8hCmu0Xnt0PqYTSMb+VlZkKdd2IOVldc/3CVHVTZo
+vOsqI3rBqnDgTn+F5AAr/G3GU6pDrELhx6cd57lH0S3aFeMz++JRDyl/h19sUZTZThDOtIukUXT
B0FKD5IkyRud5up3lLrp0+XlM31dC8eb0hZlOs/u//wcynjQBkTUsbI5hstBB9dBybCwejWRw0Kr
kFvzv7Yjftuhsq8XmvcurO4zp2tuPfzLtulo9jzVkYPise0fGM2qW1SX3QdgWcSKQo7hOLu6OY+V
sLPZ5mcwxwLZX1YMbCkZ6Pd/zINYhfqbtkQzaz67HN0VKT9TTuUzClHu7wI4xJX72jSHv836/0BQ
DjQGUJs8VCFTe2QU7ZgUhO4iybYh94irWX0YqRoCtI5/QDxT3lVVB1rGHhW8vQ+6w5V0j8nsdVhd
kzg1sqzLKtlIYjiuO8VtV+6W9oipbFXc43CpvDshElX3+VD8vHzADMunA+6SHmEMyAbogRb1z3fy
H+qIn+2wSppqGiD8+8oAJ8joFCPY2yoG3+XS8iezRbbzbKSwLk/BcL50uB0wPuCytGV6RnYGLG4W
nYq49gOxSSuO6Cg7l5EBcMHZx4NJhu8TsJus3GUSNFPbJrAs3YdblRRNhZ5KD0sk5BjFVORlF48D
Okguf3/xfZ/EfjrjXRc09iLXkp+pdF17b5ExGePBTaKTFaXyJhzzINhZ1fR8eTjTjmv2noe5ol7q
Vg+IRfrYBiOL7dnFlbN03WwbQbP5qctoxPK5eiBhf2qUmneRGKc4c1YDWtOZ0kzehmYPpI8EAEou
krvIgSWHLlzNu5hWSAvGIy+rcgf5w9MAba+4S1kdZ4VDv6H8KF4uL5FhAjrETqANRs0syc/C9dOn
rq5/By3zt+W8dHxdaGeFW/mqerDdOoMCBcJXi4G+b9tP165w1wcmgkOL/JS3lQ3+5hE4eeoU9toL
2LQ0S/TzwdzQkO9WTZABAUzH5jbseQAIhmDV0+WfbwiidOhc1bmD3SPN/VKV47MNibgfDS2/WBaA
0rUl3avLo5gmsfz9wyQs7mZT5dHwJZgIv8+LzgLNUhqtmLDp65oJTwX0Q4chil4SF00ClsrdR+Wu
cg6avq6Zb0jTpLULEr0sUMYJWdkdpcNaE7zBtnSEXJh7UTFWCXvpJ2hioKb/WLRQybEWOZjLS2/a
YM16eTPZLhmG4IXnwQ/FvRk5ARx+IjDCWKb05vIwn6+Sp0PjqGpdDzJezVG0LrSPeVcX1VVYI9W1
Mg/TANrN3BeMQhHHjl5E0/t7v+qccyOaaRtU0dNBb0MdAStY1NFLlfjFbSRJ91ullreCcvo8Evd0
zJsYOjF5EnrWvKyHPUnGb8o75ggzwl49V1Zm71Nwx1pzuinM9HTcWx/ZIkgED05EhvKukjzfhygv
/2yjaBtY1fsP+i0AX35qV8EJSunktp6j4tppLAGu/nKt6/Ydnv7fUMDTQXAUPC6p6sLizm3onvf+
P2FWP/bhowv4mRrUs535YPYoH6syvHV9tL+BwP3ycf7cLj1drXZQfdNH6Nc6+wMCgX3KFp6NDDgV
7neWtb88iOlI69d2ZcvekRE9JYK6vyvlqq9egArKprjD06FvDWt4S3MveCnz9nfqJukeOIxzMBfb
SPo9HeuGfknqZXMWvrAs6V/62r5poVD3Y9Pi6FC3viur0HXD/C0LQ+/gjH0t4qFK2drhMiy+jmnj
c2/TYOqLt0kAz530Q7cv0OO2zVvpUDYHJIL5XE7FWzkU5Mp1Uhnnql2DTxkKo56OYeNpGAa9FeVv
tiygZ5KUu3ZQt14G1QpvHp+tQdywNrgeUnq/6Dd1TbnyADM8/Dydq66DSnDfj03xhs6kNynlbWiT
rynYGfGa6eIhUdfKU/vWFr8XysbLR8HkB3QCOyrxcccqQPVFhtvJQ5zuv7epuNA/pr69k+n4K13Y
6XHIRbyAUwvWX1NXrb1JDP5b57jLKBtJU4NrDEJ5x6Tud31B0QyXFD8JUmk+cJ67ZZ2nMlxZ589v
bU8HyPXOWPeF15BjQqyfVVE90rRzr5jbfW+Ju4aNNZmAFhrYSZ1wkJWUd01D7ZgywH2VDzWSy7tm
+LoOjrMc5hE8pvM3HlVtnLRW+JiiTvjr8tffO7s+uRt0bFzezAhs8jp/m2oAB5fjUNbjdamG63eb
KDNIsNewB/TVq10xD7dBJ+5HErzSFEJTFS4p31prwjbcFjoLnhNEbm3Zgp7RN5fmu7pUcFPgn3N+
qaoKtt3pOpJOhlPphqrxjrJbUhM86Xd8RiksEGvET6YdW6b3IUpn6MwgpIrcY1inb03T+Q+FQOHi
8oaZ1mgZ9MPHK4e5AXJe0Rn7odK7KUyC69RKiQuBaDdfS3mapqA9BezCH5pgZuTgOsWT3QLQBvai
NUy+6ePu31OwI+Ikc4OPv+uwhnT6lTO8ZLatjxYMIEHujlYS4uMh3vAys34qCtxwCZDTxhE0c1dZ
CGLIDCO4Xs1iZgWP4Gru9q0AhPzyHJZY/BOb1BFyTZ73hSMoOTRWe6DkzkXpuQrIVQXMQ0Htr0NN
VnA4nyeJ8HL8eyugiE36evLJwYZ/lALveumwHfg5nhl1/+lDZyWGMvjh/8DmvAx9ZIFwf1GPgmzU
SkQdO1lCdiTtyDMrpjX6KNNAy98/mEfaNl7X8zF/G9teXPczFAOHsILSiovQYQa52OUdMlihjp3r
JHqG5nrCMH4y3VJeXAMzWR9BLbUW+Zgmotm5PYgu6KCQci7SxI/ituhVLMvQhrAH6F9o2K8FQaap
aKauvHFqErAGvOUDaFkarw9uXZ7ncSDBvnd5tQwGT92/NyUKwgga87j26wpadXbeWl98NWz0VTqC
jkN7V0Jmyj4jJdwdKA7v3WIkl3+6aXU0Y+d+VdmMlMVbJHjxNLYTP9AWdEWbR9ChcAlHiVu2VvYm
RtAEcrxfJ0C7D3W0igIwGLkOhRuiJlUZIIbnZsyvx4nMO793dlETHMDKXENdQq0EE4Z91mnnXL/L
+w4K4WfOB+emaSyIqpRNM1srXsTgF33NuNFOx1nuedG5Syz3OnMSyIOXVngXeu2IDriJ7ad8mBfN
Mfd60/brMrV5TppwDEbyK4wofaknsDGHUM67CkH9umIchhOm09GxcYqcFCZxtkZa3oyo8161XlmC
DRW02ZdnYdoXzcRFOsmmn53wZbCS/Cu6yKUdz/hv4xtQJ6SbCtVZHUCQZ2y2cyNpGTxRp1+rV5p+
vXajT3YzVI6Vk/sQJaUfYQNK6djyVnHEpvXXLNzKVeJZEBR5AwftV3vhg0jVYB1cvyU/Ni2/Do1z
pVIcoEvn3M/deR5Ctetwsa+cUINx6yg4KOsNSRBm5B5chsAruTtbLm1AOUBLg0zeIrtZsz7DPuhw
OAVNRwzWstfC6Xl5LQg6yvYznrYrMzFshA6EA9s+pKzaxDrLCO3hLEBg23iOSOIhTdduItMYy98/
hAfRAGqfrFHWuYZq3dd3TlbHsyRgyP5aQs+0TMvfPwxBJ1KGXEl2DoeheApHP/xjpYDxXj5Li6v7
JDTUgXCKl4FjzbN1bgZItKd1c2g7PMyUhQi0Qy/KiscwDaPd2BkEprjMpHVOUTfZoUsOXIARdOa5
/J9/3UbZ7+las5Vdk66QzvgKPrvW3vUsY/KbNXrZGrDPtOGadSuo7KEVJ7fOfj6gIjlmxzG12v0E
cYCVS8mw3zoKrkE/X19XihzUNMtfdWiHXzZ3lnk6/i1z5kCg+5WduQRZuu8o+bMf0eIna9deSQuZ
JrB4lg8HNix7NyI+IxnIGJm6sXuh/kmxaJvKhp4Ogusn9ChNY5r8bjMQbUGgjt50gDn+uWwPhv3V
VWHVmM8OqpJ+BrHZyPF2jZUjuzRB7kRSK726PIhphZa/f1ghOhAJbPHgZvGEaA05QUvV2dECo8C8
9qg0hDY6/1yeAN9ftXmAIerZfRkaAPIr6d8nWcZulSrBV1xm0Z3Py5XMvCEVpzPRTaRvJloH0yty
SfS+rp3MRXfn3N/3EEfn9yBKFxnEzaKyg67WxFq6L/Ks81b8i2nbtDudN6Osw7mfXhvwKF6Xkj1a
SRF+SQe+NoJpzzTDlxx00pBVwZ4lJejy3+FayGGtHGrDdumYub5DB6biHWymDwoy7/NFFhiKCcWt
Kjx15TM+7EY2lP41QESDtXIODXumg+ggXlD2dsfn1yRT11Y43/jta0HqQ4S4ngGK5vk/GrfedtPo
urENt32p6iH5nYRZdG1H/pWtouEoSnDn1uOampPhIOjYumhkvMn9mZ0HB9AqCBvU037sgvxpUqXY
xv7l6SR1UZ9L0IGO02sJnsLYIkhnQnMVjVZQZl850IbjpoPqJnvOy5k4FlKXFqSBXGDJf1IbU9rk
gXSmOjrQECJIETs3zJrz6xnSOWAMSP01zmrTNmj3vZiTJHPcxMtit1TulfIB3ekFsgDDJH5fnoJp
CM3kE2HZLdj9rXMGvd3nd1EgaH/UxyQl2y6y/4DpciYpJR1K5Rx4ZdHtWA/9jx1U+ixvDTJuMEEd
OZePuZ3lte/eCxo+Vm7+g3Uoo/MEfosslZuqLYcdD5rDLMb0ZdPK6eR1ErnYbqrC6BxmlvU6OcGP
/8vZlyxJqjPNPhFmIIQQW3Koyqye5+wN1l19DoMQQoAQ8PTXs7+7qKNukt9yV1YLlBoiFIrwcO/r
TH3SGh08t0dYCff+ANNVObNz2/GTmZq96KODhgZyGhb2eKUruT3Gyv67iDrOIaYVDn72NUb+fZ9L
pXadD2mZRpfxfVbistcpreJBhRk5CR/d17hOm30c51vcdWuLdDX9F1EAMGFBL7KohhATeJJHiAHu
K0u/yyuvbpoAErKxGWsL5bzWQwgTGHQJ8J9dY9WxBdNYSvM43xfFlhLyirNyaez8apiieQ7JK3TN
iv1MQnMYyObbYe3rjqFzoSFlNRoGjJjwxc76uBo53ypYra2Oc6/rIe5ZspDs59UORIPnei6jV0OJ
st5d59TF0Bm8ePzCJuSU5wT4HjQzQYJg3kMx7cPtAVbWx8XREQkp5WqevZ+lRTl0n6moak+VgU7w
xgzWBnACejOH1f/ScKJBx+4PPtX99JQjJtYP983gaiEvLEH5owgh+9Beuim0D4uoyaNXbSn3Xn/l
X164LpKOAXTdsGYkr8qmfy1GFFWsQqmRZcPh2qTQ9XF438vN5aMjCLeTQnnlN1JWpjiqfIn7NMmM
pRtR4tpGOJYMmbgZumF9exFTrL7HYC8e9rxs7FaNYMUWfPfWLrOAVI0HrotYlIcsbLKU13GQbien
1zbDsWUxq9JPUOw6WZ7le2TvSarAkXMUFvVtaMWBC4b4d66WY9mCE5M3JMmfkS/zIMzee1HxavE0
aGduH9sV0AVxwXWl50HajIBV6Bo/E5BYoY3nbQkeRYkS9mz0SdLh49jJFGxGj7fH/PtDgbj0c9pS
BJlJnz/P0LwGsRQP08ZCgLFZ+g8y65rDUpWPY+NBiOT2gH8/c8QF4FFcU2NfSn6iSwA+whYcGK2Q
98H7iAvA0x41ZbBocrnWhYuMDruS1lv7s/bTr8f8hVvR2i/DGCx5P8uay4+Iphv0Qob5+9sL83dj
QUrjv1+fm1I2kLdKqlQEyw9AXbI9Nfz1km9C+dZ+v2PubO7DqYQ4zkUTcKKbcmRnyCxv0eSt/X7H
2NUCMGWFztgTiOqTHYM4LVpUkeVdiuTXfSvkGPs8gcc2goFcCCCutBc11JlZfdAymI/3jeCYONLU
JUNiFyneMv7ge3P9cD3+XlbddzOhO+6/m0zR/B106Ies0qzzu3/yqS5psktqH8j4/e05/D0MBD/F
f4fQ4MYLDLPkogZwPSGMzdKZgu057JYflQaN5e1hVrbbxdXlAWUCqgTlM5U+S5FV5vu2qWTaXIla
7hvCucYTn6qh7CS51OCyfZCz6A5xp/hBtnYLl71iEi7ATqq4ANyrL54BJtcfaVerKkX7w33E4cRF
0VkjrPRVFp6uJ7b3/X9plBS7JILTu71Ea5vtmLSdaA/d+I5cOhN+RxtyvqMRIP31QNW+7jZbW9aG
cWy7nJoy1CEtv+msucjGVo+mI185netH0O+WG/u9thmOfQuIl/NeJ7xKfR71/LsUkRRfIVe1FTqv
XHbcMe+ZN9CqbzrgVvz4k464f4ImXbITFZygN4LVgoTJzitL9fP27qxMyIXGASY9dwmoTJ4T0ep9
FNJuDz4mtXF1r2yKi4yztJ5ZLCU9UbyQ9hAL5P9mJVg8gwREOQVEizYs/e8xFnFRb0tU2gLFO3Vp
BYRrav0zL0eEP2I6jhljOzS+31cHJi70TftsDCdF1MV0E1DeQQ9IydJt0QGszcO5vouEMOi+j+Wz
bltRogUMkp5tGBW7WFfJm6CMvUM/5Nnh9t6v+EeXRE5Ir0vwnoB/FCJ6JDk30CcV/bEN0Tt93xCO
8QsQSS0E7/oLwHxTdexlVD/EUONmTzMhd5ITEpdFzhZBlQlbxScyoGNFjbV5yvxr9bastxz9mp04
hq8jL4oCLcPLLHiMvhVWnv4PPGJrX3esniN2JWGZ0UsE1If5EfpkjM6RZ2JvKz21stcuHs4PedEU
cYbiSG6agqZ+S/6X5Osfi2WTlnAFDU5cMJzgJjKdEM2lq4OvFKRYx2rJko8D9Od3cQ5klw3Cp7DG
izQIlfmoWDMfs0L8un3aVpbRhcjhkY4+CTvIy9yoYl9xfY4SMm9Yy9rHrz7uRWgthZ0hBRmzk8zb
L7ojdjcmmwwOa9tz/f+Lj2sPEkBRW7ETQF4yJaPMDlf0YI2O0Lsyu8QVajUFikVtWLKLRofEDvXi
8JzIOxVUicsk13dqonXZNJfMH7on4Rn98e4WBuKC32qoGDcNam0XAFNnQBDHBWqTuczphpda21rH
uDnnzRwtfvWcBQ0SwpDXBs9lD0W0jVfz2u465m11GUokv+ILrbPH32rdUdidAh8CvXcdfBcAN7Wl
Alq+kBduAhQbvdBjRWo1pw/3fd8J2KU3g/Csgn8iPAzlkQBBXT3Enk+Xr/cNcL0QX5z/KGzw7EtE
hU43PT0WUP7+iJB32Dj7K9eqC3ozsRDZCCqZ59CzfpaWcYiqI4/VmPYjbG3nQarzzUjY5oFa2XAX
85b0M2dCKvE8QkwjHbtpScOaLGlmw3x/e8VWQisX85YPeQwGbBZdfOa1r+suj+lr6KnPdE9HMxa7
GortemP91qbj3OKADI6xCDCda2YxHS37NZcUkvNQNL09mRUDdNFvfsTjYkIH17NG4krvAM/Ipn1Y
qvzOOMQVY21bD7JxBWGXEJM5EGo+2iTXD3zstnzI2ho5Nk6hh4vwLBTPaKH9JRU8K/PC72OO8POu
NfoDApeJemmYKJ/zxkTqQdURLR7jVvR3hrYuDC7kWiwMXELP4Kn2zx5Awe/5oqoNypSV8+pC33Ld
Qh8jn+tnhYP5fq407BA6TN9alhcPuq+2NKRWjpILgYvw/APZUE0vskW39L7PTaBO4HlW4j5XRa8H
4IWrIkGeg9SiqJ5Bk5cfGqraD/48Z1sKLyvnyOWAi1TTTVx27JKFPf+gh5o0aTFx+x3kouDnuH2W
/l6CJS4EjgU6jOs+8U+2qD9dlRauLQu+UO+0jd+Zwbzh/esmt+9vj7a2JeS/K+Y1XSwFmYvnCBIY
DajP67FIoWAS3ecKXQQcdNWGaAxo/UxmApUQywAZrOadXPr+Z+WN9ymCE5cJroIijoBXDS+/S6Pd
nExnM+TjxlN5ZZH+wMD1FpR5IJl95nG5LLt+6pcpzcs6uc+Huyi43I8BoK1FeAlH3IMKtAF1IU0a
15vqbSu37B9UcCbK8loW4Ukty498ij7kpHnIALG59sCEyVY5YMWR/AGG6+Ro8DwqEKwhxR3xxUvn
nH3xJnQuoFfxrkoKcUFxFCL3UhV9dMn7Hq3kmYW418M0QBR+49Cu7ff1/y/ciAYfls7QlHjp0CVy
uuYUnpOsKLb4b1fciAuG4+BzAuVW0yHOwW6otunfNejOAwyyPN226pVMlYt+4xkp6rj2qmc2jlm4
h2Zw8d4LcP8VqAZwroJTBFDhjGrdFjhl7YA5YfpVZdnaPAAXIFKVeVlUp3k2UKayLLuMFL8EEkxb
ueO17XGu80CxWnkUl6GeCx9SVDxqARdqDN+4Dle+76LfEt6hbVcL+YwWLv0WqjogrWZG6cvtzVn7
vBOwM8hksAKig89BWwfjvk6A3z02UL3fQKKsff+6RS9O7+jNhTAVbllRVNiGgol/W6L1Rjpv5fC6
iLYeyjWjpKV4juooGA9oWhk7pA96Sj+QcdraghVH4kLaGKSVYwI6sktoFc/RzQNGPStSbDRoqvai
WALqQd659fNkw2TWVu36/xer1gQh6n5Wlc9Vls1xqpIrnoDFEHTf37ftTqCu+kFx1g2Io61e2tSP
Bns0OYpDGzHo2sY4N3kXJ028UCUvU0m9E3ThW72jedN+AThlS+NwJTZxSeNMKQEfqSdxoQN6GK7e
ixKz04NiB4XGpd8d9iW4kT3r3Wksjq1DqXjqA+R1T3OnvvQ1xzMwAaH7lvD2yqL9gXfrkFu4ghuf
wyH61F0j3Qzk2v+Hl8HKQXbBbXEQREMFSsJnmhBv1zXR1zjp2q+1gKJ00xp2vH241ubh2Dxu8glq
4VReIHL4FU6ePMnBsl1ply2y1xUH7+LbNEC4cdfh0k3wKm8OQzT3j2zIwO/WKIZEOwEMCpIkUIS9
PaMVe3TBbhI822iAm/JnEjalB5nZ4TSG2jQb1rL2ecfcCS6nxqieXUA+UL3N1VB88iCseJ+tB46t
U/D8LypC4a7khH/u+yY5D1m9bAF+1368Y+q81pNCh8T/0p2kB+9unN/ZQ0R+p49fOEIaNtJEUFIH
zBSbcIZQWVwINJhD6GLaNwhUt5qV1mbhmHa+GANmG/Bh2Mzrz6z2p3ZXoyjFNzZhxSZcpFsC1ieE
b8Cm+L2vHmv0NL5TAHv/Ww/z1iFdG8K5yscOXJlzsBTPla97/d6g+ds8ZjkHu0CKNFy4ZXxr4zjm
3Q+zXyW6bJ5RBP5RZjr5gmrUJwBYtzC4K27KFWTtfK8wRqHUWFSSP1BWNWnms2FnmOofeqDJ77Nq
F/1m8QaxXTHwC2sDdmaZH8FrQPxxq5SyNo/rWXtxeDvVoKGryNiFxKZ7ggYekBL5nO+l6RrAWbth
40W4tiGOgfdeXdNaJdFlkaR46EfxafRJ9brpQZ58l/9zwW8Z+i442iiDMgXZvEJMDVG9dj8UbaS3
WnN/c2X+iUUkLq1cBmrcdvBUfZk1BPsA9UBvNtoSM0hH0msdCK+r8fedDpKed1cCEUOrD82YPFal
94UCR33fVB1H4Ed5nJXKRCcWzOoVWSyYQrtsWO7UtQ7+AMa1YxNyiVRKadXymrYD1JhUYfW4t5Un
wl1R2kCnOcKyMQ07AoHJGSncI7rEgEipuCTTxkz/fjwDFy4nyMA55he8tuUidtxWywPAPM1ukckv
rzXZXS+AwAXJ9WGxdEEl2GWSUNJKA2a8n13nVxtPgL877sBFyXmRhQeiQ/NsDbm2iCVTycz3HpzL
7Vba6O/2FfzBTOeJeEGdrHlu2vip6cm8bxqOZYvZnS0tgQuY6we/jf02Excd6GifD9WnqMIf9xzp
wKWk02zGTpczKK79pgMuAGAz1pZbEmNrx8i5/8ncy8IorA6jwVtEr/pB217rI4+bM5hGDX+4PYu1
XXAe9dBo8pBhCZvnafbanWTBeDKNr/b5XAb3ER0HiWP8Oco9S0Wj6NI2ZrT7QFSgIKYIaD/cnsPK
YXUhcxBeroq86vjFZq0PesOihCSzmtFLefv7f38SBS5ejklI1dFxQeKjov1naZup+2FGtM/tonmS
ds9jEFDt0NXvoTq6oNz0tq2a2Gx0sa3NzgkMfAUZ0ZkiCjdhLD6zEWqZD9UIGaHj7dn9PeoPXII6
A89Y2gZU7TnV487QfPika/mhR4CwrxLVH73MS7Yy3yvH2kXTWQjF+Oj9vi4loDtX4HKZA7Q3S/XK
qyEke3tKa0t2/f+LEKEvDdR7kmvYGc8/JN73uyCfqg2LWZuCExfUskJvNzgQLmEV+YffrH4FfHBq
hR32vQ7MxkWyti+OB+DZWEvq1eq5hxx2JgFJAH1rfx5GGe9nL5OvwwFydLcXbMULuCRzHDmF3mMU
t0nfFg+1r8P/DxAkmyXAtT1xnECLt4AcbRNd5jpEYqcuuquWnmm2JDlXpuAi6XqPChYDMHaxyfIx
pwH4FsluWPz7HmSBi6XTHZhHyigBCCIBcavxQYDdR/y+69YF0PVWdhGa5OmlBxr3yHw7p2YY57si
8sAFzU2e8jmtUNNC96sMj0BhZ/JdpjMhNhJrf89FB/F1T17YW3FlzVFzxC5BJX8xPsaPdqwO2aDO
vRkPzINKPa2Ge6fjWHcz9aaZvEA9N0kAOIFtaei9kwFaen7dtoaVo+oKsApIac+kbv+X6FaqQQGi
xWOA3bkdrmF7EbobmGGXCCJzAxKeuaf2nfXovQvk3OmmifIOKsfqGY0vI9QxbP0LbOrxXem6IHYM
Wdb50giJzMRvero5g7xLst2eseJdXaDcOPiSNJmB15MAbIzJQFMa2vF9pq6v1D6T3+7aYxcpB/Bj
ZYB+gxrKWCapnibyOIF+YX/762uzcO5sDSmuwEYQ97i26Iim03tQBbzPGX+d6IFshCVrg1z//8Lq
qJHe1Cd9fNIULH5+hapu1he/Mu3bXdBG329PZcWvujxxPusyFUxBfOqr+fNvcc9s0q+TYthiVF2x
NhcZlwHWKWQ7xiek6f6dkyJMC4ht3P7xa9927mpVZt3UyB6k6guKlaUuQP/QmTuF7wIXGAfwriki
YrOvEy+K95ZP/hEMYkOdIjWx3FW9D1xuOAleTKU8i46vFsT8aVawKT8EPRUbS7S2v44506WEjAMB
9LGs6Nff+ytl/qsymwryK8fUBcdBotWC3gllQ5lfU2dyzOvkKZRYoSMDp2UEXDXkHDeexSuzcYni
NEPbK0rRkFHS0CsjE/vO2JI9FMmm1a0cKZchjvYhKcuc8xN6sPodgbMCzfB4V1ky+AMpFwJRhmRN
/q0gUY32jDmku5pEfMtlrC3P9f8vXQbtqtZXPHrqje8fmSbizDXL96gkb8Vha+tz/f+LIUhBSw39
NvIaOp3YgQEcgGPsbaGA1ybgGHTPo4UO2UxeYwJAWvpZs7wztrPVbpoC/vm211gbxLmgFYgk8jlZ
4hMEyuFTZdI8LIEt04HHy/72EGur5FzRahmiKimt99VWQfa2LQv/Vcs7fbzv645N94aLLCkz7ysC
bu+0qBh4/Gar2WNldVwgXC4AT5sXFp+A24XEjNJlCuj8py64UxgpcJFwqvPEKHvEX2UXvM1IrlOU
he58G7pAOEYIKaBWCbmASqD5V43NbHd3IxfQ4/bf89+ISkJF1nhfu7GUD6as9BE0NB9vb+wK13Xg
ot9Kg3qNLGn4CjcbLszktWp885Cx+J2tpDpmRF7I1PAdy9hxiv2HwaKXpKgQ2Cw5mjGmYGwOrew2
4v61o+DYug8yCdOPhfyVCI+kuDOmh9heO6XKTdjl2hB/GHxI26lNxK+5qgKa6mF8w2KqQV8aoH30
9qqu3FDUsXcIOcS87HL5y3SyEqkNsy+4mfg+o0v4IdjkrFgbxrF5OURWcMiLnmbBII4SgtEJFFl5
m10WD5XV++bimH4m4y7qiqZ97uMsSAVj6sssjG9Tz0O7cNENy5aoxIoL+wMxl9TVNCwjfSI+YkEJ
8EYKxhh/w4X9rqP+WbgIXMBcRnAN9q0fnmgWxxX0Tf2I5Ggl40MJh5PYgn0hfq5L9dTls+6e8qTJ
5gKEHTHwI/uaUzn+ZDqR9Zz6nYVczCET0cg2DHFt8k6AX8R1ZHgos19VJaCCZU1tLvFS5RuGtfZ5
x4mYuKetEoY+QSxm7vammLoAXU+kvy/f48LrtAKCyA9q+sRjjzdNKjqzqE8QYbUiThcBndeNbVyb
yPX/L6KB3o8jGZKGPmkZTWAWi+2+RJ/E7bO+9nHHNwCmBDJddJQ/saX+gBbX8YQi5xa+bu3jjlMw
fccG2SctsDxeHOwoDlTzUEgelB9u//qVpEnouAO6cAq1iPHaBobM0rtraa4v/eztPIoPKgnRBayW
sk7j9k5h+8BVaDWM6KWbRfBPhAaSY0eq6PHuLqHAhdSFwdKEXYKuqbk3uX2T5ALEp4tpO7FRkF3Z
EZc7TlVN0sySkGdTUA1iCK5AdtIE6r4WgsClizPQsZx90Ag+RxBiTf0a6j6dF4T7yNp6w65XbjMX
WYc0O2orAw+eBzR9I2/SxiTatV7Xn4lXbomk/F7xv7hOF1kXq2gMEX37VTqBET3/hHRKmx2w+1q1
qUhYoC79KKHc9xUMSpONDoCwKL96IM04dngQqK71H5GSV9mOQsLzHzlRJfa5GOLlMwlGL3zKg2oI
EFiOVfeB0LkDRA9qCAqfRwkW6SeoFrS1tLu8g6DcgqJI1+VPJqcVA5pe2QANFBHJunk89pzW7Gj7
1nrHK7NmuHFYVi5bl83OZmAyvAo6PvkoMiD76O3K1nwsRfC1Ce7T1gr+oLTjQ6WACUEzraJ2xxd7
7C26WoJrSHzbR6wdeccJlZA2KacoA9SrTgz90Q8Une6yyONmwwmtDeA4IRaVEERhw/CMR3+sDiAY
aebHcbLTRvZo7ftOOCLkCN4/iAA89YtB04G18/7/ELitfN2F9lWxMTbjs/q2lOPncQBbTMfBYHd7
7VdOkAvrA89it4ygYnvKgoWdQZsagXaFF2dFq4OnN5Hia8M4kcSAZjjWtN7wT9TqJjksnWeTdF5E
OFY7nC+evKNEtl9uz2ltwa4/4sV1LAoOa4j98IlkUTA/iET05a6VXmM2ChkrAk2APv53BJ/NBjcW
mMBSFVslNCg3K41rbJY65OE+DBeonIGe1Xrlo0hqM5GjDzGvnJ5YNHTMPHFUP1i5h/kWlQA5SVHy
432Tvy7Ki8kTkMNkWa3w8lvYh2wApC6CXMjuvo87sUhcRqHVUgro7M0/TYSbqfYxwn0fd9xATwxV
TPnyrGsolPUQEksB/9jYsrUz4bgAFLKER9suOdkFnjLDc3yPbPgWnHjt644DmGu/qzlj7En1oN9C
HL6k1tIN77VynbrwP0FNwxLK9PmqBphNPjle5Z06vSkCvfLrXaI7TwY0q21A/unzEXxuYGCKyClh
8bjc1xkZ+I7500UlY4SEzYno4SeEGssDz+gHsJpsUaasrZFj8iSUgUdph9Z2Cg4tVdpvQiIKj6L+
5+3DuTaAY/FKNsnU1KQ+s6LPD34gPhmpImDKthR+1jbh+v8XdpsHZTEMaIw8z9YL9n7XgrMo2ep1
WPu4Y7ckq4icwTp/higGmEqYPz0ONt6q4a+tjWO45dBTo0RF/lEzmJb6KnrHo8T70tlgC6i1NoJj
vczko1p0XJz7CfhmPPrxnuj8MTFpR+29gzhGTIxIJJryM+TMRjBh4j5E2mLCbYuHZHr7FP19H3wX
v8faLDFtTMXZJr3e9xBq2C04tPd9/PoEe3GCMonkcGAndVaI8Q9UIjuFfr8ftz/+9x3wXSTe7NvF
6+Wcnw1BGY7nwIFRYIAgqQuyhNtDrC2OY8OKD41m6H48sxZigyqY/23b6D4MNViw/7s46L0Dfy3Y
C86/67kEItapkfGwGyv/39s/f22FHAP2w85bGJi/zpBB+UIC9okwM4OBZJOvdW0Ax4hn6PRUzWD0
ea4akYIpDc3xAmpZlcJJvT2HtS1wLFn2NK7KumrPWgJXImoMYTJQKd33dceKS6aB/J3j8gxh8ne/
V3+iKCzd93HHeiV4KKbRj+qzP9sjowuqw4Xe0o5YWXoXe2eKpTX+3MizoaVKjUCUnFVg3Q688b5E
o+/C76B02AfgranPfYcSg+TL23bcpEdb2VeXpE4uUhq047Zn8FAC0B+aer+w+wjDfRda12fCE3WO
xbGm6nD34na/Uv2GVwd0e2/Xlv/6/xeerU8qG+d6kHD/47fcUnq8Xo2Tv5kbXxvAsd1+lksU1lNx
5gWCZnQk+NRm+wFMRofbM1jbAMd2c0XaNrcKTKZB3u/LGPjirp4+3/742q93rJYjoo1DM2F5Zrhl
zvN5t/RAvYOOfCvhvvb7HdNlpe6k8oQ8Cw7wfA6ZmTq/M37wXTq6HI2Y1uPYXlKZnwxdAjsbj5+7
6+14e4FWfr2LmkPSHIpOhdZn1kBi0EiwQHbghf92++sry/8HZq7sIQs2eMXZTPxIrk4H2KqHavv4
r/18J3rm3KBMm133t0GpY6dhYfA/vWT3HU4XOQfNuaXDEwPft+oZmnZk186br7q11bn+/4XtljLp
Gs8bmnM+j9+o8P+F+sawb8JNdsy11bn+/8UABPR4ULatce8KDa4ElPg7v7iPqd53QXKGWNCUjrQ6
05AsYZrTRo9fQ3A5k/uYen2XVi4bRdMbA9cc2tbbxSzO308Dknj3nU3HbnPo1XBexfIso6XeM8uP
v+0LD4IP9w3gXLt+onKCQkp7ZgHiQoWDdKYtfw325q3TeQ3//szz+i5WzibBNOkAIGBwYeTpbIFx
4cBVH6+NY7Xp+oe7JuJC5cAs4Hv+hCcG+rTt3orhGx3GY7jN7HG11r/Nw7HiElQPA1yPPEPk75Wx
AKX415ts9gEtrMQCvuNAyXF/ezYrRsHcWLriAx7wHNuSjx91YBe8Mzarlism7YLlVGmGsPIIZnJ9
ql4lwtm1Lpqx5q5mAN8Fy/UmHIi2rDlbD8Qhvy+D5E4VcN9lkdMQc494kogzRQovRdUYmXs85+9b
d+cqNnFU4RWm6zPHwGc/bpJXI79T0dh3UXIZShBRYzIImIdj+XvhcxqyXWi2yC/Wjo1jzSZLqC1m
oc5mRpyozKAfhzrr7juULkZOglgKpTMuzhloZ/MZ+gCFgpL87ZVfOZR/YOKWLAJXeN6AK35edpAY
eQd2TpVuq9asDeDYLxjis0QUCV6QAngp2aLvHT1FKg2IvA/R5LvAOH8ulkQgRsHyg4T+t6eOMZHb
C7Syty5d3DyWpZjBRI4k/6x2v30C7rEv9338OuiLSzhv22Vssro5z/V4+L21AdsMntdW3gme/TAG
03JB9JkEXZnKcpr3czh8HMSmlMvKHeNSw0lQYXLQPuJk5lHxgYBh6AhlTu+qCvlq0EN5pwE4t3EW
RdBAHq9hSoVmuqxbxOe42azlB9Hv9su/3DGRY7/cFiNCLTwz/Imr78Ag6Pajwb35xVw1rw4EfBO/
0EheNUcCxuzHfkAPUZYubOGQyZW2g5rUyCGRxg5kausiBRqgPZQGa5NWZYNsLbGJIPu+LMrggGQl
kW+DRU3tWVndikeeG8ElUt9kpvmhxC/m8iu4n5tJ7PoYvPWpaPATjxZNsWSvwqkodsSnZXGkcV69
gYbFAEnUaFjao9KSvNaEytekU/rco4PYPlnE2Sd0IJXTThZedUjiqL3g+Tl+81VRLIc8W4IfvjbF
+5j44Vs9ZcF+Tkj4YS7UAlXJrPyYj43/aEIpMRoxyc5CAOedaSrPT722rL5RWoOlmHtSHCQko45W
isVHmhfYv2C28SNvRnscVST/YVKwE3Ro+fgAkrOrKl+f8H9FVwNpx0Dbiw0GdesbAz1trFiRoXlO
ZtBT7BUFQH5BSgEEIJ1uTipapu8sz81XPITYe4M+1SOk3s0BhWzsAWMSvWoz1G9T3nSQz8nZ9QGM
KvN74MjzJ3ot54NrVaKBFSjgYVcnDQvTvsrsp7xo8iMh4TKg2BbUT0WGymrGe2/aayhHIswpyZjm
IfadhnV5WDQrn0iHanXqh01M0QHUmaOvdR+nUNhR7/PWRwOHvyTtEZ0L8/cOXTYMwCBRIgAEFBYJ
hgHesW8hp4IsoZ5e+cmCJmWTTcNb1c78xAieYHJIQrIXsdDmoZ84/QyiidrscybMk0/rmALhBOaf
R50o+k01MxqZ83EK6DHzpPmaYBWCRzzOAZUb/bn/4Q91G6XcKwL+JHvWfxYm8S54V+Z73mWtemrY
1O1taIuL7IfgnzwIpvysS7E0+1ppGu1DBYaZV8CJoOLp9+jZrCIv8Y953USPE/PEL6G1uZhF5m+h
OyPRuNROzaFWtXcE90N+KgC9/6zQLwXO9iBAXGFtVD96w4ijaqqF83ThYg7OfR7y1/3s0/C9v6Dw
/a4UI+tOQC0G86POs+wf5QXX6ncygO6KaN4rcPfAWZRTAoQM15V9HSfIE+06lfE32h/wWzzQpKi0
moEj289drOcdESi57OYlKd71kgagIB3IgCYcf4yfm+V3X7gueroH8YL202yYRXvyS6BAACwfstes
XqgA2C1fSEoKMQwH3aLguaezBb6pD0QdH6oo481rj0Jh85jnJWyb90Uwn03B/M81ui37AxFwB7tB
zPi7rCcAEwJuCH6GhvF+8HtdyPfVnMsMHVWmgSZoBwn3HZKEqn+UDPLUH+iEExRZkDhD+QWgxWTM
kLgtERqCXFpUvPlpPZjtjuPV2ondUEI0/TGI26x4DXGEwCD0Hbp+32dRmH/AfQuSLTRi5kVquiAS
e4l3rtzJdhiwbVkPQhBwvtn4ECdT3BwS1Ha7B0YGrAWPOhDCZFns5w98KYL6AUIJnQKKjNYPYaV7
kqIjjDwuYIZsj56O4g6Imqb1H/BjB92nEO6TdNxllGXkTSllGe9AYpzPaRyGovk8160c5M6YKlpS
Vg8RPZhwCZqdQK9lYva+Xw7NGxvJEs9ckrEzTYxpP5YhEmOplXYaHmvftsGraZ7aqEi9MaqA5Y6H
GdKT3ORk2htJPPKc67yagOKYjelSJvIm+cYS1eAN4nugdfom4PTGVzkkcg0ArhXjp6kAJmk+RPEY
sTFdSDB535FsxV0MM2fWvlJBAB33vFwm+gR6XeVPBzuCdmFMCZZ/PHoLND5+CNQPxl8irwt9Rn6/
UiS1XmXrPp2B3za4NUzOPvohFMIOcva74rFc5hoCKqITy4kGyywPRFa92RVx0gbHMQh6vpP93LM9
KB8tu0DHpX8j7JIs78WoAZbEg0v8P86ubElOXVt+EREChBCvUFNX9eQebLdfCPduWwIkQIj562+y
733w4bq6TtSbT8c+FEhaWlOuTBsXdTh3ie4dM24DXLBDYr1MmQ3gVaJ/ZDLUZWKzKWU3bh/S+Y6A
zT+pBPXEjrr1vJchjsFPqL12/c0QTabbIeNJwWpJZA50a4tZp5MuR99uWtX6YR1jJLMhjy4oyaev
eaN0t49oVGTjNtJpbR9DwQ345LrG7+FbnTolJ0CRmui3DBztP6apiNhvwrjj/sygqK13QxrBLYZz
lPV7MDCx4caR2i1n2FExN78mEYXiFdWmYtgBziEmTNDm2RDzSeTdi6WefEFrayKvbaT73I2jLvds
iRwaeMIsYVkXBXEWFKw4IZcwIaa9hWqHRBeuHl5Sd9DlIbMYNxk3gwJcFTDQ0YBHp9Uskj9FpOFA
wiHNSAIcqhe+FuOQqi3Ys2H06SScek/6oCFxhmux3kxVq16AN+EBZlcKyQ55A6b4TRflo78XuFim
u8HkVXMbugH4hXFi1U1RuaauUdfkXX4A0QrSTEJx8yWAXJhy4/HJigSnxHg3dUap2U6d2w93rCNQ
xgWPijM9AdGY1zeWj+5Pj9mAgSm5Vap5nfN8sCcPtAbzxul7vElQ+DOEpSqMyd2qgothyxqOiCkh
WZ9C4AEHFlLu8Sjy5Qrza0t5LOzQFiNuEDCs71TXR/Mp4FP+LqGiGOw1sFl26469gg8dZW+2LBtn
+8ZaN4zuIOugonca1ZE7bHQOWaVTl0OycNf4NlWHnpaa7DgDx+FPw9w52nbtbEOaQMOjnpptwSo9
HNXgR8PvirT+bR+WnXuX4lCLGwYc/RuWcMz8fZb6rT/uDAXMz4+RxwQj3xdVM4dfMjChmW9eWKri
S0GomL6muYM8ZEO5cLoHPqiy3GDI0quRV7WOiR4K6CBUtyAiaYonAzRbtPVKHnQpjLXMxz3Rblp1
CYMk8YxxQF00eN96btQviGwZQJUrWU/ZG0VpxzxOUtEm7hzWDj/4xBBdsCDSrsA70rDfTxnzi2eB
dNrcM1YKerIjuNuhnaa72rxjNKb9JxBAmT5qoSVgNi4YkYdt5bbg9jJSBVBlBLcAmQ4pq7toY+fl
IjVZR72bsW/AZWB8MUYHRdFl2JmxraL7LvM4iHyKsSTTDSuAv4bgWBUio1TjMH1P3bAZQGYL3LYG
8eXYh++tmls4CVlXogXbVBRAzpTkuuO7SqbBifKSOgeaq5FvJlVZd6tnkKdsvNSV8AMMLMgYeQPj
T5J5GI9R8DCYD+z7Qmw5oSV9JgtN6L3xq3GINqKpqnfgGiN542uqnmzay+pWox/OoOPiD8GpG0Y1
HaGGonmFilmGrjzqgGnzoQC8Mon2rNM8uI7vpz9qS3A6LZPNsHV5ARIBL6rVyxj0wZ1wZNVXcVUj
9jm1coLTHZ3ci+4dK4LT4NdUHzoA3bydF6EyLTfpoPNIxxMaZLhoikIVRRePU0F5C24Vf/R3Gekm
2kObDmT4ciPqXNM3aobSfZ176QA7h3GV/JEKcImeDBYt+GpZDzXa2J/LVCZF7SFOGkovnPe4iScS
h1WBeUGS2whv54WOYAfw2brOz8Exlh9DjLEdx8mgeRerBgqmCYTRCrimzhtNyhNTphDZwBQRofFM
mjF4Rabpp7s2nz2yDcGB/UPzphY/OXhKQHM6IQzYTHwqyyaGQuD4AimuzDxq3cj+l878hv8eaqaz
L67qAx2D0p7nt5GVTCVV0Ipxm4GgSu4Q21r9xjIayC0GNxX55VHA/DbwgbO485RvUWu2qS/vRY4d
ivlYNs3NZD0grrxSz+Gzh1mC5p1LP2+2ftopekNpPbU7rqppTGgFFck7L5Bs+FUYLPYmbExntqoc
+35vqkFnr5aHvtgZyIDYDYHOt/3Gazifg+NKBEIs6BskHyAvos3O8AyR6J7SdvzRNPDB76JXvmBx
LznLdgjzW/EydBGtn/xQt/MpUo3FHI5qEZHgk1L6HCDgJ7i8RgdhCZnSLt0Pbpg9pzPCxofMYzAp
qsDG/r0TLTcc47GVn23LKeO/xOACLegZTAMlU6+mpos9ivxpB3LyoHvJDJxNIvK25rcR1n0WcV4i
oUBtb5B7f5K1vfWL2ZRb2fskcZ0A/jE20dTMW4ore469tB/8/RBFQidFWyI3JUEzdEkzWpnB5869
3jCbI9TqEKy4Gxt4RpyCKgcRXiWLgdwEAMd+aJdjf0Ao5BRbZ2gmNx6mEiFeg4h+3s5BVH/TM9Tp
9x0S4xOpBwSJgN3PsDlcQuSmwPSHe5uSjr9OeY1bERQAqk240rU+MSThO1FSKAkgKbLvoIKh9FC4
NmqKGB6Qfu1BLdjfjy1T3yIS1vKblIH/FPa8qZCDVN1tLkcvPbluw+ZdG9K+2GshcEMMOowSKhdQ
jYbqW7Ojfb2UzvqoQrcJT03MtHDaTegRAR3TEGQbGEaJyIZ0Q/jEORPFNlUmpI8IGmDRhEo4Zjra
EFAplePfYCQEQCvhlPH5y1S5WYELvAk2kUjDdhONMipfwA4WfK38FolKVVI4Aup6vbMTodff89ln
0wbvmD0XobE/J5dWj11PavaAql+h7iuAVb/Bf3b2+8A7zGSGUGV7LkpDqz3iY9F80Q5Uou6ruQ4x
sNlnYBmSJcghFghjgxu5TH3kSWjPzneQJ8qHA3EFZMH7ic3OxlgYsKFqQM0vzdwkxTGsNsU4l+W2
yOD6vrc1q8qHKmUoaXRIrfg9NLbIljjF1MQaY/ISMs0TcKg05Oyb1wDN8Q6ji2wy0Nq/LWo/v3Mi
b+RbiKB7zhZWBuucS+CE/vXmfNs44/Ar1YuXSFsDujkG/wwZA2eU2aYCH4iz6agFUQ+Azt1Hmi0i
qagTQ/OYi8blsRakbvAular0VvTQct9yFxlUV/kd6LMHr3J1LFxoCTxZZG88mf1Z+bsRLKXfSb+U
d3w6wao8x6obUi7LQCZhp1MbEXPTkT7v47QsENqmvt/bHVToW7MF3Fe+FSCX+AU3W5gNBnPRlEZy
gsRLlbh+f0Azoy22YdgPMPQgKmIfwdVNhWQkS1B9oc2WRKTlO+u0OE62HuGpIHFig10BzPJyT7ry
ZQ4mp0P5onAUQg0yg9Wp4qDXTrJslHw3wRxhjaOFTQJ/nP4CC+g4WBCXWhw52eCzgnAhNhocjayu
wVnFv8MaYXRZN/5tiiDoFGUWAxnFALG3qBMGp8h19APm0OYwKaY2f2AqCNNj6nit2VAdwJwQF0OT
SPgNe68Cknco1etZxY0KcW1Genb7wwA6Sndv4Fi2EBt1kaP02jiIcxUOJR07ixeBgLwXTxEqdgLs
MjppXWKbWAEnpfdp7fbfB+njnHhNPeqXagQF2EZwCskDwUiKCpLhY3g3TCjTvBjWsFvQNjT5MZMK
Q11d1iP4hfAK3FXWorykvQnlvpID++OFEzsWNs03eqgWqSuO6UuOnOvGSVVHkWVaFIaAbXDLeDnL
XyeEkhtPEyQWINqxx67P2T4CSultsZITiOq8+8hHhScG2gU0u4oPjdpUjjc7CQV+9p0AzzduuZZZ
earAoSQSTMPYe0oaUGqBoBIj9EUqcCYQFnr2hsraNwlE0eFaqg56OnrAaoxWz3cI6r10UxaD/Ca8
XnwtcqMeER0uniSyxWsBib0D9CH7x5mhBGsc2geICqRDTgXy3nrLkCwd2ZiFzamEm4XbSv1egePF
KRE0Vw088y1A5v4dmKu6F6Pnso7llKkPFU7NL5hKmN/KqQfxnp2kWXYBQZ0YRyKRkk7ia1e3+btJ
++65EAYC4qx1hp+mxJ0Zt5LrB+uYucfYDBUJdzF+gnaM54Ghmuv50YuGELMeEt1PUCfoZ2ZRidWy
ib4S1D6OfSSxI5CnSg8CVTrUTQp32pYEFKgbKJOOP5R1cgQ/lQrnJBMpCHahJLM4uS4nD6wPpROX
GbFPDD2bWzCfjzW8o5/dU2ioZJu5WE4lw3D3NgIPR3n0kYKhjMKHn3KswVbJU1SEe7etNjgw7Fdb
p3O/EZTbbU6hsAw6Kb9OUmlxVwDLhvIKw5jloSa4Krj18exRshoyQDnC6CidzJwQr0DNa56ioYAX
cGQyRARFwQKTEP8MGe/vCfrcu6qHTbtl5yW4PQOWjFpUe+4GwQn2ObyqWkDvrnDZrOMApdCvkLW3
T75k9phFPQL4UpF2M7W6+MHbUf+apmz+3YxD/pOgZIdADRdVUqQeTCoFOOv23/98nsbxB4+K8V0P
GSr7Ex329TyIGyx8eOhD0w0xa3LnHUz81VPlRflmGHArbSaWoWZAJ4RqmwpCwOW2Gwt9b7kvBcYK
bHnktEUV1ZbR8KuupfMDnAPdSSClLoH+w/AZHQl9hS4d3ge23dt4kF3zncnRkASTBzkmk7QJnwLT
90ckJuwbSgXFsXNC8hUfEeyzPBz/8epG3xNMscmYgBH7ZUKd0jsUNkp/UqTFKs5Uo14KWlZfaEqa
7+lQ4dZAjLO4Qd8rqk02cb+IjRjD6FYolc9jgmoZjHGWtZNvKhcpY2xwQ7cQe/VUFY8Eg6WHuZ9R
r7RTN3/gfkr3jR96NEGHojtlIQYmapwX+UA0b/md7osKQQxRvEfnDTXuMqrUk/Jq1pxMx5pfHWEi
qeoAzKIshbZk7KHT8h2lFhx+N0yRxi8MgI+QMTLFK4iV2Bdc0/2jH1K9uGcPISVI/lEzdSKDsfOI
8lMUku4DZff2a11nvkR1Mgj3ah4IimCVi8XsUfVL0h6BVT1MUu9BdSD4nmM2/gYTuzbdaAZi95jX
kpycJsvYBtCn9AHVZLAKQXAVyxEu01ppMSMLHRo/309txJ2d0gAKxB6qMdPOR5XpOXQy34n7EU5m
0zYjundzBH+GP5MnpyQRTzDKgAUfaBHd54BS2Q3oR8ZnnOliB2/Q3kygAwCrNU9RZyshMYfrukL2
xANn6hNKRI1EJs1/hOgS+Dg7XLwyCHnclAUo2ED2XRhwIITYJORk+g4euG6BjnOjR8MXnhPdt0Ei
cfUiAnBAQed5w/DUk6o/ZGDa3sNP052bRRiQMYyDE9WbcespJtsX0HQAyzr6tfNEgJ89oLiIAi9u
VP83auvtG+k7hIMjd1F3tb2Y9zUoKmrgwwZchU1tJtwBI9M+eE4LPqA2oIc7VGDNzp0ijnntcakX
g4DfHMbeQdQvFM2eywpSngngHvmDRe0zaTkyXrC9N8kSIdxAHbMPUBhzgp8wrt/cWFiBV3OutyqA
Q9/zyZHbBhGxsy+7CEuqnZC/pmmO3Rbg+BQx5KtViv9PLR6ICAHtwMAAOdS5zaGZHaHul0uC8l4Y
8RcMP0GwPaLdXrpu8UooodGmIkY94Zvn36C4cATmPwWq1W4HQ0LXzH/oGoMAgMLR4Cwwb/pdBYN9
qlAQvwk0/EEqPf67Y0J9sFINT0tEcsAuAHcVOtGBKek8OVB1qm8F1QhYhRPVzVPosaoBrmyctjOH
7DnqzIijS6AkkmCsnB01KW4eRkhtYnB2A6raOAKLBmGt4Hny0BppDLpu3VTpnRpK9rNUgfcFZxnl
B+VkaG/h1Z8io1E8zfwI4365g+h0sj0G99tRBcOGDH26qdUIV+wHBltciUh8ZZKhp8TRgnngmZ+d
ZKfpRxpmzg9Pt+KBexb1k5BADeR1JLnfHwLbQqfdS1EDTsHs+ohetPwFE8JIm4/YsumZm96IClWh
L9pF6QYU0V5K4gAawt4jdarupFGYbTeOuxwUa+a82eugRLRVDVDxNlWY4/b0vCJH4yjAFTMZSx4i
8EH3u8pt7K5sAnsMVQmdUwQbbXiDXBcVDeK49bcqc3q5BXopRBzYm+e2H8OD8gokFO5oyW3UMJcf
ag0i48nBwSQ1yVlMOt1Fy+BSUfxoespvIp4hoSoMIRB2yRl96bqpfhvzhmEGNsL8ttsguU0KXZvn
kgMNGhmwrY8xdHejfpMyRo6lgwnICQRb7wWQKu8ioO28Ga0nn2aUket9ASaHLY3Q4XuekbA/oPuR
7uF9cSVwaEnaE8gCw/YIzzw8SDuU2xT1/ApzAdxJNwJKllFMgYdhMeSlGpVkLXXzBMpJvN4C2zJ9
9EPUfMFAsrflllU/KlvJfqsRWW0JMtwnYMP5PUO4c0errAJpPumCTYkcp0I+5iG1h/yufpj7TPqb
3DjzKZwLeLG6SdEpMwEkIo1ArTNyWzMmjed7X7w6a7YeCMKf7VhD0szqJTGH5VcYOg2QqHmOLH70
4+L2VGZRLkTRi/0sKprdz+iO+xt4sUJsGFQV/xE54lUHGhXNNpJB8RXdF2QXos8R+44h5B0y5ILD
FoidYsdk5byrqrPtNiI+neNaBEAxVEPv384cxdM4EP7Idq6QbF/5av5oCM77wQHbQx4bF7SY0O2k
buyEUMDZcTj3ewP+u2LrTS2CJPgUlCJ0qfMDL/L8u+ew6h8INOomgQaM2KWNb8hmSquwO3XjXL8V
Hf43Yqbs/t8uKQIt+VJhbA1OFFhZB5F/fx9mrP7mCdQrZMTtAVJd0KocKFMHHDUke0udHkNKRem9
NxHkcDdj2Id2p8asyLYyxARpnCGtwXg05d8dnvr00Pd+VRx0ECADcMCVu6gmp2ASq0vpZU9OSj30
ZdBvwlxlDUqI2EyuxLWmyRPVUDqMAVVVT/2Ml/MdVB7jNmBoP/RuMX9A0kwND96ckieSu/obQa76
HISh/Vo7Ne9iGXLpAHeaO3OcLf4HrW+1tbhP1IbYsdujaWNfB1KafRPU6C5AgQ3/dBBtq3qc3mjv
ufKuEmh5xTZrpxsNMMcPD5v85KsJHV8q/OrUj/D2m2yEEA4iSjT3UUHHNpqgv68RABuA/P5tBBRj
Nfs/RI4bG1S+efcbwZMRP6sxE7uWEc/ZFznIy0cnm/4ZZtPSbVW4fZrHlnF6aHsTzojXIqd8t6H8
kbpdGe1FjxeuK+08IdWfkZJOGgUIM6hi8UTpFrlY/U3MOoODjTo0pk3Y6+cpC+zBtbl8Q3naPOM6
ET9q5qIjij6b/AUiHuQFNsyVn2RoFz5UbUk2HRJt+oaW/XREq71y4tD1e8it+xZaTI4CTEfF6ciK
Vy6IOejUoljHBmcYDjZ3wTogkbXEtsfA/aGaPLg+0BCYjRitqQ+2BmPMZuxAKoiidpSBltsygFci
QcaHHqTKxZ2GTlb+4sjAHfZohKonKoXhz3Jy0DDUnau+FbnCgURQDIagoXVacvJA0RZs0Cby7lQm
aX4Tzn3afccj3PbgT6GY0ZchgGqQIFX8a9iW40cZFmXi1CwX27Qa0GWKJEmje1RivDKJ2s77Vs4z
UW8VSkfVIarzOds404zeMUy6GvbIm1CPQYU8E/cRVbhPkHWi9R/JCdztcT3jND4CaNG9BVBcAEwQ
RVraXYCln8F7rRmsPFKyqe468b8TT4sM0GF2Zv86KNOavYoXTcVcP62OBQrlOzMvt5AMcdVeeP4Z
zNeawMpLVZ0u9Ar/i/rNfBMkxmuf3YmS6waG1hRWnQ6G3qCYc6x8gOxOE0APBGUMwInKK3dg+bY/
QHEVPClHAlYdJwcTYcsngOPnktzvue1d/v7HwzNqRkdTLBDNswc4Nhv/F0jNZWTwLziytXQjor8s
Qr4DHFkABj3PyLKFDxvdvSf9SmNobpSI5kLkIKWfUXYdQnHNUEWyESH/yDVws+BcGypWJ6G6pA95
7kCtsXeuBTgsr8QRjoElQKC94c55bCFIeh0Ada3cyJDieR4m5o4YF2VfwGA2bcFI7P920uiSmNiZ
b1iTUaE/0PtoJWKMF2TwMQL9N+Y1wX9DB3HmVK35qKCJs7TbQhgFRaL7ypw+p19cZ64uzKieAVqu
5Rs9oyER3oTuifgodBwIuq7aBdhrQo5UQrJjgsbNNAOM+Dks9dyCrWDwqJMjgQ0BtUfs9DAt82Ld
nD/9F4N1535g+fsfVkgGpwsoc5wbOoH5Y6CyRAxp3kEV3F35CSs7BxWYUCxQQPKj0VFBySQrk150
0e2YV+rl82U6t+srgC1FTC6KSqijF43syK1CGD2yLuwumMa5XV+h4kWBfh9rKSpagRNTbG9CBgGg
jEFBHF7kugmONdVUhYDYTCPA68atgWbxGeCVj9OAWly4mS0yk0s49nObvkLZik5DBWHU1ZHgmkRs
Vb6BsQJmeHGg78x+rEmmqtYPRukKONd0xvW7zNJo7f/6fLPPvP2aYAp9Zukap8Q9BRQ+slqQKo/j
z7y5OCvoLuvwF++xppgytPANTcse3kP8EEH2QIMXoclvwAiegfN8E0YeIPL2c4Z063XftLJz1gsX
/OIYu8iiqt8sE8AauMRDj9vmghme25KVoRedC4Boq3vM4KUIQbywQNlaCuIdPv+Cc89f/v7nRZIq
hgaku/AMdtvOse+VV15wq+c2fGXd6LCkrmly/zRZ7j1C67DpTwRNHhSJ2wAVpc8/4IyNeysb554s
5Zj73qmQLtkB9CQCdL68oRm/tKauwPUfkqq+NJd37ptW3hxyekHpgSrwNPkYCShEJb+kCA+bNu2v
Iowh3srITZqBPKRtcIi91E8mWGMsVfv++WJFf7eQNaUTQ1rr1EHWHruoAd3EuLEe/xCO/zRE4kCh
EogSz1FdK0tB1ixPwKtMdqJVexwipdAHpXXiqEvEB2eOrrsejBF9Okd2ao+WY/zYoLi2UcXF0ftz
t8lar7GTXT6wMOuOaDqhTl7lH2j1Pi+L1cmiR1VUfwUy8hDycl82VyZPa4In2nQ+kGoeiltctZjG
B2EKYAaXZI+WlfnLBfmvjNkfxo6aUlQ66YhPmof7tAORmigROZjQ3CErhUbkxfnPM4H8Wr9Rj3Wn
RIDvWLiDOsxAg7yg2+re3CyieCPynnBy3j4/1OfOweoGYOhmE6d22yPNpleD2ZJNO11JSA4M/X/e
j2gOZ6Gfld2Rj2Bj8brmXfmYK/j8zc/cJv8evT/2QxCWOgBxd8cihBwc8ERJal2RjOnFecwzv7Dm
cBK0jSKnNdMtJUvIkIORa+rAHxTmqKZ8/hFnLuA1ixOxuK9MCfJUE4GakIcajVGNpaLdfaivZQhZ
Mzmx3FFQ+g3xKzBEDsTZxqWoZH7+CWdO0Fq8ESgoUgHeaY+ashfm5k2CnvWVJABrxcYCuDmmqG+P
g8ww5MGjr/7lmOfc/i5f9McJqoY0732Hw/spiJZh7DoFtqDKYlWM17HlErJy4wak0J0xkz0KVYSb
KkWrewmkrlv5le1m1inRBFLtUUjo7KHy/uZcHqI/tzgr2+UQ/GQ0gjRqhwqC8VW6XUTqIExuLoR/
587NylcPkv/f6nc8+6hwVyTSv5iA/fXhyBkWH/7H1ooFj5OWEldoNKpb0CC92SKiF9b9r0uDhy/3
9h8PXzTiOjWjF5b68GtyQDtP4Gq7kosVP7B2zmFZ1umEgylm9WJJPd2ktf7quqG9Jk7CD6xCbwJE
rh24skcyL8JqDJjGetniK84lnr6s2x/rA+4hByM1BWKLTvxgyIMTtBfshWv/3M6ujLZhUZg7TGW/
IF0DeIckD7ZKzZVvvjJXwOnZvJSIT1WFww9OQBCwx4D60ZfPV+bcyVlZLOHgn6Rs8k9aVk2iF574
aQJV0zjJj+t+YWW2FM2YsCmNfyKzpXkC0vjBJEUAlgIAlCC0eqE4cG4XVsY7qUmAwGrwTl0BqBPA
Rm//xWDvmYeviZs4IDWkRPtWoBtM1A2QTRhUQbcTowyfL9K/Acj/i+VYtOZtahg3fdt7aFAXUj6N
tSniHPy7i3LBbKVCQTk7KK14gnk2g/4T/L3phwvXx7nPW1l3UIw8LKCiKQCXtu1wmnmeZxg/Q1n7
1+ff99dQFZ+3Mm/eO41jZYgFDNxQ3ajA+Wj8+muQzSzBbN137XsX2Nr/Gr/gl1am3itoVVVAIAI9
0XGSyLZUcYu2zg3RwS0BoOLCmp0xHL6s5R9XiiBNwTrX7YCqWNCEplRHxd1XyMBOu8/X7NyurEyf
9mnvjp7CL8BT1EkH3ukNAOJXMZ1hoVaWD37wdhox4CLiRmCSKQPKZEsa96q+CB6/MnsMHwKx31K8
vWjGVyO7adPm3aW1Obf6K2sHHBKskGOAp0e6u5MSIy6kmu5H1G+2V63+muwph3bUICJQQcTQMPKb
rcFccPuEySMMs19wHGc+Ys34pB20JrIcAKa4oOwmcNEfhLaK2o6e51znVtdaia1teeiaFj+Rgtju
kM/EPBuFubvPF+ncF6zMuqQYgCboTkiQhPUUoj8OePk9J/g1u4Avff4bZ8xgrZeouDNzDASFMm7d
9vtYWOdOCqCErnv6yoy7qm9ahzZ4Oko1H13uBHtflPzK9VmZcAXAL1BjHE8Hjj6MS4kAweoCEASB
JMK9coVWlpwO6LJh2gazAcGoxlunY8GjP0OM9rolWlmyFRrYnrDm+AgXcDIOhF+sZQBcxnXPX9ky
73jDh8r3cIhsz7Zy4iZeRmMvOIQz52dN/DSVPqZIMEkM6JcENwEZiheULa+SpWegnflPNxBZg6FX
EuLl/dL7CXiK3kAH6xLR6xn7YivHXASYnNZNjXenBgqPgoC/KhPNzeLQLkQe55ZnZcIjGoE18Ms4
PHUzA7ruQhApnYFGvGpz1yRPqE6RzPjLBRTOCCuzlIOVGJQ0F97+3AKtzZc0ldMKN/2QhcbABQb0
YtU5gBFLAAk+/4JzP7G24c5C8M8P0g81gXEudNN8F05VvqcA0l9nYWtpRN8ABt11BBbmWfVY+36A
SY4xvxCpnNvhlf2abALjrtfgEPmE32rVYaZqdqILy3MmsmMr6/VBGYmJmg5PX+JVHdg7Yempc1C1
GOZyr5m7/3wfznzGmvZJtHMXteLfmxrU4sBFjXLPLGDxnz/+zDb/P+KnTClSkAmuzANn2C3JFWZU
QlntAnuJPP7cT6ysmXut4xZlN4DwDM6gS+kPgkGceLbtVeLxLFozP4U07zlfBj5jVuGgAkZYYCoz
reunzxfp3B4sX/Zn0DuEEIqnJP0A8cTLkGPgBcO++ho9R7z8ypbLop+DDCBJ+AEHMRYRgNPFHubr
L4Wky5X2lxwrWFkyiH3bviprCmbr7FDJKdZd+ZVA40AZ79vnC3TuJ7z/XCAuwgE0hhLfAPS82XQi
egTbV/sTyFVvOxgnuIbaDmu1smlqew72lwm/Q3xZbFA9IVugBi4pz5/b55VRg4LAHahZrgzbACIy
Oazb1gvTz+erdObxa0yZWbreAXpsRw/w7CmBEJ98w1TkkF64k849f+WUvQkgdVsrvL7KYWBlPaht
0QEq8Pnrn7HjNagMaEILwMxEUatq2COAgsWrLurW3wIIO2XXXXdrXFmWIsbF7MRwHCZqfxbgVbJJ
Y8vpwkE99w0rSy4kOJq4xURPBpqu28F2370hc3ZOcBWFIYQllr3546oo8hYNhFl7mODCWDBQsFPi
gJPnAgDo3OuvTBliikwqlCr+JabkFbpeadDd+yMYwq7b47UhR/XYl8jAjyiLAKk7Q+8DaGuQ1OdM
Ts+f/8a5Y7oyYmxmGmGCoz9qgEJBcxRiuh9Mcdc9fGXCVdH6rCmn/ihS9gQqAILaziUtuTOrvwaQ
8U6i95GP6c7WPpi3asX3GcmfghyE5p+//Zl7dA0gmzALKjvXwy9kww7yhbcG5WYvQK1CBk+f/8Ry
GfzFG6wxZBXrZ8e3GLECSDw7NF7xwER9W+p+u9BCmCbcNfNVfREW+ctn/mEMAcjfjONl+C23yrdN
y18wQLP7/DvOnKK1PGGoQS0F2T3IOQqMKW0iBZovU4wXnPK5rV6ZMaanUUoFwxgGoVlWxpiYPjBE
LXHgX9JFXaKfv+3D2pS71s4tZBok5qUxSEP7g0PUzhTFE4jgbnIbbD9fp3NfsrJoG9S511YDvsQZ
0ZUNchDsFYayBEQYVwkfYJ9XFl3qsq/pUDkfE1/Gy2uoLLSOuQQEPvcFK5M2uvYq2syLcKeeyTYt
B7uXvXWeBtD9fL5IZw7TGjIGDKKvR4y8YzPqgGyDqEd7UGrvwmk6Y3Nr0JhWtpTEG/F44wI/4IH3
N8u+CCIPGFQNQJ2I4W7wRFz3LcuB+8PoOtP8D2dX0iQpzix/EWZikRBXcs/s6qWm17lg09M5LAKE
2AT8+ufUu1Sri+QzLnVIs5LQElIowsM9F3HroLPYYd4XoBXGI2p21wilF/atKU+I6zIFxVVv/fKG
wQpB3dgdgY9SJx3rLySpnY823nKPR7LU1bwhXo2EQtyUkinAwqM+hnx54edv42TYo7TV2fW9kiBP
0dWKoSz1Zpi8y6CLM+azPuw0ZmdvjP9OmADjTPY8OGAqI9W22KRjGH4S963WUok4JJLcIY3UAxG+
NWxoAsnIWAwJ/qD1FjS4u2CKqp3trT3lFu4nxzB0lkee31IrgdwjAylZWwDG5yUQFUIiQEGTQaB2
6fHaL1mkYfSgPvA8kHLG97iDvm8icFqBLcpCFnBT+yaGLB0arkTj2VeRZB+UAwJu6OesSTIunFgm
YAzMKm5TZ3FyRxQuOlVdkSG9xdkxUNrfZuUmbCwlKP8Be2h/1Zo314gn0/tKIwP4eHaWBmBc3JHl
WSjrGJI7KJv6Hdhe6H6soNhS0zXZk4Uj8Q+ImCKd6444qZDio9/KzN1Fsn8/uf0/gfI/t7T8ahfe
/fFoFvaSCRibfGcO1LD4DgoZdcGJm/4l3TJZcaiWWjfsGQxsVYTyU1iwqlKiYnDExFMVhFNkBWxb
uP5FSfHVSQi2WgZqmZ5cUZ190y1oVgeUXG40BcOo4Z71TRWPI5QDp2nn5S1iQQxBy22Tbxiy6hUH
xzHC2sgKdCftB+lfVoxy7setL2xUExnGc98Cy5QDwjskq/N34AQDylH6LgqYbTYTzmzrZt7Fr+a/
y8CpmXhldm8gfrpLtThGNEAJ8GBvDKibyDCSBTqWZVve/18jCSxaB1TSlvvH37+wR01oGAHVKFzN
LrurGspUqBlHMr9B5fy21ufFeTU73CYgwHRJeQcbRY46Vnf8BKRbueLoLy3xPKZXrTcJSLacTNrX
gsTOfo5dRVAlHnS3FpZZuNRMaJgjXF23MRf3dop4WCNIc6uZd2OR3X8MQFK8FqVcGojz+0AYCJEq
Twn7GjfYRChWhY7jBAr8Wq9hSJd6MCzZs5VGdMwi184ZywNK3Kdz7LpXGoBq4/FSL/VgWLMle/Bh
+Hl+l1n01AbgegVR23+QFikOjzt4e6dCSeL3SRoZqGdAnynveLTIf4p2dNXJH1Fgv9L+2wPgJmQM
FEqcxtBGvhcRRCBSCTtD/WIE4hFVbHLwuAkaAy82iCyHBnydUp6moY4O/0NWw52vlT/fjdxEjAk7
r52JecNVAvAsj65Egj4Lc9dD+VQYC9QPXMGnq6dnFC2ATibU/cxm6YKwvAZhrp2Czfhgx20jKEiJ
eFXgn9I0hu5PDzJ79U/fiWp6T5E/R7YcpeAAfLKCfI/Be4Cy8rygbrW3A6ewfqQTOK2cLreeM6JK
8R3cb62Nqh64g8nJEeCwBa4GTGuUgwrZDigJC+gBVZ9nipsuCIu6BWVoWwe+vRIcW9o685K/OijG
bhzyYKrta1rkz2wAWrsp9Zdt29I4hMB4PARybMS9sQIwVni9BwqyLEtYshK3WtqXhhfRpVkDHhhZ
3tO8o7s0sJ2PYCsfw1Y2dGVfLnVhnD+gIIcQuVXakLDo2GF06cxTZXvVEzbHxsQnD4wjiLbgQI9H
0t8nTiOQxkdfQUKZrpw+SytsnD7gDe2ZpCAW6zoNnlngGcsB5XCPl3hhekyw20ynT8q+sF/SJMpF
ZRcDM1/mZ2tPjpe3xRuma4LdXHDkkQLcNGDYxCb6pNLgI0kGcszy9knFKfCfMJa9q8Dj0dMKPH9q
ii8gR5hAB5d8KAuMl/QWqHFBLGLnbO/29LnJ+/FqUwgyb5sFI3oAUtaJYyP29wFSOWE1gOfYSfoY
SgFJuoJMWJpo83HB3LqXVlfcPdQLgPuChRmBqrTvIpy9bRBzz69OgsEeh7qCwt49d4sYfPE4e6wp
Yde+8de6eNtp4CYOjhfQHLByKe9dnw83Gpc3ajn85oM9C0IVgEM8HsnCjufGscCBtfNlDO8ZIYOP
0fxMBdf1tkgRN6Fw4HSpoJ/S93cQVKB+hhZQk3e2Ca4ybiLhvLr1+j4g3R2MNtXOa1HImGUl6Ab5
tvPMFD4E/YayCI+6e+VqFwiF4X0OGdDdWHbb3vHcBMNFhQdycuXAsUUh8Rer9J1vQZHg/Le8HGCm
x0v8dtyJm3A4LlCyDdEYeRcRUqcsgjBkMhbsipw2aMNY+1cwgErtcV8L28nExXkW70hsq+I+eDW/
VcDekR1cLIg2bGvfNO0+ptSByMi9HqHSCbbEZPh3yir3x+PmF04OExNH6sDNoL9S3gfbvSVJlB/L
MviVOLgnt3Uwz9urg8NzZAkIcF7eRRr98gKIm7EeJNxbQxHcVERMe+JBwbop7hmn5YmCH+IS99DD
ePz5S8tr3PA2VEkEBLyKO8iIfBB19uVhgCrK/nHrswv+xvXlG1d7E0HJAUyP45UTjcurAnYe+Mqi
BuVb9gz2wEs/fQZf9MrLfmks5l2foPy4K9v6noJYO6zS9O+ycT8/HslC2yY2riG+AFMDlpmW5bPv
il+c+b8eN72wRU1gXMpdSMWDSO/uQ7DjBRjKisY+5f1q+eNSD8YNjagGUoR1Wt8LyBeAexwp7L5O
QVE+/vN4CAtXm6l+GEtVj3AI6zvp0w9J5z1T3b4Hg+g3i25SymMQYPjdzjiXUOVJHXV3faiIOyAn
wluDbrzXTAFEJFAh6zBM3d2xHecbE8H4aYpH9dfj6Vmaf+NKHlAP6gUxVfe01+ke7HpfA9+DaFUU
r8FQFgzNxMUBK2WXFW6Du5VYZ9xx3/O8OcN3eeqa7jxR+Wtw2/8Bn7VkDYZdT1NVsTGCJpfws+HD
VEH+PVSprpIVx3qpfcOSGbiOBjl26i6Dpjo0uD93wrb4ypG90LqJjwPvbzXxOpY4J8BQ6GGfClC8
oyRm29ebADloB4DXLcrKu8RV44CmLKQSnGCP99LSxxu2rKBeChGLdrym+ay1k1pfVQ2q0ceNL2xU
ExUHIrApQyKwvE8gCYYCi4XaHZ3/i6C7t9LD0ucbZtw2pRQQu1L3QbTyHE3iuYZWw7YLwMTFxbMc
gFQ9XsQDqhG6IChPVga1oceTs/TphhXjATkQkI+pO/Tiyp9DVgZ56HYIrG9r3vn9gNMZy0hW1+Ud
AhdfuiTvbo2dWdsCHSYKboRaku86Q3tHTbcT+p2Qp6CtrY0zY5grdD/beEx8dR9tetetB6W3NQDN
gqv7BwDOUqMPQUV1B7P0j86rrnMKvCH9J19WH4WVruycpW6MaD0B7X+Le1jdQZsc71jifRN5+52w
Gnhy0X+CuNdh0yqbiDg1dXTooeuUhqDn/QV9RVBYVr0Gu+O29g13mieIVFqgRT4KF7SonLbk6KZg
ANzWumG9TlF3gT/61R2haHKrm7x4koln77e1PhveK1d6SBXRtKP5HV501YQ966D/RLJ2G9COmyRr
nfAhqwAZjztvQIj4VBDNmhu0V8Snbd9vWHA0QZqykpF/BEFqc2Ay6U7rpB9LO9S4cjWb+qGxR+fG
SrAIpfkxAgdHKuqfzLd3lSanbWMwTDmzcwktIKu556kP7nYdoE56J8eZHHdTB38g4jzIislSQS1p
9O6i9X8hsryWlnybuoRxEwwn/b6fHIqvp738u3Uo+SkyH4piLWoBOaXTLYNYy4lZ//RaiqObxX9v
G9S8aK92rp0PkHGhcPAC33KOEWSULl3dfXnc+IJzbULiJIXeRVAwcU8lwI8DaIZDkOiBiScmH+wg
W+NImW34jbeaiY6bRUh74ae43grpQfnPuysoauzBS++sLP1SD4Z9WxCaHVooBd4LqGxmOx+0ntdg
sq029LOqW8l7L9QH85csyKu1yMaJlm7soUS3h+CjdarKuuFfho5L9h1Y1Uoc+w4PxelbpXLom4WI
ykVODj+nqsGlHFc+gsTPgwVa9TWqqaVxG+eCM8QC8iPIBEA2jUFdKHgivGt2Vr92sC3tEONsAIM+
+PEhBXMXoGjhX/wGANlo54OFIP0ex8ihR2Is9efH23FpNMYJoSztAZcmx2vUgAkqBj03pPnA1cTK
r487mLfDGxvRRNZBWpS5EFPBS4/k9i5L+/hgg/LtceMLU/UHrg68ErOCWIO0vGvPPM4g2dwDWz+I
vVDSJvs2iJ2fj/taGohxKnCEacpgwFGnCKBPKkuwveTG9JIJqishwdIEbt/erbptwPQBTajiCF2I
xjps+/p5/V/ZkSpU5ox2iXWugOvWkf7CQH+8chQs3GaOcRQgB8iHnEG/VI/sMtrFTto9rk32WSX+
xwEySyv9LGxWEzkHSK5NK3BeHmfZhCOYU9sd8UCQXg3Jr8fTtNSDYdwoAHGjWNLgWEj9XtmgSGqa
7HM5ZGtP+6VdZBj3CKxBH6jeBrm6/NpMqNLY/po0SddQXoJD0MfXx1XLT4XdNO9psRrPX/h0EzEn
AEse5cDHGxjX6nfwquUzkpPNiquyYMomZE5YLNPtMAVHUZUV5DtSF567lwDTPRRAmHZrR8bCXjVx
c4UM8Lih7QjKmDaC5pej2w868JJvDapcVTi6I0QVEicb/328o5bGNf/+yvBYxEcVdaBsjSGlcCtY
AqGoKrOiv0nRu6DfZ9XK1l1aHtPCJQGBSezaNwdPkYjpaVe20C14PIqlxuffX42iYbYHwoHWu/HG
skO48l+j2v+4rW3jJc70AInT0Y6OI7GdM5jCsxOkSv553PiCQZvAORGnJE0KVl29vuyQfHIn66bL
Gjpbbu4X98edLM2OadQQpB4C5LWOYrIh554iywWto7W5XxqCcUWPje7sCgg6qM8WUEm16W2EY3cE
f/vzps83MXQR5Bh01FRRCnY7OFmIxGZ99m1QtGvWuIIWrMBkVyvS1KvKviO3QmnoVdAsPSAV28/K
VVHoDlAB3zaU2epf7VPQtkVu3jr8yGtQh6gp7440CdaetAsrYaLoQMFv+24djTeZOf+lMag9CPMO
+QDwzOPPX+pg/v3V50P4sY18lUEGHhHTHSTVnnUE33KzN0YMO04tt4IjWXi3qLb0yelRlR7Xa5De
pa83DLlqISbfZS6HcLo/oNShhExnXoKUi/Vb8+HEuKCtBjyleQX1lhBs4R97LVDsC9a+lflf2qaG
IUcQ5AMZgIpPheYf4x5IUjgy3MsOEFM7Pl7ihbOCGNaMQvEaCj+tdeQpqtEhXVpDNitwIbq2pX3f
xM95eOtAVbLu3ikIXu2hK/0M4POaA/b25Ql9pd/3ZxRbaYW4afcOounVE5PAmzv5vJFQYBCD9BFq
oP42OkPmmzA64qRRkCQjit+SHH7SADAXEGT1z23zZNzLhLYCckUVWgcyn19cMN7shi5e4+x+2xZ8
k3mNgwEI0hwFFO3SYTxCMBg6aU5L34MNojlsG4Fhy05eZW5be+6NOQ2O7gFaMeW09iBZ+n7Dllka
dW1WkOgI4YVWPDFPdfWB6zK335NBQ03y8RiWujHM2YtGSnwISV1VoiCQBACQ5nFYedVK/ODtTJpv
otFYFCUx1E2wylpV0EyxgW332vGfLqt/au09zxNWgRgC6KCV2PNLoc2fD14/MAwcOB3oelTxdHMi
qPUCXZnVfQtpugiSk1aUQoabxy6U7iDaM/5bNBOE55puBO+6pBRCb9Azy8lfnQ2ho7sb+ZQe+rwd
xg8ksCf5C35GpaDMPLvIsmpBFFBMQRmB0l6pYZ/nOsmf+pr128gnfBMTV1gKsReRRHhxYQczKLvv
YTRrDB0Lq2/i4SSkEV1n8tNTR5REfLLzPZRl70EPb+fAFYNZ5r/H2+ztQ9fnhlsQQT0Q0kCWdeyk
/7mJ2WUWQ3nc9MKRaDK8AZNHbQ7VnxOH+MyhgTgO4ri+3OsMwMSixiPJldNadfbSOOaJfOUfxC6e
DwyadkfV5uwEiTD5OciV3uQH+iakLbUjToc4sI6jhKpgEeDasFZJ+ZfW2jhQvKBNnU5T3Hs91J4c
X/544ddVzVpuaWlujKNE11MF1SCscZG2dK8yvB+92FupD11aZcMxgKpam7STbx3n+k3E/97F2kP5
ev4jsor9kPUrh8fSJBlnh0ogYznYcA4IMNs7L2Xv2JxrnqmPHu/WhUkyAW2pNXDoJSflDW7HuBcF
uF4jxGgeN77w9SaQTdQNwdmqrWPTRr90GdhQdnT/hq7ttmyDb6LXOCMQp+19KGQ2ENiONLxXoLVW
roqlrzccAl2PcWXHhXWMBALzoh8+xdaEbMMgVxDeS3M/d/zKeDUEelFqEhS3aObx8SzI8BadWHs6
LLU+//6qdd7QHlQ+qrhxCSwtj8ElH4/Z58crO8/BG3faH6g1YVm5C7Wto3aHL3NojFgcDM10P2tf
PO5i6fsN8039GPzVsS9OnQuu11AwGqRfKiq0t3H6DRPWPAEZmtbFjUC1MCRN6YVzlc+2rzcMV/gO
AcilL27QsZEnkrbkkKBIbFPjJlqtQ5KfK1JBeC5FCdfPuKaQzI2tTdku3wSs8aS2XQi1FjevzrL3
0Ci2LhSF0Ptt327cvIrypil8qPKqADy7XpHX7+yxjzchgH0TqYayvGxCzqi4MVSz7TobMfkRxZEH
m6xmIReOBROp5jWRHunglqfGxrYpfAhZaCjGthA1Dh9P0YKPaqLVNG2qFDVu88Ulv4IMKD4D3cEh
zg4pAyCQ/dBO/ObsdizY2XW9VgyycKMx4z6G2jltm36QeOraJ4LbDGqax1kExIJ7ZAGS8XhwC2Zt
QtlkPkU6k5M8oUyZ7QoyjQecgyvpn6XGDZOOZExK30aRFfQ2/+oqR+9qNqzFApYaN0wa0tfIww02
FNBHhPK47f+C8Ow2eBBC8r+f1iTG8TY6U3Er5Ch3I5TWD67Nfz2e84UtayLWHBmnlqVh0WmUyrBj
uH8d3/VDigrZ/bYuDLNuNDSQHJ9L8MUgBhCLqoL8Y/cXiI7XikQW9qcJXmNlkudsDOSJgRmFeDAF
iI7O+EdP6H2it6Un8Zz6fSFAlgG+j0JO16KFQxQlODdING57dpgItkJBBF05Yro2HnuWZdqGVrTK
xrWwP6lhwAJRpAkP2+qku+gJksEydNuNhC4+NW7jwklo0sKROLEEWhuz2kMyrUY5l77cMNumq8H4
DerHiw5QB9uNIEbIBVsrYFrwVahht6xoIaDKg/QS8eqdwtu+68uvouJn21fbSBN9E8fGy3IQtq2r
EzRkv+oBnq6coNnqp5tEgZhv6oMKWtqkiD0sbp59IHNGvt68c0zUGsSHI8BCA3VzqqY7ClJBelb1
K+/hhen35t9f+aEF5LjTMfPrq+6IjE9R2sCbi5Km0OWlLuOuqS8WrdpuhVlnYS95hv2yoJ9kCzjG
tRPD6Jxx1nGEwYRw7cPjk26pg/n3V+MBkBDO7+BXiOCUXUgYZGaBKvy8rXHDhkfQI0bp5GAfTeDS
ERMOh60Ye9/UA4WaL1dMFfVNDxBhGol4LuZalm1fbtiwF/hwEi2ibjLg3jGO7fhr7fT5ysW+tIlM
G9YOzytrqm9Sw0EZCR58KMcMSLEL5nf9piGY2DUvhhj1UEPnXMBpPxUDxJaKol2rM1+4v0zwmuAi
QhlylV7mI2LmOW/Y5zSvL2Ps3muyFj9d2J0mmVvsUpQ61HV9a0ZsIEg3xx+qdpVCesGR+AOrNsmM
9nVS41WDWnmBCr5irkFFFPX74yVY6sCwXq9vsUuRPrt5reXAdxcxO5E6iX8lyZBftvVhGLDXgv0X
90x68aYo3kuefJjpIxTLnh+3v7TQhg1zLy+7IB3gQfTNkwYoLtTEvYIK6dAXwVMbr8WGlpbauJJH
z3dipKTqW+QpdtBeG31ocwD7Vwx6aSkMg3ZqH4RIQVffiCc/gmeyDZsh+NoniCM8nqel7zdsOvUd
HqVBWd8Uh7NeoiaqDrLptKlxE2UmO9n4Q+TirOsBBRURYMAg8sjsNYTTwsebQDOkwmndu1lzE5lV
lSFzkvTYTgpgx23fP2+uV7cMhIU6LaJuuqYS6SLl5898TMeVeuuF09QElxU+xK7sFlZGBvocaR/k
kvTi5/8iC7/2hl3YPY5hyCqNRDq2dn1zJvlVIkX7LqV4ubp6Ndu1YGYmxoxXth0HDq1vHZAKqFXu
/ppTJ1flOhDVKYN3CJBs9O5MmJlo0gGIth4W3ZAM+OI6FBay8JvfBSZHG1O5zXTfqBOTddaeyjT2
/htAiLUWC1xacMOWBehlOkh/T9eRAjFC3P57Vzvf5BS8sD5v27GGOQNtDz3S1k0u0QujUOv0l76o
1/TrF+zNxJpBMqwF4H5KLjr381PseXrvtmv47oWtZELNtKgGEWgnuRSj+62AQFYIl/jcFO33rsOm
nUSwEp5a6siw6riVLQwjyZ6Q0foa+95tHMhJD/0X8N9urt/zTYlPUN6CYotX6uTMRWQFIx/Wt+rS
EAzDjnxX1iOtm6tgDtMh6Gm5tdND1h6cmqXxewkG/5vvTPaaxPnCSWJytTWW0A3u1PQiUyuddqNW
bnboJrt5L0fSOZ827V5T2DOyRM2p2zZg4gZREhBozceKkG0EQL4JOkOZRdv4lbYvEiWDL073/6CZ
vmQahnE3qAytKQSLIEGaIyQcMasad0mWtivx4KUFMAzbs3k9BqCduIDuRu2dxichS4jcc8nXhFsW
NpUJOCO6J3VKGvsStdmvlDYQlWimfALJcdXsaKkhYG/7WX14vNYLAzKxZ0wGVmb1jXPRw+znz3Cw
ToMTNfNAwPW4i4U1McnbigIKfkK39oUnlhc/QwSqDE6paDaihnwTeVY4jmq5AlMSZ1Z6i1AEcaJT
tK1e2je1PRWjHmjF0+TC5mikJ6FvHFhrWcGFy8iEnLEisvOojNgtpVP8hHccJL1iBCILq2Tv2hoh
+21rYPjhpJU56KryBA8tuyZPko3sLkYoK3/Z1r7zu4vGs3bKgPOsrroOniIFrpQA7Fb7bY0bRm2J
rBzIMHmXukEV7X5UgESGQd36/zxu/+XoeSOD9wfsDP4T6QYssVcBogrxBBssNXGzn1+mEiCY1If+
jYDgyw4n+meP1kPIiXvrie+uPLff3gcQo/x9/ppucrKpDsar9jsof5Fop1GHyRL3TnFjPR7m23YI
9bXf+2CZAwYwqdwLb2n/CYxKdDhbwqmtTZ40BC5/b39kkMwuXdrenLpEWKsB+gplt2NkKQ8sznxw
u/6Q6WAqtr0LgEA3OmzUlBEUaV7TGpAM5ipn5zvR122zNR+Yrx4dTA219pqG3rrY/iASBBmpRA5l
W+PzEr1qfJSJU2qQdd3c3rn3vBOhkPlf29o2TL1jogzqsaYXCHSAhThAHYgbIDD3uPWljWoYOiST
rR7EW/EFbFw1RGsiHhyQZaqeMt0n6rJ9txpGP0JFQASJQy+sKeR5HBJHnMuWkOD0eCBL1mDc5LYl
lO1GEAgNEU7u3ydF2UKPLdtWn8/+wIaROo6GOVuYa1LVX5B9KOSn3nJtS27bQyY+jEENVJA4ojdl
2VyGDihX+S6DX7JNBIz9gQuDhknWFa51LrIMtR8Q0Az7LPi1afpNZFjTZSNhNqgxw5eTNvIARnfF
tgwBM/U+VeO0VR473a2r9Hsh0+x7ggq7b9s+3TBe4D51nAUQOQxjnYp958dNaE/b0rYo7P39aAAn
oIt6vYBe4s6K95FASDEnxdrjd2HXm6RmeuCNKkCxfybgL2jDqKLlP04LcOy2qTGMdlIltVlbY2om
UaNaaaYHnCTZhvBjJqcZqSzV5HaK5mtJvMOA9PmJ5hudJICqf596GXS5iJS0zqBSnN6Dh9YLEd/w
V+BrC1P/BwBskJh5XcfQSUQs1JvTGUkO7ZjHM/+2H89M9BcZNe/rCN9OglJ6e167I9lFIlPHZJUp
fKkP475N+UAbHeUafCNVpr9PqQ9MAS+tp0DJbbeuyWHmBEJbaopAqSgn0OG8wNohU7MtM4/UobHC
UWHzKHHRfJPCyYsmeYPSJIEQgFzBOr39emMmGEyBLc6HL8xuRWGfIJ60GyUl4NzmT1MMzy5ru5Xs
wFJHxkUs3NaiPFf0TBS9zQ4jnx3VvrzZbblfd4MW7nuT1qwbpYCqQaCucQBFKKc/zsC20Z8+ZN5G
T8s3buLRZc04VkOAgMAAABHeKUkcWlajj49NY8Hw/kCITbZSTSv0DVHjKtQdzDpL1kroFpbBBIjJ
DBQnKLXVNyX4EVmsJgMsVbDPXsWf6gEgpW1jmLt/7TDSZGRB6zYncP4MKDFEYdhmV8sEio2+li2F
UMLJK3QWhGOKONOhncRalefSAhiu9OihrJTGDT2LPKvDEciJ/ygCmN+2TY1h07FdxxCn8dVVtmi9
0d6NuPDWHze+tLzGbSwU9KrjtIQetucEZ2jIPccRaKNnfUC/8a5tUKUrPS0criYWrKt7CJNYmb55
pPrIOChrhQZqIhGjWsn1LS2DcTk7Y9+4UNRpT6qt3o05HIupVtti0sxU/CyEBYnnyfYvqgk+Ol2r
LpMlupVDdWFuTEDYrN9hsyohFx7BJ0KxR6bTsGzaVL5zqVdV225oExoWZQWVWVJhgii9C0HjfYIf
trlG1LBgnspZu11FgGixsdo7ESSsz45b6OjL4626sLwmJkwUY9T7eUvPaWr1fOdZ/ifKLWvjAptY
MAniuyx3PHqOxwn5wypxiqfcRqJy29cbVjwWlMY1i+urM4kC2kwIsVAHnsbj1pc2kGHGUZenxVgx
Pw1fVDxQvTHIkNWec6taMlQrS7xwV5q4sLRVCHw4qGciFEUtHkUhKWNTFGYcYhL2tBE5x0yGM/Di
QbFMZeLKrI6iojr9MIpy6z41buOoK0pCI7A2C6F0sSN1xYIvbl9YzloyfWGj/oEP48oCPi9GlSoD
pU/Ie/3phcb78VIvtW5EuXSDGvmqjdmZQfs8OpVRk5wgsMLWFL4WtpKJD0tzbE3LTdk5pvDnOg8H
BKuLr/6EapFtI5i316u7Pp314ia7wzZCblJ0k7sHl/OaNvbChWZCwhRLurhPM/biNoJvroe6N2uh
t6ry+ieYHiZ/Z41kWkt9v7y4/wytMs+wax0gyggefHbW5VgXoUIVWx4OQ8+gjhDopNwDaz19yqqK
83CMFfXaUGeePlgVNvjJLfmoP/n14P1XKuqoPb4SMGM6DeMPZZdEvI9QQfojhkPkgih1UnCQRof+
lRZtIQ+iyoLojCKY7LuTMl4+k8plPyXoL8ujB+6sHwicpO8jVSZDaKe220HJ0Gm7jxZY+n8w3fr9
bpLRmIVdwtwgBFCGNE/9lMj4oCUAMzxkrGSUhTEtnXivWCtSPBmrpIaiSA6UMdDwqQVg5Rlj8ZIP
Yxt0wkVJtu7AtM5QjOyrA8+GovzsTZ0KPjPCEcPRhfLTXeFNvNk50D5T2GBQl911TYo4D36I8hA8
d/1HUPbh50IQ93kSkB75iBJHeG6lEln3Wdm9y997wgV0yGZdNHwYJ1SX/fBLy0/3ACWDR98ph9bd
+bwcfsoUFKe6TNW3JOFxctUF05AQpmWd75zIAidaD+r9YldYfdftJ56kaQe1aia+5D4ox3Yd54lz
yEli853vFV67UpiyZG7myS0m0IGgtuEcgWL/YwQum6gdxLWia6JtSx04v1sbpOa6mvCGnVOMddfA
h2F7Drrmdsh0st9m0Ybn5UGUsbZrzc6zqAFXfbuvZgqSbY0bB7a0wVLoybw7CaBwdpoh5KKZu83z
MmGAked2IhsoO4tOfNY+i73QpwXZu35dr/nYCye2CQYcWwukP9xnZ4/E39IUKExqeWvy3gvLa2IA
hSeTCZdNd0otln9LC896coDA/UEDRVa26MK1bwIBnTzJSjFp/6xZcI7a+TB1AurZYQJ+RNrkytrm
n5q0dVGfleAHJf5ZCPDMcMufbiVbRYktzZRxUstc9gOfqH/mFMUoTQ2QWyrT6NA6UAF6vFXnO/iN
y8Dkq4MqXwCSdHThecMXbjn60OixJX+TGpfczJE+oA7mmAg3Iz8f97i0twzr5irKfQb/6/+nbC5u
95I1FoCltg2rRhw40K4bU2gFE+LuHQ+UGIlWa+H3pfUw7br3OG2iOL4SrYUKPdbU38fI6w4BhSb0
4+lZ6MNEBiooKsu4STAExgCGkjICUwXet4BbbYKgsz+wgZNqM9XX/Dw2iKkyZHWcDxbY4pIVFNHC
IjjGsyomXdJl7RCcm1r+S0aUjfoaFQePp2epccMTGy3J6NAQPPwDW+okTBUVdC/qYWg/bethXphX
vl5XxKmb+qjsf3GDdeI9WwzxqW2Nz8N61TiJ2OwHTfwMcus83SmGWrldBgDcSsJ3afcYdzPwhl5N
LYKPl5H11ZmD2TOMDhShG6PaJhYQhRhN4EH0+/QSOepihFIBjmnD7UF/U7S160iQg0hFo94DGtng
NlWhdNDFtiUwjJijCJNp29G3sWqeugBRHRzh7f5x4wvzb+IAIwVptqa09a3I2d9yqPrdGONqc2sR
r6nyLdxtJhoQBLakEoMMLuk8O0ToTzqQ0YcxLvdZsgpfXbAzk3aOddA58yHyeCnwXAgZ1Nh2FjgF
tq2BiQBEAK10Olt2p86fCa9jtO7n8uO2NTAMuMGT3+rBZXJB7M4Now4quUXJ7H0OetKV719aZsOM
ZZwpkVTcBo924im96xhSbNkp453jZcfa8vo1vdCldTAMmnRSQdcb2z9MwVAdQqpDviuRZFiJ8SwN
xPn9PErdfEDEcZRXiMU3AM8V6hijymGf+aiQfLwcSyMw7mQ92ZUKJo9foLXODi+ll4HDPm9r3DTm
QLYohrGSJ1SA0ycxRcGnKpvabfAcE/fnAGbmJUGO07RrIYHuoMhj71trzDsLE2Pi/ByJkAverN7l
hSRXuiw+9wlb8YCXGjcu4blWNwqGwE3DkdG7BxXGQw5Gu/2maTfhfSkqRXhTN96lgwvx1EgOJsq2
ATPltuYNC+aDQ8AK8fLxjvsNJf5qVxa62Wa8JsCPBNWooySoEBcHhfCYF104+o1zqFQ3HrcNwLDa
BlX+PcAyFU5PdAGZ5SJEuO7r48YXbNaklIP/7NTg8KkuDq2u0B23vwo+dqeezZDUbV0YNhvL1BEg
CaouYGMnewQfgpDprN4NOVzSx10sXGMmwE/HBIzlrVddGhvUMR2J6j3k0aK/W1rTXft/nH3Jktw2
0+0TMYLEQILbGrtU3dZgyba0Ycj2ZxAESXCenv4e6t+0oEbxBncdvSAKQyITmSfPSQvv0+Nx3jYE
bsP4ChLNLRrxqpuuqw9jAg7HjG5Go29vBbfxe9pAX1aSrLqZlcTE1HhzaAPutybeqYTMbQjf2OW1
jqZMQuURmnf9Wt3qxmHXU4DbcD0T0DlCCCrf6dwrjyE3T0hw7nPy3KaUC+M+aiJCYGcg0nwvdB9D
mGxR+0qYPF43/HUorYNZdho2xggImuaw/31uNltqXKfGMuACJENeYzqcztgP/2Qx6f4birHLdt2f
PCbWb1fZkiod+LgbVk3NHASsHdlMsLh+vGW9fktzErU9vm5KZCWS3OPXaoC22j6LsnxuaAoOUDqd
1cFnwX8SqJBPQ1CEG9Hb2/cCt1F6DO0i0IH28tuK1tDgykhweGQjXrb5JhzrY8P0ZCGRVinr5lZM
fARIAy/UVHvNxt6+nVHhNkavzo0C1cGoXhSaOC/10IZnhXjxwOKwOgIr0J2A2+Mvg9gEgLrmsy7l
K0uAGKY3qoXlN52bfwgQv+d4QHPw49127YflixO69GNXVDhMRd3xo+hxP8gSvX5F3P1Oe7xwHo/j
msT6/1eTgERA6C0LLK5nJTSrWpLw6NA3y7SRqXu7ysJtEB8ofEWUE1+9QEue31gbrdf1h4Slv/dG
ep8GtVNdntuAPrkMufFB33hDGJC9mGQyXyAzQfbhTrgtU5p4YYUuLZqDE5AKoCkr9dyMW9TKDodm
w/nGpKsKEB/lNzMt9DYWTfhBxbz9TIjZIk53bLQN6UMn0Mgq5ec34an3tcGLo8oDctl1imxEn/GW
noZlkN/Qn2qeoZml3w1yH2qJ24C+OQ8XpErH/mn0kTCoe/4ZyPmtkNpxbUSWERc8zpTv18M1RJMf
xLVvemB3HfQfIcB88zrvkOutzmzHJtuIviSjKDjmff80Lz35swY4MV8Di/Qr+rO9/z3eCNcYljkn
dYsbdmh6YBPGS1Kl3eeuFB+ifNNPuI6R5aGFhIoS1LL0TfpT/RTmoFmoEzS5PP75rq9bDhplvGHp
Rm+4hV3angqIn16HlSBw39ctB23Asgkq66i/KYP0Bxvq6kwA6dv5dcs/mzic6obP6EhECrCg4GPc
xlI61uUX4F5MK9l1o8LbAzTKKse6rKLej5fF4Wps4J6oqmocpk7d5oUVyX3kcZ4nQKhNwA8c+8bT
xj/KJd8M8hwuIbTeyGghajvQJY7XNdQwMnxeWQLbqPjQQBun6/rfH0/LtWaWZSvFkgCtOf0T8bKy
uxgKoMg1Hv1e/vV4ANe6rTb4ynWChD2ohPax4YDXfvlRJgqhI36eJ+7fFrSh7ztYNvFbH4rMrxDZ
gBMEypWIM+pTDOD9zq9bBo1ouGX+kvRP/dR7DEBpcK4ilZbOG9vguJFsNN+oyhal+Gm41VkFuHri
DfMZNLvTU+CDEuzxTrjGsAwbYNYkJWE2337EfrpGwhRQhn9b0+58VNmgPqRK076l03BlWeeh9j/l
S3nikR/U+7bBBva1Q0iKocyHp1mH3+qVC7XZyanLbTSfqRI5+CLqkE/LyPsfgXdN6peMJP7GBjhs
zYb09SAHlE22DDe83bLD2IGDEAhmtfPrliWbtBGAw3D8/lGm39oG9N/rVfH47Lh+umXFKDllgnI+
3X7A02eQAx+jeqC7kKb8F2o3QjKRiqB/CoMAEsOmZssB+FD5x74fT3++gvxkKUe2pMWTYMv3voy7
Y9qne48k+fnj46IrmsftdNN6/IuEZjwgG7DRPe64O23gnlzKos2RQHhqvRUIHWSJd2D+nJ9pBT5s
3g11uGFYjrvB5nmrwXHBtdKA7UeJuksZq99E2k4HWu+kgOQ2jA/KNK1XQJ/hpibQVQPvfu06kIzt
2mKb4m3uo0nUtJpu9bRWhCA9e848pNMef92xDzaGr4+1bJH6G259nn+qSRgdJMBN12SqXzj0vTew
Mw4bs8neEo5SRKm85RaCDPIk0cVyjrNqI+XuCCdsHF/CppRxKD881QO6PDXpj/PgvwfVxVUk8v0E
Ko3HS+WaxPr/V+6+TxWEBNt8Qms0et18yXDH1VvFM9fHLUOWeZVHi5LB3VcAHkRzeIBU9dYmuz5u
GXKNKmhAU69/Klb0Gjix/SMf2r/3LYvle1swi9W9z4abLNHpdoUkeRLcuQQoeqO27vr1VlytUJNO
o5GPN1EVy3KUftbzE1KbzUYY5/i+DexCE0wXDPk8wnpR6ZPF9KWv9j4KbEQXAYUMH5Ie3kVCv0VW
ur1wb/Px6rBeG9Lll5CtSFsy3vzU1FfTzuIFhDhg/QqS7JTSTQEG1xKt4786+uBSV23tDyM6kAFJ
70kvD1G41b7luKBtLJfpy4iW4IO/tUz6dzL06rnv8KJslr2pIbrO6/Xvr9M+IJ6Px30GuacxyvxT
Oc7fdxmADeXSXZBQYL5Q7u7RBLBAuR5CQ8R/4f4YVFvKFK6dtk146SHnMHTjDQ2378NUfFh73EhR
/uH5W7JMrk22DBlUJ2gzZxpHdVj11XrkAf2Ib9E6OPIs1LJiH4ojWQXuE6QA+RlEKNAexEU9RRek
oz4vJDkuUbnvorahXGPbjNVcj/1N6Cl/1gb5g3Gc6c6vrxP8+SyZoh3T6dZXIEFBtU5fwImyhRJ3
GIMN4vKpahuPTt3NCBEfVypFcBd0R66iz49Pq2sAy5TbDhBf9M+1N/TJ5h9kriHX0uQh9Au6LSZF
x1m1Sd5Gr5nMPPryxXjym9ToOsALJH6q+mi8dqruL49n4hrGMuoWVJB9ADO4+aDkupksCP9ow16c
VAbse2XQBbQRI61Nz79iNbnN81YwmvCUwwFp4H2je91ny29+NUzxAXmMLD8acC15h0IUydlEcZ99
9JIJee7Hs3Ttl2X4LNSNMrIeb0W5dgPpYEGrevFHWRflxuvKNYJl95IqE0ErGwVOyfLPYgKWYyyL
6jzoBBSGj2fh2ivL+gmtCBkH3PGjKcpTkvS/G2gTX9pavKR4223MxHGD2SgwhHwJeDHMcENjSv8M
XqVhOCxVU+9MAtgQMAaSuZlBgfeWhFDsKmgtwYC/9Q51LNGvyK8E2PV0bG9FA2pHswzp9UccCNFL
+bKAkfHxTjh224aA4dE1UeJz7LZAxhK6cro5a09kJ47O6Y0r0jXG+v9XV6RJ57Tny9LeVDyYZ5LG
H+YAmmbbSheuASzT1ypEO0xMgPFoe/ktCePyygeRH4cQgPzH6+TaDisgZ+Bb8Qx4xm7QMlPnRHT9
pagAlgA3Jj2OZNqHXOQ2B1yd+SaeVNuCRabzjm3RinM/tPmtqUDG/HgqDtf7QzP91XZoj9dRXfXd
rRADOdbdkp8SBu8eTv1yjNrwltaNPMfrvx4P6LJDy9pNE3kli/P2xii6/0hE/iRq2GrycGyMDQ7r
UYHotF+ON7nqs5ixyA8hw8ZIFYxnPtTyvGsSNkysZ92YkGpNaaF96aR8kFBxmW2BoVyziH42EZIP
lVfOpH9SSJu9kEq0T+h16s8BRKU/UDwHPz+ehWPvbcSYmCajdNzP97GdD31p7qtSpRyGL2XdHwOj
P6ED7MPjoRy7brPDzdoj6cA7uOJO/ols4Hyk3NuJ3LDBY6hMLBN6y9qbbHR5kBBFPgzxTng49y1j
V0bTPDEzctSljC71HPHr0ux9ftvAMT/zaT7UCreVX+b5oV5z92ptkdi37pb/HlWSJQrJ49scsva3
hAeovU6KP+37umXLRVUFzTSurxsxY1trLHy5ikY9/vrbFzn7BSUWJawt0gwLLwEJKTJUBJIK3OrT
nP77eIS3TyWzoWIqqX0vk8tyT0AnrRd/OUwrDcnjj7t+vmXFsxmKaEhnLA7Wn0N2KW/ORY62rTwF
9/bjMVwTWG+QV7d3yEkS9Ekw/aiWJSuk0Qu8r/u+vc7r1bdnA6SEX6fDTVcIy8TYhKBaiP7Z9/F1
Qq8+LkaqvEqT4eZDL/LYRNNynrW/dYG6lsUyWZksjZznGkv/o3Uajc4ppAi31BpdXyc//3Zc/MzP
VD3fxhRqjRAKjA5zTf/3eGHevvuZLTaKNCUycGbFx5Oxzo5EBdl1LlvvWPth9yd6UPd1vbDYsl3I
cAZSiBEDQTtFgk6zjZ7otBNhzmzImGmMBMkVjiTutRoa3TX5c1uzyWFaNlisnYsI9EElfjvIBMKz
GChkoUSK0x+V8a7MIrMhYwVAMOi/WjfCmKA7kajBzZMhB/54n11TsCyXVEVbIm6Yb3UdfS5ALAM2
yzg9lu0mn+zbL1N0wf18TE01BSjsIbHbxvIbYdJ8T5oyaE99kgtwskHI4Amo5WhBw/S0oJMkpltS
9q65WcbtM7DxJrKZrz0q+Ud/FPQ4e9lwGvhmT4/DBm3kGCu7xGs0Uaj6Dek3RWSBbnks4uPNcX3d
snDh+2XW5csMAEKQnCCxnXZnKjqynB9/32HkNlzMeG0udBnMV3AHvheVeloZ6MMBzIFzsqUR7hrD
su9ZGF5Rr8YKJTEA4mhM+ioQt3xkevg4JPjj8VRWb/Zr/gMUVz+fspqAkLds4/mqqig6sMr/Pg/U
ezGsKN9VGZ5dFSx0Y6y341VmA8k0ZMLiGPwgV1AzvF9JZ9d6jkRq0ETsvGqidN1Wu7trKMt5920Q
zB4N52tb6zPxgvc1dGNW5vVe8c9rw3LX7MN7MxtkxkYFSoCZz9dEwFrmrFOnJhs3lsxhijasjNSt
nlPo56340IQe24R25FLIqDlNgazG6+ND4LAXmy9O0nhooQ/kPTORywtU3f6HaHwfNpHZVHEiW5aF
Qc/2ueaoXsOX/wU6lC2iR9fxtSw9KcGADfYqmh58ELcx/ln1wKz39W1FKC5TutE84zBGmx6OcD20
VU+hQWRQZBMFv5uO3VWPSoYXJMfHu+AaxLJ40ui58VoPZ7SG9IeavoxmPOmKP2+bhWOjbajZDIr1
iXMTXGsafgsVnikRBeDi8e93nFUbamZYAECWaYKrKEp0bvgqbkDMi/ozP3IvTvdhdZmNMAs5wh5p
gLRUEHwkRfh5qbaszXGawnVnXkW1LKvDcqpp99Rm04lp/XktNrP47zwuvkZknxwms9VE0cFRlWYa
mqdiQE2yHkGtszLoPt4ER9Rg48kgOxCMLbgAnnQxXgjkZ9sl/BRqfVEZHgFq+FiI8u4tw2XfcL9E
6oUnZVsRYLJmAMBW0F9iyNFQ7+s8Le/X27bCzRvtLMgxG3Gmp65vRGKyJxKg8y5R6b8RybZerC7z
sF7bYTSPE60CXFVVTD8liYzee+Ax2bBv19ct++57ELqzuShegL78SIJo+CvOB/bX4434oVrxhiO3
MWZySFpdNWnxUuvgSviqGD6hWvyjTUJgO1iafRYt+iOQimpOo+iOU9/+Pc0TeZqGzWKy4w6w0Wia
kMWLEBy9aB3JL0T15JiUAfC4VUk3ICGuISzXjiY66Scy8Z510Q3Helxz3AKc9Z0fZefHi+m4iW2O
uRnCHWFswvwFYqntAQ3gSHJWDSRicNnL0xIl4IfZN9I6yVc3joziuAmjVL4o0/9N2mX+irzhfCoL
+W0a5/nr41Ec9xpfT+SrUeqWo8PBywrMpzzVejj3HPUAMaF5puNImAyh3Cfdwrh1ITDOVZ/GsX6W
wZJ+Vgl6QMdlpKe0Uv8+nowjtLPp58DTOmXCmwrorJHsRfgguEK/VE4vZT6G3+RQm49NR/ndi/xh
K0/jOnPWxTDKHnkyJvRzkQ7tVXtZhkb4gp8gArr3WFu3g+zCKio7Il+QofSB4wHPmkB8cYjJztIN
s6Fs0kMyLvWUfik0ElpgODbHFh33VyRbsg2eEofl2IA20jE9+gVHeTjvxFXq6IacEzLsTZacqzL8
/PgIOLbjF2AbrxK/8hPsfqvjS02X9m+Zsnc8A7zk8QgOi7FBbf3k53EcVPmLT5D9ULHXnwFDVutd
EBwBhqL0XGZVLzbcqMM12DC3OWumwAcT2UtBJ6COQ6PBRzYETSiuj+fj2hfrBghbKfCrQ/0i1ezh
lYqybBHGJD02uYnfUT8ItnJ3rpWzL4CpiZcWpvICygCMAqi5nD63qLaBRJBm9CXwiUd2QQ+ZrW4q
TBbXsktAUKgI9ADA8EOPeaA/PV4z1ymzjL4u9BR0mUJvnuaIZ2uDdhhhpu9Vs1MggzHL6KcsD9Hl
qYsnUMjfhtZMCAejrYq24/fb2LdiEhEITEqszhiYD0RXEpk29qlim97ecWxtAJySPIcoBgdlkETX
KpAMw5EW/ha413FmbQCcjtogzUEV8aSb9NsqWWjS4aK7AULRW11brgmsQ79yjG0jpfaKqMIWp0nw
vZ8HLzxVXaT3lbaYjX+DukqUzILmT+EQfguYqQ46S788Pp+u9bFsWk0TSINAQvFE/P5MwuFJZ+q9
KMWTIeLp8RDBehDfiCp/wb/BnxsCP/usob4HomaQpanqOeGZPiDunw4NmujSvnnJQDkG/OwWkYHr
6FrPerKUFZXdyjyqIO38eSXkMVUVfYoJ+9/jmbl23jJukVWAwGR1/jTn4/peARFvle+j92c2Hg5U
PAbVwBg/HwF3dkOgFT8tmMOun25D4ADQjAYv+7E4yaKeIQrLr6W/jwmD2UxmUi1pP0GrB6SvIXqT
eyiWAEQG6Yx0qseNqNex+DYQDuKveH9AbxHrU0OJ6scLIcAp2rc+llHrPEgzqK7h62G3ovg0+MW3
u/UcR9MGwImiTSfhE1wZEjCxAwA9y9GooT1W46YSmMOybZ1TP/CaooSEDl7VJP809kg1ZfxzBnBl
lm9hhVx7YPlpSOp0o/ZSzKPQy3xARAjfuQkcd62SZcCtbkhKcN9hBlU7HkQO/8/WAgk057cU61xj
WCZcQCJlQcMWxghDDZaNJfkXLLPJqY95eNl3lCz/XLeeUrmsMYReIn5HL2x4qwCA2ReV2Zg2tDAM
6GuPvSsr88+KkKOIkj+M5rcKILrHM3Askg1razOTN2LMMYO2AD5BlXI4g02NnzIxJ6d9Y6yh4Csv
ytqY8q5iJTZCJtE/RcpofYWcJh9P4Cce6+O+YSy7Jm3YlFGYYipJiHuvjfu/BOh/f+P1pjSOa7XW
/7+aSR5UpvFy5V+ClD/RoT82dXkK0i2wlsPmbF3TnI5JD9lX/1KH7RNpkRjzBI02dsH1ccugRcFQ
7aIayyMYpIikArNpptJ9fXrsFyybT9KAESwNMQZp/M5Dnx66yHb+eMuWWRfWutTzfOnFcJia7mpS
vZERde2pZcNJ3vCkheJKeiAMJS5D/P96PYB0TKpmnz+zYWseFCcpIJbLpZT1aWH+EWrbG7/esau/
INUKDZQOZNUuBdWXaWpvc92dH9uTw8v8IlhKu0Q0zbJcqJmu3vLctvm5V+WhHHb+dstgAU4jzVhg
U3nYXlQQXetoi0zLtSyWoTIV6szQerlkCbCb5Gscbikb/UBOvhHy2mi0gXSpFDU2c8ou8RlE5wdw
h7/LDvLk8eO4EVg7DqUNSuMJSIRiv18uSdx94qP3iVN+oV6zkfBzba3lfmORAHLiNcvFn8x18scr
6L/fpW1x0E2x8fZ2zcCy2KqbSJK2ZrmEIWUnD3SKx2oCG3Sp2VZvvCOVYNOZ1XkRszqNMYSBpjVT
mTpD2zM5t1S0Z6CQvwUklxsVvrcPFLXBahCHS9OC46wOaj6HQw0w+9bt8PZmUBulxgZhICdZLZca
7NnnZUryaxWhHEYaLzlMMjEb9uyaguWGUYDxVTAvuEOXL5oO59jojdMav/kKpDalGQOn2RDmq4M3
i8zuhpj+qwLj0hEibPK9hOKHWeleIRH9Ps2p3kDwvH3CoAX4szM2KoyEn3oY1Yd4InKIwfsQEJjz
EmzpJ759wKhNd9aJGay40TBf0CmLTKsMTmVTHUo/Oo8F+wRSgI3IxbUzlmtO0kGmCZPBRWdZdWil
XK5Dhprc43vc9XXL2DvNcongDt5nGr7O3fhn2P7++Muuk2vZOJ5kBehvOXaAG/NX7UWXYELVKqWf
i7TYoMtzjWG557rvBF6zDFLcjTyWXnaB/OEhZvOfZayuj6fhWCAbyybibAyKOl0uJpFXX9CPXco3
bM5xRm0km190uicyxAmSX3IfHK/+u0ht3LCun23ZM6lmpFCzNd41JTpAw2KczwEquo8X5e0yCrWV
SUnJdTHMObmu+CXwKX9K1PBEmu53AFje0569y6rx9HgoxxbbSLYIsmgEFHTzhSqdHOoCnUJLcE7H
+JwT/t/jMVyLtf7/VeSOnpG0wRdnJAiN+gdKrg05zAiddoUy1MargbIzQ5qz8S8gl/0uOdQIlo6O
G4fIcQ3Z5GZxk4PWY47mC6gXA2iis+zTnLVfO42Xs/L0cEDxMd95qCyTZkUBoeo49S9J13j+oTCe
UO8WmXfNxrlyWYRlz6En01wMOriA/C14Z9bivGikOgecFhvXkmOvbcwaOvVoFk6+f0ESyTtA2Epc
BzNuBYCur68G8+okKdnORiQLVmiokjNZ1PQd9Gf8j13n1OY70+Uwt9z3c7yVR+G9iGTKEdSAq/vx
5x2rb4PRFKg3Yp5gaQofybu6SsqrjKPgMCSbp9U1xPr/V+szp95UQYrFv2ioW0DV8jNUJ38v633Z
TWpj0dDuA5IT2uKdWQvyIUQoNh/LodvsuXRtr+WL+7CYKd4j8GlhO471uxakSMmth6bfProHGln+
OETjMxjFCQ4QRTfWDG7E2xKC+OTxDjsuUxuKNoJerhj7AV8H8LiF67/8n43VsjwEA/JTj4dxLZNl
xmNmqgLqt9hl7X9f+ZagOqV2PZepjUIbiYjxxMch1eiwPJoAClOR6qeNrzvOpw1Da8U4FmNR4Os5
EJMy0J9lioCrqXYyDlAbgbbUXlqEjQouS4Wy6ZDn3rkhND0/XnnX7183/pV91bpoIDgV4u02wusT
gaYQZOnx4JmrfUx81EagqbbIFAD+/kWR2L+xbGq/84aYdOOIOs6OjUEzlHKwZ3riTuI5/sOYZqgP
QUvjD48XyPV5y4IBcOvGKsvje9vHwXfCeglds+3Pu9bfMl/fUzWQqll0Z8EY9u86v+vLS9YTf7p0
AQGOdd8sLEfch+AtivkY3Xu/Iv0FxGxQU2vLkGykAFzTsAwYKS7CCM3EXc/hp1Uy81gYVV8aVlcb
kbtjBBtx5ndDnMy6XjOCa4q/BCVY3anwRotm7xCWLwYSuRcRT8Vd+jIFiR1adTgV/Rlchvt6ganN
blZ0DWi2Klo9zQEaObLqndLN38PC7lO2FWo7DqwNJxu1SPNkgjJzoTPyOxCtYC7OKwDvdp0kW7I0
BKmfXxZK3FUDSCRDhYjnMtx4O7k2eZ3Tq9uI1E0GhXifXhJUR+dC+DfS979NpYr2JV5swNg4od2+
KNl4TzjkIESOpCzBWTo/XhuHt/wFLOapcQqmgF56VkFHFHdpHRQnsHi9dNok+zyOzXfmo58fvaUC
HicEnbyfFPyPZmjIb2W2s9uL2kRnbT3mXax6elllk3+4Y+CGN65rR3bHhoWpjpl+yMfhPmcAzwsP
RD39JC5oil6ufhCq2zi04mXMho9NK/7dtS82TmzM58ogxCAXaFJUB1X05Myqyb+MTZleeZRFcmNv
HLZnQ8XCDtlPLxf0Mmrzj2YQgobizlaC0vVxy1ULI1nX8XS6gzZXN59aKFxJeaAajBgb5ucaYTXL
V+anIkbTJNXTnQ09ROPnpAqXYz43W5ImDvO2dUtbnve60eNybQtj0PkByh6SmkuFPx5vtGsAy1n7
sdbDyJPoDnkleZkJAlQ2G5CcetUWV4xrCMthk7gF3jMy9OKnfQ0NM2BT8jlCcFbMG5lI1y7Yvhpy
NTrRPkTLhYetReYz9u95kDflf/tWyXLWsz9MWYw2yEtPUaJqE7wWhK7NPW025Rsdq2SjwSTjQVCg
uQHeOoMo9KCLC+DMf6bwRuddk7DRYCSNaOi3eJlIwZANJgtDYOZJnoSHAC1X3sZ15dgMGxZmqihb
fI3AhoVl/zUpkKsP0K/xfd8kLJMGMnJqMtwZ91pUzyNq8h/npuGHJQ/kH/tGWDfolUmbCBmdohHR
PcnCb+0AEaHEaH1YKHCyj0dYf+uvFSxK15V7NULL+pA1DW5Tn40fV53l04qci/LxYzqRPx+P4doF
y67VmMVoLcjFHSCG5GlcWu8eLWLcCAocGTFqmXTgdWArI/Coflg1h6kikAj2Q3IqW4oynCjjY4q4
bePcuqZiWTcLfYIyUzHdIco6Zeh37eoBjDlzOO08sZZ1J4MuG+Hn412rhldHgeL5PUsAVN34vsO0
bUAYgyrrwLX8v1DfwHe/BAv/Fi87cZ7UxoSZKAsiv1gfvIx8l2IJ3icQT994zrl+/XoGXp1WFD7x
+I+QLhFz8Zz03nzWMZ3OnqjynSNYNi3jzhMSynsX2nh4TKtpPCFz+HsiTXzZZQ02KEyGImEEqsGX
fubfCp7SQzaUYuN8uhbIMucwzLs5X1h0lwTFxSPkg02O/u+sHw9Nv3R85xwsi66XSYBnaVkzk7gC
j6GCvF+T7+R5prbG5Vz3oLetI0hEgpuKH0bS1eoE1kOMt28PLDNG4atQrGj4tR1i1Z2L0jPFP3Hl
03ALdOC4V4llx9AUSMWsZtzceQd91DJ8npfwQ6s8cfCyeN9rzsaEJai+xkMzYVlQ+s6PbYzsWIq6
5+nxKjkOk40H05OHZJhe8891hVbWuYWIaSE1LryVw2DfGJZFSzToICeWQGt0Bdwk9Zyf2mjOn7x6
kzbfsRU20xkUCucBom3zde6C96rJP7WmhxAQvYuo2TpQrqVa///qYuolenJ0lAz3Fs1sJ9lBB/SH
ZOrg7WSepzYgbKyMp1nU+ndZhPlXVrNgOHiQBd+nyE5/NAu+moIZFEB/QQ5eQwLWoMNcdpN6v/R+
vVWjdDhqGxXmy75jflPhxdiiUw68f2A4o6l5qkPanzNK8qfKF8Nfj8/VmvV5I66xuc4M2r4y0Yz+
vQ4F/SQqtP/1FLeUn0BiW/ZTeDBQgzjSoNuZS/4Bi3+9fsmIlry5wetFd+0HH62nGAddDm1a7tSF
pzZ4DPT6YEhnHr/3KegW0NmcnDo9RBvXiWODbPyYDorIdFkc3v2amS9AXv8eZvi4XN/1cwzGinTY
idqnNqCMVXyq0a6GsSaQe3wJSxKHT0kbACiEC1K0+/Rbqc17pgglGhyd4R2dx9lhHsv2yiX41R6f
Mkc4+AvV2aDHsRNeeF/FGohfhe+aAhXGxx933Ck2uMyfaArxdxPeR9qxM97aDUjNO/8y0J1NzNSG
lo2qqnI+LGBbjtYKb88Llh0i1mxNwbU+VmzOpiVY4AXDu8L7C61xhXdrqNwZSfmWFyfeUqRLALFn
UyrwYk41L/LfRNeZeqMA7toBy4mTDNQwtOn5JUl4fpeZGZ7GWJEXnpMt4NLbK0RsLBkkA8LEl3l4
R6cbpA5q7c/qlAVC7Eq8ExtQ1qY92LEK7d9DPWRPxTQhzchUn70MqQi3kpquSVhOvA9NhGtWhXcz
q/igK9wX0bCTXgr3wM++dc6gvpWiyfXejmT8H4H6JkA/SezvStgQGzqWcDBKFdIb7ipuAdo0I9B2
82ZS+e0jRGzY2DKM8xhXEh3HUHI9tFAvPpKZfoOI07QRi7tGsGJxwYM0zNAve2djqk8hgdhksnpU
WlCxq8BLbLlMiIWD77jo9drn0760Fbj/uNlJdU1sGrQeMrogrGn5XU1CnJKhab/MRTqfR6QMNqJM
1wG1DHnmPdR5E42uDBAemHaheLND5vbxPe34uA0ZY3XTFbmvxnsbdro+mF5k/TGrh3xX9Y/8ghsT
0IpTxYLVbw1/V3vjcuR0Z1spsbnP/HiioqwYv9fUaw8F8htnGuktfXPX2li2C1AgeOEGwe8ESb2X
Oe7Us+Ds076FXy3iVcSl8sank5BYmBWT5s9t/jxE4xb1isOuxDqlV1+XSz1OxJTroe/RGlb7Ut5j
1NmPwVTuvDhtqBgobFO0CocIiY36l2jwKC3hZn+9awKW862bOKmQSiIXpqFCK+fcXJKG+kiRNfvy
q8QmN2OEl0Pcrd1OdaS/EGHG7LgMs7/1rHo7IkUS7+c9aBUzbd6koFCqoION5qEXk/b515l2vzd+
GkF4Kys2rlHHSbWBYiZpIlCN+exOIDuP5qdxIfQWqYqp867TajOaFU0x9ElBlnvBRkRZ4EGPvHfU
E5sdYq4ZWF64Fox2U9Kwe+JFUQtfE/DwmEME9eO+CVi2rFk755n0feQ+VfwZMpn9vwgi+njjGnUc
V5u+LMiV4kCW+PelbSGaLItPpu6SAymnXb2exEaL1ZAYFnPVBfe+iIe/oNwQHvgUqa0+ZNfyW364
LnMmCA8WRFplX59kBbDsqQITcrHPidlYsVWWo8uKit8ZUBpzBFaert3ZIAmI7c+WpgD8yU2b4PDA
pA5oBczQBDgMH4M436cED6DBz0OYVMZNB9YPJBjapToAQwRWxCFMabDPwn7BiiUd1ZE3BHfRIjdv
kIA+lHTnc4zYWDGGrg+ezjm798PKiDJ5+XNA6/zw//GcdJiADRarpeBllAcYIk3Mh2RZkqvvocRa
RrLaOESuISwjNoKE4PjV5DIr0PzMB+RSJnLS2ij1V6pIqfZuxvoDXrnPMC1DVvNhuoucdfK3IgSS
9QBvV8YbGZ71F/+a4SE2ckyoQKCzWiEflshvilfhmYlx+tZVDXLdpdb/Pb713k4kkdAya4FOmZoy
FMgETY4MRGnjDEZzzYaPPwplBETSS7nVaO3aHctlh3lQxJpH7N4Gojqil0b+8aPZesl9+eXxfBzX
VGgZeph2LIMSzv/j7Fu25MSZbp+ItYQAAdPMLNJ2lW/Vbt8mLHe1Le4ChBDi6c/G/zeolkvJWUwZ
SOgSUihix95AYk2Ql2iLMr+rwAVxu3HX/1smzolm0EDyzD33+HRX94BQpJUxF/9o5pjaSLJ2AZTY
gM3iHrAuVK6mS31mMbgVFw3Y2u1ROKbIJiZTIY+4p+L1ngdafDTw/p5Qs3wMgkBtEBkNvaYBRnO9
112cvE6SqLwXc/5tTDCS2//vWAUbQ0YTSCAM5eJn3OBFaKYhOf/G5jQL3oa3u3BN0db1M+vOiwCe
tq7W+6EVYfwAkSKmPk7Q+Tnojtk0ZARK9C0ZlZ+F2JyhF4QZcHZy58nvODpsHFkZGZ/SJtFXE87l
pTTEXAYDntESZKP3QZsf05kG98l/Z6ltkE6cEuJnOfRiUNvQl+bsp2b8eXsRXOtsmTIVpDWsTrHO
OXskG8xxxtKfvV3klWuVLXNmXluQ1ccqhwGkL2oT6/cbUOPzod+3sWTDJMO0b7BNASCXWU6aIZv5
+gNA0Wgn+OX4fxs5VnbNyjwQ32RYYXMaYpPcz0O97tiA42aw4WIGgO4R1LH5fSj9X4ZFP3UD7dVK
vcvBtnuSNHgzlWBjPjZZ21Z+ZnCgSYO2YrGa+95fB/+S6rXozCmM1RAD36BilIfe7shhGza9GGei
TUEosm0qKOrUrZexBtyQDZ//Wugulsw1d9uKPRuOBD8X1IeW/F6E81dSP4F7KrlDvPXCcpb5Era4
tLvK1o5XZGhd4cPE87E1Ul/rARqz1Os+b2Uo2g/wnm/PKWrZbk+dwx5tijGTt4HqG5bzE/E6eh9W
Eb1L10C/Tuk87mw615a2bN50ECSieUczuG+v84DlrwtwG+7Eu12NW/YO3ek8XBGsvCeGJm/boZk7
MB0lxYfb8/MyeBQAhP8uOm9WldNowvwMrH+jEOq+I2Mxn9qO8lPN5gvYAEFvm873HkGy43anjv1s
I80YTklZzjmYsAeELhPg/MqoKjO9dtfORyzhdi+Opf8TaNZXsZpDmiE3Y7rLFK8/FbjkTySmfbxz
rTtWJ7COAF3ykeh1MUA/+/JvEdfmNahHpmOEttSmHzPzKpcy78y94FGK11/c+vWdB7Heg+9XG2pW
5tuF3oTmXkXQ6zurpATdS9LG1dPtNXDNj2XmeG60czx3wf1vmi6oeFNAwro98nvXPrLu8gHR404U
IrjnrOOZWvzmknCEEMoQWeWY+79uD8K1kSz7pqNUDfERtONL150hrPGERPlwCchBeDi1Ccf4oGqK
xF9wnyvQyFYoFJ5JJ7Pbv+9YAxteprpWD2Ph+fdt3q7vdFjWvxpqhmN5CBtbZlQEtP9a4de3AgNg
5y9rCmmL27/umHmbaMx0a4ga/yK4F1X+tmUSxOdQMjlXwXCMtpVSy4ARkBV+i7BctvXAtz/v5+j7
kqCY5/YQXLO/De3ZrQrcmhfGtMT5DeH6B9PC3R8a+CLHWt96fdZ6zZe1CLoKJymq/aBWU6tTwHeR
a65/t6x3gGJTnaYpvUe9JViay7j86tNeHcuh2IgyigLapfQXmqk6RfSGxm1Mzt5QQ7vz9uQ47jZq
2S3HlaySpk+x8ed3bRB8MZ3hwJigEglCFSHoc05tI6OTn8c7t6lrv9qX9YDQRFdU6b0B83l1aWUA
iboVD/DTXMV7LyVHJzbCTFUl096m8IK6izqABI+OX5WtLy7R3A47Z4arj81HfLavDAmCNBgTdh0E
BzALrJR3A2dIYK5gIL+9Og4P0NbUVGvYmaX1acbgxoalH+BJyXCxiQ0B5gsMag5AcLBjhq7eLDvX
tIMgN6KPGUPrbKZf2AA6WF6Hj6j/WM9Bnuw9MB27zrcMPmnYijoulSIGFkX34MxDWZ3E/jZJ81ij
uEtNk/yHKfBvVXO44yRuo3gh7mbj0IZ0ghJc06UIwCj2oV0nUUPIFVQywMoOeVaQiewYrWtjWEcC
FBagzgGiMugR0GA9cd/v2Il16/CwrHyPf9M1HOteNw283Ja0NBvmbvkR4xp41ydxMN6DyDst3+qw
jT7e3oSOE86GpDExQqhjCUhWhUXywMd8fghj7+uxxq3TAKqCqMVZEGqotUzfgHfNO+ec8mM72sad
1SrxjCTYZ2VpwDad06b8kIDSiZxA9UYeWwLaw7PyaBpcbg/HsfQ2FI1qCqscsCpKC9DcQ/YCDAjT
fRwY8fftHhyrYQPQUPA6jlWB4EkdIa+CgtfA/2uZ0nhPz9XVvnUIgBBiFrMY0vskKvrPiYyrXygM
3hMfd83P9v3ZmUmXmpoc5ybEvcCBcOVe+8TiaXi9QDN4ZwlcA9i+P+tCtUk8J0mMlyYp5EXLEAIA
eH3snMiu1i3bzoU31+A0A9FVH6u3MyqaIG8Cfe1jtmZLbSqNZKWPCpYMpkzIRZSGel/W1RNy52xy
/b913wvKqjxtkuQeUhreF1aHiFaMSaN2Dtnf4OQXTlmbz4wlaR9NiQaN/KYbRvPpn4SjFhHa0N/B
y6IveUL/MtP0lwmnu7gV1xXSWGnip6dm5ea0ibYURfO4L97y8nh9G6dmYkYW3q/4H8EpA5UtERsi
/5jn6tswNRSSzqrBzY86fej40qKAlAZMf+f4evmahLTQf7dyks5+3Jc0vmdh12ZMza+ENrhQKmgm
tNF0pybxMK+fAELaAy68fKv4NmYtzHlaz3DsM1mE1Q8WFv/mCbw/zZrlwZt2JdsdSi6+DV5jeaoL
sqDoncHtzFUpL1RCEmKIxrfMAKHF0vC7aaJPLIWwCkScquuMIGUBXm5AJkl2+yh1DdY6KdpkKCRg
pEEGgIC6H6CXCeKmVTyty9DfoR6o2mN5d21C69CQPZFgSxnWq6HBFxXN4gwigb1AkatxyxFA4JZI
2uRgLvntukPp21w8CMhcbk/Syye2b6PcADqbZdUbGBDAefIK9p1vQ91AdGcMv9/uwbUMtguwhKtf
Vgo9JHxENXbyzcxwA6oUoO1iCHdyJ45x2Gg3D9c+UO0rRIyRlCxPIaD89dI9gQZr2JkpxzhsvBtL
xiZEfRHGAWkIcWnHYIawaA4Nlzn/GPv1znS5BmIfCjFYiPtxmy5laoSBw/LVMpKHKs7JzrHj2FE2
bVrbkzFl47bk2/ld5gDu4ZWxl+VztW65ACJdkZpR07bcU64vQHv6l62W7/ZmcrW+fX92+1MIhpdd
vMmYlCWDDNUC4DnY5MWh69+3gW+qj5daGUB+8ERehlfwtaG92e9B91w7yDJl2kiUecx9mAH0HJ0Q
qwObrNAAJncfkMe9uz1DL7/yfBv7NpguB3F/G2Yb9t+0soTsYvRIAvWxbrxv8y5toGswllmLgHrg
/Nr66SUEu+a7kOm/h2V4O+ldLmvHatvgN9YUgnCtw4zmeXWXD2o9Q63h8+2JcgzABr4pSTjUcUz4
mw9PF93T9hKeOzAHHmQN9G2mtLZNZlNOK+ZoTrIcMPEz4v4Pax/356WW/9weh2uStvE9MwlWDVTN
Igwz7C5+kVu+HoipnUlyNW5Z88ZDtVatCjM+Tv2dSJN/E9ns8da4Gt++P/vzFrWsnprHMINgw3Aq
i/ZbdTS24tuanZpNrfI8L8y2Kvgxn85gb/iATOGnYR7/OcwE5tvwN71OqmkTbCNFOiiKNOZHj3z9
sfPIhr+FCY5SUkTYQKh3OxEVPvr7tU6u6bcsmBLAZMeIoIAqJzWKileEhaLu4Elto95CPYPIfYU8
w4mVaF1RhJgQJN/joXccczbsTRWh15aSwXoj/RF8dQYMu6BJA8USdK3P8bR7nznuYxv8Zjrl5WrA
oa0EIxCA8MhZqRHFMEYdipH4zDJgziDNBXQyyD/S5lMtUMXgNWI+toNsnjSFuiZoyuF0KAnQ4vkm
nBQQ71hywrfBbkjL8ZyuA84ezw8uUHH/hCJQdjdO6Q441jX7lmut6wEkmfMaZEPX+9hJ0XeztuKh
0It3vX18ujaSdSkbrYKy7FgAE0s+aBz/ICoCA9XyowaItfHJDgTNYWx/4NvACjCvEInOkPr7LA2c
uWYEiOH2GFyNW5YsqsiIZaA4pTsgCRQe3HC5cKTebt2xBja0TUcQ0YEQBhY5b1uJK6xKQI1Sr415
Pc6bLvntbhyDsOFtgFlDXEyGYHfpI30eKhCKrkX67+3GXWPYVv/ZVcO8DhLz4RJmSWHSB+qV60c9
cPByVAfrbQBi/28XZT1Iv1dLkDGQY5wNKKZPkiQ7duCanG1cz/6/LpamQmAKHGYQDrxTQ6uyGS7L
7clxNb59f9Z4GwUFqBg2gjQPJPW/yWKgDP/jWOOWBaNq3pRSzph5Jq5tyYPTEh4sVPFtJBtryzxV
C84fk2p6VyvAzIxXjjs70nE02KRohjVyAHNOkNXS4xdlDH8tNF7eBJj0jygI+2eedylpXWtgmTAb
61DNKKjNciCd3pFklY9DD/HB24vg2P42pi1thr6ONg65TsGCawaenpbCm9ZR4V9ud+EYgA1qI8iA
Qy8T52g7IcPIZqSWRhCV7wzA1bplv+XcjUOzyCBLfAi4QQewPJPO+3bs1y3LlSRsKB1JvYVY9F+6
AA3tJA9Sxfo2cs2wMehyWkEbI479E5g/6alApeuxw9lmP+OVB4iPBjlcHiP2wbkwb8jmg4bVegit
6NswNQp5kihZc5xrs/iWgE7gHMndAKvDxGxsGg0bpn1wV2a1YI+l3zzmBUgOCfvAp+pT2u8RYrv2
vxUWL+NUznmJ7aMazNJvEs6ka5+qxjumkujbMpiyIrSDqxVkXJMfcgWHQ1xBvejQBv0DoQZ6WAqZ
iiATpf6qy5Wd/j8cXIdp2Ug0noYFzxcGVNLUhyded0/J0O6JQzsm3gagJXMRBGNnKC51PAIIQ8EI
FMm6k6eXY8oUvo0/I4tcRg6SPpRbAsZ3TgjoF0FR/vPY1G8De3Y3ilxHOui7hp9ksAA4J0ALh7Nt
T5JqO2L+zKf4NvhMAXrddM28JRTnv2gHXcq+fswRRemSvdPtN5HJS31YNzARiqzQGV8horoIyj9x
r4zZk1Jz3f8KeR5U5zjKqyfTVen6wXRBAU1AJpokrt7Xwof+1nlKBwhCnsFEZFK1E7B1bTvL74bS
eVVKb8TIJ1A1tdGgT9AW20MguFq3DJ7HqMFFRa+fDWSEWD3UuxcEzo+52zZUrYxJRVgKMBxQU5+Q
/m/uigCv20Mbzoaq5XQhLDQU4HC8pqgfAcWnVnW93bjDHG2kGgi/U9OGcCMnofVp0OBLaiW4AWuw
f15ud+GYeRuvFrIED8509LMEMhMBj6IzQ5nBsYPQhqqJtugEmNaQHe+QYGFhT6FpjQLoY79u2TqK
8QutIgGM+aa8aaAAeQf53nJn12y4oRfM0FbEFCjjxUKidERB4gPEKfH8UVXj2xjpokme4hQUDLeH
4Vpky96TNAXb7QzMxQaVF6i9veignE7jwPZqYl1rbNnu9uzvxQBuQ8rh6xlNxaVad+UBXK1btiuD
bvDzDV+jFRCPfjpelhSSWbcnx9W45We34GahoJrGDpLiAw9mcld5efn6duOO0/wPWNq0VF6Ug2SQ
1yhUNUP9KEFXdQpQIN70hO5sJMcQbP6znDUe8lwDekH14d9hxcr7ZFyOAUR8G5NmlD9DxRsTRNpZ
Z7+nv2+nf25PkOvXt4l7dpu2Ex4JS4MJ0oUvz2QU4d1qGNvZ+K7WLfvlA10rKScfYmvDQ82gfeW3
u6xzrsa3789+XS6FZ+YWhwOJgYBONDjo1xjFNLcnxuEH/8FytvohSuSXNKMggqtD9polBOlk+jMh
4eNGBXy7G9cgLMNt4Yr1NNyOBpRpqAqlif0ylZfbjbt2v2W3HDVTtEjnFJFw/73x2zOt1Tshk1f7
pSyu/7esN0HOCUSkPaZp1WuMDOMEnrkm7fXjoSHYgDJWtnxcAPLKhISL1zbzOxqv1y2i3DQH2bl8
G0RW+ybPvdzgIvCIfCdR/L9VZiBFsbPIjvPfhpCVQTyRTm1mkIB9ccDr81Tm9OeSh+R0e5pcPVhm
XDIIp5dzgAJCrxsB7UTY1wdgfzEHMQM2gZlAKS3iXB06CFV04il7EP6c0RIxwSTYY8ZzbKY/iMz6
EWCTGlFTkqbBeZjLf4eY7ekiO277PyjMGkg8JRPcoLCL3pCoeMWhfHoWAnAoJe6nKvremWIntuxa
DsuqKVib1BAMLCvjpPdRs0SHOgDhVUTLLkN6qh92QgGujiwLpwkkMj2CM7BezN9lpNibFBUPXent
XaCuJbHtW/ViHWKse92X6dckEsUXFBftRQFebh2r+t8jnM5Nlc4UrZulFKc67efzPjLh5bkhNlSs
rnWnudcDFcyBSywRsL20ftScm/RgHQWx8WJKFSuUGaBLBviUPide6p8okBuX20btmh3LqPN2QqHg
rGFzY1V+ELJK30QKedPbrb98ORAbEdaScJK5hFoCIdF9gsdtUs4ft2z7UTMgNqdZMq4eRsARa0C0
H8RCUH6SoAppQJe0M0UOYV2SWq51WaxaKl1EGYXSuU69b2qNM9YDuLcdT6l/rqLosVrDN1MBEERf
dzsdu9bGsvDcTF7dCxzpGoT30NIDqrPoy39vL42rccuq8yH0vKaNcB9tL/FSQ1kdCN5jzB4ktUx6
VhSI/3ULzyQM6a85ab37uRuqk7e5xrdH4LA9G/xVpr30I4USoKYin2Q6Vqe8716PtDuWRSU29ktX
npxQfgzOqqJpz7lu1AnCve2r27//svNHbK4zIZHJBrYszLSvztyAR1DOW4kG/eARvKr2r1XHStvI
r3yRqyi7ob/W4E9+RQpUs8YL+KpuD8O1Ctv3Zx4yIEZ6jLwBxlGvg7wKjxafiBxZ+dCoQu4xWLvG
sH1/1otKlrRl+QryS7BgPBiWjivkblu+B5F1tW+ZuCiSWSALiWNwNd2dgUtTl7uoBVfjlh0L1HuD
OQf+Nx0VcoQ0/qDX3aobxxFrI78MygJzWjT9VYXBl1ys0/sBsV2IxbSngqR7eR7XKlv2DOaxoJ1I
CQh7WjyqEklyCuCOF5E9vSPHHNmgL8lU3I25RKZcRj9lN3+lct4LrjmmyMZ8lUMlRznzCFpK6o73
7EEF4gF2VtTHYC/Ehnx5iPEsYA73swgMnmcdwLrCpjymj01sbUzmCRDxFeCmSAJoDhlWylNTRj9v
26/jGLKZzspulLjfGjhfyNI+YXn9c+Ij1wCdQPIevHDt2xHkPDtH9sv+MbFZz3IOgSF/8/DZWmc5
OJ1/+2TJqjPlg5A+Kjow9+8pQTr2rI0Fa8VsqqCEZ9BO4GNqF/Dy6CV916AseCfy45o7y7DZSiZo
r+v+Cqqsp1rVd0gcv07q5mkrhAjKY8z6xMaDgX6JyZQirC1D3KVbuXHrj3xnDC7Dsyw7WbsgHYDI
zkLA5l/xVtOnuNmlVXG0buPBaOH1jUc2/1gjBadDJMdaE8Y728nV+rbNnt0K0K2gIogK1KdHZrnj
YcDOlVr/um0Yrsa3RX/WOOcRmMdTJLGGiv3UEarS0wicmLcbd+xNG/0l5gSaaAu8L+LV0SvRIHBY
FrV+TIul2unCcerZGDBR1OMmwAEAjxpoek8S0YHTWQ49qiRPC0QywvLc+1F4TD8Z6Yr/zhfrOlqw
Fm9f3MriSnD3nJIZsFTQoh0DahOb/kwDSjXLrgYqL1zB3dp46ccJOsTHLIFZ1tyXgk59oWjWT2Q+
mRLA3XxO9mqyXStu+duM+xMK7BFkaqeVvcFUxacQmcGsQnzjcmxTWaZsUFa7tAQhJoB5tpr4QFzU
AvLoJtR7z0XHKGxUWLxW9dCYxM/m1HwET9971uhPIgi/3R6Bw+ZsNBgvlTdo5Hcy0sj1AzAx/H0j
lu7uWOuWRYfdxEm/1eGB/bo+5wmSjyo5yEhAbCSYiADt93Lc0rWQM14LLb9btqv62L9vC/LsNBr8
rbZaVIgsFe10Uis2Z0+xh2637lpWy3aho9h4UiK5oH2kuwf4X5eQ6OnS17uAGFcXloddl0nhlQWK
0LA5v0sC1mti1vXkBeke3Mm1eSz7BVt0p0B4019FBXWFWgCzFQfT3gvB9f+W/Yp8jQfIM2+uC8Iw
YSG/8RTMNFso7PYabLvwz0whsZUyhzGK1Agy/2wYe5RtLFFgTlQ3dQcNhLD9mTCWvFnZeqwEjNjg
MAjESKRUsaHyAZpAVCLXVkIv5uRvx8btETmmzAaHIa9PGU0woj7M5UMUxz/DhddZve2s2z04ltxm
PaunOhKkhgNQQ6383NYgF4wWqPbcbt31/9vN+szmataZcpGIvA0GNxr4FyPEMMr36RYIuN2D6/+3
np/1AC2EZQlnuEftsPLXnAFUgKqCvZShwwOwUWJqySeaM3jbZcHruyRl4jNTfDgVxeRfew3Gq2Oj
sEy734ohJByKrNFRmslY/w3xlvBg47ZVjywfRn+L71XqH1F083kpdmtxXfNvGbVBVe8CuQK8zIOI
n+sKrUdld+wys8FhfDEmaguEVrEQzZkqos8zgoe359yxN/8Ah81jhGrB7c9XFHvRGDqSsdHBa4/3
5pg/ZEPE2tDE3lTi2aHLCnkFoEnvxnrsd9bVcdzZGDFiipiYCu9O7aevNvwfxN2h8j1OD3Us6Hk1
yb+3Z8qxxjZSrJ6CqTbQx77yCsHoy8D03LztRbd6BzvYluiZEYeatv0IgrJsaJoAYExe3vXkIP8r
sbFilKCSyR8TcQ0H8aQjaHsHDIJex+bGslyyjP6K5wBwpHWgz1st1u/Y47HGLcstp5qDKhrQl7ZV
/0gffIrLHCWXY41blqunERUovQbwuKmaM4iGvjVLuecOufam5UjrDuh1kDjDlQMHObyh+tQi2m9S
DjDjGtwvZb8DAHDsTRv2xSCHs4weHgVs8PyrpNX8KmbBj0NTZMO+RO8vJgC68Konn9zphKWvPO3N
h2oTiI34qtMWYoJgb8tIv4QnJVHc3XnDHvbVcXXZkK8cgiUeahPyX2Wk34Vr+ySH7gModz6Peffh
2PRYZqtBuxmFcsp/sa78V/fT10ntCgm61nX7/uxIqJkIEloV/7tXFLhx345LUR7cNZbVsiQpuY+w
Soa0VHEKU4gTIjD0eHtaXDNvWW2SUhPmHn6deckHKoBw1CJ51QgQmU8Im97uZJvjF3xdm6CMMlGs
LV3665BDaJHRnt/xUdfncQBJ9+0uXEtg2XA+5hzM1rW4JhVKx08kiPHkiMeD/HnERn2FeSGYT0T6
q61Xc6pHmC7q0hHjSnh3vj0ExzFkQ77aNQLnyjz2CKbw7zJir6VfvGeietTlnC0Lud7uxjFTNvYL
6YOFYcOKq/IqeUqgtkz7+Rh2k9h6l3VbdX7cpmCsj/oZ4qnmh/ZRaXHsz20TbiTlYxUj2pRGd6JP
qkuw7Cp9OfaoTS3WxlEXjOGIxlkTfJNsXNRJRGPgve+gDdLvmJsjIm5DwMoyTEekGfur7HRGfH0p
CbnqIHpQHssWNb9bkC46NluWZYfNGBQ08v63zqhpypEiarj3/Vjz1o0sNBd4B0zpLwE/+gQcOTjG
12jHF3UthmXNLJ+acE62LAUqvx7KSdyHHUGV97xLAuHowQaBoZZAjF0PKwB1/3QyPpLtYaCTtw0Z
2MfbM+SwZxsCFgKBGiJR1F/bWSZnuKHdheet+qZ8sFeGSS5OVdPlxyhkiA0IY1zmPS+212uA3lqG
srJR8Z3Fds2W9TQmUFoOTOMnv4ZyyE91WJZ3JgCrz+wdtT8bDVYjPi7J2PZXlMjpjM8orlEbe0wU
RscQbcTGgulCN+0Cwvcrbv6Zva0lDzwQyAB+/9AbqcqdYyp9+bazUWGct3Wh1qG75gaackUCRJ6Y
e5kJGslHlIAAbjjMb5SKqjuw9A87XoJriSxzH6JV/F/qhfUBmMFmiNtyCvbeCtrPOwNz3By25iUP
UuCFEAG7msgjr4m/BNdC19lta3H9v2XyAy6Nui54fy1Hxs95mopHaFQE57UsxM6p8qJBRiB0/a+b
htdUTEEDjrcV4HpCq6/wEvRlu12BgRov/oa4uT2YF2cKPVmZqjzSIlgTeFWm56DFYmCCESvdEzN+
8RJB69v4nrmbuWpVG8mxu/LU/yU880M29SflD69HFt4Xhf9+BAXb7YG8uCroyjL8nENBhxBYZT6D
wbRccvJmrpfhL+8g7AZdbF0/G007LSKN56m76naIigtS0sF0t04x3UsjucawLdKzDsg8/s/F5X7Q
XIdZ08xf5nfQe5CPt2fJtbEsDz0J624JBkEyHuqPScC/tGP9uKkJJOBomcFqc6wby8TlusL4WCqu
tZnMG67DN1B99E66R6imINpkRVDvFbK4Js263hlqiVdhcIhxKAK1FJS4PWhP4x4Gc3swLhOx7D0H
a8jS05lsdOZXmntPASkOOYpRakPFEGeCdKLQ3XWjcH3PGxn+3RcoLzlm3TZQTOTFnKioR2VMjsPq
qeSiWR+4nJr4entuHJOfWAaemBGK0TMWevDwDmNF8qEs4/FSIMa4M4TNfv94kWGGLLsGAoA3XQxX
eoMxsLIBWpZcQ7956nAs3h6Eq4ttcM/Mjnkq0guKEXCgN480J9dWqDvRhI/bRjrWhWXZYTon9brG
JBMClBhyqptTjj37FTSU+SUdSHOkZgyzZdl3Oa6QvB9w8fGUR688AQ5Fz9uFdLlW2zJrFkwrANFI
OQCDVl/4jPtaRcvyqmDDHpuxw9hs1NiQB1MqAAm4GiQFchD9XyvR8Oz2Krj+37JkWkB+kJdtd61l
L/4xScwylej8Gghe7xwWjr1kw8XADFBCnT3qrqEQ13wl7xNUnIxz+KYID8UootRGjbGxRxUIggfX
coJej5lAGcLnfP0aTLL4dHuiHKtgw8bwTgKHPeiRr/Xc84yIIX+Pyv5DERAMYJu7Z/Ym/FSAeK6E
d9uKbzkHM8wo9mjUXH9u2XLLh7TFQx5tM2QeqgCY516Me1Pvan37/uzPwzFXU4qk57WNlNSvDThW
unPdxvwQBxmmxrJfMotlmsHA9Iv5/SJOQzfA2a+WXfpOx/1v04OFUN5MIOnZXVsa34kxb/4vxkW2
GBeLc3aqh3XnKHJZgnUvGyOLNGoR51qLh6asLkkAcY7AkO9dGX85tk1te/bo3JEC0rD1VCJLSTnK
f7yBiT2wuGMINkhs6CWT1byx31NUamC+qs+ikJ+pNGcQb+2REjicZJs7rAZNfFmCPuea9BCi07Jo
EBP37tu4Gc+UK3NRdfyBMf7v7UlzDcq6srkq10h7XnuNhrI9L31+rgvwxiCcAxgittv1WDeWkdcA
tsZ5TdqrDvNzXui/kioE/+56XfmejqJrJJatq1oNC/c7cWUmWa5aLedaReTSjKk6DayY746NxDJ6
iXNVxtD+vHIFNBwHhXROh7d4wr73dmP+rqFYdm90Ko0Hra8sTPj3IaBnVtdA1IASKpb1p9vj2P73
BU/KhpEZhFsIeLnEVRj+JZeAJPhTs0dO5GrcsnYQtwPYTSUcnHSVZ8NBfN2Xu/EQV+uWobfxSsck
wX20CaFBo6S869JjdbpRakPHIHgRgZwR8VRGQanHEoRyRLlbcOI4cW3kGHjAi3UF9yCguPqjGcV8
2d7z21M+lbl/2QfjOpwbWzFzndelmIGSzVZOv4jJ+zYsMz9ppJl3PHHHItg4srAfQHM4Yf9sPL1U
boxKlb9XR+H6e8uWc0ABoYsOinbl9fOFTrL7WnIokKVQPNy5kFz/v31/dnnrSsaQIwazjKmLNkdI
06vYaRhVlWSHDCyyjLjugzRG/Theom0AJA4xMQ9PIyHFoeQjdqrlf5M89hDRhDZGgtdixhbATQTQ
/CgPzj9HzR6Dq2spLFNmYknCqk8BbOHqpxxQlZPI+WOkoOx7e55cHVjWvCUJaxaBKjnhG7cLkW9r
ODqXBnKsO1vV0YONIRMhVXXNp/bKQNB7Rny1+ZZs6tBlxMM9rUnHdrJBZJ0H+nrd4qm1gA4pej2m
a1+emrTShwBGUWpjyKBUkceFrgLAXAwIpjmI6peYHSLGRuvW/Qw6BcITf+IgRyuW8tKCowiFS3iX
3l5j1+xY9ux1BcSkptYHcQkPv/hAzZ6p5x9i/MDPW6YsxtQEcvRJAaKSdjwVbBRZAHWJu2M/bxmy
kdVEudxm3q/GAR5MO79a53bXo3DcCTbNGBjVy4DOq5eBAemq4cBstZqGVNkCmoLoGL0CZskyZK1n
vxt9YBXUBDuD9sZ8XjcmkGOTZFmxVy+K+UHcXIGhvHR5m9XBupMhcGweG0OmRBsQf0TTuAxOtO6u
y26Y2NW0Fe+m3Zq3XYJbkk/+B2YgXRfL9ODj34aOJaaJ87gBTFIqcR1r+mqBaNIp99pLVO1COBxn
mw0bCweI8+owWjNIV4iTHmGyjAMfG8hi793j6sIy3iTvJhJouWZFPA+f1jbXf/O0+AzZSO/Y5rHB
Y4SRApjllmRlM/0jF0+cfpcoH9qZgWW+UQhAdN0ip7EWtIb20qavMZA9N8jhqgf0v26EAvddw+Hl
Zhz0BucNf5UbkFaLqngfo+z69hBcnVimGwY43KYQ7jTISpEjRdhz8+jYdkgv9BC+Ikpt4rDEB12G
4VgEMkBORtZ5cY67Y1TPUWpDyJJSDFEAdhfUv0vguFeUvc+j/nh7fhxmbEPI8ppzr0gQ2Oal8QAN
gcRoZ3Yh9a7WrSeyAmlPNFQEvz6mH+oFPJmRLg+RqGNerIsXsd+hmUQJaHhf1peyFPJaBNEeQtCx
cahluiYwecSbOMigq3vP+fpm8FHVS+e/D18rNnMY3+SBwrrEUw9TdKpnJMEqyJLvxA0cZw+1jLdm
VTeSFRkqEEvW5wFqR+cprh9jpBl23E/X6loGTE3bsUXlYNVJokdRIH0/D8eIc7G6luEmSYg6GL09
5FX6rwnALenXu9TXrj+3rlzW16pfGZi72IB8vRxBF9qXIJc4ZFM2cKwNqqUqyg0RtVXzbgdz7onk
2KTbkLE6CEnTAC+f8dUf/ipRyfmegY3z4K9bBksArmqiElXyAinUN2ZASn4BsGEnG+/YkjZUTJcJ
gZgCiJeFh9IdMwn/Ovkg1FgbcJ0dm3vbbMHxAKjwSLKN8lc0wKrAtdI7JuXYNjZgLI9Es4QjzgQN
Wvz3wVKbcxDVe0kVV+uWwcpyTODdAE1d0WY5r7HK1AzOjmPzYtkq/G8JWUOUPg51WL8ZoDc8nHDq
DIfUwqPUVpskQOnV0bpuaNWRVT+2bHgbL82X23/v2jiWvQ5hE6IIAhKnvy0q9EDWqgJQjuP1slfK
5Jh9Gx0m++n/cXZlPZLabPcXIRljjLkFqqr3bXqZnhtrZnpiwOzGgPn136l8NwlvqktqRYomUUJV
GT/7ec7BqhFBqCKzV6KIKJsqTxBY2JegNGG8xYaJWbmQ+SBX1Jr8rHVU7sL+a9xjePjGbi1oxvuB
H7/9WMoLLQE1XO25UdCJ0yebQMuCheWYd4DB34E6oxYLeVnz2UvQTKzOWNbxe/5HS3ULBaMQljUe
x4aFKgEt5CsIo7FoX2DUx8fmGviwM+nOiai+xYOtSvPYhAVWpnP6tC515tr+VuYEY95zewunTmtj
xjyMONcD9A6ELS56DC4722Srd66ZcerxG0NmZU4b7xi6sMMQ3xQ1eEyB82yfw/ksEOSUKWxCb19D
YW+NsbnMraCPbpbur7Bw5zYiTr3qjS0Xa0fyDgUvxJHNbWHEvlVdVtTlk1uHJLDnhOP++0eAHPXf
1YVuOIZagYf8zYJaqaVkTdb1izW72KK9RBM0UJ6ATI3ucu+novGgkomhPvrc35368htzxrysWcAc
i92XmD8LTLV2uZyii88f/t82gKXAf58MKIIcAJY+20f+es+sfu5lcyW68HIOg9fPP+K/L6nYAryw
b7q2QY3Op+oYg7x60JjyigHHHWVDWevuzJLBqWM6/vt/NqLDka4Satt7yooPyFHWSYPG9+c/4dQp
bcxYkMEPVY71o+M1JeTIdzABaMsfgvUcHurUKW1MufV90DUPFOxTRpV3NCj8114MdFfqqTpHmH3q
Z2xsmfZzWUNBHUT80fwIDniDrvrxVxw1OT8/qFMvYWPPrOD9KqCAuxdVvQLxs8Tf8kpGX6LoCsUW
2FUMPQj9ZA5nVPY3cxN9hGvztVu6BXUB7z/IEnJZexq1720EKxMFmvTxAo6/z8/mxBveorpYX7ZR
rBBupOtu+OAfZs2uzSTOWPKJo99Cuta196YW8jr7IY9nrC6gvpZTXJ6pNP7bUQtx/FH/sC41Naae
C/Bo4lQONu9uqEN1XcfNzdFLT+PQnTmlE3dUHH/ePz7I5qWdIwczVr73IpuW/6wjzJWwhAfJKQjU
7T5/GadOa2PRVtLIjlCx3hdh8FZ3+YdXfq2LIsTGksG1PzE6hgjKBLwTjDVlEvnFOWzjqRexseHR
rws9H9Vw+rh4jxd9P6/POha3Vpb2CGY/U52deg0bQ+aQcy8WrPrtdVUflir6E2ApaZT5x1ifm4id
+CVbUJfiSKjp8ZcgH7oJYlAT0PzjSIXc1Twrv5gjiS2wq67EPE0R6MDmgedp30OkXFRcgXkqyL92
mbbArgVkXW3BIX/UMbfupFUfdaTz/ec39YTb2OK6qARmEopfEHdrojs9iw/qyn0cm+fPH3/CELaE
YDOZxlwEcBsYoOeJVcC9Ld5ZIPypd7yxZnDi+nT1KrzjiryHhTneVg4O1YT37X2MRtfnP+LUGW2s
uUNSFEfgzNqXefUNzI3AGiCFETl5+/z5fvD3tOF/ixJoz//bL/W6qFlooEOQIJeMftd+zTV4NGYx
703pqgdOau9JkDoaIMBn0VHmrQN79TyOyw/fEvIyRj3FPwuOvQ8aLBN27wS4FICVjJsRU+Gq3rMB
aEDZQTLOMJHX6Rx29i/SxP6EjU+PvbrGtDcFaAuaZM6xXye7nl/1kwQ3D/ZN4l3rowroNTcXrIJU
n57A2pdGgHh8D6oufOAiIMngLbHGeNjamzbW5DulRXtxnLheQlae9Qcdh/PLEHf0TvSs+2jwi70M
YlL5nAB8XgaPiopA7hEvZZCxUE39bxM3Vv0RtEGrW0H9y2EqVhZVZvQYGSiWgtZ0p/hkDwM4SJ7W
oOmea4odWfBtgQegaZZrWwj/F9fN+NySSu8VRJGDpB+bMiVQEMG0Sk0G4p5RO3aJ6Tps1MydA+2h
mnyABGmEthHpHFqmLB/L77ay9puiNUjK2axFyivwrCS6WNciMX7sqUTQSWZ64dMdWALUCiK3CqR3
vKZsvRcDw/l6UJucUx3q5VmBUuB3rgUoO3Un2x640BISZAbe8RWy15gPyXrmP0UTr9fcY1T+gIj3
oG9pzqprVK1TuFMzjjZVIwuuQJQVXBUkpxnYWNl34jva70GaZZ5dAE2HrGrWYbyqyVpdFsEAyFKs
1XVLO2YzPhbzlIBhF0BMVZtc7xTmGNUT/jvpJXzmtbzmoSkvvHJyQ0IAF3qFxAImG44heKMGXWqW
+p5rwtch6BVNgPQaca4cq2k9q2uXxHNcwHjU0H+TFWr7xLRirRPhRxAh8DoKGXl/6W5bZ8Wh8E2k
knGZoaNh+jB+rMsWGRPRI95SwxQrUy196Z4K185PzuKLuT4q1guKY+xvRYt6L6VLARZAMGVaLNtH
2PDckcKpjxZMMpc6ovLeCZDu7asBf6VdMYEfxzISXRDqrUGCU+0zU7aWZmRcRv+ymQyddnpl5W8P
wjMqoabDlwQ41v9JmGQvCqY5JCAcD64qHpfLxSIoJd+0CYJgZ3H5+I5MVLNLsY5FsEM3eL4veOUw
cAxE9QZYZFRexNax72DwWS5MOKgPLD/y7omiRHsC3G82iakqS3634Nw1GQcfKxYMVw/LcyLAH3vQ
JKSi64cb4+N21SvzbvPIb/8409ofqxyqmzIfxGHmAb7/oGhwoCMOKBnKsX2Eo8vD65hhbSZZu7G5
GoOafYj+KB87MHHtGoFNpqZrZar6ERPGcqgelJr4r1HzQl35xeQfrKqtzeZ+rIJ0amcUwtJVCMR6
XdyaxCYWf3lrX9mMzSCJeKzIgLcT4H+6hjYVvYMzAISI0umSLKK5ZGtr9ugLBZkUeS4PM1imEzoc
YdSFP9XfajOHSSG07BKW25Ffda2p/IdiGAe9JqqDGygydE6H4q5jWFy8Vn1r/6pL6uECgTUvz2qQ
wagkGNV07+vRFdij1G69BOuwAWBnjufhoFyN3VDZc31V8BGnFbTgAc9aLY7Kw2UxPvU94S4twmZ8
VeEYPclS6BcsEETNr05o3H2AHpQ4gFalv1jaVRRlmju/X1MgjcrbYNbrIaelU5AWo9BSSh0kxP8Y
bAz/olhWe7C9Fz/UMOwnkYc4Re0dr99cTvov2cLFEhLkai8V+BwTibv0zKH/88saVx4WuMkLCZnw
DFPVQL3aggbl4bgMHmZ1RD15K+HXntfgeGc6OTRBks+uXC8H4E2WAyuHI9hHQxMrM5zTPstBCNdD
moGgOvJsQ5Y/upiD+9lBC2hPm9hFBzWJ6U6ocH5GDwxEgRBOG++DXPIC5NBVOSUiFI3LWoLLQULf
i9OaavqNIxZNSTFSMyQNJE9uYmAHL/najj8sKeo9Ksx2yOJQGZrImVVvDXCx3W7uaNCn6GR43ksR
l8beB6PfiKRFW4ykpB6GGyx/jXEG5stxvpXKhLfAlIkXh237d4u4d4igZ5UyHnUmYd1SPczg77tl
nJknL5wATdXALD9rkEIe+Fz077wc+CNC15xR53sQxlnV8iyXMiwSHtVkyrQXBOxiYZAvvpsVNjDK
RNiSrM8US7m8hzOSx49SIDL5zbiH6Bm5hfKUVDLEF3EiuEdl7tVgZ2+9J8orSS6NF82jBjSh6au9
gHxtB+65AJEQFHF+fssVKOjqilCys6Un4EuLaLrVfoBOCJ2W1lx08VC1e3Tw8jejwqqxF9gXd8U7
mxgo/6sas7VLK6Yueuqijg2JVhiWE4nJeULzsIfVANj60rCe3gGNVz1A7Iu92BnnsGuK3F9+OQzX
rudhdlUa91FnZ7AG92P9rnB7/JfeR+GXAM3K/6DtN/zxJCybQO3pQ1DXVkmASdkOqQuU4xSSq2ts
aQ54ZXTKM0a96Y7TwEVJS8ravwPzpB9fg2oupOAr0lCTlWrynlxpw/560I6D4sArvgNrbsNdB9Gk
Dx675nucl32cGKoLl0ao0hzQO5xeC2/x3iG5DXOsuQ2Ha9EN+PKcTu3N2BP70ana0TQkXalTpFIr
SSWBO6x4WN+3rddDL91zFDxxgo3wwQhrfopzn2UKQuXgaV4XBCPehjrMJDP8p5ta+y0yuHOY5QPd
Ns+qvPQQ2y7nlpmfIG9DQjJLcBCUsiZj2oG9IeNdbeMsj2K+7+K+IkkZyLEBNSNIrLEugegZxzlC
tYpJcAmupfob84cGIKLCcoiPolTxaKJqBQJSCSeCFFKa25rHwRMoqtu/nIKzCJbWW/Z8XLi5Xh1E
w1yBQJTMgTIqWSNINEExhfIfIP7uu2s2VXhvsxUOgD23yAhbIbTihKfQh+tz4DgIIliy2AKnDhei
m1u4JMi/J1hXJyTzCi8GjXtcwZHfGkA0xiyIDF6pH+V6uZtirqrdiK+4ZitpuPhW+UV/NS/D9AiI
7EqyFXMBc+AxN696nViXtHDgkOSFUvVOh5Ov0zjuyrSdsN7vN578Eeq1vltZUd1gvFOkc80B9CyJ
x1yigtIUKe/BnnPhhBNtgonzWCYTmmd5qnGqOqnMEtCsEY2sdgONe3rZRExcLuPi3qOqc29tWPo8
U6XtM4XgyPJElmqosj5v+j1ODisCcRsv1xwe0kv54pCC9+hf3tO8gJ/UyDj1zlbYsWaT4ghu+XJN
beDeZdxUHx3g5g/GzM0VBDnIzYId4KseBIV5Cida3oqhqh5ibw7MLiZrH2QTMs+HWVY5ljgqAwc+
hbNb0iZw7Q9V8DhPY5BwVelklzxPGxrAaZKB4TCiquzqpOg99Q5dytY7gHIewFhRT+plzP38iZdS
P0bwthbyMCtacAQ1zJrKjqkpc74odxB97rrUSCF/ggLEvoN6rfopSNvd9dIihKqewLGYCni6/eho
9YZkfP3ZY8MuSgvfQ6JoEcivsNsX4psQDyTtnBwvkvCGur8XCxj6kins80eq8+KhxLryhFUYg1AA
KQXRpCw4NoEL1D7hReMiEFSA3xyTvAZJ5o9+KflP1gzzSyhBFaZ7b/lJWRh/1IXgex60xb4XOXLj
fG1fZut44kUOVLeziN+LPNKPEtUJCILj+dkogNFxTYRKx85ykjJvxVnjaUjQXTzCQnS9vBYVCEjb
Zlp+oaAJLOozjZKiZp58A1ef/5NOfIkveIAMOJV9WSCrMR0Gg5aM2AhkJS1/50dWs7Yb3WWpZ4JE
tAMaWrppulJhO+85Z+ObWNrw1XYoA7WZvWuG2u3C78v6ToSq/KYAY3HZIPopLZDYfpsppuMW8hOZ
ayZ1CYSFALxlDG+jAliO1AGPfmXqFkjNFltZxQDeZcJmmRVLs0KEtoNw3gDNxSWDMrD/mqP9kaBy
mG/zma5FOgRo07YYujx3qz9dCgqHdxyKZVyM+N9NQEB6iaYGvXNYe3SJAKnwA7M1vMxMuvUgZ0rn
nW2MuRNYFSn36B9gHgtZky61QTw86j6C0YfdWt8SYXHorarIhW765VXWJb/s4yHMsCXPnlYvnm57
PbY3PW37K2QtOi2man0cRAkK1KXXP/yByIO0FKctI9pfFpK1WW8b+0aOuZH0UVUpTqIn1jX6N3dj
HacgP+wvQ3/iV23fNlcDxD3fKN7p7dyL9RqjS3lvOSt3o4EbalqAP1TXgLsMh5CQQtl3iqxpSQrb
mQWxTq7VjhFXvWNqTstsgOIkzUqTF2kLANIVdG2aWzSccN2sI7GX1A38QxuiqAVL1PIaSxBWYmmr
wvkt+uigA2N9NO+g9V3rkh98MldR0nQNzLHgBPyccf6geikSNKLrPTAT4tJBgxbCVRo0v4orlPiS
CsFRVoE/9MKNdPreR739APDfIAVXtdzpDneMOYSdTJCou5UYhz30gv+grYJKcVRJdWHbtkYZvUTB
PawTFICUomapu9o8Kj5WN4jIwQ134XQ5wny+TUzBPaMhnwdZ0YVAFbEYmI4hqb0wMBniAxaADyiX
iJc4gZ1EklQ5KYJnnTuvhy5FSYqLxu9582NkviwOyvOMBgtLN0fRJcpfVBsc0l9LJhZFvmv0OC+N
hDROwkNa/qLENAhp6+Q/jb4kSwLk7I0jQ2xeCtXjpiLPgky7hZaK+EawzumhWO4RC1lbj3OdoJXB
4CJWWb3VS7BUf9nZ1ybrSYv67lgMlQm1WMq9wHaiMFfY24SxxWRYWFbm2DFBp0zgRfUNWMmvZOuj
VsFarS//yI7q8GCjOuepGHg0XARrU7aZ19qguVJayQsgthFz864uoCE4dcdsMkSubQyx+TeNTBRl
adUoXXzz/DEvQE49SywvgqZ3yndgaNS4oyMKj8TlcxG8hh5cAPhxEBtRjgKu0EYSxyRdXvKHmo5I
veB6bXjF4LoMXHQQzpkOPfrIWh3xn5C8RdmMjWaDnIu2qIuu16Lx1AOyC6yZIoD67cs0aahvaL5E
5opyGvmXpsWKTyJ0Y9sM4r+zd8shpol+FeQv4sNAyRBdzMDCR1esWAfxAo2ko6/MFQVQCQwWEAqu
ENohS4wTkAsy4r3ErajAjB7NODu/RukJvrA52rku1s2bLmTb3cZimJ9Ic0zOIUfe0cPR0fUXJh9n
by88p1U2O+2+FWuAtJ9TxtsdX6G9gmcFVXFgyFkGjJhF7GVNjOudBE1ePbkRKc47rbAD/FAPYfOT
xiXMoUXenoMp0Zb5vuZjRJBmwH3e1awGEfniNzPapSOntzrqqukN5lTnu9oQXl7AzpAGO9MANFLE
fNKHZm75g+umVSbINsZXCaZNZCykPtYbRdvIncdHsIolYDocoT8IAU61yMSFM71gGH2YrK71NP/w
8VamlAKe/5uuee3/DLBqyK5ZHeTAmcqAYpDlXa4TSrxLMzNM1N2ACpULPyfQHNQ1TRrDPCT9ozi0
VMwZ8syFfNh6jNqdqgXchpwMr9IShIJLMg7oAoDAZBQNVtOxygVVJOgwpXw6StvZsntlo0F/SoRw
zMIOc/vkCiKeZdyJtECBfSCyIBdFq/mlLmcsdNRWoVMkJR+mXTUBteZLr8p35dKoDwN1GSB/i2UR
8VW/QvrKNlioQ5UBCxRgAEbCZ51OzUTimzDuYHnHe5NfyhH4K9iiHv3dvMIbIjiuaDpQUB4/q6Fd
P2ZC1WvEwEcM8Ky9CQjgWqMo/MeSQOrxyjaLubMqCu8kt8OUuslfVEaKuD5EyEqDRARhkLIGsQ3E
3xItIR2OOq0iKKXnJVRSC8gf1UN5bZF6VwfhE3hRs6BviDqlvtWxXmJweXe22JkQSamB1y5AEC/z
B9S64R0Ak+JSRe1vuA1UA77wWlRfgxlSrEj6qMa4J7MBgiEyqdGDRd/RwvIpW8LbgpRoMfi92JGF
LD/IFJY/5YJ+KvYG+c0Keeh8X0aSpGYNUUnWVQ9ZFEra3/k6kBt/abz1IkCv+rfoBEonALtvqmpy
e+zPQMhzsKyCFdCQVQnxUMxeM2fzQ2GpSrlfBug9gsRDxO36wKCtM2Rykui1mEoM30k9sl1f5Rxa
RyA7e8lHNC3RMY3CF2bgWZ2YCIaJdLpqvQatXkF6ez06NABEX00gWzhmIMDjm/2CrsYFgnh3N/Zl
DMXAafSuTa6A6FiiCjWagj94bjq84xjdzR280fQo4cr5IR+xBAWyJXs8SQRlr4uwQjNCldcIdJ+S
eVVBf3B1Hn9QucYPYmiqJzYzlLQc3cdhqMvvcuX+D9s1KPDRzkedjPjnrtCvwHheuQENjz7sUZNj
cWPe+5OJwBgOTKBkI/IE1COvHW/WBrmCbL0EicZ8DxtX917bdc8FtrfuZ7bIHNtCgZp/+UrFNA2Q
rbyM0KG4pSySbwIDy5TPFYHWoyEYIEgmsTYL1e80qGm1JubYX9cFyP1SOwZwvzbwWMIgW5IsmEA+
RqHTDfYL67BDLFPItIOxBQOZNdqTO0gH4073sV9UiV+V9AcWdvI3K6JBYcsIQ7QEDF1ux/ScH6Kw
reusWa0vkomi9b3TriR1MmEI06HrZUJQFqKLmdZ21TRbQTPY7sJIl+6mXsrBSwfMBoaMdJ5f7TFE
Wb5xoiOoqUxu1s8atu1d9g6MFegikfh1DvVUvxZyiPV74TXeXvvdgMZZpes7Uyn+4AHVkM1Vgbp/
DNx4D04WkXpD2B5fk9a/l4LhqlrqdrkrqjbLQYmCfZJC761dm+MKmy9e6DjzObVoh6HJbOOAo37v
8kf4yhaMRMtqyU6OtHUXEvncijA+TPC3wYpKWu866qLwOTS+6i8R5At72YxF3xy704uE05jYy9jo
we09kJeLtKQdvisGPOjEgDIRvr2JWXCvfDRsjMTOle0jUe8GoWAT7Yi/gbIO4g71gPoblnRsH0El
qL9S67CWf5lqBR1bJ2ZUwmjM+eansKP5SWJlr11Q9u+Gdgi2dedQL4ddad/sEhpUPKP9qBe2/C6k
rO7MiibusiBhRMJONH6BR9J2RSNp8bEV6TkRk/uceGNwg7Zkcde39OiFPIiYqAYByyf4k25r8zC4
GTcx8vkPKXzE+nIu4o8c+DqwoAXl7VweU4qA1S+eQd6Z9JMV17i3kOAQ0OBF0krdX02FfkOKXivG
MYg87Q84fOQ1fWirZ08h5GSotrwn8PihdzfMBrOmsO3tjYEkqkidtei0tBKg3157KHVa3ZInq8ru
qZmb8nvABnpHO8icppXx/G85nEf3DG2kZkxGJG72Ii/H6H1UI0FHH72F0uxcFbhH4MXRZK5FSC6P
OuKv0gv9Hxj+rU+zjc2u7lWrsxHJR3DR1Gg65v3MK7QJmxFMDcsYkPEyht5FEWb96qJ3CKohrkHM
E/qzRUmnHnl0IHBCqAAzWo0FEntsbQ3XTFELQiCHUQRbZlRSuqDlfOHqAKGhg0dMbNNpfFWPrdde
PEQsQ2fKc8kQQhMcXCblX+CKUK9YpQUdWaFNCYQUkq/3gSCopjmj/Q3Inkp64fK6vKgZZCHRMQov
MRhizSWoW+t7W05Bvc+9oSh3XtSI6YCBCKqjDhSH50QkT81yNwCHes6tDyrgAOhVzBFa2YrDGAy3
VVT1Zybqp0beG2wDxekJEQGgQRq6IgyA+60jX6KBD8Gy/O85sS1K/7iXyffEOpQiSJz8gf35fAx9
4otvOS1W3aiZ+F24D0LyC3ILf+bI+GcAPieOnR8n+P/A3SgdSPQbMEZi1h0gj/dG+0olIQLVmRn9
CUTJVgNJ90METwqQhOjtT+QvaItOd7Kyd1POv4Y+22og9dROs2mh+MKAFEMfN3yu/C/uAImt4BGG
MiD1y0e2H4m96Ynbr6hak9ov9xVYJT5/wSfgEnyDY5DeCBRPO4SQG40SzlDvi06nFK2O2Ise1ukc
N9epi7QBM8y0GKCsBJgeczrK4GnGbIq++vCNAZsVlJNzCAOuoxYDcmwYjSu2rD8/of+mdRF8Y7sk
NgQlBIQDq9X1CRZl9xo9+KMyax0GUaLLae8BTf/5h504pi2HBehDJkgJBGCqmdFawjA5mN17ZSN0
0z7/gBM2saWxYA1EbOG7wz124/5CIyubPfOdWRBwn71Sp37Dxq5RwQNFquNgb+TygsK0S6fx7Dbi
ifu6Ja8YYgjUlIsJ94AQ/aitPkq2o7qwoMiIOLifo+KLb+Lotf7hnUzeVAb0tuG+botMS/MWjezM
ktAJxxceD+4fj3bE9sW0xGxfS/ij+pgjIhkcMUWFczpza099xsau65BXVTfBcWPWbXd8RtperKBI
i49otK9dpY1Jt9awvK1JACY/JAF1XL8fkb0AEVz71n77/DNO3aWNZbtCyXLsYNnFCh53Q1DD85qc
ETg/9fCNZU9hSGdMHKAeHPMxbeOhuSoG9Fy/9NW33BU1ATDG95dwT1RxIRdUfktzVp3ixOvdklbg
kA2avwHfS7QSkzbGJozxxu+d5OsZOOaJw9myVhAsJEZmZHzvQMCb6HnSadCUL5+fzQkvtCWtQNdy
WIjA12+pjy4SQ5UMkGfsWNKNuXcmvzj1C45n9w8zM50WVdMCf1AY+bOXGCyFFfkaawK2QTcP98oG
tMdA80IE9MVOx7e79Oe25U693a3x2r5mhGPj6bh/oSWETdD0nEBMbc8p1Z16ARvbdbGJqGqH///6
Ap7tiAwvbHvT5e050tJTv2Jju7OpWedqxIEjR3/CY5yRm+2aehXmVF+7RxsLNn4XhaXXhkcAw8Pk
lmwY9AcDWhU1zzldthMRZ0tiIU3kG8iFQMLGgFW0oamI5KvE7sq0Pnfw5Gcc9onbuhVD0kyIssB6
7V6yyfsT6rj5TRtVnYHqn3gXW0YLk0854GvHg4odxs3NzXHprAmnh8/fw6kvf7xm/zA1ijp9cKRH
yI/Bbd8ThGTMIX597eHH3/SPh0vwwCvM/47A+bhKNYZzmX8M+l97+taQa2UrXuLpxCyPqsMOQzRA
WfTzh5869o0hF/GYYyfVBPseALMEzb4x7VEjLD3+8PknnLqd9N+HM0/lSlTlwv3A5+s1QJ8WcZjE
cRphFanyvljABhtbDnirZugrYnGxBgIQc8Q+Qffj3NNPHdPGjIuhCwGLdvHfzvQIOK8j/22E4MOZ
13Diem4pLIoqAq8qX8Ue7ZzvWCOpMEWMzvFAnHClWwoLh3lArgofD2/qG1f0N/yYCXXozNXk8fOX
fOJ8tlJIRa1iJ4CF3mPIUWUozuZEyyBOMVM9VyufOqKNBbOJ2AhzGeyWawxZ3QBd0ZwNZ6ScTh3R
xoIxWiqxF18CFxkIDIUIltnyi7ZoHs6XgCeqtC2ZBRAMGPCD3wlL08p7kKK7IV7zkAfso4ubjKgS
LfVzvGenzmpj1fBsmJOYARFG+UV+gQmx2a/8a/SOwAL/26LV6BqwxkcChYc7oomhm9lgkLD//Cqd
+u4bQy7H0vN7tuC7+4Oedl0fR7soJ2dUO054I7oxZGqAerKNwFpHXYt9VNhvwWJfuiHYofv9owrO
Kc38vdf/H7sRW46Lgh7Vp0MPHzRBxsZoBw2yet/1/p///7DuZg7mTKzlfQBDXOv3L53elv2iLns0
/KtQIIya+MpOAHX4TrdngvSJd7PVSSq47Na5zLHoHgOHgblulHWgec2+9t03Fi4cGrKegYUXZPw1
ewDs+OKrrSp/Y+GyLMMuD3mwL/sJEq/CVqkI2ZPKgwARb/7a5d0SYIRNx9uVjRE44poX3sMNAji4
nomkp05/Y9VCkXGOvRCdMDKGGPCiXpjmL27o+Ruj5utYrqNRHIIW0XOBxcl0nYGE+9qb3dh0O4cY
mUnL9hgps6TAVszXfbe/MekSfdN6nYPjphZ2Q4qhPox9UwAlRK8iDL7PROgTEWJLf4F5VoSNFXkU
Xg/e+mNWfewlDGTOIKf99qVj2jJgEGAcZGxrIPmA8NwhoZwPgT77C05cny0FRhnUExj7V4NzasaH
JViXGzq05ZkIeurpG+OVYy8AyLV4eu8HbxQS19eTB2DP105mY73EkUW1U4unC9uOl5itF5kNJXn9
/PEnosKW9YKVs7cCD4Km5npUuFzCNnMh1KKavv0VMzMnPu3Olc6nDmpjxTOgCoDAMnwW1PmCrFEi
3qG2ff78l5y6phszrqpizA3m14ielfgTAUeaLjrASgL/wb3gTBA9kcpsRY9GoiC7wr3jh0xa7/7W
310ieQd0qsI2ydimFJM7VumvBTWysXCA1toKn9chdQIOMi3cCsijqb6mEhBtmTAWsGDrsRl7wJ7B
uc0SbzQDVlyWvHv5/KX89yuP/ocMY+rBpio4zmukqA0BU8BaS7OeaRL+7ej+N9WI/kf7SIGLrRqO
77wIISfS27Sexd747DrK64cYmebkbkXHr7Fb+KXeG8D7/04Bqa/ixhEAvYHuAQFlUWKpKwjPqWn/
9/2KtuwYchpQcIkGT1cUqFDf+wWDyaCNc+3n0Fqzih6Alvv+tZfzf5xdyZKdPLN8IiIYJIS2cDg9
j3Z72hDutpt5RiB4+pt8d9PW34IItmchdEpVUqmUlbku2ofLe8rqkRlZ3v0xSyF9muCUaoGQObRx
Ma5EO2nRAVSMY/engjBLMFr1K95XndOxqSvBDnhgUva51/7px+kH1PM8P+MAC24Pvm6tn3mVcmaj
NAawumMZb+kAebhMlMYNY3l0mTQ2f9z+xH/JxWffUAK76ObWaE0vRlPYZL0brKX+ykDZ0rU8s+qt
2hkK0jMZoFMwBFDB+g7uY4nduD7E/8pU8owxy/k0o8PrfT1eAgBgARbL8nQn7fn8WEFT8b+uVUt0
E5nUTt/QEX0qUFGBK9zjyebryg+x/yd0n1l//+DBuZg4dwCwfBdpfzUb4otpeHfpLC7XXXiBHPqO
R2i2MU8JeoEzC29C3fwqzTkGDIcj9+ncY3ySTGXTKGqypPOQk7d+ic6WS0JUEtBjlEPvlfI93TPd
X1CCvTFnNwX1Cn0tTPSRTF31BrKFbCccNduWKolUQ+Gw58I2XucG+TkVVmCM5TOndeIDfwJ0ZjIG
PSF7hTXdf1GiP5Ztl5RlbL5FOdqLjOk3ZaiJbEembmwl+KHmVLg5+vTe3GG6nxrZBwNA9DthoRtc
iXrTI56d0np+M53GPLnrrN0l746NrlJopG1rGRBRcd6SpEQNcG2UALfFzo6lmbpKnFFlcp7HGVNf
UEFmJ/TZcA7Ct6pPD8E1mEqbIVzXYKCONt+82XKuAHsHWR36co6dRipvBlitnJhyo3z3Et4gQQN0
l1kHD1KVNaPMuIxn0plvYGQYfheu1dz3ievdb3ukpqDC2LokH3Y5OSYEuhNR/s694Y7Y/A58R+Pp
PygxWk5Tf2yiOyq7O9HGrS8T+qsdj5HAM1UryZ0rAilBz32N+xTNTxmQG6kAncX2P9P5lBLHBKo8
aEYfyatRZyQw22oM0L26kxzqBlcCGR0aizfXDXnF6/0IgjdpoFcu3bkH6AZXAtkGT2ALOZP4fc4B
0vfLubC/O8WQXBwyjAobG7g5z9HS8b8Gesn8UVIL7TLp27HBlbPZSVxeoePWfU3Qye9HYBoLylbu
iYzwz5MnFTm2ZIvH1zbP135l/Kw89te1oCM/O+VPWwBJuHTuVbQs6HiZpH0suFUwWVODi2V0bfnW
EJoDhRWDlrbrcIPdNpjmdFOBZFC5dGpiGu7ftaaYplXQgoCymqa7DEKYxdBcozdlZ5fVJDQqrKz1
GkGzfhre6jz51aFbuKiG0GzIM0dBeG735JY0Ga6KLGOdEy/TVA5vHBRq1x26pS7ixQVOxxiB4ti2
mu4bSnAb1ERBik0S1ZzK78TayvzLno8dFq4S3K5IoB4kGhla4IyJQTBRH0MmMBVSZrhsojN43kIr
f7C685DtFFo0O4aKHrMLx7JiD+N2NAIhWzH8ntCOvnPyf177YCpybJ5sDpzDLNEydDlDZ2xM/a77
Vk/HdgxV9kiUaSdtq5WhiJsruTSvcct2imf/PcV9chFSQWOlZ81jSkwZos/xdgq5P5z6sDvNQe1D
/vfUhPfuKTl9fSO+FUCe+SRDaCL5k/9tr7Kvs93qvx9O126eF26jzTrM65vYanzBviXu11TsJZSa
OFARZV3iLTaPYLyurh8KUV0bJnpOq+T7dpjppu/8O/0CmuF4Z+5kyAVKv0WUXOEcugcJ6WmpSrHj
XzrnVWIZyHoc+iYWSZpV4WcgIPK79BiOmVElllu8uKOHe8HCxpY/sOHs2nus3DrbK8e0YVQ9dyux
7kGNOOGaWjyB2My+nNzB2blHa+yvQsmSLsqHZIBpMvpWJffoSUQXmk+qY0ebCibjPI9ZimbjkMkZ
bQOx/GvPcXTa9h2NeVQcWSWE1/clfMeCtoOL1lIH36AtD7eH13iNiiSzhayFG2N4o/1aj9+J/bI9
rq54Qtb/8yFkSQZ2mZkhpKZv1VcztG5A5VF8J+C4ORV3VRDvnPu6+a+/f/iMMVYz6SFbHLIMOFlR
nfm4Zxqd5ZWoHbu8dhe8ioeyfOnMwk/q1877tm0e3bSVYCU1qBTRJiNDqMmN7x6AglVAs2pqdzYD
3dyVeHVAtGRCFk2GINgFpOWdQhgnylr/2OyVkKUUqmUFhdNU7ApikH5uPm8PrLtGqWAxtO0NS+Nh
5AzZ9Cu9e5TBcPElP9cncYzqnqlAsd7MrIJJmKbyoGLJ61PND8aqihKDiDWIbeYKwSTP7XSVTo0/
t8nOkmpcRtU7Qpmp5zVbB8/Os/HLPZg4OEqgdhP1wBiI3Sthl8n8zI2dXVFX+HeU0OzBZdvUoK8I
HTYEqSifc0t+HXsKzgr7zcoFKO6dLxben3u0PG77j2ajVxWPKuLE6KvFfyHZ99ECf18eZqmL7tHX
7fF1a2D/u9ssuEei17PAbpOAQ+emy3bKB5orhQoPq0cocqNNV4bunP6dSvo8gam/MOZ7kkegj7J3
gPO66StxOzcupURiRezhNpXXRXrsfFXxYTNva7AXlzI0CQvthgWCic5Hv8oXL62mnbXVTF7FiXHL
a+apw3Uim/lLbLQFfKqtdoJL56wqRKyyhwh1FGw8IAzxh6gBygN9YAa4BkhzZRDvemCgJ5IsaJM9
cKNm0e3ViT8eXU6Vosscf4jFxal0Lb/Mzmni+ZH7MLGnbYfVnAOqDJI1Jg007xAQcgIbqNVfUddD
f225czPQrcn6+4e/wD2ryUoUd8MZ6lOgtLmRprOzfehmrpy+7TQ7LbQ8ZegNt2R6crurJto5fDW7
hIoQc1fWj6LH0E5qh8vQBSPtggEiVNBm2PmEzjDK+ZuAiYo2FtzJq3D2vqNDens9deMqEQyIJEDH
Ew6BmOWgs4++sCLfMbhmaBUSJsHSYVEHmwO4ZUAoPAbOVO5El25o7183mcnkeoLBTZoCjEDPku5s
m7px18j64H5x1dsSJCJTaNI2bKk8GaCQOGRoVetIlFHVleiyCC0ogfMxPxXWnqqmxv1UrJckcz8t
Ewxd1ckZ5Dl+3f8mZgJ+2r23F03sqDivlqSl7YAqNaycvw39lRe/GnasqGMpYdmNWWXV7WpyIwr6
vj1JcGhsm1yX/KkgrwqUXiQysCEKiL031bfFqs5N5QYVxb4CofHiuvea09LeTHyPu17nQUqcQjbd
K40Zy0yNwge/pD8Oex1kuqGVUI0s8P6BMk2GPXiBu6eOhdtm0oyrQr0msiTCWzAu2Gt9Br421OyO
jayEaVFTIcH9J8OmvyzkrXMw7VChXXRpWAlywrV6c2+LU+o+H5vvGmAfwj8XYIrCNWoKW1DVjHD2
8/a4ururKmc0wb/sLMbA83V5Ly7Su7/WEw2ujUcwFe04u2YTUDFdtvDMhUCvMXTlL1mtGiutz9iN
ZPRi+0/o3EQJVCcDEoI47hRaDsiDZjQ0JHtPQv8dlJ/UA037X8MXPAa+aQHlxRy4FyAiOGXn+i45
x370dX64dS6cIEj8L5eO4ZPnm/j7sT+khCrtxIgHSVis6K/YBKLGYzuaCt+CjmnZ8hw7GgX1JLaC
68g7tgW4KnRrLSUXA4mmEHj0k2TTibl7t6vP/cdVQVsdQrUnuTmFXtvfeSX7XmVRaKYSPfrgTN+2
+OfHiKsit5wW5AIC6OMQ7W5B68V3vOHAzu0VdT/3UFdFaYEhKKncHMfqTB1Q5Zp9Hk5xfUwQzlVR
WmD3xQuKAwPV/D4GgfxCv2xbRTft9fcPu045tV0PJkYsKgfLCbtcKTO3R/78QgCS2H9HFkvqiabG
yHLorlcOclQqXiRugqjSvdEF/JLb3/kvifnf+HW5Er+8aJy8KGAb96k559fxL3Y/+hfGi3Ndn7Nr
77m+uaRft7+ls5YStWPOnKar8Km2DJv0wd7b3nS+qZyuVcIrcJbGKC+C5SsDuXeW/BigBbQ9a83o
KvAKCjMsyz2MvtDnNH9r02ez/HFsaOWQXdzeM60CQ49oC27b38RJApEenLeSEEPHmDcV2GpDg1Th
CJL1bBYBdCkOXfdcFWI1WE5eghQEebzw7plThs7Idmau8RMVXwURbNkAvz6FtgRxHWD4HUjKti3+
X3fJJ+6uChTRTKYUXJVT2P0AXdGv/HK4NAIW8mC5fyxvy1saPLGrP+Xrzuc+f12HRMe/YSxHO6vM
9bZj3k1/o0cbpNePJii2ztAAeX2P7qu75s64yu7YKfqd7/xHzXGgKhiJ2CiRlGMv5dg7/Cw3uV/Q
BtKy6yVAlPJy+7+tTvqZJZVobng0DbIAf2zhvcTtLSgZT3X7FFkv6XQBKrWdP6PbnzwluA1em6yf
oUUcp1NAKXQDeHRhL+D3hQgC9+yHBgHf8vHJSeRt5UU3duQFS1UHVWWHbr48yNnYybY1hlXxWrVl
Cs+IMBVbvGTxqQe1q/nYpofwL64K2IokuEoK1k5haZYhd6czrso7S6WbuLIVDFmRChFPSBDSgp9a
wzlBC/5paq7lSiG97Q6abVIFbImeDUYXYXOPDffWBX05yJ/KGzOLD9UrXRWzReOOodkde6XnBaZx
QeND9UpXBWtRaOm24J+bQtDg2+llHf8GslYcU+52VTyWk5p4OCqGKQTZXxB3zcNU22dZ7WmtamJQ
lTWCMkXvRe16gIyBZeH14pbOoAfob0Ac5k47SbEmFWFKoI+LXVpLtlo+Gx7tBlIWLbnoaucOtMBg
dLROxxxICfQGpGoM7I94e0BXPbtNl3Oa7YSWxjdVeFY+x72QucSm79HCL/EAdmZzC6p9Ny+OnVnu
ukIfMkEkgbM5jpj9JH8x507uMZ/opq6EbgPtYqdfcxtJnmdQKbZ3rbETUbqh193iw5SdggxFtR6F
fX9rOFdF9Fgcqwy5KgJL1LSHeBBmDRoJbtz2x17Xwbf+75RTCWEqEPfj0cIhvhu9MfdQ9dBVAVaF
V9PWgMhISFPjRLsBV5CD2Yxr/zvnMkqqaZQYmsxh4TyYxbEETIVUTXGTWZChRgIWl2fLs64Xr7rY
DkVNxKuYKuyyETF4giKN/QShGoNfGt5PNr2AC/LYaaGiq4YaguLGhOShMusfYJi+RyfYu4AmxfYf
0GSQKr6K0GiNRvwBO4qCxI2An9+DyWlso2KryjyPADlvcDGrQd1uoAlraG0/HcX9lLVoAHH3nqE0
h7YKtBJJlZUVz/GhzD6nxXzhui8WyCbF3puTzkjrvvAh/mvCQFLuwjHdpP8GGCGk3L5um1+zs6gQ
qsi0SmZ0OFOtmkFyMo8DMwXXq7RE8bL9BZ1xlLzaHQ0SQUxhwpONa4ZGWYhLA8D8kwsW4TCRaEzd
/o7ORkrw2nPWV22OxNmyA55fg/5re1zNwa1iqCYLSHmSY3Ht8qJAkSaFtgWdQOcNVjwZP47Z6/Z3
dN6qHKpD3vAU0kFTyMr5nkKLKgb9NfCSj+j5v0zLceczGjOpoCri8LJrLYE6SMt/AXkOKRDP2+tN
0g2uHK11a3uspwhmsLkHCRX+sOzscxo/VfFUkUxlzKAjGDbgUs6sEx9/diBi3ja9btrK8dokzIts
iIuGdQJWMZb7KOYcG3n9Ox8CdxR0mmyy7m7VTS8uO7mzKWsuqyoPV11CR6Zo0nXc3i+W2wSluAwg
YwG1ncKGONBTAU3B7f+gCWCiBLDVDQ607vEfKJsCvHj5Zf6V0xuyB7/57wXtk+spsf81UtGVUGsa
VvN/e+0D7/F5frxgd7fmafa/GECD7/wPnQspybGEcgN6fvGZVVmh/zbZIEqvfmzbSOdBSvA2Ba0j
J8XYuXkVy+tk7+auGVcFVlnScWixYNy+ewMzsj92ezRlupGVUOU9pNYcVuIOW2bweYgP0PrYTqzi
qRwUcP9/0vP8sFRXyx4eVLOAKpRqJuaYmgyxCR1WKJT6bX3Fem/HO3T2UCJ1SKLMgLAULsUsGR/r
av7iQCJiJ8nRzXz96IdtgMnJKWpsYWHZPObGZZ48F9XzIc9TsVNwCEjytBi6Ibc1fY7EwUVUgtLI
vKiKFg/F5j49VSIKAbM/bU9Zs3mpsKlOiCKBUM5ais/EebAMEkB7DpolFHyd5yK2zZODB+THvMlB
ZdDwPalt3SooQWplBs1JhCWOnPJLDS4btAm65GRLsrPMmiNcBVQZEkquXlLjA33nBHPd/4zQPH+y
SLJcD3PUn2KIL15tG1HjryquKoK6CLgSOb7l3ffDg3esPwoCM/+6qtm3kDgQuGqi/fDCyJoLaLns
uJTG/ipyKncgFGvgLhFa5N1l4SxaXxTHNmAVMQUVgQhZMtwVGt7vrZTyT2lay+u2rXUTV8IX2Aa0
pFE4jjRvS/t7z18gYLtzkuvWUTldU3Nso9lGetkl6TsTfPEHnu+UDXRjKzEMMZ2q7jMUU2QEPZHk
sbAutw2ic3TlKEXRILG9tdQBpkZITgUkfaPlTV39qOI63P6EJutQObWKvshTOWHu0JQ8kenamn9m
7ErYx5gIXBU3tXRQcMzAUB9ChunsZJNvOvLUznutKRrTq5RZdd6mUH/Cm0tBoOjaSIi20J1V1Xij
ypfletIqoR83htL7kyd/bBdtgHuERJqFVfFTc95DjVtiBxuMOwpWucJoTun8yMEXlJfLzj6gs836
xz6chtJIEsELyEebPQvrBkvaTcvBeFJBVA3gBlBXxD8gTU4e7aGfLoaBTXuPvTrjK+EqoaqFlbRw
DyFLADriizEBlwR1drxeZ38lYqHew4Rtofzf1jdj9HWxiqBv70rvGnyLp+3A0n1Cid3GXRoOGgEA
b5qnvLiQeA7nZFVnMMB0vFOH1llJOWmJi3bzmpojMLL3dU+DMrmAov3OH9AMriKprHHJ8hlsHqHw
krulyC/ywruavGYnvDQbj8qXlU2uXbsxvJNn7VlCLgnamT4i+RRXybGzW0VWJVUTs9HBKqfmdc5j
sIrtdZPpbLP+qQ+hRbmVQxUMfYoevfH6X3T+5Xlft/1GE7Uquqouem6W7eo3wyXUYMz5z/a4uimv
3/sw5abMh7Jz4SsiuxrE3wzvu+PT9tC6KSvBCt1AGbkF6q7Zcq6heteE2+PqXESJUgjaWFMiMeWF
/ebZbTW/JtVfCIRvj64ziBKg3AYNhF3iZFomeWomkEZ5zC+B79seXmcUJTYNSYs5c/E0OkeG++g4
AwNnmCXftkf/fPJUxU6RpIMa9xr5Y3cX42k54bdR/f3Y2MqVtYNGVG01WE5STWdwLZ4gZnTyBtff
Hv5zw1AVN8UNCbXXFTdloaPGA6XOTrKkM4kSk6B4aExSYVxWJC8gUAvLsbqtSbaz1+qmvX72Q/zY
BajL3dUZLTe+ZWCvgI7m72MWWT/5Yei5wXvlxBcMjbTUppEfy+q8PbTOKEpoNpBzc7omxVrG8iSs
/tVdlisuyaFnRGit/zvzGmocEI1GMdUmPwfrd0n+Cug2bU/9v1Tif+tV2FP/HZyAHsdchsj4M5cg
LIW2yLes8Wy/YM4N1JFNPzfoVdrXPyvmQVZ6Wtxry3IhMwMFB3D/PUpZZ8H2VHRrr8QymPhYyyVe
8pumg57k6PfGHppWs0AqlspIl2wc17XPIPdluy1wCDWImNmhTY6qLFZycauKFCNeNO3shc2F5/Oc
/ax7a69qqTGNt6Y/H3w3ckHEOhJkCcz8w4YUYix7lSKdZZR4bm2jBP0SzlhoP/pLBHXzyqfZ4/aK
fn60UBVQxZeYuZWNaOYOv4ZE8QVo8i7SZLwtpmgHRqGzjBLVrZUnRjsNyBEmguTe/k4H79CBS1UM
FW5Uc1qjZym0BuvUcPdE8UKybRid1ZWIJo43SWCLQNXhXEs0czntrZCv22PrLKIE9EygoWOINWvy
xruelr8XHu1kk7qhlQhFh0vklRYO89k9j82XfHw/NGUV4AReBUM6I8a1+IXIX+dpT/dBM2EV20QB
PTQ8BwOb3blLH0S9k/NqHFvloCIS8DpvxobPiGX4HcF1QPbuL6+zikto4RVft+2icRMV2yRZNUbz
jOkP9rcov7EX6ZP2WP6h4posWlFuDgicbgQsq6ThxK27aDfB1k19XZEPO1bqTjnaOET5Rsas83NS
vqU52oyAbz84f+XM5SIuhLOWVHh75zYVaGnRUboTnmsO9smZqMKbWAtl09zFSeRY8mwJPNp4dgSB
7B40SOV4HkX6c8y8Pb0wnTMpAUtH1te2RAUZSigQj5Y0a6XfTjUeX2ghzzwSB7NxypQAzqED6ExW
P4UJ7X1q84seXHsDL8Jtf9WEm4p3mjsoHaN/D2HhFGdwY+L9MT7W9owW0X8dCjSYSV+s6714d1X/
3c5ftuescVSVh6qNswTi9djlPWFczxK4Cm+MgzGp/hwbf131D4Egy6Xv7RlxNnop1LCrb67XBaw+
BiAC6cG/w9f2wIfahVmmqg5xV4G+lnXenrluNZUQ7lwQY3YGhs4F8xNmQPB3D8yiG1oJ3gGVCDr2
yGgtb/bbbjpBLPdYFqnCnqA8UsSlg1ysBjIgnMbZxvtLYu/kBJpYVcFPUMWbiBjR0TTF0+3k5hde
AoDMaJ1GyFPs/IPPX5SoioIyBrAGGDM8svLuHDs+985bl1x37JuF/qxmujH3jgBNwzlV0VBT6i0d
yWX8N0mS6gSNsKCP4zSYmqTyK5stl1kOmeymtoMxgjoZHjz2iEA1DqACpbqoJDY6MlAa7M5u9Vwc
K0ZRFSUVuUNTMBfjEjcLiNVcyso+bYeDZqNQcVGgNUpqEsGxnO5y4rfd9GZ5e7cwnTmUKMazSeHG
HDgWDyQ+/pg2rZ9b/ZftiWtaCUGv8O8ekRXt0k4xjrNOGG927aBPRfi9GH4PrjzRSAClVkNh3g0G
3OtJN2SBEO7O3VUTMFSJ9DnHo2EFMamQRvGlx5xH6HCC2yC/LBe2U5LQGU9Jprlos6h1sTBtOV0U
tulTMe/cjnVDK0fzwMxFFgk279S5dlEAcqCrs70oupGVk3gYPVvmM7J0o3+K+h/RHl2zxt4qIirP
yOiAUREp47i8GJH5WBUn4CEyrz+Wd6lEUz0p+iiCmkSYLpc2fTTZZbcHiddEmAqLYo3HSOWl5Ruv
uXtdr/1t7dSlp3J0D+47KtXU1OYCglpwR2YkF16WBXHFd26iutkrMexSJ3eSFBE0Qh9hEfee2fmc
7mSkumVVQjiJ6pbRGstqZS8Dv56mrwkA99H095A3qqioittZaa4dJlF90xu/GNmZts4mSmi23DQ6
vnbepXXm93EXRFC2LvZqkTqjKNFpWpHZtutNl7uv3HiB/phfjUXg1L+PWUWJ0dgUfTx3iP7JuiN4
2ajQQXVoZBUJRXtpzDnByNgMm7Zc0HvQkXB7bI3NVW6ppOuR0w6wSl70oPy9rNLvc3KsAKCCoca4
ArfUepI03RUpb13r4JzXFf6QJEMQHT30BuKdO6CWepjbp2RvU9FstCq1VAnyehEn0RBGxgLI2ZD8
IBCW3FlHjQeq9FK8hDgSXBD3KSfOfFdC4iuy3MXPY5r7YIOvdr6jW1PlFM3s3oSifSpC3jeXzGqu
QGEVNrN57AR1lDAFv5xrypQNIdgXwKjtBkZ/jGsc179/VxZP7hn4wGEh22DQpojWRutDjQjUUcIz
T4gLua1YhNFU+h60A8aU7dhb4zQq9kn2uQOLwM8jkZd+akKN3Oiafufs1yVkKtxpqGkj7AUZS2oZ
g78UKb1NvLF+rPh8N5PKCuxkehkai57qCdyv9UhMP5tN2+/50h9bcxUaxXNZ5jbD7W6eneamGaT1
ozGIdewdR0VHdVFF5eTWIqRL5zMug0LsdWZqYkEFR01TZ3TtsN4dJ/qz6OfLLEUdYz6Y8qkihF5H
KeROMDyLHgh3g1jmp+2NWedUShDn4whxhRpOxZtlCSu47on3u22xutGVGOZxbjV9hC1UWFd1dOeM
B/1ECWBTEnBIpd4QJl0epGkTRMw7aBAlgHtKoCYoKjiJF323UCfx8UjzY9vYGi9REVGQPkLoeIYI
lzn2zfS+si65OPhoouKh+oh6bWInAC2Z6S/B8h80Lk8OSfZomtdnnU/qjyooihtFZ3UGfBDP/X+9
cl4uytkmQcEYDb18+Tr3dI+kU+M2KkZKWHbWg/t2CBsckRMTFzWyqO0l0A29Ls2HQz032sVZKP6F
TVDVbHKf7PVVao5dFRa1uK2T1DkdwjT/Ipdbc5Y+A4kE3cnkdRNXAtUo6gEq7xheAuocGLyXZymS
JNw2i27ySqAWKZh9qhgtaI2sT0P6bCWQ7IlP9OAV5z9mqw9mbwYXCsgrpUkCarakpQ+Gu3P109lF
iVcGPmeBTtkRL0uMnxpAa31hWMN52y4ap1eRUDnccMprzLvv3QtAIy8cI74YCgmFo+XkoJa3/RnN
n1ARUd0Ul9mydiZZxkNvxiA8PNaSQVUgVGbHtgUZaiRpBsAFY2v6USXPRdP/OTbz1aE+LGwuC+Rp
/83cOvXZTX1MkZOqWChWmrKRyyLCxBwBGh0avx2jfCfX0a3qugwfJj1lIsm9BAU5sKbLFvJb8jFp
ukDg/SGRO/Gq+4YSr1baSlNmpQjH5s7zQJwfn4fqYok6n5A9hWjNeaLSTRGvdXjn4awSoGOZHO/K
jXq88k97CF6dWyrHbJHWJQoTxhCyGuTmsrhcPOdx2290U1fCtiT1NPU5pu7JF8+8KeP7ajyUghMV
IEUXW9j9BMtL4+vsfLOtl+0pf14CJyqzlFz6tLXjHKEk71vx3HqPCTS6SN/6Frmvyu+R2IM2f24c
ouKk8PbVzk4P/zSXq5l8J92PIt0jRNGNrQRsI1zQxK7WKZdfvLBwBv5pdtNg79McgajcUs2UZLyI
sKpd9dBaPyL62LGfvfNOhQnd+J00/vOzinAlehOjQTGrQRo/xuaFYYOtFM8prSjPbScPJWrkfwin
yq5xSIxyxdg+edFfr7/cpV/QzV45aeMhJbE1rjHrRi/QX3kG6bYf0+lkNvzntqPqllgJ2yTyxnwp
8YkBlDdx+dzMV/MuNks3fyVwce2kPQWcNoyJwOP2n9pJvpCRn41iD+Kimb6Ki1r6kQ1OjswPkNW7
fhY/vMF4qpw9TubPN2ai4qLqYqnTpEAATMZ4OZPkTPs/pWdcLgOg8nN5cWgNVHDU1DljbRF8xba7
O1ZYwTA15yqznreH/3xnJirh1Ozk8eh5uFhRKzkRbwwnCKxuD61ZYBUf1bRMUMMsRJhbT2OP8kuM
/B5QfLSun7e/oFtgJYAz3himHBFd3diep2XGM3EcuIOxM7xmn1YhUmJg7hJ3sE1RyhsomKBNGgoI
SREkQPiKKPeHbPZZV5y2/41uKZSAzqwU5B4eMiyTVjzwJKvPEFvf45vR7KieEsuTMMrSqIz8DblE
6+MtfQrynt9N+fCjoc4VuBPTU+OynVNZFxtKcC8JqXklzCGk/KE1AOxBNa8YzqCPDyD3esxgKrDK
g/g5gDIokXUmyCIgK5gGHgMtwqHlUNFV6TSmM/cW+C0EPHHZe5zS6eDEV6t9SBtpkU/l7GLiQCgB
CyNOsXNMIx5ouH+HZsKCbmPXYOjEDKHIe+WJPXycJtpUTFVaxkVt96iVdN3wLor6u2WhTDuNOx2Z
uuHXsPholDLiMaMwSl9/g6rJiS0XEfl1bC2VHNprWWOOYPUNM0F9CrCHlHvVEk3UqmiqaJW2z9di
qsOWsDblmdTH9CiIShFFZpYanbOekKVx70TLXd4NO6mtZm9mSnwynFuNWcDYiX1bpRc2ELfrayrb
e/LXLKaKlZIzTae2QcI/RFZ5YsMigtaa+qBbMjPcXlPdJ9aN7oO/jHyY575DbaejNpiF3MIvppQD
y5bu2Eizh6nYKXNEVNr9+ixRP0084JT5Tv+ckCcj2kNwapZBlexL5zaeTBfbZGzFgW3xH16Z/BFZ
sWIUmp2/obPT+vsHOwn07EBMD0vdUDzZlp2fDpdJ1R9cBSVqueOVXS8QWclSn/I5C6Llpt3dg3Vz
V+J2Yo5oOxNu1Hbksoj4o+m517Ytvm27kCZ2VTRVFoHXDYodQ1iKImi4OAn0UB4bWjluoRE7gjob
qQkKENx8MUxz/trW0sh3kCea41yFUbE2Qqk1x+lkSVGAzvNiFM67V89nVG7z09zZYeryYWeRNVAq
okKpSA+ERUGRSQ91ErbNWx7ZoEWGUCIeHTkeJyqg9hu7hhZDfrVtP01kqBCqwbYy1s34B+70q4zm
YOmKIHIvhvple3zN0qtQqmbomiFjdvqX5I24ieOZXvVWu3c31mwdKpoKKyNNdJPAbyMCpTvrDMzT
OW7ioADExs13LpcaH6Br1HyIbDuheR27eNisJme8oRE4dHkhT/ZcP0JM0MKjpAlJEkn33oN1Nlt/
//C9CX05jlmvXkDc3/aYnPvW/H5sOZRA7+zeHu3OwkbodTfuEL8OnnOMPoVQJa8e5ABm87WeTgEC
y6v5lBt79OOaG4JKOOW53ejymVZ/zCG9NMVb1aEbZB4u67q6kAsBZ0J9sqc9ln/d15RDu8gZc3sD
MUE7fnacBzwOOE2KHSYG3i10K+nzPfCJxrVUoFVsNGmVZvjUXN4k5H0qHt34m2i/OuTJcXfKLxp3
UrFWHmXFkAu3/FOTBKqWYi7CpTTftx1K9wfUFJtWQ5J5BLKxZL62Re433uKDJAUYUBNbPQ2SYY91
T7NVqairtGyFND0U2co6+m0ju3yQordOFkU9ZqFutrNj6T6jRLuTjZyAEG/t8Osu6WJdofn0gdrl
ucijnTRZ9wklwAv0DDucz9WfgYKrKu7yrw0f302Hnzt7jwxFI3VKVDRWIYnpOjVQ+h54mxvyBy14
UEE2/dH7O8bUlyNE2/EyXaFSvDTOcy2eqvjBcyMfRdILx7NOk/G3yiByMZth1X2zOy8kbRKWdDh5
tuNP2Xc2Ep8m5lNa7umz6gyjbCHc7uLCHmbkmmDf7Sm9nasXV5RgSqbv2/6q+4KSL5ROgYYpiRMD
ginFOUvxRDE7LLqaKuIGvOLut2PfUfYQz7HymfMGgS3tkygGP14qA4YuIMNlyv8j7Uua69ShrX8R
VaIXU07jLo3T+NjxhEpyExAghBCd+PVvkfcNfHWjwyu+mcsDHSHtRtpae630+o9YPNsEgLXA8kFq
FD/SghT2yGTxI2PjVu/vau//fT5GM9m/s1AxRc1ECg1Kion89uOvQbt8Lvp9kpSBiQHrJaGFXDC6
WGk5GZnc+7xfRFr6XXS8vjq2D1hN4E0aDQa3IkU+j8BskZuprW94Vt6OebbvHm1CwhY1Nz4ITMeT
gi6fq/v7nFQHAsXdfbM3YoTbRCjM11ggFSdo7aOlA4xf8k+w9PnG+ljSnEmTpZ1aDeUI9gKvOxex
OPhz9nHov4XlXRbn55DcRuHWU7vtpwy/zsUoew7uWzQnOUfa6ZtONo+JP34d0OKsM/mzlvG7pAjP
+9bOcPKWuAFg0WBGrNzqBPgyO3AvgcgYOlCu/4DN8QzvTrp2cUUJQoxlSOTTSEWUfO6jSW5JK1ii
lIkcW5wkDPsiB8gnAKxTeOLcz8ntMuLJ0/HLu+sfYfEPEz9WFcsi5wQWNqp74T9Q51UPj9eHDtaF
+EvwMHFhnuviqTDA2Mu7+shOLL37Or9rv+YP8qY480P+9Nn/QD669ydAmA6/SfrlS3dTnSG1gz+r
42324bZ+v0oU+elWkdlyVTCxZIu3uMXQ/yGouB9qiLGGD5BZksnaTbiR1i1WYWLKZkVZnkf4aFm7
pwgiX1oNG75q26v1J9/EMuU2dRVyzJ6gZC1HfUpYceAB2zm8cS0IktEHRhFnniJ6bevfYOKb1bfr
pmCbueH6pJ29ZvJ6NCmT+B58n0GT4EE93/B025Ibnh6FXOi+1uznoAGx9Fg1pGPibEzdNrjh5RFt
M4d54xogM9anQFsW7i0XhSJbbvJ3LzHhZZJmbUIZCAX8mOhUrMyTVfVz17qb6DKQCbQFbpJofjiw
O3rYgmNZttMEleXOsqh6ZOBPc85sHFO3OY5sYzksdwkTRSbKbmYeVcXPSUU4j7LbKAuPCidij9bf
BJj7m2ADgW77ivX/b9yJDh2riyIDGRNnHih5Hd+pfstCSh90lNNmGLT9jOG1A9OR0jJCt+nROwU/
5cbsLXZpKhfObuEoaMwsYMOJ6aHu+UcmWraR2mxzNvxV4GoYC9SaTirweAqaNiedogkStVW59ycM
p3XpwhJBUcvsSATCsGeITR+GLRYAS+r8U1p7s7WO1kujQlSTe1xlAGloxHMpHxn/dN2tLMOb+LI2
l1kRdBgehJDpjF7f4FFEOiX71DoDE1g2AQhT9A7Gbxp1M1fRQeqttwKL2ZjIsp6BtD7IsOy9h3Lf
Khc+bhikxWbIulhv1jz0HAcYcIyMQlkKrnGaq8Pi/Lq+4rZprz/6ZvDRyVRZlXiurYMsFYF3JvPv
fSMb7lkWMU6lPdZaeO27evBeWb9VVrUceImRUEfhexXYKwd0Ez4QqfEWBmGT4DKCV7E7w1jmrd4o
2+oY7kpC6sxcYulH9EC3bn4eqTxeXx6bqRtu2rk68dDmr04Jh/YDhKfScWiPQROfPe7v62EKTM3C
aPBm0ay76/RQkYrlQYpdnop6yr/tJnTGnrfe6knwzyF4KLmGbeKWuWH0f18e30SXRbIErYvqFAAj
IoVWWUr1Y59/atVWu87f06FvgsoSt2WMCXyAox/97Fz0Dzz7B7HMjx43zefvnuubyoXdUC9dx7H8
/fKs8Jqdx/9U2b4LuG+Cy7okIvUCGgyovwBaHdyjuoOS4EZYsM3ccN6oRrdh1v6vh2HyM8EmuC/X
Ld82tuG9fCJd6Qk4lQrH+2SqEXLEsVn2QWV9k4krh+q1ZBXRJy8cX7PWv80mf8MobTM3fLZewliy
AA9507CkgVhSHEEOISpP1xfm79HGT4wTcaO7Ih4LDB+CrMAfkoMSGyP//XrmmxgyAQlgCtoA9DBW
fnxqdKweplkd+rxT96ALy89MbOVB208ZhS0+Lb5OoCkG/A8eyvU5ryDKLFLgOdLQf961UCaabIji
qhQ5NHMkSn864rdxs8X6ZJu+kWxziamPK35jjWuMPw/JL8qeWvcGcWHf5FfjepNxp7D0pz7ELq85
RYDnTOf7wD4+NbzWFb3vdriIn9wuvGvVo4zL875JGz475QDVoTNwfagtAQ10z/2+y4JvKhJmvE7K
pECMlBzFcTAreDRLs2JfBkRh/d+r7cQlK4XPlhODOrhM3C8hVTfX18SSokz1QT4xvGMJBOBBPADl
mwbFA6UQpeT7oo0JDJt44bl4qcZuenMa9r+o/2vk+xRIfBMXlo25l881lp318UGN6oDctGtZTN6t
JnTAVS7hQViI2P9V8k9jGGL4XZVb34SGNUsm5iqB+1TycT33IWVjlTbipCXAm+CwhNXEbyMELwy+
Xg9womngodcXxhLeTTXBbJlV4vXrwzPuTkkcQVJma94WUzSlBIts4IVD1pRKn3GYwbUp03tvZb4J
DpsCzJrlmPji/nKbl5Y/YF32xkMTH9by0QvGbo24uJPFUXvctERLLDfhYS6bohxSCH9WBZfJNbj8
79yLfd1WvgkQE1UvHU/BGJsyPCwD6Af3HgZMLi3l+4OAEgJw2fLX1MrjnMT77PC/iLBKo2EU2xks
nzhufSvO8rqFW9zHBILNMeMsmTDyCAsnzi+Ft7jNG4Ft8PX/b/JmHTa+XmbsJnyT1HivcV/2HtRN
7cDAK8qIcV+fyrybnrIuh0Rp7TTLJzEmbKv3zOL/kZFDB6lnyJg7Ghzl+qUZxjsRtxupyDa0cU9d
/DEaxwpAhwDsBm4TfmHgoLq+p7ahjQRahF3/vyhfD0Ojrnfejlq2oc3zbt6LtpMeVl2Jl34qPi14
orw+a4uxmFAv1jQ5GUt4Dy4vfv8LSSJArrg+tmXaJqgLNBLhxFiCWztf7mI/f2qa7u760LZpr5Hs
jY1XlELuCkroJ67lnKe09obxXewKhx/aQTtbV0dLujCBXTp2Q1c3CFv9+ABv6lbsm/i1WSS0LZDh
qXmdudAHQhiYPfknKm4fW2wzX3/yzQLNrNSgIMG+ItHV8zP1n0dcxTZzkW14w0UVSwi4HTA80kU9
ZinIZVOU2hJUTq5vsG1pDEdteDU0UQBHXY9dBUiu27A57hvacFQw7IJjI8OqI2E0eQfeim4julhK
JaHhp1ESRZDEBWSesls8ZopfpOxTp1Spl503C5GWZG1itYreS8poWLFauC027mPXP8bNY1gCn3/e
tUAmUqtUEIWcGQOewx9m/+CCef1WNp6/RZhoMR6TGgs4a+H2dFJAUNUPUS1Pfvu7ocOXaOtlwrIP
JkTLY7ISCD1/yp6TeFialwAnX3ju/0cqDAzn7Ts+6mgteTZhf5cl3cexZYchazduv38v3fqmjmBX
T8NI1xqHrH8vpaApXLjJHjseHFrpfPDCFq+kz9c33BJNTYwWAlxczxonS6gSpWuQw8ky3qpB2Hbb
8GTpexP03jH44DcpUkwQ/IMwFPS/rs/dEigCw5tn2ScN56s7gJHkGERDl2ZAg+1LYX+ABW/CaJPE
mqu1vLe+EWka/h9qEJZ1MVFTRcBHNvdYl2R4pmWeTriyQhYq3V3lMKFTbtWTZlw7GoCs/hOh9w9t
5N9G1xVlf6raVYvaDF6emi30uSW+mVqCrtOEeRlj1rgTj+PvNbsguOHljO0U2oHm4b+TI1i//l8p
BTdv7uJqzD859S/c1cg+1Unf5NJyaeVFXouqAWn9+SlS1fKjW2S41fZlCXAmZoo5VZ2TAGuEDyjg
s4WmaEldk0DC4tuk+H3dtyxxwaTSmpqBjwNXKB+63wBASGvaruzX+3zLZNPqeSY9pMzhZ9s04lPV
OPOzaPx6F9zY941cPBQ50Aw+Gl/aoaDzScaOGs/UlWAavL44lsBjgqNqMiQ0AHD21K3vmEynEAi4
vT60JTT8BxKFSeZNPegTWo6fB598BEbgJmLFbVeIfbcVExlVFl7XE0jUnoY5PviZvOHws+uzt1iN
CXGac04XwHr1qQE7awLGqbDtjtUU7DsZmvCmtgkhSVYIDY3K+ahocxiYvzG0bebrVr+J9i1Z6gRK
8wrUceN91bZHKM5/8pa9C2Mcmv2SjZlTzehbngr5IvuyG7/wsY+SB4+Jot93vPW8f3/EQKo5m5QW
p1wim9C4KdPcCT5f31ubZRrZVvIy6DhkigBpDPMHT8kEPLvhPe/b9smLtnBglhRgKgxqHBeSsWtQ
AOjdNGBdqgHVrJeDhybs1tn4FIv/mqinueuDmim8KU8yfNBkOQ7tVpOopYHKN1FPjmzmZZiZXh+o
xtsegwe9e0PnCQBK967i+UFEgfo4hRdvU6DO9j1GSu6HjCV9CbTpei9Y39wIquHXd93iFyYiygOy
zfG0v5yGzpfnbg7oISLQiBel0BuuZ8lofxSo37geFQ7Lg7npf6KQdJsV8h3QIR9Q7JxSdwl/cXeB
Fhu0gvZ9j+Hno/TY3NWuwj0tuO2y7sjD5TyUdONbbMtl+HlFSTm3vd+fkgzYH/bIiTxEe6sqf3gY
36xUD+QfqOZmdcqJe79w/jvql30El75JtzWO+bhAPkCdCqd4x1Y1pKrhW8UU27IYGXnphkkMAwYv
+/CYg9q6ieqnumu/Xt9US9AwIVFRtNSCDFgXVqFUKz7hPFT4zbHUe1EuvomKYosWc+KO6tRUzgkm
BFfTGy5m8V4TFeUUQJD6NRZnfU4FbuzRqfyNWplt6DWWvzGYoou1P/ZgXem6+YsKyPsk2wihlmxg
km15oJbEDRhLjjJEXnRHvL1laHRQ8vn6ltpmvv7/zczdXnqq7LAocRM+x6BUbCGcu7HgtrkbTprX
ZYVWY4yN6hisJZ8EWlubdMXZXp+87Qe8f08+chIx83XywM2040MUPcrkvlVbGAjb8EYmXrIhbCGh
qiC5DplQlh+AbJmc+znceiO3+ZPhrl2+FDxcqzQsPDto7oF8zwpccvAWx6ZsY5H+vsOeiY7qeBW7
XjEAm9OXHyoJLGNXbxRQbEOvmeaN8XTOogTrMLQWWVpixiTcqvP9PZJ5JiSqcIco1HOrThXAXDI+
A9xZ8A2b//u+eiYUCseCsUgmwN3a5B631CNqewhhnup3JSfPREOFZah63QAvlvn9Zy6iu2CqPhb1
Fu+MbdUNl40mFJMQy9Rpwls2DZJ09l/2+JNncmvFMVRWJrqiCCZ2asfUWcURFkg9lVs1579bvGcC
opZlHBrHxdydwlkL2557xgtg2gFvsfkqb9tew21HqTwvErhiMPIpHG7WsINb+xx+2bdIhtNOshFg
4sTwCDp1Vhwm9+yT4JgDdXH9ByymbwKk/KlTjks4zNNVZ8q/tPl0k/e7MpVnUmy1MXjTg6pANADi
B5yUt3631Yv19/OlZyKhiEgmwvNcnVT9O1zbtZ17AK4m7x+o8t6FW5Al2+qsu/4m5gByESpHL39+
hWuRcmjPbFZjLK5lEmxNSR9IGtAO+tnBcfJAbM6C4/VdtQ1teG3AuG5KEnenNihvnUmf+2QL5mZb
EiPPktDxMwQFdQrn/p6T/COwdAdI733bN3Mjy0oG7c4qS3Blx3LrqHoIqd7wJdvMDVftmmoUSmLm
sWD1rZdwdCgnszoqdMnsqsJ4JjJqhK3XYZ+pP5iuycvft/W+Ao9ngqJCHbCZlxGet0gN1im/ehVF
uZGjLOZiYqI0y9TShH53GkfVpopHyaFqk30FHs/ERalI5wt0X4JvVLQl+OpxCwmXraufbeqGhzpg
NXGLdgy+1UkNqK7P0XjXbXVb2wZfLemN+ys6RPVYDMG3UhUSrX3TCyn4z12GboKiqs7JW1bL4Fuc
JTRV/hyl3lKPh32jG15atV0R4SXFeXXCBhz3DPeatpXD+froFk8ycVFCtD2kR7jzShs3Sgc2L4dZ
SLRRzNVWXrItveGs0SIhtuxF+ifARfI2QtPcV8Xz/vP1D7CNbqTVpIhdppop+OYQCGLQbnjxSL11
E7EMbmKjeF6hU6jr9Y8Vh5U2oZrSRuVb8dc2unEMZhWEJACJKl6noYPUsU7cBJAgsciNnG050Jgg
qQzI4irIE/6zWcE6IzofEx2/63NVHWZ3i3PDYkAmXsqf6zGZw6p9DcGjd0eXLLlF6V2CwTLojte3
2PYThu9SKdu646R9FXn9Vfpj/DP0Zn0ERptt5BPL8dLETilI2VQgIuI/xzrq3k1lEpznhbqpM7Ly
QLuKFykto9P1z7Fti+HQuuwCFhD82Cyi565vIPgZvlN5CB3ynZBhPGj9O9wtjhzLIZ/L736rx7sh
KNnZrYan6x9gs1vDoZupTnhdqfx7n0f9QQOonWrlb5EO2EY3HHqinor8DvGOBPVXzbzpUEyoA16f
uuWsaWKqSDTUSRAW3QvM6Mvc8YNP2xPqzSiTl59LXR+44+/bZhNihQg3O1Ecy5cgUVU6avdd6aDI
TGR5wHlu48yfYD//20UPSpt/77OOFlA/5j6eLCb/ueNPMkKLHXPSvHJgsf2LH0R3U1neXl89i5uY
mKumGJiz4Az64o3R0Y3724Sx17D3T2rKbpOxfbn+MxYLMNm02n5pGQHr/wvop441JHLTgJZbYHrb
N6w/+uYgUCQQCAQSyHvxnfqAZPQ4FeHJq9xnCU90sq27vM3QDCdH3cT1ehm1L0lBfzF0D7JePAyi
ey8j71dVFrdKbL3Kr2HwbzZg+HrUkQG3etV87xNwYN7Mk6RPah6m6hh5fGAblmb7FcPpYx4MOkSK
+hb6UATgflh9kgTX7ykmW4Qmtn03PL9zPJ4gxDffO8jugLpfTCnoWeLDdauybLwJzhr93MdzcN58
J0nyPkxckg40R2WxHX5UVQk5bcgvX/8ly3eYIK2ESwcJauhfEzcTx7yDqlPebiV1ywOWZ0K0UETQ
YJMv6+9VH32mRD/lubhZLWu1qlyXX+OQnVnG0JsT7nqw90zQFl6Mw7qcPP49B8Enurr4+Egz39nV
DeGZaC02Vy0hWdu+glwbdFG8puBDFiytQDexsfd/Xkn+4iMmZIs0nADoESSvM63PUXDfdv7vDBzL
hRfdFghmXssPkoXPLOs/dSHdiJc2QzCCgIwZqHnWX+1A8prWZdscG92Q43Uzs5wjAsPvIcQErEzm
Ld9Y2ObeLxrPxXMQFwJ0Dj2T90EkiLPBZGT7KcP5ZaWwN7PIvqEiyWOox7qzQOOXV1ftu34UVJAD
w/PRBqOmzVONOBB0sXRG7Wc/gGGvh4NSxeeiFOxYElE8dbKeioNyN+tyll8zwV75lOSN0w3dz8KZ
btfjWO6Mn6SS70vydZuG22IKJuCr4k7scLdPfgBVEB4Cp2Bohceh/7op2EZfv+1NUpvmUHIlAjTO
TNULDR2SkhJP3NcHty3QahRvBwdYXrpJQn/kQfRucqZPwzR+YGK4VXL85PT7Xk08E/k19klcZXSh
z+AJfFaQN0xl0n3ymZMfZZ09Xv+WP9JNfwkEJvqLUwj5tUHm/Jhd4YLdt5Nx55KDpFUJNd9Az7xx
zyqkY/0lyCCP7acMeE8n7aDInfhPKtaNPLtDP1agHkI3BGiRmE+qBOGKhsz9en2atv00Akcpsx6p
vJp+uHMX3cjMzW7ilk37vNnEjvk9oUPFF/2jDkBaA1L48ibuQv+GjhyYVnQen/d9hRE1kiWsvIxF
84/Ii0jq493goIN6H0bNM1FkGUACDgPxw7M3VX4axXV3aEbebGQMy3HHhJB15ZzwcSydV1+X8qyj
CShQlgS31F22DN6yySaUjJRZ4g6qnn6Q3POPQViCKGfaovS0aD96JoqMzaoP8WrnPg9dMB28vDmH
AXHTrqIH0EE8Nd3ykI0NXvsbsNMHwdEZ9D84Dm9svS3hmkgzOtC6HsgY/sic+IzT+6MbBaci0R/R
Ov+RDuUpBnvPeuGqI/JxbveJNnomAk2UAZm0dMVFdmXfH4rCiZYz5x4uSCIpmo2vs+3c+v83ETHC
ObvxeRg9jUURlofYbbr5gHZosXHestzqPMP9h4XE3Jtl8uQE0UPOtAPYgYM7dnzOouVjF0SfVVXc
Vmo+7nJUE5cmSpCeVwF+T9KYpLoQ4dHJ8y0JcstVyDPCAFR3/Norcvo0gXcn/gUGaz1+m7IBjd2I
xJnLUq6maqnP0MNb9AtNxinZOICtKeov0d5EqwWZCiPdOiD/ciUIbfg3cJOeap/coIh9c33tLD9h
YtUKSHeQFkrIP4sxPkYw5qCqvrLEPVSDs0+0yzMxazhFZk0+zcETUbo6RC6/9D7C3fUPsBizydeV
0bCYSauDp7bGonhy0MdxyTYo722Dr6v2xlO6QBJIvi7T09CG3wsBySvu7WSG8UxgGp9VOy2FNz3J
pn0YZ/AoZHpvejG1H8MBstZ47JieiiyjKXSpxKHM5ZYcmG1dDA+XczyUq/LL0+wO45GS4GM4gxP7
+o5aHM6EoQncBiAjN0xPneq/9G13oS0C7Ey8G+0MH5oK2NM8LLbggbZPMd07BDyQR1F1aZKqV4fC
AbrjkDhsnzq6Z9J1+a3LnW6OkqfcBzl1serhaTY+XV8qS5o3kWljF/Z9vCh+7L14+dorMPbHyMk3
vfx9/Qcsq2Pi0pyldUEzyviRB0t1WJK87lLPzeKf+4Y3Dv79qDwQP3LM34nv2nYUH0sUOTbSkMWO
TNKuQfnQryklP6IUfsvnvD2IDPdYmkE9Xdfl0fcG/73k4z4VIc/ErC3uUJSoXPNj6wb9WThe90Cj
cKfLkXWH3oQiqGNknW4mfpzG6qQTcTt3W6cO2yYb3tzQNqATTs9HhqpSTuRPX9Pv1zfYZqDGJd91
vLoMvSV5mtrYv5/FVKRJSPyDCtQWhNhWUSKGB9O8Lceu5fEP4Bwnp7kJiBPL5jApt6CPYSBKqIiU
vSIokLUia2R+YE0OHUzcmuLWL88zX/wo3LjK2j7YuPwvTVxHkAjix1ECYUX9s5OfSbiPnBK31n8b
AW7co2bErY+BN2b5KRmD8pF3y/xYdgNxjtf37O/m4Jq8XyKQVesmS31s8rg6z2UVPs9ltGy86v19
gVwT4eaqSQqWNfUxlwE2CWKKab1kn7022HWicU2YG+jJwCvsFzVEyMZL4MRfx0h96lSRp7nep1Hu
mlC3qtcCiGBeH7nTl0VahQ5w6wzaXrusyDUFJXkd+RlISDF+zMIPbVmNx0D3YZGSYdo4W1rcxjVR
b6XbgETaofmlCxYalqe8AheAn4LwORGHzq0ZmP1ix2lbdqwK9Ei0h1zoxT0MOnAgX1fxZqR7Tc4I
E6TPi2HOy+ApULoFK2crl3g4JETV5LLPqI0gEbiuW5QTp09LG/e4QvLkS5NndKMkYXMZw+s59UcP
9+38ItQwp1GIt+qW7QOWuCYwblraRKqx7C5ZJlG9nNwpe4+86W9hKP5+BXBNbJyulZiVF1c/iVM5
yTmqJkHyW10QOR38MayD+rYJtY42yqM2wzMBc/3E+hyUMPJ7o4YPcxumFHfpNq9PTDYPeQwmPdy3
i+Sx7bcIi/5+EnBNbUrPIz4B3538zqO1BZkIvDLxhyind0VTP66XUV9ukWnZVnONe2/ydKZJRMGR
IL8TrR+idnlPZfcAkMcXXWw1oVuszeQYS/o5DkLY8yUuGE97QaZjX7Gt2GMb3TgNENr1RdVQnI9Y
NhbwepQLDnHe8GFL7NqSAky+MVVwMMnPYfY0TvX8WmundL4oFFB1kZZxUOpdlzfX5B3jsV8PXZ3n
F+KS37p2Whw92vx0PZ7YvsHweDRZARJYFs4THf1WPJKlr+jXrmmD+HerO6I2orRlM0ysnRe1NYVO
a3+pPI53A+b6o0pBSbJVZ/t7qcY18XY0poVfxL3zhBpe/CH2yijlOhBHrsPf0VxkB29BNUVT5R0S
tVnv/9OI+9/ChmsC8XKSoxjZ9OKY6WkssgsPguxjMed4M0sd3scJxOVa0TnsqElYdhD+A5R/+j7N
hcNCGObk9u7D0LdL9wogrHZ/TGMT9Wmc0eBFVV7h5CkaflVYpgJSA5WPUh0f6YcZyOyKH2tV6rFK
JzQC8m8JzUsiT47XMDHf0hHin1/iSuqyTrOujPLXuKQ+4tG8JKI/OCC9TaB6iiJW0twUOsrAUbaR
9G17vUaUN5Ej8svEAQAsvu1+ksetXpG/v364Jp1a3nWicaaavYo5uluFpabx2Dri5k8NkxYbMd1m
RusnvZl60KvOIVkSPSk2ndk8fqFqheMVzaEYNSCFPTlnSXmOsq0ri+2zjCCly7IMi9wpLxSflYn2
XUOnL0tcP9KuPA983jrO237HOJhM0g8gIa6Hi/Ld30pE78IIt+vQ/QiO08c635IstW29cTpBpTlq
nEyyS87yZ71weW5ZRI/XQ5VtcCNU4XYzj9BuI0910hWpF5RVqgP69frgljhoQgxFGUZTB5nh1y73
H3TOfq1Dt+PwZd/wa0Z/Y1jRApIAxTL6SqS48dintQjauTtztYkwjOalbEVRJeCopeeAoR04mOg/
IaePS7FZP7Ysv4kwnADDRohBQy7hYez9woFKh7exW/It3InFRqN1a96sUT97vvDdIbwgWXzOg3FO
x4Y/4tPa1In0Vw6Pv74Zth9av/DND0UOUYFoQpyhafOuLAZcDnGMKmYmUzDG1xDf2tLjtq2Z4d7U
wwNm1Xn0CQfFBGhkBJHQgWzq9e+w2azh1IuHA2inffqUDPqD28Z3OHC+j3xvAxBiOQFGhjO3Uc6C
Pqimy0T0zVJX0cO0Yv21ByreIA43fsW2RKZXR32fj0lHLgBJOQexUHLoRfh6fYUsg5s4wzF3ixpT
nS6ooUCzbex0Ovn+Fp+d5ThuQguhlTSTatFYoCb6PEf+w5qUahfoQuZ8GEN9k3dbvmHZahNgKAW4
ykQ8zBdv8SLQsWR9xVka1VOffUmA0Qhvri+Y7ZOM3J3oqaCt50+X2hmPoo/f0Vo8ls78sUHT+eqB
g5L7Nt6EF7KIUDrIYL4QuUC4jmSoNW0+eNi+w3DxjCd4T6+d+ULpuPwTO2L+QcIC7N0Uj1zZYc7g
kxFY1rGUOgPI5Prq2czNcHcQ+eGlYpri15hUVRo7cZuWzSaY2OKPpmyn1EExsrENXhM6nJt4PgLv
8J7y4aWTWyKRlshoyncG7RA1o27mC0ij7oI6u106/ueR0yUQNK63uAktxyyTBS6jUePGTee/rses
9URSlXg1qpxluGk6cVMO7qs/h8G5VVu1B8uHmahDKqcg6oeJQDp3BDNYdJRz9NXX/H79sHxYNtzH
YgAm5JAlIwnakUyXfAFeJguEc5jVvNUBbzEAE3IY6CmbA9Ell8Xx09h3DhJ00XMzfWCFt/EBFsCA
a2IMMz/TSQN09sWd53Q1sklML26SfxyZf+/lWLhS3PdhWYKNi5+9TG48cti+zUj+VRFTVrX4XTV2
54qQoyLBfR6K12ALfGjbGyMkTIXqazbV42VkyUWUkDaWJN5qBbfEZ5MfTs1TXMQOHS6EkijtPDQM
iypJyTx/3xVaTJSh26k4dgYxXvq8JnjF8tQtg9jY6frotukbqX6C5GhNIjZe3Lrh6CvlXwFE+Lwe
IK+Pb9tdI8lPLS68osn7i5yrM15/PqxPxYqHnzUeczdOQ5b9NQGEgQDyrgpidSGBHB6KitSf8X6x
D6zlmsDBuUPGiN2KXtBm8W5xYDi19j5DXuUbkv75+irZvmANXm/OpWFORVgtQ3wBJr5FW19dodQv
f1wf3BIB/0MaB8nyRoSuusyBvAD9+2t1Zhoq3KT68P9wuLZ9hOHIQJbVTZFF6pXN0asXTWgQInN2
vP4RFjs1YYM0qqinAYO+iDp0yiNoiruXNnfyZy9x5sP137B9gJHEXReYrRF3wYuUgALgnYqCVWn6
sm9w48hOxkEmQZR3F1LpJ+ICku5nUM+4PrhtdQwvhiIV1Vzy7jKNq8Jpm4u7cWp+NllW7lx/04/z
hUxZQboLgIr1YXALkVaTUxyCZJPmyLL8JuKPTszz6zrsLv48QCRpEupTSLxq36HTBPt1UwNQhgeV
5KLqwzodllouBy3y6df1LbCcbEy4n6qIr2fWdRd4WooU+h0o4JSJ5kj95iYu43freWMVQd/3c2u8
fRMxVKhBTZ34PXIae26z/KOr8DNjfsud8sxF+dkZwoe22uqmscQQE9aXRSQmJICBrWEcLVs3uoZo
b0jvFu5/hXTCrp5v11tN481XTYrm9Sgj/8JCLQ7BQpa0gLLghpfYDMzwb4FnExGCGftSKaW9+5Er
6R5Cv0XrwfVNsbihCeOTZe3mjnTbC0AT7wdXRKexlS3QneOn6z9g+wLDz5u6zVQu8ANoLxR3AA0i
WZTZcnt9dNsmGz4OkFs+yzVRrPakxrxKayAcV4MKBvwSIAZ313/IcigwIXtQEhZtgKaJy3qf8eLx
SxKyz70Einj3sdKE7AW55v4AvZlLRLu7WoPko4nYxx4F3d0x3UTuadEF3f+QdiXNcePM8hcxggRB
EriSTXZLsiRLtrX4gvB4xgD3fcOvf9lz0ocRmxH95jShcBCNpQqFqqzMruqdFzav2WPPZRpXjPY7
HmtrlQwTHykbuU+F/YJeIrDWjfOBlO39qKu7IbB30t4bB8pE8Dmu1uVYKeelEJPXhDPTxWmGIs2v
yxu94RRNDF+Kijz1O2K/9PBGaek81ks9hTXipoFUB6fxfrrZ8JBR8DBeHnDDAh3DxFMGgjkyevYL
9JfcZ74WMI46cJwpUUVa75F0bxiKie8LMqR81LKQd2RFkykPkrqdn85puKUhtyMrny9PZiOVYTLO
sTl3Fjli9ca2eF7TVYalGyRu0N+f8zK4jaF0onZsf2vhDNtPZ26NpejJO7GbWzL73zMN+iM8By5P
ZeMsmzC/Zs0tYNVa8j6v/o2i6fPo+F+LlkTzNOwgGDY2xQT6cRTbFRN59dKX5Zeynh9yMKij9+s+
ndv7uvGvu6JMMjpoffp6aCz90kPz+85eS3bMhpQnl9dpaxKGzTcN6PdBb2u/IIGYMLnYcdYuT+dt
VgKPgtQbdm6Sjf02oX6i66a+rKl+gXx5Fg5z6RwFVBAiCxnNr5fnsuFbTLxfXeaz77WDfqHppL+K
obduGssd/7789a0JGJbOPStvgqDSL50n+UHbvYjHbGqTcSXr4fIQWxMwQnYIjxdihVgtMhNCHohf
pEnpefPx8te3TMK4ywcJ0Z+5sPWLgwd328G6R2of23n+29XlThZ8a5EMq266DCCpZtQvgksnroSP
rl60jZ+vwGJnGp8vElp3/zdkY8tYDaS26pdl9Yb7LG3f7GbOd7zS1sfPnvFjPIi882o1zvKynpk/
ajo+pXIvFfm5qdkmjC/vuINelZS9D0P1nPvr0SHk58zHxK71H6/dK4x+vgW2CeazwfjBrDFn76nv
PDrov0FR4kn3g9q58T4/RrYJ5GvbVTDpWsF7MPnx+c0BmqpHNlRHja7kyyd1a6XOu/NhF+igJqpS
W75od/iGEiYAihA2SWM9gudgN4O6NRHDoEdRUeg+AoFG7RRKrZgJpD2f0C74bwXiupkYFi3Luh27
BWO4K/1zHgJ+40Zm3s35cbZ/mW4dW8O0A6e0WVsPAGmFQR27e11Pn8cDtintiQKMD+4bz32fg/Rx
1t8JXpfnA1tjtyf9vWH1TuS58ftNvF7bp6BCzH33Xcz+gXIoqOyaw8Yum1A95lGUAEbMgfL5UM3B
yeohAbMAEoNhLm/y1hDnY/zhuDqF9gO75ORd5/UtjuvqdeBH5pGzx7a4YdImGG8J6iIFulX88BcO
zL9/57D1Fq/xndfRhrmZXHa5NTCBVSL/LhF+//kR5k3+fYYXANhxdvzG1h4bRj0Wc5ZXs3Tf05w8
rrVVhRZoWXY+/nncbzPDloFWbMoyb5f3jPhfOS8il5ZHivfjOaoEMPJM9VF2wVXFN9tE481Ntkyq
peU7aSZFb0nlDtW3jGfOHtxv60QZ9lxZNXhHuereraqBskeUkWzRx7Kl6M4IIdgz10BQj7bI/rl8
greWz7i2pRCyL9q1e5+5iAr4deDI4gp8qks6HRRc1TTi77tHYcOvmBA9P2s6z+785p3DkZx3KsdJ
q8HuOVdTUiH2zPgeIcPWUMaFLsEOm9KFNe81ZnOeHc73uXYOKYTkTInlIDV9eQ03rMgE6Am3mSeB
9oj32Z+fVhIkPvIYLgcgnf6lUhJdN8r5xHzwNb1tSdqgxe596IebM3cBmHMS2rD7YLAjG6CPy8Ns
LdvZE30Yhg/KzVq6Nu9rW4TnoVasVT6JaOBIbqRjInZl3bbWzfALdbd0c45E2TvX9UHJHwS1X5mK
KKt+Z+vea3PjgJtSoyBjsAcBksF3kfbhTOqjWGk4ITmKrvvwPB8Gn5Fhftctn3HtA6pLHa8r6/d+
KMMUxOfl+eUJG7LzMvx/xUqmECkyTiRA85R6qWxykkGaBMt006npsCgn7q1m53Sfd+O/8FMkX//3
QBQ9+EAK4vK3FuCsXxAlBYazrWm1R/e74fFMUFzvdKrv6jx7z3FN/1uQtaqvgzM98HIv/t64RU1t
0nEOrDSFHvS7IF0aMlUfe8Jfzo27lzd9g2nCNrFxNj6bOlZvvRGqNa3CiUioWkTQgUjH+tBV0C5u
IyTAav8ZrqKp7kpSZbyMCHFGi4d+3XptcapHORZIuPRifqNqLYcbsMZN/s5dv7GPJrSu4qPbW0EF
pi3e0ObU1Q64g6henD2C+w1zNqF1Ne/azFGe/TamqSihL20t6wyU4LJk7nEEvWeFpBKIsni0BLJs
d96dW9M6//2Dv8KLUzbdypc3aDG53heaoWX6+2Rr3V935ZsyqK0ntazU1LwR1dS/Rjj0n3JCf/bl
o7P18w1/4U9dsaAS1b/VTVXIg1at0x/HIfPY8fIAW7tiBBRQtwUvEe+HN0uUIRjkojM5g4BpeSW5
q/y9svKWiRleQlNX6QDYtzdXQI/yF5mXQDwxl9n5T3Rg+PLbVbMxsXaEScEBS2/eUre+O18baVqh
uknBnIALfre6snFpmKC7UqHBUxNWv7W5+teLS9yvaT89lEyGwnaiBkFEJ64MVUzgXQ6g0uqzsXwh
YvjrnHg9R0V9S+PVcV6l/EHJelUS3jZZ/Xif2ULMbvrGi55/76HZ/r32df18eXc2XLmJtmuk1D78
jHqzsG6HfGl00nDnRHKqD71uxp0QZeOseYbJtxPj6VrmCqLEfq9DLFRnocRmgeu0Wwe1x4S2NYz7
v55lkY4Gi0rHXvOA349ZkaggeIdk1HX+2ETaydpGpkm17DXrydK/C/BsqnAQlWNd9zg1cXZjTWk+
kjR4XZv+XgYWQnx5WjQNM3/e8V4bwaKJsQt0nc1VU/mvjq/qpAW/SyjaToQU8RQZCTsMEPkL26Z0
D5dP2Ia7/A/ETqbaHy3hvU7TMD8oUY6vhb9Me/TFG1tuQutqllFouyvyGsh+7o60twPn7iw1o6Hy
ueRzct0szr76w50liUVLuw6yeM4hbNa3c8gBHtyxjg0jNMF1suu1V2cMParDnJw3ogZP8kSD207w
nfrH1hDn5fvw+0eyWJza+fAqytR6dUgthZtApmj1dDgh+LXnrzmHqsvOcm0NZ9h73QNLSSc7i/Nu
Yl+FIFUkROrctsAnJ7Ki7p/L27I1jmHwtc9REy4nFed98b1vUT5MSX0rlvZeL7v4ma0TbFz4JC0y
SdSsYrEgFgUDF4vO+JnLM9j6uHHZ+4DN29nqZzGb1h/piBdPQYa9B+jW8hhX/OKsbdstOLXFBPZ9
XH42lY/nxKzN3ferfr8Jr3NTx3drLy1ecYH4v7I5Va8DVb2zYxoby2Pi6+BsLc3WMX8NRgn6q6pg
eoyqsyruzgAbS+Qahj1aTsP/5SmrB/naLupvP7OPrqa37u57dsNFmRA7IGNBfOX62Wsu8/me6oby
Q155dA2n1Gn3CFS3JmJY+IQa17AufpFAEfGJKPtrQF2IDS63bJJ7jmprN85//+BFSr1UTs28Imly
F/T/LZtDjdbjna3YWifDmJeUggm7EkWyyM77C8oF7njuBqffKc2KLLnuvBrG3IN12y+R6Uk0UvCR
U6fLUc/LHgRnI3Q3lVkbCeYEZmEKguAdVc08PaqKFjf+ItNDUPUr0j6zF103FcO6g1ZWOdIkRbJ2
2TcPTjWunX6PZmJjq028nU3dovW8BuuU0Ue1Nn60VHwPMLb1cSPRN4ytRDdqjp2eW3IzrmOdQJh9
7xxtPAVMsJ0gNCjclMhXiM1VYTOSfxNI4PaJx6bTocYl61a/1bgH7NqwPJNMr9SD78u+KpLa4ae5
cLxwBN+EwNNmghrnjnFsTcow7xXBpjN0s3y16/QEapEDaHJbMNaqHr3ALv8OOtTVc45XnSwTaVfm
XIE7PrO++9JG3q0C2B9txehguDL/alLoMUq6lhfcejm/1s4vtXO1atVDTOYhQhS6Y+wbHuU/kDu9
MpL3TMV0GFU449KuF/SI7t/eW7ti3N6AxY/2WPnWS1ZUd2p2ogIhVJ6O0ZiPsVOWR1GBgmm4Lq9h
8uXB1GXWcFIkyE7CZGQtqyqevHnh3y7v+8Z6mdC7yhvBW4DW8KQN9BI5Ey0TEDO7xxUY9PjyEBvG
YiLvvN73G3cNigSyh8EN2EDcY18M9skD6i9kZXPldWii73jOJM0sliNZrEf31gm0xSB9MfqRpEK9
942S9K/rpnSe6odbEWhtF6yW8Gb9yOaf06KHh4p7sxWxQpMnLS2+xym9cb2YgLwgLfSooeyYdN2c
3XekfE79IhYtVUerydD8E+yBMDdYTGwTnIdKTFfzqQxeyFkKFHlX0PEm0lYnT1tHRAHH0RmTdppP
YBTYORpbszPu/64swJPgoME90NnJljJB+KpCMMo94u111Fmwl/zdGsiIAdDBOpG1bbIzmONbMQ5L
tAauitwW+jd9lyZi8PeQ8VtDGQ7CGy1/sFyJY5iP/yBYzgFize5EIE4Wr5wwUMP3y4dwayAjGPCX
2XGXIc8TCCh8Y7P4J3Ost34iR3d1qtDtsj+Xx9nIH5hYPctmQc2RCkerr87DytXoKihuGm86sXr6
Aej00wDZy8tjbYQJJmhPdHMRdB1IugaXC3JAU3kG1dGCVHvsEVsDnBfzg+XWxPMINsd/KScSDV3+
PubpdfthsvMVAXcqadVZgtLcfVBYaTjy8mEoXVBx5CkYY/OdnNHWHM6+/MMc0mnI7IVZqCXNObWi
omXZfe1k87gTZW4cLBOoF9jt0My9jfJoLY7a63PEtlNcL/pGsxxaXekeV8vWRAzznxAKQuBqxkCd
m7777qTfe+ZxuRNAbX3eMHolZmuYLJIlg9+PTshInS2gqhwXdeVpNUzdciu8XWBoiTVn68EXK4ip
x/ran2/YtyX9SaxygC1IZb+7Q+3eWrau9tiuP735KTeBemOWDiJFH3FCB+vBK8AUirbohEE3fucY
fbr8GMAI+a119AOFclMysO4vLx9cNEOrYW91PvVK+LphyJab21YPUunEw9Wx5OQBqdSvxK7+KS15
GnovntZa78zkU4PAWMZ1Tzxr9ldXZQmzxZdFIQU8Kf3ipk1CXRBMztc9wTCQYdmgcXCwZGmWKBWM
hzJ3dQJWBOcaqDK+ft6oD36Dez7TtgNHDg6SCh3doJt5KAdQI+zc5ufl+E8RGt83zHmtQBOhS/il
FU28iSz8k2dXp47lzQFkUjtpza29MIwaQjTSC9B1nPilRnKRDwkc63GiSGHLZnmzg0DsuI+t6RjW
3aZzTlYvx65bzt2ig58enU5ltSQoVV/T64wVM0x8BnY8h4gr9rvtviCqB1+yJaHBzuNlDb5dvlI3
7Pw/4D2HyBYpR0jQVEUXs9JxEPLU3ZeBt+N10zBBfMNCu9oecGx5V8XcxzR4/uav462n05vLs9hw
Jv+h2KtYXo4Sl2sPbENcZWyIqdCv133csO9+AcP3ZAuV6HQMHmue6VObarKHftv67YZVq64sIfiH
5WlyYOv7eZKRvYuq39pew6iFm/LAnXGE8kpB1aj/kQEPtlTNTi1ywwhM5N5kFZlKZ6aS3nL/Sl3/
hdgjKcLGceqwpXM7XGdsJmbPH7Q7BhTToMF0ryr9WNoDpuG8Df2ebAr9N2L9xEGZ/HneAg240nbS
H3hLU3YTpFynx6GuyD/cc7xvNbTmyA+/S3V3qCentjoUGbJ0enZ42s133WqnMrGyLP/pV/gvGtEZ
xb4VvpfatyOeueJnMK5KHKDeif+VXl7KkNZ16h+4kG7iB8CByTFYm0On53Y6TKs/sqjM6RKcW6+R
JVQgHZNH0AQhYgQQyW/bYzmU1VsFMq0mYWIK0ijooCNxmMbccRLPkfV8aKZAuoehqvTfQEGwd7Jm
ThlOouvfNEVZL2ptdzkVbPafckkg8cBq3TyA1wW0uwsfZ8YjWxd2d/AqoG68iekhnFe2WjdoqNbq
G8k9ilyKhJp1WLSj7YZ9wfsnnbe0/ouIKbcSB2SUNJGrO/yu8gFXTL8yxz/U7JyjJAHSVZHfBCsJ
oflVOg+tEqp/W6eSWc9qItq76xwnnyKaMeGHdQHplzt4wupRe1a7Jik4O+jy4AfdSsfIA/HhGjFf
uyLRzTLlR2uSLTuJoesoXlt2WsivQdPR5R+ydrnz1GtXem2EPXeh9FeMX6j06XgA1dCYFA4AenNa
a37AFvDgyWtaVR3AfFPRexetpxRMezIDLMNXbMjeS23lzgNwhKII9Qq4RuR3NZvvAHpQC2DF+QpJ
jxrs9ODkY/iLi0IfVk2xDOjyIkjT4Aj6nurWhhLZBHEtkDjUfwQ5K9qkPIXrLJ2s9h78FORQJ1bJ
qTwy4JQG0NO4LXbZc3MHkRpIJngei75pFivM7Aa0nCGRjWuXidWtyn+0Jp+9cEmgtuEHWQ9VSJdY
Kwq/6fp7dtr127xa/U22yP6rlt7cwiNlbh2SbhiyENJI+XOFABS1YUU7qJhxUIwn4J/uyukMxXfT
XypzJ/91HWbR/qmmQvJ/0EENTv6lsIEUDdYU2gXUHbCdAV51U7ius+6PsqH9dJPOVv9iIfVUPVee
Bwbe2m9mWhwmbvXjlxZoJz9kNcUBGlxCfvuuP3mRnYH1KARnZCXDiqf1XxZv0y+UrevypT3zRoc5
pOqquM5ZLw446AiX22r9CULs9Xflu15x1/oLGGCRu8nGGxsIwOxY6KCyn+2FqCEsW7DEHnMsmgz5
JNMm6hrFxh/uCPLQUPuWfi7KZVGH2g5ITGfNvlUrND9OuJf8X5BR8B6CaZjsk7NYgR35YCD/IXvb
e9Fr44nv88wLHeZBMzwOa9CltyhfO2NckcqZwNY6COduzhVzvgwIz/K3JUB++WDlS5vfl4FQY0xV
V6/fUT8augdLNY48oA5uv3WNTSExX6omDQn6Y+ynauxXsE6SiblHz16qMWwdCyu4Mkq7sAfRYxqm
QxGoO6pEA1mttv/ai5r/LYIMuinww+D1Uk7ZofyZNc9Cr60V5SgD/ZCDDbGssbeoFwdVLbqvzuox
EC4EUxGMz2OqZ9Adrd7CuyaENVbu0QczA8PuZ2CpUjrtrWgAmU8XLmSCI7F6x7vvp6V+SnvFnaPl
DL4Mmcz13z0WcwgzNAfaB1UP3A/9lvDg2FKxfnUc4raHHtiC/uCvvZVF7oyXPag2a/596cbh1wQG
K6hDoGHWW+DwZKqifBlkQujg/sE6DH08ycrliScXMHDWZat1RJ0aZ0f1vuRj2PGiyP+G8+qgS9nb
rI/8iSLV79Em11kouXLb08Ttenqcqee75/bo2dbx5IBSMY89Uvf+oy3HdvrGChW84yLAuQMcNF2+
LGABlFHH61l8hYIboDGjVtBKGtpy5TEv0KscpwHk1aI86AlFDcnLxd1AFiKP6H+CwiOQgf6rhf4q
AGZxqfSJ5Y+eWMOOjj1J6qBMl4Mq5uZ7pzlSrCXIFKxjhswlg4es8z6kbimOIBEHG05YQC7bJmHf
sGmMSwfkI4kQCr6WZqhP66ibiAdNhoWr4Q8Mtu8PdiH8dyvw7TUm1lB8H3GbvCJerosHTnttP82o
8Xg387LUzaF0REYOTYXe35u1pC1ueKsj4xEN66MXI/U2WgknQ7M+B5PVDne81RlgdmBK+OIVZBXI
eBcuO8m8DZonOojWeaVigYgSkDggW2f1aqObmy8ECX8JZjQhc5Aul6oOSAIMSjo8U0mhF22l7kKO
QOnX7Y3VdRqApBm6uQr3mYubJ0TLLktvCvSVQYeyneQy4oMp1DlW1QfVwWaA/z1r25sbXKnV5IHV
h+F0rbwNfldTVgAEVoqmBXinQSwTT1rjXwo4//rUQHirjyFeTfJoyhbV3qJRv/mjuAYuBpLibf7D
y8rm2Rlk+U8HMtg+ql3XZ+/jwofXBZ6hvVkBxZ5uiqL2+ilCF4tf3y8zHu4s4pVqv9GMF+IVhVNd
nan57HUGNDzP5TP6tYR/O/VjUMZQW8Pt3BXpymL0LHfzLfa/7O+Z4tatq1wmY292+t+QhkG+NOy7
LuVRPTsZunL4OUmQpb6njq5sR3CaFYpCy8cBkUIZc0fX32fa8gYF0CyTt9TOZZtcjtC3olzjoYQC
+lm8FWFoAF71OylsDnRJ7j/NfevuDLERpZtdDx7kgevRwSPAKyClWLl1/sMtmvLpqgmYtMTQLLMd
Ajxc0mvVq2hGsW2Oh0JBSzcPpnIvob41CSMrIjJvKDKkXdArPL6SSnYHpuy9qufGJgTGMykl/pRn
SGUmVm0XJ+6SP2VPrDgrV7mzB1sjnP/+IUNROn5ZVb2rErsds1Pr5mU0Izd448p0Lyt1/rGfvAEC
472kGOrE+WKpZAiofQOFABUpOpOjf+7WUEu1Hi9v+Eaewmxp8NcikCxL02Qc9P2kBh7mpXMPDH0s
/BLphL3Wia0dN/IhrkfgGz3MJ/Vm1IYtf76xizLYeZZtZNnM9gUuqd+iH1YBcACDFj6/WavuvnLt
Q8dUl7g5QjIw3exUO7f2xrDy3Ep1qacWcyn8AETZxYMNYNfBUw0axa6S16LcbGVQS1A0C68V8AcQ
ugimvEpAytvvnOCN7TC7GFpkuzql1zSpazGcXCgBAVHLqmpqrnwpm20My9hCmpeJ9IfHlgeHDTeB
09+c8W/Yop1H/9YkzvvzwQzBp+xIt+lTIGYsccxc6CUosFPvnKmtrxtGztCzLEDHAkfr1PkvpQDR
DnEheVdBTbDB53E//Ho8eYfWJWcnMlPQUpWtAs07WKqKq/CtGMDIc+ZL7zuWNatEuK56kDhHD1aq
0muabfF1w6C1mmZ3LLD4js8hbRk47Zn2WAMMcuX6G3nNgq94k7paJTW3KEIftNgtAd9Tddpw4b5h
w6AMkkvt4VG9WH0dcXdofjUBmOwp6m75zgw2fKvZYIDwDqIBKXZ4adSjVrQJV6s+pXK8zQL22IKz
5rIP3zip/+kwcDuQ4LS2SirE2ZGwB5Cc9ewqqCblZkPBlKpVNQgHEjDBQSogfV6CuQ6hHpBk3m6V
Z2sKhimvK4fEEtQek1n5KqQZIIiWX+8kZbf2wbDkGQjmINC2TEQ/93elEEe0Rd1n9ToAI9/koD1t
dtzqxj1kdhOgx3VsgxI+Y6E56GjbL1THNct/ZmlzMzQjXup76NytkQzjbmxlNexs3GXPbzj/2Yvg
rsPLrA+W2AW4JM3G60JCs7cAjIhUyuU8J4A4ICIJX+V2eRlnNUt3DGVrMoapTwLCV6NEvXOp6fO5
ydEt22hpnJPWaVKs90G/h0z8FBaFw2yYfaBEq9J+hE+sNEJzN1rS/HEQLBl6+pBP5DRZ/Lnw1E5R
Y+NYmy0GMnOV6GpECvaggJ22GnA5h7Vl+d6O6W8cbbPJgKS4MLI0s2LLUr+yiseARp3TWl0WZU1/
m9E9admtmZx/wIfbamkRIVRdacVgv4IUUpcPN0Ja6/NlD7bhjc0+A2IRNCMTnOal6evixrHw4otQ
Yp9JXBCI1x0uD7M1CcMRZLKTNEXDewyIVRCiI785eJlcdr5+9lWfhOz0POqHJaqR43aqBUFonXXD
cWps+1Gmc/Zj9QeFYlmQH6+bhWH6QDuQoYcWVdwA5fetJUMXySztrqu+mry9owro0iLYidMpiOgy
jKErpj3t7a0lMgw9tW09FQ2VCW1VfYvQ3FqmcIAEaxqukEIrh9BNy/yabk7I2Rm2no+NCnwwniWl
QLD10rI2LR+UC/zdjtvaOE5mh4H2KS1zgqdlIeviyYP2fNL1uXfdRpgNBlk92NYisBFSWOSLXleB
3u+5+nH5EH0Oo6PcbC/IIeJdIMFpvyCjjWZREYyF1QPDMVhNGyvH6Z0y6Se8O8C3W4FmTx79pkxh
kD4ymNSLnJL5ameqG17M7EMYIB80lEUt4vZMggZCD/qAqj+LJe1EVBF/icgEzb/LM984g67hBPzB
7aRqbCtec5i+9gpx7LJ2vh8hpXFAilzEl8fZOh2GO1C8k+WUtSKuVF4nE3EAxxigQHL56+df+4mz
cQ0n4HhAJA0geY5ZN1s3M5LVEZJi9AC9vTq6PMTWQpH/9WdBWzDHPROUQWzkNA20DfWC5PkAqKC1
ur8uD7K1SoZH6MFtTsBGJ2KtnSqxmaMf0YCS79y/W1MwXIAD/hm9LtjrMWV+6KlWPGnmdxFB0vXY
rVO2E2FuzMLsSRCWJSYCtHXcDoWIrNqFUjKv5JVfP4dNHy4WMI66fEHpLc6F74FcOGA3VLC9RMPG
STKbEpymzxGnVDinHbcOC/WHe+2L/GHpKb/OUZp9CGjCsn3aY5PRC1J8FTxwbtJa7LFIby2+YdAs
y/jgnd2wDVRjvLiWE7VC7iH1t75+/vuHxee8C7yZwzdBnEO8jl463Mg8bXbu8q3FN8wYBA+dFqjb
xiR3q1NNJ3UiUzafsqG48h4xWw1ox7Qgfg6ewZThqaCm/NaXGvWvywa8YWLEMGDlzXMGEUQRO8Pi
HmhfnMq+vhlS+5/BWdIdV7QRtpv9BX6GInW2LBx4hzFq/DGxlHubd/kpr0GReiZBgz3zdNpxrht7
bnYblOUMKu8Kc2qnhhwWh2YHgKv2ZNY3bjuz0aBaA5uVJb4ubX7TsvE7y8oshkJmuABeENkEQhaX
92ZrHudf8OHsSq2rTvpSxDaRVQRxXgu1o6zeWaWteZxPxIevwx5AlSmViKmb/wJhdB6C/+l9ct1j
QNO/IMO6BwHdOGJmc8GMfrhsJvBQOAb8VRYs/9L0rL+x8dCNHeXIK5NCZmtBnYmOz5XFY5F2acT6
LjutXuVGqrTtKxfNMPjCYtxxvNWKwc31lQB+gsda/o6C5cn3Bap5sr1KQY9yk+3XoV4J6S5HxLNE
afEnr1Ylb8sM1e6bYhIos0McC89gNgPDc91xM1xB5ct16MvFioPeWX6XgdM8CbZYz9d93bjLGxvU
DO7AeWxlM48kvn4gWdbtYAPPd+kn8ZTZPeD6ldK2W+PrJP8GtEQaN3MJKAz6SAYLwIygAE99te7c
6Bsn2uwfwD3lAs/UcgS8SiSrcIvEsef+NIOHPWrlusdBsDWO4QCQave6widgQywFrPNGWBokqlAw
2snAb1xfZi8ByQWfRInvS3JvzV8yBFXe18vbvfVp41YvULkHAxA+rSTudFTvVehVxc5J3fq4cakP
Y1mn3QDgTpD9sJfj0v520yt/t2ngS9kD7oZP+/S7vTyM7cm+Mliwyf86XBJ0INLnHo+DzB/AcEd4
lIE/AWCj+cpUsm2YMAREiE/QIhKP5Rwc/CrQ0ajb4Hh5TzfuI9swYbzhlsXnDo9n3iIAGYaVAyOl
u5fLn//8tDOzVQDQpIJV7Qo4ljfE/lIcayj3drpK0i7fMdzPDw4zmwWakk+8IgtOpVvFowNWfkqS
kkw7n/98gdh/ugXmEQpcLthLu9KLBvk2If1yeW0+v6yZ2RtQsbZsUFD2D4LZQHsiqrEnpHjqRBRO
ONlsZ5it9TGsFh0gjZXbmICrjoCQRbzLQt/Ze6p8LvZFmdkaQBE6AdBz/vwEUNtdL2UsCvaNyj8B
TQKvjGVpHSAvf6D1Xhlq61AZ9pwT3w2mbgI4tpuAPtS3nVtEVU/uMr3njbZ23bTrkZalnWKIoGQo
oT0twZ7E1NaPN8155LSxe6xX3b94k4oCgGSsR0S2h8unauv7hkG3HHysvoNfzpARGr0AYEEGPivg
4fSetsrGiTL7AnJNUz0tGKJd11vpigMs7pgp96o+DWb2BCjbq2SZYYWk69xWxRp5OogCp7vv1ipp
nSsN2+wLqHPb6/rzFi9CH/zltdbkOoszWX1d5UPKQ4xYH+e+LX6vVIZu/evy9m4cTJPSt27bEsBJ
fLuDOFCDpIbaa4/ZODjsPOKHtwOiN9Cv2zY7+IO8gYUlAo+32pOP3rjXD7p1cAzDZQzCkKLGj+/z
b+X4c6ofWPV0eV22Pm0YbO0PUzr2+LTyILbNXwL+bVreL397a80Nk/0/zs6tOU5defufiCpAEohb
mPHYYyd2xolzuKESJ0GchMRBSPr07zP/q2zeNZ4q3+yVylobBkktdbe6n99Eo8VH6EnbTfYL2rZz
272rX5JyvjHWtUZgjmoPbAb6t/FQbevuhuEmpQ6d6KJ4+9dfmNdtdZrnjYlbQLV3fhyOgt7y+E+a
yF0Vnd5+/oWR39anDUuQtmGKb4jQhZQEn+zwUQzT/u2HXxj6rfauyTjJzDjh4Yko3PhNu7/ve/B5
tP5Z7TxqPSs5/J6atOIoXIfmZzFWf95++qUxOf/9P09vNOtWJjHmpv/e1X1umSoov1LmcenhG0Nt
krFKpcSAczewHADauzF1x264ttwvPX9jpVWIMx2V8MlOpV8UP8pw3oV03r1vZDZ2GoejhGsDWypD
1Jx13/2wh4rd/n0P3xiqV8JCXCWEM9stv5CF+F2z6Vx4ca1P+9LIbMw1rdszoGWEKQU3U0T2Kco9
x+5acv/CWt+Wl/Uq4nFmMO6xvg/Sm9j+eXtULj33HF//sxjRshL3aY3najd9mlX0RNNrfZuXHr0J
ZsmMC4+2w6P7MPsgIP06kWto5wtjvdWznY1cDJqn4FfSlxEXKGy6WbJrBTSXHn7++3+GJFuMo7w5
TyR5Wbo077sbruWVDffSw8+D9c/DyZItqGPSCbze+0qiuwY9PvJapvLSiG+Ms2Z8ZZOD8WdR/1LL
sM4nsV7xLS798I1tLoQ1iBPww1P7nGX1ra0/lPH7CnT5lgQ/gmQdgZiL+UzaQ+deuvboy3T/9hK/
9Ms3hjk184iuuQFe0TkGNLclmrLW5Mp+e2HItzVjwgBVTDge3svu1qLtPWbXTP7C2bwtE5vnDNo5
Cx7dkJdGMvSFocszPXEd7d4emP/OofFtpdgqO7FAvQBTGoQfOoYkHUImZUd00fTtnDPV/krDa3Kh
F2Zhqz5bAdJWD1Gb7ZOwL4tSrk3O69QcstZdu1jKYEP/f06QbyVojZdqFarHXIw3KUcRrlx2LPve
ip9OhbmAOkv9rjwaaCL/a8W24bTtfYv1uuq7laV51aA7Yk2ja5jsC+E/21jyRMaSTKxJdix97Lm9
Y+vTCp1o+XONliuZ7UsTsjHohPZpk0Eyezc1dwziK+Q0QEfmfStrc9Ymdk5pFuDZgwuOPHhRgUYz
0K8OXIlwLtr2XYXdfFsd1qFzslt7vMaIn+nA87NxNwjJ+2tHwQUT3NaD4ZIP7qVI2K436K4Ns4/e
mTvhk5Me9Je3h+rCBrKtCNOopJijQGT7vursoy27+Wmx/kqhxoU53gLdk9HrpBW4UEIvl1p2OhhZ
u9cu4nYXZQ3//fYnXBqljbuMS1AVxE5wdAG56QAsc3PLXBXnYR/4G/yC4ent91zYr+j5K/85O1Ng
zNJUEr6vdfKj9Zk9NLExhUH/UbSgD5CG5Xo/kehKcu+CDW7rwxpvhpQyy/d26G9Bb3rlq/9Wyeng
6foxa6NrSZ9Lk7Sx9RagAPSHDeke+tVDUXN0TKfSDLkzcFbfHrlLi2xj6wsgJRZNZukeGgTjkaYZ
vetV11zxaS49fWPtNaT3SnQ/JPswdeFHVnZ2udUdZEjet1NtC8Mg4rN2aFJOdsE4F02QoLI5PqDB
7n1H+LYsLAnHKcrSju7jZASWDa2eR+UD8eddQ78tC6u7sc3ihrM97yKyHkNlPVKepLbiyjK9MPrb
wrAhhFQrmlLZfoj9vKvwp/t0DJOvb//8Cza3LfWKJyEs7Q3buy46uPJbPQz3dcp2oSf3BIpNBgKV
b7/p0neczeMf60ZX+BBA053tqyVAD3KVTegFDv++7+Hnl/7z8IgpO4H7QaHuUdvshstF2g+IjLtr
vM4Le+C2vmtBhmwFKYXupya9C5P+NU79IQKKlgT+yjdcesXWiDn06BsR0D3ElHh5C9T7+OCiLjj5
OCaPYL4resXgLr1pY9BLk9gG/b0UMrD1Y6Lam3bIIrDMm1Nz/sPbU3LpJRu33CnTKto7utcLGo3C
5blc06dmqB8FoeGVd1xYU9s6ryqOLW5nYrrvLTNPNdXDA6ksblDe/oRLjz8bzT+rClrn0cxTPD7u
yulXW4bjNzau2cvbT78wQNtCrz5Cqz2yZ3SfLEBWVxFd9/Go0JOeED4XAgzia61Nl950/vt/vmNG
t7Dvq7F/hmP7YZrZsWQrKMByeAhpdCV+vHCabtHuEy9Lt6S2f+at+FH26ghl/WckNE5nJmLEQJ19
36htLJ2jfmbq0Jz1DEbmAzRHZ2Rko0M0T0/teI0BfGneNyd22MJfW5Ih3uuetEc9kjAPKhwbb3/B
ecP7jzBmWwCGkt6qiw2bTx6Ens8eTvO+Cbr+AyKo7n1J620RWA/xWs0on08tbsduXRBX4LwhjHn7
Ay5N9cay1xF6Ms0s4z13QGxWUfhzxSmxLKbboa5wb214ePtFF0ZqW/c1QzYCutvRfMoW7/PAdLJw
3VrdkbNWwduvuDDV2+IvSI04qtLOnkSGfJ4xPCpM1izvO/O22rJlqNepWVd8ALNQNAnQ+57x+MrR
fcGqo41VDzTjVehFvA8X9yWE4OramE/ZOt6J7r2/f3Nmx/3IRjon2WlQ9a3LZJlDWPhaddelod9Y
8lx5W6qoNCcF9aKiX9qxcBUEVd6e2EtrZ2PD5cpLaAnp6STipdwP0sgiRXHnDXFXEziXPiD+3221
ThNIaqzLdKLBw1L+Sa9dxl167uZ4niX0jIRU6anKor9hksh9Y1P5ziW5MV7bpK0VbYlxiZJ9JsFa
ptdwVBd+97ZmK04oZCyXEI8WQb5YgOvEO/fMbYHWBEdOl60dT4Ov74lZX9DyXeYxv3YXd+mnn7e6
f05IbJdcsIWPp8zTqPsQZZAYPRG5quTz28vxgrFuK7O0lqS3sxxPiUpOgZy+rWg/ZACqqeBaC8mF
Fb9lsVfzEoVlG+oTWvo/rlDTyoMuuZsFGgTf/oZLg3T++38GaRq7BkpGkT7Zudc5wHg2n6L2fUdW
uLFXiKMH/eqG8TQpSOFDEufHQsm1EPzS6G8sVZVNhiawFQ+ftDsEYTbcunhajmOWDIWjzXjFuC5N
wcZyeZCc6YBcn7jSnSk8ihlssco4fKW1jqfd2/Nw4fzdlm0JEsbZQIflNARoC4gIArb4a6/1na3i
exKz03teA5Dc/053hfxkHSlCT2Zku0QP37t1PKohgVw9RKQYigTefs9/D1q6reHqEINO09rYU1Rl
u2o2ue6BDGXXmh0uPX5j2hOkgOzMIUgFv7GDUuYSQ69JmlwEXX3lC/57eaXbYi6G3rBlgoLPSaX6
/hwcnl3rFPw9rLEv7xuk89f9Y3sJZAhi2gh7WoKnJFR5IyF4Pifvsmykh/736SuHWnOfTPbUNhlE
ihh0jKLUXCnp+e9tI93qu7KFyEhKbBtRFJRVHk8U8t+kma5sHJfmd2PbZaLmZBFSn3Q1vKDx7/VM
YhWRuXZNc+nnb2y67128zFMZn9qo7HZlRwVuN64+/b/zL+lWylWClVG3Iycn4EE/nxnNBk3jhNX7
VvHbYMY5Svor9ny22/8/7ki3lVvMORc4F8enJkTw10cH6L8UqD//MSXyMGTLp7KWLwPs++0Ve+l1
m+AZcMpBaUPJCXHByXVmnxL9kM7TxxA4x//7MnABIMt6ePt1F6ZpW9GlgzibPfir8BAUvk+k9fDJ
T0xdywVcWGbbuq4ZPdHKRrE6zW36e4XqXdyDGVND2fyKDV56wfnv/7FwOo1EyzHCPuVb7FPcH2Yh
UTiir9Fu/vvYSLc1XnMEQRwVNvo0R/M3cByOje8PCK+gi4jW9LTKrtzaXHrP5iQP0lERozFSg3dQ
/Er3vZl+pR07sv8rSLz2mksTvrH7SgZlGsdanTpUleTzEqqicf7ajnhpNjZWX5cGYSBwNrBLY3M7
lTK3rYS0DZDG71yxG0+cmoBQu67q1LTjLyPneSfM8D4V6nRb+OUSRszQygXcD3MbYy/P1vUZ+bhv
HYSY3mVx29qvsnNQ1WbDcAoy3x4rCD/eh319rV3mwvRui7/KjpUQ9yXLKV7YHzbNdftp8YO7BkO4
sEi3omTQPx64qhd5Gkx2e3aYF93eJB3GiasHSq62fF1wDdKNVSed7CHi5udTmGXeAkruI1xtIQOb
Q7+bf4Yirvj8vuk4D+Q/+8cUIWiEcJE/GTeyPHIdBzFVvNOL2uqSOVYGpevkcEpQD1/UiQ+/hLSn
OeDYw6+3P+CCyaUbg276cWKZbOQpIs1SaAv5JSjclmD9XG0ouzQbG6tmvjcjYaM8jat/BC/m1/mq
I83YzTlSet9XbKxaOHhnOGj70wp/sBn0MezZw5JCzfddz98WijWpX6mEsPCJ+B6qznIBXg8XtPtK
Q3Dz7VdcGKWtGFllArXOMUZJVcHTrKfqBq7VQ01boCH77uV9Lzkb5j/LtV6ScIqhjHkKIXF5b7NK
fca5Xe5byArvwJet35cwhsLE/74oYVUF5zbtTmU4vBC+3J7vIs5+yIg2xiuTcmGz2uLRNTSUE/T/
dKekndc8Irzf0SW41o9waT42lk27fvUzbesTNtxHiKbcCea/njOtqrlWCHHB9rbaZNCBzqZppPUJ
utYE6FdVF1nmgleU4A67tyf80is25i140ExJGosTS8n9Gtm2gFedBxx/ePsFlyZhY9xrW5l1GLw4
2ZAcZWZ+Nq398vajOa7KsVz+w3veCpQxMSZ+1oHZ29b5utkFBKX4zxrt6NGyWxlPG7YjMkBfTyEZ
yUZolqPdiVrcIYBVFufIDIRovtF6oJXIMyhszLqogiQQbm91OVQuH6amhRZWT1FotEOlfFydEtaN
mIt+ckn0yzmcJb9DVOoF1aOsVhXMu1pNNvmWqKnXP9xQr4PInfJd+Rq32TyBdLHaas0FQULrCDl3
Xq85hzpZpYp6HScb5oy5aD8PcXtcdQJuPOSSw6n+EgeL1GNOAsIElGYXauMwt4srKwptuTQr4RTx
iCPJ1PSCmqe5rgJJIExuJH8oeeLmF7JELYqBwOkq1iCsfze9H1YLZWLeEVRd9iqIDmdkeRDe9QlE
QB4b/KTR71U5yPYVSKcYekCccePHjxJlJiQoomzqghZX7bOqfR4tSTY8ITor7Zj3xnQMSlVtBDYo
RDMZw+9I+1Z+s70O4IlCiLtOv60o7jDsUzcTmXRoXXeki4Dg4ZEzeVThEvwnmed6/KhsB+38oo0p
T6oitpFPX6QhLTVF41uTPk+ZtNWPkA2plvuOQJLeFqID0ILuTV1lEJimKLDTfR6h4LRv83pdTFTm
2Qi9W5WvEFdKDqJtOyS8G9EAiXvQKCRoY3RVepb8GipEaH0+87okQJ9PFTd/GqVZFj+NCRXkXsw+
+JBxCxhmDBhfmY9ejdlJeyPYbTbRkP5dzl36r9nE3QgQK3TaJ9ABYmYqUnipF/8KLfaw/rLMaH6f
7yH7vaZTLvB/qvp8SQxEco+tIZTONy7oKugdA9DCXZc7m70CJ2AcRJzXGXoDNwNzAtyLjBLE4I4a
b6q8wWIKf8i2C7Kh6Chn1e80pPVa7SsGdbmPQdTGXXcfspaxn0FQzRGASIsi5Q8lvUhJjiYXJ55L
j5/yRcWNnx5BaRyGD1NCh0ncjGasyJ8sQal9XcTcn1vM1qB3494g+RY9urO0GJgfPbrseqjkD6Oe
d+kEoZ3nlPlBiBzSWcb9ckKbsX7APrRkD46lSWl3Y5DKOcoHk6ZIclazkqzL06EOhN+Tamysf8gG
gFF+LZDJS5pC8oH7B+hrcvZDMV35Yx/6KQtuGrUS+i2LgpZzwBiDxP9dnUyWOxrqObU7aAcLCA6s
hPDvwWKEofcqCROR7qgfJb1ZuFPlh5iWqXokWFXRnUc1t/mYTCowB70yMd83jQsMJBhCB+Frv7q1
/qLX2AUv0FPT6ZiDnFDl6EmIccHVgJ21HhVYOD00FCI20ZfB8WX6lo4sKNeijydZPmfMkfEX5Oir
NsvjeCLD7VBmMSJHZdFsA1HGEbTdfJJK6Kcx41ldFbQjCiYgSyG0yzOwqft9v7im/d0EHkmNfNCD
nJ9lvCwAGwCm3N50bF7UTyvA6rgPWIJ/oCxkcvbYt21EvhM5Z/UJycAp2HWiqjJw/ozxyZOJ1pp+
gXB0b48NtkFW7dqgCcOfpm1tLbHGVzNJWD83uOaOrUThfo5OG4v8VhBF+pmdI5YGbIMI8DMNzYqZ
5Ja6qJGFX2MYJh1CXDS+Vk3V9dEeiIYKXZoVVCj0PTsLXFeQhjBh8Aqxotl8GVtSJi8zMAR8N65l
WOPntvUziHTC3Hih/IDiThodx5npjOZ1TaHWXcAaq+iL7do1flpG1Q1tDrV2E7xKbaJZ7xraZWgi
KTtN6h9R16JRsHRZNYu8m6GCrwvQxiGusoPKyiKeoM4oDPrj47jJ/pK+6cinSqQhmK/QAF2h7ZUu
evgTd3M3fE1n/Ly/aQJGxo94xuEU7/sZ2vn7FJBrvncM27ErFKvT+ashAH6h8Q5KMbYop2maT7Zt
FRtyLgKQRnKIJ8zDE7Yb3X5Eok/4T5C8J70ogshJ+7eq5xohOu3rqjmYcRxWl2NiJxSMghvbzz8T
box79KXD3p5bMrMUS8VVXb2LpIjUcZwAkSjBADAq+S2jsAKKgQkxrY8VcBzdATXGcfZRA57Zf0XV
VSQ+zpPUUzHFneWmqGskZ5/RpdT4ezL0vfherlU2f4tAysiAqFyrFf22vkwmejMGvk+eYgXVoy63
pmzP2vlTWdePXkke0l1L0Lmc5TShSXjgFuFWn2c1zqYhN5BfNG2OdI2u6zwlFncZwFZMVqtbBIBV
ln0pm4TI9oODpVTNwyT6gdt7j3NzNUWslERlQ5FVrJ6Oc6BBTrypWKcmndsalUDfMzeGwUfslviW
Iuz0ELyCDxQbKIUNkkHrgzRjf/AG4UdccFGr6Dfsl6gkb+LAxLmH2/I9En06HDH8GXqSqjGGNjrQ
cwCfvgAwMYwuxzFPcewIJmpbBJDJx84JeAHd6bjsmwP3itc7OdO1To+gECDlVjTpHNYhsAd1wyCk
StPg6zIrer6m6xj95Bxc1xuwFUB/B0ggXNNPdurRYpuPIfxYn0Mo36PlH6Q3doO9XrgfWT8IUmRJ
vdbm2DVVjTiTzhw7/a5knVvvsmaN+akkFijAfCYorF3ybhSoPsn7pEph7S4NJG7cJ00zpfOJBCgN
Amwnk90AZ8iqGTw2q5nPVcXXldxgMt3yJAQyJb9EoivGcyJMRzEVnFe7tGXTiN7mtFn6A0tLqX5Z
G2uq9qMMfZ+HNfAu4U1Vh/47B/XwZ4wPhcCYcJE1eteTNInjG41/3SSFBM+OngiIQkN/EGAAJocS
eI7+oVRdJR4r7AJDiLtNC/pFviz1oB6aGgK5YxGQrgIUjRNs6GDdVwaXcEHQgLscDm74RhWxAO5k
yxjehkwkxwi3mRla+nlDDVzPRcm1yw08xx5im7asorKwjQEG6A4aRxZg04ToJfooO2i2H3CssGwH
n9OWZGfacimfwJix9LHN4Ke2u8yqlr5m0GipP1VdGQmXC8rXye91mH5dbVwnz3LWwn8nPoZrUWSq
SS3dzVUJNlTB+eI8OBVzIocPPoqo/JmmWq9pPtAAKjx5CtozAn+zqmj+YKtwOhpIrMFMexIyA34l
ABI1WALVhIMUpcmsiSVKIdKw+mPGjOnPvWgbCsy2j/V0FzdpxN2NnDsKXdO5SZvgV2WyswZ9RVtX
rnmW6ab8EMB5kH8mp2I15bqtyWB2MQMUIS6yOkAN+hQlgcrDaSGRyTHSa5IgTbH07IOERzb/To2E
QwyBcLNApMYb1ou/vRdyknBio3AC7afpubcPXWorslccitl0h4Kawa4HRisWNnlfThyb+Zwka8ju
7FrH8iPKhKbgFEtRd19dYyOgOKSvowQtzK5dJL9LsOFa/QBJRyE+Bbrz9yKcOESgBVSy45NZPO8f
qrmpNIr0y0aR9i7m60z6QygqU6ujqDKlfo00RjS4g6ZL1OMc5zJdxuOI/wFnaZSYmeG2a1AI6eES
JDMAnyjeECo5dLVcFrWHOzMpg6BgYWN7ANU26syJu2SMwSchC21RRuLAJTrihlcJX8gqysQCbIj7
GfgG+BvVysbu4F0z84nLuaEzIFdlVneFM6QOll1EgOPgSHrM1NWFPztC9a7xZThNcJczJtob3/IV
VOB2qeEd5LNcPbBLDLcrUFCDlzSK356NECov+AJuylfUtuv+JUa/TB3ewvcgq9mDcGk0JDHWjnro
BIu09OMdHytEbXdt6hIV3SxsIqm6GXAOavOpCQnxFCnETqLtEN9jagocBCO2yaH7M/F7QOYjIzAr
UFN+SuU6sa8+UgrTGaZ6/SOaKu4cordMsRuHZB607GkLU32d5jUFOSlZKsHzBNKiBMYcrYoDvzRA
RexVxSPOey48XLgdNyJgL1G1Nt1Ts4ipe1QirMi3RYEjd2qnpYzDm6xdOeIyIMsYb4vO4G4xyTsS
dpB1AfELRUr5EuHiOt2B9tl2bGfkOK3VTpYGjTcJM8OM4MQGZvrYJTbqCAqzhqT/BEEIGgg0GRlq
hl1scfLJPcRFF8RSQNnhEmUHOs7CDyWb0mHNuzJMfVYscnHJN4OdwX/vgJFdvppQgmKKputehl8a
0Wat2RNgp7C3Q8+iwpnujFva+yrtPP1LwoXWQ+5h/QOUivtIJ+CopGEooY04x6WiTwRQqWzNW0gN
ujYfkhhonjyxQ9aqIqmrwf6moGehisqnOAP7fIBYcZjm+HYJHagIQvZNhLMqXqpXQJem6FM0nwV3
8xZ78o4C/oKzp4mrEn1cEvSlcZctaWZlDlI1oOh7uG+1f119vWIfTxCKDPfRzOpyfI2zUdQR7hSl
dGEhbW0Rd7m6ranMZ6QOdPZR4G5rOiqKlcZQKJXU0ecwcv0U4lPT5NzCCIeu/x30GuSuohyN61gx
tiFaQOAXDCP/3ODoaFQBMJUAgwjb7MQP0CDBsmqAbGHfw3Uc4icfdYgOCEBo4DOkmenAJ6dyBCR1
9O0657Ia0+aDEM6FO8fAC5E5AiOm7jObLohqK18jHQw/ipDmVacTVmKe4BbCPTYanZYyXyoaBT8Q
Eg38PnXVuHQHkMCo/9oaXlUI4pVupAY9p5mnrzHVallyulYcQVink3Mz9RBGTfCD98AW/SgzHQzx
RxQItsHHgJK6GdFzZkMt67y3BPS23KC/bamXKH3uU9WAJ6Yar/wnrM4V+3tTo7wNMPmGI5Vwr2KZ
hRQ6Pn0fBPk6rsmfMmgB7POIbGZXjKECT6mIkQgiCLcAI5NZQZy3trsJbeTaFe5br/iy6wVal+67
dO404D2LXgLsCGNcA9XnBjHw5qHvDQ9xuOlyrob9UCIqQ7MZ83NtCnRhIseD29kQxpSDCmai30kQ
pM1cKJfq4JA0ZnBf2tAvcHHgOHYLQFlV/dxz1hM4VKpc4DGvIIeR31XlOPlWY7HUf8oBiBoLx11P
42MzYbv5kq2orPxcRdAUbgsx+Si972MKNhBC4GhITqH25zZTsGdEh5A+WipEVBUZtPvKLezgQzLL
EGYFRX0UT4EBSCFsZ5VO5oe5ClR1SMG6I30+NUtZ37IK95uPndeBdTsRchhvQdAtK6IcAUjffpwp
cD1TUTrSugcZzXH8Je6RBjiQEdSwZlc3TZw8UyF8+YjKTZWJHbSKR5QrgEOF5+Q+Smalvw6VgCNS
RA7jSQ58HBOFozO0kE+qhsEMpxWxRTke59kapGq7ElJO+cKsH44+mVbHUNUKKT1wwKK2hI+aopjj
DBjzkLm7iUGbh+OxqNDpEPYfp+G3gREAr/KeS1IKaCiBkEYLQJ1YRZD8h3f3PKXoIJ2LsPRD/ysK
VabZrgG2KUA3ZkDjs4Iv9phxyZsKjebIHnXIzA0FPSeMKNRLJx2/wAbHlgJ0PwcGZTLoQNdJMcJ3
xWWGrYfqcYC/ULOCoS4xhe6IrAOU82u4mu2rwz7uj4PUbfMoEhq57850huVnVh2FbwipPX3Dl5hF
T/zsZLs9OvWl+FZDqnLgj2FWQjd7rwJV2+AwRn1WO3ClcYkV7+eRzay/iQGzSOyBLmRxSCAh+OyH
fMGJkci7PuJQUMJ/Lr7AlcbhVGg1CM33q4X2WnRIEXaw5tZHPbQ8MIzLYuedtUuEOFdUkZrbAj7k
Mn9GZ00Tyhe02UAkI+8YMqj6rlFI0FW3Abo07Pg8IzB8mq1Mk8cEdoOeKxIIOBI70NjQSDiMyBcm
J5oNViI+TGv0myUVX0pcpgiQ1oCVE+1+Ja7tilEPqK9FBUsDNUhWYV76XA5a4VqNNlPwnSckvuHJ
9LzGoS2LhrQd+R3U7bpMeT0K+I95qgwj8s6IEREydvl56J444Bn1Tw3+oTomWETlmRJRURhaOxlw
+vBdElnGmwF0y+j7OsKnwetdA4VcJDeqKHgGDFaYBLfe89QBY9GZhtzg7JOlul1CBJTl55I1dvhs
p25uX3HJGOga+XY9z3/buQVMrERjZfdZdyyc7lOGky/b49oKJYr7fmhj+zHGyQvryrJ5pksOfnjb
uX1JQkuqmwGhXOOLDNyr6id0cBnHcAw+qcc7/GDsosXKKhef1e47vWe0kTG4kRkKQgo7MeS7SBkL
GJ/mJv0VZpSBmiejQNIvcGvXWucDQYPsDT+LaOD6TPvhoNrAE+TeOqGZKzoEQAid4hm+S4+oQj/O
XQ2WHviyKcTMkWrAfRtQnyDQfGNJaLNTiMC5fo17bJwnHcw9UBMpIgLxgUI6OXlRssyq37pFBwNK
Y7plhcK6RXok+4SES2C+YrFK9wwPmvAPAJT4ASS+xv5sDQ7yMteN8dneLUjvaThmTRZ+qOChhLcV
SZ352bUM50/cJVG5y5o2UztVCt3oXelAycwTxCdA+1qkUbonXIrV3H6tGCIcUmBubflxsC62+3M/
b4iwjcsOelpoG3fj32WsE+SNs7pOfoZ+rO0XqFo3iyuyEPvVeizjFCipIjXNzI84+aPnXs5VugM9
cXK5HuED515ENQa2KWvgWMMlTItAIph8KPvR6iPW7HJDfFRjWKpzJlxQB9poBWZqfV8h5JjucA0B
NaIojgZX4IN7JMilmZp9lgX+W1nK9odoDCaqXTQN7lsNzRIc9HEwhWgZhmJo3mUjqHVTYro7R8f0
cUXseE9o3X5gs0IsQctFHquepjSP2Tj/SFbLv5S+j78iNk9eWQgt9l0WGnM7dugLiBcS4KgaInlI
oM/XFxZb/XxYICQVYkSFeEEa3z33PdOuKPUY/xiZM596tiwPKizBa9QWuJB8LC0ZC1wpLTdg6Sw3
gvTqowefhOzXhq1/Gs9o9gwUG0tOBIqRCKK1ihqkxIfJ7GWlmmkHgKf6OWfxeJcRkFR3Xdn6GRQ3
n7Ech7j8hZwOm19RsH+++RyRAb5B+lCpXQtjQQoiW/VwkD7IxoN3IvJHPkNpF02AAwCzMQQTdZ4t
pQiPMDtoE6HoA8DEctbyW8f+H0dnstyokoXhJyKCOWELaLQs2eWhXN4Q5Vs2UzImyfT0/amXHX2j
bEuQec4/rrSStnjYARz8lm7BIRRDYq/Z+t+wmOvZcX1mAeL/KcRsZt3fQqsdxN3n4r23BIZ8NfQz
Wrz5yi3jjDtE7HTlFh+eNAO8qyKb82i0+qC+9qYmqNpRWfWE15+OwcX1KueRLk/vxSQ8c4tMWcnm
yIziPKZDZn+VVsCRl091eHYUL3CEQdYG6fKMjfraeqaP9TgAGfU7XkTfSsJ1864aksu/elNFIJhX
SwoU7WVoXrpmLYvIGW36Fh2UqWejHEtQa8nox9ixtG96qfk6AVrrMG6KpfRO4NppGcvObMYI91jW
x5bWGTmpdqZ/3K3Vw20uzb6jWFnZv9lDVjcZglXJJJDb+pu+x3FLNip3vWRkmanoPh36/OJb4eIc
RofB+xB6hJaCywjcoHRc6IXS3oHrj4N+W2AqpjX3HoArNQRRYFovjLfcZ4SqZkyYOS3iR/eOdlD9
GHRX5XmGmfTo82BuusbREWmBtI0vBtBfnNoz3z2yABS5APvqbzWuYCpZMdlyD7/oqdOk7fUHPC4s
z1OJH/Y4ZD2bVCPKcnnMjPtHBWoxVIktGvfokmNfxUJM4ua4XvmrWrJa7+265KkVmcmm2Jd+t5wm
JlN6NGd3wrnRrMaScAjw34RtJdtvJdb8NXB91ZNGOg/OHqM4dXyhUxTevpy9ZY17g6a4c9Avw8VV
PCjHnAmnf6YGwbvKIA/8/byJ8LnWQw474teM92Gh/1gl6vbY6+fioXPpPz3ImZv/TJiGf7/EPdXt
Rm7sMHZNWzdxuplwFrIaBQ3MzbqBthKN7XBDYz55J0s8N9ke2tkDc5N9D3bRbeUzVRI8/kNb2tcc
yowWTWcdkj6s8jvPZVifYLlUHPt+oKydW/VLwYfHLRctsGCv1pQ6r1mXt9Nlzkd3OQXwoP3BgnJ9
Re3c3Chr8PynzJl5tTvkFuVuZAvkh/duUB06qSUJMpu/3VIp+buZmdSrPS8yjwZa3Kzfug6t71x0
/tdS+HnKbadzu7zBF9JBAOJRmHHBnG/FLh42N256mypyq2rG4gySOad/9KALdtWOwf9VkRj9I/Uk
uoSEUU+fHXOg6xYAyutKEENSZq66pG0adHEz3VfPzSFPW2syx/fZEDOXZocwrjpTYLrC6bt5Z8XI
8sY8Gccsl5EtYDoT/kpz/e78tN8eGEXs/knB10FKDcrw4hkAezwqndV/04XD+QBYMlgnk//Gjbpq
WNeLvzhijGvubJFM/GomC1efpi8r095KsySoWTQ4OaRHPbnetXY4z1nA7wc/t6NXH2XtLvqUmRVl
6un98NopFZSf3RZUfwqmvOFf1VG1cUy7wrxtS8+vZbdEBEZbHzg3a5wqHdnIGC4uwUrEReNvpAjY
KD+WNte31l2mDxyjDTt0aLSM5tPiuAc/MPPvWlVCx3qY6MnepINAIUOnHA8+ELdVrEYYKcV2EQem
o86kEhTNnrSA/t9o2W5H1C6N3M2hHyxvYRBMJ+s8kifxT6JferaYitzI7Amy3qsAYvfBRoR0ytjG
m//aHmadvdqzH3CiqV+rAsbc+xSX+8eqLkLzy9WTPXy4WWHJPZq7gCGll84jrccjDWZcQEZCu1Av
dxCsXIPmWHFzM7Qh0IE/WP7zS/iEhO5fVk8xDkb9r2rmoP5HpLqjdlXdrLFFSu5zRZcIzc1F3Ta/
Zqsa/EM1z375mJJaOR0MqIr8uOgh9Y+9z+Ya25u5iljiAbyZ5lD1RztHbrBvNz65x7WkYPlI3fHm
noZU8U8OAht+MpaFbV4cYyoFT0uGVoD6WlknOrOr7ZJWjC1FxFZflLvKA+w/MI/4RZzZXtfwuzXq
Kajm6j+L/S04r0uqnLhoEa4w9a/58lgvASAqGgefozK1wvCmGMPlK430BeYCEeZlPR+KddPhELu2
h0dcI5rrv2xLUHALjmxtn+1S8vCoNezWqBsCdSm4h+gtHob0s4CvuJkgDcNDsGmui6kdrH5nkVNX
sk/2IcabsoClG2OLqPcVkqbpm4pzOUib9mcsbCqvD5oItOEjCPJKdR+rdu1S3hb6Pu35MkrT7EqE
1yHLkPM95EHKaAMzkLtnaZhqnYm5aWuxRD12ahoFURIaxXKbW9lY18KzMEjqHqXQP6lDSzyyaFcM
9EEAsO2vxtbGQcUS00Ue6SD5DfWIEeKDAT2Ly6phUQ+YqkXCRCPtZFzuine23uydouNhSWYZgt/5
YepypWdWDhBsW07zQGsQigIzrww3sXuC4I+kFIdPhW1v4pBOm7raPPP5zlu6FeQyMw031nAjAIy6
pMgcur9YgVlYU2M1+UofLSmq9qlB7j5GgRO276z7y01sVv+Pu8D9MMNRbs9157Ofy3HsEOc2q9Pd
JiExnVVkxo88L2Kdo7ascmM31KNgop+W8b1ikm2PZgikeVqRwxixNzrS5dWmIj7JZlGe2/tE/ZBv
cFexFF73wsSVprvaHkT9ocdg5CoNUv8F8Yv9pFpDOjvZCmFP0dQVIf1lFsQe968qm0sJXbxwmuXK
vOnGruoXtRXtCamErG+1ulfGh30K8jF7dTofUXESk6ywG0xOjGpBTzsrGGx6mg16FdBECHtLEIvw
VtC7QJc8I6pktBK+U+5K38/k41gECEWmyeQq7LKCOjCVOXYb3RGl6tThyoeI5isrd+5IgmMyuNKq
dllTWs3Rd9CnPGwExb+AXwY/aynDSzWZdNy3C31UT2Ul/N8+BXTVewBB9V26Xfk4dbnVAFJktvlo
WIIjOOr4QwAAUlu9brANAbKm1dkuTX0v5BUpxWUHSmVyDcJQzMGH7AZ3+2xE6mV5zGOeNSKebZVt
O3sYs1vdzADIu7kw6uYWwp9nSSg6Q5xsc9Tym01yCm+rSd597M4jZxz8satf0DTk8n1Efm3sGwQ7
Yj+uBX3yS1aE741Zh90jzO/ymQ/GtO2V4WfLW7dac/VVhbU0Aad7YaAKq2YRUN1t1nbwfo8AoDo+
sC3rrz+XzY3pbx4PIFZ58ET3Ei7ipN7SfoLBDQnjvS1wvv6lcrWG3FzmfHaO81LK9sRKMza7zRV5
sVeV09vEMDizc1gmxcdtwMbkB0qFGP7sWflO1NEgSGqXDcu+c2dzyBIJlP2m6VsXJ0hYJ0v80J4+
/H4S/3Ei2Qy4Q2CMOzXwy8Wm0Y0ntAaUepF/uVPsq+mOLaQLT8bSpNYhRwxDueekgxIJHLIP2V9V
J/SWSLLU9SXoUwDkaGAKKy6Nzvpy1w1GNuy82czGpxnYOvtbszgaNyMt7qhhCwz10i/98mDYc3ct
0GT9xetlBnE7z8itJ+WOI7D0Njnn1Um3kRp0vYlHbiv+X18LHqSNifDRXdb6VnVio5alTodn063C
s70EdZA4pWk5sduk5fpE/1X7tvGpFPHcZXnSOQr82GDO+3IYmo/Whpb/b8FT2R4XNmq561AQ/a2D
2X1FGDJcUNWGP6GVja+jHvznDu3MSy1rejtpnjE/KFZh7JrnavvHdge7wFaXP81k7zy5rOI/qSyb
DAy87t7XogiD75Kt2zn0jSesGFqRRRy4Ofs3NyswpO624kJLoJjvIHpz3eCf/yGyZWhLkcYkpCCz
YUzodU4BI8U+61EyHAmI2yAsFuW3prOfqfvrb6IM1OQAA4dCHIOCpAoLknaJIXb6loNlg7gymbzY
uFZZ0WJhqfcxcNffWcj7dpfzZskoJyiCrhzVgQbTsjpkUz/PSegu1XOw0gTFkWo8TH5a/idxKJ3c
cQFlHefMTJEHw+qt8P2nzmQqS6SpSuc8tmqYzpkWlH4vW4WWpCC+S3ft/AZg7e5Gy2ldcGatzd+6
4MCks0b8N07uYO1TTCNDXG0OwzVjorcdTddpzNgCRAwT1+yQaGSo6eFBpowpAJ7FfWfduoPBrhqH
XRo6mR/zxAWoX/Kl29H8PkAFg4lcvaIYpl3G8KdiwgVabz84jS7P9TQWl1w1ct5nhjQTAMAJhD8f
tjXZOjtbd5VfVBnkvb95RzCr9h0JoQO6PevajFK0QoTO6Ga4dPN9BgRzRI4nA9YlwkSwsgbSNysG
88H3dmMq8icVTtkU84vlZmSaCKDdbs7+0dQDjcBkTSNq6zf2nKzuQs8x8rTiBS67vNld0ORXSORe
HYaid9I9wqiyflxEp9ujph50n21WCrDfM8sE4Zi/DoIHz07D9VrPoZ0TP76Io92ZqMYz8sGfpTdN
57QtrVdbWfa8y5UBl4BaxWTjUkMdO46bV5GjtLyENVl/kSZPvjyCfmbmyRX+XMdS9cEbJ6OAh99K
5lBAKXpA4Bn/8jWDZpNn6H+atAW1nGaCh64xmiFa7/hl4vTzMsfQBKEV10XjPY6mLSLs8MuRrxT0
a2aGL2cghMnIBJsEQIAb1VsxGHeiVMwsuayQxC44zO2Q1weNLoR7qzcaK8k2Z65e7UXKf40Y8ueK
fpSd3QB8x/0S8ve2VVmeltoYknEo5zeWhWaI02KDEjWqsvphOlbBaUTpNiTdYJeHJazFd2EGgTzS
S6PIeGtS1o/cUCpJ69T1dqG0VBfZ3JjM/3ZaPlo1zFtCkXt2UqnLwWrS+G2cq3R2gjNgofeo7Lr6
z/DDXsFImZwwoJ3GGKVVsT3WuZhUtJKINyXAiHw7DilBl8CjQqgOl3Xn5SVjcj5n907gUHXXKhPw
a6LQvzWJhgmkvfFrSYX5us5+dS7yJnx3LXAmBmx33Yk0pUZ0XgfnV1FVjIpdg6APtZcfXDXNjV91
KoX9WZXpamT7uiRN8phlzmQ86wyFalxX/dyytYO27j01I4D066LQ8cqdOx0AX1i5lNN1BSc7x2DC
EWbpC8Iw5DReEQx/LVWBCrLVOnHf9nB5hQ58+TA1oYChbUT7OdPNffKgB3PuR1RKkd3yBihEJU4y
o7N4qEuvQ1FTe8UF8L37T3utdUiNRvzZSugWkNcur/er5UFj+YFMg2TSAEWH1XCqjyFDWBRXZle9
DWAKeRS4ENGR6urGfQGI9h46TxTUfBq8JxGcPH9EU0PR7QuSMsaTmbE0svkJZ/vhcOvKX9QhmbTJ
pEE5XyCY6uEwoayMBr/R+QGdtS5O6Tqo6VEZeeagC7YwXbpEDX07TQbN3C/jZ1Cp9XfeL5hueNap
o3HDqfppCj37kTEU+kWtdiv2+VSS9rIqI3uWleiJYgw9ZScEG2jnqJWcFUit1G3SAYZpxOazfAo9
/57GBSqJwpAKy0hoTooUsPgr5DOqErluMxEINVopS5b1NZhU/aJTV3w4U6mLKGPEljGCcG/Yk3LH
R6uWLaTmw2qdn4DKTObnwV//C9dM/y7MpfzPlpndI5tqWAq6LJ3OdVpOzb6jonU5g2bcNUMFGusr
AgsntoTXi2OGu/rZnQ1fMbfagMudNmc+SUs/TEHY/B4cJUJqlldznP7LeTHWvWgNXxzv0ogHsjmm
mPq8GpkhPwRGMkP9LRa/i+dyrs7aSUPk4sJ+TlthP3StZfxxlGHsXBcWfm5QrGr3/ktDNpOe6U6s
HEWx2Ch6UYCyjZf5IQtLrk3q4g+wHYLRfMlLd9eUKBT8vic9NA235mscK+A7I9TuBO3ijp8O2jb3
0C3LyD4ka383GYKkum372bzZguVs3FCc7siWpGpTGifWY1T8epi5HKHv7Cuiff8T/XIn9gOEwMtk
LPYnz4B788w+f1e2l5IpmyswSSZaFEOcwuNvZZnDhz2aa5NIyP5kFBIkxkF2+LTCqO6m0EJ9Q4od
BgFf5RKh9FxZn21eDvrapWyNwDZiw4Rib/Mu6PjRgLu+81Vt3fqyCY5WjlO+ydWzpg8DSeUB7HyB
ubTXi7dl3UPpeff1oHbbv+0y5t8VSQ+fwwjeGFk+RHe0Fu2gY9kblhHlMLD7HAHO2zJ1etjbpt2t
R0Sq7h8MIlXkI/mKR0ZEgsu5q/dA3UWT1H1pkcBcac/ic1s9rrw6G7/sxUUIupprOsTarrdnFqTh
QQEEP3jr/cjHHptMcKbIvII2yeQIFj71JNVUq1U8oOQZgthQvWx3mLUZB/0Qf8Vkw3M2XjdGBbKx
PJ71akR9p7Idn3LRxc0wDjyhbev+mE7nkSOumGPGimS8o9XYzrCzNe7JaHYX78Nbcv97JsvjVdmL
/oPporjeJRxzVDtNv5+BzBaoSNv6Ky0UngLd8VMrRRen1sbR1Vfese4QMyxySJkrNCOfLFfn7JWh
eudg3pyob0V6yAAlThD4MzwvaqkVkWZhkUSLUCVJDV1yVYmVLImAs/ZbIRkbIzX2aLXuZc3hoXHv
NAGqra6O3Lxpv9zJ9PWjGFN5xciScs4b/vBNaEjRfCFDUUNEU+ZSxik/7XFNqUo1ZGnsdRVYSR/4
9aNGdBsesF6AMhStcl/DogbUTPETDJFCFLMbrJpc/ZKxgRDjin99WXssGt1aMTV0Tqcvk8z6JvK2
nDBlq86KNa647aDZRTG+AvCWf30LmTy0Ftj8GJrNWXc9UALn37Ui4O/NaDaO/jFbAQRLOKNdJ+X4
VthV+5AXTfoUIol4NRC98eCZXb3XaBdvRiOhaIyxPM6drUiw8P2vPrzD1am/oEJqpuVSODbH3ZpX
4zEIcDPEWXOvrpkxwxx5ZWfnIdOD9U1pDk/VwLnT7HLHBpAc0Z3vEGeAk1p+tZ76dQ5ODK+q3vm8
diqqDG/65xobGgi/F2YUGIP+M/eZZcdUY8gHi/Wa+2eSO7MN3D1Y+3L0Ws2kTodIZcWkMdi7iRn8
P0+MxnfIheXEOiurIG6A+eYYxxJMndlXTGtT1aNowVal3krpFt7OmG0KqbVvZN9QKdmPS3/przxl
4b6ylfBKBf3EqZD7LKS1tOYv7lPrMDm9+8H97pannr/sDSlg+dGna/XcYh8yDkou/pcM2GMjhVQT
/Wcd/LfU2Gj2C60nX+O8yp2G6Hq0WrPI94WxgHMvGzFHSeYtzqmYOXeikGMp3ta5PQ7aNm996+gh
FvXSHxXSNIlBts3MRAbM0CfVZNO5XWTwYKJhecs93HC6r4sBg+WS53Dd0vyYFBKPzqHZWc21fnDM
tX1DNyP/5JU3PUnVATdiszqi1/Bec2j+Xwg2NU0HuiJhZtBjeEktJ0gPLcx1j6K7NpFNBSafaY44
tGbdqdImRiasbN73EdrGbViXE0wVVpJXeZgs9FrvtpQ2Km3PHKNjoMtHqD3jqxhmdZeXj/YjB3uQ
9J7TnxQ5wFY8L2P109p59m+sA7mzfcZx9jEQ45mbAohBqGOIenEPUGucgaXQusCPGzYhCk3/Z9gy
cME6M91wt4WhQoy8piDfrR36wcm2kY5GM0jnK2P2qBCFhIgrNuKgg3NWMS1Bn2mdZP64/VsyBB7w
6q0bd3L0f0+WzzbMBzc/SjMXNzNtEMFBhgCzOEwPVeRp0ZYHo0dn+DAKKFIk87CFtrHAkZTeOBLI
4Hj+c1/XvYO7A0+OOTqze5QuFdlMDcXQLPux5Z3FlOnN3rmf2u15cxz72QEH2StEAPlubdCjRytj
2t1L0Zagp45jXlgwMtpN+tHxX7epL6zfioEy5TcUsC9GWqblPgzt8ZWZdbkEKxs57j1QK4f1Su4L
4RggJQ2fr7tN85sHIo3wBrvXGMvUsL7cNQyRsPrGn/7/VhdHFDyY2mTrgHuxZPbGPRW+FwWNlHjd
xtYQeexV5V14xLnrjI/oqcAe0bDrAneVCgIqJbMieEW2nKunbYY2X8hRWlDCFP3cMf0JOnmHuK97
vjYxzdOTnaf1Sw7s+Cxqs03qOmx/yd60Y1wXWXtk758eLTPwvsyqm6wHT7hj/kb7sfkGPC78Xb31
7NTaCD37RPOsheUP0KxdmAGyNLfObjGOPkHn+YSpce7maTUj/LLWskXV2opfmAOlc/M2Lp96N8wV
Cdkoq2TU571+9jPEtiS7lLdlWLpHDA9ceCmiaC63PGh3QGDO8Ix+QZDUWaOICi/WNhtUcdPhY5U3
xlwmqHKbWZTDFGAzboDbwqjl85cx7ZWtlaRa2vpQV+5W4NrUc3UwJhbBo4aZsOFVS9QVfWupLDaY
6Mp4y7Z63CMya7H49A3B+nbZm7zxlnkqXL955tcHYR435NtR3pj8AqlNc7FQbvDh0d7dYSiV0P/T
IPKAM9lMP8PWYMWsl+2qGkOdjTGcv8qhQOEzeOlKqhBajIIYDf4ThMa2KJ6DzuE2N5dO3zCTrRog
hBi2QxfiJIos4WDWRl7gf9M0B0Phtfnw4E/B/7UkGKJir9H842gkppB6BiIEosHkSSaneqVZkyMr
DaDm7AbxIct2FzlyLdDoIa14w2woQaKZL1vIXz69B99qxH9Er8gjQ2p/s4zJgD26v8UNw655dA1z
4bbwHb1THR6NfZU5+F0FV2F6znNz3iNYgF0zAvtZzWTqFpCK+2KteFQsq9uuyMmGB07Y7NRUsCaJ
bM0R+H9AHBubnSH306K3A5CRvV+By69+AMrsaI4cKVBt3vrcmQ1osQna+UVq/uGzWgL5ihecmJht
K738mPP1vOIaDa6q92DVaqQ8l8UL21cxl+pKjHuJeC51+TYcmtffDAlnHEF5jkmKjIv5j3uNoggM
qkffDPwpdpiuLwXM4O8WOOgpQBOLRpOB8KSoBL4ny4LntnOf/xYUqD1amWf/cUorew9H1DbMv3zZ
ufTyPwtP/AVIYfmceAKsxJ6mEbko9Bd2FJ70DLiisL8CL1/P9hCC+SGvQ7Xb6xZuALjOeldpgHu/
clvCeHXwMMu0eClwMR3CrYfT0XaHJRM+HaK209g7Y/h77ydXbY1udSrDS5dlxuEeUPwbdQaj2WQH
f1aTjSvK2w5Wh+fB+jLIsF04kafxU41deJ5zx78JXdTHNlvSGzBzeEEj5j3VOqwZWbArlSDRg7Hv
ard4GYegvg1Glx4q/Fw/Y32XlDRgdjtRArrXeCUb9AImWiLlNEBAnrf8F9gDz1LV4KDazeM9Q7yE
vKlhafbYhqvqj+vao/qlzBHoCLeQPFo+wZOFjwyXmpbA0Yk71h6qg0pmwa7Fn/PtwbUj58R4tW9w
HfCeV9tTjfz2KtmGY1ZWXu3WsT0SN0JPfuPqQnEwDPIkArM5BH6BdkjV2WdvIos7ktKf/bFHeadu
nPvwNcPjsxTkZMCij8wezEypv0YRtDVSIdO8eRinDkaFuSGxprUq/7p+OZ6qLAUfmTnzIy4jxICx
52AT2EtgrvepXnCKB5VvR05h4W8c8PKGZ9CCzfplBeQxc9J0zJeASeyMdrs5/aF2ZTlFeCnzaadM
bYVQX70j/5SlM8Nk+z6WNuGvYUsQdWFgqVgxucaEj1Z/0aCmYh/UUqrED3L924AQFdc7IMPhHPaB
SNjmR+qYxmkJXllZ1x9rWhRsH7dg+NPPxrAc6XgARvdxnEWlMWBB3qqiEMfQyAs8r2GQy6uqPQZ/
1w9IddqGuwQ0EzqYTpbbluZxhJ0+V9gpnlu/9yZY8GHjcLaC4F9JRWsfFXACXlT1ZZYeNasx2Hjq
I9+mVQfZUION9xH5uvvPqLKwuG6iTkNKDTyHSypEbxuh9e5ZhOgfXh4Lz/RqXC/+/EUngkRPrmSG
awBVxLCf7kMB2suZz5isBkCsiRHPiXAtWInY6gAX9TTN39yM03SBAbDexeqxQZUoQQxWyLSkQV2F
r0vQmGykLCjYDFb33W8w7cIf4e48NA0ZGb1yZ6z7a8Vm4U5duguqEqPdVi1uDcgRmohRncBIX+qc
6J9567GjFaye8V2lPcWryNUr42G+HFC9Oodspeo8WYEobpw+hcRNINJqX7Qmj9ucLcBqGSL5HHKm
LEkSVuUw4G1u8zoWmca0FISyfIA4htFpUECLyJwD/zht/R3stO5rS4+iIW7N2eljh8CAbyMYquCW
r+Emk34R421FfHz1u95eD70C0Jx6lPqcjUta7+wOF12s5wFtekYuLSon/ulHoEF2w83GVV8T8mdg
Tytsxtlp8Hne+zWLC6Yiawfs5poxgo/me+5Anjvm+M8JRehxDt3xJwimjuMF8e7fHkuU/2y3Xf1d
p3r9gwWg7g7u6rRr0vSy09cha3Av5VIkoS3U4zzOeCPzlN3bWEtXZHFW0sd8ZCaBceSgW0CaADVP
jKit+9X0XfgP1wkcH5d0yAddDd1VB3UZE2/cFtHCdcNxCyzhxooIbe8DlY5H/0LrF30rgTvG/O6a
XHvyJRtHLv2fsc3ViG/EsdxDhg2peMeyAM1enFvOlMZ6RFQmh+yC2gIokO9AL95DCqRdxwH+558R
7Ul6bAnd/CXC3u/vKpahNvkmW42lUqTa+ZnsqXrrexu0Tm1b+5BuvclklGaT4O7LR+NE/7QIsMyN
1ScRebBWOqzK/YaPXTeM1RXM/Fr66e+lqVXgJbYM7H1Yu+ujP0zSfEfw67v/MLXaKk0QkM7Lq1FW
s/dNMszEBcRGiNM2qoXhCEbPgiW+XjFSonap/H5PjENontERFsUeTDGDA1zMu4Zn69ofNlox33Cs
W33S5qk6m57NvZoGtvNLrsQeRBg+eh4T0hAPpQRVDeyqpG7BBAG3sev/wfl6f6WtgHtSFbL/d1dE
/6oJ3MyjAqIaTXHtIhS3SPxE/DGEpKOGjW7LOFBzax0Hd11EYhmocelLC9CctTVnuMv2tvo7Lrmp
sePedEtvZ0FAyufmruauYpzz2nxYibr9iw5ctkmFVjq44sQMZNLif8xx01Q6/xUibO45c1Ng4Dxw
UdZRMOX5BCJgDk/w0/KzQrQrF66M7jGcVrvetwXuxGgYJr6gEMP7+0xAC26kgm+6Ayu/zDOjEBws
9qFjXRpW8aug97F8DcfS6q8VuC8SF/7HVTjDcnF9A1DFyfKqBTphWI6RuEzXlAQD/79ZS0aBqUEB
0hdBHcJtlz7QAmKAMz9/YxEJA7Sr1WK1Z4Evc6Xgt1Lf3tISztBRCNsfcu5ZyER0JuqhLXnZIKTY
q9sIuJTFsS/HajfVuD1fR6OzgyN+dfRP0VY3vnu/RGdryXaGM6rui3kTMDWqka+x/vqtA9zYWlml
XkoMReoCXgTmu4rALy89upoJl4mjphfUsxuNR4LdLpFINoaY+2mZnrKtC9kTYAK7d43s4pdltdLf
aVUWy0F73XTzXDttd0QSdLaMfUih4cEyBQobqLeCXd9CJ7rrMXtC+nbKeSKBYj2h2O5Qt+JaP9ut
REcxrF1/MIPNeuMgHuo/JukpE/HxQF0n4aJzOpEEUZdMPWIVDyu7esf7W2XDZ4gQ5zhywabHRosc
8+44Gu2Vk0EhoVOm3ZfPq+GySPXOdBJ+O7aXvMFM9Q1A5/qfrTe0ObCFbL8a6HQK+pTS5XODPxOq
p/W37CC91qRitDYnwD4C4vzlD2+1Fm5MxC9WjZGAkPE7J/Np/pLFiEo2spu+aD7yBoT9CQxzNfe5
TQg4WmWvM5jU3CE4wGUJaBNXzArnlWlNgfxl+Zbc/sfRmSzJjSNB9ItoBm4geM09a99LVReaSlKD
4L6D5NfP45zaZlpSlzJJIMLD/YV7CCWR6GsZM8h4znLj9j+zDZh4BFzn1Y3HMCr6TTc0BwMabI1Z
icsjH3UI3KWqggVf9NZ57G0CemzZmxb1A1qBzy6PsrY+BBn8o91/AVJPmDDJ4ljdupcs8i+CfErz
o3hL+tsMdEHAXIihzBc0Kw913lM9FJ8qz6Oy3BWBtQBadDUWT40kbXtFWQzLh2GZQ+WyXwAvrsEw
81WnWKDhrIdrfk1ixaicKVn8X0EUT95ZnFWAV5x2sP53w2xu6yGnNQgAqLdtfJp1K5ObKXAHgB0M
StI7Zxj69N+KP8Bb+LYp4b804ekS8wHmufJ9AFeWfUSd76nPDHqEn+xMwvH44elKgtnPc5baMOrs
ZRPZKzAGb+kvmW/GLkPby1XoHFsrCzd5MWlmXRJ2blE190BnyHlsz85gzxr0bhplO2wwNj2yhj7T
l6UFmaUOc0NeeafornBtd3UbnHK3XNd906VBw31XhkoIMvzzEn90k5d+LauOstt4oIyHxkHN3JyL
qeUJnxB9+mtW9bMDgreak/fNm+UewT+k+iXIXOYLh6QLKtQHIYIhuvGikTj3rsMGMLx3WJSGCxN5
VPPE1k7wKeyIBUMvLv74bvDi8jgzohxecVxH1XPTdoN/i2MspDVNyiU/pY6nzDOfyfpEhC0wx4Tw
4nLKmOW9hEsUmr0pcyKWIB18MCddT0nsFozpmP3H+tIg6dpTEkY5SnM4x5dydgZMKWCWXDJszVB+
RpYfnGKwEm58Zaqh03OvYpvghUcYe5AFqtRD58N+uvf6fCkuAv/R+mhNWtfdwQ2jWh9NAfniYqRJ
+KtPczw1T7jesobH3N2m19OyrskuQFHlf+BS7gMOa6cLl/xcRQH5efAFJQMitBXGkZzXoWvOcgj7
XnEJShriY19hTeIfQ80ie/JlndcMFzs2cX4fxo2VmJzKrov2Uy/NejdVybw6aMqCWSqr6tGmGE1j
Po0WH52t6ub1rHOl/zUruVESxFMS3XdNyZyoMvjweKpaHE9L7FI2E+B/JTHSRTvPqTHqM5Wbn2wV
4GsBUrPeRy1+dHY4RrY+JeMsHgXjzvUYEzihXur8x6rL/eUqyohM+Tx6htmWPzFZdJ1Y/PaqpMNN
YPxK7Ra0tuxoypbUpgRzsqvDQb+zG8sDUCm7FwfW2W+XWotTJxOYaKMxb49VN3E9LgUXLciohRFb
1g7p2a+9wD3CEkC9A3Zg8odkBB9+cuuANs4dUn0KoiJ7ZcSDLzqMWalDlG0qPrOlGrG+WGSTXTp2
dEZ9uzG9uAu9P3Tl412fRGAQltlFzI2KJv7QFW7RfZzOOEfXdWbTz5jq5qUNY1yHMRgtysvSIoq1
sitdLtckPZqUlAWsUhxXJOmJ/2UT8/eNr7bui7xzfrdOgTHLBrXzW83raG5cJior+HNDdIPYGTT3
CYoYtjZoDsvWNNu4EiThF4YgQWw2kwETk2SXgRV9BzRFvrcSmTtdtNOIS4H29Lqdi7dL33ADaoFd
84WRUH2VhaZDpGIgohaHYeDuEib778zCywd2H+qcBca26VDQmwI0U+fxu8FkHvBmhQ+REQhUmGs5
+qo03BXTqK9mqNeHOcfRuLMYemIsnWWiSVbOoq9/SycfRMObIYb5vg+HaGRuN/bxkSFb2p9txi1Y
nC2Z4Lghve6iXOXgTLr4GoarMg31ZWWSZ7F4rRn244Kl/bTSihQzc9ZhGVirJnJxUl3Y26+kldq/
6RnATqc0nm1M4TNO5maIS/JvOXo0I8my+gdkysdGQKjsLknn6Ctea+eHoozPZOIOKQ5LSySSWfpW
MRvrUTQlyUzjsawQ6XjAeqc7BxIr+E3hO8q8N3MbM0dTFUGt1hlTeyUMzDORwqK6ppaiFksbfohd
ILL+F3oiRXWwUuVeDIvqM0yn/eIe6EW4VSy0ivphrWvtlS+YUsilTaIVutiXq3BVecnTavZgD2M4
YU6Giyj91S7zmN4ncpvCHvO+jhkyKReZmbAILuk0p6cLSDvRGCNF2Ivvk+T1n1GRxvVjjVgNhHsm
TCp5IPxSLhfsWV1+CqNWuajNY02GNrLG7V6mnExGsXhUaJYxxkODVSg/TLWODDSwCV9ZuwhsEThh
6dZCq5nnYd2jWiIvYOdPTE4hyeUA89guaiDm7Yxe5XhrcG1+YBpP+4d6nO18igtV2ldL63tXZXrt
91GbkcQwYI3iXe5NbX8L2ocwXZkINZwjOTj9pw5aPgI8tIGPwdj3w/4m9UcCEtNQrpTPvMVYgHKn
mb/tjEnkNmmNtxxTnsfqTRXUaEeDL4dAQ+AEv0hx8MFFa1XgmZMuDr4yHkT9NcyZvOulZ6Zz5dje
nIcRPf6Ro6cX834dioXgLPaFEkdxEMuTa7wEN7wY9d9lSKS58qttcHBGWBx3PDh1w9g1rb1zAKBv
+OqxZvznKJRZpv0LGfmE8vtr7QBXYa+JKvdi2iVf30VWL+t+GhwZEodJnSTmfgrq79nqZrohhrOI
mxWn5UcwdCbd9zEixKUgLKygHjndl6/H8RdqJz1HVzphRTw1a4rT6tXTfF6KtiGpM8WvXeUyzhvR
0DKoWUxooSWl7ScD1uC/VWEi3fdyWgkittOW4vQYfSyJXL5KayG+oPThb0s36S3Kg0odvFUHFVlU
o8xvdDzvWc5pNNxtGlSPKl93eMkhDK9Xwpn+mUyv84+YnXttAZ3ae+ARhL37GnNo761IjfiE0DOz
HEt15o9lfQqYyt/0mcZdHRbaVg/JUNcVdVNBsiuOqohLlXWl6x6XNPXp2PUoJWi4EvIV3fSG6eEQ
vEdnJTeJ8siXE5Mnt1febS/8Smr8Erso8TGooS5xpXV0j796OiKSGaiLercOFZVtO5f8S+7bbNrr
pm4eSCLXH64TLq+VI93vzAm9P1GI1vbPkSaerhn9O7k/4uK5/UlsQTlSD0C+zht4xRzIE8Z4aguX
1m3pcOlccgfde2ew4p7nFF0Pjc3ehqtTPhonIkA6C5X7Zw/oGH4WNhNhNQ1FkKAYD9x7AZSl61gG
Whyz3JOfpK9hdDJYlN9uYsr4lDIq8HY0qhyEGTX/G9rkdAmz1fxblKmfI7BD9xBKl/+cjLpoJzXi
437aAnC7VAdQCLwhTwBDgny5V2u4vrht6/zzU2de92wUj581rsZ3ORYc+czH9bHT0vuTMl1mybhb
bdNR6A93K2NrOhBuQcpek10aL+1BH7T6KHKfi7FZdf8ce4n/2JFFuTWkA9EOs4Ipr2kGrzxIoJpP
m0aLccULBJLWwJw8nvFG+hr5xqlwDIKF0sWH5P0ershfjIAH2D/4KjL1UEtJd5v3obrmdY25P6vE
y0isajkCRtxKGVK7Zl+VCQwHF4glABT7y/bsWcA1AuUMm2UqZ56mIn33fTebCb4YNLgiFQTaKx2+
Bw20h13QaPHLb+vRO2HdW8Yd6GDcvIDqwkPbjq3ZDS7jw6ZrkkfD7zgmc4V7mj/X4+EL4xjpmWv2
O+j6/CPFNMqwfg1nipJOCfA2cwc58lKbLAoOVIV1d5uMmh9PQvVRJ1mO1tlKBYTCCl/2ax0zlEeJ
zV/4NAm3NLHjvwMRmg46KLFh9KnMvb91vQ3lV7CCJ+CJGUaeaMs1+kAHXuA10INAKlx8B0JuEZ8E
qjx0mZVP54OlkD0LG3RTKryzYfGA7YcgP/wsb3iksTL5eVjyPENhpwt5IBQyhxzHdfMiBpBQ+x4S
7J3Nltg7rhE7UY5m8IXgTMYHgE6/nfuF15XNKbBtVz1lA7zUG9CJekQV4UrByKOo3YW/mOIwGdxX
N5hdUEXlGkFmVTSXSQxZ80TCXL3hwRI+ppva6ku/YgwCyQpjgjoWe9y+9UX/UOKyhKaGjuLv+VkT
+xfxNZrPVcuOoYjO3Enc6WyngIn4Tsuy+b8fkOmb2gWMcd3fzkhJcQzzyA6XhfEveZbJK+UJw3L4
inc7TE/WQPY7Iefolk6yx3X50ZEfmqdzqdqOVk16/n8jmxyeQymT+oCxTaU3k1V6eHEynV2lDRmx
Mai2Px6vbLxrcfg+r8rL7jsIyX/519Vy6NzNz9ZiPOBhmEgE7ggO58UTbkKTvDEfI+bLH+kUzxYK
SHTGn2qjIz1OhjMx8yXIw7nAQZAUfX9OBohFB+g3zg8gYOJTbqXsdwhYU6zMspZKP4q0JJU9EXH4
rgKaDb4wQ2jcDnNE2l/hqeB0wT6HR5/aV+a4w9EfB8yZsEBqfZiUz6Loklavugn6NKyuIwAFjG94
JsIDQF03eldVyHAIZ8u7BCx80gQ99ZGwNtHuOiGycAbtSDKgSLhzqbvip4j8BBhaVEoKWNd6lwIK
53iOc+BNW1XCt5Sj7j54eYs3YpFsNqXOTKKbElukf5VK009XdW/qm3KMyGbqJOFK2eXGk3CAxqIt
+Iw7sXyB1YsvcFwWYHG8sqTWBwG4qiZXQNqjLtL7DnUGIbZX0r0za4uwKgbcI8ymCLlh3gwZH7RR
g8bkQARYdtFSIqsnWMneZuSGsxp0JbDxkv07JlIPbxFQoX3fJW0DBrjgK4zLOPxIvT77KVcGdrZW
hTrnGXmaXSiD8rUdTfFWB70d/+hy8dvfuLzowjrCd/2O62nL6iT9PJxXwt31o0L6rO/gdo53HfO6
I+mpMjrbNtr8C4PXeJB9K/mMyF0wMiozovA4FdjbO/JL6n0+jcmnVau6tutmRWhBFp2YWfnqkmsb
Mun0urV7ha6r1YkEd5vBOC2xTrGNcjW7YFz6px6vHLcAHw6FA0/YOZwtAfmqYSTP0NtjZDOmovvd
rpYQCO4pzAAwevw9rkv0jrHLlj/zSrD92mKPZhgGjPKM3ts8qd7Y6m7T2Oe9MiS098SLQ/WYKdi+
pwgNZDglU+N+SHfJzpnn1+4dfiGF7F+WlMezMH1+wrzCwhI3REH+g/WBkpjkinyiHy629IXIqhvV
KItcXTlEk59SsYxn6QtEhdovc3NE4qqc2xnL+K2L3vy09FVY/e1tZeODFKGuvpzUkkNRYx5eIcry
jFfTUFXnkEikuYPbxoQGrlD93aaJuOJUwr7CwDL3941Tu+1p6V3sQQq/Yn5g0IztcfXG5l73m/cx
NX3bPQU2ZzpPwi8m/1er9E2HSPjkFnCPHRf8gcGVEz74T7WexANLHATqMhs1scPTOeHhZ0silow5
P6MWg6zY6dTXHxhDs+kcE+fZcqRR1V/KUDct7D9fdvKvR8EFB7Ts3DcyBMEbFgkqL9o47T+EDgSu
PRMRwrpxQ1TvdurHfjplZsXuVke9yK6NCRxGd35GMEDztE/EaZbAIZelaZnm3nOLB2kTuZ6KJsvk
obNbbda5dXYxYVr8RfRFcRoBzGM4YvMwvkw/9j6rNcbpOFHZP9o83CaxYyDePTGQ40imBIxunSX6
PoiRWH5G4FXxmQk5peqY4zW4qeER3AKRYWIVyaobL7W/KtiGociIdS0zJfypXdkeASvTA4gQNDGD
7y6j5tkRsWPxEp6CPq1O2O7aYg/JASDGLNLhd0OYXj2CL5PDI745cWTaQccmoaGjJ7dzdbQkTckg
tkV0G8vccJFAyCT4lNPZbGtXvOcljxL3VtscwRxS4haVoRmUhNEGufmjSxg8ckkNNuIhIhHd1/Yf
JOzgrZUeyYtcB+S2U47oXyYMOL6LplmrQz4mXHnE6LDKYlXU02HJCKzUSPfrzk5tMVwzAwFwn2cN
2kvihYbxSCNUd3KY0PBFl3Nx1f6KIQ5U6gJbMI/YTJ9UQD6TARbyPvG5UQBOlZRYXq3z74ioZbbT
mOSfBJInblDiXXtAAGRB2p4CfF8X7nhOgtx7mhiYlXtuDQ5iAi6bUTbBkcDH0+Nar+J5em5IV+CC
GEE77CSoZo3/D3DhUS2wsXa0804JQWCIXtBnKCFsGxZHbnoMNB77KD5d4iHOLm8S9Xe7IsUuCCb5
BD1H3hEBJv4VVWBrcClutlB8ojiws3Me1ZibqZ8C/9hLQVMgRYUlgYuoqE9iHqb0KEQClZn5Z9qd
St3qR4tu8KybxL6ZaKU4DaaxebBep+6Ny+mAO1ADTPC9DYiBisouBjzf5sGbAOqdgFt6v5WegIOb
1tGvZYPJhOLa4w9acCTJ+3BltLsweT3i7U2KC+dn3jxIb1XvOi/9r6DDSQZMcNk0NBq9S5sxAAL9
O0ckRDrNB2ItqZm9LabhIXGdDKEKxPYVqShsjonLwAgjkY1JOQekFKj/fGJnnEL3fGnFl+k9/DTk
95TiNZ+8e44M4mWQ1nHVhDXfQoADp9wTytqCVmmVHIn5boOcZgPDWHCXM2rlnH4uUxQSWO05IPZm
bnAYUzlTKTGe7RnIVibb56SmrrVfcA6GesTdUBIR+ydBD8XHMfM5osdwjV9NPaQvJUC9zxhgtL8z
XbTZAtbI/BrXDebgDR2/VnWq+hETFAV+b/yh8oi0gejknWJK9J2sQewfNkGo29cRSN1d2DKFbfEC
vVLly+ZoKnD+B1rZ9DkZ0xgjWNPX3iuodcdc4N1gXANXTKespRNcjDCQBZjSF38hQKwgYxgNfYs+
xvbRl8q81sTev0v2r7QXhRkbURoRqT/kYYZVoZZoVTsZjQNOrJK5vmGJWIyYrTrNkC7Eo+yUGN3I
dfGW98tYEBwyPiYMDYC6pYvjesjXhVOuBGjOBd2GYXmWS5++1F0xP6JUTRyJgJrQpjEHj7NkBqEo
kTJiXcDXcCFuqcCkq/v5GKB7+0epGZgetnVwXxQXnO0MM4gB1xzLz9bDLYrhkZ+m1ZiGSu6ceo9I
z3PSYhX6duKFdsI4FhsaeROD4W+p/+iuqzQQrMC7ABpGCEyYKLM5Ihzy5rg09fKn7WMsggZ2JqZ1
wUpqg1JAkxa33a3pFP2hKpzhC/AsD3geOgDjwnSzp2PpJkdG80NaAsviX2+VcuWEC5rPsUfz4udE
nDwwV2Eg0g6deE/yIPvxSFvXO+uazGVhkZU3msjselY8bQRinQbC/JzjSBI0Ii0yqnGq8+xbHI14
ieGbsCptSm9sPffRbsyGID2lPf63Y+9Wcb5j1jsV97jfMUl2K/6uiwfD2N7AHs/7k+5LS3R4lWK5
Bp4g1oObBomEv1zQYQ4F2dQPYMS/EzPxdxFDzfE4xBMCOuGp9gp7EwthPcj1ttVUOSeaLpu8N8MC
tEqtmxLohqJD3eyn0F5ny/lAw8nPSBGtrirDJnBoazoYhA+nAd6ht203EYt8riJVlHwD4EqYPFgz
cReqWZq7Ohr95TQ1VEoLNWN2i4mjW3g9MwP/n9YgxDqC/Sa/82aTVx+Gb8E8BkziuudG5kiXEFaV
t9eaco1OJWxkeyvDOJpG5EwondcggP16wzlTpU+8BnPH6U5tuIeL1MWPQVbgbMDq2YsLu34b0+3B
+kkgP4nl26QptMAlGHf/Y+2bZNkYKTmDftyM/AeAm6SpvajBrUZxGEU5rMMlADEacdakG4kkSaKJ
VrBj6cRDzdaVBe0xtvlB+Uz1x2OJkahr71g4lScvduFhfRzdHvaxSWNkYFygXP7XIWOs8qBhvstb
iyztHIEq0d5Qi+TdeXRh59XAi62t9E0e8AoGqCJ4oU/CHVtCsYQRGb3fUCzhgdp7kvwvUaSMaWx3
0RZ3+a8Sf54matIJ7wKup+3Kg2DVQf1XrAL9wOOYzH+1XsUM+ogpTvF3B4DeeQ9hOZAylSvOrH0Z
luPKxTqD0DnRPnkOnsWxJS848skR+oyxWuHngaHEsxpgWKZ4mCa+fqhHMe0HXg+g+Pg1N8yL1G4p
7rzeM8wPurlKo90AOCr5ydX2z4Pn56oivTETQcXvkzdl+C0cmDNsiICff5ikYQxg8onnGO6U59+3
zQT8V+ej4+68DPUZF6SEVXmbzHmo7iJc6bDo6yEASmJlELEoZiiy8Bs2V7wZMvG6ESD2F2xshBmb
6tpVfAGbwaP2Er4kYknXyYRNc9+XW2eumpEed8lFBfjPjVI5fQCancony3Q7/0+jsyCqLHO+PgYt
6OHL0niYrxnceeqeQD3niKiAaD3rAVbcEyCrEpur6Krgvodw7lwnzAfQiuHlB68yaN3lSXsBcpuA
hJNjqG6HZhfgT2svCTwoJGWi5PNJT5mfvtWlltW3Es0SpMe8dSlS4RHiFsH3FN95aQ2TYBLApyKa
gm7Pw7o01zliC8RucaIpPViXRYVwHoLm78hrusf9Yqdf3J3AkuJUDSXwhplOdQfdkNCSgQOdXMcK
RQ4NXfnLX+zkIh0PSECtgGK1mbqHtZbluSODqxlrV/Zl9HH0740v8ndEfAoM1oERIEmkh1MZ5EKB
KD1IdWA25NR/yQmH0xtKho9kgv2JOVOehAtLfUO+dPEzyFKOv/vJr8Ehsyp0KM/e6q4DmC3PV4+M
01zKSs/m00eZVU3+iTzikL3PHOwoR4mjg+zCqLSsb7w5HFYS0SgqiOEjYfCbBtU5P9mIkE4KYc0e
ggxA3y8WQgzJZQIxSRtaKnpZIGJd257aSAOmJ7ir6cOxjDPlQz5OqSkWikQyVBQsVV6Pt4qufkl4
wXtQPFRlccUaXgXIp4dgaDEgTId2GX3vnMwT6tNiPG0/F8K7YAG1afUfMl+ZviExStRKBQkDGTCo
1CJQ44msAGzQ94yLNgcizfJwqCGglNykOQs/dqS7/PkK0zF0PrzK4HI39PH+sFc6YbTBHI+JRToK
7iqMmR3FCLYLsJ+e6mIwZ5G7PPekwpkYOjWXk8cCufqfyJwxvOFQax+dLdEmzEbt6PKtgAcbS5iu
dCsRMJEWea5fYAU01T823+BYXJhkime6XeyWQTTP2QnTwRTcLIzwK3Jh2zQbDYA2gkNRnYGIDbmm
L1tUyKldy2vJ+0t4OvDdH1MKIR70NDq7yMTl8GuBoMB+LDIPmc8jCRv9H767PrmhplrqB6+2WH1O
S4fzhAe35hN9gRHmhWwFKdJTDbZxuiAa8I3v8QFjGxhdXavnnk9bRTufonRgdOvjbgjmVc9wCSeD
StLG9LS71qfGvm3yeB4PTSHkUh3RoYflwEYjlCoUl7l5MmO5lv0dmxXk+GxsOcXFnik3ZI3d3GjG
JyIcZ3ixK6mJ9HVECWr+ln2CKw68hEi6J1Y6bAw/PJcQTx3F6IsIENcuDDdkCm3AT0L9Mcz1PeX2
3cMarJwlHkjN5TJmDeltIcPhKQBaKG57mv+OZLfq2vuaxP3POMCFuWpale6nXztffdYeGzsPCkRu
f7tMeDif3dFRFUiNYH0jmu67R6vaxb0pU2ACvzy3SebHdARJcuoIHogeg5PHYbrUy9BdRqBBLtiN
gRxHkox9fq8Waodb9pgSgmnHvjHf1mmc/FOqxXH+s2alGmZwyVHgQSgKd7LLAjXg22QAfFxDbPFX
7rsty5L1+T/QTEAUslUcPdYc1a+tt07rA7BrU+KdqFTs4zEiG1ZcQEnxp0Fb6r9b8N8MfIoMvbWP
aDfpP0QR9EdU8gQocYr8fR/opR1PdgjDV6pqyG/C4yfcK14Nby9XlJi9p7GqHywoHPMsKyS1XxSK
xQbW8pv2JBB4fECdKf0T4JRmOQN2wiNHgx3gxZ/on+ddnPm4p/K8i+l5RN86CCBzTawaep8f8vJn
y2spstJ5DJypVneBizDG8c82g2xHOVeN73i7csTpDRKLhQGrB1GjJXo2WRLZW6IL3j0JLmAgkFc8
0iroSJxTWmQTXjQp9Bi8YaWJhvPiKnC5AWvrqDQn08aPUgWkjVBUIvuWMS+T2yvkyx3k/2QbAMTL
TxDriZ63jjiacxix3dFOHlSSgAFUTFOAuHvqyB6vZNG3m2Hz6TsnMHmsaDnw9hbLq+S3EbDi5Fhv
HG8kitCzB9z5rR0vZyRsmRVfVmycaCrE98dDUi9GfUnNpO7kgnwJT3PCtO2gZNxtc6S4Mbc94JPo
pw4yCBL0oOxpuiH9F2Des3DNnSPxYffgNOHQnpqe2DN0HmDl17JNUM8CaE3jzmK4+2zjtmaJGVtr
jhJzc8Xd7Zvmd2JZ87LgOsR/z2NEcHIOECeNLTDiDJCiDrRYpQcGEYjwGRlmbs6sAeBEY0Oa49/x
vHII66qVwb2cGqZqCcl2cVNHDOvG2UnYpTS5aiYxq43z4KkSWxKUpng4E2GCOB30Uds/K4OF6XYc
BzelYIjdH7qC3P2n3Lx2Py15WPbEiQLUZ7lgATqWZY6QJCr8XnfGWkBoiU81cy/LDM2My30W5Hh8
+HkwsF28m/WSRYdW+u1wgwO5/tOXUJAYI+p6waTmcdg0a56SGvJEGIIlg2TOQqTVBA8hwLr1Sj5A
mXsGL3l7UPgd8PzKlRACwXJhLi5YseJMw0FSkw55dp1PxhZD8S2AU8qrZVTEOEqgp743jotFXM99
Nz/CHwhf+6ay8oiwNpdvCZRgZgZlwxXSTxN1owx0jJWiqHuSNhVi4IdaUy8k4hPpqr4iJBXLjaTo
tVfO2ax9ou+gYdcDLr+ENFf0yuYkWnBsWRApErTRQysyRjEq14v/ewyHsrqoas5oYqMN47sI6h1F
My0YLCpLY9rHRLMOTNAL7wLROU/vycQn/fM4DezvPiK+cYsuRcOsYlwZU/JdOjgESkys8sK0thi/
pMMo7a+3KJ5zhok1W3gqzIBQ9I0dqxM3OzEf4gh1zH+NoNB5LPl//kn4LdFlGRUvaiJjcMKMsOnk
uF2JRwUlO3wunvIhMbRttAZ/htElGKCbDvBXvcQDC9valUcmYi37PS6pRTwPIM2/8Tr2/bHvFioQ
tjxhENot/mjdQ4F/SmGZWWc8sfWaPdbuRIe2+JZo78hwruRtUO4PxuLNuFfDsaSgLqXb7HvHTx4Z
FQomrdCAu7NarD8/MESQ4jLilxkP+Uw28j6oWlGcsbOLR+ZGOrxNs4ZS19BQ/rXzZnrltPbHX/na
Z+oRJiwyO2oO0XmBx6qisu+5dMpxzMyPSdrxzsqaCEqX9Wt0m7ubEw/8CiWgVCWAvdytt40w9YAe
jpvFJKDUtqgduw+RSwwLs/pj/f/2OkgZmO+tEwRvo5T8Ekil/bvOMu28tqHHrUeMXCIK41Jr7mZ3
mJsbM3VsoIPPJWqHeW+x3T9mRhMH+lL4oMFQ7PpeHAV2F07zTMVqT+2bDJg0bf/bxx4T0YhlXLKF
X3i/Yi5/ktrspvqkuAfnMyYTlESlG1JOkbAxoKSBqNGYsV1jx1nGymQfG/zwRMVDVop6ypdHbwqg
QrPvkma3o0Qa79n2wFxM1/ikgP4kdvr2/GTYXpG5H97Y51OI10wSA/nMmyEaWNXIDJylPonDqAAh
Mc4fyS1sIOpZF/crGPZzXCepvI29mOp98pnDvFaNDH2q94GxLa8tDw6yHMorDEuX9Z6Iq8ltT8W7
3tQyk/8I10DolF2YqVtMp+m/hLhfegryyBVs7al4StqsE8GVjKwbPi8ltLHPnB97eiim2atv5sRb
209Bpk2x3wia7N6A0g3ZGSGZE/ZDweYy5saLw1VIWMMcekH2EpYV4hrCFhauV4YzipcurIr1waPQ
D8/96GEs8rCYYxRDuMPPL6ExlGURqw/Rrk47Hes+kdUj67M69+/k22q9n4Y09KEsNSN7m2j6hn/u
OkO+G7EE+w+opRVddW6DEhs3E29AD2M7UvTXYTsvj71ZtkAGzH/W9cyiLR9A7KMgLVENvZ5zM1y+
gzlAtlcwSItTy4ZPtZPVFIkLHa6/rQAIDQatIYAhHhkd/MekTwYsQAYYCQQVchkNkAun9heeGEEo
Q8zhfNGRtG9lRdAQ8qPn9RSGpTn51CL5mQTsJjkhr/5m7BUOjzmdq7OnEOQYglPqeed2YRSzCT1o
24rNHP9Ha5OGUIHX/dIOToZ0jwUiEbemr6bpWuFBHJ/KyQmLW7ZdIeUIV7doTEZ6YXy/Vav6nsOE
xK3uAEtdTMYSgEtdTjnQ2SZxXwNAigPLdxv8rgcoSXP9gGNyLXAhr3HwarzJFleipbhV0fv9nuVR
QriSFOeUZtGfPMDJf8NVyOCGhJT8J1Rj/xlo+8VDww6B4MjyiOxV4t1M31DB6/ykiyBJHxUbN2rq
YGqm4KOXbCh6zZnf/Iyu6/c5Y8bSdY4JHTtQhEpo8+jKjvPC9GJbE5AJGd8LJv18W/zHhmeLwWr+
kT1CFm9HwkbYlzqhYtsr9tK4J8UqkeaFRohMLvYgMyjszL4LFMJHmPhv8plYoSy77HFpAEfNTOji
TL0sSPqgy33O27zHpqQ7Vi2bHV5CBkAMxoE7ebGbQvCI6J5eCBim9YUgDVHYYQ6n5mtB7VQ4rEiG
rYfeZoO4FbKHyY7PBZEB1Od2lLtbQWyidBoPfAsLUwR8tNFL6bjbrTr6/nRDqJSjwvp5kF78DKrt
q1gaCcK1BtwIzRna2l9hKSWYGKyQ9QKS6sXR6tK6r/EiEQADvFX/I+m8tuvGsSD6RVwLBPPrzUk5
WNILl2XLzAEEwfT1s9nz2jNtt3R5iYM6Vbu8B6dyeXeNmI2DQ15OaLDCUQhLZWxCQWiymNEztYy9
C9sS8hMufgRKK+fOJA+d7/NKBuA1B0c098rmkPR0le5HP2F+V26AKNM7xKB38IqE2FW+Xo/zEJCm
2tkzvS4b9uAA+DZpOxCb4ZDOlwdYuu5kbY1NkcF95ePBaY/82bN3w8k8L8+rHMlzVQV0BJihhRSO
4BTO6YZ4AmePXyTTeJpZfupbZ3mV/SS92c9BDCQBqyW/EWDvqd/rHw08mPImh7Bg50Zg38clw4uF
aJrOg+nC3xVElzAqYnXpibU8O5D4raOTFfEBZRawoMtvL/oRs93WO4G6NuJpGfwbVSXkV7RYJ7Kp
slAo2x4fdDk5g7qYtOFlwv48v0NHWClqUhk0fXDThb/3saCsxnuFXR0rJjpF0644X0lJFqaJIGfh
0WQZZPOxt3X+yBBJHjarhjHnpCUi5h6y1jXVDiRCigPJb9v+y4SR29p7lZl6Pw8xsy0eTsjiMOWT
ptgVaTUlv5pO9tZTDinPOZGOQ8kVI6H/XYbrl2RmAV2WZZ3D8S1NXg7ncWoNvsQMusGXITOv+PtZ
2iN6LosTOYcCBhdOZF59pB7naKia/Ui3EnEzKyrEixmDyHyJpvAfTQgY4IU50k3vA+zFk32qK/bB
D8w1Rn90Ct30VIR4E3HTMRptJ9BCUu3KLl/BCmKc87uFi8YMDoO7wCkdQm6bozNAotbUWNEnmZck
g12ymUggPnD0pIJq/w28VDdHI3jijxU7y/mZUwU/Dua2zrvLyook2FABkFNzM84UwyQl69XMkCXD
4xkt4TV2CZQdR37s7MzmkVTtGI6oAyzEU+eTb60XP7GIcgnBk7/TL6qJIBJntsv+3Comx+Oe2obz
vVhiJ3tJ1pf3HhZDWNzFLqjJy0qJxjURBsDAITzn3lH2ENaoClhC95ESS/kVZXHTvjY9II6DMTKI
HuOJJOuGW37a85mzUDwkFeSBp84Qp95HdYFQGxaD/ZslMvZTkk/Y6Ua4FOU5nLST3eGGJfBcuO7o
vw5TPLoPpcQ2a3eDtRwjNXGEC6XNtbYnXGuotsjOk5szopPprHog3c5A1UUgISM7NOXiXKe/McR6
IRswK1Rd/dfpMnUoSMNAqy4eoZa9aqE0WkrLKOSTIZhIgToS4/eO8XdocCJW+HS2it98t034pODy
9KRW4P1iQpLQmTyoc6T3Y/lnsK3GfeR1AWpWwCvN9irQntrjmNByD4qv7a5h7pMlZS7j4KVej+ap
jYbRQodwSgH9UU8r2LlovJKOjjHnY2A5aUIKmSpVHqTy4uxP1aGyjQGMlIvPi/oB2A6Pj1m7il49
jzJTgNtsDsezoFuBaYI+9PbDR84bf+iXYVPUdbio9p0wPAkMDVZiKLLUrMBcumKzZ8wZfvaOttfw
YI0GTlWOpyr9EC1QDkiMDHSBxla8xlBm9okG2NBLzanroelIoMQEN732yfSSFxUHQcMRSuv5Mid8
Ii3c8b2PVbXJjiPCGOaHZQq65s42tonuFd0Z8R10QLhoGQFbTDHB0Il9ADm/giZe5P4jVJnZO7LJ
hqlfQdpg9+81AsBTrgIYZkjq/917LElMO2wkAx2QXUcgcFujqap317B/cH6pwoJh3TpsJaVdoaLt
4wKHPHSoIOQgnLHKSdo5bGVeKsz32asugN9D0UFtfQC0wHpls2bmMQCzVJa7wfUn4GjYUH45hi8w
w08RPNDVkNtHlhjwCka75Q7jkfwhF2gxWL2C4sEeK7uhcu/E6I0ULXlt2dobVAe+WbS/cYkx1MeC
RlBMZSfk3ugmmD3HXzh1eHWj7xDhB5riPIREjBaFOdCjAA632wA4i1cWPKy+cmhH530SCFq7EcsS
0ceELptSgMdYhMX8PpAqD37pdF2FpxShvPsucfLdMqYWa62ANrodGjk+AU+6XX9pG2cSLcaJhecy
URhIdjhwHPkQ2J70hg1QZ0opudJ13alwoRjclqjUENAgUO4nt0MIw1sXUO8HfQBb/DKL2tuDFECU
nVgrJxgN1u//KRm0sM5G2NkNiQaxKesWW93CvOr/cHqV9qPDYoZG3jJzyv9S23SIYwumPY57nk0I
mjViZEjxQ+Nj7ZhD+PD2EtFn/gb14+dXzdTOkBWuUqgOpB3/ZTOAuAZuHNmjo98yS9OeLPWk/Kc4
s8B/noTv8mHz3Sl5bOLBLS8B1gF7yw2JbB4X16Q7BUHuo2UTFkkSdXJT7XT94wpK8+7icM3tAXdt
6h8fy4i4WtaoTg2MuPRfMlfSwOAmxNGusRF7+Ooj8J5bG4uzOSMn9XDww8lLgIsMduk/Jzn872wT
hlbPbJpOq6rsz0j7dP74Ot5oINmrX7ly+bVX3cR/2J2/dE3SHkiuoiyo1uOdlaVh+EasxQ3rfTT5
qIK1ZEz8xuMi5ZvjBtwelsEUFqqq2+FMg7IbVJQIxCktP1RXJf57GbPLHrZUSyFwq7hyx4cBu2l1
nijqtd5tU2K3acxC4EgHnDlPhIlYiAh/qH78dj3p6hm1d+8PiE7HvgFnxuatdoon/Ms86azwicMP
1BIs35SAUtsyT/n4QQNlXNzKZuTr5I5pHLxGkZc5r7qsgXuAq7BfcWlY0Ydq2v61IPXKUteqWOVF
lcOmrF/y5pSIFsk0nNyivlAWi6+K+xLualQp9muoS5O9yzIag3jjlB6340YtxByYM6xEv2JW6+qG
DgGXNRxbVFIfx2YYOvMIUCng7yiUKz+9nM6yTU8lKKoF3v/mntahkkC7DImvQE2DDEoltCAAizMk
Dv322ldcA9g9y7Whl10W+1fDdAJI1sKaErNWb7dNtCR4pdgrN5eibwYHF84MBW9f+W0UPfL0MOfr
YFDyGKDZjAefEwI6aKQMHgCKccVblo+y+dbYArBU+WTnX5u8okA5dnFI76jNReKdLSMe8PIug43O
xrZnT5M38LZaCs5bZVv4VX0ulex9owK3TsUCdUkPAox0xOoj9+u3Jk/zj1SjsBHItKBeMo33ELy/
idjbxdfcsrX7FYUjENpdXdIpLOFVUhNEXp4OuvGA3O1M1zDTUXvm7YjR/jKNtn6DoTdXNIS51kJB
gmo8p2y2CeIQhhDc3oug+TsZwQalprCB44Gxb6GMR26TEAGdUu528JI4BGNWPvNTQkZp+ay8gqSc
YN29MBWg7BCiSr3/kJAGXOkn78iSyQOgxSLuawQmbPlMJyU3MRBq2IcoZ+Krg7CTOx88xkPyk7D2
bLfFSBzoF0KlPZ/BwC7W1o9rneKqXjMQvCi78TdzC4gUWnBkPlEgWDPL/UT8CJQCse5immdBDhzU
xy376EG1GXA2aFLADD7EMuoN5ULZ+M+GgFPve2+keHmDS2dF5zIR13vMcewY4PwuyTb33erHJDWm
tBx9NDjVuKb/4vwEcEYnjn70mN/loyUJtz6sq8phQ6co1kGBOfzeyRoKeZJRZtk7X9UqB+fjSayt
mIxnQgO0IzRYlIZaU6aFGI3+GhOCpxltsq4B5mu+9JMrnzJOX76WHVPpfuhAgV75VU/mb0Ikr7m4
Ll8JKICSmwRdiCgxc7zKSpyIqQP+hZ2ucDWfcIokNm6H2Mj+jnWrak8p5DsqjKVCBiZYEfuXmBcF
K3ANkpu8Lx3exIXncDnS/sKqPzMZzXgdaVd9M9FooetPnhve2OKQvMpqqjM2gzfk3TMeSoxxUZbI
L+FgMuIf18an220VNBdKWCE6k6y+Wn2CjS5Jc/4mOxoM26bSZYHhhTUsLs67VcogxBtAqCy88YGV
D+NU1QFL2nKdLsJdkhDUgYvc9+1faZGcOGdWFkFUrkLAMtj+WHydC3JlEAVN08hv3+lQVY6Sgpfk
zlIdViZdSb6m6Ou8SHGqZPLS9FPofavK70UBYbyISNVw92J/vNFTE+cnWrrIT9HDx/sA2QRdmaOZ
q9nYDzgHk5Y446lpKTpdDlxpsGHEGpTzozUEvqY+DOvUEF3cwhoF2XRdBhn3aXLGs7txqiqISNUw
IfibYA0MondQ4JBiO4LGGV7G0FvLLbAgyb6GcbNg+sLoBkTrxW87pN1dFHOLvdDV5sy4vtACJihk
bPjTfxQM135yGlGwICPhRPHtPUHDhanHGZs4e5tAVYXc2vl1SnbzbbLQzpgJVdavJuEcZasI2iZR
D14BdeHHZ+BlS5UjB673z6gNI27qdQzIl1ub+UgH0r53ZT+3ZbTPhnh9awRZR3WumgClUT7Wmukk
au0NlBO5ztSfWqqNfGuXkGeqwDfnSi2PjGCO9dv3upramQReU4n0gSceR04b2BPoykZTHrUUjcMD
PXJNSH+zVAFyuplTOYpfcQ+XB1JoYzAqFUM3v+SQiJtb5imCcX4YrHfXSrPA97jTxOtoWhfC+vb4
stDZQwAXGxZY7he/o6qe5ZJx+j33UH3kUwg/g96u1G8/nPgT2Xf+8GW2wiMt7NmfxSnWO4sSyBpi
qoqD7WJ/7foety71i0F7xzEagM0AhP3slatll9w9a6xsLeYTngqPKEbOTecq/wCjhYlOxQMONfT8
RT9QRBU02xQvyQX+7QIUhZ5LivSwU4TscEqEbC7qZtWBghpe75a1L2UZQ9p6/MsMTPrJLny4bjtD
5XhrtjjFRgGScwok2+TI6SLy/8HSs0yy1ziYCxMFXoKyiThwURltbhyMZS8Bweplx8IJ5HkeBHZ8
HtmwpHuJLkgNXidYRzRpSrsZO+3Efo1ZCLJqXJoluE86XOLQu8dgwNxn5fJPgbpJtw7j+VMsiqg5
WS7NpXuPbLF9mNHf5KsY4/mdcDnLo3TuyPQ0s7DXJeBk5wYI2KBYJEXha6IznV0NTpDwqdLOXN9U
OXvdTQ156m8L3K3lrnLTKLv44eJl7NOW4A8HtIXIZsVufRZltxKjyhV8EDuqfE0WSzPe8H+fCEOt
DI9sB6s0arkQsFCNSYB5SOr0GiDmLtz5/gKJQipyc0y0Se9h+YYzhKQpCgWl1SSIpDcSEIAD4qj2
fyeBUkdoI2P73U22d+UZtzr0sd7RO70QQjhw5A7gIsiyLdUdyQeepbadQCt25CmgheY55V+xmKw7
t2un9IxBqg1v+KD5KPAM938IhOpvWrp5b1WLxbZNLlGQncMUkPy9W6MKbSF8hEcWvPzUIQ/VQ1P7
0t02fYijB3Ff6hOYS6N/fKYYA3s7wBf8MWB6fYcUy1xYDT0nEtXnQDYYXYMHr80yKs6AifCfOI8D
iyXJ8Ahf2Zr89qdx7L56L1wpP8HANSeSBEX7NBu7c74THE09gYdKxKhYuLAL1E167fNur0o5Zzt/
zPqvpODoOQqnDZ5HzsknE/uERVYs8cgMu5SfTezpHLG28pynAtg5L/N2CsJPmQHa+IS6qdhMWMjS
kk6p1sGEneS8GSs7JtSsAoN7e9QRBO3EBU3GzRyX739XURQjDLfK1XX1t409VBXQs+Oz7Yr0GXsv
04IKQZDvV/+gupQerko8pOumvinWtgDC3fgpShWkxN//g3UuXYf2uGOnjKuii8jBfQvaS7E9NOzi
xffKHRupJoioPxIub5GoW+lLeZEwRfEdVw9QGJLhMUfTpAuTUlejz1AQVHrFzjORwVwql7kS5gxN
GgWumL7fpkluO48Zv7wBF7XErbGbO5gYf0i/D9NLopc2s3k1lGH+W8/xhPTAtrJySUl5xRR8rb4G
zlxwBGF1rq0poWYx8gPrCpGDLyf5foIR31LC1PpgJ99YZ4nG7LDbFjo0VPslqcX3vZcnGy/0Xc0m
03v0iNR3x77KoXcmITKqFzqJOIPRr9MduSx8gSHsYWIDReij/0SsorsOjeqk+5yLDIhNsOqSZo3d
XFIfgLicFOMhsCupDjjWzCdn8spFnFO+dUabz1B2POnTCmS9obIkJIQX9o/VcQlSNzrbMd/EW867
rPlsW4/sZIhJy7tPcGxcgjQTz7R4uXLvO6X9M9OeET71uc8nKyDQrnNCxjZujh1Ux4Ck3Kq/0C/I
uc9XRxIVyg5pyWYz7IKsvmP2kHdTAFJwPclY9OPm53ypIwIwWNd5CbtuxWoHH7FRWXcM2jr6OwWE
4HaN7ZO8Xpal5yIy+Pp30CJ5Ywtn2bzLMZTcZW0MrnaM1hhBgK/jAFaJ2RdzG3sMf7YVRcdl2xQ8
pexvNpJpoYZqsu6fxrRQASdRw5jXNOs7IXHweuPOGh/4/+q3MM7TE8hC3b4EKTk1UP7U3PBbaYpR
YRUf6e5dFBf0TTOA3ffiiZWCsJVL0MSygkdsm3hbvYGv7C1xPS4akZ8mXAG7oFfMR9CxXw2Gxe7C
gmGIsOFbHpI/C7YYuTDGxKnobEspZ9vjosaJGgItcbknm4VrG36wnJr7oafjd5uyqKovVZ/I7w68
QnfA1mbcPScWd0rMo5BPed8FNbNJGsk+3EbFELrPeRUBj9QxGZM7muOjYO+mNlERY/BqCagawAhg
cRVnj2xtjz8ns/qD164JY8ParTkBb+sj77HX0nVt2mA9kIw71sUGkrJLQHDLyyHpzkxWdDFqJeNv
1jZMrRu8xZW+OlhNqpXb3Jn43q5X6WhOJ/qv8OuOEOxBxXgRsS0XsNVVLyn3GdgI0Cbxow0rGDBa
GK0knl114EZUvNnYnoKL0CIbT66q5peC32nE5m3qpJ9vOq17+8wSEqPZicBkSz9MNfIve8xP5BiZ
6OY9zX1xdwd+pizfrDrhhG3DILV305KN1EezsilvJGzxb3GqjJP9LMxAOIjysUYnfGIt0tADeUUn
+okYotNo63tzGd1nrleD5KRsWmcbG8Obk5xil43NPtZMb3eIgW73vAgDLZW1fMs7h4wgbysFGyG8
+pGVU7Xs9OukXjHbc1MRSYG0sDME52KQeU0q1U/FFFz2xxBmPt3kpNyWneqdkNsGNdvkQGHyTNUd
jz1jpp/ZmKrCSnPWw/uodH1DlxmGJ1qN6ZDkjOM/mm4LLivpBnMExfTgjZX9LymzXP9hhmTBy9K2
cNglhpn4DqompiF6wHl6TfqAzHymBy5ZSSDBZSISW275VQGacPdziEcg2CWOSIZnmZHjv1PYP+cv
Dt32PoQ7wVI3rP2X0TLhnUaoO6HVYBgoqHYSN0wvXnadPJg0j/CC/PyUtuMaPXa8PttXAf9A+Hky
INSwg7tUWD/h++Uw/LApVFPwrXpWyw2dUasrw3cwa6DmE5/YFB1ECmoSKQehm71hWGLnRUNtDely
C2fF/5k8AdeZ8ozss3YHT2+xhcr+ugQBsWUvYH3JgdsyaTY26SdOO/aoVUG2BWYj2b/G9JkD6YH2
z8yV+A/VMCIiGeHgsqK0uSDzSOSdqoVwUau9kjru1fTH0EWZzspmWmbaI3yHQMjWDZ01/qvQX6qs
RyuvBnf+jMLV1ZaXxVrpqBKKIwfqHsRp5izTZKolyc8w8NiOOGK97KOvjB91k5P6r3sMUfDhUB02
Ihzs6VlgsKwfM8Bi41/yWthhCvi23SepxLUphQUN9tR5NV9gspZ3Wd4Wmk6gBVIx6QvglVpXAO+M
YVs663i8Il2zdGD2pNuiSpfOZtPXUOWb0LJw75G3qI7tfyKl8KLEMgfu5gnd5XONyizIiZsdyPao
/+0WrH8Is2fcawHajmaNHdS2byHyQ47tnPGRNlNxCtj8xofUK/zgOMTW7B+zJST2MvNN/b0GBJOr
UOtYFtlV/0U6kg0IsCz3r1NZQV1sKCfq5I3jV9R3BCznCbfPkto/WHjHtwzPSrHlF8UdPvR9ziFh
mSi/sVfRP4x7/L5Dn3RqU/FC3yZOWWkK7a3meZY2m8OusLsPP8vZ6LuzAMDrVe0r0aZR401KWWX5
bF5A8NlcVKBWRd5L7o2s4xDFwg8cUmX4UGWWfCRSrQzmGwFyMYOg2A+HOQ0Czmovqj+g7TRPIyo1
EzvQmNdkHHHXIrWMB7dqsEdWOnLcA1Gd+qSqLjcvStANJnobHsASpiM7jP/KQwsbDwpVZlK9I7HQ
AEn2Oa6y2+At+jnkISXOxjEQHmqBEATVxVmGHcXbXBWajEbCGfeFibdc9YF2XX3uSDRsIL+HrK68
Xj7QaFrnt8Je0+wBzi0W1j3mWj53MLozMSk092M9EYED8zfiMXcry2VcpOdy2NheFjyYucLLBCQ3
f6GEB210tFPYaWOHWe6Y1dB4/kAmxVpP8JGUboYTn6U4BF6slSLS7xnyAewe2uxjkqdUbLicxA07
07h2zo0/kcB18FJtk7IPrPs105sf+TkSmGKwFcgBAJfmm46QGvxjEdVZJ6F9Ye1FIDjJt1KxLXij
pSjtPkWH4v/mWwI+4YbvS1OChC/DJomfUK4wsMIDqj3OzXKyDVStQif/Zh6HINyl9FM4yQ1hxB3v
ydSh6mDxryFpksDzryLP4PjgQaMw4Jk1bZ7WZ7bEZXsfY2QYXlBV+o7G4nYd6sDMTs7VDdnEYqBT
bF7PhO6ZJ3AU29Y9dRWWWWPudunyR8Jhm3dhOojhcVQAE388aaB487HbGB+1PXNaEmD3rdk884YV
ndr4fSczjJAhb79Hj1IJzVCGZ+yPrdpYza86nEnpb4ZWKp9JiaH/zUrSNHtOiHEzW6Nc4/KAD+Kl
N4Kg1XTpYdRB3MWGkI0Y590ynrf15MkF/XCoxY3JmHUqYLOgOy0smOdnFu70syoHtth2pCoE7DLc
xmLEBClnsQUsh6tExB65S8xmk39Y/1DoeH40es+2yDCuGkge3m2eLFd+ObKdf2Vlbxcnhr+c6gEu
gl5zXfyuS699CzuCEoaqra8EmGDC2dJM47+CJvR6B+EGWcRdEGQqTIur7W3NZZilxGYMt4gJW0Qh
vr7EGTFfGdX5FxVF3I0Cr5rVHXmWvOMAYUDBQ9iBwWPF3K5dgXHUPaWYukkhFVVyaAjp4oujxHoN
QvVOGX1IWnecmlfUwlzQ2Wl8CudafGShW9bULcNYfHeXcrxNQKjkKhB43Y8H3Yifjxw3+x1PkC0H
5imTA/E7ABabYOJ7TWw//8MhHZTBGpAIBrI0qPGsVVxJjzt2SyfMA2ywvLvipzqdg35vW4VbFFTY
dGsfnRJ28Iv3rX2op7Y193XUcFNxHAvbK+QkEuBUxLOLRHVaGVeiJMIBAZspRiMYohpRLqv2SNWo
vCmgjq8qXSO2ZU2MGpzplFLdVlO2DrIoqrzb2K24n4Q7KnvlGGHpCBzCjl74dUIzaeeQwl9duWG3
czLWfXuzhPjHKxDZ1qYi76GhFyGVHKyKSwfYYvECMxb3f9FNYj4khGRRxIPCM9eomEk6D/Gonkin
LeaOFJf8cATH1MbFZXe1k7whNBXaZIPDQbi/OAdtyZxCIbPNjEwoiL9TiVixpJom1T36hDB/FlYC
Dpx0VmB3iYegeJ8N8B93sccibZNj+o1AXbm2OpXtkK9oI5oeN1I6+ocn1sueQdAu6qMYuMCeoCpg
dSJmxZcbERnRn3SMco+jl7cMGY3jtfBocbYDc4EkkTkwAMI6etS6s8sjdgdZPYx0cXrvglYPxUFf
sIMG/mGFrJdZFiTqXemsw9nYuwHF2+xSCFwXEvudyQJZXpYet/ShtJlinmU0YjxK4Y6qmx58IIXS
guhxcTAAq+uSClvuU5eD4Qe5uRceeM128f7OLBLSJ2Q/l1ebV2VAVIo2Gw5ASoKOgOPQrYWmzUxv
LlmQ9EIpCwPM7Gn4/Gh/vDeMiGqO3LTL0Xd9fqpDsVRoCLz7VHyPF4ejmL3TrG84mohbAgObMkIB
HbMZzp052MaQuQTtDMCj0QxKPI+ZFxlwtJE2nDNLmuAQUo4Ifhum8XblygEpCdiyb+hip2aN6yvI
I/I5HN644larMyg7dcky2ttuwsshkxhS3RnVoCP/K+8U9gIq4j69K7oycLZJ5/TyILRDUyYQ7wVP
aiWRPsh8ruYEKDACreab7mW+WnDhvXdpSe9+Xkp+Y1RlIEnBfxH9OzMw12+VhGB+iKAN/XFlLHzG
rp3+8HwxW4aY639LJx+fw67hEVFmZUshFFPePiKAcDLj1LQ2BrxtsS3UxJUWGxpmE7jq/90xV4BO
lQlsRg3Gfn5Y6fFgCMqDeHOtePFNCr3vD+BHFi4FaLePEn3AwuSZFygRHgLX1m2b7ivUKr+wgUut
HXg3n2ZYR7Np5qU4K7aG8IDQZ2eSNjugb2hovlgwP6LgJ+GvJPT1xZBtna8JwOA/WOfJVGexU3Dg
KdrKVq8f6QotqVDbYbJHcB0hVj7FNkCMPW61tt0lheTGVSGQU6FS5cFrhvk23OG7IrsXS2198QOG
bzKCXYARmHMMX1Om6ivhPox9eFPhXmCD4r+w6C0UV9vT79Xo4dPDLQMVGXit/y1EpV1CVUjk7jkq
HT4aDF5VdelokQXnYLfwfYiQUq1B7cl6UQZEvdEjzFSkIRzxFy7NjPZNTBXqAdI1pmARz0lwXzjg
JLZASynuguJbXiUUAn0G7I8MQOPNMIDjxShJ7DO6MIly2MaWRXxQhC6TrRqxN25YEmj63bpCsIzg
T6exPldodLzonloxMTdp2UY36Iryl2VaooIBI5T7KCQL952Qbeo9+QO4EghxK9BkzognEPRci5JA
TE83qBYlQZUeb4/vzIQBGdSKx3jMgI5ge3CxZJMr3YOU4cfQM9r6jrvKPN2SHvzAumudWW6tFj8l
S25OqD/unsK/ETw7FVn9OcQCTd+8GWA/EeFh6lbEpOWLmxeMzPGkqJ6LMYt9J7W0rnxPiObjYfaf
fHvigtioDD93BjUN9a4ea/eRc4gp0sf6G8C6bMl56Nr2+g3Pv07PXepZyXWONPU7xcgi45ZiOYKG
ge8s2aLp218zGYqdRj5EKu5yonPhtAZ+eM8TyZvZPrhvJrPa8a3IIuhqeYT9t6IR8UwMdB1D6Ldg
rsQBxXuUrtMGwCKMpD8F1sFquwyN+6aTPJKfQU144hqynHtBLigOdZRzDochDMJN4eSVe1aRgFUg
cfXy6SYRNuZ4acbn3JVI/EKn9n6ep27itx9DNAPiQWoGv+Q0/erVCj+MW5ZVGJgW7R9dGnKY9ojY
k/iYRu1tEZlLPmVdrkkiYFdPdYKx7qDGDnCNS8OEwxerjKndgHNDVviQIyuEvxCJaDkAowBEWVsE
VXasE70TPooWW3PqqhcCUpzskl9U8WKod1tbnqYVvDOq5V9MGIEiNmMKKqkh3B1Ns2CRzyM83BcK
JfWpKP/L3rnUEuDSbjHYkRbye94g1F2eKe0jkWix5aDX2Kej9j4BOae4Ueb9ZcR+wJWgsMPHkmVE
D1jDdz6V7ST3cWDSV1sHGiOcA61izTqaiX19k38rV9G1601WFW6IeHS8wic7amoWzIX/EPaL3W46
xXLgHGsresTqQfNMyUjzMiagbrZmCKyQ6hZODyaoODqSTCVZTuUO27OCbBl2j3rGgBv4kT0+L8iP
sFF6A/s+6Hp7AgjkhthVT35cYrMKCtXdIhxn5kHOE78cCBHZPpA4lA4Gjde9J084WAep7WxilZUP
mJBcmNx0bfXyi1DNGKNTl0G+bZtp/f4AOKAwmAaxEW83wvzBcxg023xmcwuchkdF+e3026MzhEqd
MsM/EZXk4qm1HkprQ18um4//d5sDzCKPE9OEl29ARNnvumvUw1BVmFSIJDpijwZRaxBHQ0tvHiUX
f5PQWObcDD6vXTJt7EemxmO8bgDgwM5qBp6NnCQOL+UsqnjlWPAbZk69q1PXXC4x/Vj9LkKcX84h
y/ufbjIYf9ue3fhhyjPb3zrkm34F8wA1Bd693fyN2rxGdqWaNvgVkC3hT+RDQtGD6xen8ABhmp6r
3BWUABqriQ5y9pTB5ZXhPtzGZNr1xUr7lmMJAFSPb5TILymNKvZcTJuODiiLkVkHKrjgCoo4yZbO
bt/mGAQfNhYcf49WQb7ie7LnqPyd0eeHAItiS2unn+pUnSvs7vJShtbA9lRTtVE86NZZw+lTCuLi
MiVBL4sdrm8fCcZZnPKYgZemk1QTzNe4A3lwkPjZ8RVcb4sLWUsAAVU7Zvwq6R6nGCmhinU56S7v
WrhHNBGNjxAasGp4Yk3MzbwgxyOkx/IVqh2mkFBbWJrceXD5LmOlSC8Zi4CJ9qIOYUEwrk63xjCd
7hu8YfLZLXpsXeiZrOFdXk7vFTlWIlC557N29z1TvtSo8NWrRWPB9OUTP/3VkBZdeOC6EVQDDRrY
LXOj/qhaTA5nZtYlNjIVhce8zBYoBv8qNfYj4OK5xDJ29lt3oEiUj6brfpl4EX64WduRW7ENCNCL
LQS4kGm7MwMrZZwPEG7BECRvcT9oGyHHUUtx4VlwHqqkHvvujvApz5fv8XphtlFjiCmdVXZCSx4z
CTD1usGvuqvApR4EBsh3PHeUMXVaqnPuIjaVREuT0nktQD7XX00UUdwLLjO/NalvsYFVpI2ko/yL
CeVkVyfX0dQCUP6DerRP6mBJzk47WaAum9ypfitXqODAHTjKvnFVIUbTBu+0z7XXu8lbydtq/Cy7
AKGE7XnvQzTtseV5b2kJ3Qci4Dqshkbw98eK++0/VLLI1cwUfYvioRa2pP/MwFUCuILGrghKw3EX
CIzZUCj/xXSE4DipBzDL6MlROgP5DmVPxUPQVx8mh4Zy5SmadIZnqqGSaxuWjK4XNuOr/Jh4NuUd
qoxsmmyihA1AZlOm/GAmEwLkMUaNb1glSmsmAsDzY21xpeRrDAeWU2hOBbrLzMLDa3yquZYu5PU0
iJmw10i6Ur+zbWist6AKg+rZgBFwiPHIPilY9+DwQFtN4LdIolIxNumcnPSj8V0/ogaJm0EznVmw
jZnABKez9hOwHOI/TqSmEM9WW9mdt2nCqrM+l6Szfbld/DkhokHnDpEAvjBN7RxoJfPqbie1DOsn
i7KLBjKBTbcXEZzSivmyliDjWdbFAVLpfiGroeYDnTn4YW6LDPm35hDkvLsr49qrcGHhip68TU+G
QmS7NPXyz7wSC6wfLvEvSZ5mM36ovvlUbDGkc6OCNbQvVWtTEFTzrN6KFL/tRnA3s/GtBkRJwaUA
tN1oFRXqyP1uaKJ9mi2sMLe2koQD9q2Dg+6p7zD33yO59/QokVUahz/gKZ35T+1Tqnpjcln+x9mZ
LceNbFn2V9L03LiFyQF4W+V9CCDmCAanICW9wCiKwjzP+Ppekfd2dTIko7rKLF8ypaQTgMPhfs7e
a8sfugMH1m2JZaj3JcdOFQcO6+4uwmUEDtZmW8G0wfd4yNCzljcNMS31aqjEQN+vKat7afYkbzcQ
xmyMPDlkQhfk44SlKELGftb8uv6BAzw070Y9nhF0NuqUnvxsJi/eDCwlxrZDPuQmpJxLJPo8ZAcl
V7LvRDM16ZrcXNXARydssmsHKlW3PRL7YDNWfEVyN9Zhtd6IhvJfRSk5C/XSa01LeSFYWiNKp+YW
PhCKzmbNReuInt7BKgwRGDG2s0LKZMffaLSJ9EidSMXIR5GcHUEWxCSTU+QGAUpMF12VuvHHNyLz
Upz3KVumWV/EBiEpyCZ7nVRnM6By6NJkqs9qNA7MwZ5PBCUrWpM3iVPDXrHxWxhbDKATj3wgDoqN
VCPrH30Wj3eJQZvYpu+sOd2SDq+URFoQyOSf8BHV9lesdBWoO99JXwga8htq2oEih4eYeSWYTKoy
DYt2rHsL2jWPayF7FPEH05796maY6OId+i4zYEyCsbffIvpwxmM5sk9Bl+rD6JAxZhjpSsWuUCwG
wjrJui9sUGajQoyGbEuQappQ120jC2K6xpByTh2RMH1pL5Y6m3Lyei7tnSRIFFQhOqE/Cxs6J5Kj
ODR35ZA733xcprGr1WqPZq3REC/HkWJ6qpbIz/msI45C9OSLhUMJdFgj5iPPVRWK+QjEyHnAVNBS
audjXarm8FKCAQ69megJSCCdlZi7HrlYRUmOtZrvfYEwFNus/siqMB0NZ4BFGAPaJeI4g4eD2Sfu
jjSAsi9Up5UApEOFmQGAZ/YD+cC0LyqnX0Wce567ICpuSfoWq569wFFDuHujWKl88sUwfuk4LBmE
AsBSoLiURIeRIvGLw/IGut9XA2ej6GaBd5tsRYpmSqDa7H4habjzULff7Lx0LmxNh8oSR55yxTtH
+FtKp/gN8lj9VU8rw3LtKEzuLyqGB4J79Qd0YCM2sShQd8Cc+KAhJ+BQVbTBTZo3ZA0bDdJ2zpPA
f6IB1cJAzsIPvbSNPQSWFD9cHcAib6b6BybScc/2npyXuSGsgd1PPr4pWhdYSzOj4glTAs/PI1nf
csJOhHCEn8w7gr8njzOmvRFSWbmofjmJ54QVcC+57HOPwAV8jCGqr1ooqnMWQPRgXyOCY+tjFN+M
OfmBSzaJCWlvXQB/VZG0pPtEH074pulHOpVVuJmSCvVmriOwGYscDct8ntiY6ZHbV3MNMLwBHeVW
oSW/ixJzgheywu3TtKL+WNQozNy0BG2aOQJJZWEJDqb07Ib4S+7r4Uugi+SQGQRtuLW0y3JDBybD
RWdn4bqyL81OqqKltZGxOlgrUnsS+znUu2yDhpPPO9gz+0dARBqn0QSGu0dXJuhpR/XzcGvpSorn
PujNLfigYISIKXJ1kVNu52sKi87G0qaNmAIzfSD307cai4QOPYyWgCoyLGC+UxzKTJ0Ml+pBZnoy
zUW1pSuAZQVnGMXjfKpAB2LrTDXaor4ze5LyXOr2caIdyawfPRsaJWuelTrNdkan97WH9CI8st5Z
ZYra9huMWkP4OGCPSr2OTmxxtq0eiVPXMOYrcPMEk1eT2M4t4kiz90ijt82NlcaOslSSpqWBHmNw
vuiMyBMhGscEqk2GtYHDMAuawjfWlWP32Z6tg2aiVFJSh2OHPSX8rL/aGKaWpZ/p0cNuGPIMxLXa
YBQwFLM5DyK15MJpLfW7AXHoRYk1BaJIYIgXsLEdmJoZHSJ90jT7YjsaemRMhJgeeySocNUhIWAN
hcFDdHZXVndCtNSsiryjXSx1ZzfWU2vu/ATF51IKk01NrKPBWsJhaOn8aujX6IdVinlKykH/1gxW
mx8w3zTRuaha5YumaGWxs8SY3XCmolGPX5i8I9gdJjIuDmWE0BUTiTR1a5CITRiBckZfU79OOntx
omsVNTjotcOyNyrVGLGnQrmKtkfJXtQqkQn7V45zMC/pplbLKONQvqQxm50dLax4BwlHOthjOQac
JEIW53aILJtw5xQss4VT9K7punBXJJzaPKWV8RlBQ30WHNd2KkegYSMJaMJqhBLCh5NYquGjzDFJ
v2L6yMdjHtA8o54rEt8b9TlFXhQGOnMmaEtkPyGSc+0QSyMuz22pZeMRJ2zRPCZxYWBTLsPSSRc0
dqsCpSJ49TX7c/Jv+RoLsbdsBUtmQHU3f0FClSiPTmTAxhhKEo2wfePSdMEDkE7oyLxlgYQqnlHF
G3NVxmDdY3X2WJG5/6DyiuEQqWGWLrUwLRT6P0JFOKCMin8km0Ax1xESUDCc0QRDi2xNqnY5LRx7
ezl01l9ibCrSxJ1q+tk2ga0MfEzF1OkOUCSYOzyn/kgMUKR/GXBANqML3CcS5NSi0nhWNQppXpnB
Ln5UZg4qTxK7Os3YZPDtL9yYyqRCRDTIxpBjMJ1pfclh1dBGA6OFcFxfY1iOsegG7KWPGFxyezMP
bDHcoegF6y5bEqwbdmHH/qox29hcd6NUnDNObtTCCyrsQ0x+rC+eSYnSiMjhe2R78UCNEiMzMZbA
ngKZhIsUSRZhmTamfraNUgcJQVK5N6ljEB0k9aZ8qWOgKDYkhjbprW1bDj9hKCrbuKNKPSFY0xO4
A19K3a4qDv9TMbrsSYr8nDZd2u1Y7bLsJfQLxVzFWazXwkOwE2M/89WiPqXY/PTb0dam7tgXYZGd
cCHYM52eeKJxyAlAoqVQK7lrUzpMzxMZn/qS7gF517ztwbQiNFjPHxEr6hPQTz7TZx3ZbDi5mWkS
dM8OK6WJa0VIyfhY5SZeUUys5xQrknjT2jC3by/csmk5zSW3ycuhaZvIjiYUqJ7ow8pe0gbJUrRu
Ad3O5Qii68JMqau7kLfXWGUsQ2wNkZv/sAjtaZfKEJZ8/FVhfx1HO3sQ9HTiVWo7Xe91UYJUz7JC
KohigBpLCXBC1zEWsvo8Z5ZNBcq0G/xVydCRxkHRFfw09pXEk4Nd+zdVKM2bKuZsscwqZfpGiofB
DiLuWhxM1ohJ3iO1NME1Q4dvMbBOIzHVpf5UYzjFlJ6xB8RnQcWechP2LVcl0+JUsh+8CGDC5lkl
4YZqLy2ZfcmHqKc6rzXfjWHQhm1gxC1E+Eg2/UbVaXNDGwjIyLZLogHh2tFDgI5ZsNTw+tA5VUdp
oc2aJJXWgdeYDKKgTuifkVZCoZleWLEpJYmTcESoJWIggYC0bLNI1sspJRh3Cx2YfXdoNqrv1gpV
niUxGxWaSIMm257IuQoNJOV6IsyzS0OS/bPt0uXunUVjpFGwAnaHsV+gtSIS7HK8XfBMTWfVCLsm
O7nkE7GAt6o/2z7FmGXs5AocQ5pLaJVaamNu41R8gPXYTI0dc6x47qN0WlPCtrpliTM1Xs5Nqpob
1i0VtRRHp5NW+OCa5ynWZ2h7fv1km3UzPVVIHntS2pVheo2GmB3+XFhwabirw7ghxCS8gRSjlfec
nwCLO1M1GVs+GYFB+8YBTUJjtik6fYHGuxpuEG7qxcYSMHNA5ZHusvIHyd6wqjMdh03dKNExUnBQ
uPTac7kJlXoqcKqVBEwunKh3wj2c+RiJQ9cVIdoFM/gGBMDUgcsO4T4eIFrezCRzzkc5dK11gpM4
d+A0Yfp4QlGsFxtcbbAQdcQORyuqNNkkEw0ssheb+PJfovomRi6948XqvgYSox+zvU8+l0HihCdQ
ADLZkn9Xz6usEvY9OJ9hXJK1hCuIFXIozjPVUUREeI0TnOasHhwBrRGRGwGrPAgRK88WVL5yj3HY
z/dWFsUjdwS1AErstqXaJ3PfgqJVdcuZH0PEBkBfxesUgDVnS8cdDtEJlf6KJ1bPZ07xUveIqchL
JlE1vSCgItrSKkIN8Dz4/ey272pRHuLBGuJD7STEK84YMoulnPMOjCZb2VeIUsju86yrX2ZRDv3S
Jwa658KijBdtNnLM6f08raw2NO1lPTnQbFLSRY1HQwBO+a6VKkJY+qnxcDsTWTJ5Sm8a5bqqqVqt
nZQv1oK1siN6ZTIcxyv0bLCpQvc5IegFq8mKrI7yIZn09gf2byiBWP+sk1+hSEIB1yGsHyww/dsY
Uc+wURwlCr2eamr3PaO6Dms+pAkOtGSo/bVBjVvzUNXDZ08nWz4GnYJ2UwfJke76TGnzLT33WvVo
ISv9Ck0WdUEhwqI8ZJgyNoJEQodNPAAZFJhYhgadNiww8Det5OhbgRS7Meh5rycnK7oXkXUpkpPe
+eqUZJjWuV6tRZMr596oHCQrINfv02gqT4I8DN53SHhLXgmCc6RdvLXE7154aBqSvNT3Fbb6tn5X
UiN4aVgDVzNi851Q+7K4Zf+g3Zi+Yptrw044rBnAM9+yOpQI8OZmh1nbAo6oj15NC/aB5UxfR6Gi
ZUtc+tYSaG62hrkw3ZW9amAjy0H1GY31jWpd/1CGhLxvsWaJ14nVeC+1UdlWrT9/hbYK7bVw7MrF
1ER9siECcxPXcJFWajeagq+HahtemYfNQxGO1q5psFu7SdkjRY1oM98pgFoM+KaxtUYZFS1zjbhR
UNzWirAIBDaZ7HeoWjuVI3ppRTeAoLtom+umzWwgsNHtFKh+ZRz527CZJ5I0Ef0tcNZGn+s4Bu06
lAZHZiVC7b0AbI5qXjRGiAaDl6cnqZVGL5XWdniGXhxWpNKG2NEVS9OHTVGJ+t4PDFoK8AyhZFAR
IPSvwgV1HEm/qMoF9tfuOylkNkDpBmI/9AW1OSpUEhpP0JHAPRwnE8GhVT6zuWsmgZ0Irkm3wq46
AR03tBMFfnkIExzQmAfnL/YwGWcSXBE6cLw0AUziWdlzj8NoS6pejBGPdiLLqsLPUitd/TLi5VQ3
IBQveyPqfi19tr4ADtAmwI2YiEGzgb4zD4cpN+LCBUyDbwOiK+2lrTrGFEfYLGbpurUy4xZuCVzT
Pq3W2tDUe4h0xhoTknFyYHM9JRVRHUSD1Ct2/M19kOZ1s3YiCeei5uDGKuyYbb3XE0S5VFFQWSyM
yFFojRQgAby8TyYqD0EtdI+kPUhapWZaAxpnXA1PQQovu6qG7KGYGv1IXa/GJw7R5mmYq4Lossqh
MeggZtbok1h9XmwcHFpymRI9DGsT0AmB7n1TsS3Mh5IPty/h0hMOzCNEBEM/mPQPfxmUc3zsLtUe
vgJUlCruGnwtmBJ3kIDHTV1qw2farHABZ199iYiS2PrmJDY4m/It5qF4WtoBzjRvSGcl2ZpsmrOv
SgWpcWXkyYDyksBQ01VLWUNu5dTHqSDvtXgZxLTONkjkyXWKnQwsPkXFTHMs6JZ5jf+2jwyF1NVq
KHjaLac6cizncR3VSd8gxY5mf4/LYJZn6RC19Fix3rItEA25mlPs+OkBan1HbgudeKp5Clkxqu0I
T3PK6FvM3NzbQWvuUVfDuK4NcYuGa2Rjxn8riz5F6FlpGJrLKqYm2XXfB40XVeZ1NW0M69JWrmFD
EJWKx5ET/+jPBFYjel739Yx9tiRRyz8VJTguCDlx8AMSa3Obm1S8SGiO6l3fjg+gZ2LzRk1jLCEj
6zvZDMYcAXyCWuTFJklTqxY2L0wEKiADtDulb3YI7bQmXeCQwHAclfnMq2rQy4lA6tLn7c6TQhuK
D4IGOjBax/BMNEIBJSHA4coB8qv7J5ThszJ6ChLLbj0bSsLJUBGlzB7RfmpR62WNKpxmBZiQxFWM
ewhThra4tRsMKkOuVLAkSVqEErbMWs7ArRdpsyJM8GGNWTaewjG9Kw5EHM/pmWBkpXyehqbntypb
3Rx3Qmvohm7ryqbV4zmQQeoXJI89Hr2C1GM6CkOAi4yXHP934Amq15cpZ9ktzSoYj5OrSFPeOwRq
sC+AHaFMO4tvdvJGA3SyoUQPJiY5zhCpPd37lTD07ac//uOf//kfr+P/Dt4o88FhK/Lmn//Jv78W
tKKigJ7f+3/9JxBz/vnr//mvv3P1V9Zvxc0L3aLrv3QZ57/+H37uv8f1XtqXd/+yzNuone66t3q6
f+Nc1f718/kNL3/z//cP/3j766c8TuXbn59eiy5vLz+Namb+6d9/tP3+5yfL/usO/OsGXH78v//s
8vv/+WkZTGV7/dffXpr2z0+G9Q+HEorlqKYmJUkMzqc/hrfLn+jmP8AjmLZjQpwyNFQWn/7Ii7oN
+Z+0f/C5tjniMeWZZqr16Q/2uJc/0rV/SGlqhsOfW0Iz+MX+71W/ey7/7zn9kXfZLVrrtvnzE1dR
/uvpXS4K7Ro/wzIdE6KWY+jCvvz568t9REHjz0/a/8KALAIOFYE7WkDFR4OE+nRXAhnTUVtJ2az/
dlf+PfzfhzN/NZw0qG9x0fzu2vvhoJY4YU3IlNuV+p7qw5qYR/fjITT5yzEsQY9Xw2SkX/78b5dE
mk57iSgO3NKLtxShyGW0fvi7aBMtTuPizVw4bBte68WOC/zXtH836/9+edrl97+6nY7NPZVCOCbd
KOP92IAAkD7mSG3s8kvYnFLfWIRWufeDcxXgh6Mt1NylcAHl1C9+c9nq9dCOIdGtCRUajmWjr34/
dMJeLJ8UhlbyU9/eQTLYFVpyo/XmZux92B1i7VhfU32++3hgJun7SwakYWmGjZvN5oH+dLsrEtZR
MiZuDc5qEeMwQ8jVTNiIyBH/eCjelJ+Gko4DeMjhPSLA/P0l0oag4t4xVFNO30RsGActCTm9jHdl
kAL2YM1rMiry/+1RJUNyWBfC1DT9alR17Cui4IjtBCwQE4Kk6d8S4OdEiybbIeG7A7dgsJXXj0f9
6U1xTEaVpmEKqGg/Pc5Kc5Qq4SyE7ZitBJ1SrXjVwPqZq4/HYSG5vqdMG93SLQNNkW1cLQB8OJE3
VNT9WwdXEimpo07JR833dfa7G/nzJaERMYR12UdYhvHTTKEDZiNYI0WL/q0avYThj4+v5dcDSNU0
HAMBp7y6FiyJtYGIMKYlWq4hI6CfrLNm+fEgP893rkJYKJstKQ1xfcMQHkQpRLTYnanIr2AmcIiw
aO/b+mT+Zr5fft93q4kjVBNqDk0xG4mUdnU9kKYdhAtT7AL1det8NbM71uU9oO9FCwTr4+v61c0z
BRoow9SZCuJq6bIVwkFEWcRADMQDL/s9dJT/9lzjeniPdA35jWpc3zpl0DpUmzwfAzrNsUWMn1zQ
UM3LbNAJW8WF3tx/fFG/eFi6ZTIhcLHwGVOv3l0k0EbQUFR1ARnQBaE/B3MWreB/e4kQfM0cPqQS
c568/qy1aqm1TUTxqqxTaS0MMNxkF1uK+YLOjpaeGQPoq3AWhY5ZRN7H1/iLWWLohsNBnr2u5MV6
vyoiTzBTCXPLnacHJXlUrM+pq99xNPx4mJ8XCraBptAsenmOxeR/Pwzh0L2ECUkahV1q+CZjg46D
AjD9tbG1Wqc2D5D+NxPm8jOvXgBmidTYC7Hk07V8P2aGnopAzyZxEVJRnC9eNEdiHB44vbtNcZcF
abOx7Lj5zR39xawxDCmZMirafwDW74e1U7Xxe2Jw3LRPl2gnsVNV6lp3/MPHt/QXrxzLO+82Fjbd
+un9HqOymSnyI2Wfc5uEUJCOcNYc/zcvwfUwFhsRfr5++YgBzr7elNAp1LUuu8glp0A5BVhzl1Iv
m+3HF3M9P65HufwWf9t2gZrBwZ+HXExR6R4JpbabFkRm6ZSwlmlWd7+ZG9cP6Xq8y5//bbygHRqj
x3ri+uHR1PZz9aRXDx9f0i+HMHipbCBttmVezQMIsibtMoaY6pvpIqRwooWkmPjxKNeTnAvBSWLx
XkmUzSz27y9Ex496yUtPXEEY44Fd3LDMysD/QdCjdqD/pC/jPjW3VFDjAuJiEN19PP4vHhx2elW1
Ly+a8dNVjumk5Xjm6MU34RrBg7LSUghCxHtl6JaL3cejXe/h/rpadgEsl1JFKX31TXPEQLWX4g5h
okjsULD5jUsnK3zOu25YEj8zHixqt0fUu9PXj4f+xeM0Tcthkea0I6R6NWPEbHLagPfuiiCzv6Es
7alD5Bk9vq57+XioX7xy74a63PO/Tc54ohlhoZF350L/bE2SIl7zm8n5yxv5t6u5upGqlQ3hMLMZ
HgLpHKKymtA0dneNtW0T9aKPM78reHnd/8GF/XX+ZP/DXvhq1DlKWqEY9SWTiMisSz2TXtgkfzNJ
fnol+MboUqWgR2PV5NV7f/sggLe9QtPUFZfMbD8qngm6mha+CeYzD08Ekj/2XQh+RPxmEdOuT1Hs
gHULaKIubWi4jnO1itG9QxMUoiZjn3Ieens/jcW5GPU3lDSP3OQzPFqvpSGeyfT541v70/S8Gvpq
epKiU6tdQ1pQIZ8lVhcwM1GQ/max0X6amVejXN1abO0XGW/ISZR64kwVVNHydag7L9KCtVCwfk+Z
tjZLVDZWtFMaquWEICwwt5pQ14Obj6/5Ml3+/oH/63ajRwFLA1qAXMj3DxrgRa+3LQ/a6MExhf2u
6addHeUHMOY7Ss/fPh7uV7f48uo77JNU6h5Xt7hqApu8S54uZdRDVAXrCpachkHk42F+OYuwOnFV
UnV0yjfvL0sitPB7kkFgS8Vvgxhv40RCwkV5OevILoaWTsfk6AshESFwpvx4+F/dVJS0KptezFT6
9a4puQhkhxal7BwSGfkY4EkqVtAWgZu0lHj8e2AhRbUa074U9x8P/YvZxUtjszBQ/2CZvd6Lzlpc
Fi36Q4Q0B03PfgDj+c0z/Gnd44zKp0MImzIAtbOrz2WBBKTQMYK7cS8fYwwOsKVJKW6pUmtPZB3f
tbi3/wdX9bch9fePMxPm7AuFbNI2c8BQJ9Vuzn631/jpK3x1WVd3bnQgrjkamugWaATAvjtMjvvK
IlpGV35XImM1/WmF5VRpsNmgVGRQqLp+E7gcB40ndv3awmZmkbSm0f4nzNrFNNLbp1G9sJUUlRu8
aseZSDbkgwqkGX0g38sB55m7NXBW0SygLEvp9YFFD3K0qDPfIxT7hsVwV2FBX+o2hNACp/wi4u3b
1JlmHy3fsL1etRHF5JhWLg28BZLlBAdJp2KjNr5ncDWQKU4vuVme4fI/JIXqMewXq3fWpfndnx9R
G2IQw7Nm5gQoKkS/cN4vI1cp9btkOCjKupZEbFTYc8lLbYL9qCRLU8c2Hieodeu1EKVXicHVC+TG
tVzP8SYwzpU+uSJL1j2NqtAu9k3fbPJaOWfmg9bnm8GvsYHFC6FRwMbxmW5FnLsafIPc0LDL115n
KiundVC7qMdEIXMaZTHKl2UXFSsS17DXdy2EwnDYY0G5KRzivuynLp8PkygOw9S4OFxuMPIbbioy
RNQIvRZC+OhbDNBSUUzEZrZJDf5jSRkFM0RjQfvQzXVAm2Jq+huAyzr0PuE/thZgu3A15PEZhJRF
Bsj4KkfxKqhXmGN0lznjmsYGDj59I2Y+NjjYD3aYIEe317EVPyRR+6xZYqv7yIisxtX7LwZG/jzC
sNXi3GL5tIeKnHnAb4OxJgxzDU7ZAwDtWqq/860ErexwMMofsaIsI1lyisppHskMfgjASIvWFzAP
sybiYj77YbtDfuwiAwZXPIF6x+I2uISXpISKkZvpwO+IlriRaGuFYjFH94BNssEVYAywn6Ar4xpQ
jC+0fKGXfN4WuBLWU3yDilSvXsIYVTWm7ekAxyqa1oVcIBZKlY0GL0Exl/REvBoKWV2s/QzpnSWW
bfCcR9/H9BaN/sxvYHoatMhOix8xbO/MrHSJKUJIm6xDYOZz9Kwk/bMN6xphNmGh0PbQBjvyUKM4
QjUfr6UP3RV3xnYMdnPzWNclnjwfydAizw8zLBUl3cPRWPQNRLi7UWge91Uzf5CBBwwRfUazM5kL
jpeqh7Tzt0YcnrOWiCZxnJVbU+IcuvfDEOvKnQD0K+pbu7tP51NXIa2MlVUaSbB24eRFfYlb4GhY
YqfjRDH0czz+mK0Ozk+10LRvc7lN/dmbtLUO1BwupZsNT6V4SPrP/QTiisyInK74OcalZiZHUz/P
5rkYts04PooQ5tmWzYVle4a9nKfHGs8A6VqepR/B65F6vJD1c0P4jY9kSfe7nRb0J81OecBWgw0u
XsRxvu2z1SU5JJu2afQFkT2C9m3eb9UYcC5hnHRP/fOo7kPnm60/DMaLooHVxkoFcd/JzT3tDOoG
jXwuuhXj41EYnZNG1kpXHyxUaSFVeMG/qYewFKuOJ+PwVbEhxG5Ftoq7NbF5Mbp7GFSPqe7CUO2F
J+Qxa29GfcfBxUB6Wl2gGBcS1wHa4ULp31TyUcj0wayhSf9Vk92pEtMbNhzXVp2nWMNLpxbWKjWH
eYWRhq1Pv6Sb2N9ObK2XdVPma0iV0wJl27Qwq3mJ33Az1t0NKLZ1g62tguYNCfx77yCbtHlzI/MS
1TeNa/i868EOUTOKp2428Zb4OxE63JHRv5NKccLSeII2iP1Jte5mvV6hq7sBYtQv9Kgh4Jxf2Aqt
NciN3ZBPO2M28d5YZ6sLeXr+BiY/Cdajxik4WKvgzdE3ruq+fjFLxBqp2LGggBuuUAx/7XSxDLIR
e7LcxM0NSqNT2m1TZ94Z8QrIC4ryXdSdTAe3K2kjjxR2AgzHCu+Edm+DDiDXLdzY0QU9TcWwRnuy
SuW5jNAY7OnVZukK7bNY1XfjGC3HYpmHm9y/0zOWaeS07atGEGub7Mv8mCdLvhORuHPqJ4yZl4DB
lyJeTdm5UVyNygsVpslKXFvfsT9bhHyr0sxFU0WUEE6QPLiZhz1TDccufjfF3tfFqsOJO5IQ1Kjx
QgnWcUYiqNGuHMIso/RbELToH3vSbd9afo2SHXSP60tvqjtyeI7QuNYEMpzgKJVuTWo3zWr8Q6NY
KQXoW3JaP5dZs+rJZGvNyZssErIuGpKKuakuwv58gbG3IMbifuNkNLMJgB0+G8kTZD5fu2sIohy/
l8U6sday37TRur8sdrf9vIxYHJUe1D7QICZ5hWsnIbgnWgxYn8UGXZtMv2dUIGToKsn3Tt6Z/asf
kkQSP9bhbgRaHJBD+jXS9mk+LUIM7Ur0JXA+G3jJdEACKDuHmun5I8Rm7PywSALAizVAC+7JwfSx
ET/TbgCJea8SU2PcKM0DLXecGxjrVkUJkhzr8Q+akT4KtKKubmXwXI7qKpwB+M1PA+olWXuBHuw5
3XpJDGy70JbS5COpNP1jno+tWwqmfG8n31INLNWQezVwCFQ71FXwRnU0NqrKOA5xtNT6pwssuosa
MkjvBb990NlH20m3OH7WTvWFgPqlNvjoUu9I49rYKgof0uuGap0WJwOQU7wj526hW5MLDJCUwQeR
xQuVUgY93zN5dk/QjG8uXD9L26vyRdVOhnmcWhupqNhoEmNFea5wrHZ56SnWdJKYUmFPnOlZ38a6
3Mcy207TXduyjj+QtshTOUvy+erCXoNJezBVwDOd9nXISi9q5yWQD5ZWazvONist3sXqJdM3hsNh
3b/Jp4cRDY9tnCowbdACl32xw++Bvjp204DnNzleln7vBQpiJWReGfDtjk3wJYV7pixEStTIqgLB
R3TfJs8eUHov1CFa2dXXZr7BIDwYRyt/8TMix63ZI4Z+VQLHQuJClmtxU2vRxuohAYpvtjojLSQb
3I+WbIVwXvrdt1r0BxrEazJNZ2cVKw+D/0VS2JgmlP8jrAzINmByCKY2TxlWqUU/BgDFtC3xMnck
J+1ihE3Khf8MoqjAStfNpMyER8AqntqDJjYaIkdBjgFi1cpyE4cD67l0IVquoRgggxUPXeOvlJl8
URointpiKQtq/2ttDZWnZESfIhYaMo2gEYtUIvYq3LGCLUJj7lp9O2k7CDJeMrwYA+TlKNpfEgXD
Cv0OkWMBSkzNrHbhlDwYM7vdDnlklm6zMf9igSNa4LQ5UMW9D80np3pQZm2BAHGlDfA5u+hAVOV9
7QzrwTLfuvBzyjws9zOgqUmRkCfNS/b4UfGHdReq26B7LSJrK/yjMg4ecbcE8jRf4+IuGOznNIT/
XD2ktPm66fIRaJdYdbtKc9lOLAbxmVQ0l/wDF4kiri6rvBsbZ6nZEevKOeznVaE05ykwVoTGvOQD
8KAZk2wDXG2p6hBcVqFd3YdOsIzYjoqk3VMD3qXqjVk+pjZpOF24TcaAMDc5d/gljYV+AVkRJYE4
u//qgCRYBL12Pw0vfd1tO/NAPrnB107B8OjlgpMY+cIjexoOFDPeElIa5Qqp4LSkNGM9dgNfdYEi
i3TyOV8lZiF5zOikAXc6D/Se+hUi3fwokkBdEItQLQY/lace3uROS3xQza29z2NjrxYRniEpyapO
RLawReaJCkihxbZC1vqDOqtHJ25h95PFG00m6exZtubUsAJQ+YQbyY2ddKln+VPCzbBD9VTYlxTE
hgA05Rah9Y2h6e2SHCXnCWkcgU60mVHLLdRicHOdiFEmiK2cmIa8iK2+s0fn2Jf6OkaLFirjbWVi
kcQJTUKvG+SIVCEDmPRmcDYnq5aUhWaHewW8MYccrJ4YQ+ctYYrsY49S54wEdGcENqrHxZ6cmkVS
ms++Fj46U7GgIu3Vxi3U3/2sW24bnuEx8QTIXMu1xYyrKAqKey3NH+rmRYg3vLp+2h+IB12q+QYQ
ECIH2wu1bAGlCuPWeexSr0yQqYEstNrBUxu+Hc6tA9XGZ5aVMd72oHTJXVhfPHYZ82mSiMl6Pjmc
Fkv9c1DE65Ecy2zSH3lln7O0XoUxeAFSQ+6kzLFVmOxd+gUQo2912MPWxQOZ4zry11jaodQ43LVg
WTvFqcMXU/LlVayvucCEEhOP27t9gjKagr9CkELdHZzha0aUN1xIPDS3BtgnW5bHWDxdlJAkESww
8HgWKB+VkwmMvkUkSYrb+WV7yCxrU6qdl+GL1/LDlPDZO40Xy0N9CwiSlmByEmWIZ6V2lfq1Huq9
bJCZRxR024AMAs4uYbAlKWSRRf+HsPNabtxau+0ToQo53CIyi1SipBuU1JKQc8bT/wO+2sfHZdf2
hbftbjYpcK0vzDlmFoABpJ1hdK3rT8SFl06dNr4x5gecFe3nvApfkiVdBUAYNp03JpAmqPjdZ630
Ocy9Ahy0HFY+vpdrqPMz0Qvy38vll+hwR32xaojGR9m8WguwUO5ITTuVaUTx811Tx8qUYjwRph4/
SJFmG7F1sEAkcFSQde7Xxhl3vKwnwXbNL9FTmT9Wqrjj50D0nJ0iu1dL0EF4IehfoaHlD3r0pspv
67TTo+sY3WT22mkyBusQ/Qnx8CeUfwA3UIe3LmKZuD3PcKBymuEGN3SdYFbZR2uQKigZ8x0TuLNK
i1KajTMPCBlAb2rTed4UrdEla/fg98TmRi+mFjv0egji8DggdrrnGgy/+GRacNbI1nAos8rupEl7
GWCE4YygrSlQQSQsFHnasB9DYkGkHc7nIDfmzwJqp7cWAnHgqAwyQQ6E4o2uAd+V1h9GNehw2tti
3cGLOi/G98yThQfEDdvbGIeebPIx/eI3dyQQvgpW8AZ4UFRrThstjjWPrh4f4uGaCl4q7EfitiTa
VkTitH66b7XOYBxDbPicdeYEpYaYupc1JL4i/k5Mp5HY9F3C8G0VvqUR0optxoGx+FN+aQsL6Nyn
wQGMgStNvoUKZ+1FoTUV1nubOx39J0b2bj5mZbK34oPZXsXw0qdobMlAUMfHfrgLFMEsao6EUx0R
Yj2mYKBK2SnpWEsmPH3tlM3rpIsHYR6cUK1cIfkRNqTMQJIXCe79rh0+oTHVywDw21HkZ+LbErDK
G4K7Cz8WXdg1m6xT3rocdFTddj/C8uH40hYfGS7JjxBg4PbpK+DdFwYp62o5NXmdibA4oqGfS6k9
9MIhgXK7Ns9dxLk1QQknm+1pMJ01+9yMqFHRMRHaOCduGXa+AE8rpUOy6MxVicuWRBVfm27pcp34
nkzmcdaZ0c9ej0+a4KzJXWJqd+0wQ8aS6dDbdLKh0V/EtsL7TjVaPRIsINozKdAKW8Qhoyt9AcDL
q7bPq9jA2Fs8DRedoOImwpKOWL8SwU3BMSl7z1Dh6kbkX5gagw7Vz6fGzjFYA+mZpQAfkpfyVKcD
tzFJtCQFeWjr1Oqhhaul1GdZ+pOFZ6XpPABKTjzWuBLw7GNt3dd4SrIy/FML/e9sSXs8vnucMxwh
YCLq9Z0oAIiyZLGSzLnBIsJCdxk4XQSkQqI4OBnua+Y0DDB0mw02SqjStsz9KH5mU+KEf8UvHMbm
3ss3S8H0EEV7/Gd+mvyo0blruyvlGm9x8eZVc5UsemorbEV6cyxy8M5aXvvK9m3RnM7EFT+n2exo
rUAnR2YtAazU/3AsEz+J9QaXhZ6eelHReNPJ6hWo8A3MaGtMSnrPbIx46dJm+K19DRa1lycv+rIB
BKL+luuL8q7VKvOBDt00QT/SGD5L5mjsUpihzoQD+2OSGaQJ/EN/Gj/BQkpfPWETiUPSHWSJpYnE
x7oUtAn/UzXgNMMfzoG9Ch9t2ZP5TDYP5yHvubwusHe5vedE8Bb+LrJzZRT3WA2yY2JCh+AiF5Cv
A0Jp/ZDsMyZ07AuMmcyNFoxRaRtAEsGBJTKTSL1NPzQrXY9mZhhHRKZzb2PnaXaKpAMcT2a9JOVA
rZ+KWa+uTGexQhF92j4QYD3sRkuTH0W0rYdhgohoj6aG6arppkCIALo2g7y8bsRNplmy8tIVg/w8
mdLwh0Se8mewQhiTCZwoC/iStJiBsJbZl0lQzQFHW/yIpicMiYVq80+i9ZJ8t8YDdQ1eiQnTh9Bh
lWLV1JPxPJNkQbXqjnMmeThuFc1lOYcnI7fa5l03ki5YO+aOE0neCD/68k0fR/HSgeG5RmU17kIM
QU/tqFL3aIxaW6gyzABahNR2Dkkf14LW3yqCjOwSg2DD6Zbo70R7lqdYlxk+4lEqL5rVtRYTvwYn
9xJzdWFTIG5pLNMpZgLL0SRuLjlFVac/ZQta3p4GhSDvoidhCST2VL2CVxphqS5TUzkWiQwHMHoJ
FVuu3PKlaS54OeZrocjVhxnKc+eaCaYvDJ7KDxEc+EvCfrJwhHarlvr1OqU8+mXWdXiOuUZROsyD
VwgVlZGMp71whrQcL0tlcrAZfS89NpmknAfJqGWyg4i7kWda/rpdsptO7bQxCQn0JpbwQRQyg6/+
gsuymsgQGLsJUKXBLbqSFUcmiyQ+ifLUfJqkeJ4AWBrM+SvMmk5JFOQrjrg2iEGWRM44myIaeXB+
iPU5motJHJ5DY4aMIrbthzGxK06nnBODoPX5se7Kvy7BuL0IdaZ+z1rSEPTbTGdgWEAdBb0i0qMe
dqlCAJZWsW1BhQBQtWBsi7rQHdqGRqLBIIV4v1EpHhuAn3KgyjGN/tBLau+Lfb2We5xaUuxi9YOU
OWrRGHp5RiihPRJRV++bjZGwFEZrOuPabq9ppBae+LAu6vdCAk/2pI1CUZKmsCaHTK5hMjCxU86Q
dJj8iYmSZr5ea3gNoE6oP7PONUHDXpyMwRj/rMMs8rECKsApJ5vT6I+KGh/0mERFE7PNmwhdEyzY
UmLqsAqGEgoBC2JBZainIPbAgYimow000XjOdc2p6cdfzWkLwllqubRLbr7jCAcQywYRixbjY4zI
K6Z1yo0aHrLDLlnsgkEMmWJZPCS3ISma75AW5anFwHsm7nwLCmYKwhNQwocY1ZUuuUzvzbgwdkth
9DB3imblKeskY6cqHKwwBBmW451YfRyELCAwTEOyMqdo/SU/joGSvADdbVcVkvgcaeChdMFgI9Dm
9R/Mo6TLdxKtcT8mp7xrH2Gmjy9Sr7/JOBNslARkvollewrzekshGj+WLmYSMM+DDzijRkO9RWaY
Q/YwwaPUz1C3yf0RYW/nzrCypIPvxnLDiqKa5qensBfrr8acmz802LnfDhnXmybOX2LPlHbulZks
TiRRt36VxbOWrsq73DFF1+NkCEBzQO0uSghEmlClz9RnbAeateTqhyVax243SMwoNX16MydxVGxr
6bpXDG0iGKCRAWLTr70jJD0lRjY2BgfNmlNOoY6/rKPYwrnKEYkAf4p9xi8sEWKMHI3eC05rURQl
QDN5vum1aqskswxeq0bISNfUhwnB4Rf2nvRiNEl5i+aSO7HtR+lFgTm85wjoHvV8iU0nDlPlAPy9
FR1TKKIP9nTzPa7ilOo53oZswyw8ZGg6AtkQ4sfGhEYMtL2+ltBIoZ+WyxdijIb99Spex6YrVwZV
aexadWd+CK2VfEqhMhABplNFRZKwfGDZh6DSAVGkZZ8y0TqQaD6SowwJC9twVLi9opdMBZH4gLZa
yC7UQ6Hkg4rMs1jnIdU24VG5nxVV+0NQd9vvcceVQMlKYrXstF/LkdXboDzKC+5lNdXnJ3zv4ZO2
GqLTqkT2yYA6KIwIo7CXuoleS5h4dt2QlyqlEad8YclvWpbAYNRi0TpaufqYTluBrkYyEJiwqCYA
0CaltnxsBHVud2MD54jXnrW3SCMWHvBMYhA2AA/AcIdhxojeGLoI4hkBCXHj+H/0C1yVvDkqhEni
O2hH2JedNmjNgQAKjNJ23yrJBS+oVV2LxQgBdmSjGjaffOoGYYwjShWm0uOSu6lMEN/FauNQ3C9g
+rBbq7CR9ybqMWIiiZBrzgaGStXWo2RQ3jMl2jytkpjiNgTJA2sKCmqDe2/XC4RyMBc1YbEMVDQ5
HMm+yLDWaWqmuGAz23jLUal1uDMRCmgEEuTNGB9LXCmfYyceiB6DYLR+9hK0P+z8bjMAv3HIr52/
RnADscNnkv0BNS+9KpU8XHNsjm/okoxzirl0nxbFdYZZBq9U4gDOOEpeQ8nqrnMf/4D71jCamYHS
cl0VSZzbUrjMdtarUAygR1zMQm0/IqVJsTszGEFG1AULBGWbW+wutRRP8IQ4MES9DVKrvHSAA6Gy
9i9pP/2Sc8PWifDLiFJLMVil6MabKEKv7bRTqxZna+h9uWH6qU/1J96s2VPEiRSehZajHrH6V5MZ
kLztFuzJcdZesKrTpMstFaEuB9oylL7CDWSnYTgHFklO3lLG5kFTwbiExPaAt1k6lbwHVHZy0WOG
FYgLWydbhuOawPMzmJM3neSy3PHz9b0kV6GzNFdoCwRywZwsp159mTV8YGPqjHDq4HSy8ageyqL2
Qhi6rVDZTRszWBof57776JRnNN9BMZx6SnR5qrGn9TsjS24RXUSfR77ObShMCddlSwwt4H2ivqdf
yAE3sZG8YXkOQ/kNUSwDLT2QrMQxxiLQ2NrIr+swHGVJCTJV/LTSh2UQsatXQcV6vq4Uj8Xedzfv
TIUpswi8YxEepxCaYzHu0HDaak9VpBzjpHCk4Wh2EyFFaSDW88Hq26ckbg8T9ZjRCC55uL6a/FnE
6AG7hV+RhcoJ4NUDWIJR2SUSRtp0YmRKy4bIne7ZcPHEH3R527ZTfwjau66bXtYPb2aYuTV08zmS
dnp9Z/c01wXr3eRP1DFfNiI+16S2ES2RSZhcQjx/HZGAwKAoDOmSRRefKAZJnI2xNxkHqxjA6UBD
3ngyhuVl5rkML2Y4+BA+SNJU2A1bJtRfHd+5dsNqz+jOLTglTf7rVuK7O41nQ87u2FExTX4rMcMl
Jmpd6XWJ8qWUrSex1jF5WRJ9WQq9jN191pubOJ44YhFusdGfMo+8M4ZRwnM+E2jWvxgaGyNAiEp+
jrHjtkn/rplkI4Sib9bKLWLXqMvZ3jDq0wD2Fr+jMxJpGSuaY9WSlxMCma21N1gstDFpt/GdiEWl
gHkM1PQvRNEA7nqiMF7PTDuCIcN+LZI4UD6t7AzrbewF0rpE/cTmsI8t2C6lB0o20FrllKy+VTy2
8cMIiF98xeztZOIzlapbDteKBlkV/X7lC57jfRg1z0iAvE9n7Ll2pEOx6sH9Z59tTmO1nLMq8iNt
dhBBOoV+B04DEBuwNowhArvEhi42siUoYz33m2lV7jI9a92ugPOgYqRtk6c04VuUQfceJifW2mDK
xx0J33YrTX6dSwHOUULQTZVwCEDBhCjeK80g5QEORbc6onRPjPuw3qvynue3tSTeex0+VkkjoCV8
V6aJKBUt/pUT1e5Ddl1McGaS+pTMi/t3y3gmghby0KXP9+P4uQFNFGLFxOFch0BYZflh4CGSZPW8
ztjLKrdXPWER+Zp1VzIq3FUlfYj/IpuuMQlu2asgryjNzkN+yFghKL9z1LPkDD2rP0V1c4vpUxqN
pTgYZHmSXKYr2QT9woHhQrVlo4CxlvvKfnKVKgikTxNPZIj4mWrUqch0XMyRIiVnbvuSTcR+KKeK
FTk7MI7UyngbFfEqDbrfKI1rLNUrdtIAItbeAHDGkDvR7mZ8N6KnrrhsrWDHF74T2JSy4RrUc9vf
jfk0iwep71/TCnYnmLrOCp9IB//Cbv2jJ9iUlNnJ9GMtY+2gs1P6c1y4q4jU5Lr9mavEl/hXJtHx
YLQpbvgUMz/BQB1aRyP/iIVdXv0q/U/VNW5aqriG3qU8GNez0D5ZxhtyvdDai9NBNk9QuxbrBLoz
iP7CO6s+gdNuJF6n9alP78DFvhPC/4TYCRkgd2B4jwQYVeNTUt+Z2oJrGYdmE4GM0SmhZVwqWHzv
nXZps9aDSFgbTIknv1fiW8/UkdNOiqLzgOw8y3/lbkuzk3cjboRaXB2kPHshe8C6GVBP7+Txa5n2
1jQ7xBn7xoYCyYkQlnbKdAC85YISKcf7VNA0YI/6GiiAQ31mQYjcSQP9GQmepfyCbrDjCpKGmZ+l
5jBVzLUAxmqEkBeMv8dZdUaZkyd56MeD2OaBOY92Q4+zhntC2fiCvZRz9sCIOFRfksV4HolNquMv
AG40q7vRXJmzEn42BYoeOgUyL5FAHtuyBreZ31P1LE/WfpJI3ugsWBYdSynKIzi0ZqV896nuSLo3
ihy4VnaAhutL+sMaK64VHYsl2aO2eTDW5pPGhwqtpGLjwI5I147opvOSQR63K4NGY/KVeT00RnIo
qQ/VSWUhytbXIIyRsZhvqMsfWWsPOUEg60DqCOqVJLGYIUF8vWbShu58wbTncaufEl39hdUXOqXu
6Uqwinc5WV5lo9oLSmPTxDHrR1Bixp6lg0eC2NnATdKG4WCZ+WWLy2r5o9UsvfOmc6PtDFv5I8vk
t06bLglunKGq91xqH3Nqlk5hAgDjfTHYsrGCyWPjkDfZPoqRf1GIKkrtQWtz1rKivCSUTVh/Msbn
act5Wrx1yiOyT08OfwjnAKFXcRgKrt5Ln3KxrceEY0h4QjnDGHwKwXKoAxsHuiOiMzk3ntdevaHh
es3Uz5TLq0s8JRfR8EmuYgLFFygRVaqVqXtdi88x3QCXhj0OTEb7xk1S8YQl3YkGlQ2SGIyTTMui
FVQwMQv/BDosP9zxWVmQzNXmTZcIJZByvduCVZ8sWb2oGuwG6kow/ix2lV0EUnBpsl1RPonD55Cg
KIA8sgAeKpNbJ9AUN6vPTP04rvE9FSW/kSIiZONdbT6mbbELVw62Geyb1B9WDecWIwZH60fXmuND
IRYs7QgE0r7GAdXKbgStB/OLQcaLzt2s0WnJyJN7m1dhm2mh7xOCceCipNYSr2utU238GMTHL/Jn
pNKWXMUtUrxb3VQUiAGvLkqkkcidnLr8adGmY9L1fgukROUTD/s86GS+mcLRFF/G6XUptWO65FFA
/hN1K988SFAZvYqoLDcYi1yu3SGHQUZIEAz1pXcI8zzEhvCSg+AW46y74nzQbTpMupY2aV2CJnuG
0bS3TBMabxFBx5rqVzKTCZ7YK1w7vu7mNu0GtmKH+/JaBc3sT7E7PA1HuCdkAPSWLV0Nrqn40N+6
7AyMbpC8CCQU9UH3JPmKYKcntpqOmHqm8ChOPOeexnJN4Dt7ECtfQoS8lbSXagioYpdjapzyF9YS
mbAT7gZIs9/wXV9c8S6iCbuT52i+drqdkfNXc2G5jU/2pGwvHt/66Qay5t698H7rA1k4fe9WbspE
N3fE/jyAYEDsR5gsWruxQ9kw3mJ1B36UzRWl7nhZfeNUnVufAIwrVHIY/qm97uQD6+NT+Kdo9vnz
lnfTfg3IvnyFI/+6vmn73hkP9EzE+B7QJjSv8I3B8WFK3lWVMzAh3HUXNgYUZyc1oGbaJsY34a17
oqpBU5XZq2++FvKxmG24XrHd7MaHUt1H6YW5WFp4LDOi/iCnIwvD1AXmnwIpfDFEn1DUY8y9qPyC
WuNZwkXGqDdCdSieouf6mhyizajwaBzKw/A1AcxAGEJJJpMlZwaE1sScZX5JegMft+GkQfdZunRm
+9KN71RxfCUIQMDU7fX3LY7khceEddd2Kc5+Le5lJoIdJNOBHSp0Y2v+rLSfNnwylg/SEbruzVrP
JS+BsiiHR7UfElcqINU9DO2ONCJ6JGN+ZE1j6e6sHbrwp/ylu1Ban+IAIe/KmnF4nXWX4ZLW2SzJ
2KzU3I7kNMhIJtkDxntRdRidzWhp1h1bBHH2++mUDkhCK79xeXWIn7rfUQhazyWDXMMTGXcQAm4X
KeQUHIWOlF1Z/xuxjWQT3asmH6nZjZQtI1+BIDq2XvgMyTvxQpqPx4J34uKpwfM7PmuPynHN/OZL
gf66nfV29KL9QmpDU0ApECJ+sMkGdEd/PrHjSRyLbC6GPU8xHBh+CvVziYp9ha/JZDuLnL71MtwI
fHfQtaCfOczlbnwibQYQtNGdiGsyWOtVsAs5RHYF6Vf1Q8nigI8nI6ClvujVQ4LuD/UvaX0EHzhK
gf7zKzQClvEkkhCKgZKOyYlYs67ZUaUfC3S1dNFUr9EjQhwRztGjtlPWK/CrMQmQ+EZ3NdlHhN08
aUF9mA+IvKlQOp51BJ1aIHNZ85eS+OKr/gKL7Y0HBjBpaNeyI91nk8L3xE4ChjHCx4nuuX7qkZf3
+/RPDFGRJm4zlgCufxYiF2xA/i2m+wYZjXRrzc9WcdLIA35efTGEW36kxFfei+KtejefkP2Ltwme
XnFWxjM030RidRL00gnOglx44GpWuEfdMU+9lPep2upPfOWYb1mBxD76ckYvy4f5Eq2OTpL5ue69
NXL5lfyCNUZs5HZ37cFSbOVB9rQAq8aJc4SSm0GD4KmLx4OULawU7eQGXTDR/K6A7eLKOmC2p7D7
0tHtEG3F6yWCz2Sa6DpuSiAv9rZM+06F7YQYHpNHWgpYooV1AcqiT24YnhSURdJz3+5F8T2Ogrzz
Gs5Btp/Q8BrXMgOrdyz0NfAHIxlG7BVYUizZ6itvBuUzcGIuEyqorLkygewgxp+NdxoH5OW95ppf
7YUi7HFZDxGzRQrU0pmRaykXo7jmaIB5IkPd02DaFvEfGl/8h8O0BwOck+Wg/Wrrh7V89NVFMy9W
48v9e6yjrS8+qyiw3PS4Ih8D6b4rWdn8sLZX+OthPk+fyPx417VHQNfX2mMLdVhrkGko2tm7cBOP
2bV47W4JKq+f8Mo51B82RNly2CYWoJruCUhfLlR+lWuxBuZbTGQ5lTuGEy6FL4Oemt+8sdtuN1lP
dX0TZ4/ILmqb0tGeJKwvBBgjOjvLx5xWl39YOSAhp9ZhCcKp9Coc12gnH5V3EgzYae90Yx+zhmPt
MhC65uTzQw8Z21cZyD32RBpSgNrjul/T575mYPU4pR7vUfisznw33mX9xTqqBulO7MWZ2zroQGFp
WjOXTfTELFL4Nk469dVhVU4ILVqSKQ8cV+OtT2+jaAs44HK0pdAFtp8mq2s2cQcj5Po9r8xTdbdL
92pynx5WzeccQ4WkLjZqCuXSnUqff1/vM09nn36IHpKIas/uvtb78pmJ++FsTo5OLpQ7p/u5+Kn5
AAkrQNdmWzyh4XCvOT/GjHi/6oWQW9yF3jJ6EmDS6tDD8QQXjrjjN2bktMtFApC4bt3pWdhD/HLF
g7EbiFd20jQIp28kJYrgSUR094EWtAGe1pP1jqqPTnP8rtEjyM/qudt3b9F3+Em293ASPljpY3i1
1Y/Uo2epJUd4FYn0IpaqIlrDnrMjgiZcIX+mP5N10OR99pweZP5bp/Siu/LKxT7Ml57iVnQQeyx2
8mEJh4ba6Q9b3e6drGIqa5ep6pGP821kxuywxsIf4jXHCvTiPXk0AsGrrzqzswf+BeEmW2N5TDY9
LFFihC3AqLbnHRqk8W0NFq8p9usf/dJ+Jx/dSbii3WSWzW1xImF0n05+s4uv3Ks39LgXOlLlbj0W
r+KL/mZd0sLh9+d/ic1d/Ca/MxIbxQfqMajl9FDoQjTfCq+m8qiLfjN6hkJbRdzlSbZeC/E49i8l
Ek5r/Bi1g5bdgCam5SXNUHUYT6T70JwzWqSvAGZlXqCeufqbBP9ZC9D2z2swqU4nuxlDsfJKo9BE
g1uqiVPLCPSzgB3jbU5OrIBhT5AQiVHjQaLAjYaToR9Xa1cpH9vYGOyfFvOpYYqhYfkZphFGYs+X
JRoeqoI5vm79dpuOzsDQEEdcQCbxq05fht+mXLe7RFki5GzqVRHHNzHW9oWQHi1odmBayaRPJQQF
ZK80L5BQ7a7UL4nwA67LWU2eJE3xQ0v3Jyu8s2izu3u5KUUQ6uq+hnhuzNiemh7G1t+I31BlhFKF
BGovMVJlEJzcxrHXWdelPRrTU0KXITuiFfTRbHMLtV+bMBLCP0Ge9ZZlmNjtizBf8MKw+WmRRJCM
kx5lTM2gVLV9qR3i6lreE5EbHJ34b8SEQJTtZrrTW2SjjSSQEjsOA5R+0DFnHgDZCMHaQSJPDyVw
tqnfd80hLFnLcc2GD231EJmXFPXkcMg6b+3/+mGGrvxUf2c8PrMXlwFSH9rKAXJZQUNQD15cu5wt
a+SNtM8p6R2dK27ysuxRQVRO5yi99Lzv0RHMfT8wdbCbW60+Kgrnlte+tbd+OHABDYpJNp3uaMXo
FrilwmtGXLDMB0WbQ37BV/dGC7e0b6P8QH0zLde6uQ5Ip5ladB+aZGvSUX8ZEQzL59pE53GyfkC6
d3c0nuzQa6S17xDAbVXxM4HjWT8RjubVRnw0y/dpyPdS19rEhn81iL4UFhHSJ0frQJpN+KtwxjPB
3qwL5aMqXIrEWRCjdfW9+lQHb5r2awn9u/UJOLHrAjFU0p5VmHmjQJ/zstJL9cVLwo8jI5IPWyZ6
C38T2GzhM+8Nsgf9ltEXN/byrlve8sO3XljwMbkr9hB3/eDKgtOZmvuUG0kGVD4lxT7G60AwjfWy
8F6bgEtLoUcbUWrF3KLWVgUIVu7xFtT8p1P2URtYLM8rmk2dmoG5RNsAtk0HZ54B/B/V/i/vUgzQ
zlZMPxSueRI0UmA1j4g3JuutWoNtawyEbnmhw2fYJaLWvK8l601XABxXqGVAgDeT2JidDUHqPNkM
nYWBnYHJELR5MqrcmRmYagUU37QK3aauH2YlOWbVhCeIKW6t5L2rlSBcI+UNEeSxHSUBO9hQw09O
JD+mUlnjLD4J5mC9aUKKhH9LsyBKre3DQ0YASB/xIgiHEtWikGQ5j7kMreRgkDgho2cf5044Gt3Q
p9x/jfHVppQBZMV8ZmQ/+JaYsCjF9DaninmDX0w+W5+j6HUxNDAWbEyJIaYiCjzkugb/qpn79b0b
o/B9Bmu/zcaQ7BtSeBuBGgdVq017hEH9W0gu0yEP5fw6IR7/htouk6NbJS/FOtJ0jNN4k4iFD6B5
oOgUtfWgLYhL8kQvz6sezntJEW9pxLgsI+j0TSXM+iRmbICQcRtsOcFizctRL6SSrNiOQ6Agsy+A
cCItD1pTMNqYQPSeBK1gZd+3kRaEEJ+e44kJgxXjfeogfNBQRNNCCZZ1ipeUyENIKc5xBRoEcEwC
xsNOL0d2yhKKQdnMeaaTMVlucsR9sm78e8KJjOfGEPK3nJQaN0pIuETDVQ4kHrQd26mYUb6Oyaef
4vV7yAzhJKJJ2us4WlxBqgQEuqlGiVl2yMlQeEKWa36L2ZRC5qglEtSsLnE0NGJz6CcY0SkpzfCq
sWWw6kj7aicNTW7wblS+NjoUdaIGEUOAej9WqiCFqOuieodCm69ULEc1/58VVRWzPKt0AnFWM5To
aabxPugbc8zkMWAaRiGSMpDUtZbhRciUNTHYk62Cvm5PeVxObtLNg9uCSXVh8hue2RMhNAxk0lVd
ufxEE5bIkfD3E2xlmTQJqTvIc4zTMpX6MKgVhit9WGxaLARZSd6bKNQX8bGbNIqiRDUbDpy2hSrb
qQITTEWqFyq0RB/mtw4ZQ/8QyUoDjlcusoEOpSZprh+UmuDacnGmke4v1pXuXo2S+iIJGko30mdm
tlNJ1BAmFSKWbWo90AE7bzNttf02WyyFQqhOX5VUCpwCc46bf+yqyzBq/SnD1fWq9KlJ066wsV7H
Emmn3K/1SUhq+tOhGvkq1oZJfJEckdFnF6qM0WJRdfrtOLSEzxyOefdRy3ORXUmU0Eu2bksrHqOq
GKw9AU+DdZxbA+lrbA2S/gpomxVfI2qlRvoEE8RXhY+dkpGo8vEsNwt5n01jDckfY9kytgrLGGUK
YkK3G0gLJTtbEn4EkVKYUJiR5BxVwl9H7iX5gCsKuZigBZMrIy7M7UEnU0yMv8OhwRWwhkM2vLNy
Y5Vu80eztrI1VlPsQ4ishHsJ2cTkOGpF7bKEI4vGKWcCesitcqx2qkqe+6slbGbdIsxW7WPlruMO
zQgLC5S84bKPIwmBEE6socqbs1muExWsNKIA4XnLcpWEdCYH6yxT1VdADsX+fUoUVSn/5DzfksRC
h9WVSSx1b0zybPkjXhMdUxEIXT0gCXHCVmbMy7MuzK0ATRxIEOhcIouWBG+0vzb5svt3d/vfcQGG
AnwSeJUOnAtClvE3WMEITx/5zNYCTfe5Qg+LmC1EwFCuz5Z6/ffX+rvtfHstlqa6pMsim031b/QJ
eW56S0Vvhe2sG+ARdRzwTfmRZdrzKo2FG+PxRI9bcPrR0/37a/+dTfDXa2uwOFWOYUXUNrDA/zBZ
Ys1UMNcurZPUOR0IkWoXQpK6/0CX/N3Hv70KcSoSAgd0P//fpxn1Ancr4ZnOIKeccBH5aKjZKzDw
MN/n/2IH/dN70jaiBaAHC3nG32AItaKIZTgBmgBlb1t0wkOh/8fH9k9vSBc1S4MpSc689LePbVSh
9moJH5sMZ9g8jnTMOWeDMaf/8ULS9of9XxjI9tEhOLVgZqgaf7u92f/5AdW5rBbkGUMVTkVPNWbK
b+Y3YhVEqqH62jjtqfxssji6W8YNmnaL9+9PyD+8VY3iH3aGJJkqncj/+wdIZwJJzLxvacBFNtPE
Nlhe1NEDMLr691f6h++BBn9E1UGuqpBm/vahika6RMA8W2d82zwCK9F3+VETA7Rrvqntdan6jw/3
H96aaZJ5KfFEQF/9+1tLWhRxYgixOe/i0s3QNt/R3WLRlOFjl6PwX5inf3gwYeFBlNVZ+/CF+9sb
RLsK63/9P/LOY8lxZMmivzI/gGcQgQCwTWotUtcG1qWgtcbXzwGrbV4n602lzXoWTUtWV3eSEAEP
93vP5arhWYWrXAXr7QbrPx/E//w7pISTyXpiqnenyySYFHEGt5oF7hofJQ1BO8Qf/effcs+M4ap0
8AqoE0EQwe89IbfBiAZZgiOngFfApxzoP31+3Z9/ye0uurv2+S0siAZsGnC8d2SaWi1J/Q6n8YuD
bTf231zffC2QM2hdu7EdUojZfSkV/kHk5IgoEEL4FXPGbuXWPFQq80rKDNLwaHApvKLTnz/ef7h6
uClBCwJdsYDJ3S0zPvpFtOBNMXNL8j3RpvXzdsjTTZoj7VSytvjkzGr3GKYJSqJr0mJENuVymXfP
JNCojAML7g9WbYTEdCASZvYag9iBOTgWR1kqp9DSMHUzf/jzl/39shIqFaOcALPc7+bdZTWOvhik
RTPAMO2rsJpLEuuffL/fryl+hTBNU3BHOlBePy40JRGUjRy4pgzq5Lw5V5y6tLM/+SLTPfbxmuK5
oEudZ51japy5j7+FQmPMh5z1tEAso9uPFGbbOsnmTdjPZMn4Q3y2rGnG/a+kgjCENuGcTKhOzvSR
/rGE251EtGfxfG80diOOb6wto/hhjcG6QYpWmOa3KqvWBd2UrLPmSLjeosbBqIo3888n8beiRhCH
CfZTpd6AiXl/hCNMp2WPAp3J+ICG8R0u7IOIciTluAjHT07nb6v59MtM1gZQvRa11N3VasZujtkH
nxKgw3O9Y0s7Z87zWq/+799pWlIn0KhjONbdXZhKp40kSoeZSrgEkAs8vZY7XHNTeapjlcKJFv6f
f+Pv9yHf7J+/Uv94PokGsxPYL7jjAnRl2U/aYlNithl1D3X+SJlH5+IZ/ugnZ+/+98IzFVCeuAsp
Oqb1/e46ysZRDuRFAupim5lnuLWle9SiHOvmIUUbkNGkH50lIVq/TuX/Y3C9LjhpsPv/F3L9cxrU
P77/1w7i+/cs+SfC/vYf/mLYa//i0YQBBY49K5ZuOdz3vxj2iv0vSTUNq09aEAGNG77yb4i9VP81
wfvQzgiNjYUp+a+qXxB74fzL0XQ46QYQewot0/i/QOxv1MF/r3TQq0wd6jkrDp9tKtzubkCU94GU
uU+gZ5P9NH0DfURfXwiaWTBqprNj7emQuqOHlo6XXg3zdV6ayTHVa6R+rd9t8zwzX5Qw+Gq4Y/PJ
fUvR82FZnD6f5GLmsPFA06ct0MfbKIqkHacuzgw/b+sN3iVcH4Z67Kg9zkPO6uwalQu5hbe3l0w3
0EqkylvRIcQNglJhIGsrsyIPzHlesKvFtGQ866zGdGkYz5NJCO0eU/yXxKHzD+s9UYiL4LwlT+VA
rJPPFndTI1hGIvmNBGl1QyfF3IZUPBs/IZ/EqBO1fTCUKFjCxFo1ZhB8rdxQm9kkqTLvEl8z06tP
tkWjQleOuodIO9EntADm3o0n4CNVY5286I5ylmWlP8R1pRHVM6Dc7hvZM8PPo2GTJ9GOfGNl0q3X
hJr40akIDJqnrfaF0KbgazgFwaaFZdCC53PTOnwh6Cd4TOyY3pNodzTbnDlk2eglcdBVYPuxyJ9C
4WMUPW4mq0NTQ4TPUzfgqDQbyuG/v1uJZsUyO4eGUdx8MQrRn6V8G4LA2wrMJ6u8kbjIW+hMfess
HaJXvrIfYKtfNj8EIwNV1M0zrUV3MdKX97GQLYlRO3tYwmdeBNPEL4zkKVG96IkRXwuJH86DeDAN
hZgpSUoL+VzJ0uu8a1akHSfBu/pOPaxJYfTXspZPsd2Ol0JgxUk1sqb1LE+XBIHaq8qpF63j+RPY
oT/XCcb/XpFMBZBTJCDK0UYE2pOB0W4b67nC/I63kfSS0wNZlye9lfqzDAv3NFVNt3e434FgqcnW
wrodDjmTgiFDqUPworJCOsGWkzNLk2wX6elmjAA32eP4HFb4vmiTFPOs2zmRPR6j0atOt5d0bDtm
gsGhrzzmnTkryTaHb7NOGqs/yAZx7RB3A9iKWqcXHQXwbpkmk3LxRApMdcnE0J+jkJ6HySQzGyEd
MGmpiF/DLZkFirlRvPxHrdnY7Os47WZWxFwUf1pAcliycWvVfgvrKFmUboyQwLEeEcs+gkKITvk2
GIySjm1R0cmMxq3SGWu8BdiVwELxQ5da/ID1XmlVtI5ak3DKdFPZ1a7x1GDKXCNmS3Uiv+UlFeHw
beAHJezG94mHIKYw9KSq1WspWEoCYbaLKseO4AV00pehpVbLHiojmVkLHJjFJRC1dZFJCOWWXr2H
WPGsuyMMrYHEtYdWxqg/9avZjxX0ZM4dYdvfZfA8oqXcgzHRmfOF30MnSjdOUx3tPMf5mcpDVQsV
hQIvmIUUAoxcMTe0hOG3P4yrIEVdkaH0xriMIzOc8F9tWTwR67QLbRqMvqKqz30NecpWwvAvMiXP
dAT9r/94upx/Lcr/jMjQf18LLQoy6jJI81hH9Lu12o3aAbgdu7Zac9v9EHbZ3vNR7yqGdRD9KbKC
8OTquvnstVelNJSXws5f8yAjZerSYPA+FewYTh7MQFSZKSiMqXs9KGP8jSzfx6jOzGc7douVsKKN
2yO+JDOnP1iQxf78RYgs+W1VJ32QZsGUuwFnU7tb1cdARk2nsscdSyfBXBFue0Mh/ijQ0vLBVYn7
NbNxX5qhdqZfzljSQgFQ0GBmWJA5R8+fdOayDZ+93EYgFoU6nXemakxAD2UC7M/F08nAHUN6V8eM
j2vHXhNIjqgt0pp5F6TG9faTBu8jDZ153ShMKxNdf/Z5JMMY8TS0TCCDbHf4kuYQG3U1eKyaHNhj
aX+JWYHxEpeX24uqSGdnFK6D0z4JDgLt5qVThm846/Q3AEp0YgiLZsDzruWVPTfyXNmYmQzf+uCv
sgmsWV2E3amNCAV1/NR5abIGV79Wiwc/xmU/TuAUuxybly7XeHTgRdyrVvy1JdzqbKVqsoFSylHQ
XkpL3zW6NF8Rk2JItAf7EBAlnKqwhnoWUjrnZosfypz5XZ2R++n628B2rXXr9dNjxq6Zq7t+hyqw
AyTTIi8/uNFyJBd2PdaTAKRhZbTtaFXmutgogatDz4mHpTM0yWU0cMHIoIXvYdFLE2ozbE3b1h5U
i5FXSgPRfIAsomi7gizBr0MAUCy0yG9PyeNbDCQyL6AjJmc8lcZCYZHnme/Fh4Ku59yzbW8NoK46
FZ2IYKP0XMNSiVDsJ9bWSm2LmWOaH1Xslkt8zQ9G4azbBCpai+f0ZMQ5a218wrxbvtSWs4ELplwN
aySzQVjorAMYQEptaE8E1Nkz2/W6dUfs2ROOOjIhGSjMnSbbKUyKzrYp8nWXomcaUW38+c64dR0/
lmNUOmC8CS/iFrfvy7GmkEpuVD23eF6tfBdyTjUo9n4s2xIdIHqpsRPlXuQxkJXMRuKkK3NhE65q
4TaehalGlmmrRm/YUN6liUFBdUuwapF4DQF5hY3XP6MD7k8STRcn7UFD5YpJrf+ip6g9pINppgXX
abYRJo5cyqVCfFxIcunXRuPusYc62VB6XHTdG/eeoaekhct3l7BIk3jQdZp7wSdd4Vu/68MhoQBm
y8a6BbzW5tB8rAB7VRZGXzDKSuJ6Tc6F/57CzRzyTt2PI8ngQa2rs0wD7k7uwDzuYuBDg+3Mm2KU
y4Fc9r3aFMWSrT5IPN3edKGt7SIzNjb0rpwLFiA0uWbHmCHtVgUxlGTQF8U+jtVhHmZEAPVmeQii
nlTOtpJLeyTqLSoNda+TE5SbtbvzyE7EnVHSSdMijRGeYmyBKdmfZB786qLeHQqDrg7mNfqfUrPv
DkULdKCTId4CHpCKUe+KcGyfCkavC8o+8ApZZB6bEoVfhLqXzhMXvG00q9IZznT7kNdNpW/aWs76
9tZmpLSbsvCQYiGetKkasQNk9bUvvYPuobjsa015kS4M0TJTssPtrZvnSyH0FzmYYk+EXgbIIXdQ
3gn2Dr5F1HEfJGQIytJfQnL49+bBU/2/khp5E1KNpVUIRFwyEVcvUgj0NGvjWVAJJiUWQlvkwPiG
HwzFJuG6NRSr0kBtx9YWTo3n74chQgxRu+JoK6tbrVOXynejceHMTcsysABv2XdYlaLW/VHkBTZB
jfHaRpGGu7u9pEo/LluKQQSdTb+0U5IwIz/LXiMbpb//mCSe+GmoGE4kA+08l5eMdMowDeP3XgBt
zZqBjAGfiXVvp9GmafFOMhRPd4mKJjM1sGcl5CIWdudcR20bBGp4zUloWtSw0ec9Vf81DJuYKVbB
4Ejzgx0uZ4mIjJq3agWTJFI4vb2jW8lDh4PoJR4orYDnxHTVfH0pAElgbcd5EVjGOaw8BCQWGD/C
VgG0JtVJbZu1VyH4iGltIzIAMFu6okTVEFLYBr6KwRLnyu2t1o+LKFe1E9mxygozJranrtg7cthY
luJd+vpnpjBaMPXRw589oal+fUYrAXrDrDE/ZzaC0qEx1ffBx0zkdXq4U0ldRFHcfY+E4x0oNNz9
r+VWUicDMrm9hHn+DXxt84CYqd7YfdIeNcocSnS7hv/kIgvmoUiMrgumcXjByF2+qJ5/SvLQezcj
5diCvlPq/FQWdfYUmJyCDkfbQ15V34jv7N4YAV9UL5aPTVp90XzcwaafIK65XVy3921ln1iL6wf9
9v1ss0dxN12EGmKeJK+jBwk08GIN1TxySYfEw+/ubj/xLGxnyVgiPXYUC4alVWwcROEMUrsFk+zs
1ZzIVQZu2wNQWQ+MVNHO8hI4mlfb6lphIPSu5OA2PWSsRRGVr6a3RoDh/QhHa6sXwEeHXD1hXIrQ
ME3yb5wH/e2Z1XAdg++7ATIJwszQMiwUlvpj4wfdAjM/hexgplxO2Qh2AXsmuq06WgdRpqzUDJCD
qZ+SSEQY6jL1/OvMRCSIPhjCjXahR940hmYFYqznzBQNzoWiF/nZ1xV1PQbBC3mIVyVjx+LZkC1S
PMvcSyE4YY19KtTP1LoEEbdTOqDPuL2VhS0vbUQ7XJni6HVNQduehcq2jkjsqELDWcgUSoIaoJd0
zag/aHXP8qw8a+9uyzhwYjWgMvxkxPP7Y3cKLtDo9DJWYpjr3NWjnue3/ONjbGm1/ooSZCaUhixr
Bg/zklIrNA11Gi05JzdogIOww11oRp4sLPYui6hy2cAUIrsKF2KXnljfTcrOB61MjlmfFIeK/zNp
ghX5U8gde7fI301VboJKbeBtm6jO2ZkEhZtiMK+LSRXzJTYDf1NFKr1gK+6W7Yh7I97KaXEL+4Bx
SqjFC1NkFt6+wToMLpk7n9Qiv203OCgMEajQbcYJlrxrtVdwd1y9pGqs8pFpSm1Vu3F6CUZHbAf3
PExrWO/67Yaopu6BYoB4OcfXN2Cv/Utc9VusMuKxBNDcxHFwEbLdQo0ynm//nmO47rBwU3XZ6DLa
aD/wNLbwZAL88Q6EsycP2ipSZLsSlYVNpbJK5djMo7oKgVwZ/rlUVZTnI3rLGkV96IXJt8CVZzNU
kxdDw1pFzN2xTkzCvnst2em5P64q1Y42fz5OxsceNi0qSfuaYDYA6DpVyn2LSlN9VTem4+Rbuvp1
8NE7Dc0YsYvsg2ustjD7PGp3pxdHAsVznr0NG/ou7s95kC8cBQeEoyXZzuD/8xxIPMcdjexNofuI
2Mrq1Lbaz97G/xyz0Cy6sHKWPIi9pUjzcBcrjUT7Tm3WCG5VD2j2Go9FZyTV8+gAZcfQY1MiIBjP
xyUbp/YxjuAVZk3Xb9T8szgvncbkPyYnvw4GbW8iO7lq6FDeXTRtaoaRBg1yZrbSWGZ1n+1dYMyD
jDVOMC/EOuEPLJRXTFLfYfzQKTDQrsWaY2FbIO0IlTkyFrS/Np5xBzjEA0APY55Isz4AqDr4HeyG
TibVvlX6+pMCXLuNdu5qLMfRpgqcDitDibulQGOUzjmYdnwlnNWwD4Pd7aXoqr9/+vefmW2ZztBx
mWLtO+xuauCvYdPgTU1Feak0IgdLYr9nSQh8yQ9YKqSeoF7mrG7bMD33Wm8+GsZ3KYvyenvT2s0k
k3Wr9e2tHGS5NUrsHrQzs01heNQANAd2XlD2WNxj7WQDT5qXem6fRkrGfe73R8uuvP2EVkIR6mKs
Ne13TKTB+lYkpD6CLGUMYoKmYJb0EUvyNgrxIefYhmKlm1zMD2rlAzROYvlcYZd7ayxAcQYezYuh
ZM6yqx11kZdFsExIX94L3BEdAq0tkI63cezYT5FjvW4VYOF1fyoab9ilPO5WGBn/ulU+npsqlwBk
I0WRUUCN1AylgRZsV1fRJV+HIkTsR3xTUuKxwtA9EHnNi0ftiTpJ7y9Fr6r7BOLTMmN9XlRGkzxp
+oQLRkCNT9wB5A1zs83LfGaqkLt40OLSDXGJY8WM5RxW+kpR6tmvRpPti5mv05wDSxqpq8TnkZ+O
ghYkLbfnpCsx8qgNgRnTQt2CNdqUZu4AkeCtVLNqJcFu6pUyMfBU5ZJxNczcoKjeCjl8MeisrvUm
5rCEPoPERAvLw+2l62oXHx+xEBBfJtyKj8Ysc1lMkfkNAGrFNyPrRsSH5KjP0lA2S4YRM2uMS2Pe
tr7kKko2VJ79JjGH2J8LK+/3iVnM2cSpO+p+6xAYhb/0xridlyH8PCcG+pNZBrBiG7m0SpLgFZLG
wkWNdYKq8JkGwPg4sJ0WBGQGUyqisEjJIiTr4/aNcZRsLOhMM8hcpJrn+toRDZjHwvEfzTzmxbmU
PYZi4MMRqr08Jdi8yI6U7NF27KvqdFvZxbSc0CNU5qUovDlqPnVe1HZ65Km+Gxvt2e5H+9oW8iVq
MdjkGWpev6+yfayqqzwPAWuqLnabYDHEqOIgn+CpJLJ0GWRjsEOGNuz+/FjQp4Xi40JC9h6JkCwh
Bom690lMUHkwvRNLDlO2DlAtpxqvv1Y474fTpemTkw/diXk2sFxUyqmKV0Zz2ZsmMnsdkIPuvDH7
0tphfy5SVb82Ht5cWDfQcwjpvD37/cCxDo3Uf/75s4uPM+DppDkan52TJohuZQbz8aR1SucreYX9
vuvHvxh2gxmIYPqg7alpdkFhVs15H/j2PIpc95IiDnyogYitRTBF2geVSxPPCtYRtvOlharrQAb8
0+0CCF3b5CLu1G3smer29pOeimHlO3HvAgWn6dwPLTRvGV9FNQQX8EovSmeBIq98+Wp7ySQ0P/uV
k79M7o7wdnQVYBPqWEQIJzs4UIGT4P0fk1Pavw3Mt4hS0audZdTVTp1+0uuoW/75mBm/l0tc3ppB
BUDskcro9eMxa0UXMHmNsNAkhRfhI3fRsAv1NVK8aq3KUM4B/biX208e8ajLkPkwgXEDEPnOfDEo
xI+WB0/ebruftta9pzXc8YTu1JEEbX3h5FSecR2bj0g8lwK18ROSgRB4Mnh4JQHJqOEB1fDefy8q
8G85IJSl7gOYZJksz5pMykOepcvOCBsHTZERfdaf+P3Z7yBcQAppWygHTO3+qvFyyzNbAuoyiniw
uPosbBUcwz507DBrMC6kRrTsG9M46H0oDoR+xyvHZl/i9KGzH4Lw7daoa31LHOqMQsjvIngnQXQ0
3TLcWf/zEilBuFMG9+XP51D+1pe2VBWZAJNQOuGOc3/dhzY9jER0+NnjlkqkDOy3HtzkpdfMd1vT
vhidSmPQMNJrhez1GuZAWLO+PpdtCKpUwInIwGeuDZEuZJ0me7tS5cq0LOIe2iC6MlySczm0YuE6
qrIe/Bin8zR16KIcULHmflXsRNs3Vp1tY4GpGz7lY1+4f5kt2waNprXfG9XeSvFB2UYy77pK2/q6
rK6DowJpBQERpCTYVNY7oep4VpuqPCVtzfxS5NdeZykMkrGAez3VWRWbGy9SzcfaSEFvMNEhFGBa
quqRkG9aH/vbi4X8FwJrCehc05X17S4eyHJ8D/r0TQmbbkXcoQ+nHBPpENt05aL+s5vrLpmcBYkT
YxsIX9meGapq3t1cQY8rQsgcGHzi2gt6cOIZTNemH7pvbTnS5tRkCcbW+GZ1/ZdOJU41DjQPOEhr
vLpInRUXV2oOmj6yqICHsDDWJmrIlR7Un6z75kct5u2jTjJduncMa1CY3t0FrsR7k9LLn2k+d13H
Kb613bxRy7e3t6QsZquuYY4DMxXLreV8N6uJvdjmw+72UvvYVNTUejaAS2zrPCiwS+NWYQtZncYC
L2oLVW+WVWV47trApiGgzsCeKYdQeNZqHKOft3e2gu5LSQcM2L5eYTiqnKNlxNql87RNN2YKw+0H
2nLdCfyTOMkMuUjgTy6EriwPJYydWYSKblZOhzHP6DXHcaox0eNtJ4GVsDU6qHZdbxRFX/z5Xvx9
2mWpwoaaSlIiuwmyZD+up3pFYa0rIuaimh7Y8ShwOWfQC0bTPzSZnqwVT8IdL93uoe/6/BpaLsWF
mlMBptVT1rigAFO7O1hOsa4SoWxuXajQ3EHKn5Sjdsqe1Zrgda61+fsx4tHgTzOIAGk2GL8EMv9r
xP1/+kYm4i1VY+o1SbzuvlGqZIQrFAlip1sd39XKrkwxMWH52WVMYQkWjHHyUwdt4mhUFtHYDV84
1bM4ufhBHCxKAxhXCc9ya/Sq+W5mGZgLcA2m1fiLWzHqE8bjxY9/L19sRIQ7vlajeP/k5Ewf9UNx
Y2mqFGLqzBPySvPk48nxy9FxA50OsV6H76KnAx23rb0jyaw/qmZizZzI875l6aoFWDIvIonFH4/D
TsktvQCEZG26fqc3mO5Tz4ANP2TWiSlCM9ehxmHii/eG56R8Oy385P7UxfTZ7j47LiUuLDJjWUnu
x6hMFjuPXgKe4MRuGF2JaH/rP8gXLqX4tR2IduiLtVIn/irpnb+UOBDHFP/HvHMrUEGuU146K3yk
PYs/KLQvsRLHZ9qNGTpyM90FTiCXbR3UYI2Ft3Jjk81AqqVnN9agFLCOIYsOq8tgDds8MtKDDNcG
rEx2IK5c8SQEIADkc0NPpMIJys7GaOru3AOJmTobQ5XsW9iNq35UT3pZyIPORO/Q6623dsiz2ivh
WB0sPGJDRrFo9oPcuVqAmoXcJuJFjqHh9fs0auUiDcdx1qV+f0iLZN8FmnFMUhldGs9dtqBgnurp
xYkIZQpCND7l12H64BV0zJlX+tnKJoNtnoR8slszyPQFkbS2Hs/jIaArofpXY8T1Rd7cAMlvN4Zq
+9hPL2bsqwh5aJqMnTWufZamUzi9pLprz/0eXhukRrZF9D+GxFCWqeJms87w2xMV4qr83npS2VvE
h8wQvNBnREhLolJ0oGgFntel2VOCVJTQX7QoNj2isAP1NtbFXnFbZwvR+u+XPE4gpgwJNlKAnnUh
ynOed9XKEkG2C11VnUOvyU/jABANOZ+z8dtxLQoRnzAZvsAEbPb0a82O/U0ahW+kqehzQISMbqMY
SANAtsLz03dSqeI1fFd46E6TvheluAb2eAriERWwAA4clfaP20A3w+3Wli0zFq0s1mTYs5kel5Fk
9GlmofM4To9eEMjypYldBI35kB3BX03Kljod5Cq2IS76jNzXtz6jXwhzbYvwEkeNv2PNn/dtEeEN
tdo1nGvzVWnrFxWNyUNfWMXiVo3Q6hrmcP4oBRzFi4FcmAb42FDughLnsUN4jxakW3V62Du6PU8L
ebxtJP/eTT50YXvqPFtcTUe2xzrHWQ+o6C0O63hfV3GzC6X2lMU2ZPvQLunvN8U67QnJA0g3fCH6
msvLHnF1RkEwYxhVb4RZf40wZ2GE9tG0FCkOdAZU69sF0qQdfAG4jRpslECo/qMCKPxi4MTpnO4C
1zePFrXIvvYpBuTKGMInpaG90UrlS1sYEO2NrDh4UXU1ORqLqrIt/IF2kGJ/b0tmB96EcNV/3t7Z
FmRsQ8XemmmxtjPp4uPhrmhb+Z7YUrcrj7HvsANxhrdMBp/0p8xpu/xx8ZrajOw0LOZ/jhB32+nU
0ekXamo8Q0VGmp6CNa8dZbDPuvqH5wcMySNTRxbCTx448XlZNNW8k0zZlXp03usSUlcfGGclwMxe
jGOCG7kc5rf9aGNyKDJV25HdvZma5XtvaL1DS5XO4Jgt+bTf1gu7mGt6mM+FNuj0YEY8XQo+cEfm
4bY1ynejyaq5Tkb1HNmFPI4JuC7fVrwNG//H1qvNNz9hyK6a1cZy7OxFaLMGgfUXUWpgZOT519Mx
V+N+mWBO3YUto/fbT/H0k+J7nxzUW6zr/UF1MIDiXXEoN+47uEyYqYdV7LvaSP90fhv9qEDidq41
9XGl+FpYqrP3J5UagZavhjlY60pxB5I9yt7YmjGPP5WHuCpthju9gUEa4cUwtNn51thMi8mNl3v6
J+6C27Pq4ye3HGeyp1iErCLZvis2cwW9njGl5UQpzIa8UTMy6VZGkTIFmlR2TYUPHI++HloHfdIJ
0YBy/u5CpFXdrqGjvrsWDmo39UOug8pLN2qsQID16U8SNvjnwkH7XXB6q+aweFE0oMZW7y7gsjaI
Rq0ogrLWEs+OTmXAxISYg+kn3WMOmATjsS5K9TVwO5WUkGDcKVFeHSsL83cZkqpQoZE4FtPLYNRI
W2pLn11D1Wxf0AEkMB7U9VBGx7CgENFsQkqGshjOhRozatPzrafGU1QAQT1aCW2wxmKDlTs9m32S
Lm9/NtYk2mDNsediIGUx8GtcpnX0xEco91XBlovgZ6ZgORqpvnN/1LI4+jn4NdsFFe314zVwYWmR
rfIKl9ubZ46dbvOmJdYuiNsj4wImHQkL3PTu9uetZYREo5TI/+KQ/qsW2dvbTWm1HfPAotQ2AU0q
VB9B8dpisehCB7BAXvhUDAgachMAjhJmSD09fGbcN87Z1fNw/quwDbyrweD5wcP6sxRISuZOEnf7
qpen3mPQyBQixU+s5O+x23YPThKemYSZj9XIsLru02B12/Lp4OOpqCNFgzrn6Q5jy9u6wMHutraK
TuDXHYSgmanH1Ov2iMPDccNuZznolbpWW4CE+DmHL2Dj3hp2fXylkPoezjJPCS9tT6bEBMAY+6oG
mX+Nw+EzRcn9Dg2PIY1IU1PZ5VuCZ9DH4jVFQtEnXU9nLm5OStsV78z+4LGPgXu09Jdc8/ptqVXW
GvUxi6FnnvW8FTBhJFE6bBmeLc99GcLK3kgdMIY7zVzVEnaRcLedABg0tYX92Iuu07vYJDqpTfP3
sSiBxiscvkhJ58Js4FfKyFkwWfssppgx3d1zgu84WQHYv6DvlhgCPn5H9GGDy50zEQlyQrYMde57
Js88kwTcKGqTr9yd6cMvQZtCSEk3JNsxSqHVjao9jYd84rF0P1nFZokH3PI8mHld66N8gt/SuIXx
Sv8YBYV6zV2rWaWabV0Fg2UlDZe35m5S9DR3q3TaZArwDOAFfmmK/RimaJm17s4dBRFZwuzWotZe
3TCHRE9k4L7UcvUJH8e6FWBiil7XF6LoOpp75k5aHo0TZMS33VyfOGz+hVaDm+2TsxY2/tJgmBEA
V+0f9HFsDnBX6BLGUfFuCmR7dg4TVWmzv1BApMgU+GsFgQRHWVtf4578YPTw5dGswu911ZyGLOmu
ERLxBf1McyuLbDzV8JQ6EV9sZXxMCKPadIWfPtFwtldprAXwZKMV9uzg0WxQrhm+Ua81O32ymqA4
+cAIgBnI5OIKeNKxnvlAsoKxWPKwxjxcWHBWYaC/EbC1CTM4XrGm6ksPEvnMmfda5v5oM9DecZl+
sXF9Qwy9tcwoKpkZkKtxu/aCZkK85SRtdZLxkznd10lTXEtyZzs7RqdDBIf/yYbdnm6bfz6LpksO
vxBeMlb330WdXjbYTWYh+emc+KkxMWZC8d5UfYP+joHPzKZFxBH0lviMxc+077eqkdQ7p9AyyoXI
nDVpTchg66Vb9Ij20qqi6slMvENnOJtR0yCSlHBQ6zLSLso0a4l9G9IJdem8tay/ZJ/YOz1U05Um
AqbDEWhevzKtJ9fPwN+Uhbks6P+vM4ERr9DKndszl/qlTMkhDJepM2wbFvoo0ZInHPnlo5Zqi95u
zBeIG3JV6trPuGAyFMeZ8jIyGdwgzaxBzSCSEn1/IFaRpXMkkzEPQ//alY7/YMfA3hO14ZrroufS
DNBz2uHUrAUFsMnswjjwcLM2jDHAZGS2ewmVyL00JcNC7KjHsgpgKmIweM5CLhCn7IvDbSnmpdoy
VOZFIxqsTtr2KQ4V/9yfVTLXd4CACKb0YbIM09vQFcMng+/fJhyccLYCUkeWp0njt06XUxLBYwqV
lBJiBqBYkTXjEeq6iHqIp01Tfa8l3F0jjZzbHrKyEsKSxcilSiCKu1LppiJBbZKNB0ME8Jv+JRnj
CM/yWO5HJf0ryQvrTDUczTTXTT+xltCvuB9NSVtIMXWsHcjdjHvv+jGqxpZDaQQKM8f7QhRKMiv8
IbxU04stnGHTqXDmQz0JL0blhJdyCKI9SrnT7W/c/ihveybvaF4eYom7qzeAN6U9SWb2tOFnr2CA
F7a+3d4Nmrsf6JVCqnFzmnSlcSzEYzNuPDIKz0b51k2nn3tUuQxOBvX+RFQBcSw8bul235rfd21w
2pvBrOQxtxSqXT4FDIistNwAI1sFStPurGZgdhKRt5sEFDSkBY1ro4/Y3NWK9YK07HvYWeXP0CXF
B5dfHAIxt3oItlUcSZL6AtoetO35O5ARZWqszMyW87g5l/9N2JksR6ps2/aLMKMuulHXoVqZ2cFS
mRKFU4MDzte/Adrvnnt35zQSC0JKmQpwlq8155gDMo/Kmn7TXLQekPxaD/hcmdcyZj4W9dQhtge2
pyZGFkuLJEKba5spMy+DsGjE7fMdPU3QoED7UIDUbEh6/xGO+CYRHlU2e7MzH0R+F0a0b6UdHpss
OeKbsd6FqF8KM/1KZPIQIQ74U7TioWC4+d2+jlSCp0CET5ZeWoSq61sN6/ZukVqFBJB5cSHPsQEX
xx98FOUTGZ5a4AZ722nxxge9+qgAB5W0on9QWjmbotfXUjTRi9kAboN9lJAK6NhHtKiAFCv0yJb0
ehQ+AYh4KOKD6u7aIMW26RqCIrF54ETJuRTPmdAhfqnJeI5171Pv7UcGXmsMSsmTcN1snwS2CVBM
GodYkbTTVY441pqDv6kOd4A/AFe5U/A+ePNov6dt0MMqgfSd5vc0ZonVx7n8baH7ReVYnfrMLa9a
2joAcT35alYt0XQZaLnOjR8ZPo7HgWSq9cA9/OoGaXQxc5+UtfnUp6g1DedomEaKAGsMh1PnGv8c
LF3qx6qkIpgrhpYxHz1hYMzLqZrfC8nFpHQ34btqpL5SsN5RrBp7chfHTaihHO2rgf1l8qgnbLEC
9BK3iNiCm6+S9vtVoQeANWLRb5ePevOnNG5R7Lr5sVrrLtm0tv0jLXss1bolbgRaGAeNHEZ4bk65
a/XcfkxAkhCeEov3JqfXzbbVeZuMgOhMJioFO6q9LWV4DftjUor2zUvlJbBk9eF6sKbqhATyXqbu
hekDySvQvD9wiqwMj/5llHXlJnDi6YzcACUrO9y3omL5Hpu/IRRk6YqISPpYPLWwH8xhaM6ECoMN
qIKEUGztidp97zYZMKrQggdceqT6ivLS9Y330tRh+uJWfvxkCAfSHr9rcsxR1SynYUCrwkgDGyqN
Vx9kxqAjmp6kL4zn5ZA22Rsmouq6nAWYo3aG5jqbpK7B2U3ZSSdefJ3oRr21u2oAi6bRFpwPqmZY
AqsK0HZle4c4aSei3O36pR9JXkEvUVQ5gXqDVcnL90vM7SXAKQxibICOZa0dU8s/K9abV71x9GPd
NyY3wkD3pBxheFY6MC56Jl0+6Wcy2VSNacbhGKYEdYjJw5xA/GxZtdotZhS0K2tSTzEB+dflQIN5
TOvswAzrdwCCsZZp/cVI80Ev6uhnmGtYJ1Dthsl40NBRQ7Uk+HpCeXST0zjd3BUxW8QwdWa/7ee6
za7d8tKY8H0Z0XktewJ6t5V6tmcDoDuwKa2kXZ3LLEguQUz/qMmYgzS22+3Z0KtX8iVaFhiJkAN1
yetElNI2tUlctyrvq56833bdcqFIARamo8wggwBvBLekCdPkJLT4VbE1tQztwZiIGKPsQ82WEqpH
Chp2LGg6dzl48jQKUnz1LNiW2gS6LWDgY07kPJQ9zZYKrIJRjvYqqsNypVe4aDyaPxZb+lXCXy7w
w6dGHGmZvfE48zattE5p5A7bYiQVqTSbQ09gepXIP3qQHtLObw+BBfzSKitSp/wuWWkwi2id/Z4i
sa0bbyJhyl2ZRjlsA3JxVfHbmpKBDWiEL40EEZB4KMGvRWZNe3yTvx1lmAiOCveI6Q5j6RTa+8KB
UZuYwMHLZuNnknW6pvk/9uUnnUI2LRUETVwY70FqMiVp47tdjr/1DLmMJqJzT7m4ygZqMqydvNCQ
rWevVuRlhA94jwVf6wxP6QFRNpd/Xf7tRlIRdDYBq0JY7RbUUURsAJG3dh1gJWPKGVjsTIKrNQFc
84WVkB6qCAjRpLGpDBBa1hMeSR6RbUi1jd5mG2oDVLfSqm4ZazzQJnCsrm6/6gH7Xzo2025AY7kx
yTg1GE5FZY3cvMuQHY3n0e5/5zV+HNdz3l1VQ7QzAMXH3Sf34IdDgIZ9Hyzksha0vBGFI3sOe6Vr
jUHmsrnmcYElAolaYJPupCLC6EeBY6nSCkIv/fAUd9NFRnV6LQvMgkp5b4mGoKmgN93wQNy0Tn+V
eUQMkXL7C222jIlxPwcEEAACcDQ7Vw2KqLbS0A0PROZoo+PMXfzOhVVN2OOxn3g+qk93Tjtt+l3o
+HCP4+bLIDKSXEeiyEQabkIAVyvATdDK0Y1OAU7Y2LJWfWe9DV0ebXRbknFJyOZkdMBsadrq4XDG
2rkKag8llDnKdWDQhvD4i25qfDHJ2Mm13VlsrgaagaJPf3VttK2DcsLzFVZrjSiFJEzPqngdzFid
MtfsSJUAUlraEz8b9MDBaLq1pHu2jsLgV9B9+R7o6TLTnwo/TdZZ6v7uJFgy3YoBDntHa25uEsHu
wkBllpVgtPE7lAFW+ZnMsEUSxx2mJFwO+ENYfnwDXHnToW9tYyoIXfsc0+qljIrfxahvKim+GsI0
D6Ag2V8cuMOKAzFm5Qm13RFF2Q8r6oHzuubOoTBgvcBHWrKR7FwLefdTOpHwaFeST++Glep7hAN0
nibuRelItUdqRcQfSmkFC28XMUnddQw9gZbhV4A4hiyqtfpjWfzwCazeCI8VE+Dn8CxG2NS51A5R
aILfBoMbTgU80ormTO7vrL6796H4Is4VKHjT0V4bk6OrsKS2lA5rT2JmUNgfS8AfVEBcZVINW9Ms
+OZqxN3KuvpenG1sfTqRfoVjpvWGdWNZDz4drnkoxPN2646Fvu08/0eMToRwEe9U59HdZGOwgvQP
Fbwf9jnTrV3uBkQttCCklaiPI3soIkf1k11Xv6YUXYJrEnBes9ybzyKggS9tecim6kelz5Ueggpq
XnhsiOFZNBs2ezJl1BKM26ANX8182gQ8qoA7o5nLhlOtsvrUV7R8FGC4FQ1EGea7OT0LEdgeEQWh
zh61taTtxWQLFzawyYh615uTVXboCQmL5rdZTrZ7sMj0HkdEHlmp3oHviHUdDDu7rOAz1CbwdPGj
tZHGiIn1OoRgWRjDvvQqB7A9icUWWViH3kJs3TS3tmrdtWaFas1AqTkPyjzFOnOIxutwWCKSGlO8
XqXAV1ZHdb+xYxekf1V/hV4d7AkyC9aF8v+ONUlKRu0CiwLynRrPUZgTFWMVXyJKLwVbNkKG12QM
jkdZ+Rs5hIfI9t+GFvSZHeOBFnGtbcOp6wgGzJ69cHI3BkbHbW7Wv0vHokudDDVBDchk2PhuoJXl
tDvtkLVIX/g9u9Zs3xIDnZfTa5txAAEcKQHEmzxUxJPlo6wZ45n+PspBNBpe8jmNgNHHhniRNI9C
6tzhHsTVV1em97QlJj2WeMDIm8wC862Q/kSAUIHls6Sm0HDRiCFkTckt4hQ0SXdVinUwBCdqt3Gf
ltFHorIrNs7HOFQPArQuNcSL183+xMF5dVgDZWfla7eNTgNxtiwoEXKT4LcxwecOrB9GlG4N0kt6
P3yvWn7GIfFetZLJuMWDh+F6MHMEp5XhuH+cwncPqRf/Tepu69RCHk08BF3dZlCMwlPhOs9xhMzN
Hz3aZJHJMssymOQn/qRPbmk946bQL0QWXhLs3wIjaIm10mgIeGBBU233iK5onw5fbVKdXFuqK+u9
8+R2qGNzHezqnGfk1oR1l2RYjV7yrls1cQcpXulqn/cxjKQ2vTZJeB5wsRrdnlLNdNNZlZGTTQsl
2jPg9Oa58SuGZUDk0TbRIft2fdTwsxIckA9tt7JBGK6TGnOKnnxSXzpbNMV3k0K4I6b93Nlfnkd1
Sv+gBs0emRtFe7vJGy42R32Y+CCkkOPBtWMmLFpNekvTW7uYrSAfVjWkQxPQHwvWvibApEYqtNZa
D7Z6SXJUKMjRoud2wGaHJDP39jyuqbh48piMxTYkY7jmW9NmP70xaFfDSPsyJajaStufuU/B4Uhw
uwatzMK31pE1MMscJMvFZK1EEfOgzkHVhtahGoNxHaXKnAv+n57dY6OR0xZMK72B3EBUAPLTj/DJ
VS1UWwaFlcxJNldtT/4hdt6yjL76TjyRMq8mE6AaM+Mta7TF3BFhpg7WcDdm7o1q1LpEdnRh67mp
C+Y9CXklGCDpw5G4bbosaXLOUh2giLmWY9L7Qvg7JiYbIBTUy+8llqyz1ti3Z5TxX1MZ/eKWBWzs
NM4qaWD/zBxaO52F3Za3R3Ds7YgASSA1NiYrPhBOkr2ss5F8Ws65Tbx67frNKZCUrFE4WXta58wq
0EvQB4xPg1W/Ixtm6uLyn2OzL9DABDgFCRYg7pYE1/JPzPxw5bENW3n9c8LIaIVa9Wzq/WfTy41v
RkQDMgjuiRCLgDSt7dohN4OyxtPH94mQ1pVmesmxEjTBmlwnRwZVhQ8cDgEqERM14zirqDZxbUKv
L0n0gsawtgV79Gio5Cb3NEIjUtS3/BcroAFNctAANjuBYm7LvtlN+eTtUmwwEV273eC1LSaH6li0
BK2PWvknxMwXtVyjRjaLuVKI025uHKbWIc8hpu6JRfclNYOxy6TtIZMQQeCDwi+iO0uwt3LdXzO+
wcKTTcgM+oJaZN3zTDvDI9e7hEhwWs6HsGYJK45losePueOaL6PbYfoY3P8ybFwoSf+nwRt4REx6
2Bl828D69K+5idYwCQ5RqHJHz/7EviJ/0jKpKrqhOC0CkKxvxJPMt6jT4m3VdulFENR7wPbIT4eB
oUnc5LSIsjTP3WiBcTNp0u1YA8vnrO1wt2lAQsIxsHZ+7LSnxuIHN2cby3Jah/9/FDEE5NwK45xo
40tVasEtnvAylgGpmt8eRemSXVwMnsG9AeCunoC5mJvM8qNnh0TVVadX4hTPWgG61o/l1GCczsjP
0KrOfRA8fHyZV/sYV9cqG/P28QaRRN+OM4ZDNfbPZiEBYF2s9o2M7SPhas7eFo15qBztJ0KE8SZl
9TOG20WHevjhVX15xa/xz8Er1DXpLPe/KMyMf3c0PQZBTKcxkMNgAxD0r46mirqGboRuryq8MlVo
4cAKIOUyGV0NnePvgWag4LRIkDY1Av6YCM1KXHT2U+3gfdMySjD3gDjmv0iDjX9Lg9FtolXkfjUD
Dzn5v/WbwLfSIKPSZeuVyINEuFbQKXt3gMWtel2Vp2gMcfe5hEHaDBu/9WtpS4JNr7OHFWg//8vQ
3/i3hI1vycenxC4MdwJsoX9dzUywXC/GfUeDF+0Igyb71hckyRQEXGbeNLzoQ/sH6OtJZM3DyOzj
ahFdvZ6y4b+6/k3938Jjz8aJBIfUpQvoerDz/u+4DuZyHKmx5iGiMZbUm/HW83cYZLnrOvTBspl6
8jyiW9STysJs2z5HhHztgiy2H/0M6gvE300G72OTJzr5OTJor3WBSGGevpi52x5B9v1yugEVk/Li
rVM67f17NEPeNUDtjSgiHVgM3qI27K1Xb6JWWk4zzXjzvQEccIh/lVUBl/A028/Cyt/1lvv+j10D
CYhD3jwACdAzNVEDKE+JgmiR+ENci2io+liQ9Szm0jR6bduS6bx8LvuIgWKs8Lft0MMpIyuSQJSA
yDMv/ghkD5MGO9t+yoJ8VzpasU0dOSuSc5J7ahsau6Id9g1hwjTlXxVgvLs+H3IpLMSTmHCd+tHJ
tUczzbGrdiG/1+9BdQTcj2THRaGLfTil77ktm0ph0F6wEKbAMYBF8qz8LD7obULa6EQfF6exM1kd
WjvDePFd+WSjXrkpVRovlD4oPFV+Bh3ib7AphJtY9/WdEzIXzEPmleHgqK2mExEUshVgTwq+Z5rJ
5vXYOM8JbrIua+w76S+FjJpXo8RuzWYquKQiNQ4A80J2TB0TRUe7+m0c3xu6uLvvRXnyrXg3ZJr3
EAfBxncT69zEtrXvqVIKr/vMmtQ+hrBqH8CVJSd041xzPGzXIlDggdqOJpRtDe11iqA9dVFxaf2q
uFjN9M+r+NJp8WWyYCwRYDhHvaGPuoRuNV3HErF/YiXMLaRz5PbBEBsZxdNuOaLfLZ8C4u4gMOAn
6Yp0OHjxmO+roPulsELe7V5pGxk79gn4jHOqi7jGAW0d7YgraxqvKLecQx87ZIEz0mFTR3TlYnjW
4Ozt/KDwj5bysSO3drbX1EBARuJE29T0sb7rvvnadEQ56FWd71Gzi3kkPKTyCcjI9MRkt2FyATYi
QZP9fdPNrzRbPapaLw/LWwbhiFrnDW9jkP6YqtLeVUEPsqjUy2vX1OU16DDB4s1AEJQwD3FqvUBZ
H6KU0HB9rZN4whSpnO6hng9D7p++YV9hmNCzH8RwHf28e8wy5y2pnx2hIkrPmr5oAFcd06ilbpOC
IermTMVEFZyxjBtQsTgozbY2pVsLQCa2jomZgySFBKmDeljOdIfqL5x1FjEwqdlYwhgovC2veHK4
xzLUn/3WRQgeBi+CeSMBYzI+gNn+aS7m1OZZtdT/vZcTCKbn0O0FCcQD4PpzH2nhVbMAKRPjaHzg
e1Ni06thXZYW2UTwUp5aq9CokO3p7reSzBEyco/hlWlDe8YbH8zJcz30qDwr+BXmyZG2/b6ePWym
74KjydVMsWe/u7Hrjglqmkb9bjJIDQkmZ3xwzF4HpMbzDgdidA/7X140qVPiILOloUDFt5zjsiLw
Qcm/ixs1DyrUP5Zwrk1p4Qize+fG8xUeRMYOEJapu21t/QG7pTotFLde232LJpw69IDLZN2Tctjn
NdljYdmv3x9Dt/grWtSsOWBJtzEJ56LUppdF0tVAMvLy/5rRzh9H9ZDNcASPXeYucQm8WU4FuddX
9HAEPwhlbEWud9eM7qfdesZL3zjZc118KidnYZrHHN34twkTRXBx2e5k22p/woJNsOqDe4Xa/Yah
tN6F5AiQcsx0rUlGdbEq+9PwJS1vbnktPCB4oW8zqOax9LLqrvlcuerpP+9qvhlfK5bi+oP2AYlc
BZSItDVA2c4eUNFmm9COq32F2+9glWOwRk79Ez66/IHbaeWhWP/FTJ24K/ksnJy0v7Qan3QiNbeJ
QXJyqCvy1MhM5mE2OyHajsjNItf2hT2sw4zI0tUkRx/neT+EOzcM5Pd9F46AV6xqpPc434FlD2OD
RitZFYv0qGNXcGI4c8lrDwlj7WObCUty12chkz0oSgxfo1Ve5OMVgtBY7g2HX+So5K8Cn+U6KIKZ
CsbB+59XgW2RyNn24N6iwrymWRDtGbUWK4d9PbrrrkHxOibCJKrumfjv6DBq6UPO/X0p54MwsfSZ
frVLm47+M0/ylyrQgMwhoYfPxwgGgIqbMldkPvCFp3U99r7/oDT3K+hAf4VROVwYCMstciR9tZwu
H2jD7sXHpnPIyOgA4BQb4uLDi2lipV3Rf0IFzilxnIWWxvYw3muIizOFbHuqYvnahn67rgyrvX8/
/zDm6Yf//UPVgqTFvgD06CIKuI4sOmq1vDTlGxuqbTal1kXPnOgtKYO/fh9Zx2/xUIeJbeVDcohk
ZXzML3RhZfcwdMpNQXZNE7nytWsk+hqn2ktN0RZArzjQkCAolC7oWhtcKrMimiBV5Xid9Kr8wLyJ
BlMH5c5y0FT38qux/8YDkq4u6Y1D2nDz9FPAfpwKfwv44doXwfTi2TERhXlaiZ1dZ9MV97651Tsz
2rayBm6gN7Qt5sIrhvhLytdMAvbEIZFh9m6GTAeEcvxzbksfzZN6Dc16I7W6OLnc5QhG//NSBXTE
at378W18WDwQQ247pwhFAyt128oDGhJWs1YPCKBtfbjpGgnaCtnFatE0LarwVrPU3a5+12luvDGv
IT+r44k+nttIax8cA3IKyCbitB2bja5RmgNLt25Pm4IgOgT3zK2z29xodONda9OaN+b6aGG/CBxh
ux6l9TZzlexWOjLIVR1jWtCqJn4G8pCuEDEFF3cpxSnkjXOOq9ytgpDIJn3lV9FA9gtIlHgYTdbE
mmoSs+s33uU/oJfO+xn676oXPpo6n36nzlK+nJIkQadC2JgJpszQVgJP4N4NGZ8gqPI2aeYUp8gQ
n4sJHHGy+raDl6Y3nvUkexO9aVwMj72nHYAPmilHrSKkyeWsDca7UpDjPLfHN97K8Fi1jJCW06Tx
xsfAmPpDhYvKyLL8R23oX8mIg+P78qBvxe7cyUaHwR8DUsO/QWh4ZkzihedalCQlUqgbSeOcmoqG
WO9r1zDRUuSRpfrVZRoPXCLgtXjwdwsnpMxa2IJ5LL5PB3sgucu0aVxMUfWsyv4jGBv/3QDnlVPH
nZaDmF+ppH+XTWxdwXGRDBRGn3VsqR8RD1CuYmnunapSP7wEi7uemAgK+Cz4LR+leY3TMrnWBiFe
i028x6rwi10D7ZaQBxfbZvsYYELd6ahlXyPVvcYTrWPcRmgI3Ki+p/VwLLHeMXHKxRtCnrVtyuCx
AzlxmEwiPqoyTl5C6F8sBu6lwUR5i4wgRlQfP9ZZVh0b1WwRyxnXitSQa4Yz57qcpgV/iyGrfyNm
LO5FIguophXVskXbejldPqC1j/VCcVJ+f1ADOdhWpPI/k1y3Rm5+TOP42WD2XiB7SGTffLZOcN3H
+kaBZq0YkKbQJGcRI5C3elu3rgUvoWwOlWuXq065Ouiv1uI7V9O2FoOF8AFWmnYrC7fYUcUxl2wA
YRbknbZTaZ64Ub/3T1QF7Va3FeHDmihvqMvsfeiZVPlt2R+joUR0G0XDlUiTbl9G+nClrur2sTZ6
O2GMfybusitl8bQWndn8LoP4bnBHvZKvZDDRMGmPksqIoDt9iSuNNBdQtRhOZlxW7uYbWeiczsXZ
8lGHoOSD2+TaTqLD3uIb7efKHrSmExpvWuL+LRiq34ywMd8YlW3svBmfm3KUhwZD0GqmwZz9eYeD
5g68ZytOy9nyvjcKq4YNxKc4/3npo9+INstndfrvyA30k6s6n6ilTq2CzIvOy8GbX5Up9qL18jLR
nX9//eVr1EH7qQ0DJLbZbLDYDiqhhZuxnIM2Z9xBTZQ8UOB/1KOK9mbr+u4994T/YID9Wgb33cRU
QOuIiUu85jGcD04+Fmu2Xqs8L+unNE5pwrfxR1g6pIhLa6vAKuz0GXAT5dU/h+WU0nFYd6U50hYI
rVtjZo9drmtH2yVkMu0q7Qy7JNo6Rt3veTpbr3iAInaw5dYjHuZKWVbeUtsd1ilQsG1BgDQgCuls
6XwR0Gpb6pfw3CP3jnp18uqAJVDiVTUs2v05IXcidP/6HcIdr+veHcBDUa7qw2j7RDPOEm1Hz1+F
XgdnetuPDBbjy0If4S7YM6Xj2jcMdWvSaLoBn1Y3O++YWtTBw/yvyNwHV1jjqYxC7U0a7ZudBNrd
B6pxbaL8d4h4ivG2+9e2069GiPhVoBrYdbVrnAiOI1tlfPX6B9tOqvcCAt4t7pMXfrVbHSXrZ9Wy
XZg5IpNv3l1H6LuwwgbiObVcg9loAfANwYsjs2GbZwLFxKwUtIwgOyhjJOWeHJNq3hHHdcWGKaLn
Kqp8Bpsz2BxMUsLAFu+72SCXtSR6eSL2t4tmfoJEcVYDQw0Gctjn8nFcRYUCCZczvicyPf/TDWwg
gAS9dprzp4qb9zgTbIpwA7KRHCI6UHn9HMFXfOKBgJ63HvQ9PozkFyDShTCxvI1JCbpEAI4pdPpX
S0Q/hnHQ7rSW7ddvsohBn+nIeMs++mXyVABrugfafnFXIHvfGFnYPnhow070HEGfRriT6ZGGT24c
lG/IkXuetTZ7qqSIf3JbhCtt8krW8y5YuSVTjWYYBYyLqqCbKtrfsRoO/lDrb3pHq8Ck/CCMq/qK
HE2/l5LfwPIK5F60mzC33dls816lswsXkB6hSLGygi/43WoByNvM+8tgBs1bUJv0qEV3SEvtalhl
fLfSEX2M17MRIBm3DyQFJtauk5B8MT+PNObMdXRwZsF72kFga1iRs8iK97YJD0U6RroXDcoEZ7Ym
d8ZG9kQfdlmW7RmC/uZaBXFrxD2thmyXjt1ptoC/iVygdR2n/szyHL+ZHp3uxAK1uHy06vSPoXSK
S8Q8x5/LdYZxhHqPBjmOOrM9EbA/CuKx2wu+NF2FhByM+RLR1BMjvuRZ4VbapG6ZH1G+zyCRAiPH
Praqfu8Pgl9y0YVbVal0r3xHHgoIIq8j3TqDLd8H5E3sG4XK77quriNyzB1av+lYloN7iiqKtpJY
vEIhlzcnu7pW3mhvRx6Fz2EQk2bhaD9SEVc3IuTsUzZfD9p8PeBNwDWZ4HKG00ICCjvBmYJski73
0OHkVAlhf5PWjpC3+T9ukB/+U90tJV5hVud+QTO3AoFfnY54WoYoKdamFAkmDjM9J+QRPpmhhqK6
FC+eT8Z6mQTNHpA31WlWlCZEJKc81GP3u2mD5iUIZHawWdP27PIPRIoVdxkQxk4nq/qM+ZOl8rPR
COs08zDa21VLTmcZMwXR0uxvTpIykWlpQvJxi+5qEwRBfpnACd0EOMG1E4j8/Z8Htu5fkT5qd1cV
bO7rmv1+ItznYrLC5ygwXnIe11cZaf21JANv5fsXiCPju1Y0+YVAMiKdw0Z/w6y36Qz5tpC02zAf
Nm7BbNHKjWcVd0+ydfwXL+0vSe5lb2FrsAK0xlNcy0dnRtVk+ditQ4uYWoy9L71HQm/Ql+ee/S3q
2QaVbNlpkAELMztHNmplzUmdq+HG3ToROlbgmaupa4S9NsN+YKZT0yqizwVjtiMjCituUe2WU2uh
zfaDvfko3Wq8YpyIoPNbLmrJsgQEXPpcq1OwBUVSX8e6kxvWViriWdfP32TYa40EFFvQCXPg0O8W
O1svxB8PLqyTQtRMlcWdCb51hdULeymz4AWimWfW39zve5pnk36pjK4/TknzMspbWqGzwz10o4nb
HqORfEJO4uXdSd4iUbmvNARIza7m/PfAjq8Qsqu3ab63MtYNt5LJVlSk71iqdd6NABKIXfv9JvJH
VOPpdKn7XN9IUxibzBbBrkD14DA97EHWT6b1jlUA73XhabvUbRiN9/y0xoBcNjWTv8ifEDeKa4R2
9Wk5cBfoOGvtkgRq1T8FN/RrIf4Qd7s8Enq3Kh7bRgdzb2ubxOZJrkafSPLK46sPdfunUYCu2sbt
DqbhjTgA+mMLReu3nmCl7C24HlSGTNmolZYDM0RBISnd7XKK4/o0tpCtpEVstVqMz6MZPZCIs5P4
9Z8N5x9jRqszVV88RKWeNjdGDFlhDdepQW2p6jjYLAbtxM2dU7cg3B3yDq/QkQi7pUI/1oGTPkVD
kZ2+vy30Kza3eAkhym+SdTyr6SsuSyKbK3AJC+mZHZugtTnf2bnKxaWF76wPqLPIMy4pTQccP1Jc
v1/amhDXzICYEw4st3XC+DxKcvPbL8RSKzeVqnz7+GjQ1yNidWrop5iNtu1mqzw+T3kF/HKUs0d5
OQQpsacO3/z6P+91ILSuWRXvGp0WKs11hgA9iM+Nk4z2xsxVs3N4rm5Y0DsKm7Q+56PZEJHbfFSd
FV+WqIPebqsTUweSH+bRXmHIATN5XO9LsjwZ+6sfVmqhmEjSemNZcXFpgoAtwbzTH60GepodfzEH
CakqQpjZkxG+2K1myrVQZEIs/qjJ9NF7xlG5WU47YxIHoP/kpcYh8d1y6DFXS0IEmqo5oRRhXVd9
8VgNaXgqU1PBDY/6D3bV20mY7g/MU+2um8dgRezwMJw3twMX4v86tGb/kBtM+adW/5N1dvipp3+G
ZHxqeUKdZCM2FYvyOTGoYAB2riY8bzzJsUbtplHxfB7L5ABTJX5sE/lNEPKRrz93LQ6wDMEqpAFk
PULTEXe46Hdopi4HCLiPejtDbTL1Klq+5e/2pivs5GEpMqXzw8m87KFzmu4+MArm6Red/bnW99wh
BUI0n//zsoLZK6AGXyO/vLaT0m+yNORKqDY4JVJndIAVE8MaKYobfDh0FyEn3Yu63RuwgE5ty65v
2eLWSkfnNWjiwrDrOW5UwI19wXXc3gFskMUx9fYX4weUcYWMLyMBlxfRhB9+0bAjlYTfNZ5hr8SB
9APzsw78Z0/Tp9fOrvalLj+XP19LefREztXKnTuu83X9GFSssvHGGlN0XZXmnr2g7T4MmNmrNkqz
dxiXJheKJ04DqRCb1GP0Mk8dBLEGD1hcz31rsjlAB7fGYwANye96NIU+DuycfVXrl+el90sSA4MY
jZ82Q3d/aQsm7o6I4p8T5rF1Xlv2OYRp+9wF7C/dqH3UqzC+5H30bvBzvFGuM9TFn7ac6dN6HMv8
LQt1CTUQLqef/Yn9IP0bZiCsldDeEyudtjaiAZSuTn1rIMa7bfKywKWH2v5ICNWEro7OSZSVc55q
OJo+sa63IvT7ra2c/qnIKgdq+tS/pTodza4omGZkVrZFpVefPQ9EyVwHLs+zxnmtO2N4NXT9j5YH
c9WQsJntr9hnSepQf5mljyzttfmMoptOfD0U+5b05aYDEmVnHXMwL5ijLJB+rftpQCk8v7l8ODIc
/1LS+ljZU4f/+X+Sa5ZXJQodz5fAFWtHy/4i6cy1SjsNJg9sdhTzERMYPZf5XXeI/d3UyjdhhjXR
STrGq5GHitv8P9LOa8d1bMuyv9Kod94iuUluEqi6D/I+FN68EHEiIum959f3IHWq8pqu2w10IiGI
ko5ChtpmrTnHrBC7TIfzHYOqFz3BwUVxrgrTOWR2vJ7v/fMhUUczt+yV5w6yIxHpar9XUkSiKSqo
63ybLfrmzNe4BfVDCIwKjiFUvXwr87E5dZPYfr6W1O90f2pCJxwaBZltN6cqxh6oDDnyHEQiSLfQ
ZHo0459jyOf7yqcMn/fKN/0V1HtBLmEXRB5aT8s/Ko6enP68wARZImmX33PB0UvUCWAMUb3ojkMm
9GMnLbE0B6uJXnVfNHcdy4ZVbcPynkcTM6sARmVo3tW+2bdVUC1jj5PE98Pv2TCXVqHYBxEYckMF
Sjrgf93O81DTmNGpi3V0ts0Za1S8tkTjP1Ij26fA2U/lBAHxh7rHMaZ3CCIZFRxEQtVr7ff2rtUP
tZHoS5NB/Z0cymvWpyNv4pUx5eBJ1P8D+5XHwGGg7gZq673afHqZWe+izNX3smn3HelkS6LlzEMV
waH0HVoU6lDHS1HV5bvtxVAyVGs1WhOlSxnze3tKmJ/cAzhG8VV1ULZlH547zSk/0b7wWyg07xwy
915Nhc887oS7F8QBrWfxy8juZyEsOhi/a7/s4deNoM+HdktSOepH1FBFdQwdbICN28GYr0Dc5qK7
0wak846ENjrPnXMBXO9s3DYi+1JaxTnmln1sQhpsVFBNYqGHX3FVDHRMOMoJBMIsYhR3WvDpBmV/
HSLHWeLaO6hT2bQc3HyNyYu2YUNTQIMy+IuUwiUFwOyH6vYfDayOZ8bGcFOYGB0p/zdnxVgXXroI
dNTot+SI0aLIixqA1c80jw61Tz/Y/8qHu94p93Jmv1dqBgQQIKOIu0s3VTJmuF2HIKsRlXz3zLRZ
tbg/TqXC5kMbSPY2SRTv+67Z3prdTdwGx0wcmqS0XuoBagVCHoeEJ/0IAMPckwhJD5zq2JGRjep6
Aoy60uHYT3/NzZigh4QCdjRB9ebbQvOLebKHTZH4lwpdyrIbWhioRMTCLCrWJU+78ULTfJqqzXuk
P5BKpsNgcKOzGbLmE9VmqBE94ILNEd5OukUqnsZDp8Oume61ZewdRcUahd679pgBYnFqJ3hzMNDt
wx51Gy0I/RBgnl2ZcOciS0bPTtclW6NI8j3NSeueJJ9xkbrY0C3P2AHJ0pZx29nroLSVaC1s8Cut
Yq67Rrwqk8famS7ma60tQkTPenSiifeCdGO8r6QVXQtTeNiiXe9dSf10ncbmyaVwdE41F9wySN93
B8fyslMV/Vi3TvCskgSBLVM7zDKHm+dalfqwY1oTLN3C4dr6ypVuj/Kil8M7Idjuc0nwKKTmZqFb
uOwcix9PnKe/N3qBg5vxzwX1XHNU0qDf4od5ruxhCviplG6fWv09eCG7VIMF7d4OoqDHgmJq/s3X
Wqv4aGwaV3O5bpSad7HUY28pl5mIQ2eFwHR/JOwzME951O/xdpSrZort8oE9+FJL72tN1fb11Hum
Pgxee0yfG+LWV8gEPrqCOKzS1cbtjNUIZQ1lVSPi1E5TzP+9ivPRCHsNRFKQTVEy10YrR34EjJee
UmSIKL2xOAWperQLF02lCbV1V4YO43JeRqe05qTOa31ntYl7qNiIFxOMb74vQbJ0yovqkrulaNgP
uSMjgopCClHLwa4IIajtxt/GCkpGJs4nkuVB8M9V/8AW41LeemUSbEYmE2+t2O1b6GuMiPYvZYgf
8BpBOhfmnogonKQV0QuJ7v0IsCEb5BH9wsyH4aIWNXKEMMpDVL6esRcFkWADIr9WSfyDk0YHjTCK
YVEqmr6PVP/37lTaY7e9nSq3+ACSFwJqC2x3hrgn9n0U3qoOc7k06A3RJtX5hTY0zvGrbGYZoId9
9WE6EqCDr7f31VC/uLc89b7qSTAwfTjM8z6JIny/nfe1neURbqWr/sqfuvKCut7JFaVcGWCZlq7L
+oRGfnDC9A1sbeqbuPmTkg3pa+RUFSKHIGF6yMXaHz1l7zbhU9xxWptVt/FqTRznprrtUYbxYC7s
8zx6SuPyg6Bi406LQ0oguZpdFdqFbB2raocxITlauYWovRT3Sqr7b5WlsLVntzDGNBUnH8Esw3JL
J1jmdY3pxS9+5TrlU4Od4BP9o8dY87O9w5pqKxIXVRTF0e3MK1Zj4uhmCEK9y6eGfj6CCuN1rHDe
NW9d0D3c7h7hjcWKjQ0sl8pCjJJc3HC8Rf3VUnlBru9ufQTPBlQYq9KtbwxWKHX2nuPG20KbOE2T
TRDSeUFMUTWuFVk7L11PKgmhWnatI5jXqmumnoxJwCOyeSAFbXejRCNLcG77casz/W3BJ7Eacdqu
wkj1dloavcR+oFwo95hLJRvdtWKgR+5a2kxdOPUPkPK3OjIsG7HThTrGixpXyTW3lauddsOBog5i
kS4v3nUQ6Yv5ws8aub5lP2DEHCiL3UQPaLKIxGHts/AnfehQmNp+ZvZ3Dh0il94k6TYu9YvSzrSz
oWyZAbJLZel7kwLgfgZn0fstTS/bKm5j4DRTD3P3wVSBSNFejTx4AHNbo03aHuuzPWwjhBnroC6K
VYkZBPsHiiAR+OvOc4maoaF+K8UUSIj2fikvNeKfN1cOMVSfdnX7EcF9C0PDx3+Yi1c/oyKbKzZh
JqY+PMKm3xrlSB5NjINobkWoGAqCzAPY1FG8VBLztVOS8NuPUaK0xMHJnD7hzOB3kZtuas55VN+Q
c3FtV8fKzM2VV7CKMCurPs0Xvqp+6LREWJJj4mdwjep9IJDeBS5S7qw7S8BNDIAJYXyzfFINrUFb
hSVDn8YGpZiwReaQb+i+xfzaEuPOcVToQ6V1P/+03MpgZky7u8pdSROqnGzcaWc2nZA/dhN2314K
c9jUlA4SnD1iowB4dTvHPFUJF4nAIsDsKZbNVJLw9CTeVTGK74LhelEjRD6OIhe7oASq0/Ujql72
ZHtTldW94qNemQ+1HAPdHP3je752CmooHpBUF1XZWS9oA/YU46kCF8NqJjRU7EPWCu3Be+pXOp5r
Ppu85D1FSbPlo6lK505qCU30WZUYW+1DUzjO3xzyBSg38E6XZDFFIta6XUyoWdZa4XEsiz/mMzRD
ekVXo6M0loZkWJReRxKJDVkiuy9Km55+J2p3Hw7qOp60OjNggZpXs0uCByYA8vEYh+lYCwp9Ng5U
Wyfrw+l95woF+ouizLbz0LVIx5fHMG9+6ZYLfWNaNXUe81ccQ2cmLS87hW3sPdBc3SiF+K5NPCyh
If5LuBZFxqkJaGimpU6rOQZMyKuGrx8UAi9VGEDPMJKEjMFSCxdtGz/lKQVZIrHMfW+l7SZxtea1
7ZM1Lcfoya/S+BGwAugr1A8+Zb6bdCqMGu94+2Ukk+676eAuCJtYHH+aqX8vUDPqDUWsiL3oyNDU
JuJ4qYGW8/I+pFYfP3Zu7f9SvEn/3YrJtGS3h0CYGKNH/UWWLM5SxyFNUooeHCvL3T8vZjnDfJh2
xrMyRdxpXoHveUK8EKPlPTWArbdB0TLjG4218XWmWRmCIJh5CqOeLaqKpLUZrIAFzSG8lxGDqCYC
1uJUvwwlpuoODWJNhWEXNlmwaXXIu9OQ5PiJuUyD0F/7xHHhgyhzkPFgHdB95sWKgLaRrcHUVGas
OOaRm20rKIjvUfFUulm2ybI+ptkSPGoyU34EiIOKnfZCSw2EFQitqOVPRSrFFaFCBzJERGDgtFBa
z8aGKvjVTDIEH8a7nWtMGzn+fA/y7C5I63Srx4by3LbOfVgbGtqJNGOD7zv4YCoPyq1MjS3biDvi
lJB9twa8U6J0xrXpt9nWsXzjqXDf86pVf+A/fvd86RcF6TAr16pYpoC/nudrxNGWVDMQXO9NvegW
3tRCaSzGoNIY7uPEah9lzRBhxtGVU1VBEEmT1uuttzJ39N1MtfL15B6Rw7C/6cgKVBb84r0j4A4T
AqE+fIwRElO1VxwcG428NFZqUgVc6vADmQ98dQ9hQ1lFWfjutw1Rp65dvNmytE8Sk1NpDfhzrRw0
JeuRzVx0MuQod50KLtvy+EEasDs3CNjzK9kh6K3ZN0jc9Es/12I4Zai0PHKOvDas17NmS4FIuJmv
eULGm47m6dIrxo/WavpzYcfB1vUjmAqhT0u0LR/dHL3ZUIEsohoiD6RD6dshFmC3UxoVADe1+ywJ
tftIByLCYCfcWt9WmFyXFbPFPnAIqJ0HoKCXn01pQXKkv/+QOMZZjtmXSqjeXUhkEILfiJ9Liug7
MqS7qxvjsR5D5Rj7bYLDmydUYyd7wz/xlRm0u8mKWPqR9B8CbFJbGvRHHVXhjnSdgh1ecNVjsyUO
Nv6eyZStZXyClDN3PdtYRIDkESqsi2GaRMlX1No7fDfRm+s2SG76MjvkxP4uKtP06P5QGKjN8bNR
3QDNHQC8qO8hNhc+se8RJp0bascm0CcNyyv8o3NrtMSKKlG4qoQi9zTPE4IaEmPZA5ogX7LJaYUj
AFmNwjF3VlMOj1SgN1GEqkoHe3PqzLi+BjnGMpUIlTXKFPGsBGQHJ/4bZh/SZLv8Mu/tGeDZRHWP
SvrTTWqiRJtemkyo0zaSkrJQtmAVH724ip7iWOWHOVlobkOf1ejPc0m8iEPSjFwUFXNJnMTcJa79
raYWzb4JavvFioY1CvHhw/KQWCJuU/ZKI74UHG50gFXjanl2udLJHTyyiPKfDD4Igh+vqqdHr0kc
vORJ2L+PdRlCaQjHR8OOq3U7BBu3bQ6yNQ2g5OLDRJlCEbr2L4yY/qVxtZoNrJVtUzWD4YqZ76IA
p33yIwQOYG3e+gbRl8pkt1Kd8cI88VD0BaUEvMz3iWejDpay3TbCDB5jyAHsHM46ASXLwSHqwkuV
91lWf6sTDHmuYjlskQY3SbKxh/5CQTHZoAAnu7axsROEFbEtY18se6eWVwuk8TIeoNcUCSbLBPX/
WSilcR+X4/f8XWT/fXtHqw5LXEAHwCOAeU6rQI94DMIOUp/WnYTlfho1RMbYtcVF1fEVqRr+48RE
xJhaLRU+zo4Vq050rSRwtJR30asAbhb0CgM0um8hUcvLMMElZVg4FHoQw2vD118VX6OFE5SWf4Ko
YffDm0nUV9tm3a6t63Cb6zoRAujOLg2VoDBPLkUf1OvOgGM8TJOFSCiVossm0yXQ9X3f6p9+DFpc
L/h5ogxM36ARj2DmXzWzNgDuEnLamXX64jkjBl7KVzh30uxBQ768iGK9P7QZqDKRp9UpdJP70K3K
61AVxUk2SbVSEOKulCK215HTmwfBxnvZBy4UaIrn21Iacp07FfoGy3rVCrs8USypTr2exxu68+QW
Oz+zc0VM9pUEyNqC08c9Ylx1MfltSfiL15kphmsRihc0sPm9GpNnpuvOlwlCc+d66A7nOsifZZFW
Vza5qpxGM6c+2YttrBUa9UgKRkoLjhC78tTHiFGqSy9/dXAxhhS6KtUWz+xaoQTaBrs1eD3LJEvG
3VyS90JEtyE8So/tQDCtFuOsNPaD23dLO7P6TTa2DKNTZZOIhmap2xmunSC+Kr703wESGV1E9I1S
/b4SpWtVi7yXUKmbOx8XIJ7Aht0fojeClBcaBaT7cKjfHXsqbzlINj03tE+3VTlq1ymkQ2aLoDAE
wCiz21i0MTa9n8WPFatUR3iXfMpxJxshP5XjyEp1OtTIb9qNdLdXcg/mqEihtcZEqfaujiCSEOFm
C+2/fKKPT/MzMbIfoTwMTPbLmx/nNhYZAeNcKFz11MZJssrBQD8JN3uSEa0GpCUf0vZZ1EVUaYoC
0UQb5Y/zR4MEbo0gb8/YWd231ORIj4pf6N6J51FMVu224YRTgklHUzdbBis0z+SSPFV8O2upWPaG
kAL8vaDuTwEB7Ibjp9fZMsGWxN1FI3bgSARoi8O0RXCUmo9Kbe7jqu3vyDs0Hy1LSvrPKiLpCqhK
jXnhmqUGGhuqwyr9/P2QBMOVZb1c1a3pYFWqYc4w322ltOn0W/j5y64Z7m+tMxdf7srLyv5cxxS/
UD2UW9Ye1oZ197CeTRbgYn4fNvXYPI/XOeBNi1HOhSP9B3/KfAm9NJqc5XiFEnQQeNioa5A3f7It
I4FDiQXLyz32kdyxTGZdL9KmYmkHAYvRqdKL2EosAox2x1BgiCdN+gaZrigHXrrZ/aTqHe/bJcfT
1SVqnJgGWOVJOPVG+CFs/2y2g/hm0j2T+7IyZCZOs1fSLcgiLUf7Iko8h2k6AE2AuTdImvfE6NoP
isr2LTcZHRtvn9x21R7KI1tYJn8wOxidH96r+G8Q2KvtOk0MhE80n15u10LkS/PwrulltMi9DPFk
XFoPEQv+G7N5fh0xMQcralxjG/DdFVpnHumtlfvaK56yTF13aFUJubLGFaNd8J2PLS7jou0Okmht
ip4OA0abvenQW9dJTWN3rlKzglzdPp/GNgiRmmYeLfSQDTGbHHrN3ZRaUb2MCEH3dtlXLMNNfRl0
QNFCvVhbpuf+lIX+kKvyycuH4slw4m9ipqJPLFHfXV8AJdC6d8VKDsxuxms4kF5Lq5GefO+HS1+G
K8gL8X0rfIrYg4NJp+7VbZpZJvQnAugmQLgb9fFdixoQty18Co05a0O2yB/dlIbs+KWxcyoHdk+Y
XPV+RMjPDvtWNVO9tOFkDwyoFW776rEbRx75cDO82s01F3a88K0xfmE7zSeXpuVdA05xp4cTYwWc
m8LC+7Fw3PLgES6+KCYJ33yb1/7IjIyjypQvahEbGzp9Lx6WMxx5hXh1dBLkVV0JT9ocllVECTLQ
AHZJgGxvZU5NIailw+42thBrHZ5nzL7N/nuLe//oZXa/mCbrr657dxuPhd0wEj+wZIcygj7I0b4k
ekulVov0x15SvY/iTpIpSBE+ABAGnR2PgTpB7tnZIFycPktQY3c2WpVjm1f+Ws06/aMN5aJp4mzL
bhil/UTQlxb8mN4V7U7M0wR2MpF54mFIMnUp3Dbae+UjPnrx7HrwiiJ61CssSHJbeiG7+mCITobN
e9VS2dwbZUcPycjPY5wqKzfvcC9pdjwcblddmsVrynXQTIEXlkH5jRoNfFGRbmtgq3jO6dVOY6aq
Dw22kYtscvVS0MrfdgR4nG4fYCcR9csQ4WWGTvjmDDKL6lRawljn08WMY+/g16hi51CJ2f+DAD/S
1XR90zmO/nBJlAjZvAPr/89eUk3Hg3AwOjmTVSppetKFWaQi9qdx11QPiQjZOeV2s4hJAjreXhno
14U7SZBm303lj+ByfbVd2XPxOlYh95Dft+v8WC48cNsnw4i9XUQv83Zt3gjhdqlYEefVvW/72lFn
cQn9G8zvPLY5KRIt3x+msmV+mIMJXBU8ledB0Qq1BLVF0VLKtaB1jb7rAaMekwU7JvOXi5DPYTZ9
bvPuDZwefPXUk+u5zDePO62rV6uil79GE6tIazbmg8jieGlHGXOdIS5BqKpL1aKDlAlMCxoyoQoX
BojXMX8QiQCMp01oCndQvGXqiG8Vttgh8aJ6FSZVsI1FWVE/jKpTTEgw+2xgqIGuuUueXLlUWINZ
W7PLp7hwVDIr+ZmupGRT/AxRfWROSudb/v4uBULd/Jj5wZS/aPuSe55pFh/ImFpXz4+paNIVXyPj
rBgesLyLTOlPeFuQZlGEeueUwvYLhO3OsUN5R00sp6chlXfS8ViM/WmAn6/JyRQfyrWd3dkKyW4h
ZcY7c4LVotSvTgJq7jNqQJ/40NY/45Vyj3Wafbjsl4/zRRjoRIahByL+1Ni3fo55q3CNPU4YapE1
K/cSycJzJEFI1RZjvULK2Hk+BHn05vbwNNelxfKNkN303Qhd9FnIJwdVcffxJBvBodkshhCwm9F1
4pTriD3C0ui2cQMKx5kU/1XSvsRN4jyUXVCuErWyd7JtXsMx7w+RZoeUS1T1AVIfeXMUzfV+bZWk
uFKBjQ+ckBHMtpLEAhP9BYXadVOTszBXk6UMwU7gGed8BIoIFVuQBiY4gfMloV804/XWSKhHux+D
aEnQQ7MslgXFjW1b5n84OOQ+BqXDsk0y8c1m2liaR7OXghpqNbkC3lS8o7v6w415LV3cPaglDGa/
w+SBDRNGO/axIkie++lAabl5foDXmeHt2p8PVfOmvxNV2q+wWxWvmIlXM+bbqXVrHZd9DDMoLinf
dStPo46LU6CDwEJOJlkH1MAtuB9J2jJC/9NxY+TrxyrR9ecmulMap1lJUYtrKQeYBf74lQ0q40Wu
qFcZZdVBgci0Ae4E0Y/G8K5Xu3jRVFOEY9kQUaVRlm7yc6z645Sn662zhkUuMNLwVS1ksSB4aDgH
RRK++gHZyYJWkK3XBdrY7FA4XvSaE14J8AyAzPwot0h/Na6dbvMOUpPhEAmqTRPIfFG73lPOmXP0
ovb3TbmoHwjLc4+xM7LL9A3vHidGdJofH0lcDzdvWO1zOpIH2DySBQyEpiZ/RB8R90fdxbLMFqEO
PPnEpivJuidaGdNtLAg/ujIGZVL2AAex9tIfp2wXUfShxYnusCvKbtlauI4gIbWPWYWGRzcrfip9
uZmlH/NFHdrJ1RY4BsMkGjZp83nrOHZ+6y+GvLa/IVEZVJJ/ihCdFx9V91SgwV10qh7slB59iTNd
KJ0g79X0KMfgnIpSlgz5oN0FiZB7nZokMYBoObqmlR/RSHIaaJSXUu97Crqttk5wYx/UAu4/0rVJ
IydDie7Pso4ES1M1qjtnOR9i3SOCIxl0MEpOucnCeDz2MUVB1McZTQyrelfyZuRrCFesge8zO+yu
TpjS5Q6oxICgIkmckajUU0yZJGzNy8vK0P116BOXY9R6d5qv+fOhxdSgt8k91XPzQSNHxPDibe08
VIUq2MRw0Yp8PFrFwabZsyxExt5GTOmtOKbvI/yu29L3OqRfmfY+tFd9tOyP0BzpvFj3NUCjs6S7
j4EG48+iKyN/M9+o+KW/HRREvVFekIKO6Lwow3GhOnG60UXcL7q6yg6JMWBJjh12+8Y5yFtthX6f
ro4hJrDQ5BTrelpF1UJHBPYeKbbcZWTeL4Pcisgraoxx3WLlLwyGzDpJrIeMMPGNXxbiULnucLb0
ErdgKMYX6GKfuqEoP5XBdyQp/EJO/9Kpgg5ZirUYx/2rkwGc6BLnrm+sHu/m1Mz2HNgfvdzX2HUX
2sTL76U27PMJhRDWJt1WOilDmbNbps1/UUgKosYLn1+X5K6KLqwOgwSySaloWFptHR+CSkJW7+J1
RKHiURhVuvVycOHs1n5pQYQfoaHAVieDOIy5UV1vlaFctxbtOIKKgKSD/Y1Qtno6JADTWck4E9va
I51d19viiLuZTw+07A4LKdkPFTGMVab5qzigVu1aRnoFxRrAvYHmZERt+Rmk5t7s8Ps1dLC2WZqn
26Hz+j3aLOuqDlWwbDWr+A7BMpYpyjIndk6wn+Aa9kG2x7tnb9V0MI9a/TAZ5D/LQXVXI5qBY68i
phr0cV9JpFlqRHuOLLigyTFbyL5+1D3vTqSif2eWGkobXfO0aUZYWB7wEuKltz3nrhA6b3y6Vkvj
K2nB14/WaTICvsClP/qNb98DejCfKVF5GY4lnGQlNTlXX8YdUZZp06YbT7OCc6Tpw16HywGPdBi2
WtNmi7kVjT5KnDqENDcwPaFRm673sruevJ7Af5jDgOmTsfp225ViBgWmg9Z7mi9UBLM4Lx/nA4kT
Dg+PZmy8YuouJvDjZNZqGy/Sh4UxG5opfdNSQEW6/lu3rc5+rWFTTXSIeLfKQLyWuZbtFPrazMQc
Corwy8h01GNYuCdY/xJlLdJZ5kbYQMXeUwbKMsaveVKG/6ueCnVIF4MyNDeBYdNOlkLsygtr8sTO
VthhKNxjyhCgTtEfYF1fosIx7vp2LHatrOO14kl3OXfvlUiaRxmiSJk/Mt0i4cSo/JVj9GQrjN7k
Ui9O5XA3xyXj5BHnrC+O8xEbIwCtM47ptq6VojQIk+NfDWSNY+iLss1sXLdaRLmE9r0niv4xdyX9
STsaK5gvoLZilMyFsW3ShmrsNCvH2AqtOHksIZdVo0rcIxjmjZs4l2YwnNPQhuFusO1qn2pKsSr0
llY1VaSiyL3X1iJEKDDAFJJJaD8QwbueHU+B8DZNW+fnKg6uytjLXaiooKrcql4Z+kizytcsJgEr
++N2CONlargTCZFmzgXQI/LWRiDL9Btze1vSZFr7OBe64STaS0JR2luhm+Bh3sgYUGWnqtOJMrnQ
CdoCNb/P8cmwL+ZNUiYkSjY9hSi8TgpUMOq301Wb+u/JnS7orNtbEVcvrePSuZAhzmHH8KCsFfl7
pXXsO9PortYr9hpx6R0ps+HHEqOygs6wjG1iB/tpm5HEhKRlQyKoJlHTtqEt35VmWOyGWmm2lcwg
4UbpNaiNdJHLwdhhHHq27KkxrdQ+GQawdTWEyCVmtDSgPTs0cW4sRA1RAnXA1KFuRncFySgv6Xol
lf16E4MNgR+v/aK3Fl7n7ecegFajKsS5hYBIGzNtnSoxcsLOOE9bACVT86/AVh48q3Y/NfeFjcwZ
WU/4ber1J/7g8DmWgbelsRSsblOaMwIRbyuWWRUb1S9+VFcfl+YLz3uoxy5btoUsn+Ohg9OgltaP
gWNS4qcb6W+uUuZCPFz1UB7nixba/O0acY6PlBjHbcY+wTzbwKhPTmZSOHeCKTVlcoDkXfvScILs
5u2uGeXGJvLBu/Kx/IHnQLsaWRPi/bLlcbDEa6h75snQQQ4Yo16gN+p+A/cJTiAykyXo7WNB5UA5
X8ucu/kCoY+7xSzYLZLe/X3bfMcgY0yzCDOWjd99MPKgX5dFeozS3rvMm91MomDVTEy2XbCae0e9
Hpn3QYzheBKHF3H3UvmagY7aoazoWOI4X1Mb82mAw1KuSa+wj1EWyCW+Wu1Vj/2fGoTkD7vXJY6S
VWqOPe5FrEmhiaIR5X4H0HWyOruBGS3nvykakJFVDAaIv75uWtonaRpItAVQi2+lnWYgmcSPk49s
csWyF8Bek1b6sUh62BZ+AmhkTI74i4gWnq8yktH5Ug/wbMW5hRVDLaY6zfKwwk4H9kVGvyatFRCm
jCwQiv4wMXMl5q6qX/dsZQyYcB1U5+mi0v1jhZf/SIPRJ16prtMNNiDqg41Q+KZiEpuxPA6J3HRA
JS/Sb+oDHGrq6kV7Gaab/Alg7jFqrupRELlYAhJRylMRtMOpmi7aJp4uzGpRkNS17s2hZLajwZAa
5qehKdkiU5ltvQB+o0pczjGrRiYdhR/VnMkdqAh+2dZd9cRoj7Tg6PVOBZ0gatylWqLNiihnPMLM
WQTTKIIhzDshk/j0CCrZzEd/3q5oPZkHmlwg0cENl9vTdmsQgHTzyEbvS9NBoW7+1RP/HeWl/Gq5
4ofcgqPcZCpLIB1eaz1JHhTp3c/CoNJtK2KEWcmgTUiILynfVKRHlI2/ekAlS5sq+UVNR6A2/NpF
a2T6Aolfvu4dDxnO9K3V4eAsiCAh1DBLzDso0zRNp5aojkpyWbVk3c/UPCWMTJpoS/C+pOGkHTvK
giQ9X4oBxYb2mqERWuRWjskX/xec8QIAtIa8wGvYcFgj1ZiCft2xc9gGOlq66hORnbXOrh5CjcYm
5/+esu0EnNZo/1Mffc4cxjo3yFGZNQx4EF+USyrbM20E96Vn70s8ptsj2Q82s0bcHsoHL6bIMgsM
rS7dp2Djc6d/g8HoriDTfnu2Uhyiib8DdJ2S3pACr7LJJXQ0JTlbinLKaVA8FtL/LDTNvh1pKoIM
G2s6RTLujPygPyPtepmP5osWiZw5kqg7H8lEAxicAsE2A7hacdzf533xh0bpOgwJuKAMQkoYhUYV
nH3aSufsKwjCClb8H6yHl/kUD5EoHRfEyiBHULRF4aJFX5LSTmJqSt3SiFwavwRkGNpIhq80m40O
7Uwft6zKYs5r0zgW8r0TmGFW4cTNr83Ooi5Jo6AN6T8wYNHZS1IUXap5P462ujcM5xVraYw9jhQA
lp7dubaTN3Tr9gH/VbIR9FsXfd96W2vKireLpLyOdV9em1b9vyXdyX9CGxq27gCikIahkn/4j4FW
Qa/pFDI4WfRiIKXKz/cVnLJziW7zGsvnYOqpjHQBjnobL8M0egvgjh/twbbOaeKKRaI5u24KWJkH
/Rzc9w6zniCik9saJQZTX14ylyx1z6RiOl/LjJ7+CjrYmyOrJyby5tBCRDSC6kPe2/QywUSFQdHo
lHCrK+31VkeP3W6VG8YCVXf+q80SOtNDT783zRpq+AiRwulimIL5pB3JA4Csv9ETuxZVHDMkYBdL
Dq0sOwyZu5E/NTAfKNfmrBAnX1rt0cai6iauSQ24qpLo+kPjCrM7WrORMG74oqh3rQW8+HSdowGr
oEe861aRwx52hyfUEau6S8S68nN1W0OKmSP//v3vco+rv/4Hx19ZPpR0M+t/OPzrU5bw/39M/+a/
H/P3/+Kv5+CrzKrsj/pfPmr7k10+k5/qHx/0d8/MX//96laf9effHawRT9fDPc7j4eGnauL6X997
ex/eTzY90TVDofSU/dNT/D89aH63/+MT/a+f+XU9DfnPf/7bV9bAmeT14edN/+33Xfvv//y3KaDo
3//pieY386+eIP7kPTffPLOiqX8R838qTxVnqfdfd5jiL7o6/SfRSE3/3f7U33yM/9O7/6fX83/4
hP71Y/7Va799LtOb143/33fPe3SE5B2aiNx/v8e//Qz0v5ia/b+5u5beRo4j/FcGvtgGsmvOkByS
hxigKOqxEmVZ5MqIb02yl+wVxVHmIZkKAuQX5J5zTj7klmNu+0/yS/L1DFs71TMiKU7Fu941YEik
0I/q6np+VV1zfRSeZf/wbiDI/RnRoN6pyAA+9ojuoq4LYZn+wxbzJOj4r/0ammOACtn36OP6eZHA
q2VLyqTP07V8wSXw3dfI2tc8XzehzW2+03kNX7yJBqzNJ9p8Xnv3WxWP3/NfN2ueB4wQmt3mtu51
XrfRgRZKNdv553j78cBlJdlX72Dv9SaOHl319T8QM0eCV/r43XZd2xbZ9yDRrse/g4h4UhK9uVpM
Ux2iZJRTRFv/wAjR4gA5FeHVm233K/KnWqlkg39UMt8THZOKuNyXWpXnfiV/m2ne3LdGPqbLWs+1
pkdxpWRhfa3zQATz4YmSoQgnczS70Ep6vSut7v/4VU8sxVQQZQhZ+HEZBa35xCubRj0OpVwuxHJq
htKKpgMBU3XggfxFTQIzjh7V9cFPVYcdImIcO5egUygdLNtBHiqR4GIzdKooawwzvV2qWE6dYSxi
GZHR9YvjVffRwwChWDjdWxmqCTlWD7EYyOVnZ8BidjrangjVeCwFIQ00ex2vZde2jl/GwE+WQJGt
jSmZKaWXf7/erj69Rst3q1/g/Pr/b3fyQMx1CsMQM+VyCNVnj27Xk1vdhQnhuSbHVRePAuwcqjuz
wnS9WtNVXfBpaHGZy3ABT6NQyIVZXLpWl4G4WOufyaAeLMCqBHgThFOLBB4DCc6SB6Fis7yUBLpJ
f9XVnssxuodRttWGddVxf7i1aOAzSMof4XeGZm0pCbTdUnWpQ5FMldMNxVhR4VtD1KXy4AgB0FE9
hku2Vkh6zU4fIZeCXvIYqP2TjGLnQCxvDBU0xb0mA1H+JAGyIqP6DBfvInDAdF9Hjm3DwMo3k5XG
FHZSoccBhnVOZBrQcYbJeKrQ7kJNyJVseDUO8TxKlmPnNNL7IKLfxfOILhzS6rvpjhNnkESEM9ej
M9DqL1f9Yf/qun/4V0czkQyXztC+By108ms0677rtT3ESBuIn27bVl6P95/M5bJPc56Esacr2SGe
63W+QD+i+242F0vwMZXV9W0HkVl2m3yJ7qMMx0K9pwMziI5uCNFBJSqDCoCUmy3EVEZzs/VU1jEQ
YrASy1uqtDyOBSOhR2lbZ5D4SG4upcqToM6w1p64HQdTemaNTV7HjqbxMFTOOdQTEWI6LlpVZ0NU
LOmgDIx7gviyc6b/N+xemTWmNkyN4eROl9NgKSNKZAQ2zUT76z2MbI/KcC3eCDStNYtLqcBhFuGt
p9nq0RZnbp2B2S6CMJ7j/EJJOAMYKrOL/Uk8DFD/XDY2A2OcwdO7mRdJwnCvz0VArZM63umqevcG
YiKCwhVpMlAZLzvPgoXFy00GEg/EYqruaWDI9RlEBgYWgD1ShtNh76pEvpB3gnrTLYajuxShmMhF
qeGqE9RVV30pbgqmCh5eZBgYQWh1d6cgQM1gqfqvMXDdUC1n4g5ig4ysnyqsSo7RXCjb08F7lAwD
i/eqSGlPv8JXec1CPVC573FYGCO0ddVmoS3mPA6J9PZxLEvI0WCg9LWS8VLcGrqmTMch6n6AZxrc
O6dxArSa853Tj4MwiJP1zcxP5zaBEzEf7K/B1hOeJUsRzVWIKc2PqmzSVsNnsCGGd4h7LFZl8qaO
vDXD5R2oKVomOX0RxYZG+oyyqPTzlwFSZKeQwppqw7m6CWDNg2pPP2bOf35SHzk6JOvMR/ufVapV
BA4oVIv//u0f0Y1YCec4XCGjhBWciHFwK8ypEXmIXATKHBlijiN1G4SvznVkwGxHk7UFRFNdJ7Sr
SpmhhFNwY9g9+u5QiWAFf0k5PybLqSCZqE6r2cIjvtUnPQxupgEIOBI3cCPVLdHanZbfaHJEhs5E
okJFInKAJ9R8oKyrb+ES72yrV5O5Eq+iKDHj6aNZz8Fw9kN42iUjM8igc3EXzy2zJiPNVsVVFkL6
bRJc9U6tVdspsoR4F+pQMzzYxwuSRrdyvwYTJPl+Bxns7js71QkgjuELI9vWW95RmnaXSA5MYiuD
6kJuVhzXssDTWKAlo1620n4SBndE9LlAnBb01csGzRzUshxyCoKotOBuAoNCWL6Tzk1XJG3m+Jas
ue7WOwVh8zJ6/KBvAvWd/Hq7Ddxsu9Fs1FttxJ6L2aOXzXGJfNQssGdpNFrtFsA1wFS1Wx1vc2B7
V1sBPCMsRvTb9TbexsYMLjBs0M3FfNXLtjOQUXAHS+SWkg2R+man2faaqFOCCdL0gamx2Cn5CNHc
dUMD4PxDOTYjpQZAvd7S/wFt3Gl1WkDlcUz0hH1wLmQ8l2Ehq4IXbDvtutfo1PF2Sc1zO81N5kC2
v0+nMTJRQbIaWl7+7jFN3QUS0ZTxChIgx2Y7K4VpEIbEFttqDeyQ3dDykK7VZbC/DiQKYhPqDm66
ATvS4CCIQNgUIXUiw0c5C1AqQkjiMYQjsHhhIVWQM3teTuy6eBQJA7xElltnWO6h1GkZYkhz5KBP
Q5CBIuh8Bobr43ln63LAbKxM3N6j1Na+GSiVwQy0PVIFGGGLwcA/EmEgy7z9jfpoRz47CsVyQmyy
NsONPlZj2E0WaIUjZHmMmo1lJFf5o+sUDOiXy8tjGQJDQYfloAOgpZS6HYZb0QsDFHMQ9kW1mSGJ
8SJeToSTBDHbkBDBrTHIslNExy3h4LoM1/g0Fgu6WpeBCm9kaDGY620yjHa8aG8Q6BqIFcX/uBwa
6FzE9xY3cKSZ0bl8ntimiVt0117OZ8NFcI+cBmXgBgONzxXkeiyXCLBZiNQGg3g/T36RyOgnIQ3k
cATEB8FiCpqYK5yGnnRhioQjE6/2v9HI/QkLgd5kuCIIpcZ0sRxx7WfcFLfFYA8jSvAgqKzgUM2X
Ghw3NeeUHhsHSu0SSfdkZsX0OCoSrhDjtuwplICZ9e/PZ/pG2/AkxIsYBk6lZqiWJHjtcXgdwzsL
tg4vmGHB9wIOXUh4wvM4SPwgp1R5eByo7eGDioFZs9nY41B5b290ZQAxLhGzqU7jNQoYz+jOpgF1
G4vB1Jerp2sYVxPwXQ+i1yxWX21vY3xkRzMAEhkKSs5CytAcXs0Q0EOqVL0WA7WRkpNO8A7GCwUu
NV0OeH8WvgX6RQLIRVfvdnwOew79OYJ7Qm3dQABNc8zZPif2Pl2sS+cEvsRI1wyFXsRuYHCxuhrd
RAbderDbA11o4BYBsEGGdTnGhZIkt4gDXHIAtAPAioadtajiwH/05oJoMQ7JfSXxLtBCTbQ8QUza
Qd+9GbmaHF7AobwNJoBIYJrt8zFwIHC+MgxoLdF2UP92JuwFgAtQqGGTwZB4KrtMU5HLJxrl+Yej
2KUn7qRzLcMpMQCaDDbW4XsFNywmHO8zGJv9GVqW5snAgTns/zkRgCEpFLoeJ7CGiEzxGWRKP1Sx
hc7lUPv9eK6COyquOfAiI1z7YyDj6ci6FUFVZ/cYEB4iXNsMvHaMQhFyZNvthu03u8gIqEmuToDe
h3/H0pl+fXofKAq8dDmU15lcrggpdHFQ5VM7V2PbKnA5rHjArIJ4TpQLrD6W9VpUaLBEVKZiJqIJ
rZhxOdQIgo5BTBFnLosnA5T2A5HBbpOBvogtWYMy3OIBFOnEDoQxMO8AD5opQBipMHM5lNEgeNRS
Ep0dDM+m4SWOrNqFgiFORuUQ7OmoFiF0/7bKYj3Vmq/QLDESiRkuC7UxsNsVzHzaUsTjqEsaytVk
LhcLG1nPICrW4KECkMzjSNUAQiqtwKPHkaoZ6m4lwjmXqNbKn6HnMoT9h4hq2iAtju4Lw2RKYx7A
yJjFPxc02K78RwF1efDqa/VBhx/+GThorvfh1xTvcBl++NdyoijYzqsz0Bol2srCY3kcJZgjsXy0
5ajHAft+OytccI7sGJzuG6BJnCMRERvD48g0oduRsgxkj6NiCw1d4RYviX71fAbL8+eCQe9xZIR+
VrdjMX6gEoOjoUYmQ4v3myPVhIcWAYZ/UKTQDKDL6pe8O17RKuUWipNQ5dlpAG+JhgK65ey2WT5d
UDPr6VQ1rJlfv5bBwP/lP+rrhKlpqUbmMt+YDzdV8QPTpR4p13HEiQLUaTlXFlCb5V4vnKFY3Atg
/sz5awOpxaBYjhG9kFCvxPErQsuTj0DYHRMhqAufamxvfsEo6DC/7q9fL0DgUMwSsmJ3YzuxHZd8
iVAArW9xt2OPyrhzA88yNhHzSwDZhvt7uv/g+v7AZPloo2/pCZjfzfbrl/9rc/+4W5SkhQ5Vt7WB
BJ+o1WF5VUdz+wUpo/lvw29PffWqnkZ+C9uZLLO4U4Y2PGYWsEnGd8NkTEVEddGDQ1MQPKkJfiDC
MfwHM6iWxwziGNmuRC2oNOYoqtarhfqg0pjBWdXRXnQIhNgkQ3M0veiJFcAsZbhYDkRWz+IOjtDW
YXAL45t2uuQwk8245bkcjo4MaJFqd17lwDnBuJiicWlC/dRiBdQe1gV6BhI3x+UosH0DPrbOz+Xo
ODcQoXbL7FgfR7ZP400iHXshiS28tWoE0/6G1iWw2HGgDVrqAXN0nct63OKFnzhKpemFvFdUgnCU
72eznCcTGrb0OGAnI4DW1FRM0+WPgjEK5gzJU13AgfzV/R8y+vTAl0FUJgzxqr2Zd/+jzgh1rVAq
gNbDCKik2ftMKhTah3DkQw4QVlfR3LlW4UyVCnm00au+r7fDjTMwKOwDIHCtZJzH4Zf14DuhY5Ah
QcpSHFH8oaBWkddi8HzRDCZ2+igeQ/QpodeYI0OQcSdMmHj+4deFvF3lqdLkCV9jAwOBGSgEE7EX
DoxAtoFMCzjfZCU53+Y3UUeBJoNr/OHvgPJNJRqFOhfiXkSRROOG7Cexlh3ON4cqukt0228BVIHz
dth9ddI9HZ2S9aBtpY8nhztNVMaiU77X3h5azhv1H+30sk+5PcSsYNv4BPt6vp+hi1hWnc4BugYm
812wuFlzRJ4PfYA+0Tq94/uAULbbqLDfmpwtO+Hfxh/Nium/wHMPZ9DCVikrR9ufA7SJsyqJOCC+
B6F4pNFwjoyXvsckRMsB7ugFi8CGJnE0pupP4OnQ4CzHSxBHcMsmc40rs0BKHHmMI7G40WUBZUZl
i8GmxHuR1qrRbccImwqmKhAZCNMS1nA5KmV1mz8Ed4hx4bY5/CgZJmbf2o5ztwvVLOa1Kbz1Nkzs
xeLFHzPN/uS9BkDgEa+N0MDWdpzSp1MDZd1PvkClkD2igobj4jYgh8Nh/x6gPNoOZjK4X0MtboNS
946jdy0esb+XcYkZw5GM7QXa4f7mTCJXuJx9WyYlORzhtD5GN5KHd6ClfNk8HJWivSAwBh9x0DjK
Rd+IENGbknPgSOUfqffKiDUtPTk6uh6h1E6/LWGePkrLn/TLlIVW0xtfEdoxrbjW4qglXRXH5whB
oDNfWEL9dt3QbX91sF57iqfQXKrthafUle5SPiXcxKEuETQmNX/FZlZ7hIslSjbXJEr3MJgcInCz
MJ+RTaATUXXCnQQPOePKjJeqf47IpomfpV3Ml07aFMwZIQ6sUItATRiOWto3wRxF95Dk3ThYEOCL
y9GZV1d66lzPlZTvCKk4HIkzNJYcIzBFB2a4G715iM68yHyV3D2Xo5fPpVjcroCqLBKd43m2DNts
xevwIqih0/5C40I+OD2xKKn45CiDvVAWZJqjGuZaLAGEoWY6R2T0AgByOiqHRtEE/lkCtGP1JuCQ
+JcqniCiXWq0oRlfde64FHdIoestlJTJ8LR7XdhAcgaBDvssQhvW8jbwHICpLEh8IhdIxf7B6UZI
xUR4GjrLL2lJAwGJVsa9ZDkn9j96JFY/lFFwA5+PcKrHYaKPUABKV8vxsMQoQRcGa7EMnPkTjhd2
rLZxjpIYPb8NXdPsCwdC4CeYaiXawuOwwguOocfRmBmtwtFYZb1mYiah/wdHHVdPP1GgE81G4uSJ
3kRepNVCF8smavpr6DW9vanLJwxElPQt/fICEccyQMqWXA2ORzCuksguO+BAdIw+/Ac4/pXMMxVe
Tza/PmfjfDomKmtKW5WJ8rvRO96Mqc7/tUnkcafsWiUdcb+8XZY14P3MdrnlsNecMlnAf/7+fwAA
AP//</cx:binary>
              </cx:geoCache>
            </cx:geography>
          </cx:layoutPr>
          <cx:valueColors>
            <cx:minColor>
              <a:srgbClr val="1F2A8F"/>
            </cx:minColor>
            <cx:midColor>
              <a:srgbClr val="FF00FF"/>
            </cx:midColor>
            <cx:maxColor>
              <a:srgbClr val="392298"/>
            </cx:maxColor>
          </cx:valueColors>
          <cx:valueColorPositions count="3"/>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Project Status'!A1"/><Relationship Id="rId13" Type="http://schemas.openxmlformats.org/officeDocument/2006/relationships/chart" Target="../charts/chart6.xml"/><Relationship Id="rId3" Type="http://schemas.openxmlformats.org/officeDocument/2006/relationships/hyperlink" Target="#'Income Sources'!A1"/><Relationship Id="rId7" Type="http://schemas.openxmlformats.org/officeDocument/2006/relationships/hyperlink" Target="#'Sales Process'!A1"/><Relationship Id="rId12" Type="http://schemas.openxmlformats.org/officeDocument/2006/relationships/chart" Target="../charts/chart5.xml"/><Relationship Id="rId2" Type="http://schemas.openxmlformats.org/officeDocument/2006/relationships/hyperlink" Target="ww.other-levels.com" TargetMode="External"/><Relationship Id="rId1" Type="http://schemas.openxmlformats.org/officeDocument/2006/relationships/image" Target="../media/image1.jpeg"/><Relationship Id="rId6" Type="http://schemas.openxmlformats.org/officeDocument/2006/relationships/hyperlink" Target="#Geographically!A1"/><Relationship Id="rId11" Type="http://schemas.openxmlformats.org/officeDocument/2006/relationships/chart" Target="../charts/chart4.xml"/><Relationship Id="rId5" Type="http://schemas.openxmlformats.org/officeDocument/2006/relationships/image" Target="../media/image3.svg"/><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hyperlink" Target="#'Project Status'!A1"/><Relationship Id="rId3" Type="http://schemas.openxmlformats.org/officeDocument/2006/relationships/hyperlink" Target="#'Income Sources'!A1"/><Relationship Id="rId7" Type="http://schemas.openxmlformats.org/officeDocument/2006/relationships/hyperlink" Target="#'Sales Process'!A1"/><Relationship Id="rId12" Type="http://schemas.openxmlformats.org/officeDocument/2006/relationships/chart" Target="../charts/chart9.xml"/><Relationship Id="rId2" Type="http://schemas.openxmlformats.org/officeDocument/2006/relationships/hyperlink" Target="ww.other-levels.com" TargetMode="External"/><Relationship Id="rId1" Type="http://schemas.openxmlformats.org/officeDocument/2006/relationships/image" Target="../media/image4.jpeg"/><Relationship Id="rId6" Type="http://schemas.openxmlformats.org/officeDocument/2006/relationships/hyperlink" Target="#Geographically!A1"/><Relationship Id="rId11" Type="http://schemas.openxmlformats.org/officeDocument/2006/relationships/chart" Target="../charts/chart8.xml"/><Relationship Id="rId5" Type="http://schemas.openxmlformats.org/officeDocument/2006/relationships/image" Target="../media/image3.svg"/><Relationship Id="rId10" Type="http://schemas.microsoft.com/office/2014/relationships/chartEx" Target="../charts/chartEx1.xml"/><Relationship Id="rId4" Type="http://schemas.openxmlformats.org/officeDocument/2006/relationships/image" Target="../media/image2.png"/><Relationship Id="rId9"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hyperlink" Target="#'Project Status'!A1"/><Relationship Id="rId3" Type="http://schemas.openxmlformats.org/officeDocument/2006/relationships/hyperlink" Target="#'Income Sources'!A1"/><Relationship Id="rId7" Type="http://schemas.openxmlformats.org/officeDocument/2006/relationships/hyperlink" Target="#'Sales Process'!A1"/><Relationship Id="rId2" Type="http://schemas.openxmlformats.org/officeDocument/2006/relationships/hyperlink" Target="ww.other-levels.com" TargetMode="External"/><Relationship Id="rId1" Type="http://schemas.openxmlformats.org/officeDocument/2006/relationships/image" Target="../media/image4.jpeg"/><Relationship Id="rId6" Type="http://schemas.openxmlformats.org/officeDocument/2006/relationships/hyperlink" Target="#Geographically!A1"/><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hyperlink" Target="#'Project Status'!A1"/><Relationship Id="rId3" Type="http://schemas.openxmlformats.org/officeDocument/2006/relationships/hyperlink" Target="#'Income Sources'!A1"/><Relationship Id="rId7" Type="http://schemas.openxmlformats.org/officeDocument/2006/relationships/hyperlink" Target="#'Sales Process'!A1"/><Relationship Id="rId2" Type="http://schemas.openxmlformats.org/officeDocument/2006/relationships/hyperlink" Target="ww.other-levels.com" TargetMode="External"/><Relationship Id="rId1" Type="http://schemas.openxmlformats.org/officeDocument/2006/relationships/image" Target="../media/image4.jpeg"/><Relationship Id="rId6" Type="http://schemas.openxmlformats.org/officeDocument/2006/relationships/hyperlink" Target="#Geographically!A1"/><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19</xdr:col>
      <xdr:colOff>0</xdr:colOff>
      <xdr:row>69</xdr:row>
      <xdr:rowOff>66675</xdr:rowOff>
    </xdr:from>
    <xdr:to>
      <xdr:col>19</xdr:col>
      <xdr:colOff>485775</xdr:colOff>
      <xdr:row>75</xdr:row>
      <xdr:rowOff>114299</xdr:rowOff>
    </xdr:to>
    <xdr:graphicFrame macro="">
      <xdr:nvGraphicFramePr>
        <xdr:cNvPr id="11" name="Chart 10">
          <a:extLst>
            <a:ext uri="{FF2B5EF4-FFF2-40B4-BE49-F238E27FC236}">
              <a16:creationId xmlns:a16="http://schemas.microsoft.com/office/drawing/2014/main" id="{D10BE611-4949-4387-8184-A492AEE6D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19049</xdr:rowOff>
    </xdr:from>
    <xdr:to>
      <xdr:col>35</xdr:col>
      <xdr:colOff>0</xdr:colOff>
      <xdr:row>2</xdr:row>
      <xdr:rowOff>142874</xdr:rowOff>
    </xdr:to>
    <xdr:sp macro="" textlink="">
      <xdr:nvSpPr>
        <xdr:cNvPr id="2" name="Rectangle 1">
          <a:extLst>
            <a:ext uri="{FF2B5EF4-FFF2-40B4-BE49-F238E27FC236}">
              <a16:creationId xmlns:a16="http://schemas.microsoft.com/office/drawing/2014/main" id="{68124123-E429-4AA3-8393-FAF180DA3C28}"/>
            </a:ext>
          </a:extLst>
        </xdr:cNvPr>
        <xdr:cNvSpPr>
          <a:spLocks noChangeAspect="1"/>
        </xdr:cNvSpPr>
      </xdr:nvSpPr>
      <xdr:spPr>
        <a:xfrm>
          <a:off x="0" y="19049"/>
          <a:ext cx="21336000" cy="504825"/>
        </a:xfrm>
        <a:prstGeom prst="rect">
          <a:avLst/>
        </a:prstGeom>
        <a:solidFill>
          <a:srgbClr val="1B173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28576</xdr:colOff>
      <xdr:row>0</xdr:row>
      <xdr:rowOff>38100</xdr:rowOff>
    </xdr:from>
    <xdr:to>
      <xdr:col>0</xdr:col>
      <xdr:colOff>492920</xdr:colOff>
      <xdr:row>2</xdr:row>
      <xdr:rowOff>28575</xdr:rowOff>
    </xdr:to>
    <xdr:pic>
      <xdr:nvPicPr>
        <xdr:cNvPr id="4" name="Picture 3">
          <a:extLst>
            <a:ext uri="{FF2B5EF4-FFF2-40B4-BE49-F238E27FC236}">
              <a16:creationId xmlns:a16="http://schemas.microsoft.com/office/drawing/2014/main" id="{F10589D9-5956-43F8-AE4B-529C26D6D9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6" y="38100"/>
          <a:ext cx="464344" cy="371475"/>
        </a:xfrm>
        <a:prstGeom prst="rect">
          <a:avLst/>
        </a:prstGeom>
      </xdr:spPr>
    </xdr:pic>
    <xdr:clientData/>
  </xdr:twoCellAnchor>
  <xdr:twoCellAnchor>
    <xdr:from>
      <xdr:col>0</xdr:col>
      <xdr:colOff>190501</xdr:colOff>
      <xdr:row>0</xdr:row>
      <xdr:rowOff>0</xdr:rowOff>
    </xdr:from>
    <xdr:to>
      <xdr:col>3</xdr:col>
      <xdr:colOff>76201</xdr:colOff>
      <xdr:row>2</xdr:row>
      <xdr:rowOff>38100</xdr:rowOff>
    </xdr:to>
    <xdr:sp macro="" textlink="">
      <xdr:nvSpPr>
        <xdr:cNvPr id="5" name="TextBox 4">
          <a:extLst>
            <a:ext uri="{FF2B5EF4-FFF2-40B4-BE49-F238E27FC236}">
              <a16:creationId xmlns:a16="http://schemas.microsoft.com/office/drawing/2014/main" id="{F6C694A5-1261-4426-93D0-63E06881B332}"/>
            </a:ext>
          </a:extLst>
        </xdr:cNvPr>
        <xdr:cNvSpPr txBox="1">
          <a:spLocks noChangeAspect="1"/>
        </xdr:cNvSpPr>
      </xdr:nvSpPr>
      <xdr:spPr>
        <a:xfrm>
          <a:off x="190501" y="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Other</a:t>
          </a:r>
          <a:r>
            <a:rPr lang="en-US" sz="1400" b="1" baseline="0">
              <a:solidFill>
                <a:schemeClr val="bg1"/>
              </a:solidFill>
            </a:rPr>
            <a:t> level's</a:t>
          </a:r>
          <a:endParaRPr lang="en-US" sz="1400" b="1">
            <a:solidFill>
              <a:schemeClr val="bg1"/>
            </a:solidFill>
          </a:endParaRPr>
        </a:p>
      </xdr:txBody>
    </xdr:sp>
    <xdr:clientData/>
  </xdr:twoCellAnchor>
  <xdr:twoCellAnchor>
    <xdr:from>
      <xdr:col>7</xdr:col>
      <xdr:colOff>428626</xdr:colOff>
      <xdr:row>0</xdr:row>
      <xdr:rowOff>85725</xdr:rowOff>
    </xdr:from>
    <xdr:to>
      <xdr:col>10</xdr:col>
      <xdr:colOff>314326</xdr:colOff>
      <xdr:row>2</xdr:row>
      <xdr:rowOff>123825</xdr:rowOff>
    </xdr:to>
    <xdr:sp macro="" textlink="">
      <xdr:nvSpPr>
        <xdr:cNvPr id="6" name="TextBox 5">
          <a:hlinkClick xmlns:r="http://schemas.openxmlformats.org/officeDocument/2006/relationships" r:id="rId2" tooltip="ww.other-levels.com"/>
          <a:extLst>
            <a:ext uri="{FF2B5EF4-FFF2-40B4-BE49-F238E27FC236}">
              <a16:creationId xmlns:a16="http://schemas.microsoft.com/office/drawing/2014/main" id="{0237C98D-6933-4EF6-8D4B-20E04A90A65E}"/>
            </a:ext>
          </a:extLst>
        </xdr:cNvPr>
        <xdr:cNvSpPr txBox="1">
          <a:spLocks noChangeAspect="1"/>
        </xdr:cNvSpPr>
      </xdr:nvSpPr>
      <xdr:spPr>
        <a:xfrm>
          <a:off x="4695826" y="8572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Browse</a:t>
          </a:r>
        </a:p>
      </xdr:txBody>
    </xdr:sp>
    <xdr:clientData/>
  </xdr:twoCellAnchor>
  <xdr:twoCellAnchor>
    <xdr:from>
      <xdr:col>20</xdr:col>
      <xdr:colOff>19051</xdr:colOff>
      <xdr:row>0</xdr:row>
      <xdr:rowOff>66675</xdr:rowOff>
    </xdr:from>
    <xdr:to>
      <xdr:col>22</xdr:col>
      <xdr:colOff>514351</xdr:colOff>
      <xdr:row>2</xdr:row>
      <xdr:rowOff>104775</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36981BA7-419D-4DC4-8BCA-7A1ABFF78B87}"/>
            </a:ext>
          </a:extLst>
        </xdr:cNvPr>
        <xdr:cNvSpPr txBox="1">
          <a:spLocks noChangeAspect="1"/>
        </xdr:cNvSpPr>
      </xdr:nvSpPr>
      <xdr:spPr>
        <a:xfrm>
          <a:off x="12211051"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Income Sources</a:t>
          </a:r>
        </a:p>
      </xdr:txBody>
    </xdr:sp>
    <xdr:clientData/>
  </xdr:twoCellAnchor>
  <xdr:twoCellAnchor editAs="oneCell">
    <xdr:from>
      <xdr:col>7</xdr:col>
      <xdr:colOff>495300</xdr:colOff>
      <xdr:row>0</xdr:row>
      <xdr:rowOff>57150</xdr:rowOff>
    </xdr:from>
    <xdr:to>
      <xdr:col>8</xdr:col>
      <xdr:colOff>361949</xdr:colOff>
      <xdr:row>2</xdr:row>
      <xdr:rowOff>152399</xdr:rowOff>
    </xdr:to>
    <xdr:pic>
      <xdr:nvPicPr>
        <xdr:cNvPr id="15" name="Graphic 14" descr="Compass">
          <a:extLst>
            <a:ext uri="{FF2B5EF4-FFF2-40B4-BE49-F238E27FC236}">
              <a16:creationId xmlns:a16="http://schemas.microsoft.com/office/drawing/2014/main" id="{A4696E8D-DCD0-4748-9C17-A2117604098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762500" y="57150"/>
          <a:ext cx="476249" cy="476249"/>
        </a:xfrm>
        <a:prstGeom prst="rect">
          <a:avLst/>
        </a:prstGeom>
      </xdr:spPr>
    </xdr:pic>
    <xdr:clientData/>
  </xdr:twoCellAnchor>
  <xdr:twoCellAnchor>
    <xdr:from>
      <xdr:col>22</xdr:col>
      <xdr:colOff>428626</xdr:colOff>
      <xdr:row>0</xdr:row>
      <xdr:rowOff>76200</xdr:rowOff>
    </xdr:from>
    <xdr:to>
      <xdr:col>25</xdr:col>
      <xdr:colOff>314326</xdr:colOff>
      <xdr:row>2</xdr:row>
      <xdr:rowOff>114300</xdr:rowOff>
    </xdr:to>
    <xdr:sp macro="" textlink="">
      <xdr:nvSpPr>
        <xdr:cNvPr id="16" name="TextBox 15">
          <a:hlinkClick xmlns:r="http://schemas.openxmlformats.org/officeDocument/2006/relationships" r:id="rId6" tooltip="Geographically"/>
          <a:extLst>
            <a:ext uri="{FF2B5EF4-FFF2-40B4-BE49-F238E27FC236}">
              <a16:creationId xmlns:a16="http://schemas.microsoft.com/office/drawing/2014/main" id="{000626EB-B496-4A32-BC67-BDEA24697B75}"/>
            </a:ext>
          </a:extLst>
        </xdr:cNvPr>
        <xdr:cNvSpPr txBox="1">
          <a:spLocks noChangeAspect="1"/>
        </xdr:cNvSpPr>
      </xdr:nvSpPr>
      <xdr:spPr>
        <a:xfrm>
          <a:off x="13839826" y="7620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Geographically</a:t>
          </a:r>
        </a:p>
      </xdr:txBody>
    </xdr:sp>
    <xdr:clientData/>
  </xdr:twoCellAnchor>
  <xdr:twoCellAnchor>
    <xdr:from>
      <xdr:col>25</xdr:col>
      <xdr:colOff>28576</xdr:colOff>
      <xdr:row>0</xdr:row>
      <xdr:rowOff>66675</xdr:rowOff>
    </xdr:from>
    <xdr:to>
      <xdr:col>27</xdr:col>
      <xdr:colOff>523876</xdr:colOff>
      <xdr:row>2</xdr:row>
      <xdr:rowOff>104775</xdr:rowOff>
    </xdr:to>
    <xdr:sp macro="" textlink="">
      <xdr:nvSpPr>
        <xdr:cNvPr id="17" name="TextBox 16">
          <a:hlinkClick xmlns:r="http://schemas.openxmlformats.org/officeDocument/2006/relationships" r:id="rId7" tooltip="Sales Process"/>
          <a:extLst>
            <a:ext uri="{FF2B5EF4-FFF2-40B4-BE49-F238E27FC236}">
              <a16:creationId xmlns:a16="http://schemas.microsoft.com/office/drawing/2014/main" id="{57CDF7C2-CFBE-4A4A-B647-BAA01164DFF0}"/>
            </a:ext>
          </a:extLst>
        </xdr:cNvPr>
        <xdr:cNvSpPr txBox="1">
          <a:spLocks noChangeAspect="1"/>
        </xdr:cNvSpPr>
      </xdr:nvSpPr>
      <xdr:spPr>
        <a:xfrm>
          <a:off x="15268576"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Sales Process</a:t>
          </a:r>
        </a:p>
      </xdr:txBody>
    </xdr:sp>
    <xdr:clientData/>
  </xdr:twoCellAnchor>
  <xdr:twoCellAnchor>
    <xdr:from>
      <xdr:col>27</xdr:col>
      <xdr:colOff>161926</xdr:colOff>
      <xdr:row>0</xdr:row>
      <xdr:rowOff>57150</xdr:rowOff>
    </xdr:from>
    <xdr:to>
      <xdr:col>30</xdr:col>
      <xdr:colOff>47626</xdr:colOff>
      <xdr:row>2</xdr:row>
      <xdr:rowOff>95250</xdr:rowOff>
    </xdr:to>
    <xdr:sp macro="" textlink="">
      <xdr:nvSpPr>
        <xdr:cNvPr id="18" name="TextBox 17">
          <a:hlinkClick xmlns:r="http://schemas.openxmlformats.org/officeDocument/2006/relationships" r:id="rId8" tooltip="Project Status"/>
          <a:extLst>
            <a:ext uri="{FF2B5EF4-FFF2-40B4-BE49-F238E27FC236}">
              <a16:creationId xmlns:a16="http://schemas.microsoft.com/office/drawing/2014/main" id="{17BDB62C-AF17-443F-ACF9-3CB3C640A30E}"/>
            </a:ext>
          </a:extLst>
        </xdr:cNvPr>
        <xdr:cNvSpPr txBox="1">
          <a:spLocks noChangeAspect="1"/>
        </xdr:cNvSpPr>
      </xdr:nvSpPr>
      <xdr:spPr>
        <a:xfrm>
          <a:off x="16621126" y="5715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Project Status</a:t>
          </a:r>
        </a:p>
      </xdr:txBody>
    </xdr:sp>
    <xdr:clientData/>
  </xdr:twoCellAnchor>
  <xdr:twoCellAnchor>
    <xdr:from>
      <xdr:col>20</xdr:col>
      <xdr:colOff>304800</xdr:colOff>
      <xdr:row>2</xdr:row>
      <xdr:rowOff>28575</xdr:rowOff>
    </xdr:from>
    <xdr:to>
      <xdr:col>20</xdr:col>
      <xdr:colOff>579120</xdr:colOff>
      <xdr:row>2</xdr:row>
      <xdr:rowOff>74295</xdr:rowOff>
    </xdr:to>
    <xdr:sp macro="" textlink="">
      <xdr:nvSpPr>
        <xdr:cNvPr id="22" name="Rectangle: Rounded Corners 21">
          <a:extLst>
            <a:ext uri="{FF2B5EF4-FFF2-40B4-BE49-F238E27FC236}">
              <a16:creationId xmlns:a16="http://schemas.microsoft.com/office/drawing/2014/main" id="{3356D493-614B-414F-93B7-C2FC2FDB20AE}"/>
            </a:ext>
          </a:extLst>
        </xdr:cNvPr>
        <xdr:cNvSpPr>
          <a:spLocks noChangeAspect="1"/>
        </xdr:cNvSpPr>
      </xdr:nvSpPr>
      <xdr:spPr>
        <a:xfrm>
          <a:off x="12496800" y="409575"/>
          <a:ext cx="274320" cy="45720"/>
        </a:xfrm>
        <a:prstGeom prst="roundRect">
          <a:avLst/>
        </a:prstGeom>
        <a:solidFill>
          <a:srgbClr val="5068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190500</xdr:colOff>
      <xdr:row>12</xdr:row>
      <xdr:rowOff>0</xdr:rowOff>
    </xdr:from>
    <xdr:to>
      <xdr:col>3</xdr:col>
      <xdr:colOff>525780</xdr:colOff>
      <xdr:row>14</xdr:row>
      <xdr:rowOff>48768</xdr:rowOff>
    </xdr:to>
    <xdr:sp macro="" textlink="">
      <xdr:nvSpPr>
        <xdr:cNvPr id="23" name="Rectangle: Rounded Corners 22">
          <a:extLst>
            <a:ext uri="{FF2B5EF4-FFF2-40B4-BE49-F238E27FC236}">
              <a16:creationId xmlns:a16="http://schemas.microsoft.com/office/drawing/2014/main" id="{5D288FD8-4234-4439-94DA-A35604C2604B}"/>
            </a:ext>
          </a:extLst>
        </xdr:cNvPr>
        <xdr:cNvSpPr>
          <a:spLocks noChangeAspect="1"/>
        </xdr:cNvSpPr>
      </xdr:nvSpPr>
      <xdr:spPr>
        <a:xfrm>
          <a:off x="800100" y="2286000"/>
          <a:ext cx="1554480" cy="429768"/>
        </a:xfrm>
        <a:prstGeom prst="roundRect">
          <a:avLst/>
        </a:prstGeom>
        <a:solidFill>
          <a:srgbClr val="506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Income Sources</a:t>
          </a:r>
        </a:p>
      </xdr:txBody>
    </xdr:sp>
    <xdr:clientData/>
  </xdr:twoCellAnchor>
  <xdr:twoCellAnchor>
    <xdr:from>
      <xdr:col>0</xdr:col>
      <xdr:colOff>361951</xdr:colOff>
      <xdr:row>14</xdr:row>
      <xdr:rowOff>88899</xdr:rowOff>
    </xdr:from>
    <xdr:to>
      <xdr:col>6</xdr:col>
      <xdr:colOff>266701</xdr:colOff>
      <xdr:row>22</xdr:row>
      <xdr:rowOff>155574</xdr:rowOff>
    </xdr:to>
    <xdr:sp macro="" textlink="">
      <xdr:nvSpPr>
        <xdr:cNvPr id="24" name="Rectangle: Rounded Corners 23">
          <a:extLst>
            <a:ext uri="{FF2B5EF4-FFF2-40B4-BE49-F238E27FC236}">
              <a16:creationId xmlns:a16="http://schemas.microsoft.com/office/drawing/2014/main" id="{7A90AB7C-C5E9-495C-A87D-379BBB392914}"/>
            </a:ext>
          </a:extLst>
        </xdr:cNvPr>
        <xdr:cNvSpPr>
          <a:spLocks noChangeAspect="1"/>
        </xdr:cNvSpPr>
      </xdr:nvSpPr>
      <xdr:spPr>
        <a:xfrm>
          <a:off x="361951" y="2755899"/>
          <a:ext cx="3587750" cy="15906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Grand</a:t>
          </a:r>
          <a:r>
            <a:rPr lang="en-US" sz="1200" baseline="0"/>
            <a:t> total of income, and their breakdowns showing the achievements percentage and highlight for most valuable source, Markeing strategies, and operating profit.</a:t>
          </a:r>
          <a:endParaRPr lang="en-US" sz="1200"/>
        </a:p>
      </xdr:txBody>
    </xdr:sp>
    <xdr:clientData/>
  </xdr:twoCellAnchor>
  <xdr:twoCellAnchor>
    <xdr:from>
      <xdr:col>0</xdr:col>
      <xdr:colOff>488950</xdr:colOff>
      <xdr:row>27</xdr:row>
      <xdr:rowOff>144991</xdr:rowOff>
    </xdr:from>
    <xdr:to>
      <xdr:col>3</xdr:col>
      <xdr:colOff>243417</xdr:colOff>
      <xdr:row>30</xdr:row>
      <xdr:rowOff>105833</xdr:rowOff>
    </xdr:to>
    <xdr:sp macro="" textlink="">
      <xdr:nvSpPr>
        <xdr:cNvPr id="25" name="Rectangle: Rounded Corners 24">
          <a:extLst>
            <a:ext uri="{FF2B5EF4-FFF2-40B4-BE49-F238E27FC236}">
              <a16:creationId xmlns:a16="http://schemas.microsoft.com/office/drawing/2014/main" id="{7992F6D1-741D-4761-A944-FA6BC75D5AA5}"/>
            </a:ext>
          </a:extLst>
        </xdr:cNvPr>
        <xdr:cNvSpPr>
          <a:spLocks noChangeAspect="1"/>
        </xdr:cNvSpPr>
      </xdr:nvSpPr>
      <xdr:spPr>
        <a:xfrm>
          <a:off x="488950" y="5288491"/>
          <a:ext cx="1595967" cy="53234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latin typeface="Avenir"/>
            </a:rPr>
            <a:t>Income</a:t>
          </a:r>
          <a:r>
            <a:rPr lang="en-US" sz="1600">
              <a:latin typeface="Avenir"/>
            </a:rPr>
            <a:t> </a:t>
          </a:r>
          <a:r>
            <a:rPr lang="en-US" sz="1600" b="1">
              <a:latin typeface="Avenir"/>
            </a:rPr>
            <a:t>Target</a:t>
          </a:r>
        </a:p>
      </xdr:txBody>
    </xdr:sp>
    <xdr:clientData/>
  </xdr:twoCellAnchor>
  <xdr:twoCellAnchor>
    <xdr:from>
      <xdr:col>7</xdr:col>
      <xdr:colOff>314326</xdr:colOff>
      <xdr:row>4</xdr:row>
      <xdr:rowOff>142874</xdr:rowOff>
    </xdr:from>
    <xdr:to>
      <xdr:col>30</xdr:col>
      <xdr:colOff>317500</xdr:colOff>
      <xdr:row>48</xdr:row>
      <xdr:rowOff>190499</xdr:rowOff>
    </xdr:to>
    <xdr:graphicFrame macro="">
      <xdr:nvGraphicFramePr>
        <xdr:cNvPr id="26" name="Chart 25">
          <a:extLst>
            <a:ext uri="{FF2B5EF4-FFF2-40B4-BE49-F238E27FC236}">
              <a16:creationId xmlns:a16="http://schemas.microsoft.com/office/drawing/2014/main" id="{4EBA12FA-A824-41CA-8244-7CD21D472D6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460374</xdr:colOff>
      <xdr:row>19</xdr:row>
      <xdr:rowOff>80962</xdr:rowOff>
    </xdr:from>
    <xdr:to>
      <xdr:col>5</xdr:col>
      <xdr:colOff>374649</xdr:colOff>
      <xdr:row>21</xdr:row>
      <xdr:rowOff>180975</xdr:rowOff>
    </xdr:to>
    <mc:AlternateContent xmlns:mc="http://schemas.openxmlformats.org/markup-compatibility/2006" xmlns:a14="http://schemas.microsoft.com/office/drawing/2010/main">
      <mc:Choice Requires="a14">
        <xdr:graphicFrame macro="">
          <xdr:nvGraphicFramePr>
            <xdr:cNvPr id="27" name="Year 1">
              <a:extLst>
                <a:ext uri="{FF2B5EF4-FFF2-40B4-BE49-F238E27FC236}">
                  <a16:creationId xmlns:a16="http://schemas.microsoft.com/office/drawing/2014/main" id="{A55D8A7C-9EEA-4D5C-A9DA-0FD4301F9518}"/>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60374" y="3700462"/>
              <a:ext cx="2983442" cy="481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23</xdr:row>
      <xdr:rowOff>165099</xdr:rowOff>
    </xdr:from>
    <xdr:to>
      <xdr:col>5</xdr:col>
      <xdr:colOff>543983</xdr:colOff>
      <xdr:row>28</xdr:row>
      <xdr:rowOff>158749</xdr:rowOff>
    </xdr:to>
    <xdr:sp macro="" textlink="'Pivot Table'!P3">
      <xdr:nvSpPr>
        <xdr:cNvPr id="28" name="Rectangle: Rounded Corners 27">
          <a:extLst>
            <a:ext uri="{FF2B5EF4-FFF2-40B4-BE49-F238E27FC236}">
              <a16:creationId xmlns:a16="http://schemas.microsoft.com/office/drawing/2014/main" id="{6253A327-C73C-401F-967E-054D920C675F}"/>
            </a:ext>
          </a:extLst>
        </xdr:cNvPr>
        <xdr:cNvSpPr>
          <a:spLocks noChangeAspect="1"/>
        </xdr:cNvSpPr>
      </xdr:nvSpPr>
      <xdr:spPr>
        <a:xfrm>
          <a:off x="0" y="4546599"/>
          <a:ext cx="3613150" cy="9461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0F933F6-F8B8-4684-A16F-58D4598BCCB6}" type="TxLink">
            <a:rPr lang="en-US" sz="4800" b="0" i="0" u="none" strike="noStrike">
              <a:solidFill>
                <a:schemeClr val="bg1"/>
              </a:solidFill>
              <a:latin typeface="Avenir"/>
              <a:cs typeface="Calibri"/>
            </a:rPr>
            <a:pPr algn="ctr"/>
            <a:t> 821,612 </a:t>
          </a:fld>
          <a:endParaRPr lang="en-US" sz="9600">
            <a:solidFill>
              <a:schemeClr val="bg1"/>
            </a:solidFill>
            <a:latin typeface="Avenir"/>
          </a:endParaRPr>
        </a:p>
      </xdr:txBody>
    </xdr:sp>
    <xdr:clientData/>
  </xdr:twoCellAnchor>
  <xdr:twoCellAnchor>
    <xdr:from>
      <xdr:col>0</xdr:col>
      <xdr:colOff>440266</xdr:colOff>
      <xdr:row>21</xdr:row>
      <xdr:rowOff>64559</xdr:rowOff>
    </xdr:from>
    <xdr:to>
      <xdr:col>5</xdr:col>
      <xdr:colOff>383116</xdr:colOff>
      <xdr:row>25</xdr:row>
      <xdr:rowOff>26459</xdr:rowOff>
    </xdr:to>
    <xdr:sp macro="" textlink="">
      <xdr:nvSpPr>
        <xdr:cNvPr id="29" name="Rectangle: Rounded Corners 28">
          <a:extLst>
            <a:ext uri="{FF2B5EF4-FFF2-40B4-BE49-F238E27FC236}">
              <a16:creationId xmlns:a16="http://schemas.microsoft.com/office/drawing/2014/main" id="{83E2095D-7540-44CB-A135-22FFC7E60DE1}"/>
            </a:ext>
          </a:extLst>
        </xdr:cNvPr>
        <xdr:cNvSpPr>
          <a:spLocks noChangeAspect="1"/>
        </xdr:cNvSpPr>
      </xdr:nvSpPr>
      <xdr:spPr>
        <a:xfrm>
          <a:off x="440266" y="4065059"/>
          <a:ext cx="3012017" cy="7239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Financial</a:t>
          </a:r>
          <a:r>
            <a:rPr lang="en-US" sz="2800" baseline="0"/>
            <a:t> Statistics</a:t>
          </a:r>
          <a:endParaRPr lang="en-US" sz="2800"/>
        </a:p>
      </xdr:txBody>
    </xdr:sp>
    <xdr:clientData/>
  </xdr:twoCellAnchor>
  <xdr:twoCellAnchor>
    <xdr:from>
      <xdr:col>2</xdr:col>
      <xdr:colOff>577849</xdr:colOff>
      <xdr:row>27</xdr:row>
      <xdr:rowOff>138641</xdr:rowOff>
    </xdr:from>
    <xdr:to>
      <xdr:col>5</xdr:col>
      <xdr:colOff>332316</xdr:colOff>
      <xdr:row>30</xdr:row>
      <xdr:rowOff>99483</xdr:rowOff>
    </xdr:to>
    <xdr:sp macro="" textlink="">
      <xdr:nvSpPr>
        <xdr:cNvPr id="30" name="Rectangle: Rounded Corners 29">
          <a:extLst>
            <a:ext uri="{FF2B5EF4-FFF2-40B4-BE49-F238E27FC236}">
              <a16:creationId xmlns:a16="http://schemas.microsoft.com/office/drawing/2014/main" id="{0B8D38BC-D2B5-4714-B4A4-5BCCCC4BCE07}"/>
            </a:ext>
          </a:extLst>
        </xdr:cNvPr>
        <xdr:cNvSpPr>
          <a:spLocks noChangeAspect="1"/>
        </xdr:cNvSpPr>
      </xdr:nvSpPr>
      <xdr:spPr>
        <a:xfrm>
          <a:off x="1805516" y="5282141"/>
          <a:ext cx="1595967" cy="53234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t> </a:t>
          </a:r>
          <a:r>
            <a:rPr lang="en-US" sz="1600" b="1">
              <a:solidFill>
                <a:schemeClr val="lt1"/>
              </a:solidFill>
              <a:latin typeface="Avenir"/>
              <a:ea typeface="+mn-ea"/>
              <a:cs typeface="+mn-cs"/>
            </a:rPr>
            <a:t>4,515,856</a:t>
          </a:r>
          <a:r>
            <a:rPr lang="en-US"/>
            <a:t> </a:t>
          </a:r>
        </a:p>
      </xdr:txBody>
    </xdr:sp>
    <xdr:clientData/>
  </xdr:twoCellAnchor>
  <xdr:twoCellAnchor>
    <xdr:from>
      <xdr:col>0</xdr:col>
      <xdr:colOff>201084</xdr:colOff>
      <xdr:row>30</xdr:row>
      <xdr:rowOff>0</xdr:rowOff>
    </xdr:from>
    <xdr:to>
      <xdr:col>5</xdr:col>
      <xdr:colOff>158750</xdr:colOff>
      <xdr:row>36</xdr:row>
      <xdr:rowOff>52917</xdr:rowOff>
    </xdr:to>
    <xdr:graphicFrame macro="">
      <xdr:nvGraphicFramePr>
        <xdr:cNvPr id="34" name="Chart 33">
          <a:extLst>
            <a:ext uri="{FF2B5EF4-FFF2-40B4-BE49-F238E27FC236}">
              <a16:creationId xmlns:a16="http://schemas.microsoft.com/office/drawing/2014/main" id="{FB9477D4-BEB8-49B4-B6F4-DCDCFD6EA6D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550334</xdr:colOff>
      <xdr:row>44</xdr:row>
      <xdr:rowOff>63500</xdr:rowOff>
    </xdr:from>
    <xdr:to>
      <xdr:col>14</xdr:col>
      <xdr:colOff>482599</xdr:colOff>
      <xdr:row>47</xdr:row>
      <xdr:rowOff>94192</xdr:rowOff>
    </xdr:to>
    <xdr:sp macro="" textlink="">
      <xdr:nvSpPr>
        <xdr:cNvPr id="35" name="Rectangle: Rounded Corners 34">
          <a:extLst>
            <a:ext uri="{FF2B5EF4-FFF2-40B4-BE49-F238E27FC236}">
              <a16:creationId xmlns:a16="http://schemas.microsoft.com/office/drawing/2014/main" id="{68BAEAA7-04CD-4066-B3E1-535D79AFCCC5}"/>
            </a:ext>
          </a:extLst>
        </xdr:cNvPr>
        <xdr:cNvSpPr>
          <a:spLocks noChangeAspect="1"/>
        </xdr:cNvSpPr>
      </xdr:nvSpPr>
      <xdr:spPr>
        <a:xfrm>
          <a:off x="6688667" y="8445500"/>
          <a:ext cx="2387599" cy="60219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a:p>
      </xdr:txBody>
    </xdr:sp>
    <xdr:clientData/>
  </xdr:twoCellAnchor>
  <xdr:twoCellAnchor>
    <xdr:from>
      <xdr:col>0</xdr:col>
      <xdr:colOff>237066</xdr:colOff>
      <xdr:row>41</xdr:row>
      <xdr:rowOff>136525</xdr:rowOff>
    </xdr:from>
    <xdr:to>
      <xdr:col>5</xdr:col>
      <xdr:colOff>179916</xdr:colOff>
      <xdr:row>45</xdr:row>
      <xdr:rowOff>98425</xdr:rowOff>
    </xdr:to>
    <xdr:sp macro="" textlink="">
      <xdr:nvSpPr>
        <xdr:cNvPr id="65" name="Rectangle: Rounded Corners 64">
          <a:extLst>
            <a:ext uri="{FF2B5EF4-FFF2-40B4-BE49-F238E27FC236}">
              <a16:creationId xmlns:a16="http://schemas.microsoft.com/office/drawing/2014/main" id="{AFB19F98-2BC3-4F2B-9C76-C5E6016F8955}"/>
            </a:ext>
          </a:extLst>
        </xdr:cNvPr>
        <xdr:cNvSpPr>
          <a:spLocks noChangeAspect="1"/>
        </xdr:cNvSpPr>
      </xdr:nvSpPr>
      <xdr:spPr>
        <a:xfrm>
          <a:off x="237066" y="7947025"/>
          <a:ext cx="3012017" cy="7239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Quantity of Item's</a:t>
          </a:r>
        </a:p>
      </xdr:txBody>
    </xdr:sp>
    <xdr:clientData/>
  </xdr:twoCellAnchor>
  <xdr:twoCellAnchor>
    <xdr:from>
      <xdr:col>8</xdr:col>
      <xdr:colOff>167216</xdr:colOff>
      <xdr:row>42</xdr:row>
      <xdr:rowOff>87842</xdr:rowOff>
    </xdr:from>
    <xdr:to>
      <xdr:col>13</xdr:col>
      <xdr:colOff>110067</xdr:colOff>
      <xdr:row>46</xdr:row>
      <xdr:rowOff>49742</xdr:rowOff>
    </xdr:to>
    <xdr:sp macro="" textlink="">
      <xdr:nvSpPr>
        <xdr:cNvPr id="66" name="Rectangle: Rounded Corners 65">
          <a:extLst>
            <a:ext uri="{FF2B5EF4-FFF2-40B4-BE49-F238E27FC236}">
              <a16:creationId xmlns:a16="http://schemas.microsoft.com/office/drawing/2014/main" id="{C3D6A947-979C-48D9-93FA-1E228BEF9116}"/>
            </a:ext>
          </a:extLst>
        </xdr:cNvPr>
        <xdr:cNvSpPr>
          <a:spLocks noChangeAspect="1"/>
        </xdr:cNvSpPr>
      </xdr:nvSpPr>
      <xdr:spPr>
        <a:xfrm>
          <a:off x="5077883" y="8088842"/>
          <a:ext cx="3012017" cy="7239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a:p>
      </xdr:txBody>
    </xdr:sp>
    <xdr:clientData/>
  </xdr:twoCellAnchor>
  <xdr:twoCellAnchor>
    <xdr:from>
      <xdr:col>1</xdr:col>
      <xdr:colOff>71967</xdr:colOff>
      <xdr:row>44</xdr:row>
      <xdr:rowOff>183093</xdr:rowOff>
    </xdr:from>
    <xdr:to>
      <xdr:col>7</xdr:col>
      <xdr:colOff>247650</xdr:colOff>
      <xdr:row>53</xdr:row>
      <xdr:rowOff>162987</xdr:rowOff>
    </xdr:to>
    <xdr:grpSp>
      <xdr:nvGrpSpPr>
        <xdr:cNvPr id="78" name="Group 77">
          <a:extLst>
            <a:ext uri="{FF2B5EF4-FFF2-40B4-BE49-F238E27FC236}">
              <a16:creationId xmlns:a16="http://schemas.microsoft.com/office/drawing/2014/main" id="{F6BBA13E-D832-4BB5-A40C-6784134D524A}"/>
            </a:ext>
          </a:extLst>
        </xdr:cNvPr>
        <xdr:cNvGrpSpPr>
          <a:grpSpLocks noChangeAspect="1"/>
        </xdr:cNvGrpSpPr>
      </xdr:nvGrpSpPr>
      <xdr:grpSpPr>
        <a:xfrm>
          <a:off x="685070" y="8372403"/>
          <a:ext cx="3854304" cy="1654981"/>
          <a:chOff x="685800" y="8565093"/>
          <a:chExt cx="3858683" cy="1694394"/>
        </a:xfrm>
      </xdr:grpSpPr>
      <xdr:grpSp>
        <xdr:nvGrpSpPr>
          <xdr:cNvPr id="50" name="Group 49">
            <a:extLst>
              <a:ext uri="{FF2B5EF4-FFF2-40B4-BE49-F238E27FC236}">
                <a16:creationId xmlns:a16="http://schemas.microsoft.com/office/drawing/2014/main" id="{0AE7E7FE-5B91-4687-A3B6-27E975E1F8C8}"/>
              </a:ext>
            </a:extLst>
          </xdr:cNvPr>
          <xdr:cNvGrpSpPr/>
        </xdr:nvGrpSpPr>
        <xdr:grpSpPr>
          <a:xfrm>
            <a:off x="1909233" y="8571443"/>
            <a:ext cx="1572683" cy="1662644"/>
            <a:chOff x="533400" y="8412693"/>
            <a:chExt cx="1572683" cy="1662644"/>
          </a:xfrm>
        </xdr:grpSpPr>
        <xdr:sp macro="" textlink="'Pivot Table'!N3">
          <xdr:nvSpPr>
            <xdr:cNvPr id="36" name="Rectangle: Rounded Corners 35">
              <a:extLst>
                <a:ext uri="{FF2B5EF4-FFF2-40B4-BE49-F238E27FC236}">
                  <a16:creationId xmlns:a16="http://schemas.microsoft.com/office/drawing/2014/main" id="{09A0A804-6FFC-4354-9FD4-2DF154B4ACFF}"/>
                </a:ext>
              </a:extLst>
            </xdr:cNvPr>
            <xdr:cNvSpPr/>
          </xdr:nvSpPr>
          <xdr:spPr>
            <a:xfrm>
              <a:off x="533400" y="8412693"/>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88474BD-3ABC-4F5A-BD0E-3F27C4D14F31}" type="TxLink">
                <a:rPr lang="en-US" sz="1200" b="1" i="0" u="none" strike="noStrike">
                  <a:solidFill>
                    <a:schemeClr val="bg1"/>
                  </a:solidFill>
                  <a:latin typeface="Calibri"/>
                  <a:cs typeface="Calibri"/>
                </a:rPr>
                <a:pPr algn="ctr"/>
                <a:t>2%</a:t>
              </a:fld>
              <a:endParaRPr lang="en-US" sz="3200" b="1">
                <a:solidFill>
                  <a:schemeClr val="bg1"/>
                </a:solidFill>
                <a:latin typeface="Avenir"/>
              </a:endParaRPr>
            </a:p>
          </xdr:txBody>
        </xdr:sp>
        <xdr:sp macro="" textlink="'Pivot Table'!N4">
          <xdr:nvSpPr>
            <xdr:cNvPr id="40" name="Rectangle: Rounded Corners 39">
              <a:extLst>
                <a:ext uri="{FF2B5EF4-FFF2-40B4-BE49-F238E27FC236}">
                  <a16:creationId xmlns:a16="http://schemas.microsoft.com/office/drawing/2014/main" id="{1DAAFD5C-C0D4-4103-A9ED-40FF4B96C162}"/>
                </a:ext>
              </a:extLst>
            </xdr:cNvPr>
            <xdr:cNvSpPr/>
          </xdr:nvSpPr>
          <xdr:spPr>
            <a:xfrm>
              <a:off x="533400" y="8687860"/>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C32B4E1-4E0D-4FAA-8799-FFAA2F91D4DA}" type="TxLink">
                <a:rPr lang="en-US" sz="1200" b="1" i="0" u="none" strike="noStrike">
                  <a:solidFill>
                    <a:schemeClr val="bg1"/>
                  </a:solidFill>
                  <a:latin typeface="Calibri"/>
                  <a:cs typeface="Calibri"/>
                </a:rPr>
                <a:pPr algn="ctr"/>
                <a:t>0%</a:t>
              </a:fld>
              <a:endParaRPr lang="en-US" sz="3200" b="1">
                <a:solidFill>
                  <a:schemeClr val="bg1"/>
                </a:solidFill>
                <a:latin typeface="Avenir"/>
              </a:endParaRPr>
            </a:p>
          </xdr:txBody>
        </xdr:sp>
        <xdr:sp macro="" textlink="'Pivot Table'!N5">
          <xdr:nvSpPr>
            <xdr:cNvPr id="45" name="Rectangle: Rounded Corners 44">
              <a:extLst>
                <a:ext uri="{FF2B5EF4-FFF2-40B4-BE49-F238E27FC236}">
                  <a16:creationId xmlns:a16="http://schemas.microsoft.com/office/drawing/2014/main" id="{8667C620-25B6-471A-8757-8A0197DC2401}"/>
                </a:ext>
              </a:extLst>
            </xdr:cNvPr>
            <xdr:cNvSpPr/>
          </xdr:nvSpPr>
          <xdr:spPr>
            <a:xfrm>
              <a:off x="533400" y="8963027"/>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ABC25B-6BCA-440E-88C8-A14CBDAC6705}" type="TxLink">
                <a:rPr lang="en-US" sz="1200" b="1" i="0" u="none" strike="noStrike">
                  <a:solidFill>
                    <a:schemeClr val="bg1"/>
                  </a:solidFill>
                  <a:latin typeface="Calibri"/>
                  <a:cs typeface="Calibri"/>
                </a:rPr>
                <a:pPr algn="ctr"/>
                <a:t>62%</a:t>
              </a:fld>
              <a:endParaRPr lang="en-US" sz="3200" b="1">
                <a:solidFill>
                  <a:schemeClr val="bg1"/>
                </a:solidFill>
                <a:latin typeface="Avenir"/>
              </a:endParaRPr>
            </a:p>
          </xdr:txBody>
        </xdr:sp>
        <xdr:sp macro="" textlink="'Pivot Table'!N6">
          <xdr:nvSpPr>
            <xdr:cNvPr id="46" name="Rectangle: Rounded Corners 45">
              <a:extLst>
                <a:ext uri="{FF2B5EF4-FFF2-40B4-BE49-F238E27FC236}">
                  <a16:creationId xmlns:a16="http://schemas.microsoft.com/office/drawing/2014/main" id="{9B57D413-CCEF-44A5-858D-FD0CF75ECCA3}"/>
                </a:ext>
              </a:extLst>
            </xdr:cNvPr>
            <xdr:cNvSpPr/>
          </xdr:nvSpPr>
          <xdr:spPr>
            <a:xfrm>
              <a:off x="533400" y="9238194"/>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B8D976-8446-4F86-BED9-9E69EF2A9690}" type="TxLink">
                <a:rPr lang="en-US" sz="1200" b="1" i="0" u="none" strike="noStrike">
                  <a:solidFill>
                    <a:schemeClr val="bg1"/>
                  </a:solidFill>
                  <a:latin typeface="Calibri"/>
                  <a:cs typeface="Calibri"/>
                </a:rPr>
                <a:pPr algn="ctr"/>
                <a:t>14%</a:t>
              </a:fld>
              <a:endParaRPr lang="en-US" sz="3200" b="1">
                <a:solidFill>
                  <a:schemeClr val="bg1"/>
                </a:solidFill>
                <a:latin typeface="Avenir"/>
              </a:endParaRPr>
            </a:p>
          </xdr:txBody>
        </xdr:sp>
        <xdr:sp macro="" textlink="'Pivot Table'!N7">
          <xdr:nvSpPr>
            <xdr:cNvPr id="47" name="Rectangle: Rounded Corners 46">
              <a:extLst>
                <a:ext uri="{FF2B5EF4-FFF2-40B4-BE49-F238E27FC236}">
                  <a16:creationId xmlns:a16="http://schemas.microsoft.com/office/drawing/2014/main" id="{3735D8D5-28DF-4924-9C22-94CCFB6644EE}"/>
                </a:ext>
              </a:extLst>
            </xdr:cNvPr>
            <xdr:cNvSpPr/>
          </xdr:nvSpPr>
          <xdr:spPr>
            <a:xfrm>
              <a:off x="533400" y="9513361"/>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4A83C9-5020-4A27-B87D-DA67BA1913D2}" type="TxLink">
                <a:rPr lang="en-US" sz="1200" b="1" i="0" u="none" strike="noStrike">
                  <a:solidFill>
                    <a:schemeClr val="bg1"/>
                  </a:solidFill>
                  <a:latin typeface="Calibri"/>
                  <a:cs typeface="Calibri"/>
                </a:rPr>
                <a:pPr algn="ctr"/>
                <a:t>11%</a:t>
              </a:fld>
              <a:endParaRPr lang="en-US" sz="3200" b="1">
                <a:solidFill>
                  <a:schemeClr val="bg1"/>
                </a:solidFill>
                <a:latin typeface="Avenir"/>
              </a:endParaRPr>
            </a:p>
          </xdr:txBody>
        </xdr:sp>
        <xdr:sp macro="" textlink="'Pivot Table'!N8">
          <xdr:nvSpPr>
            <xdr:cNvPr id="48" name="Rectangle: Rounded Corners 47">
              <a:extLst>
                <a:ext uri="{FF2B5EF4-FFF2-40B4-BE49-F238E27FC236}">
                  <a16:creationId xmlns:a16="http://schemas.microsoft.com/office/drawing/2014/main" id="{DB27BBC0-7A09-40FB-A206-5B06D9A0A5EF}"/>
                </a:ext>
              </a:extLst>
            </xdr:cNvPr>
            <xdr:cNvSpPr/>
          </xdr:nvSpPr>
          <xdr:spPr>
            <a:xfrm>
              <a:off x="533400" y="9788529"/>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2F6A2EA-BED1-48B7-9656-F976C8715AA8}" type="TxLink">
                <a:rPr lang="en-US" sz="1200" b="1" i="0" u="none" strike="noStrike">
                  <a:solidFill>
                    <a:schemeClr val="bg1"/>
                  </a:solidFill>
                  <a:latin typeface="Calibri"/>
                  <a:cs typeface="Calibri"/>
                </a:rPr>
                <a:pPr algn="ctr"/>
                <a:t>10%</a:t>
              </a:fld>
              <a:endParaRPr lang="en-US" sz="3200" b="1">
                <a:solidFill>
                  <a:schemeClr val="bg1"/>
                </a:solidFill>
                <a:latin typeface="Avenir"/>
              </a:endParaRPr>
            </a:p>
          </xdr:txBody>
        </xdr:sp>
      </xdr:grpSp>
      <xdr:grpSp>
        <xdr:nvGrpSpPr>
          <xdr:cNvPr id="58" name="Group 57">
            <a:extLst>
              <a:ext uri="{FF2B5EF4-FFF2-40B4-BE49-F238E27FC236}">
                <a16:creationId xmlns:a16="http://schemas.microsoft.com/office/drawing/2014/main" id="{9A5099CD-2E57-477F-9FB7-F5B0ECAAA811}"/>
              </a:ext>
            </a:extLst>
          </xdr:cNvPr>
          <xdr:cNvGrpSpPr/>
        </xdr:nvGrpSpPr>
        <xdr:grpSpPr>
          <a:xfrm>
            <a:off x="2971800" y="8596843"/>
            <a:ext cx="1572683" cy="1662644"/>
            <a:chOff x="533400" y="8412693"/>
            <a:chExt cx="1572683" cy="1662644"/>
          </a:xfrm>
        </xdr:grpSpPr>
        <xdr:sp macro="" textlink="'Pivot Table'!M3">
          <xdr:nvSpPr>
            <xdr:cNvPr id="59" name="Rectangle: Rounded Corners 58">
              <a:extLst>
                <a:ext uri="{FF2B5EF4-FFF2-40B4-BE49-F238E27FC236}">
                  <a16:creationId xmlns:a16="http://schemas.microsoft.com/office/drawing/2014/main" id="{F2327AE6-B903-4B94-A305-EED599FA4974}"/>
                </a:ext>
              </a:extLst>
            </xdr:cNvPr>
            <xdr:cNvSpPr/>
          </xdr:nvSpPr>
          <xdr:spPr>
            <a:xfrm>
              <a:off x="533400" y="8412693"/>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8994322-E3F5-4742-B319-05A5CFE1855D}" type="TxLink">
                <a:rPr lang="en-US" sz="1200" b="1" i="0" u="none" strike="noStrike">
                  <a:solidFill>
                    <a:schemeClr val="bg1"/>
                  </a:solidFill>
                  <a:latin typeface="Calibri"/>
                  <a:cs typeface="Calibri"/>
                </a:rPr>
                <a:pPr algn="ctr"/>
                <a:t> 2,844 </a:t>
              </a:fld>
              <a:endParaRPr lang="en-US" sz="3200" b="1">
                <a:solidFill>
                  <a:schemeClr val="bg1"/>
                </a:solidFill>
                <a:latin typeface="Avenir"/>
              </a:endParaRPr>
            </a:p>
          </xdr:txBody>
        </xdr:sp>
        <xdr:sp macro="" textlink="'Pivot Table'!M4">
          <xdr:nvSpPr>
            <xdr:cNvPr id="60" name="Rectangle: Rounded Corners 59">
              <a:extLst>
                <a:ext uri="{FF2B5EF4-FFF2-40B4-BE49-F238E27FC236}">
                  <a16:creationId xmlns:a16="http://schemas.microsoft.com/office/drawing/2014/main" id="{496B38B8-49C7-4AAD-8E3B-898B80DC614E}"/>
                </a:ext>
              </a:extLst>
            </xdr:cNvPr>
            <xdr:cNvSpPr/>
          </xdr:nvSpPr>
          <xdr:spPr>
            <a:xfrm>
              <a:off x="533400" y="8687860"/>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4426B6-9222-4C15-BB9A-06872D1D5439}" type="TxLink">
                <a:rPr lang="en-US" sz="1200" b="1" i="0" u="none" strike="noStrike">
                  <a:solidFill>
                    <a:schemeClr val="bg1"/>
                  </a:solidFill>
                  <a:latin typeface="Calibri"/>
                  <a:cs typeface="Calibri"/>
                </a:rPr>
                <a:pPr algn="ctr"/>
                <a:t> 26 </a:t>
              </a:fld>
              <a:endParaRPr lang="en-US" sz="3200" b="1">
                <a:solidFill>
                  <a:schemeClr val="bg1"/>
                </a:solidFill>
                <a:latin typeface="Avenir"/>
              </a:endParaRPr>
            </a:p>
          </xdr:txBody>
        </xdr:sp>
        <xdr:sp macro="" textlink="'Pivot Table'!M5">
          <xdr:nvSpPr>
            <xdr:cNvPr id="61" name="Rectangle: Rounded Corners 60">
              <a:extLst>
                <a:ext uri="{FF2B5EF4-FFF2-40B4-BE49-F238E27FC236}">
                  <a16:creationId xmlns:a16="http://schemas.microsoft.com/office/drawing/2014/main" id="{373D0F1C-3763-4430-97E1-E4987D70F0EF}"/>
                </a:ext>
              </a:extLst>
            </xdr:cNvPr>
            <xdr:cNvSpPr/>
          </xdr:nvSpPr>
          <xdr:spPr>
            <a:xfrm>
              <a:off x="533400" y="8963027"/>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5A4CAC4-7395-4C5A-971A-D470A4976B22}" type="TxLink">
                <a:rPr lang="en-US" sz="1200" b="1" i="0" u="none" strike="noStrike">
                  <a:solidFill>
                    <a:schemeClr val="bg1"/>
                  </a:solidFill>
                  <a:latin typeface="Calibri"/>
                  <a:cs typeface="Calibri"/>
                </a:rPr>
                <a:pPr algn="ctr"/>
                <a:t> 72,768 </a:t>
              </a:fld>
              <a:endParaRPr lang="en-US" sz="3200" b="1">
                <a:solidFill>
                  <a:schemeClr val="bg1"/>
                </a:solidFill>
                <a:latin typeface="Avenir"/>
              </a:endParaRPr>
            </a:p>
          </xdr:txBody>
        </xdr:sp>
        <xdr:sp macro="" textlink="'Pivot Table'!M6">
          <xdr:nvSpPr>
            <xdr:cNvPr id="62" name="Rectangle: Rounded Corners 61">
              <a:extLst>
                <a:ext uri="{FF2B5EF4-FFF2-40B4-BE49-F238E27FC236}">
                  <a16:creationId xmlns:a16="http://schemas.microsoft.com/office/drawing/2014/main" id="{A6BB363A-B8A6-4E16-8D1C-B8BD68538127}"/>
                </a:ext>
              </a:extLst>
            </xdr:cNvPr>
            <xdr:cNvSpPr/>
          </xdr:nvSpPr>
          <xdr:spPr>
            <a:xfrm>
              <a:off x="533400" y="9238194"/>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50E45D8-FB1C-49EE-8703-05CBC79D74B6}" type="TxLink">
                <a:rPr lang="en-US" sz="1200" b="1" i="0" u="none" strike="noStrike">
                  <a:solidFill>
                    <a:schemeClr val="bg1"/>
                  </a:solidFill>
                  <a:latin typeface="Calibri"/>
                  <a:cs typeface="Calibri"/>
                </a:rPr>
                <a:pPr algn="ctr"/>
                <a:t> 16,488 </a:t>
              </a:fld>
              <a:endParaRPr lang="en-US" sz="3200" b="1">
                <a:solidFill>
                  <a:schemeClr val="bg1"/>
                </a:solidFill>
                <a:latin typeface="Avenir"/>
              </a:endParaRPr>
            </a:p>
          </xdr:txBody>
        </xdr:sp>
        <xdr:sp macro="" textlink="'Pivot Table'!M7">
          <xdr:nvSpPr>
            <xdr:cNvPr id="63" name="Rectangle: Rounded Corners 62">
              <a:extLst>
                <a:ext uri="{FF2B5EF4-FFF2-40B4-BE49-F238E27FC236}">
                  <a16:creationId xmlns:a16="http://schemas.microsoft.com/office/drawing/2014/main" id="{89239235-715B-48EE-AFD9-32FA15EDD961}"/>
                </a:ext>
              </a:extLst>
            </xdr:cNvPr>
            <xdr:cNvSpPr/>
          </xdr:nvSpPr>
          <xdr:spPr>
            <a:xfrm>
              <a:off x="533400" y="9513361"/>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E20CD8-C6C8-4F78-B632-2F71F66204BA}" type="TxLink">
                <a:rPr lang="en-US" sz="1200" b="1" i="0" u="none" strike="noStrike">
                  <a:solidFill>
                    <a:schemeClr val="bg1"/>
                  </a:solidFill>
                  <a:latin typeface="Calibri"/>
                  <a:cs typeface="Calibri"/>
                </a:rPr>
                <a:pPr algn="ctr"/>
                <a:t> 13,188 </a:t>
              </a:fld>
              <a:endParaRPr lang="en-US" sz="3200" b="1">
                <a:solidFill>
                  <a:schemeClr val="bg1"/>
                </a:solidFill>
                <a:latin typeface="Avenir"/>
              </a:endParaRPr>
            </a:p>
          </xdr:txBody>
        </xdr:sp>
        <xdr:sp macro="" textlink="'Pivot Table'!M8">
          <xdr:nvSpPr>
            <xdr:cNvPr id="64" name="Rectangle: Rounded Corners 63">
              <a:extLst>
                <a:ext uri="{FF2B5EF4-FFF2-40B4-BE49-F238E27FC236}">
                  <a16:creationId xmlns:a16="http://schemas.microsoft.com/office/drawing/2014/main" id="{8EA5E94E-98A0-402C-9D8A-1579B5015F7D}"/>
                </a:ext>
              </a:extLst>
            </xdr:cNvPr>
            <xdr:cNvSpPr/>
          </xdr:nvSpPr>
          <xdr:spPr>
            <a:xfrm>
              <a:off x="533400" y="9788529"/>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9E73E4-9D87-4CE6-A439-CCF378C43BCF}" type="TxLink">
                <a:rPr lang="en-US" sz="1200" b="1" i="0" u="none" strike="noStrike">
                  <a:solidFill>
                    <a:schemeClr val="bg1"/>
                  </a:solidFill>
                  <a:latin typeface="Calibri"/>
                  <a:cs typeface="Calibri"/>
                </a:rPr>
                <a:pPr algn="ctr"/>
                <a:t> 11,856 </a:t>
              </a:fld>
              <a:endParaRPr lang="en-US" sz="3200" b="1">
                <a:solidFill>
                  <a:schemeClr val="bg1"/>
                </a:solidFill>
                <a:latin typeface="Avenir"/>
              </a:endParaRPr>
            </a:p>
          </xdr:txBody>
        </xdr:sp>
      </xdr:grpSp>
      <xdr:grpSp>
        <xdr:nvGrpSpPr>
          <xdr:cNvPr id="77" name="Group 76">
            <a:extLst>
              <a:ext uri="{FF2B5EF4-FFF2-40B4-BE49-F238E27FC236}">
                <a16:creationId xmlns:a16="http://schemas.microsoft.com/office/drawing/2014/main" id="{0EF6D06D-2347-4428-A221-AD241BC9515D}"/>
              </a:ext>
            </a:extLst>
          </xdr:cNvPr>
          <xdr:cNvGrpSpPr/>
        </xdr:nvGrpSpPr>
        <xdr:grpSpPr>
          <a:xfrm>
            <a:off x="685800" y="8565093"/>
            <a:ext cx="1646766" cy="1662644"/>
            <a:chOff x="685800" y="8565093"/>
            <a:chExt cx="1646766" cy="1662644"/>
          </a:xfrm>
        </xdr:grpSpPr>
        <xdr:grpSp>
          <xdr:nvGrpSpPr>
            <xdr:cNvPr id="51" name="Group 50">
              <a:extLst>
                <a:ext uri="{FF2B5EF4-FFF2-40B4-BE49-F238E27FC236}">
                  <a16:creationId xmlns:a16="http://schemas.microsoft.com/office/drawing/2014/main" id="{E02D7066-9FB5-44AC-965F-966449B5FE5D}"/>
                </a:ext>
              </a:extLst>
            </xdr:cNvPr>
            <xdr:cNvGrpSpPr/>
          </xdr:nvGrpSpPr>
          <xdr:grpSpPr>
            <a:xfrm>
              <a:off x="685800" y="8565093"/>
              <a:ext cx="1646766" cy="1662644"/>
              <a:chOff x="533400" y="8412693"/>
              <a:chExt cx="1646766" cy="1662644"/>
            </a:xfrm>
          </xdr:grpSpPr>
          <xdr:sp macro="" textlink="'Pivot Table'!A3">
            <xdr:nvSpPr>
              <xdr:cNvPr id="52" name="Rectangle: Rounded Corners 51">
                <a:extLst>
                  <a:ext uri="{FF2B5EF4-FFF2-40B4-BE49-F238E27FC236}">
                    <a16:creationId xmlns:a16="http://schemas.microsoft.com/office/drawing/2014/main" id="{C3310996-D293-45CD-B15B-7EDC7EBCC34D}"/>
                  </a:ext>
                </a:extLst>
              </xdr:cNvPr>
              <xdr:cNvSpPr/>
            </xdr:nvSpPr>
            <xdr:spPr>
              <a:xfrm>
                <a:off x="533400" y="8412693"/>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0CA5AA2-B271-4593-8712-7D86114BCC92}" type="TxLink">
                  <a:rPr lang="en-US" sz="1200" b="1" i="0" u="none" strike="noStrike">
                    <a:solidFill>
                      <a:schemeClr val="bg1"/>
                    </a:solidFill>
                    <a:latin typeface="Avenir"/>
                    <a:cs typeface="Calibri"/>
                  </a:rPr>
                  <a:pPr algn="ctr"/>
                  <a:t>Advertising</a:t>
                </a:fld>
                <a:endParaRPr lang="en-US" sz="3200" b="1">
                  <a:solidFill>
                    <a:schemeClr val="bg1"/>
                  </a:solidFill>
                  <a:latin typeface="Avenir"/>
                </a:endParaRPr>
              </a:p>
            </xdr:txBody>
          </xdr:sp>
          <xdr:sp macro="" textlink="'Pivot Table'!A4">
            <xdr:nvSpPr>
              <xdr:cNvPr id="53" name="Rectangle: Rounded Corners 52">
                <a:extLst>
                  <a:ext uri="{FF2B5EF4-FFF2-40B4-BE49-F238E27FC236}">
                    <a16:creationId xmlns:a16="http://schemas.microsoft.com/office/drawing/2014/main" id="{5841D767-868C-4186-AF89-61B67FF81E86}"/>
                  </a:ext>
                </a:extLst>
              </xdr:cNvPr>
              <xdr:cNvSpPr/>
            </xdr:nvSpPr>
            <xdr:spPr>
              <a:xfrm>
                <a:off x="533400" y="8687860"/>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E79F256-4E9A-4A53-A0F7-40056B5D8036}" type="TxLink">
                  <a:rPr lang="en-US" sz="1200" b="1" i="0" u="none" strike="noStrike">
                    <a:solidFill>
                      <a:schemeClr val="bg1"/>
                    </a:solidFill>
                    <a:latin typeface="Avenir"/>
                    <a:cs typeface="Calibri"/>
                  </a:rPr>
                  <a:pPr algn="ctr"/>
                  <a:t>Asset sale</a:t>
                </a:fld>
                <a:endParaRPr lang="en-US" sz="3200" b="1">
                  <a:solidFill>
                    <a:schemeClr val="bg1"/>
                  </a:solidFill>
                  <a:latin typeface="Avenir"/>
                </a:endParaRPr>
              </a:p>
            </xdr:txBody>
          </xdr:sp>
          <xdr:sp macro="" textlink="'Pivot Table'!A5">
            <xdr:nvSpPr>
              <xdr:cNvPr id="54" name="Rectangle: Rounded Corners 53">
                <a:extLst>
                  <a:ext uri="{FF2B5EF4-FFF2-40B4-BE49-F238E27FC236}">
                    <a16:creationId xmlns:a16="http://schemas.microsoft.com/office/drawing/2014/main" id="{8C0DF0CA-1531-4A44-B43B-21F1BAFACF6D}"/>
                  </a:ext>
                </a:extLst>
              </xdr:cNvPr>
              <xdr:cNvSpPr/>
            </xdr:nvSpPr>
            <xdr:spPr>
              <a:xfrm>
                <a:off x="533400" y="8963027"/>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B0B801B-DB30-422F-971A-4D80906AFF16}" type="TxLink">
                  <a:rPr lang="en-US" sz="1200" b="1" i="0" u="none" strike="noStrike">
                    <a:solidFill>
                      <a:schemeClr val="bg1"/>
                    </a:solidFill>
                    <a:latin typeface="Avenir"/>
                    <a:cs typeface="Calibri"/>
                  </a:rPr>
                  <a:pPr algn="ctr"/>
                  <a:t>Licensing</a:t>
                </a:fld>
                <a:endParaRPr lang="en-US" sz="3200" b="1">
                  <a:solidFill>
                    <a:schemeClr val="bg1"/>
                  </a:solidFill>
                  <a:latin typeface="Avenir"/>
                </a:endParaRPr>
              </a:p>
            </xdr:txBody>
          </xdr:sp>
          <xdr:sp macro="" textlink="'Pivot Table'!A6">
            <xdr:nvSpPr>
              <xdr:cNvPr id="55" name="Rectangle: Rounded Corners 54">
                <a:extLst>
                  <a:ext uri="{FF2B5EF4-FFF2-40B4-BE49-F238E27FC236}">
                    <a16:creationId xmlns:a16="http://schemas.microsoft.com/office/drawing/2014/main" id="{CC9BE36E-4BFE-42E8-AFAC-D75E7DDC1914}"/>
                  </a:ext>
                </a:extLst>
              </xdr:cNvPr>
              <xdr:cNvSpPr/>
            </xdr:nvSpPr>
            <xdr:spPr>
              <a:xfrm>
                <a:off x="533400" y="9238194"/>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EFF4CAC-0B6C-4F44-BA24-7E10B598C001}" type="TxLink">
                  <a:rPr lang="en-US" sz="1200" b="1" i="0" u="none" strike="noStrike">
                    <a:solidFill>
                      <a:schemeClr val="bg1"/>
                    </a:solidFill>
                    <a:latin typeface="Avenir"/>
                    <a:cs typeface="Calibri"/>
                  </a:rPr>
                  <a:pPr algn="ctr"/>
                  <a:t>Renting</a:t>
                </a:fld>
                <a:endParaRPr lang="en-US" sz="3200" b="1">
                  <a:solidFill>
                    <a:schemeClr val="bg1"/>
                  </a:solidFill>
                  <a:latin typeface="Avenir"/>
                </a:endParaRPr>
              </a:p>
            </xdr:txBody>
          </xdr:sp>
          <xdr:sp macro="" textlink="'Pivot Table'!A7">
            <xdr:nvSpPr>
              <xdr:cNvPr id="56" name="Rectangle: Rounded Corners 55">
                <a:extLst>
                  <a:ext uri="{FF2B5EF4-FFF2-40B4-BE49-F238E27FC236}">
                    <a16:creationId xmlns:a16="http://schemas.microsoft.com/office/drawing/2014/main" id="{B57745F0-5410-44FC-AAAA-1D4DD88225A8}"/>
                  </a:ext>
                </a:extLst>
              </xdr:cNvPr>
              <xdr:cNvSpPr/>
            </xdr:nvSpPr>
            <xdr:spPr>
              <a:xfrm>
                <a:off x="607483" y="9513361"/>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2DD5CF3-7509-4266-90FE-53C0BF2BC0FB}" type="TxLink">
                  <a:rPr lang="en-US" sz="1200" b="1" i="0" u="none" strike="noStrike">
                    <a:solidFill>
                      <a:schemeClr val="bg1"/>
                    </a:solidFill>
                    <a:latin typeface="Avenir"/>
                    <a:cs typeface="Calibri"/>
                  </a:rPr>
                  <a:pPr algn="ctr"/>
                  <a:t>Subscription</a:t>
                </a:fld>
                <a:endParaRPr lang="en-US" sz="3200" b="1">
                  <a:solidFill>
                    <a:schemeClr val="bg1"/>
                  </a:solidFill>
                  <a:latin typeface="Avenir"/>
                </a:endParaRPr>
              </a:p>
            </xdr:txBody>
          </xdr:sp>
          <xdr:sp macro="" textlink="'Pivot Table'!A8">
            <xdr:nvSpPr>
              <xdr:cNvPr id="57" name="Rectangle: Rounded Corners 56">
                <a:extLst>
                  <a:ext uri="{FF2B5EF4-FFF2-40B4-BE49-F238E27FC236}">
                    <a16:creationId xmlns:a16="http://schemas.microsoft.com/office/drawing/2014/main" id="{366C4D90-1798-4127-93F9-442838F4C5BC}"/>
                  </a:ext>
                </a:extLst>
              </xdr:cNvPr>
              <xdr:cNvSpPr/>
            </xdr:nvSpPr>
            <xdr:spPr>
              <a:xfrm>
                <a:off x="533400" y="9788529"/>
                <a:ext cx="1572683" cy="28680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5BE111D-12D1-45EA-B719-5F0C88D6F84C}" type="TxLink">
                  <a:rPr lang="en-US" sz="1200" b="1" i="0" u="none" strike="noStrike">
                    <a:solidFill>
                      <a:schemeClr val="bg1"/>
                    </a:solidFill>
                    <a:latin typeface="Avenir"/>
                    <a:cs typeface="Calibri"/>
                  </a:rPr>
                  <a:pPr algn="ctr"/>
                  <a:t>Usage fees</a:t>
                </a:fld>
                <a:endParaRPr lang="en-US" sz="3200" b="1">
                  <a:solidFill>
                    <a:schemeClr val="bg1"/>
                  </a:solidFill>
                  <a:latin typeface="Avenir"/>
                </a:endParaRPr>
              </a:p>
            </xdr:txBody>
          </xdr:sp>
        </xdr:grpSp>
        <xdr:sp macro="" textlink="">
          <xdr:nvSpPr>
            <xdr:cNvPr id="67" name="Flowchart: Connector 66">
              <a:extLst>
                <a:ext uri="{FF2B5EF4-FFF2-40B4-BE49-F238E27FC236}">
                  <a16:creationId xmlns:a16="http://schemas.microsoft.com/office/drawing/2014/main" id="{28E9B4E0-6C3B-4F37-A59C-562DA049ADF1}"/>
                </a:ext>
              </a:extLst>
            </xdr:cNvPr>
            <xdr:cNvSpPr/>
          </xdr:nvSpPr>
          <xdr:spPr>
            <a:xfrm>
              <a:off x="685800" y="8635999"/>
              <a:ext cx="148167" cy="137584"/>
            </a:xfrm>
            <a:prstGeom prst="flowChart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Flowchart: Connector 67">
              <a:extLst>
                <a:ext uri="{FF2B5EF4-FFF2-40B4-BE49-F238E27FC236}">
                  <a16:creationId xmlns:a16="http://schemas.microsoft.com/office/drawing/2014/main" id="{5341E06B-4F19-47BC-B520-98B4DF80C1EA}"/>
                </a:ext>
              </a:extLst>
            </xdr:cNvPr>
            <xdr:cNvSpPr/>
          </xdr:nvSpPr>
          <xdr:spPr>
            <a:xfrm>
              <a:off x="685800" y="8935860"/>
              <a:ext cx="148167" cy="137584"/>
            </a:xfrm>
            <a:prstGeom prst="flowChart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Flowchart: Connector 68">
              <a:extLst>
                <a:ext uri="{FF2B5EF4-FFF2-40B4-BE49-F238E27FC236}">
                  <a16:creationId xmlns:a16="http://schemas.microsoft.com/office/drawing/2014/main" id="{2C7CCE26-7BC1-4E71-9AA5-C6C92F0E982F}"/>
                </a:ext>
              </a:extLst>
            </xdr:cNvPr>
            <xdr:cNvSpPr/>
          </xdr:nvSpPr>
          <xdr:spPr>
            <a:xfrm>
              <a:off x="685800" y="9184217"/>
              <a:ext cx="148167" cy="137584"/>
            </a:xfrm>
            <a:prstGeom prst="flowChart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Flowchart: Connector 69">
              <a:extLst>
                <a:ext uri="{FF2B5EF4-FFF2-40B4-BE49-F238E27FC236}">
                  <a16:creationId xmlns:a16="http://schemas.microsoft.com/office/drawing/2014/main" id="{64C6C945-6948-48E0-A3F5-C779F9C47D7A}"/>
                </a:ext>
              </a:extLst>
            </xdr:cNvPr>
            <xdr:cNvSpPr/>
          </xdr:nvSpPr>
          <xdr:spPr>
            <a:xfrm>
              <a:off x="685800" y="9463616"/>
              <a:ext cx="148167" cy="137584"/>
            </a:xfrm>
            <a:prstGeom prst="flowChart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Flowchart: Connector 70">
              <a:extLst>
                <a:ext uri="{FF2B5EF4-FFF2-40B4-BE49-F238E27FC236}">
                  <a16:creationId xmlns:a16="http://schemas.microsoft.com/office/drawing/2014/main" id="{35ECC628-3DBE-4036-8860-0073D9F65CF8}"/>
                </a:ext>
              </a:extLst>
            </xdr:cNvPr>
            <xdr:cNvSpPr/>
          </xdr:nvSpPr>
          <xdr:spPr>
            <a:xfrm>
              <a:off x="685800" y="9733139"/>
              <a:ext cx="148167" cy="137584"/>
            </a:xfrm>
            <a:prstGeom prst="flowChart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Flowchart: Connector 71">
              <a:extLst>
                <a:ext uri="{FF2B5EF4-FFF2-40B4-BE49-F238E27FC236}">
                  <a16:creationId xmlns:a16="http://schemas.microsoft.com/office/drawing/2014/main" id="{FBBBBD63-15AF-400A-BB89-E126F4BC3064}"/>
                </a:ext>
              </a:extLst>
            </xdr:cNvPr>
            <xdr:cNvSpPr/>
          </xdr:nvSpPr>
          <xdr:spPr>
            <a:xfrm>
              <a:off x="685800" y="9980084"/>
              <a:ext cx="148167" cy="137584"/>
            </a:xfrm>
            <a:prstGeom prst="flowChart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29</xdr:col>
      <xdr:colOff>469905</xdr:colOff>
      <xdr:row>3</xdr:row>
      <xdr:rowOff>137584</xdr:rowOff>
    </xdr:from>
    <xdr:to>
      <xdr:col>32</xdr:col>
      <xdr:colOff>416989</xdr:colOff>
      <xdr:row>48</xdr:row>
      <xdr:rowOff>14818</xdr:rowOff>
    </xdr:to>
    <xdr:grpSp>
      <xdr:nvGrpSpPr>
        <xdr:cNvPr id="83" name="Group 82">
          <a:extLst>
            <a:ext uri="{FF2B5EF4-FFF2-40B4-BE49-F238E27FC236}">
              <a16:creationId xmlns:a16="http://schemas.microsoft.com/office/drawing/2014/main" id="{4B695286-5C3B-436B-8DB1-A6BD3C6800D8}"/>
            </a:ext>
          </a:extLst>
        </xdr:cNvPr>
        <xdr:cNvGrpSpPr>
          <a:grpSpLocks noChangeAspect="1"/>
        </xdr:cNvGrpSpPr>
      </xdr:nvGrpSpPr>
      <xdr:grpSpPr>
        <a:xfrm>
          <a:off x="18249905" y="695946"/>
          <a:ext cx="1786394" cy="8252665"/>
          <a:chOff x="15392405" y="1206500"/>
          <a:chExt cx="1788584" cy="7822106"/>
        </a:xfrm>
      </xdr:grpSpPr>
      <xdr:sp macro="" textlink="'Pivot Table'!V3">
        <xdr:nvSpPr>
          <xdr:cNvPr id="79" name="Rectangle: Rounded Corners 78">
            <a:extLst>
              <a:ext uri="{FF2B5EF4-FFF2-40B4-BE49-F238E27FC236}">
                <a16:creationId xmlns:a16="http://schemas.microsoft.com/office/drawing/2014/main" id="{8742A4D1-F6AF-42F8-817B-93BDF3324F24}"/>
              </a:ext>
            </a:extLst>
          </xdr:cNvPr>
          <xdr:cNvSpPr/>
        </xdr:nvSpPr>
        <xdr:spPr>
          <a:xfrm>
            <a:off x="15652750" y="1206500"/>
            <a:ext cx="1174750" cy="151341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baseline="0">
                <a:solidFill>
                  <a:schemeClr val="bg1"/>
                </a:solidFill>
                <a:latin typeface="Calibri"/>
                <a:cs typeface="Calibri"/>
              </a:rPr>
              <a:t>  </a:t>
            </a:r>
            <a:fld id="{384181DB-11B7-4720-B07B-3FEA3D6BED9D}" type="TxLink">
              <a:rPr lang="en-US" sz="2400" b="1" i="0" u="none" strike="noStrike">
                <a:solidFill>
                  <a:schemeClr val="bg1"/>
                </a:solidFill>
                <a:latin typeface="Calibri"/>
                <a:cs typeface="Calibri"/>
              </a:rPr>
              <a:pPr algn="ctr"/>
              <a:t> 69,079 </a:t>
            </a:fld>
            <a:endParaRPr lang="en-US" sz="2400" b="1">
              <a:solidFill>
                <a:schemeClr val="bg1"/>
              </a:solidFill>
            </a:endParaRPr>
          </a:p>
        </xdr:txBody>
      </xdr:sp>
      <xdr:sp macro="" textlink="'Pivot Table'!V3">
        <xdr:nvSpPr>
          <xdr:cNvPr id="84" name="Rectangle: Rounded Corners 83">
            <a:extLst>
              <a:ext uri="{FF2B5EF4-FFF2-40B4-BE49-F238E27FC236}">
                <a16:creationId xmlns:a16="http://schemas.microsoft.com/office/drawing/2014/main" id="{5006507E-7658-4F75-8FD7-E862B3D227DC}"/>
              </a:ext>
            </a:extLst>
          </xdr:cNvPr>
          <xdr:cNvSpPr/>
        </xdr:nvSpPr>
        <xdr:spPr>
          <a:xfrm>
            <a:off x="15783984" y="3771900"/>
            <a:ext cx="1174750" cy="4557183"/>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a:solidFill>
                <a:schemeClr val="bg1"/>
              </a:solidFill>
            </a:endParaRPr>
          </a:p>
        </xdr:txBody>
      </xdr:sp>
      <xdr:sp macro="" textlink="">
        <xdr:nvSpPr>
          <xdr:cNvPr id="85" name="Rectangle: Rounded Corners 84">
            <a:extLst>
              <a:ext uri="{FF2B5EF4-FFF2-40B4-BE49-F238E27FC236}">
                <a16:creationId xmlns:a16="http://schemas.microsoft.com/office/drawing/2014/main" id="{EC6A18EF-7A7E-46EC-9964-E35FDE196F86}"/>
              </a:ext>
            </a:extLst>
          </xdr:cNvPr>
          <xdr:cNvSpPr/>
        </xdr:nvSpPr>
        <xdr:spPr>
          <a:xfrm>
            <a:off x="15392405" y="2073273"/>
            <a:ext cx="1746250" cy="70379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venir"/>
              </a:rPr>
              <a:t>Average</a:t>
            </a:r>
            <a:r>
              <a:rPr lang="en-US" sz="1400" b="1" baseline="0">
                <a:latin typeface="Avenir"/>
              </a:rPr>
              <a:t> </a:t>
            </a:r>
            <a:endParaRPr lang="en-US" sz="1100" b="1" baseline="0">
              <a:latin typeface="Avenir"/>
            </a:endParaRPr>
          </a:p>
          <a:p>
            <a:pPr algn="ctr"/>
            <a:r>
              <a:rPr lang="en-US" sz="1000" b="1">
                <a:latin typeface="Avenir"/>
              </a:rPr>
              <a:t>Monthly Income</a:t>
            </a:r>
          </a:p>
        </xdr:txBody>
      </xdr:sp>
      <xdr:sp macro="" textlink="">
        <xdr:nvSpPr>
          <xdr:cNvPr id="87" name="Rectangle: Rounded Corners 86">
            <a:extLst>
              <a:ext uri="{FF2B5EF4-FFF2-40B4-BE49-F238E27FC236}">
                <a16:creationId xmlns:a16="http://schemas.microsoft.com/office/drawing/2014/main" id="{2ED59103-FE5C-4625-A5B4-906B7FF54490}"/>
              </a:ext>
            </a:extLst>
          </xdr:cNvPr>
          <xdr:cNvSpPr/>
        </xdr:nvSpPr>
        <xdr:spPr>
          <a:xfrm>
            <a:off x="15434739" y="3163356"/>
            <a:ext cx="1746250" cy="70379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venir"/>
              </a:rPr>
              <a:t>Operating</a:t>
            </a:r>
          </a:p>
          <a:p>
            <a:pPr algn="ctr"/>
            <a:r>
              <a:rPr lang="en-US" sz="1400" b="1">
                <a:latin typeface="Avenir"/>
              </a:rPr>
              <a:t>Profits</a:t>
            </a:r>
            <a:endParaRPr lang="en-US" sz="1000" b="1">
              <a:latin typeface="Avenir"/>
            </a:endParaRPr>
          </a:p>
        </xdr:txBody>
      </xdr:sp>
      <xdr:sp macro="" textlink="'Pivot Table'!K22">
        <xdr:nvSpPr>
          <xdr:cNvPr id="88" name="Rectangle: Rounded Corners 87">
            <a:extLst>
              <a:ext uri="{FF2B5EF4-FFF2-40B4-BE49-F238E27FC236}">
                <a16:creationId xmlns:a16="http://schemas.microsoft.com/office/drawing/2014/main" id="{1091A46A-E6EF-4E55-BBB3-E374485D1E84}"/>
              </a:ext>
            </a:extLst>
          </xdr:cNvPr>
          <xdr:cNvSpPr/>
        </xdr:nvSpPr>
        <xdr:spPr>
          <a:xfrm>
            <a:off x="15646400" y="5888567"/>
            <a:ext cx="1174750" cy="82126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E9F0DC2-128C-4AAA-A714-8A73AE9239EC}" type="TxLink">
              <a:rPr lang="en-US" sz="2000" b="1" i="0" u="none" strike="noStrike">
                <a:solidFill>
                  <a:schemeClr val="bg1"/>
                </a:solidFill>
                <a:latin typeface="Calibri"/>
                <a:cs typeface="Calibri"/>
              </a:rPr>
              <a:pPr algn="ctr"/>
              <a:t> 164,322 </a:t>
            </a:fld>
            <a:endParaRPr lang="en-US" sz="4400" b="1">
              <a:solidFill>
                <a:schemeClr val="bg1"/>
              </a:solidFill>
            </a:endParaRPr>
          </a:p>
        </xdr:txBody>
      </xdr:sp>
      <xdr:sp macro="" textlink="'Pivot Table'!K22">
        <xdr:nvSpPr>
          <xdr:cNvPr id="90" name="Rectangle: Rounded Corners 89">
            <a:extLst>
              <a:ext uri="{FF2B5EF4-FFF2-40B4-BE49-F238E27FC236}">
                <a16:creationId xmlns:a16="http://schemas.microsoft.com/office/drawing/2014/main" id="{0A89E832-E07A-423D-AE3A-1131F1C4D559}"/>
              </a:ext>
            </a:extLst>
          </xdr:cNvPr>
          <xdr:cNvSpPr/>
        </xdr:nvSpPr>
        <xdr:spPr>
          <a:xfrm>
            <a:off x="15714133" y="5590295"/>
            <a:ext cx="1174750" cy="82126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E9F0DC2-128C-4AAA-A714-8A73AE9239EC}" type="TxLink">
              <a:rPr lang="en-US" sz="2000" b="1" i="0" u="none" strike="noStrike">
                <a:solidFill>
                  <a:schemeClr val="bg1"/>
                </a:solidFill>
                <a:latin typeface="Calibri"/>
                <a:cs typeface="Calibri"/>
              </a:rPr>
              <a:pPr algn="ctr"/>
              <a:t> 164,322 </a:t>
            </a:fld>
            <a:endParaRPr lang="en-US" sz="4400" b="1">
              <a:solidFill>
                <a:schemeClr val="bg1"/>
              </a:solidFill>
            </a:endParaRPr>
          </a:p>
        </xdr:txBody>
      </xdr:sp>
      <xdr:sp macro="" textlink="'Pivot Table'!V21">
        <xdr:nvSpPr>
          <xdr:cNvPr id="91" name="Rectangle: Rounded Corners 90">
            <a:extLst>
              <a:ext uri="{FF2B5EF4-FFF2-40B4-BE49-F238E27FC236}">
                <a16:creationId xmlns:a16="http://schemas.microsoft.com/office/drawing/2014/main" id="{A6E1A88E-AFC0-4DFF-9BF7-B7FBCB9BDE86}"/>
              </a:ext>
            </a:extLst>
          </xdr:cNvPr>
          <xdr:cNvSpPr/>
        </xdr:nvSpPr>
        <xdr:spPr>
          <a:xfrm>
            <a:off x="15601950" y="6299615"/>
            <a:ext cx="1278466" cy="491305"/>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0A4152A-EC9F-4272-841C-BF8CF84821D1}" type="TxLink">
              <a:rPr lang="en-US" sz="1200" b="1" i="0" u="none" strike="noStrike">
                <a:solidFill>
                  <a:schemeClr val="bg1"/>
                </a:solidFill>
                <a:latin typeface="Calibri"/>
                <a:cs typeface="Calibri"/>
              </a:rPr>
              <a:pPr algn="ctr"/>
              <a:t> 493,010 </a:t>
            </a:fld>
            <a:endParaRPr lang="en-US" sz="4800" b="1">
              <a:solidFill>
                <a:schemeClr val="bg1"/>
              </a:solidFill>
            </a:endParaRPr>
          </a:p>
        </xdr:txBody>
      </xdr:sp>
      <xdr:sp macro="" textlink="'Pivot Table'!K22">
        <xdr:nvSpPr>
          <xdr:cNvPr id="93" name="Rectangle: Rounded Corners 92">
            <a:extLst>
              <a:ext uri="{FF2B5EF4-FFF2-40B4-BE49-F238E27FC236}">
                <a16:creationId xmlns:a16="http://schemas.microsoft.com/office/drawing/2014/main" id="{EDF6E906-2A75-4CD3-B0D6-7C55582AA189}"/>
              </a:ext>
            </a:extLst>
          </xdr:cNvPr>
          <xdr:cNvSpPr/>
        </xdr:nvSpPr>
        <xdr:spPr>
          <a:xfrm>
            <a:off x="15612533" y="6015493"/>
            <a:ext cx="1278467" cy="314956"/>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B2B</a:t>
            </a:r>
          </a:p>
        </xdr:txBody>
      </xdr:sp>
      <xdr:sp macro="" textlink="'Pivot Table'!W21">
        <xdr:nvSpPr>
          <xdr:cNvPr id="94" name="Rectangle: Rounded Corners 93">
            <a:extLst>
              <a:ext uri="{FF2B5EF4-FFF2-40B4-BE49-F238E27FC236}">
                <a16:creationId xmlns:a16="http://schemas.microsoft.com/office/drawing/2014/main" id="{F97809B6-A6D6-4A7D-B368-FD4389AF3815}"/>
              </a:ext>
            </a:extLst>
          </xdr:cNvPr>
          <xdr:cNvSpPr/>
        </xdr:nvSpPr>
        <xdr:spPr>
          <a:xfrm>
            <a:off x="15807266" y="6577856"/>
            <a:ext cx="882650" cy="34042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4790B6F-5F6E-4DA1-8779-D42A4E4BAE01}" type="TxLink">
              <a:rPr lang="en-US" sz="1200" b="1" i="0" u="none" strike="noStrike">
                <a:solidFill>
                  <a:schemeClr val="bg1"/>
                </a:solidFill>
                <a:latin typeface="Calibri"/>
                <a:cs typeface="Calibri"/>
              </a:rPr>
              <a:pPr algn="ctr"/>
              <a:t>60.01%</a:t>
            </a:fld>
            <a:endParaRPr lang="en-US" sz="5400" b="1">
              <a:solidFill>
                <a:schemeClr val="bg1"/>
              </a:solidFill>
            </a:endParaRPr>
          </a:p>
        </xdr:txBody>
      </xdr:sp>
      <xdr:sp macro="" textlink="'Pivot Table'!V21">
        <xdr:nvSpPr>
          <xdr:cNvPr id="95" name="Rectangle: Rounded Corners 94">
            <a:extLst>
              <a:ext uri="{FF2B5EF4-FFF2-40B4-BE49-F238E27FC236}">
                <a16:creationId xmlns:a16="http://schemas.microsoft.com/office/drawing/2014/main" id="{59E67C87-E349-413E-82C5-2675B781337B}"/>
              </a:ext>
            </a:extLst>
          </xdr:cNvPr>
          <xdr:cNvSpPr/>
        </xdr:nvSpPr>
        <xdr:spPr>
          <a:xfrm>
            <a:off x="15595605" y="6440695"/>
            <a:ext cx="1278466" cy="491305"/>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0A4152A-EC9F-4272-841C-BF8CF84821D1}" type="TxLink">
              <a:rPr lang="en-US" sz="1200" b="1" i="0" u="none" strike="noStrike">
                <a:solidFill>
                  <a:schemeClr val="bg1"/>
                </a:solidFill>
                <a:latin typeface="Calibri"/>
                <a:cs typeface="Calibri"/>
              </a:rPr>
              <a:pPr algn="ctr"/>
              <a:t> 493,010 </a:t>
            </a:fld>
            <a:endParaRPr lang="en-US" sz="4800" b="1">
              <a:solidFill>
                <a:schemeClr val="bg1"/>
              </a:solidFill>
            </a:endParaRPr>
          </a:p>
        </xdr:txBody>
      </xdr:sp>
      <xdr:sp macro="" textlink="'Pivot Table'!K22">
        <xdr:nvSpPr>
          <xdr:cNvPr id="96" name="Rectangle: Rounded Corners 95">
            <a:extLst>
              <a:ext uri="{FF2B5EF4-FFF2-40B4-BE49-F238E27FC236}">
                <a16:creationId xmlns:a16="http://schemas.microsoft.com/office/drawing/2014/main" id="{28AC4DE9-7724-4639-8B4D-4C0096ED02A4}"/>
              </a:ext>
            </a:extLst>
          </xdr:cNvPr>
          <xdr:cNvSpPr/>
        </xdr:nvSpPr>
        <xdr:spPr>
          <a:xfrm>
            <a:off x="15606188" y="6156573"/>
            <a:ext cx="1278467" cy="314956"/>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B2B</a:t>
            </a:r>
          </a:p>
        </xdr:txBody>
      </xdr:sp>
      <xdr:sp macro="" textlink="'Pivot Table'!W21">
        <xdr:nvSpPr>
          <xdr:cNvPr id="97" name="Rectangle: Rounded Corners 96">
            <a:extLst>
              <a:ext uri="{FF2B5EF4-FFF2-40B4-BE49-F238E27FC236}">
                <a16:creationId xmlns:a16="http://schemas.microsoft.com/office/drawing/2014/main" id="{82054DCB-AD82-4E52-9EA6-E7C471E66B93}"/>
              </a:ext>
            </a:extLst>
          </xdr:cNvPr>
          <xdr:cNvSpPr/>
        </xdr:nvSpPr>
        <xdr:spPr>
          <a:xfrm>
            <a:off x="15800921" y="6718936"/>
            <a:ext cx="882650" cy="34042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4790B6F-5F6E-4DA1-8779-D42A4E4BAE01}" type="TxLink">
              <a:rPr lang="en-US" sz="1200" b="1" i="0" u="none" strike="noStrike">
                <a:solidFill>
                  <a:schemeClr val="bg1"/>
                </a:solidFill>
                <a:latin typeface="Calibri"/>
                <a:cs typeface="Calibri"/>
              </a:rPr>
              <a:pPr algn="ctr"/>
              <a:t>60.01%</a:t>
            </a:fld>
            <a:endParaRPr lang="en-US" sz="5400" b="1">
              <a:solidFill>
                <a:schemeClr val="bg1"/>
              </a:solidFill>
            </a:endParaRPr>
          </a:p>
        </xdr:txBody>
      </xdr:sp>
      <xdr:sp macro="" textlink="'Pivot Table'!V22">
        <xdr:nvSpPr>
          <xdr:cNvPr id="118" name="Rectangle: Rounded Corners 117">
            <a:extLst>
              <a:ext uri="{FF2B5EF4-FFF2-40B4-BE49-F238E27FC236}">
                <a16:creationId xmlns:a16="http://schemas.microsoft.com/office/drawing/2014/main" id="{C7B21F9B-113F-4277-B80C-31D5231FA879}"/>
              </a:ext>
            </a:extLst>
          </xdr:cNvPr>
          <xdr:cNvSpPr/>
        </xdr:nvSpPr>
        <xdr:spPr>
          <a:xfrm>
            <a:off x="15606186" y="8409937"/>
            <a:ext cx="1278466" cy="491305"/>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69F9569-E603-4CE3-842A-CC35820B44D4}" type="TxLink">
              <a:rPr lang="en-US" sz="1200" b="1" i="0" u="none" strike="noStrike">
                <a:solidFill>
                  <a:schemeClr val="bg1"/>
                </a:solidFill>
                <a:latin typeface="Calibri"/>
                <a:cs typeface="Calibri"/>
              </a:rPr>
              <a:pPr algn="ctr"/>
              <a:t> 328,602 </a:t>
            </a:fld>
            <a:endParaRPr lang="en-US" sz="5400" b="1">
              <a:solidFill>
                <a:schemeClr val="bg1"/>
              </a:solidFill>
            </a:endParaRPr>
          </a:p>
        </xdr:txBody>
      </xdr:sp>
      <xdr:sp macro="" textlink="'Pivot Table'!K22">
        <xdr:nvSpPr>
          <xdr:cNvPr id="119" name="Rectangle: Rounded Corners 118">
            <a:extLst>
              <a:ext uri="{FF2B5EF4-FFF2-40B4-BE49-F238E27FC236}">
                <a16:creationId xmlns:a16="http://schemas.microsoft.com/office/drawing/2014/main" id="{4C462521-09A0-4F80-9DC5-B810F59FC451}"/>
              </a:ext>
            </a:extLst>
          </xdr:cNvPr>
          <xdr:cNvSpPr/>
        </xdr:nvSpPr>
        <xdr:spPr>
          <a:xfrm>
            <a:off x="15616769" y="8125815"/>
            <a:ext cx="1278467" cy="314956"/>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B2C</a:t>
            </a:r>
          </a:p>
        </xdr:txBody>
      </xdr:sp>
      <xdr:sp macro="" textlink="'Pivot Table'!W22">
        <xdr:nvSpPr>
          <xdr:cNvPr id="120" name="Rectangle: Rounded Corners 119">
            <a:extLst>
              <a:ext uri="{FF2B5EF4-FFF2-40B4-BE49-F238E27FC236}">
                <a16:creationId xmlns:a16="http://schemas.microsoft.com/office/drawing/2014/main" id="{4B7B304E-EA5D-479B-9A01-D0F684677E07}"/>
              </a:ext>
            </a:extLst>
          </xdr:cNvPr>
          <xdr:cNvSpPr/>
        </xdr:nvSpPr>
        <xdr:spPr>
          <a:xfrm>
            <a:off x="15811502" y="8688179"/>
            <a:ext cx="882650" cy="34042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B6DB67F-7011-45A2-9A75-752F9E4A6B22}" type="TxLink">
              <a:rPr lang="en-US" sz="1200" b="1" i="0" u="none" strike="noStrike">
                <a:solidFill>
                  <a:schemeClr val="bg1"/>
                </a:solidFill>
                <a:latin typeface="Calibri"/>
                <a:cs typeface="Calibri"/>
              </a:rPr>
              <a:pPr algn="ctr"/>
              <a:t>39.99%</a:t>
            </a:fld>
            <a:endParaRPr lang="en-US" sz="6000" b="1">
              <a:solidFill>
                <a:schemeClr val="bg1"/>
              </a:solidFill>
            </a:endParaRPr>
          </a:p>
        </xdr:txBody>
      </xdr:sp>
    </xdr:grpSp>
    <xdr:clientData/>
  </xdr:twoCellAnchor>
  <xdr:twoCellAnchor>
    <xdr:from>
      <xdr:col>30</xdr:col>
      <xdr:colOff>254000</xdr:colOff>
      <xdr:row>17</xdr:row>
      <xdr:rowOff>127006</xdr:rowOff>
    </xdr:from>
    <xdr:to>
      <xdr:col>32</xdr:col>
      <xdr:colOff>243415</xdr:colOff>
      <xdr:row>29</xdr:row>
      <xdr:rowOff>137589</xdr:rowOff>
    </xdr:to>
    <xdr:graphicFrame macro="">
      <xdr:nvGraphicFramePr>
        <xdr:cNvPr id="86" name="Chart 85">
          <a:extLst>
            <a:ext uri="{FF2B5EF4-FFF2-40B4-BE49-F238E27FC236}">
              <a16:creationId xmlns:a16="http://schemas.microsoft.com/office/drawing/2014/main" id="{1C50D23B-011C-4469-B851-42BB77F7BDF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148161</xdr:colOff>
      <xdr:row>37</xdr:row>
      <xdr:rowOff>137590</xdr:rowOff>
    </xdr:from>
    <xdr:to>
      <xdr:col>32</xdr:col>
      <xdr:colOff>126995</xdr:colOff>
      <xdr:row>44</xdr:row>
      <xdr:rowOff>31757</xdr:rowOff>
    </xdr:to>
    <xdr:graphicFrame macro="">
      <xdr:nvGraphicFramePr>
        <xdr:cNvPr id="89" name="Chart 88">
          <a:extLst>
            <a:ext uri="{FF2B5EF4-FFF2-40B4-BE49-F238E27FC236}">
              <a16:creationId xmlns:a16="http://schemas.microsoft.com/office/drawing/2014/main" id="{B3810E96-D4DA-4980-B53C-0B258E4C011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328083</xdr:colOff>
      <xdr:row>13</xdr:row>
      <xdr:rowOff>10583</xdr:rowOff>
    </xdr:from>
    <xdr:to>
      <xdr:col>23</xdr:col>
      <xdr:colOff>232827</xdr:colOff>
      <xdr:row>38</xdr:row>
      <xdr:rowOff>63502</xdr:rowOff>
    </xdr:to>
    <xdr:graphicFrame macro="">
      <xdr:nvGraphicFramePr>
        <xdr:cNvPr id="73" name="Chart 72">
          <a:extLst>
            <a:ext uri="{FF2B5EF4-FFF2-40B4-BE49-F238E27FC236}">
              <a16:creationId xmlns:a16="http://schemas.microsoft.com/office/drawing/2014/main" id="{DFBD1CA1-ED61-4F39-99D7-C6303B39C5E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137578</xdr:colOff>
      <xdr:row>19</xdr:row>
      <xdr:rowOff>0</xdr:rowOff>
    </xdr:from>
    <xdr:to>
      <xdr:col>18</xdr:col>
      <xdr:colOff>105828</xdr:colOff>
      <xdr:row>31</xdr:row>
      <xdr:rowOff>169333</xdr:rowOff>
    </xdr:to>
    <xdr:sp macro="" textlink="">
      <xdr:nvSpPr>
        <xdr:cNvPr id="3" name="Oval 2">
          <a:extLst>
            <a:ext uri="{FF2B5EF4-FFF2-40B4-BE49-F238E27FC236}">
              <a16:creationId xmlns:a16="http://schemas.microsoft.com/office/drawing/2014/main" id="{5D46135B-0B1F-40BF-AA54-110C8E29B2E8}"/>
            </a:ext>
          </a:extLst>
        </xdr:cNvPr>
        <xdr:cNvSpPr>
          <a:spLocks noChangeAspect="1"/>
        </xdr:cNvSpPr>
      </xdr:nvSpPr>
      <xdr:spPr>
        <a:xfrm>
          <a:off x="8731245" y="3619500"/>
          <a:ext cx="2423583" cy="2455333"/>
        </a:xfrm>
        <a:prstGeom prst="ellipse">
          <a:avLst/>
        </a:prstGeom>
        <a:gradFill flip="none" rotWithShape="1">
          <a:gsLst>
            <a:gs pos="0">
              <a:srgbClr val="34CCEA"/>
            </a:gs>
            <a:gs pos="100000">
              <a:srgbClr val="FF00FF"/>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455077</xdr:colOff>
      <xdr:row>20</xdr:row>
      <xdr:rowOff>141818</xdr:rowOff>
    </xdr:from>
    <xdr:to>
      <xdr:col>17</xdr:col>
      <xdr:colOff>423327</xdr:colOff>
      <xdr:row>30</xdr:row>
      <xdr:rowOff>84666</xdr:rowOff>
    </xdr:to>
    <xdr:sp macro="" textlink="">
      <xdr:nvSpPr>
        <xdr:cNvPr id="75" name="Oval 74">
          <a:extLst>
            <a:ext uri="{FF2B5EF4-FFF2-40B4-BE49-F238E27FC236}">
              <a16:creationId xmlns:a16="http://schemas.microsoft.com/office/drawing/2014/main" id="{FC21C054-960B-420C-B436-653594B789AC}"/>
            </a:ext>
          </a:extLst>
        </xdr:cNvPr>
        <xdr:cNvSpPr>
          <a:spLocks noChangeAspect="1"/>
        </xdr:cNvSpPr>
      </xdr:nvSpPr>
      <xdr:spPr>
        <a:xfrm>
          <a:off x="9048744" y="3951818"/>
          <a:ext cx="1809750" cy="1847848"/>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162978</xdr:colOff>
      <xdr:row>22</xdr:row>
      <xdr:rowOff>179916</xdr:rowOff>
    </xdr:from>
    <xdr:to>
      <xdr:col>19</xdr:col>
      <xdr:colOff>93128</xdr:colOff>
      <xdr:row>27</xdr:row>
      <xdr:rowOff>173566</xdr:rowOff>
    </xdr:to>
    <xdr:sp macro="" textlink="'Pivot Table'!S3">
      <xdr:nvSpPr>
        <xdr:cNvPr id="32" name="Rectangle: Rounded Corners 31">
          <a:extLst>
            <a:ext uri="{FF2B5EF4-FFF2-40B4-BE49-F238E27FC236}">
              <a16:creationId xmlns:a16="http://schemas.microsoft.com/office/drawing/2014/main" id="{D5DC18B9-08FC-4956-BA27-335A2D1B8D24}"/>
            </a:ext>
          </a:extLst>
        </xdr:cNvPr>
        <xdr:cNvSpPr>
          <a:spLocks noChangeAspect="1"/>
        </xdr:cNvSpPr>
      </xdr:nvSpPr>
      <xdr:spPr>
        <a:xfrm>
          <a:off x="8142811" y="4370916"/>
          <a:ext cx="3613150" cy="9461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814ECD0-436B-4F6E-A32D-49B82D03080B}" type="TxLink">
            <a:rPr lang="en-US" sz="4800" b="0" i="0" u="none" strike="noStrike">
              <a:solidFill>
                <a:schemeClr val="bg1"/>
              </a:solidFill>
              <a:latin typeface="Avenir"/>
              <a:ea typeface="+mn-ea"/>
              <a:cs typeface="Calibri"/>
            </a:rPr>
            <a:pPr marL="0" indent="0" algn="ctr"/>
            <a:t>91%</a:t>
          </a:fld>
          <a:endParaRPr lang="en-US" sz="4800" b="0" i="0" u="none" strike="noStrike">
            <a:solidFill>
              <a:schemeClr val="bg1"/>
            </a:solidFill>
            <a:latin typeface="Avenir"/>
            <a:ea typeface="+mn-ea"/>
            <a:cs typeface="Calibri"/>
          </a:endParaRPr>
        </a:p>
      </xdr:txBody>
    </xdr:sp>
    <xdr:clientData/>
  </xdr:twoCellAnchor>
  <xdr:twoCellAnchor>
    <xdr:from>
      <xdr:col>14</xdr:col>
      <xdr:colOff>577844</xdr:colOff>
      <xdr:row>25</xdr:row>
      <xdr:rowOff>170394</xdr:rowOff>
    </xdr:from>
    <xdr:to>
      <xdr:col>17</xdr:col>
      <xdr:colOff>332311</xdr:colOff>
      <xdr:row>28</xdr:row>
      <xdr:rowOff>131236</xdr:rowOff>
    </xdr:to>
    <xdr:sp macro="" textlink="">
      <xdr:nvSpPr>
        <xdr:cNvPr id="33" name="Rectangle: Rounded Corners 32">
          <a:extLst>
            <a:ext uri="{FF2B5EF4-FFF2-40B4-BE49-F238E27FC236}">
              <a16:creationId xmlns:a16="http://schemas.microsoft.com/office/drawing/2014/main" id="{BE413292-78A4-46F1-8A94-B01917857BBB}"/>
            </a:ext>
          </a:extLst>
        </xdr:cNvPr>
        <xdr:cNvSpPr>
          <a:spLocks noChangeAspect="1"/>
        </xdr:cNvSpPr>
      </xdr:nvSpPr>
      <xdr:spPr>
        <a:xfrm>
          <a:off x="9171511" y="4932894"/>
          <a:ext cx="1595967" cy="53234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latin typeface="Avenir"/>
            </a:rPr>
            <a:t>Income Achieved</a:t>
          </a:r>
        </a:p>
      </xdr:txBody>
    </xdr:sp>
    <xdr:clientData/>
  </xdr:twoCellAnchor>
  <xdr:twoCellAnchor>
    <xdr:from>
      <xdr:col>17</xdr:col>
      <xdr:colOff>116417</xdr:colOff>
      <xdr:row>11</xdr:row>
      <xdr:rowOff>52917</xdr:rowOff>
    </xdr:from>
    <xdr:to>
      <xdr:col>18</xdr:col>
      <xdr:colOff>539750</xdr:colOff>
      <xdr:row>20</xdr:row>
      <xdr:rowOff>42333</xdr:rowOff>
    </xdr:to>
    <xdr:cxnSp macro="">
      <xdr:nvCxnSpPr>
        <xdr:cNvPr id="9" name="Straight Connector 8">
          <a:extLst>
            <a:ext uri="{FF2B5EF4-FFF2-40B4-BE49-F238E27FC236}">
              <a16:creationId xmlns:a16="http://schemas.microsoft.com/office/drawing/2014/main" id="{3C2197D4-44C7-4076-9210-B1CB28209851}"/>
            </a:ext>
          </a:extLst>
        </xdr:cNvPr>
        <xdr:cNvCxnSpPr>
          <a:cxnSpLocks noChangeAspect="1"/>
        </xdr:cNvCxnSpPr>
      </xdr:nvCxnSpPr>
      <xdr:spPr>
        <a:xfrm flipH="1">
          <a:off x="10551584" y="2148417"/>
          <a:ext cx="1037166" cy="1703916"/>
        </a:xfrm>
        <a:prstGeom prst="line">
          <a:avLst/>
        </a:prstGeom>
        <a:ln>
          <a:gradFill>
            <a:gsLst>
              <a:gs pos="0">
                <a:srgbClr val="00B0F0"/>
              </a:gs>
              <a:gs pos="74000">
                <a:srgbClr val="FF00F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497416</xdr:colOff>
      <xdr:row>22</xdr:row>
      <xdr:rowOff>137585</xdr:rowOff>
    </xdr:from>
    <xdr:to>
      <xdr:col>20</xdr:col>
      <xdr:colOff>74084</xdr:colOff>
      <xdr:row>23</xdr:row>
      <xdr:rowOff>105835</xdr:rowOff>
    </xdr:to>
    <xdr:cxnSp macro="">
      <xdr:nvCxnSpPr>
        <xdr:cNvPr id="80" name="Straight Connector 79">
          <a:extLst>
            <a:ext uri="{FF2B5EF4-FFF2-40B4-BE49-F238E27FC236}">
              <a16:creationId xmlns:a16="http://schemas.microsoft.com/office/drawing/2014/main" id="{6CF67811-86AE-45EC-B51A-09C1838D33A9}"/>
            </a:ext>
          </a:extLst>
        </xdr:cNvPr>
        <xdr:cNvCxnSpPr>
          <a:cxnSpLocks noChangeAspect="1"/>
        </xdr:cNvCxnSpPr>
      </xdr:nvCxnSpPr>
      <xdr:spPr>
        <a:xfrm flipH="1">
          <a:off x="10932583" y="4328585"/>
          <a:ext cx="1418168" cy="158750"/>
        </a:xfrm>
        <a:prstGeom prst="line">
          <a:avLst/>
        </a:prstGeom>
        <a:ln>
          <a:gradFill>
            <a:gsLst>
              <a:gs pos="0">
                <a:srgbClr val="34CCEA"/>
              </a:gs>
              <a:gs pos="100000">
                <a:srgbClr val="FF00F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141816</xdr:colOff>
      <xdr:row>28</xdr:row>
      <xdr:rowOff>57153</xdr:rowOff>
    </xdr:from>
    <xdr:to>
      <xdr:col>22</xdr:col>
      <xdr:colOff>603250</xdr:colOff>
      <xdr:row>36</xdr:row>
      <xdr:rowOff>137583</xdr:rowOff>
    </xdr:to>
    <xdr:cxnSp macro="">
      <xdr:nvCxnSpPr>
        <xdr:cNvPr id="92" name="Straight Connector 91">
          <a:extLst>
            <a:ext uri="{FF2B5EF4-FFF2-40B4-BE49-F238E27FC236}">
              <a16:creationId xmlns:a16="http://schemas.microsoft.com/office/drawing/2014/main" id="{947E591F-BF90-4F8F-B4BA-DF9D057A5AD4}"/>
            </a:ext>
          </a:extLst>
        </xdr:cNvPr>
        <xdr:cNvCxnSpPr>
          <a:cxnSpLocks noChangeAspect="1"/>
        </xdr:cNvCxnSpPr>
      </xdr:nvCxnSpPr>
      <xdr:spPr>
        <a:xfrm flipH="1" flipV="1">
          <a:off x="10576983" y="5391153"/>
          <a:ext cx="3530600" cy="1604430"/>
        </a:xfrm>
        <a:prstGeom prst="line">
          <a:avLst/>
        </a:prstGeom>
        <a:ln>
          <a:gradFill>
            <a:gsLst>
              <a:gs pos="0">
                <a:srgbClr val="34CCEA"/>
              </a:gs>
              <a:gs pos="100000">
                <a:srgbClr val="FF00F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127000</xdr:colOff>
      <xdr:row>31</xdr:row>
      <xdr:rowOff>52917</xdr:rowOff>
    </xdr:from>
    <xdr:to>
      <xdr:col>16</xdr:col>
      <xdr:colOff>497418</xdr:colOff>
      <xdr:row>42</xdr:row>
      <xdr:rowOff>21168</xdr:rowOff>
    </xdr:to>
    <xdr:cxnSp macro="">
      <xdr:nvCxnSpPr>
        <xdr:cNvPr id="98" name="Straight Connector 97">
          <a:extLst>
            <a:ext uri="{FF2B5EF4-FFF2-40B4-BE49-F238E27FC236}">
              <a16:creationId xmlns:a16="http://schemas.microsoft.com/office/drawing/2014/main" id="{3A04C426-7B2B-4AB4-86E6-9EBA1A259D05}"/>
            </a:ext>
          </a:extLst>
        </xdr:cNvPr>
        <xdr:cNvCxnSpPr>
          <a:cxnSpLocks noChangeAspect="1"/>
        </xdr:cNvCxnSpPr>
      </xdr:nvCxnSpPr>
      <xdr:spPr>
        <a:xfrm flipH="1" flipV="1">
          <a:off x="9948333" y="5958417"/>
          <a:ext cx="370418" cy="2063751"/>
        </a:xfrm>
        <a:prstGeom prst="line">
          <a:avLst/>
        </a:prstGeom>
        <a:ln>
          <a:gradFill>
            <a:gsLst>
              <a:gs pos="0">
                <a:srgbClr val="34CCEA"/>
              </a:gs>
              <a:gs pos="100000">
                <a:srgbClr val="FF00F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222250</xdr:colOff>
      <xdr:row>28</xdr:row>
      <xdr:rowOff>95251</xdr:rowOff>
    </xdr:from>
    <xdr:to>
      <xdr:col>14</xdr:col>
      <xdr:colOff>444500</xdr:colOff>
      <xdr:row>33</xdr:row>
      <xdr:rowOff>52917</xdr:rowOff>
    </xdr:to>
    <xdr:cxnSp macro="">
      <xdr:nvCxnSpPr>
        <xdr:cNvPr id="99" name="Straight Connector 98">
          <a:extLst>
            <a:ext uri="{FF2B5EF4-FFF2-40B4-BE49-F238E27FC236}">
              <a16:creationId xmlns:a16="http://schemas.microsoft.com/office/drawing/2014/main" id="{3270F60C-9F01-4E36-81F3-40490AE9A762}"/>
            </a:ext>
          </a:extLst>
        </xdr:cNvPr>
        <xdr:cNvCxnSpPr>
          <a:cxnSpLocks noChangeAspect="1"/>
        </xdr:cNvCxnSpPr>
      </xdr:nvCxnSpPr>
      <xdr:spPr>
        <a:xfrm flipV="1">
          <a:off x="6974417" y="5429251"/>
          <a:ext cx="2063750" cy="910166"/>
        </a:xfrm>
        <a:prstGeom prst="line">
          <a:avLst/>
        </a:prstGeom>
        <a:ln>
          <a:gradFill>
            <a:gsLst>
              <a:gs pos="0">
                <a:srgbClr val="34CCEA"/>
              </a:gs>
              <a:gs pos="100000">
                <a:srgbClr val="FF00F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52916</xdr:colOff>
      <xdr:row>16</xdr:row>
      <xdr:rowOff>137583</xdr:rowOff>
    </xdr:from>
    <xdr:to>
      <xdr:col>14</xdr:col>
      <xdr:colOff>179916</xdr:colOff>
      <xdr:row>21</xdr:row>
      <xdr:rowOff>42333</xdr:rowOff>
    </xdr:to>
    <xdr:cxnSp macro="">
      <xdr:nvCxnSpPr>
        <xdr:cNvPr id="100" name="Straight Connector 99">
          <a:extLst>
            <a:ext uri="{FF2B5EF4-FFF2-40B4-BE49-F238E27FC236}">
              <a16:creationId xmlns:a16="http://schemas.microsoft.com/office/drawing/2014/main" id="{4D455CD6-9C37-4BA1-977F-21172C24F27F}"/>
            </a:ext>
          </a:extLst>
        </xdr:cNvPr>
        <xdr:cNvCxnSpPr>
          <a:cxnSpLocks noChangeAspect="1"/>
        </xdr:cNvCxnSpPr>
      </xdr:nvCxnSpPr>
      <xdr:spPr>
        <a:xfrm>
          <a:off x="8032749" y="3185583"/>
          <a:ext cx="740834" cy="857250"/>
        </a:xfrm>
        <a:prstGeom prst="line">
          <a:avLst/>
        </a:prstGeom>
        <a:ln>
          <a:gradFill>
            <a:gsLst>
              <a:gs pos="0">
                <a:srgbClr val="34CCEA"/>
              </a:gs>
              <a:gs pos="100000">
                <a:srgbClr val="FF00F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131234</xdr:colOff>
      <xdr:row>15</xdr:row>
      <xdr:rowOff>63500</xdr:rowOff>
    </xdr:from>
    <xdr:to>
      <xdr:col>23</xdr:col>
      <xdr:colOff>127000</xdr:colOff>
      <xdr:row>19</xdr:row>
      <xdr:rowOff>14817</xdr:rowOff>
    </xdr:to>
    <xdr:cxnSp macro="">
      <xdr:nvCxnSpPr>
        <xdr:cNvPr id="101" name="Straight Connector 100">
          <a:extLst>
            <a:ext uri="{FF2B5EF4-FFF2-40B4-BE49-F238E27FC236}">
              <a16:creationId xmlns:a16="http://schemas.microsoft.com/office/drawing/2014/main" id="{A3F7705E-7EB3-4155-A5C8-EEE146C5179E}"/>
            </a:ext>
          </a:extLst>
        </xdr:cNvPr>
        <xdr:cNvCxnSpPr>
          <a:cxnSpLocks noChangeAspect="1"/>
        </xdr:cNvCxnSpPr>
      </xdr:nvCxnSpPr>
      <xdr:spPr>
        <a:xfrm flipH="1">
          <a:off x="13635567" y="2921000"/>
          <a:ext cx="609600" cy="713317"/>
        </a:xfrm>
        <a:prstGeom prst="line">
          <a:avLst/>
        </a:prstGeom>
        <a:ln>
          <a:gradFill>
            <a:gsLst>
              <a:gs pos="31000">
                <a:srgbClr val="34CCEA"/>
              </a:gs>
              <a:gs pos="66000">
                <a:srgbClr val="1F2A8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74084</xdr:colOff>
      <xdr:row>13</xdr:row>
      <xdr:rowOff>21167</xdr:rowOff>
    </xdr:from>
    <xdr:to>
      <xdr:col>23</xdr:col>
      <xdr:colOff>570443</xdr:colOff>
      <xdr:row>15</xdr:row>
      <xdr:rowOff>129117</xdr:rowOff>
    </xdr:to>
    <xdr:sp macro="" textlink="">
      <xdr:nvSpPr>
        <xdr:cNvPr id="81" name="Circle: Hollow 80">
          <a:extLst>
            <a:ext uri="{FF2B5EF4-FFF2-40B4-BE49-F238E27FC236}">
              <a16:creationId xmlns:a16="http://schemas.microsoft.com/office/drawing/2014/main" id="{7AF73206-4A20-4FEB-974F-6A1D6DA690A1}"/>
            </a:ext>
          </a:extLst>
        </xdr:cNvPr>
        <xdr:cNvSpPr>
          <a:spLocks noChangeAspect="1"/>
        </xdr:cNvSpPr>
      </xdr:nvSpPr>
      <xdr:spPr>
        <a:xfrm>
          <a:off x="14192251" y="2497667"/>
          <a:ext cx="496359" cy="488950"/>
        </a:xfrm>
        <a:prstGeom prst="donut">
          <a:avLst>
            <a:gd name="adj" fmla="val 8033"/>
          </a:avLst>
        </a:prstGeom>
        <a:solidFill>
          <a:srgbClr val="34CCEA">
            <a:alpha val="84000"/>
          </a:srgbClr>
        </a:solidFill>
        <a:ln>
          <a:solidFill>
            <a:srgbClr val="47D7D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23</xdr:col>
      <xdr:colOff>322264</xdr:colOff>
      <xdr:row>6</xdr:row>
      <xdr:rowOff>137583</xdr:rowOff>
    </xdr:from>
    <xdr:to>
      <xdr:col>23</xdr:col>
      <xdr:colOff>582083</xdr:colOff>
      <xdr:row>13</xdr:row>
      <xdr:rowOff>21167</xdr:rowOff>
    </xdr:to>
    <xdr:cxnSp macro="">
      <xdr:nvCxnSpPr>
        <xdr:cNvPr id="104" name="Straight Connector 103">
          <a:extLst>
            <a:ext uri="{FF2B5EF4-FFF2-40B4-BE49-F238E27FC236}">
              <a16:creationId xmlns:a16="http://schemas.microsoft.com/office/drawing/2014/main" id="{3C1038F6-B611-42ED-92AC-354464586A91}"/>
            </a:ext>
          </a:extLst>
        </xdr:cNvPr>
        <xdr:cNvCxnSpPr>
          <a:cxnSpLocks noChangeAspect="1"/>
          <a:endCxn id="81" idx="0"/>
        </xdr:cNvCxnSpPr>
      </xdr:nvCxnSpPr>
      <xdr:spPr>
        <a:xfrm flipH="1">
          <a:off x="14440431" y="1280583"/>
          <a:ext cx="259819" cy="1217084"/>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370417</xdr:colOff>
      <xdr:row>4</xdr:row>
      <xdr:rowOff>116416</xdr:rowOff>
    </xdr:from>
    <xdr:to>
      <xdr:col>24</xdr:col>
      <xdr:colOff>186352</xdr:colOff>
      <xdr:row>6</xdr:row>
      <xdr:rowOff>165184</xdr:rowOff>
    </xdr:to>
    <xdr:sp macro="" textlink="">
      <xdr:nvSpPr>
        <xdr:cNvPr id="105" name="Flowchart: Connector 104">
          <a:extLst>
            <a:ext uri="{FF2B5EF4-FFF2-40B4-BE49-F238E27FC236}">
              <a16:creationId xmlns:a16="http://schemas.microsoft.com/office/drawing/2014/main" id="{F8A69AA2-4617-42B5-9007-CAC602DADA25}"/>
            </a:ext>
          </a:extLst>
        </xdr:cNvPr>
        <xdr:cNvSpPr>
          <a:spLocks noChangeAspect="1"/>
        </xdr:cNvSpPr>
      </xdr:nvSpPr>
      <xdr:spPr>
        <a:xfrm>
          <a:off x="14488584" y="878416"/>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11</xdr:col>
      <xdr:colOff>444498</xdr:colOff>
      <xdr:row>14</xdr:row>
      <xdr:rowOff>158751</xdr:rowOff>
    </xdr:from>
    <xdr:to>
      <xdr:col>13</xdr:col>
      <xdr:colOff>306915</xdr:colOff>
      <xdr:row>16</xdr:row>
      <xdr:rowOff>116417</xdr:rowOff>
    </xdr:to>
    <xdr:sp macro="" textlink="'Pivot Table'!Y38">
      <xdr:nvSpPr>
        <xdr:cNvPr id="102" name="Rectangle: Rounded Corners 101">
          <a:extLst>
            <a:ext uri="{FF2B5EF4-FFF2-40B4-BE49-F238E27FC236}">
              <a16:creationId xmlns:a16="http://schemas.microsoft.com/office/drawing/2014/main" id="{09A75004-82E5-475C-9A2A-F0354C5CD7CC}"/>
            </a:ext>
          </a:extLst>
        </xdr:cNvPr>
        <xdr:cNvSpPr>
          <a:spLocks noChangeAspect="1"/>
        </xdr:cNvSpPr>
      </xdr:nvSpPr>
      <xdr:spPr>
        <a:xfrm>
          <a:off x="7196665" y="2825751"/>
          <a:ext cx="1090083" cy="3386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F7E6C7D-3621-4129-B536-E69BD8127222}" type="TxLink">
            <a:rPr lang="en-US" sz="1200" b="1" i="0" u="none" strike="noStrike">
              <a:solidFill>
                <a:schemeClr val="bg1"/>
              </a:solidFill>
              <a:latin typeface="Calibri"/>
              <a:cs typeface="Calibri"/>
            </a:rPr>
            <a:pPr algn="ctr"/>
            <a:t>Licensing</a:t>
          </a:fld>
          <a:endParaRPr lang="en-US" sz="3200">
            <a:solidFill>
              <a:schemeClr val="bg1"/>
            </a:solidFill>
          </a:endParaRPr>
        </a:p>
      </xdr:txBody>
    </xdr:sp>
    <xdr:clientData/>
  </xdr:twoCellAnchor>
  <xdr:twoCellAnchor>
    <xdr:from>
      <xdr:col>9</xdr:col>
      <xdr:colOff>289983</xdr:colOff>
      <xdr:row>36</xdr:row>
      <xdr:rowOff>25400</xdr:rowOff>
    </xdr:from>
    <xdr:to>
      <xdr:col>11</xdr:col>
      <xdr:colOff>152399</xdr:colOff>
      <xdr:row>37</xdr:row>
      <xdr:rowOff>173566</xdr:rowOff>
    </xdr:to>
    <xdr:sp macro="" textlink="'Pivot Table'!Y48">
      <xdr:nvSpPr>
        <xdr:cNvPr id="108" name="Rectangle: Rounded Corners 107">
          <a:extLst>
            <a:ext uri="{FF2B5EF4-FFF2-40B4-BE49-F238E27FC236}">
              <a16:creationId xmlns:a16="http://schemas.microsoft.com/office/drawing/2014/main" id="{A160F4E5-4C7D-4D6F-8FFF-67CA7E420DB8}"/>
            </a:ext>
          </a:extLst>
        </xdr:cNvPr>
        <xdr:cNvSpPr>
          <a:spLocks noChangeAspect="1"/>
        </xdr:cNvSpPr>
      </xdr:nvSpPr>
      <xdr:spPr>
        <a:xfrm>
          <a:off x="5814483" y="6883400"/>
          <a:ext cx="1090083" cy="3386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976DDB-4967-42AE-92EB-CD7A0655C482}" type="TxLink">
            <a:rPr lang="en-US" sz="1200" b="1" i="0" u="none" strike="noStrike">
              <a:solidFill>
                <a:schemeClr val="bg1"/>
              </a:solidFill>
              <a:latin typeface="Calibri"/>
              <a:cs typeface="Calibri"/>
            </a:rPr>
            <a:pPr algn="ctr"/>
            <a:t>Usage fees</a:t>
          </a:fld>
          <a:endParaRPr lang="en-US" sz="3600">
            <a:solidFill>
              <a:schemeClr val="bg1"/>
            </a:solidFill>
          </a:endParaRPr>
        </a:p>
      </xdr:txBody>
    </xdr:sp>
    <xdr:clientData/>
  </xdr:twoCellAnchor>
  <xdr:twoCellAnchor>
    <xdr:from>
      <xdr:col>16</xdr:col>
      <xdr:colOff>135467</xdr:colOff>
      <xdr:row>43</xdr:row>
      <xdr:rowOff>50805</xdr:rowOff>
    </xdr:from>
    <xdr:to>
      <xdr:col>17</xdr:col>
      <xdr:colOff>611716</xdr:colOff>
      <xdr:row>45</xdr:row>
      <xdr:rowOff>8471</xdr:rowOff>
    </xdr:to>
    <xdr:sp macro="" textlink="'Pivot Table'!Y41">
      <xdr:nvSpPr>
        <xdr:cNvPr id="109" name="Rectangle: Rounded Corners 108">
          <a:extLst>
            <a:ext uri="{FF2B5EF4-FFF2-40B4-BE49-F238E27FC236}">
              <a16:creationId xmlns:a16="http://schemas.microsoft.com/office/drawing/2014/main" id="{38AD2164-7334-4B34-A1D6-64DB95EDA045}"/>
            </a:ext>
          </a:extLst>
        </xdr:cNvPr>
        <xdr:cNvSpPr>
          <a:spLocks noChangeAspect="1"/>
        </xdr:cNvSpPr>
      </xdr:nvSpPr>
      <xdr:spPr>
        <a:xfrm>
          <a:off x="9956800" y="8242305"/>
          <a:ext cx="1090083" cy="3386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711639-C1D2-4EA7-8776-FA8B3BF567CA}" type="TxLink">
            <a:rPr lang="en-US" sz="1200" b="1" i="0" u="none" strike="noStrike">
              <a:solidFill>
                <a:schemeClr val="bg1"/>
              </a:solidFill>
              <a:latin typeface="Calibri"/>
              <a:cs typeface="Calibri"/>
            </a:rPr>
            <a:pPr algn="ctr"/>
            <a:t>Renting</a:t>
          </a:fld>
          <a:endParaRPr lang="en-US" sz="4000">
            <a:solidFill>
              <a:schemeClr val="bg1"/>
            </a:solidFill>
          </a:endParaRPr>
        </a:p>
      </xdr:txBody>
    </xdr:sp>
    <xdr:clientData/>
  </xdr:twoCellAnchor>
  <xdr:twoCellAnchor>
    <xdr:from>
      <xdr:col>22</xdr:col>
      <xdr:colOff>573616</xdr:colOff>
      <xdr:row>39</xdr:row>
      <xdr:rowOff>44457</xdr:rowOff>
    </xdr:from>
    <xdr:to>
      <xdr:col>24</xdr:col>
      <xdr:colOff>436032</xdr:colOff>
      <xdr:row>41</xdr:row>
      <xdr:rowOff>2123</xdr:rowOff>
    </xdr:to>
    <xdr:sp macro="" textlink="'Pivot Table'!Y45">
      <xdr:nvSpPr>
        <xdr:cNvPr id="111" name="Rectangle: Rounded Corners 110">
          <a:extLst>
            <a:ext uri="{FF2B5EF4-FFF2-40B4-BE49-F238E27FC236}">
              <a16:creationId xmlns:a16="http://schemas.microsoft.com/office/drawing/2014/main" id="{C2A48A0A-E6B4-412F-ACCC-ECA17346955C}"/>
            </a:ext>
          </a:extLst>
        </xdr:cNvPr>
        <xdr:cNvSpPr>
          <a:spLocks noChangeAspect="1"/>
        </xdr:cNvSpPr>
      </xdr:nvSpPr>
      <xdr:spPr>
        <a:xfrm>
          <a:off x="14077949" y="7473957"/>
          <a:ext cx="1090083" cy="3386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D885F81-ABB8-466C-8FD3-B832FDDAD039}" type="TxLink">
            <a:rPr lang="en-US" sz="1200" b="1" i="0" u="none" strike="noStrike">
              <a:solidFill>
                <a:schemeClr val="bg1"/>
              </a:solidFill>
              <a:latin typeface="Calibri"/>
              <a:cs typeface="Calibri"/>
            </a:rPr>
            <a:pPr algn="ctr"/>
            <a:t>Subscription</a:t>
          </a:fld>
          <a:endParaRPr lang="en-US" sz="4400">
            <a:solidFill>
              <a:schemeClr val="bg1"/>
            </a:solidFill>
          </a:endParaRPr>
        </a:p>
      </xdr:txBody>
    </xdr:sp>
    <xdr:clientData/>
  </xdr:twoCellAnchor>
  <xdr:twoCellAnchor>
    <xdr:from>
      <xdr:col>20</xdr:col>
      <xdr:colOff>408515</xdr:colOff>
      <xdr:row>23</xdr:row>
      <xdr:rowOff>91016</xdr:rowOff>
    </xdr:from>
    <xdr:to>
      <xdr:col>22</xdr:col>
      <xdr:colOff>270932</xdr:colOff>
      <xdr:row>25</xdr:row>
      <xdr:rowOff>48682</xdr:rowOff>
    </xdr:to>
    <xdr:sp macro="" textlink="'Pivot Table'!Y30">
      <xdr:nvSpPr>
        <xdr:cNvPr id="112" name="Rectangle: Rounded Corners 111">
          <a:extLst>
            <a:ext uri="{FF2B5EF4-FFF2-40B4-BE49-F238E27FC236}">
              <a16:creationId xmlns:a16="http://schemas.microsoft.com/office/drawing/2014/main" id="{9A5C453A-7CF6-4C3C-A342-5F00EF6286BD}"/>
            </a:ext>
          </a:extLst>
        </xdr:cNvPr>
        <xdr:cNvSpPr>
          <a:spLocks noChangeAspect="1"/>
        </xdr:cNvSpPr>
      </xdr:nvSpPr>
      <xdr:spPr>
        <a:xfrm>
          <a:off x="12685182" y="4472516"/>
          <a:ext cx="1090083" cy="3386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9668E05-1A83-40EA-A204-5A9B5573635C}" type="TxLink">
            <a:rPr lang="en-US" sz="1200" b="1" i="0" u="none" strike="noStrike">
              <a:solidFill>
                <a:schemeClr val="bg1"/>
              </a:solidFill>
              <a:latin typeface="Calibri"/>
              <a:cs typeface="Calibri"/>
            </a:rPr>
            <a:pPr algn="ctr"/>
            <a:t>Advertising</a:t>
          </a:fld>
          <a:endParaRPr lang="en-US" sz="4800">
            <a:solidFill>
              <a:schemeClr val="bg1"/>
            </a:solidFill>
          </a:endParaRPr>
        </a:p>
      </xdr:txBody>
    </xdr:sp>
    <xdr:clientData/>
  </xdr:twoCellAnchor>
  <xdr:twoCellAnchor>
    <xdr:from>
      <xdr:col>18</xdr:col>
      <xdr:colOff>264581</xdr:colOff>
      <xdr:row>8</xdr:row>
      <xdr:rowOff>179915</xdr:rowOff>
    </xdr:from>
    <xdr:to>
      <xdr:col>20</xdr:col>
      <xdr:colOff>126997</xdr:colOff>
      <xdr:row>10</xdr:row>
      <xdr:rowOff>137581</xdr:rowOff>
    </xdr:to>
    <xdr:sp macro="" textlink="'Pivot Table'!Y36">
      <xdr:nvSpPr>
        <xdr:cNvPr id="113" name="Rectangle: Rounded Corners 112">
          <a:extLst>
            <a:ext uri="{FF2B5EF4-FFF2-40B4-BE49-F238E27FC236}">
              <a16:creationId xmlns:a16="http://schemas.microsoft.com/office/drawing/2014/main" id="{11F13273-0D89-4C0C-861B-5F22A569D9C0}"/>
            </a:ext>
          </a:extLst>
        </xdr:cNvPr>
        <xdr:cNvSpPr>
          <a:spLocks noChangeAspect="1"/>
        </xdr:cNvSpPr>
      </xdr:nvSpPr>
      <xdr:spPr>
        <a:xfrm>
          <a:off x="11313581" y="1703915"/>
          <a:ext cx="1090083" cy="3386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10700A6-15BE-4188-8D45-B0202B6C261D}" type="TxLink">
            <a:rPr lang="en-US" sz="1200" b="1" i="0" u="none" strike="noStrike">
              <a:solidFill>
                <a:schemeClr val="bg1"/>
              </a:solidFill>
              <a:latin typeface="Calibri"/>
              <a:cs typeface="Calibri"/>
            </a:rPr>
            <a:pPr algn="ctr"/>
            <a:t>Asset sale</a:t>
          </a:fld>
          <a:endParaRPr lang="en-US" sz="5400">
            <a:solidFill>
              <a:schemeClr val="bg1"/>
            </a:solidFill>
          </a:endParaRPr>
        </a:p>
      </xdr:txBody>
    </xdr:sp>
    <xdr:clientData/>
  </xdr:twoCellAnchor>
  <xdr:twoCellAnchor>
    <xdr:from>
      <xdr:col>23</xdr:col>
      <xdr:colOff>431800</xdr:colOff>
      <xdr:row>34</xdr:row>
      <xdr:rowOff>25400</xdr:rowOff>
    </xdr:from>
    <xdr:to>
      <xdr:col>24</xdr:col>
      <xdr:colOff>427567</xdr:colOff>
      <xdr:row>37</xdr:row>
      <xdr:rowOff>167217</xdr:rowOff>
    </xdr:to>
    <xdr:cxnSp macro="">
      <xdr:nvCxnSpPr>
        <xdr:cNvPr id="116" name="Straight Connector 115">
          <a:extLst>
            <a:ext uri="{FF2B5EF4-FFF2-40B4-BE49-F238E27FC236}">
              <a16:creationId xmlns:a16="http://schemas.microsoft.com/office/drawing/2014/main" id="{EB767A2D-F57C-468D-B8A9-49EEFBBB84F1}"/>
            </a:ext>
          </a:extLst>
        </xdr:cNvPr>
        <xdr:cNvCxnSpPr>
          <a:cxnSpLocks noChangeAspect="1"/>
        </xdr:cNvCxnSpPr>
      </xdr:nvCxnSpPr>
      <xdr:spPr>
        <a:xfrm flipH="1">
          <a:off x="14549967" y="6502400"/>
          <a:ext cx="609600" cy="713317"/>
        </a:xfrm>
        <a:prstGeom prst="line">
          <a:avLst/>
        </a:prstGeom>
        <a:ln>
          <a:gradFill>
            <a:gsLst>
              <a:gs pos="31000">
                <a:srgbClr val="34CCEA"/>
              </a:gs>
              <a:gs pos="66000">
                <a:srgbClr val="1F2A8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353484</xdr:colOff>
      <xdr:row>32</xdr:row>
      <xdr:rowOff>4233</xdr:rowOff>
    </xdr:from>
    <xdr:to>
      <xdr:col>25</xdr:col>
      <xdr:colOff>236010</xdr:colOff>
      <xdr:row>34</xdr:row>
      <xdr:rowOff>112183</xdr:rowOff>
    </xdr:to>
    <xdr:sp macro="" textlink="">
      <xdr:nvSpPr>
        <xdr:cNvPr id="117" name="Circle: Hollow 116">
          <a:extLst>
            <a:ext uri="{FF2B5EF4-FFF2-40B4-BE49-F238E27FC236}">
              <a16:creationId xmlns:a16="http://schemas.microsoft.com/office/drawing/2014/main" id="{96603C06-0188-4C54-9EA7-01F9DA12F053}"/>
            </a:ext>
          </a:extLst>
        </xdr:cNvPr>
        <xdr:cNvSpPr>
          <a:spLocks noChangeAspect="1"/>
        </xdr:cNvSpPr>
      </xdr:nvSpPr>
      <xdr:spPr>
        <a:xfrm>
          <a:off x="15085484" y="6100233"/>
          <a:ext cx="496359" cy="488950"/>
        </a:xfrm>
        <a:prstGeom prst="donut">
          <a:avLst>
            <a:gd name="adj" fmla="val 8033"/>
          </a:avLst>
        </a:prstGeom>
        <a:solidFill>
          <a:srgbClr val="34CCEA">
            <a:alpha val="84000"/>
          </a:srgbClr>
        </a:solidFill>
        <a:ln>
          <a:solidFill>
            <a:srgbClr val="47D7D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220133</xdr:colOff>
      <xdr:row>38</xdr:row>
      <xdr:rowOff>78317</xdr:rowOff>
    </xdr:from>
    <xdr:to>
      <xdr:col>18</xdr:col>
      <xdr:colOff>215900</xdr:colOff>
      <xdr:row>42</xdr:row>
      <xdr:rowOff>29634</xdr:rowOff>
    </xdr:to>
    <xdr:cxnSp macro="">
      <xdr:nvCxnSpPr>
        <xdr:cNvPr id="136" name="Straight Connector 135">
          <a:extLst>
            <a:ext uri="{FF2B5EF4-FFF2-40B4-BE49-F238E27FC236}">
              <a16:creationId xmlns:a16="http://schemas.microsoft.com/office/drawing/2014/main" id="{D793BAA2-C2F3-4241-A570-0B016E701EEA}"/>
            </a:ext>
          </a:extLst>
        </xdr:cNvPr>
        <xdr:cNvCxnSpPr>
          <a:cxnSpLocks noChangeAspect="1"/>
        </xdr:cNvCxnSpPr>
      </xdr:nvCxnSpPr>
      <xdr:spPr>
        <a:xfrm flipH="1">
          <a:off x="10655300" y="7317317"/>
          <a:ext cx="609600" cy="713317"/>
        </a:xfrm>
        <a:prstGeom prst="line">
          <a:avLst/>
        </a:prstGeom>
        <a:ln>
          <a:gradFill>
            <a:gsLst>
              <a:gs pos="31000">
                <a:srgbClr val="34CCEA"/>
              </a:gs>
              <a:gs pos="66000">
                <a:srgbClr val="1F2A8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141817</xdr:colOff>
      <xdr:row>36</xdr:row>
      <xdr:rowOff>57150</xdr:rowOff>
    </xdr:from>
    <xdr:to>
      <xdr:col>19</xdr:col>
      <xdr:colOff>24343</xdr:colOff>
      <xdr:row>38</xdr:row>
      <xdr:rowOff>165100</xdr:rowOff>
    </xdr:to>
    <xdr:sp macro="" textlink="">
      <xdr:nvSpPr>
        <xdr:cNvPr id="137" name="Circle: Hollow 136">
          <a:extLst>
            <a:ext uri="{FF2B5EF4-FFF2-40B4-BE49-F238E27FC236}">
              <a16:creationId xmlns:a16="http://schemas.microsoft.com/office/drawing/2014/main" id="{06C65DF3-C44C-4A2A-9A37-E5830827F33F}"/>
            </a:ext>
          </a:extLst>
        </xdr:cNvPr>
        <xdr:cNvSpPr>
          <a:spLocks noChangeAspect="1"/>
        </xdr:cNvSpPr>
      </xdr:nvSpPr>
      <xdr:spPr>
        <a:xfrm>
          <a:off x="11190817" y="6915150"/>
          <a:ext cx="496359" cy="488950"/>
        </a:xfrm>
        <a:prstGeom prst="donut">
          <a:avLst>
            <a:gd name="adj" fmla="val 8033"/>
          </a:avLst>
        </a:prstGeom>
        <a:solidFill>
          <a:srgbClr val="34CCEA">
            <a:alpha val="84000"/>
          </a:srgbClr>
        </a:solidFill>
        <a:ln>
          <a:solidFill>
            <a:srgbClr val="47D7D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359833</xdr:colOff>
      <xdr:row>27</xdr:row>
      <xdr:rowOff>82551</xdr:rowOff>
    </xdr:from>
    <xdr:to>
      <xdr:col>10</xdr:col>
      <xdr:colOff>61384</xdr:colOff>
      <xdr:row>32</xdr:row>
      <xdr:rowOff>105833</xdr:rowOff>
    </xdr:to>
    <xdr:cxnSp macro="">
      <xdr:nvCxnSpPr>
        <xdr:cNvPr id="142" name="Straight Connector 141">
          <a:extLst>
            <a:ext uri="{FF2B5EF4-FFF2-40B4-BE49-F238E27FC236}">
              <a16:creationId xmlns:a16="http://schemas.microsoft.com/office/drawing/2014/main" id="{70985181-C2AC-4DF0-A7DE-A520BFCA45F4}"/>
            </a:ext>
          </a:extLst>
        </xdr:cNvPr>
        <xdr:cNvCxnSpPr>
          <a:cxnSpLocks noChangeAspect="1"/>
        </xdr:cNvCxnSpPr>
      </xdr:nvCxnSpPr>
      <xdr:spPr>
        <a:xfrm flipH="1">
          <a:off x="5884333" y="5226051"/>
          <a:ext cx="315384" cy="975782"/>
        </a:xfrm>
        <a:prstGeom prst="line">
          <a:avLst/>
        </a:prstGeom>
        <a:ln>
          <a:gradFill>
            <a:gsLst>
              <a:gs pos="31000">
                <a:srgbClr val="34CCEA"/>
              </a:gs>
              <a:gs pos="66000">
                <a:srgbClr val="1F2A8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505883</xdr:colOff>
      <xdr:row>24</xdr:row>
      <xdr:rowOff>177800</xdr:rowOff>
    </xdr:from>
    <xdr:to>
      <xdr:col>10</xdr:col>
      <xdr:colOff>388409</xdr:colOff>
      <xdr:row>27</xdr:row>
      <xdr:rowOff>95250</xdr:rowOff>
    </xdr:to>
    <xdr:sp macro="" textlink="">
      <xdr:nvSpPr>
        <xdr:cNvPr id="143" name="Circle: Hollow 142">
          <a:extLst>
            <a:ext uri="{FF2B5EF4-FFF2-40B4-BE49-F238E27FC236}">
              <a16:creationId xmlns:a16="http://schemas.microsoft.com/office/drawing/2014/main" id="{717294F6-EE1F-4A46-937D-10F66DF8EA91}"/>
            </a:ext>
          </a:extLst>
        </xdr:cNvPr>
        <xdr:cNvSpPr>
          <a:spLocks noChangeAspect="1"/>
        </xdr:cNvSpPr>
      </xdr:nvSpPr>
      <xdr:spPr>
        <a:xfrm>
          <a:off x="6030383" y="4749800"/>
          <a:ext cx="496359" cy="488950"/>
        </a:xfrm>
        <a:prstGeom prst="donut">
          <a:avLst>
            <a:gd name="adj" fmla="val 8033"/>
          </a:avLst>
        </a:prstGeom>
        <a:solidFill>
          <a:srgbClr val="34CCEA">
            <a:alpha val="84000"/>
          </a:srgbClr>
        </a:solidFill>
        <a:ln>
          <a:solidFill>
            <a:srgbClr val="47D7D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266700</xdr:colOff>
      <xdr:row>4</xdr:row>
      <xdr:rowOff>160866</xdr:rowOff>
    </xdr:from>
    <xdr:to>
      <xdr:col>15</xdr:col>
      <xdr:colOff>149226</xdr:colOff>
      <xdr:row>7</xdr:row>
      <xdr:rowOff>78316</xdr:rowOff>
    </xdr:to>
    <xdr:sp macro="" textlink="">
      <xdr:nvSpPr>
        <xdr:cNvPr id="145" name="Circle: Hollow 144">
          <a:extLst>
            <a:ext uri="{FF2B5EF4-FFF2-40B4-BE49-F238E27FC236}">
              <a16:creationId xmlns:a16="http://schemas.microsoft.com/office/drawing/2014/main" id="{A1914E09-3C58-4871-907D-7607A05646AD}"/>
            </a:ext>
          </a:extLst>
        </xdr:cNvPr>
        <xdr:cNvSpPr>
          <a:spLocks noChangeAspect="1"/>
        </xdr:cNvSpPr>
      </xdr:nvSpPr>
      <xdr:spPr>
        <a:xfrm>
          <a:off x="8860367" y="922866"/>
          <a:ext cx="496359" cy="488950"/>
        </a:xfrm>
        <a:prstGeom prst="donut">
          <a:avLst>
            <a:gd name="adj" fmla="val 8033"/>
          </a:avLst>
        </a:prstGeom>
        <a:solidFill>
          <a:srgbClr val="34CCEA">
            <a:alpha val="84000"/>
          </a:srgbClr>
        </a:solidFill>
        <a:ln>
          <a:solidFill>
            <a:srgbClr val="47D7D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23</xdr:col>
      <xdr:colOff>21166</xdr:colOff>
      <xdr:row>13</xdr:row>
      <xdr:rowOff>10583</xdr:rowOff>
    </xdr:from>
    <xdr:to>
      <xdr:col>24</xdr:col>
      <xdr:colOff>42333</xdr:colOff>
      <xdr:row>15</xdr:row>
      <xdr:rowOff>148167</xdr:rowOff>
    </xdr:to>
    <xdr:sp macro="" textlink="'Pivot Table'!AA30">
      <xdr:nvSpPr>
        <xdr:cNvPr id="156" name="Rectangle: Rounded Corners 155">
          <a:extLst>
            <a:ext uri="{FF2B5EF4-FFF2-40B4-BE49-F238E27FC236}">
              <a16:creationId xmlns:a16="http://schemas.microsoft.com/office/drawing/2014/main" id="{E2A3F1CE-D7E8-42A1-BF20-1796A7B58C0E}"/>
            </a:ext>
          </a:extLst>
        </xdr:cNvPr>
        <xdr:cNvSpPr>
          <a:spLocks noChangeAspect="1"/>
        </xdr:cNvSpPr>
      </xdr:nvSpPr>
      <xdr:spPr>
        <a:xfrm>
          <a:off x="14139333" y="2487083"/>
          <a:ext cx="635000" cy="51858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1137D01-9462-451A-84F3-CE56F64011BD}" type="TxLink">
            <a:rPr lang="en-US" sz="1400" b="1" i="0" u="none" strike="noStrike">
              <a:solidFill>
                <a:schemeClr val="bg1"/>
              </a:solidFill>
              <a:latin typeface="Calibri"/>
              <a:cs typeface="Calibri"/>
            </a:rPr>
            <a:pPr algn="ctr"/>
            <a:t>27%</a:t>
          </a:fld>
          <a:endParaRPr lang="en-US" sz="3600">
            <a:solidFill>
              <a:schemeClr val="bg1"/>
            </a:solidFill>
          </a:endParaRPr>
        </a:p>
      </xdr:txBody>
    </xdr:sp>
    <xdr:clientData/>
  </xdr:twoCellAnchor>
  <xdr:twoCellAnchor>
    <xdr:from>
      <xdr:col>24</xdr:col>
      <xdr:colOff>321732</xdr:colOff>
      <xdr:row>31</xdr:row>
      <xdr:rowOff>173566</xdr:rowOff>
    </xdr:from>
    <xdr:to>
      <xdr:col>25</xdr:col>
      <xdr:colOff>342899</xdr:colOff>
      <xdr:row>34</xdr:row>
      <xdr:rowOff>120650</xdr:rowOff>
    </xdr:to>
    <xdr:sp macro="" textlink="'Pivot Table'!AA45">
      <xdr:nvSpPr>
        <xdr:cNvPr id="157" name="Rectangle: Rounded Corners 156">
          <a:extLst>
            <a:ext uri="{FF2B5EF4-FFF2-40B4-BE49-F238E27FC236}">
              <a16:creationId xmlns:a16="http://schemas.microsoft.com/office/drawing/2014/main" id="{85424C18-42FF-4D2C-9A75-3ED3DC15234F}"/>
            </a:ext>
          </a:extLst>
        </xdr:cNvPr>
        <xdr:cNvSpPr>
          <a:spLocks noChangeAspect="1"/>
        </xdr:cNvSpPr>
      </xdr:nvSpPr>
      <xdr:spPr>
        <a:xfrm>
          <a:off x="15053732" y="6079066"/>
          <a:ext cx="635000" cy="51858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D863E96-E536-4EBC-82CA-81DABA74BF83}" type="TxLink">
            <a:rPr lang="en-US" sz="1200" b="1" i="0" u="none" strike="noStrike">
              <a:solidFill>
                <a:schemeClr val="bg1"/>
              </a:solidFill>
              <a:latin typeface="Calibri"/>
              <a:cs typeface="Calibri"/>
            </a:rPr>
            <a:pPr algn="ctr"/>
            <a:t>15%</a:t>
          </a:fld>
          <a:endParaRPr lang="en-US" sz="4000">
            <a:solidFill>
              <a:schemeClr val="bg1"/>
            </a:solidFill>
          </a:endParaRPr>
        </a:p>
      </xdr:txBody>
    </xdr:sp>
    <xdr:clientData/>
  </xdr:twoCellAnchor>
  <xdr:twoCellAnchor>
    <xdr:from>
      <xdr:col>18</xdr:col>
      <xdr:colOff>57151</xdr:colOff>
      <xdr:row>36</xdr:row>
      <xdr:rowOff>46566</xdr:rowOff>
    </xdr:from>
    <xdr:to>
      <xdr:col>19</xdr:col>
      <xdr:colOff>78318</xdr:colOff>
      <xdr:row>38</xdr:row>
      <xdr:rowOff>184150</xdr:rowOff>
    </xdr:to>
    <xdr:sp macro="" textlink="'Pivot Table'!AA41">
      <xdr:nvSpPr>
        <xdr:cNvPr id="159" name="Rectangle: Rounded Corners 158">
          <a:extLst>
            <a:ext uri="{FF2B5EF4-FFF2-40B4-BE49-F238E27FC236}">
              <a16:creationId xmlns:a16="http://schemas.microsoft.com/office/drawing/2014/main" id="{4C0183D2-AF49-43F8-99C1-935D2F0D54B6}"/>
            </a:ext>
          </a:extLst>
        </xdr:cNvPr>
        <xdr:cNvSpPr>
          <a:spLocks noChangeAspect="1"/>
        </xdr:cNvSpPr>
      </xdr:nvSpPr>
      <xdr:spPr>
        <a:xfrm>
          <a:off x="11106151" y="6904566"/>
          <a:ext cx="635000" cy="51858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F818F6-137F-429A-8C0C-10BCFCAAE842}" type="TxLink">
            <a:rPr lang="en-US" sz="1200" b="1" i="0" u="none" strike="noStrike">
              <a:solidFill>
                <a:schemeClr val="bg1"/>
              </a:solidFill>
              <a:latin typeface="Calibri"/>
              <a:cs typeface="Calibri"/>
            </a:rPr>
            <a:pPr algn="ctr"/>
            <a:t>8%</a:t>
          </a:fld>
          <a:endParaRPr lang="en-US" sz="4000">
            <a:solidFill>
              <a:schemeClr val="bg1"/>
            </a:solidFill>
          </a:endParaRPr>
        </a:p>
      </xdr:txBody>
    </xdr:sp>
    <xdr:clientData/>
  </xdr:twoCellAnchor>
  <xdr:twoCellAnchor>
    <xdr:from>
      <xdr:col>9</xdr:col>
      <xdr:colOff>438151</xdr:colOff>
      <xdr:row>24</xdr:row>
      <xdr:rowOff>152399</xdr:rowOff>
    </xdr:from>
    <xdr:to>
      <xdr:col>10</xdr:col>
      <xdr:colOff>459318</xdr:colOff>
      <xdr:row>27</xdr:row>
      <xdr:rowOff>99483</xdr:rowOff>
    </xdr:to>
    <xdr:sp macro="" textlink="'Pivot Table'!AA48">
      <xdr:nvSpPr>
        <xdr:cNvPr id="161" name="Rectangle: Rounded Corners 160">
          <a:extLst>
            <a:ext uri="{FF2B5EF4-FFF2-40B4-BE49-F238E27FC236}">
              <a16:creationId xmlns:a16="http://schemas.microsoft.com/office/drawing/2014/main" id="{833979A7-C561-44F1-B69B-BF5C53D429C7}"/>
            </a:ext>
          </a:extLst>
        </xdr:cNvPr>
        <xdr:cNvSpPr>
          <a:spLocks noChangeAspect="1"/>
        </xdr:cNvSpPr>
      </xdr:nvSpPr>
      <xdr:spPr>
        <a:xfrm>
          <a:off x="5962651" y="4724399"/>
          <a:ext cx="635000" cy="51858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743BEC9-A170-4CE3-AF42-35C7EA4D0CF1}" type="TxLink">
            <a:rPr lang="en-US" sz="1200" b="1" i="0" u="none" strike="noStrike">
              <a:solidFill>
                <a:schemeClr val="bg1"/>
              </a:solidFill>
              <a:latin typeface="Calibri"/>
              <a:cs typeface="Calibri"/>
            </a:rPr>
            <a:pPr algn="ctr"/>
            <a:t>21%</a:t>
          </a:fld>
          <a:endParaRPr lang="en-US" sz="4000">
            <a:solidFill>
              <a:schemeClr val="bg1"/>
            </a:solidFill>
          </a:endParaRPr>
        </a:p>
      </xdr:txBody>
    </xdr:sp>
    <xdr:clientData/>
  </xdr:twoCellAnchor>
  <xdr:twoCellAnchor>
    <xdr:from>
      <xdr:col>14</xdr:col>
      <xdr:colOff>205315</xdr:colOff>
      <xdr:row>4</xdr:row>
      <xdr:rowOff>120650</xdr:rowOff>
    </xdr:from>
    <xdr:to>
      <xdr:col>15</xdr:col>
      <xdr:colOff>226482</xdr:colOff>
      <xdr:row>7</xdr:row>
      <xdr:rowOff>67734</xdr:rowOff>
    </xdr:to>
    <xdr:sp macro="" textlink="'Pivot Table'!AA38">
      <xdr:nvSpPr>
        <xdr:cNvPr id="165" name="Rectangle: Rounded Corners 164">
          <a:extLst>
            <a:ext uri="{FF2B5EF4-FFF2-40B4-BE49-F238E27FC236}">
              <a16:creationId xmlns:a16="http://schemas.microsoft.com/office/drawing/2014/main" id="{D1F62E75-5140-47B9-9D50-E8E91B3AA4A6}"/>
            </a:ext>
          </a:extLst>
        </xdr:cNvPr>
        <xdr:cNvSpPr>
          <a:spLocks noChangeAspect="1"/>
        </xdr:cNvSpPr>
      </xdr:nvSpPr>
      <xdr:spPr>
        <a:xfrm>
          <a:off x="8798982" y="882650"/>
          <a:ext cx="635000" cy="51858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5D8A6B0-5C57-446D-8BE5-8FFCDBF4D81C}" type="TxLink">
            <a:rPr lang="en-US" sz="1200" b="1" i="0" u="none" strike="noStrike">
              <a:solidFill>
                <a:schemeClr val="bg1"/>
              </a:solidFill>
              <a:latin typeface="Calibri"/>
              <a:cs typeface="Calibri"/>
            </a:rPr>
            <a:pPr algn="ctr"/>
            <a:t>19%</a:t>
          </a:fld>
          <a:endParaRPr lang="en-US" sz="4000">
            <a:solidFill>
              <a:schemeClr val="bg1"/>
            </a:solidFill>
          </a:endParaRPr>
        </a:p>
      </xdr:txBody>
    </xdr:sp>
    <xdr:clientData/>
  </xdr:twoCellAnchor>
  <xdr:twoCellAnchor>
    <xdr:from>
      <xdr:col>21</xdr:col>
      <xdr:colOff>201083</xdr:colOff>
      <xdr:row>7</xdr:row>
      <xdr:rowOff>0</xdr:rowOff>
    </xdr:from>
    <xdr:to>
      <xdr:col>23</xdr:col>
      <xdr:colOff>190500</xdr:colOff>
      <xdr:row>13</xdr:row>
      <xdr:rowOff>158750</xdr:rowOff>
    </xdr:to>
    <xdr:cxnSp macro="">
      <xdr:nvCxnSpPr>
        <xdr:cNvPr id="114" name="Straight Connector 113">
          <a:extLst>
            <a:ext uri="{FF2B5EF4-FFF2-40B4-BE49-F238E27FC236}">
              <a16:creationId xmlns:a16="http://schemas.microsoft.com/office/drawing/2014/main" id="{B3CABBE6-7A3D-41C7-889C-62D29D3C805C}"/>
            </a:ext>
          </a:extLst>
        </xdr:cNvPr>
        <xdr:cNvCxnSpPr>
          <a:cxnSpLocks noChangeAspect="1"/>
        </xdr:cNvCxnSpPr>
      </xdr:nvCxnSpPr>
      <xdr:spPr>
        <a:xfrm>
          <a:off x="13091583" y="1333500"/>
          <a:ext cx="1217084" cy="130175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501650</xdr:colOff>
      <xdr:row>4</xdr:row>
      <xdr:rowOff>152399</xdr:rowOff>
    </xdr:from>
    <xdr:to>
      <xdr:col>21</xdr:col>
      <xdr:colOff>317585</xdr:colOff>
      <xdr:row>7</xdr:row>
      <xdr:rowOff>10667</xdr:rowOff>
    </xdr:to>
    <xdr:sp macro="" textlink="">
      <xdr:nvSpPr>
        <xdr:cNvPr id="115" name="Flowchart: Connector 114">
          <a:extLst>
            <a:ext uri="{FF2B5EF4-FFF2-40B4-BE49-F238E27FC236}">
              <a16:creationId xmlns:a16="http://schemas.microsoft.com/office/drawing/2014/main" id="{C3BD1204-B424-49E2-B1BA-12884731153C}"/>
            </a:ext>
          </a:extLst>
        </xdr:cNvPr>
        <xdr:cNvSpPr>
          <a:spLocks noChangeAspect="1"/>
        </xdr:cNvSpPr>
      </xdr:nvSpPr>
      <xdr:spPr>
        <a:xfrm>
          <a:off x="12778317" y="914399"/>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258233</xdr:colOff>
      <xdr:row>8</xdr:row>
      <xdr:rowOff>120650</xdr:rowOff>
    </xdr:from>
    <xdr:to>
      <xdr:col>25</xdr:col>
      <xdr:colOff>74168</xdr:colOff>
      <xdr:row>10</xdr:row>
      <xdr:rowOff>169418</xdr:rowOff>
    </xdr:to>
    <xdr:sp macro="" textlink="">
      <xdr:nvSpPr>
        <xdr:cNvPr id="121" name="Flowchart: Connector 120">
          <a:extLst>
            <a:ext uri="{FF2B5EF4-FFF2-40B4-BE49-F238E27FC236}">
              <a16:creationId xmlns:a16="http://schemas.microsoft.com/office/drawing/2014/main" id="{557916E8-D621-488C-93C1-FDC0ABE0F40A}"/>
            </a:ext>
          </a:extLst>
        </xdr:cNvPr>
        <xdr:cNvSpPr>
          <a:spLocks noChangeAspect="1"/>
        </xdr:cNvSpPr>
      </xdr:nvSpPr>
      <xdr:spPr>
        <a:xfrm>
          <a:off x="14990233" y="1644650"/>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474666</xdr:colOff>
      <xdr:row>10</xdr:row>
      <xdr:rowOff>137583</xdr:rowOff>
    </xdr:from>
    <xdr:to>
      <xdr:col>24</xdr:col>
      <xdr:colOff>349250</xdr:colOff>
      <xdr:row>13</xdr:row>
      <xdr:rowOff>173567</xdr:rowOff>
    </xdr:to>
    <xdr:cxnSp macro="">
      <xdr:nvCxnSpPr>
        <xdr:cNvPr id="122" name="Straight Connector 121">
          <a:extLst>
            <a:ext uri="{FF2B5EF4-FFF2-40B4-BE49-F238E27FC236}">
              <a16:creationId xmlns:a16="http://schemas.microsoft.com/office/drawing/2014/main" id="{A60AF8F8-6EF8-4BE0-8C69-B37CC74DF205}"/>
            </a:ext>
          </a:extLst>
        </xdr:cNvPr>
        <xdr:cNvCxnSpPr>
          <a:cxnSpLocks noChangeAspect="1"/>
        </xdr:cNvCxnSpPr>
      </xdr:nvCxnSpPr>
      <xdr:spPr>
        <a:xfrm flipH="1">
          <a:off x="14592833" y="2042583"/>
          <a:ext cx="488417" cy="607484"/>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230716</xdr:colOff>
      <xdr:row>12</xdr:row>
      <xdr:rowOff>156633</xdr:rowOff>
    </xdr:from>
    <xdr:to>
      <xdr:col>26</xdr:col>
      <xdr:colOff>46650</xdr:colOff>
      <xdr:row>15</xdr:row>
      <xdr:rowOff>14901</xdr:rowOff>
    </xdr:to>
    <xdr:sp macro="" textlink="">
      <xdr:nvSpPr>
        <xdr:cNvPr id="123" name="Flowchart: Connector 122">
          <a:extLst>
            <a:ext uri="{FF2B5EF4-FFF2-40B4-BE49-F238E27FC236}">
              <a16:creationId xmlns:a16="http://schemas.microsoft.com/office/drawing/2014/main" id="{4D34D75B-4F58-4359-A022-7E558B0B1CC7}"/>
            </a:ext>
          </a:extLst>
        </xdr:cNvPr>
        <xdr:cNvSpPr>
          <a:spLocks noChangeAspect="1"/>
        </xdr:cNvSpPr>
      </xdr:nvSpPr>
      <xdr:spPr>
        <a:xfrm>
          <a:off x="15576549" y="2442633"/>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592667</xdr:colOff>
      <xdr:row>13</xdr:row>
      <xdr:rowOff>181017</xdr:rowOff>
    </xdr:from>
    <xdr:to>
      <xdr:col>25</xdr:col>
      <xdr:colOff>230716</xdr:colOff>
      <xdr:row>14</xdr:row>
      <xdr:rowOff>84667</xdr:rowOff>
    </xdr:to>
    <xdr:cxnSp macro="">
      <xdr:nvCxnSpPr>
        <xdr:cNvPr id="124" name="Straight Connector 123">
          <a:extLst>
            <a:ext uri="{FF2B5EF4-FFF2-40B4-BE49-F238E27FC236}">
              <a16:creationId xmlns:a16="http://schemas.microsoft.com/office/drawing/2014/main" id="{CBEAA1E7-DC92-46A0-986C-F9916AC2D0E8}"/>
            </a:ext>
          </a:extLst>
        </xdr:cNvPr>
        <xdr:cNvCxnSpPr>
          <a:cxnSpLocks noChangeAspect="1"/>
          <a:stCxn id="123" idx="2"/>
        </xdr:cNvCxnSpPr>
      </xdr:nvCxnSpPr>
      <xdr:spPr>
        <a:xfrm flipH="1">
          <a:off x="14710834" y="2657517"/>
          <a:ext cx="865715" cy="9415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44449</xdr:colOff>
      <xdr:row>17</xdr:row>
      <xdr:rowOff>118533</xdr:rowOff>
    </xdr:from>
    <xdr:to>
      <xdr:col>25</xdr:col>
      <xdr:colOff>474217</xdr:colOff>
      <xdr:row>19</xdr:row>
      <xdr:rowOff>167301</xdr:rowOff>
    </xdr:to>
    <xdr:sp macro="" textlink="">
      <xdr:nvSpPr>
        <xdr:cNvPr id="125" name="Flowchart: Connector 124">
          <a:extLst>
            <a:ext uri="{FF2B5EF4-FFF2-40B4-BE49-F238E27FC236}">
              <a16:creationId xmlns:a16="http://schemas.microsoft.com/office/drawing/2014/main" id="{0E21AB11-88AC-4DB2-BF7A-207D4E7D330F}"/>
            </a:ext>
          </a:extLst>
        </xdr:cNvPr>
        <xdr:cNvSpPr>
          <a:spLocks noChangeAspect="1"/>
        </xdr:cNvSpPr>
      </xdr:nvSpPr>
      <xdr:spPr>
        <a:xfrm>
          <a:off x="15390282" y="3357033"/>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497753</xdr:colOff>
      <xdr:row>15</xdr:row>
      <xdr:rowOff>57512</xdr:rowOff>
    </xdr:from>
    <xdr:to>
      <xdr:col>25</xdr:col>
      <xdr:colOff>107387</xdr:colOff>
      <xdr:row>17</xdr:row>
      <xdr:rowOff>181471</xdr:rowOff>
    </xdr:to>
    <xdr:cxnSp macro="">
      <xdr:nvCxnSpPr>
        <xdr:cNvPr id="126" name="Straight Connector 125">
          <a:extLst>
            <a:ext uri="{FF2B5EF4-FFF2-40B4-BE49-F238E27FC236}">
              <a16:creationId xmlns:a16="http://schemas.microsoft.com/office/drawing/2014/main" id="{D4891B32-15CF-4009-B52D-2AF7D4705E4D}"/>
            </a:ext>
          </a:extLst>
        </xdr:cNvPr>
        <xdr:cNvCxnSpPr>
          <a:cxnSpLocks noChangeAspect="1"/>
          <a:stCxn id="125" idx="1"/>
          <a:endCxn id="81" idx="5"/>
        </xdr:cNvCxnSpPr>
      </xdr:nvCxnSpPr>
      <xdr:spPr>
        <a:xfrm flipH="1" flipV="1">
          <a:off x="14615920" y="2915012"/>
          <a:ext cx="837300" cy="504959"/>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332318</xdr:colOff>
      <xdr:row>15</xdr:row>
      <xdr:rowOff>131235</xdr:rowOff>
    </xdr:from>
    <xdr:to>
      <xdr:col>23</xdr:col>
      <xdr:colOff>538732</xdr:colOff>
      <xdr:row>21</xdr:row>
      <xdr:rowOff>169334</xdr:rowOff>
    </xdr:to>
    <xdr:cxnSp macro="">
      <xdr:nvCxnSpPr>
        <xdr:cNvPr id="127" name="Straight Connector 126">
          <a:extLst>
            <a:ext uri="{FF2B5EF4-FFF2-40B4-BE49-F238E27FC236}">
              <a16:creationId xmlns:a16="http://schemas.microsoft.com/office/drawing/2014/main" id="{5AA81D38-7B3F-4C99-AB47-0D7DAED552C8}"/>
            </a:ext>
          </a:extLst>
        </xdr:cNvPr>
        <xdr:cNvCxnSpPr>
          <a:cxnSpLocks noChangeAspect="1"/>
          <a:stCxn id="128" idx="0"/>
        </xdr:cNvCxnSpPr>
      </xdr:nvCxnSpPr>
      <xdr:spPr>
        <a:xfrm flipH="1" flipV="1">
          <a:off x="14450485" y="2988735"/>
          <a:ext cx="206414" cy="1181099"/>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323848</xdr:colOff>
      <xdr:row>21</xdr:row>
      <xdr:rowOff>169334</xdr:rowOff>
    </xdr:from>
    <xdr:to>
      <xdr:col>24</xdr:col>
      <xdr:colOff>139783</xdr:colOff>
      <xdr:row>24</xdr:row>
      <xdr:rowOff>108034</xdr:rowOff>
    </xdr:to>
    <xdr:sp macro="" textlink="">
      <xdr:nvSpPr>
        <xdr:cNvPr id="128" name="Flowchart: Connector 127">
          <a:extLst>
            <a:ext uri="{FF2B5EF4-FFF2-40B4-BE49-F238E27FC236}">
              <a16:creationId xmlns:a16="http://schemas.microsoft.com/office/drawing/2014/main" id="{D1D51E3C-40F8-44BA-9DBB-998D9330D95D}"/>
            </a:ext>
          </a:extLst>
        </xdr:cNvPr>
        <xdr:cNvSpPr>
          <a:spLocks noChangeAspect="1"/>
        </xdr:cNvSpPr>
      </xdr:nvSpPr>
      <xdr:spPr>
        <a:xfrm>
          <a:off x="14442015" y="4169834"/>
          <a:ext cx="429768" cy="510200"/>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575732</xdr:colOff>
      <xdr:row>4</xdr:row>
      <xdr:rowOff>67731</xdr:rowOff>
    </xdr:from>
    <xdr:to>
      <xdr:col>26</xdr:col>
      <xdr:colOff>381001</xdr:colOff>
      <xdr:row>6</xdr:row>
      <xdr:rowOff>179915</xdr:rowOff>
    </xdr:to>
    <xdr:grpSp>
      <xdr:nvGrpSpPr>
        <xdr:cNvPr id="38" name="Group 37">
          <a:extLst>
            <a:ext uri="{FF2B5EF4-FFF2-40B4-BE49-F238E27FC236}">
              <a16:creationId xmlns:a16="http://schemas.microsoft.com/office/drawing/2014/main" id="{28169ACF-1AE4-4796-84B1-929BECAB49C6}"/>
            </a:ext>
          </a:extLst>
        </xdr:cNvPr>
        <xdr:cNvGrpSpPr>
          <a:grpSpLocks noChangeAspect="1"/>
        </xdr:cNvGrpSpPr>
      </xdr:nvGrpSpPr>
      <xdr:grpSpPr>
        <a:xfrm>
          <a:off x="14677111" y="812214"/>
          <a:ext cx="1644580" cy="484425"/>
          <a:chOff x="14693899" y="829731"/>
          <a:chExt cx="1646769" cy="493184"/>
        </a:xfrm>
      </xdr:grpSpPr>
      <xdr:sp macro="" textlink="'Pivot Table'!Y31">
        <xdr:nvSpPr>
          <xdr:cNvPr id="131" name="Rectangle: Rounded Corners 130">
            <a:extLst>
              <a:ext uri="{FF2B5EF4-FFF2-40B4-BE49-F238E27FC236}">
                <a16:creationId xmlns:a16="http://schemas.microsoft.com/office/drawing/2014/main" id="{6004C141-E63D-4C38-90FC-BB50839A2271}"/>
              </a:ext>
            </a:extLst>
          </xdr:cNvPr>
          <xdr:cNvSpPr/>
        </xdr:nvSpPr>
        <xdr:spPr>
          <a:xfrm>
            <a:off x="14693899"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7EE0F39-BE8D-494D-85BA-8DED2E4ABC64}" type="TxLink">
              <a:rPr lang="en-US" sz="1200" b="1" i="0" u="none" strike="noStrike">
                <a:solidFill>
                  <a:schemeClr val="bg1"/>
                </a:solidFill>
                <a:latin typeface="Calibri"/>
                <a:cs typeface="Calibri"/>
              </a:rPr>
              <a:pPr algn="ctr"/>
              <a:t>Company Website</a:t>
            </a:fld>
            <a:endParaRPr lang="en-US" sz="6000" b="1">
              <a:solidFill>
                <a:schemeClr val="bg1"/>
              </a:solidFill>
            </a:endParaRPr>
          </a:p>
        </xdr:txBody>
      </xdr:sp>
      <xdr:sp macro="" textlink="'Pivot Table'!Z31">
        <xdr:nvSpPr>
          <xdr:cNvPr id="132" name="Rectangle: Rounded Corners 131">
            <a:extLst>
              <a:ext uri="{FF2B5EF4-FFF2-40B4-BE49-F238E27FC236}">
                <a16:creationId xmlns:a16="http://schemas.microsoft.com/office/drawing/2014/main" id="{928A8D3C-2DFD-4C11-B894-57B2190917CB}"/>
              </a:ext>
            </a:extLst>
          </xdr:cNvPr>
          <xdr:cNvSpPr/>
        </xdr:nvSpPr>
        <xdr:spPr>
          <a:xfrm>
            <a:off x="14803964"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92ADDDA7-52F4-4BE6-9ECB-5120F716BEC1}" type="TxLink">
              <a:rPr lang="en-US" sz="1200" b="1" i="0" u="none" strike="noStrike">
                <a:solidFill>
                  <a:schemeClr val="bg1"/>
                </a:solidFill>
                <a:latin typeface="Calibri"/>
                <a:cs typeface="Calibri"/>
              </a:rPr>
              <a:pPr algn="l"/>
              <a:t> 2,440 </a:t>
            </a:fld>
            <a:endParaRPr lang="en-US" sz="6600" b="1">
              <a:solidFill>
                <a:schemeClr val="bg1"/>
              </a:solidFill>
            </a:endParaRPr>
          </a:p>
        </xdr:txBody>
      </xdr:sp>
    </xdr:grpSp>
    <xdr:clientData/>
  </xdr:twoCellAnchor>
  <xdr:twoCellAnchor>
    <xdr:from>
      <xdr:col>23</xdr:col>
      <xdr:colOff>425447</xdr:colOff>
      <xdr:row>4</xdr:row>
      <xdr:rowOff>139698</xdr:rowOff>
    </xdr:from>
    <xdr:to>
      <xdr:col>25</xdr:col>
      <xdr:colOff>406400</xdr:colOff>
      <xdr:row>6</xdr:row>
      <xdr:rowOff>120649</xdr:rowOff>
    </xdr:to>
    <xdr:sp macro="" textlink="'Pivot Table'!AA31">
      <xdr:nvSpPr>
        <xdr:cNvPr id="133" name="Rectangle: Rounded Corners 132">
          <a:extLst>
            <a:ext uri="{FF2B5EF4-FFF2-40B4-BE49-F238E27FC236}">
              <a16:creationId xmlns:a16="http://schemas.microsoft.com/office/drawing/2014/main" id="{C5CDE6BA-2563-4D99-876C-B64EAC52CCCA}"/>
            </a:ext>
          </a:extLst>
        </xdr:cNvPr>
        <xdr:cNvSpPr>
          <a:spLocks noChangeAspect="1"/>
        </xdr:cNvSpPr>
      </xdr:nvSpPr>
      <xdr:spPr>
        <a:xfrm>
          <a:off x="14543614" y="901698"/>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33A37963-95F3-4313-B111-826426E9B02B}" type="TxLink">
            <a:rPr lang="en-US" sz="1200" b="1" i="0" u="none" strike="noStrike">
              <a:solidFill>
                <a:schemeClr val="bg1"/>
              </a:solidFill>
              <a:latin typeface="Calibri"/>
              <a:cs typeface="Calibri"/>
            </a:rPr>
            <a:pPr algn="l"/>
            <a:t>0%</a:t>
          </a:fld>
          <a:endParaRPr lang="en-US" sz="7200" b="1">
            <a:solidFill>
              <a:schemeClr val="bg1"/>
            </a:solidFill>
          </a:endParaRPr>
        </a:p>
      </xdr:txBody>
    </xdr:sp>
    <xdr:clientData/>
  </xdr:twoCellAnchor>
  <xdr:twoCellAnchor>
    <xdr:from>
      <xdr:col>24</xdr:col>
      <xdr:colOff>281514</xdr:colOff>
      <xdr:row>7</xdr:row>
      <xdr:rowOff>50797</xdr:rowOff>
    </xdr:from>
    <xdr:to>
      <xdr:col>27</xdr:col>
      <xdr:colOff>237068</xdr:colOff>
      <xdr:row>10</xdr:row>
      <xdr:rowOff>71965</xdr:rowOff>
    </xdr:to>
    <xdr:grpSp>
      <xdr:nvGrpSpPr>
        <xdr:cNvPr id="39" name="Group 38">
          <a:extLst>
            <a:ext uri="{FF2B5EF4-FFF2-40B4-BE49-F238E27FC236}">
              <a16:creationId xmlns:a16="http://schemas.microsoft.com/office/drawing/2014/main" id="{316589B4-9814-4686-8643-59D464F80325}"/>
            </a:ext>
          </a:extLst>
        </xdr:cNvPr>
        <xdr:cNvGrpSpPr>
          <a:grpSpLocks noChangeAspect="1"/>
        </xdr:cNvGrpSpPr>
      </xdr:nvGrpSpPr>
      <xdr:grpSpPr>
        <a:xfrm>
          <a:off x="14995997" y="1353642"/>
          <a:ext cx="1794864" cy="579530"/>
          <a:chOff x="15013514" y="1384297"/>
          <a:chExt cx="1797054" cy="592668"/>
        </a:xfrm>
      </xdr:grpSpPr>
      <xdr:grpSp>
        <xdr:nvGrpSpPr>
          <xdr:cNvPr id="140" name="Group 139">
            <a:extLst>
              <a:ext uri="{FF2B5EF4-FFF2-40B4-BE49-F238E27FC236}">
                <a16:creationId xmlns:a16="http://schemas.microsoft.com/office/drawing/2014/main" id="{53378B88-1D59-4D87-8108-077AA2A40C60}"/>
              </a:ext>
            </a:extLst>
          </xdr:cNvPr>
          <xdr:cNvGrpSpPr/>
        </xdr:nvGrpSpPr>
        <xdr:grpSpPr>
          <a:xfrm>
            <a:off x="15163799" y="1384297"/>
            <a:ext cx="1646769" cy="493184"/>
            <a:chOff x="14693899" y="829731"/>
            <a:chExt cx="1646769" cy="493184"/>
          </a:xfrm>
        </xdr:grpSpPr>
        <xdr:sp macro="" textlink="'Pivot Table'!Y32">
          <xdr:nvSpPr>
            <xdr:cNvPr id="141" name="Rectangle: Rounded Corners 140">
              <a:extLst>
                <a:ext uri="{FF2B5EF4-FFF2-40B4-BE49-F238E27FC236}">
                  <a16:creationId xmlns:a16="http://schemas.microsoft.com/office/drawing/2014/main" id="{CB24BCCA-8E38-424A-A7F8-CAFDB24A7E80}"/>
                </a:ext>
              </a:extLst>
            </xdr:cNvPr>
            <xdr:cNvSpPr/>
          </xdr:nvSpPr>
          <xdr:spPr>
            <a:xfrm>
              <a:off x="14693899"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E14E620-826C-42A4-80BB-65F0372976BA}" type="TxLink">
                <a:rPr lang="en-US" sz="1200" b="1" i="0" u="none" strike="noStrike">
                  <a:solidFill>
                    <a:schemeClr val="bg1"/>
                  </a:solidFill>
                  <a:latin typeface="Calibri"/>
                  <a:cs typeface="Calibri"/>
                </a:rPr>
                <a:pPr algn="ctr"/>
                <a:t>Facebook Page</a:t>
              </a:fld>
              <a:endParaRPr lang="en-US" sz="6600" b="1">
                <a:solidFill>
                  <a:schemeClr val="bg1"/>
                </a:solidFill>
              </a:endParaRPr>
            </a:p>
          </xdr:txBody>
        </xdr:sp>
        <xdr:sp macro="" textlink="'Pivot Table'!Z32">
          <xdr:nvSpPr>
            <xdr:cNvPr id="146" name="Rectangle: Rounded Corners 145">
              <a:extLst>
                <a:ext uri="{FF2B5EF4-FFF2-40B4-BE49-F238E27FC236}">
                  <a16:creationId xmlns:a16="http://schemas.microsoft.com/office/drawing/2014/main" id="{0ECE4BF7-5DD3-4C07-9CEB-DF50CE99DB37}"/>
                </a:ext>
              </a:extLst>
            </xdr:cNvPr>
            <xdr:cNvSpPr/>
          </xdr:nvSpPr>
          <xdr:spPr>
            <a:xfrm>
              <a:off x="14920377"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6792723E-D968-4441-AE24-31A47E48025A}" type="TxLink">
                <a:rPr lang="en-US" sz="1100" b="1" i="0" u="none" strike="noStrike">
                  <a:solidFill>
                    <a:schemeClr val="bg1"/>
                  </a:solidFill>
                  <a:latin typeface="Calibri"/>
                  <a:cs typeface="Calibri"/>
                </a:rPr>
                <a:pPr algn="l"/>
                <a:t> 55,842 </a:t>
              </a:fld>
              <a:endParaRPr lang="en-US" sz="6600" b="1">
                <a:solidFill>
                  <a:schemeClr val="bg1"/>
                </a:solidFill>
              </a:endParaRPr>
            </a:p>
          </xdr:txBody>
        </xdr:sp>
      </xdr:grpSp>
      <xdr:sp macro="" textlink="'Pivot Table'!AA32">
        <xdr:nvSpPr>
          <xdr:cNvPr id="148" name="Rectangle: Rounded Corners 147">
            <a:extLst>
              <a:ext uri="{FF2B5EF4-FFF2-40B4-BE49-F238E27FC236}">
                <a16:creationId xmlns:a16="http://schemas.microsoft.com/office/drawing/2014/main" id="{06A20C5B-D6D2-4774-9253-7638C27B475A}"/>
              </a:ext>
            </a:extLst>
          </xdr:cNvPr>
          <xdr:cNvSpPr/>
        </xdr:nvSpPr>
        <xdr:spPr>
          <a:xfrm>
            <a:off x="15013514"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1D0B1506-B67A-4666-B4AA-E6EF5D45BF3B}" type="TxLink">
              <a:rPr lang="en-US" sz="1200" b="1" i="0" u="none" strike="noStrike">
                <a:solidFill>
                  <a:schemeClr val="bg1"/>
                </a:solidFill>
                <a:latin typeface="Calibri"/>
                <a:cs typeface="Calibri"/>
              </a:rPr>
              <a:pPr algn="l"/>
              <a:t>7%</a:t>
            </a:fld>
            <a:endParaRPr lang="en-US" sz="8000" b="1">
              <a:solidFill>
                <a:schemeClr val="bg1"/>
              </a:solidFill>
            </a:endParaRPr>
          </a:p>
        </xdr:txBody>
      </xdr:sp>
    </xdr:grpSp>
    <xdr:clientData/>
  </xdr:twoCellAnchor>
  <xdr:twoCellAnchor>
    <xdr:from>
      <xdr:col>25</xdr:col>
      <xdr:colOff>253997</xdr:colOff>
      <xdr:row>11</xdr:row>
      <xdr:rowOff>139698</xdr:rowOff>
    </xdr:from>
    <xdr:to>
      <xdr:col>28</xdr:col>
      <xdr:colOff>209551</xdr:colOff>
      <xdr:row>14</xdr:row>
      <xdr:rowOff>160866</xdr:rowOff>
    </xdr:to>
    <xdr:grpSp>
      <xdr:nvGrpSpPr>
        <xdr:cNvPr id="150" name="Group 149">
          <a:extLst>
            <a:ext uri="{FF2B5EF4-FFF2-40B4-BE49-F238E27FC236}">
              <a16:creationId xmlns:a16="http://schemas.microsoft.com/office/drawing/2014/main" id="{5CA916AE-F4D2-476B-9264-0C217BB9D7A0}"/>
            </a:ext>
          </a:extLst>
        </xdr:cNvPr>
        <xdr:cNvGrpSpPr>
          <a:grpSpLocks noChangeAspect="1"/>
        </xdr:cNvGrpSpPr>
      </xdr:nvGrpSpPr>
      <xdr:grpSpPr>
        <a:xfrm>
          <a:off x="15581583" y="2187026"/>
          <a:ext cx="1794865" cy="579530"/>
          <a:chOff x="15013514" y="1384297"/>
          <a:chExt cx="1797054" cy="592668"/>
        </a:xfrm>
      </xdr:grpSpPr>
      <xdr:grpSp>
        <xdr:nvGrpSpPr>
          <xdr:cNvPr id="151" name="Group 150">
            <a:extLst>
              <a:ext uri="{FF2B5EF4-FFF2-40B4-BE49-F238E27FC236}">
                <a16:creationId xmlns:a16="http://schemas.microsoft.com/office/drawing/2014/main" id="{B7A9DB18-323E-4394-8948-351037AF22B9}"/>
              </a:ext>
            </a:extLst>
          </xdr:cNvPr>
          <xdr:cNvGrpSpPr/>
        </xdr:nvGrpSpPr>
        <xdr:grpSpPr>
          <a:xfrm>
            <a:off x="15163799" y="1384297"/>
            <a:ext cx="1646769" cy="493184"/>
            <a:chOff x="14693899" y="829731"/>
            <a:chExt cx="1646769" cy="493184"/>
          </a:xfrm>
        </xdr:grpSpPr>
        <xdr:sp macro="" textlink="'Pivot Table'!Y33">
          <xdr:nvSpPr>
            <xdr:cNvPr id="155" name="Rectangle: Rounded Corners 154">
              <a:extLst>
                <a:ext uri="{FF2B5EF4-FFF2-40B4-BE49-F238E27FC236}">
                  <a16:creationId xmlns:a16="http://schemas.microsoft.com/office/drawing/2014/main" id="{8EC6348B-5FDD-4161-A8C1-C7CA0B62D494}"/>
                </a:ext>
              </a:extLst>
            </xdr:cNvPr>
            <xdr:cNvSpPr/>
          </xdr:nvSpPr>
          <xdr:spPr>
            <a:xfrm>
              <a:off x="14693899"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88E5DB9-12C4-47AE-B026-53BF1B95BF71}" type="TxLink">
                <a:rPr lang="en-US" sz="1200" b="1" i="0" u="none" strike="noStrike">
                  <a:solidFill>
                    <a:schemeClr val="bg1"/>
                  </a:solidFill>
                  <a:latin typeface="Calibri"/>
                  <a:cs typeface="Calibri"/>
                </a:rPr>
                <a:pPr algn="ctr"/>
                <a:t>Google Ad</a:t>
              </a:fld>
              <a:endParaRPr lang="en-US" sz="7200" b="1">
                <a:solidFill>
                  <a:schemeClr val="bg1"/>
                </a:solidFill>
              </a:endParaRPr>
            </a:p>
          </xdr:txBody>
        </xdr:sp>
        <xdr:sp macro="" textlink="'Pivot Table'!Z33">
          <xdr:nvSpPr>
            <xdr:cNvPr id="158" name="Rectangle: Rounded Corners 157">
              <a:extLst>
                <a:ext uri="{FF2B5EF4-FFF2-40B4-BE49-F238E27FC236}">
                  <a16:creationId xmlns:a16="http://schemas.microsoft.com/office/drawing/2014/main" id="{563C3BF4-08A3-4B8B-80D3-9D937EAD56AC}"/>
                </a:ext>
              </a:extLst>
            </xdr:cNvPr>
            <xdr:cNvSpPr/>
          </xdr:nvSpPr>
          <xdr:spPr>
            <a:xfrm>
              <a:off x="14920377"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200" b="1" i="0" u="none" strike="noStrike">
                  <a:solidFill>
                    <a:schemeClr val="bg1"/>
                  </a:solidFill>
                  <a:latin typeface="Calibri"/>
                  <a:cs typeface="Calibri"/>
                </a:rPr>
                <a:t>    </a:t>
              </a:r>
              <a:fld id="{131DA2BA-4591-4AFB-A4A0-96AF76885E08}" type="TxLink">
                <a:rPr lang="en-US" sz="1200" b="1" i="0" u="none" strike="noStrike">
                  <a:solidFill>
                    <a:schemeClr val="bg1"/>
                  </a:solidFill>
                  <a:latin typeface="Calibri"/>
                  <a:cs typeface="Calibri"/>
                </a:rPr>
                <a:pPr algn="l"/>
                <a:t> 55,838 </a:t>
              </a:fld>
              <a:endParaRPr lang="en-US" sz="8000" b="1">
                <a:solidFill>
                  <a:schemeClr val="bg1"/>
                </a:solidFill>
              </a:endParaRPr>
            </a:p>
          </xdr:txBody>
        </xdr:sp>
      </xdr:grpSp>
      <xdr:sp macro="" textlink="'Pivot Table'!AA33">
        <xdr:nvSpPr>
          <xdr:cNvPr id="152" name="Rectangle: Rounded Corners 151">
            <a:extLst>
              <a:ext uri="{FF2B5EF4-FFF2-40B4-BE49-F238E27FC236}">
                <a16:creationId xmlns:a16="http://schemas.microsoft.com/office/drawing/2014/main" id="{36A26400-C43B-4818-B320-9FA27CA6DF14}"/>
              </a:ext>
            </a:extLst>
          </xdr:cNvPr>
          <xdr:cNvSpPr/>
        </xdr:nvSpPr>
        <xdr:spPr>
          <a:xfrm>
            <a:off x="15013514"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C57F5112-8427-47D0-84F4-87AC3AFF7779}" type="TxLink">
              <a:rPr lang="en-US" sz="1200" b="1" i="0" u="none" strike="noStrike">
                <a:solidFill>
                  <a:schemeClr val="bg1"/>
                </a:solidFill>
                <a:latin typeface="Calibri"/>
                <a:cs typeface="Calibri"/>
              </a:rPr>
              <a:pPr algn="l"/>
              <a:t>7%</a:t>
            </a:fld>
            <a:endParaRPr lang="en-US" sz="8800" b="1">
              <a:solidFill>
                <a:schemeClr val="bg1"/>
              </a:solidFill>
            </a:endParaRPr>
          </a:p>
        </xdr:txBody>
      </xdr:sp>
    </xdr:grpSp>
    <xdr:clientData/>
  </xdr:twoCellAnchor>
  <xdr:twoCellAnchor>
    <xdr:from>
      <xdr:col>20</xdr:col>
      <xdr:colOff>480479</xdr:colOff>
      <xdr:row>3</xdr:row>
      <xdr:rowOff>101600</xdr:rowOff>
    </xdr:from>
    <xdr:to>
      <xdr:col>23</xdr:col>
      <xdr:colOff>436033</xdr:colOff>
      <xdr:row>6</xdr:row>
      <xdr:rowOff>122768</xdr:rowOff>
    </xdr:to>
    <xdr:grpSp>
      <xdr:nvGrpSpPr>
        <xdr:cNvPr id="168" name="Group 167">
          <a:extLst>
            <a:ext uri="{FF2B5EF4-FFF2-40B4-BE49-F238E27FC236}">
              <a16:creationId xmlns:a16="http://schemas.microsoft.com/office/drawing/2014/main" id="{B034F160-B83F-4ED1-82CC-24AD4B33B917}"/>
            </a:ext>
          </a:extLst>
        </xdr:cNvPr>
        <xdr:cNvGrpSpPr>
          <a:grpSpLocks noChangeAspect="1"/>
        </xdr:cNvGrpSpPr>
      </xdr:nvGrpSpPr>
      <xdr:grpSpPr>
        <a:xfrm>
          <a:off x="12742548" y="659962"/>
          <a:ext cx="1794864" cy="579530"/>
          <a:chOff x="15013514" y="1384297"/>
          <a:chExt cx="1797054" cy="592668"/>
        </a:xfrm>
      </xdr:grpSpPr>
      <xdr:grpSp>
        <xdr:nvGrpSpPr>
          <xdr:cNvPr id="169" name="Group 168">
            <a:extLst>
              <a:ext uri="{FF2B5EF4-FFF2-40B4-BE49-F238E27FC236}">
                <a16:creationId xmlns:a16="http://schemas.microsoft.com/office/drawing/2014/main" id="{08926357-06F1-405B-BA77-00C574B62AC6}"/>
              </a:ext>
            </a:extLst>
          </xdr:cNvPr>
          <xdr:cNvGrpSpPr/>
        </xdr:nvGrpSpPr>
        <xdr:grpSpPr>
          <a:xfrm>
            <a:off x="15163799" y="1384297"/>
            <a:ext cx="1646769" cy="493184"/>
            <a:chOff x="14693899" y="829731"/>
            <a:chExt cx="1646769" cy="493184"/>
          </a:xfrm>
        </xdr:grpSpPr>
        <xdr:sp macro="" textlink="'Pivot Table'!Y36">
          <xdr:nvSpPr>
            <xdr:cNvPr id="171" name="Rectangle: Rounded Corners 170">
              <a:extLst>
                <a:ext uri="{FF2B5EF4-FFF2-40B4-BE49-F238E27FC236}">
                  <a16:creationId xmlns:a16="http://schemas.microsoft.com/office/drawing/2014/main" id="{9C16E2DE-E909-44D8-ADB8-11E7CA446D88}"/>
                </a:ext>
              </a:extLst>
            </xdr:cNvPr>
            <xdr:cNvSpPr/>
          </xdr:nvSpPr>
          <xdr:spPr>
            <a:xfrm>
              <a:off x="14693899"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981917-4F59-4909-8A68-85E035378850}" type="TxLink">
                <a:rPr lang="en-US" sz="1200" b="1" i="0" u="none" strike="noStrike">
                  <a:solidFill>
                    <a:schemeClr val="bg1"/>
                  </a:solidFill>
                  <a:latin typeface="Calibri"/>
                  <a:cs typeface="Calibri"/>
                </a:rPr>
                <a:pPr algn="ctr"/>
                <a:t>Asset sale</a:t>
              </a:fld>
              <a:endParaRPr lang="en-US" sz="9600" b="1">
                <a:solidFill>
                  <a:schemeClr val="bg1"/>
                </a:solidFill>
              </a:endParaRPr>
            </a:p>
          </xdr:txBody>
        </xdr:sp>
        <xdr:sp macro="" textlink="'Pivot Table'!Z36">
          <xdr:nvSpPr>
            <xdr:cNvPr id="172" name="Rectangle: Rounded Corners 171">
              <a:extLst>
                <a:ext uri="{FF2B5EF4-FFF2-40B4-BE49-F238E27FC236}">
                  <a16:creationId xmlns:a16="http://schemas.microsoft.com/office/drawing/2014/main" id="{DCBF8D38-3F5C-4344-B838-87EA4AFA982B}"/>
                </a:ext>
              </a:extLst>
            </xdr:cNvPr>
            <xdr:cNvSpPr/>
          </xdr:nvSpPr>
          <xdr:spPr>
            <a:xfrm>
              <a:off x="14920377"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9CB4FBA2-519D-4B9A-9C87-163A619314B8}" type="TxLink">
                <a:rPr lang="en-US" sz="1200" b="1" i="0" u="none" strike="noStrike">
                  <a:solidFill>
                    <a:schemeClr val="bg1"/>
                  </a:solidFill>
                  <a:latin typeface="Calibri"/>
                  <a:cs typeface="Calibri"/>
                </a:rPr>
                <a:pPr algn="l"/>
                <a:t> 79,860 </a:t>
              </a:fld>
              <a:endParaRPr lang="en-US" sz="9600" b="1">
                <a:solidFill>
                  <a:schemeClr val="bg1"/>
                </a:solidFill>
              </a:endParaRPr>
            </a:p>
          </xdr:txBody>
        </xdr:sp>
      </xdr:grpSp>
      <xdr:sp macro="" textlink="'Pivot Table'!AA36">
        <xdr:nvSpPr>
          <xdr:cNvPr id="170" name="Rectangle: Rounded Corners 169">
            <a:extLst>
              <a:ext uri="{FF2B5EF4-FFF2-40B4-BE49-F238E27FC236}">
                <a16:creationId xmlns:a16="http://schemas.microsoft.com/office/drawing/2014/main" id="{46F0D31B-58D0-44EB-B4CB-EE9C3A163B8E}"/>
              </a:ext>
            </a:extLst>
          </xdr:cNvPr>
          <xdr:cNvSpPr/>
        </xdr:nvSpPr>
        <xdr:spPr>
          <a:xfrm>
            <a:off x="15013514"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6B755A3-D90D-4341-8DFE-5CA5E09A8955}" type="TxLink">
              <a:rPr lang="en-US" sz="1400" b="1" i="0" u="none" strike="noStrike">
                <a:solidFill>
                  <a:schemeClr val="bg1"/>
                </a:solidFill>
                <a:latin typeface="Calibri"/>
                <a:cs typeface="Calibri"/>
              </a:rPr>
              <a:pPr algn="l"/>
              <a:t>10%</a:t>
            </a:fld>
            <a:endParaRPr lang="en-US" sz="16600" b="1">
              <a:solidFill>
                <a:schemeClr val="bg1"/>
              </a:solidFill>
            </a:endParaRPr>
          </a:p>
        </xdr:txBody>
      </xdr:sp>
    </xdr:grpSp>
    <xdr:clientData/>
  </xdr:twoCellAnchor>
  <xdr:twoCellAnchor>
    <xdr:from>
      <xdr:col>25</xdr:col>
      <xdr:colOff>93130</xdr:colOff>
      <xdr:row>16</xdr:row>
      <xdr:rowOff>116414</xdr:rowOff>
    </xdr:from>
    <xdr:to>
      <xdr:col>28</xdr:col>
      <xdr:colOff>48684</xdr:colOff>
      <xdr:row>19</xdr:row>
      <xdr:rowOff>137582</xdr:rowOff>
    </xdr:to>
    <xdr:grpSp>
      <xdr:nvGrpSpPr>
        <xdr:cNvPr id="173" name="Group 172">
          <a:extLst>
            <a:ext uri="{FF2B5EF4-FFF2-40B4-BE49-F238E27FC236}">
              <a16:creationId xmlns:a16="http://schemas.microsoft.com/office/drawing/2014/main" id="{4CB82915-052A-4484-8779-5E49A464A6F5}"/>
            </a:ext>
          </a:extLst>
        </xdr:cNvPr>
        <xdr:cNvGrpSpPr>
          <a:grpSpLocks noChangeAspect="1"/>
        </xdr:cNvGrpSpPr>
      </xdr:nvGrpSpPr>
      <xdr:grpSpPr>
        <a:xfrm>
          <a:off x="15420716" y="3094345"/>
          <a:ext cx="1794865" cy="579530"/>
          <a:chOff x="15013514" y="1384297"/>
          <a:chExt cx="1797054" cy="592668"/>
        </a:xfrm>
      </xdr:grpSpPr>
      <xdr:grpSp>
        <xdr:nvGrpSpPr>
          <xdr:cNvPr id="174" name="Group 173">
            <a:extLst>
              <a:ext uri="{FF2B5EF4-FFF2-40B4-BE49-F238E27FC236}">
                <a16:creationId xmlns:a16="http://schemas.microsoft.com/office/drawing/2014/main" id="{5051ED20-13C2-44E7-BA85-5789E9FD7AD8}"/>
              </a:ext>
            </a:extLst>
          </xdr:cNvPr>
          <xdr:cNvGrpSpPr/>
        </xdr:nvGrpSpPr>
        <xdr:grpSpPr>
          <a:xfrm>
            <a:off x="15163799" y="1384297"/>
            <a:ext cx="1646769" cy="493184"/>
            <a:chOff x="14693899" y="829731"/>
            <a:chExt cx="1646769" cy="493184"/>
          </a:xfrm>
        </xdr:grpSpPr>
        <xdr:sp macro="" textlink="'Pivot Table'!Y34">
          <xdr:nvSpPr>
            <xdr:cNvPr id="176" name="Rectangle: Rounded Corners 175">
              <a:extLst>
                <a:ext uri="{FF2B5EF4-FFF2-40B4-BE49-F238E27FC236}">
                  <a16:creationId xmlns:a16="http://schemas.microsoft.com/office/drawing/2014/main" id="{D9481DBC-78C8-4148-AF77-A031D6D69D51}"/>
                </a:ext>
              </a:extLst>
            </xdr:cNvPr>
            <xdr:cNvSpPr/>
          </xdr:nvSpPr>
          <xdr:spPr>
            <a:xfrm>
              <a:off x="14693899"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F9DB98F-F4CD-4DAE-A7E4-1F3FBF1A7CC9}" type="TxLink">
                <a:rPr lang="en-US" sz="1200" b="1" i="0" u="none" strike="noStrike">
                  <a:solidFill>
                    <a:schemeClr val="bg1"/>
                  </a:solidFill>
                  <a:latin typeface="Calibri"/>
                  <a:cs typeface="Calibri"/>
                </a:rPr>
                <a:pPr algn="ctr"/>
                <a:t>Television Ad</a:t>
              </a:fld>
              <a:endParaRPr lang="en-US" sz="8000" b="1">
                <a:solidFill>
                  <a:schemeClr val="bg1"/>
                </a:solidFill>
              </a:endParaRPr>
            </a:p>
          </xdr:txBody>
        </xdr:sp>
        <xdr:sp macro="" textlink="'Pivot Table'!Z34">
          <xdr:nvSpPr>
            <xdr:cNvPr id="177" name="Rectangle: Rounded Corners 176">
              <a:extLst>
                <a:ext uri="{FF2B5EF4-FFF2-40B4-BE49-F238E27FC236}">
                  <a16:creationId xmlns:a16="http://schemas.microsoft.com/office/drawing/2014/main" id="{6B495903-0DB1-47C7-8A37-A33F3C834119}"/>
                </a:ext>
              </a:extLst>
            </xdr:cNvPr>
            <xdr:cNvSpPr/>
          </xdr:nvSpPr>
          <xdr:spPr>
            <a:xfrm>
              <a:off x="14920377"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087AAB6-0D7B-499F-8EB7-57B964187605}" type="TxLink">
                <a:rPr lang="en-US" sz="1200" b="1" i="0" u="none" strike="noStrike">
                  <a:solidFill>
                    <a:schemeClr val="bg1"/>
                  </a:solidFill>
                  <a:latin typeface="Calibri"/>
                  <a:cs typeface="Calibri"/>
                </a:rPr>
                <a:pPr algn="l"/>
                <a:t> 54,141 </a:t>
              </a:fld>
              <a:endParaRPr lang="en-US" sz="8800" b="1">
                <a:solidFill>
                  <a:schemeClr val="bg1"/>
                </a:solidFill>
              </a:endParaRPr>
            </a:p>
          </xdr:txBody>
        </xdr:sp>
      </xdr:grpSp>
      <xdr:sp macro="" textlink="'Pivot Table'!AA34">
        <xdr:nvSpPr>
          <xdr:cNvPr id="175" name="Rectangle: Rounded Corners 174">
            <a:extLst>
              <a:ext uri="{FF2B5EF4-FFF2-40B4-BE49-F238E27FC236}">
                <a16:creationId xmlns:a16="http://schemas.microsoft.com/office/drawing/2014/main" id="{74336653-3033-49D2-84D4-EADC58AFB38E}"/>
              </a:ext>
            </a:extLst>
          </xdr:cNvPr>
          <xdr:cNvSpPr/>
        </xdr:nvSpPr>
        <xdr:spPr>
          <a:xfrm>
            <a:off x="15013514"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1AF252B1-A60F-4AF0-B75E-832E4040A2F1}" type="TxLink">
              <a:rPr lang="en-US" sz="1200" b="1" i="0" u="none" strike="noStrike">
                <a:solidFill>
                  <a:schemeClr val="bg1"/>
                </a:solidFill>
                <a:latin typeface="Calibri"/>
                <a:cs typeface="Calibri"/>
              </a:rPr>
              <a:pPr algn="l"/>
              <a:t>7%</a:t>
            </a:fld>
            <a:endParaRPr lang="en-US" sz="9600" b="1">
              <a:solidFill>
                <a:schemeClr val="bg1"/>
              </a:solidFill>
            </a:endParaRPr>
          </a:p>
        </xdr:txBody>
      </xdr:sp>
    </xdr:grpSp>
    <xdr:clientData/>
  </xdr:twoCellAnchor>
  <xdr:twoCellAnchor>
    <xdr:from>
      <xdr:col>23</xdr:col>
      <xdr:colOff>357712</xdr:colOff>
      <xdr:row>20</xdr:row>
      <xdr:rowOff>190498</xdr:rowOff>
    </xdr:from>
    <xdr:to>
      <xdr:col>26</xdr:col>
      <xdr:colOff>313266</xdr:colOff>
      <xdr:row>24</xdr:row>
      <xdr:rowOff>21166</xdr:rowOff>
    </xdr:to>
    <xdr:grpSp>
      <xdr:nvGrpSpPr>
        <xdr:cNvPr id="178" name="Group 177">
          <a:extLst>
            <a:ext uri="{FF2B5EF4-FFF2-40B4-BE49-F238E27FC236}">
              <a16:creationId xmlns:a16="http://schemas.microsoft.com/office/drawing/2014/main" id="{CAD3C93C-5583-497C-8A5F-354AEDD0BA64}"/>
            </a:ext>
          </a:extLst>
        </xdr:cNvPr>
        <xdr:cNvGrpSpPr>
          <a:grpSpLocks noChangeAspect="1"/>
        </xdr:cNvGrpSpPr>
      </xdr:nvGrpSpPr>
      <xdr:grpSpPr>
        <a:xfrm>
          <a:off x="14459091" y="3912912"/>
          <a:ext cx="1794865" cy="575151"/>
          <a:chOff x="15013514" y="1384297"/>
          <a:chExt cx="1797054" cy="592668"/>
        </a:xfrm>
      </xdr:grpSpPr>
      <xdr:grpSp>
        <xdr:nvGrpSpPr>
          <xdr:cNvPr id="179" name="Group 178">
            <a:extLst>
              <a:ext uri="{FF2B5EF4-FFF2-40B4-BE49-F238E27FC236}">
                <a16:creationId xmlns:a16="http://schemas.microsoft.com/office/drawing/2014/main" id="{53CF43D5-1BE2-48C0-B028-C23A3EE35062}"/>
              </a:ext>
            </a:extLst>
          </xdr:cNvPr>
          <xdr:cNvGrpSpPr/>
        </xdr:nvGrpSpPr>
        <xdr:grpSpPr>
          <a:xfrm>
            <a:off x="15163799" y="1384297"/>
            <a:ext cx="1646769" cy="493184"/>
            <a:chOff x="14693899" y="829731"/>
            <a:chExt cx="1646769" cy="493184"/>
          </a:xfrm>
        </xdr:grpSpPr>
        <xdr:sp macro="" textlink="'Pivot Table'!Y35">
          <xdr:nvSpPr>
            <xdr:cNvPr id="181" name="Rectangle: Rounded Corners 180">
              <a:extLst>
                <a:ext uri="{FF2B5EF4-FFF2-40B4-BE49-F238E27FC236}">
                  <a16:creationId xmlns:a16="http://schemas.microsoft.com/office/drawing/2014/main" id="{D24F7356-29B7-4651-A131-8CD8BB9C94D2}"/>
                </a:ext>
              </a:extLst>
            </xdr:cNvPr>
            <xdr:cNvSpPr/>
          </xdr:nvSpPr>
          <xdr:spPr>
            <a:xfrm>
              <a:off x="14693899"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D95C27-A66F-4468-B598-F99654ED6746}" type="TxLink">
                <a:rPr lang="en-US" sz="1200" b="0" i="0" u="none" strike="noStrike">
                  <a:solidFill>
                    <a:schemeClr val="bg1"/>
                  </a:solidFill>
                  <a:latin typeface="Calibri"/>
                  <a:cs typeface="Calibri"/>
                </a:rPr>
                <a:pPr algn="ctr"/>
                <a:t>Youtube Channel</a:t>
              </a:fld>
              <a:endParaRPr lang="en-US" sz="8800" b="1">
                <a:solidFill>
                  <a:schemeClr val="bg1"/>
                </a:solidFill>
              </a:endParaRPr>
            </a:p>
          </xdr:txBody>
        </xdr:sp>
        <xdr:sp macro="" textlink="'Pivot Table'!Z35">
          <xdr:nvSpPr>
            <xdr:cNvPr id="182" name="Rectangle: Rounded Corners 181">
              <a:extLst>
                <a:ext uri="{FF2B5EF4-FFF2-40B4-BE49-F238E27FC236}">
                  <a16:creationId xmlns:a16="http://schemas.microsoft.com/office/drawing/2014/main" id="{65F67609-A1CF-4B48-ABF4-6FDB079E4B02}"/>
                </a:ext>
              </a:extLst>
            </xdr:cNvPr>
            <xdr:cNvSpPr/>
          </xdr:nvSpPr>
          <xdr:spPr>
            <a:xfrm>
              <a:off x="14920377"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95C1A26-5799-49A3-9036-A7B4DA8BEB12}" type="TxLink">
                <a:rPr lang="en-US" sz="1100" b="1" i="0" u="none" strike="noStrike">
                  <a:solidFill>
                    <a:schemeClr val="bg1"/>
                  </a:solidFill>
                  <a:latin typeface="Calibri"/>
                  <a:cs typeface="Calibri"/>
                </a:rPr>
                <a:pPr algn="l"/>
                <a:t> 55,837 </a:t>
              </a:fld>
              <a:endParaRPr lang="en-US" sz="8800" b="1">
                <a:solidFill>
                  <a:schemeClr val="bg1"/>
                </a:solidFill>
              </a:endParaRPr>
            </a:p>
          </xdr:txBody>
        </xdr:sp>
      </xdr:grpSp>
      <xdr:sp macro="" textlink="'Pivot Table'!AA35">
        <xdr:nvSpPr>
          <xdr:cNvPr id="180" name="Rectangle: Rounded Corners 179">
            <a:extLst>
              <a:ext uri="{FF2B5EF4-FFF2-40B4-BE49-F238E27FC236}">
                <a16:creationId xmlns:a16="http://schemas.microsoft.com/office/drawing/2014/main" id="{467DE31C-F29B-41FD-9616-D4754DFC3BC4}"/>
              </a:ext>
            </a:extLst>
          </xdr:cNvPr>
          <xdr:cNvSpPr/>
        </xdr:nvSpPr>
        <xdr:spPr>
          <a:xfrm>
            <a:off x="15013514"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081751D-C011-4739-8A9C-5BF3EF473EE7}" type="TxLink">
              <a:rPr lang="en-US" sz="1200" b="1" i="0" u="none" strike="noStrike">
                <a:solidFill>
                  <a:schemeClr val="bg1"/>
                </a:solidFill>
                <a:latin typeface="Calibri"/>
                <a:cs typeface="Calibri"/>
              </a:rPr>
              <a:pPr algn="l"/>
              <a:t>7%</a:t>
            </a:fld>
            <a:endParaRPr lang="en-US" sz="11500" b="1">
              <a:solidFill>
                <a:schemeClr val="bg1"/>
              </a:solidFill>
            </a:endParaRPr>
          </a:p>
        </xdr:txBody>
      </xdr:sp>
    </xdr:grpSp>
    <xdr:clientData/>
  </xdr:twoCellAnchor>
  <xdr:twoCellAnchor>
    <xdr:from>
      <xdr:col>25</xdr:col>
      <xdr:colOff>461431</xdr:colOff>
      <xdr:row>26</xdr:row>
      <xdr:rowOff>80434</xdr:rowOff>
    </xdr:from>
    <xdr:to>
      <xdr:col>26</xdr:col>
      <xdr:colOff>277365</xdr:colOff>
      <xdr:row>28</xdr:row>
      <xdr:rowOff>129202</xdr:rowOff>
    </xdr:to>
    <xdr:sp macro="" textlink="">
      <xdr:nvSpPr>
        <xdr:cNvPr id="185" name="Flowchart: Connector 184">
          <a:extLst>
            <a:ext uri="{FF2B5EF4-FFF2-40B4-BE49-F238E27FC236}">
              <a16:creationId xmlns:a16="http://schemas.microsoft.com/office/drawing/2014/main" id="{79106F9B-C2DF-4799-A23D-D1FC9C5A17CD}"/>
            </a:ext>
          </a:extLst>
        </xdr:cNvPr>
        <xdr:cNvSpPr>
          <a:spLocks noChangeAspect="1"/>
        </xdr:cNvSpPr>
      </xdr:nvSpPr>
      <xdr:spPr>
        <a:xfrm>
          <a:off x="15807264" y="5033434"/>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89238</xdr:colOff>
      <xdr:row>28</xdr:row>
      <xdr:rowOff>63500</xdr:rowOff>
    </xdr:from>
    <xdr:to>
      <xdr:col>25</xdr:col>
      <xdr:colOff>582083</xdr:colOff>
      <xdr:row>32</xdr:row>
      <xdr:rowOff>51164</xdr:rowOff>
    </xdr:to>
    <xdr:cxnSp macro="">
      <xdr:nvCxnSpPr>
        <xdr:cNvPr id="186" name="Straight Connector 185">
          <a:extLst>
            <a:ext uri="{FF2B5EF4-FFF2-40B4-BE49-F238E27FC236}">
              <a16:creationId xmlns:a16="http://schemas.microsoft.com/office/drawing/2014/main" id="{768C711F-A573-4D0F-9147-D02B6138B8E4}"/>
            </a:ext>
          </a:extLst>
        </xdr:cNvPr>
        <xdr:cNvCxnSpPr>
          <a:cxnSpLocks noChangeAspect="1"/>
        </xdr:cNvCxnSpPr>
      </xdr:nvCxnSpPr>
      <xdr:spPr>
        <a:xfrm flipH="1">
          <a:off x="15435071" y="5397500"/>
          <a:ext cx="492845" cy="749664"/>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582079</xdr:colOff>
      <xdr:row>35</xdr:row>
      <xdr:rowOff>137584</xdr:rowOff>
    </xdr:from>
    <xdr:to>
      <xdr:col>26</xdr:col>
      <xdr:colOff>398013</xdr:colOff>
      <xdr:row>37</xdr:row>
      <xdr:rowOff>186352</xdr:rowOff>
    </xdr:to>
    <xdr:sp macro="" textlink="">
      <xdr:nvSpPr>
        <xdr:cNvPr id="189" name="Flowchart: Connector 188">
          <a:extLst>
            <a:ext uri="{FF2B5EF4-FFF2-40B4-BE49-F238E27FC236}">
              <a16:creationId xmlns:a16="http://schemas.microsoft.com/office/drawing/2014/main" id="{EBAD92FD-D019-4EF2-8916-8261AE9D6739}"/>
            </a:ext>
          </a:extLst>
        </xdr:cNvPr>
        <xdr:cNvSpPr>
          <a:spLocks noChangeAspect="1"/>
        </xdr:cNvSpPr>
      </xdr:nvSpPr>
      <xdr:spPr>
        <a:xfrm>
          <a:off x="15927912" y="6805084"/>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104055</xdr:colOff>
      <xdr:row>34</xdr:row>
      <xdr:rowOff>118897</xdr:rowOff>
    </xdr:from>
    <xdr:to>
      <xdr:col>26</xdr:col>
      <xdr:colOff>21166</xdr:colOff>
      <xdr:row>36</xdr:row>
      <xdr:rowOff>63500</xdr:rowOff>
    </xdr:to>
    <xdr:cxnSp macro="">
      <xdr:nvCxnSpPr>
        <xdr:cNvPr id="190" name="Straight Connector 189">
          <a:extLst>
            <a:ext uri="{FF2B5EF4-FFF2-40B4-BE49-F238E27FC236}">
              <a16:creationId xmlns:a16="http://schemas.microsoft.com/office/drawing/2014/main" id="{C0E6449B-45F8-4B3A-B1A8-54C987548A48}"/>
            </a:ext>
          </a:extLst>
        </xdr:cNvPr>
        <xdr:cNvCxnSpPr>
          <a:cxnSpLocks noChangeAspect="1"/>
        </xdr:cNvCxnSpPr>
      </xdr:nvCxnSpPr>
      <xdr:spPr>
        <a:xfrm flipH="1" flipV="1">
          <a:off x="15449888" y="6595897"/>
          <a:ext cx="530945" cy="325603"/>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488946</xdr:colOff>
      <xdr:row>25</xdr:row>
      <xdr:rowOff>57148</xdr:rowOff>
    </xdr:from>
    <xdr:to>
      <xdr:col>28</xdr:col>
      <xdr:colOff>444500</xdr:colOff>
      <xdr:row>28</xdr:row>
      <xdr:rowOff>78316</xdr:rowOff>
    </xdr:to>
    <xdr:grpSp>
      <xdr:nvGrpSpPr>
        <xdr:cNvPr id="191" name="Group 190">
          <a:extLst>
            <a:ext uri="{FF2B5EF4-FFF2-40B4-BE49-F238E27FC236}">
              <a16:creationId xmlns:a16="http://schemas.microsoft.com/office/drawing/2014/main" id="{7A8791E7-572B-4114-9BB8-4626E4772E46}"/>
            </a:ext>
          </a:extLst>
        </xdr:cNvPr>
        <xdr:cNvGrpSpPr>
          <a:grpSpLocks noChangeAspect="1"/>
        </xdr:cNvGrpSpPr>
      </xdr:nvGrpSpPr>
      <xdr:grpSpPr>
        <a:xfrm>
          <a:off x="15816532" y="4710165"/>
          <a:ext cx="1794865" cy="579530"/>
          <a:chOff x="15013514" y="1384297"/>
          <a:chExt cx="1797054" cy="592668"/>
        </a:xfrm>
      </xdr:grpSpPr>
      <xdr:grpSp>
        <xdr:nvGrpSpPr>
          <xdr:cNvPr id="192" name="Group 191">
            <a:extLst>
              <a:ext uri="{FF2B5EF4-FFF2-40B4-BE49-F238E27FC236}">
                <a16:creationId xmlns:a16="http://schemas.microsoft.com/office/drawing/2014/main" id="{79CED5E1-8E5F-4EF6-904D-92CA8A5386B3}"/>
              </a:ext>
            </a:extLst>
          </xdr:cNvPr>
          <xdr:cNvGrpSpPr/>
        </xdr:nvGrpSpPr>
        <xdr:grpSpPr>
          <a:xfrm>
            <a:off x="15163799" y="1384297"/>
            <a:ext cx="1646769" cy="493184"/>
            <a:chOff x="14693899" y="829731"/>
            <a:chExt cx="1646769" cy="493184"/>
          </a:xfrm>
        </xdr:grpSpPr>
        <xdr:sp macro="" textlink="'Pivot Table'!Y46">
          <xdr:nvSpPr>
            <xdr:cNvPr id="194" name="Rectangle: Rounded Corners 193">
              <a:extLst>
                <a:ext uri="{FF2B5EF4-FFF2-40B4-BE49-F238E27FC236}">
                  <a16:creationId xmlns:a16="http://schemas.microsoft.com/office/drawing/2014/main" id="{86C29B9A-A592-4921-A830-D7F3D40E240A}"/>
                </a:ext>
              </a:extLst>
            </xdr:cNvPr>
            <xdr:cNvSpPr/>
          </xdr:nvSpPr>
          <xdr:spPr>
            <a:xfrm>
              <a:off x="14693899"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36A93F1-19C9-4D09-96A7-B794F5AC5109}" type="TxLink">
                <a:rPr lang="en-US" sz="1200" b="1" i="0" u="none" strike="noStrike">
                  <a:solidFill>
                    <a:schemeClr val="bg1"/>
                  </a:solidFill>
                  <a:latin typeface="Calibri"/>
                  <a:cs typeface="Calibri"/>
                </a:rPr>
                <a:pPr algn="ctr"/>
                <a:t>Premium</a:t>
              </a:fld>
              <a:endParaRPr lang="en-US" sz="9600" b="1">
                <a:solidFill>
                  <a:schemeClr val="bg1"/>
                </a:solidFill>
              </a:endParaRPr>
            </a:p>
          </xdr:txBody>
        </xdr:sp>
        <xdr:sp macro="" textlink="'Pivot Table'!Z46">
          <xdr:nvSpPr>
            <xdr:cNvPr id="195" name="Rectangle: Rounded Corners 194">
              <a:extLst>
                <a:ext uri="{FF2B5EF4-FFF2-40B4-BE49-F238E27FC236}">
                  <a16:creationId xmlns:a16="http://schemas.microsoft.com/office/drawing/2014/main" id="{782ED328-5C7A-44D0-BDA5-8F2F51415FAC}"/>
                </a:ext>
              </a:extLst>
            </xdr:cNvPr>
            <xdr:cNvSpPr/>
          </xdr:nvSpPr>
          <xdr:spPr>
            <a:xfrm>
              <a:off x="15100290"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77F056B4-A773-4349-8FBA-35F41FC0FADA}" type="TxLink">
                <a:rPr lang="en-US" sz="1200" b="1" i="0" u="none" strike="noStrike">
                  <a:solidFill>
                    <a:schemeClr val="bg1"/>
                  </a:solidFill>
                  <a:latin typeface="Calibri"/>
                  <a:cs typeface="Calibri"/>
                </a:rPr>
                <a:pPr algn="l"/>
                <a:t> 55,630 </a:t>
              </a:fld>
              <a:endParaRPr lang="en-US" sz="9600" b="1">
                <a:solidFill>
                  <a:schemeClr val="bg1"/>
                </a:solidFill>
              </a:endParaRPr>
            </a:p>
          </xdr:txBody>
        </xdr:sp>
      </xdr:grpSp>
      <xdr:sp macro="" textlink="'Pivot Table'!AA46">
        <xdr:nvSpPr>
          <xdr:cNvPr id="193" name="Rectangle: Rounded Corners 192">
            <a:extLst>
              <a:ext uri="{FF2B5EF4-FFF2-40B4-BE49-F238E27FC236}">
                <a16:creationId xmlns:a16="http://schemas.microsoft.com/office/drawing/2014/main" id="{EA716BCC-1635-414C-A409-11CEE24669C6}"/>
              </a:ext>
            </a:extLst>
          </xdr:cNvPr>
          <xdr:cNvSpPr/>
        </xdr:nvSpPr>
        <xdr:spPr>
          <a:xfrm>
            <a:off x="15013514"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40BB305-7A49-4F19-B800-F52CD6841CB3}" type="TxLink">
              <a:rPr lang="en-US" sz="1200" b="1" i="0" u="none" strike="noStrike">
                <a:solidFill>
                  <a:schemeClr val="bg1"/>
                </a:solidFill>
                <a:latin typeface="Calibri"/>
                <a:cs typeface="Calibri"/>
              </a:rPr>
              <a:pPr algn="l"/>
              <a:t>7%</a:t>
            </a:fld>
            <a:endParaRPr lang="en-US" sz="13800" b="1">
              <a:solidFill>
                <a:schemeClr val="bg1"/>
              </a:solidFill>
            </a:endParaRPr>
          </a:p>
        </xdr:txBody>
      </xdr:sp>
    </xdr:grpSp>
    <xdr:clientData/>
  </xdr:twoCellAnchor>
  <xdr:twoCellAnchor>
    <xdr:from>
      <xdr:col>19</xdr:col>
      <xdr:colOff>512228</xdr:colOff>
      <xdr:row>38</xdr:row>
      <xdr:rowOff>162982</xdr:rowOff>
    </xdr:from>
    <xdr:to>
      <xdr:col>20</xdr:col>
      <xdr:colOff>328162</xdr:colOff>
      <xdr:row>41</xdr:row>
      <xdr:rowOff>21250</xdr:rowOff>
    </xdr:to>
    <xdr:sp macro="" textlink="">
      <xdr:nvSpPr>
        <xdr:cNvPr id="201" name="Flowchart: Connector 200">
          <a:extLst>
            <a:ext uri="{FF2B5EF4-FFF2-40B4-BE49-F238E27FC236}">
              <a16:creationId xmlns:a16="http://schemas.microsoft.com/office/drawing/2014/main" id="{42472F7B-34F8-452F-A3B5-091AC73363D2}"/>
            </a:ext>
          </a:extLst>
        </xdr:cNvPr>
        <xdr:cNvSpPr>
          <a:spLocks noChangeAspect="1"/>
        </xdr:cNvSpPr>
      </xdr:nvSpPr>
      <xdr:spPr>
        <a:xfrm>
          <a:off x="12175061" y="7401982"/>
          <a:ext cx="429768"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13040</xdr:colOff>
      <xdr:row>37</xdr:row>
      <xdr:rowOff>80797</xdr:rowOff>
    </xdr:from>
    <xdr:to>
      <xdr:col>20</xdr:col>
      <xdr:colOff>95250</xdr:colOff>
      <xdr:row>39</xdr:row>
      <xdr:rowOff>179917</xdr:rowOff>
    </xdr:to>
    <xdr:cxnSp macro="">
      <xdr:nvCxnSpPr>
        <xdr:cNvPr id="202" name="Straight Connector 201">
          <a:extLst>
            <a:ext uri="{FF2B5EF4-FFF2-40B4-BE49-F238E27FC236}">
              <a16:creationId xmlns:a16="http://schemas.microsoft.com/office/drawing/2014/main" id="{42490342-8433-465D-8F73-DC3412517A23}"/>
            </a:ext>
          </a:extLst>
        </xdr:cNvPr>
        <xdr:cNvCxnSpPr>
          <a:cxnSpLocks noChangeAspect="1"/>
        </xdr:cNvCxnSpPr>
      </xdr:nvCxnSpPr>
      <xdr:spPr>
        <a:xfrm flipH="1" flipV="1">
          <a:off x="11675873" y="7129297"/>
          <a:ext cx="696044" cy="48012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230711</xdr:colOff>
      <xdr:row>42</xdr:row>
      <xdr:rowOff>177800</xdr:rowOff>
    </xdr:from>
    <xdr:to>
      <xdr:col>19</xdr:col>
      <xdr:colOff>63500</xdr:colOff>
      <xdr:row>45</xdr:row>
      <xdr:rowOff>36068</xdr:rowOff>
    </xdr:to>
    <xdr:sp macro="" textlink="">
      <xdr:nvSpPr>
        <xdr:cNvPr id="203" name="Flowchart: Connector 202">
          <a:extLst>
            <a:ext uri="{FF2B5EF4-FFF2-40B4-BE49-F238E27FC236}">
              <a16:creationId xmlns:a16="http://schemas.microsoft.com/office/drawing/2014/main" id="{70D7CB48-AC08-4D56-A136-65923F2C8A7C}"/>
            </a:ext>
          </a:extLst>
        </xdr:cNvPr>
        <xdr:cNvSpPr>
          <a:spLocks noChangeAspect="1"/>
        </xdr:cNvSpPr>
      </xdr:nvSpPr>
      <xdr:spPr>
        <a:xfrm>
          <a:off x="11279711" y="8178800"/>
          <a:ext cx="446622"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423333</xdr:colOff>
      <xdr:row>39</xdr:row>
      <xdr:rowOff>0</xdr:rowOff>
    </xdr:from>
    <xdr:to>
      <xdr:col>18</xdr:col>
      <xdr:colOff>454022</xdr:colOff>
      <xdr:row>42</xdr:row>
      <xdr:rowOff>177800</xdr:rowOff>
    </xdr:to>
    <xdr:cxnSp macro="">
      <xdr:nvCxnSpPr>
        <xdr:cNvPr id="204" name="Straight Connector 203">
          <a:extLst>
            <a:ext uri="{FF2B5EF4-FFF2-40B4-BE49-F238E27FC236}">
              <a16:creationId xmlns:a16="http://schemas.microsoft.com/office/drawing/2014/main" id="{256FFEEF-91A2-44A7-BE32-D454BC6C3DB5}"/>
            </a:ext>
          </a:extLst>
        </xdr:cNvPr>
        <xdr:cNvCxnSpPr>
          <a:cxnSpLocks noChangeAspect="1"/>
          <a:stCxn id="203" idx="0"/>
        </xdr:cNvCxnSpPr>
      </xdr:nvCxnSpPr>
      <xdr:spPr>
        <a:xfrm flipH="1" flipV="1">
          <a:off x="11472333" y="7429500"/>
          <a:ext cx="30689" cy="74930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10579</xdr:colOff>
      <xdr:row>34</xdr:row>
      <xdr:rowOff>129115</xdr:rowOff>
    </xdr:from>
    <xdr:to>
      <xdr:col>28</xdr:col>
      <xdr:colOff>590541</xdr:colOff>
      <xdr:row>37</xdr:row>
      <xdr:rowOff>150283</xdr:rowOff>
    </xdr:to>
    <xdr:grpSp>
      <xdr:nvGrpSpPr>
        <xdr:cNvPr id="210" name="Group 209">
          <a:extLst>
            <a:ext uri="{FF2B5EF4-FFF2-40B4-BE49-F238E27FC236}">
              <a16:creationId xmlns:a16="http://schemas.microsoft.com/office/drawing/2014/main" id="{EA86EE46-5B48-4A09-B6E6-5625978716DA}"/>
            </a:ext>
          </a:extLst>
        </xdr:cNvPr>
        <xdr:cNvGrpSpPr>
          <a:grpSpLocks noChangeAspect="1"/>
        </xdr:cNvGrpSpPr>
      </xdr:nvGrpSpPr>
      <xdr:grpSpPr>
        <a:xfrm>
          <a:off x="15951269" y="6457218"/>
          <a:ext cx="1806169" cy="579531"/>
          <a:chOff x="14981765" y="1384297"/>
          <a:chExt cx="1807628" cy="592668"/>
        </a:xfrm>
      </xdr:grpSpPr>
      <xdr:grpSp>
        <xdr:nvGrpSpPr>
          <xdr:cNvPr id="211" name="Group 210">
            <a:extLst>
              <a:ext uri="{FF2B5EF4-FFF2-40B4-BE49-F238E27FC236}">
                <a16:creationId xmlns:a16="http://schemas.microsoft.com/office/drawing/2014/main" id="{D99A7A5E-C31F-4465-AADC-F292F511D070}"/>
              </a:ext>
            </a:extLst>
          </xdr:cNvPr>
          <xdr:cNvGrpSpPr/>
        </xdr:nvGrpSpPr>
        <xdr:grpSpPr>
          <a:xfrm>
            <a:off x="15079135" y="1384297"/>
            <a:ext cx="1710258" cy="493184"/>
            <a:chOff x="14609235" y="829731"/>
            <a:chExt cx="1710258" cy="493184"/>
          </a:xfrm>
        </xdr:grpSpPr>
        <xdr:sp macro="" textlink="'Pivot Table'!Y47">
          <xdr:nvSpPr>
            <xdr:cNvPr id="213" name="Rectangle: Rounded Corners 212">
              <a:extLst>
                <a:ext uri="{FF2B5EF4-FFF2-40B4-BE49-F238E27FC236}">
                  <a16:creationId xmlns:a16="http://schemas.microsoft.com/office/drawing/2014/main" id="{7C5EFD06-BCD9-4C10-81D2-EEF1BE2D4E4C}"/>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DE9AE95-1B92-4344-94B2-152E9B1B3C87}" type="TxLink">
                <a:rPr lang="en-US" sz="1200" b="1" i="0" u="none" strike="noStrike">
                  <a:solidFill>
                    <a:schemeClr val="bg1"/>
                  </a:solidFill>
                  <a:latin typeface="Calibri"/>
                  <a:cs typeface="Calibri"/>
                </a:rPr>
                <a:pPr algn="ctr"/>
                <a:t>Prime</a:t>
              </a:fld>
              <a:endParaRPr lang="en-US" sz="11500" b="1">
                <a:solidFill>
                  <a:schemeClr val="bg1"/>
                </a:solidFill>
              </a:endParaRPr>
            </a:p>
          </xdr:txBody>
        </xdr:sp>
        <xdr:sp macro="" textlink="'Pivot Table'!Z47">
          <xdr:nvSpPr>
            <xdr:cNvPr id="214" name="Rectangle: Rounded Corners 213">
              <a:extLst>
                <a:ext uri="{FF2B5EF4-FFF2-40B4-BE49-F238E27FC236}">
                  <a16:creationId xmlns:a16="http://schemas.microsoft.com/office/drawing/2014/main" id="{CE0F0863-F9C9-4471-AC09-AB4008DE2AB4}"/>
                </a:ext>
              </a:extLst>
            </xdr:cNvPr>
            <xdr:cNvSpPr/>
          </xdr:nvSpPr>
          <xdr:spPr>
            <a:xfrm>
              <a:off x="15110874"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203AA1A7-C4C6-4764-9D10-23EA1EBB2F85}" type="TxLink">
                <a:rPr lang="en-US" sz="1200" b="1" i="0" u="none" strike="noStrike">
                  <a:solidFill>
                    <a:schemeClr val="bg1"/>
                  </a:solidFill>
                  <a:latin typeface="Calibri"/>
                  <a:cs typeface="Calibri"/>
                </a:rPr>
                <a:pPr algn="l"/>
                <a:t> 70,645 </a:t>
              </a:fld>
              <a:endParaRPr lang="en-US" sz="11500" b="1">
                <a:solidFill>
                  <a:schemeClr val="bg1"/>
                </a:solidFill>
              </a:endParaRPr>
            </a:p>
          </xdr:txBody>
        </xdr:sp>
      </xdr:grpSp>
      <xdr:sp macro="" textlink="'Pivot Table'!AA47">
        <xdr:nvSpPr>
          <xdr:cNvPr id="212" name="Rectangle: Rounded Corners 211">
            <a:extLst>
              <a:ext uri="{FF2B5EF4-FFF2-40B4-BE49-F238E27FC236}">
                <a16:creationId xmlns:a16="http://schemas.microsoft.com/office/drawing/2014/main" id="{AA1E9B56-2039-43AE-968C-4B0A9198C51D}"/>
              </a:ext>
            </a:extLst>
          </xdr:cNvPr>
          <xdr:cNvSpPr/>
        </xdr:nvSpPr>
        <xdr:spPr>
          <a:xfrm>
            <a:off x="14981765"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17ACD2EF-4D6E-47E0-A310-9494DEA17FBA}" type="TxLink">
              <a:rPr lang="en-US" sz="1200" b="1" i="0" u="none" strike="noStrike">
                <a:solidFill>
                  <a:schemeClr val="bg1"/>
                </a:solidFill>
                <a:latin typeface="Calibri"/>
                <a:cs typeface="Calibri"/>
              </a:rPr>
              <a:pPr algn="l"/>
              <a:t>9%</a:t>
            </a:fld>
            <a:endParaRPr lang="en-US" sz="16600" b="1">
              <a:solidFill>
                <a:schemeClr val="bg1"/>
              </a:solidFill>
            </a:endParaRPr>
          </a:p>
        </xdr:txBody>
      </xdr:sp>
    </xdr:grpSp>
    <xdr:clientData/>
  </xdr:twoCellAnchor>
  <xdr:twoCellAnchor>
    <xdr:from>
      <xdr:col>19</xdr:col>
      <xdr:colOff>535513</xdr:colOff>
      <xdr:row>37</xdr:row>
      <xdr:rowOff>124881</xdr:rowOff>
    </xdr:from>
    <xdr:to>
      <xdr:col>22</xdr:col>
      <xdr:colOff>438152</xdr:colOff>
      <xdr:row>40</xdr:row>
      <xdr:rowOff>146049</xdr:rowOff>
    </xdr:to>
    <xdr:grpSp>
      <xdr:nvGrpSpPr>
        <xdr:cNvPr id="196" name="Group 195">
          <a:extLst>
            <a:ext uri="{FF2B5EF4-FFF2-40B4-BE49-F238E27FC236}">
              <a16:creationId xmlns:a16="http://schemas.microsoft.com/office/drawing/2014/main" id="{5F68ED97-6732-426E-8AE2-802C2CF0F376}"/>
            </a:ext>
          </a:extLst>
        </xdr:cNvPr>
        <xdr:cNvGrpSpPr>
          <a:grpSpLocks noChangeAspect="1"/>
        </xdr:cNvGrpSpPr>
      </xdr:nvGrpSpPr>
      <xdr:grpSpPr>
        <a:xfrm>
          <a:off x="12184479" y="7011347"/>
          <a:ext cx="1741949" cy="579530"/>
          <a:chOff x="14981765" y="1384297"/>
          <a:chExt cx="1744139" cy="592668"/>
        </a:xfrm>
      </xdr:grpSpPr>
      <xdr:grpSp>
        <xdr:nvGrpSpPr>
          <xdr:cNvPr id="197" name="Group 196">
            <a:extLst>
              <a:ext uri="{FF2B5EF4-FFF2-40B4-BE49-F238E27FC236}">
                <a16:creationId xmlns:a16="http://schemas.microsoft.com/office/drawing/2014/main" id="{5F0D4B6D-F292-435B-84B2-D2EEF518A198}"/>
              </a:ext>
            </a:extLst>
          </xdr:cNvPr>
          <xdr:cNvGrpSpPr/>
        </xdr:nvGrpSpPr>
        <xdr:grpSpPr>
          <a:xfrm>
            <a:off x="15079135" y="1384297"/>
            <a:ext cx="1646769" cy="493184"/>
            <a:chOff x="14609235" y="829731"/>
            <a:chExt cx="1646769" cy="493184"/>
          </a:xfrm>
        </xdr:grpSpPr>
        <xdr:sp macro="" textlink="'Pivot Table'!Y42">
          <xdr:nvSpPr>
            <xdr:cNvPr id="199" name="Rectangle: Rounded Corners 198">
              <a:extLst>
                <a:ext uri="{FF2B5EF4-FFF2-40B4-BE49-F238E27FC236}">
                  <a16:creationId xmlns:a16="http://schemas.microsoft.com/office/drawing/2014/main" id="{5B47D42D-214C-4CAA-ADC9-190319360189}"/>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AE3E95-3587-4B3B-8867-2266F1647F87}" type="TxLink">
                <a:rPr lang="en-US" sz="1200" b="0" i="0" u="none" strike="noStrike">
                  <a:solidFill>
                    <a:schemeClr val="bg1"/>
                  </a:solidFill>
                  <a:latin typeface="Calibri"/>
                  <a:cs typeface="Calibri"/>
                </a:rPr>
                <a:pPr algn="ctr"/>
                <a:t>Equipments</a:t>
              </a:fld>
              <a:endParaRPr lang="en-US" sz="13800" b="1">
                <a:solidFill>
                  <a:schemeClr val="bg1"/>
                </a:solidFill>
              </a:endParaRPr>
            </a:p>
          </xdr:txBody>
        </xdr:sp>
        <xdr:sp macro="" textlink="'Pivot Table'!Z42">
          <xdr:nvSpPr>
            <xdr:cNvPr id="200" name="Rectangle: Rounded Corners 199">
              <a:extLst>
                <a:ext uri="{FF2B5EF4-FFF2-40B4-BE49-F238E27FC236}">
                  <a16:creationId xmlns:a16="http://schemas.microsoft.com/office/drawing/2014/main" id="{5959C722-AA52-4D04-8952-097571AC0FB9}"/>
                </a:ext>
              </a:extLst>
            </xdr:cNvPr>
            <xdr:cNvSpPr/>
          </xdr:nvSpPr>
          <xdr:spPr>
            <a:xfrm>
              <a:off x="14952128"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E8022C0-AB84-4173-98D9-3C031D8C7BA6}" type="TxLink">
                <a:rPr lang="en-US" sz="1200" b="1" i="0" u="none" strike="noStrike">
                  <a:solidFill>
                    <a:schemeClr val="bg1"/>
                  </a:solidFill>
                  <a:latin typeface="Calibri"/>
                  <a:cs typeface="Calibri"/>
                </a:rPr>
                <a:pPr algn="l"/>
                <a:t> 56,300 </a:t>
              </a:fld>
              <a:endParaRPr lang="en-US" sz="13800" b="1">
                <a:solidFill>
                  <a:schemeClr val="bg1"/>
                </a:solidFill>
              </a:endParaRPr>
            </a:p>
          </xdr:txBody>
        </xdr:sp>
      </xdr:grpSp>
      <xdr:sp macro="" textlink="'Pivot Table'!AA42">
        <xdr:nvSpPr>
          <xdr:cNvPr id="198" name="Rectangle: Rounded Corners 197">
            <a:extLst>
              <a:ext uri="{FF2B5EF4-FFF2-40B4-BE49-F238E27FC236}">
                <a16:creationId xmlns:a16="http://schemas.microsoft.com/office/drawing/2014/main" id="{929B4531-3F5B-49E4-A837-BC1B0E0E02C1}"/>
              </a:ext>
            </a:extLst>
          </xdr:cNvPr>
          <xdr:cNvSpPr/>
        </xdr:nvSpPr>
        <xdr:spPr>
          <a:xfrm>
            <a:off x="14981765"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E74FF380-7F26-421C-8187-8ABBAD07934F}" type="TxLink">
              <a:rPr lang="en-US" sz="1200" b="1" i="0" u="none" strike="noStrike">
                <a:solidFill>
                  <a:schemeClr val="bg1"/>
                </a:solidFill>
                <a:latin typeface="Calibri"/>
                <a:cs typeface="Calibri"/>
              </a:rPr>
              <a:pPr algn="l"/>
              <a:t>7%</a:t>
            </a:fld>
            <a:endParaRPr lang="en-US" sz="19900" b="1">
              <a:solidFill>
                <a:schemeClr val="bg1"/>
              </a:solidFill>
            </a:endParaRPr>
          </a:p>
        </xdr:txBody>
      </xdr:sp>
    </xdr:grpSp>
    <xdr:clientData/>
  </xdr:twoCellAnchor>
  <xdr:twoCellAnchor>
    <xdr:from>
      <xdr:col>18</xdr:col>
      <xdr:colOff>264579</xdr:colOff>
      <xdr:row>41</xdr:row>
      <xdr:rowOff>139695</xdr:rowOff>
    </xdr:from>
    <xdr:to>
      <xdr:col>21</xdr:col>
      <xdr:colOff>167218</xdr:colOff>
      <xdr:row>44</xdr:row>
      <xdr:rowOff>160863</xdr:rowOff>
    </xdr:to>
    <xdr:grpSp>
      <xdr:nvGrpSpPr>
        <xdr:cNvPr id="223" name="Group 222">
          <a:extLst>
            <a:ext uri="{FF2B5EF4-FFF2-40B4-BE49-F238E27FC236}">
              <a16:creationId xmlns:a16="http://schemas.microsoft.com/office/drawing/2014/main" id="{59428D97-B7B8-45C3-B5C7-E53D21DDDEB9}"/>
            </a:ext>
          </a:extLst>
        </xdr:cNvPr>
        <xdr:cNvGrpSpPr>
          <a:grpSpLocks noChangeAspect="1"/>
        </xdr:cNvGrpSpPr>
      </xdr:nvGrpSpPr>
      <xdr:grpSpPr>
        <a:xfrm>
          <a:off x="11300441" y="7770643"/>
          <a:ext cx="1741949" cy="579530"/>
          <a:chOff x="14981765" y="1384297"/>
          <a:chExt cx="1744139" cy="592668"/>
        </a:xfrm>
      </xdr:grpSpPr>
      <xdr:grpSp>
        <xdr:nvGrpSpPr>
          <xdr:cNvPr id="224" name="Group 223">
            <a:extLst>
              <a:ext uri="{FF2B5EF4-FFF2-40B4-BE49-F238E27FC236}">
                <a16:creationId xmlns:a16="http://schemas.microsoft.com/office/drawing/2014/main" id="{84E42A32-18E3-437D-B7BC-302816FA9C69}"/>
              </a:ext>
            </a:extLst>
          </xdr:cNvPr>
          <xdr:cNvGrpSpPr/>
        </xdr:nvGrpSpPr>
        <xdr:grpSpPr>
          <a:xfrm>
            <a:off x="15079135" y="1384297"/>
            <a:ext cx="1646769" cy="493184"/>
            <a:chOff x="14609235" y="829731"/>
            <a:chExt cx="1646769" cy="493184"/>
          </a:xfrm>
        </xdr:grpSpPr>
        <xdr:sp macro="" textlink="'Pivot Table'!Y43">
          <xdr:nvSpPr>
            <xdr:cNvPr id="226" name="Rectangle: Rounded Corners 225">
              <a:extLst>
                <a:ext uri="{FF2B5EF4-FFF2-40B4-BE49-F238E27FC236}">
                  <a16:creationId xmlns:a16="http://schemas.microsoft.com/office/drawing/2014/main" id="{0A9F3D24-A30F-45B3-BAA3-6830AF111CF6}"/>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7D888F-8EC6-4E5C-916B-53A29F5FB96E}" type="TxLink">
                <a:rPr lang="en-US" sz="1200" b="1" i="0" u="none" strike="noStrike">
                  <a:solidFill>
                    <a:schemeClr val="bg1"/>
                  </a:solidFill>
                  <a:latin typeface="Calibri"/>
                  <a:cs typeface="Calibri"/>
                </a:rPr>
                <a:pPr algn="ctr"/>
                <a:t>Lands</a:t>
              </a:fld>
              <a:endParaRPr lang="en-US" sz="16600" b="1">
                <a:solidFill>
                  <a:schemeClr val="bg1"/>
                </a:solidFill>
              </a:endParaRPr>
            </a:p>
          </xdr:txBody>
        </xdr:sp>
        <xdr:sp macro="" textlink="'Pivot Table'!Z43">
          <xdr:nvSpPr>
            <xdr:cNvPr id="227" name="Rectangle: Rounded Corners 226">
              <a:extLst>
                <a:ext uri="{FF2B5EF4-FFF2-40B4-BE49-F238E27FC236}">
                  <a16:creationId xmlns:a16="http://schemas.microsoft.com/office/drawing/2014/main" id="{671CC8B2-B0CD-49A6-AE3C-62EFAC26A12B}"/>
                </a:ext>
              </a:extLst>
            </xdr:cNvPr>
            <xdr:cNvSpPr/>
          </xdr:nvSpPr>
          <xdr:spPr>
            <a:xfrm>
              <a:off x="14952128"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200" b="1" i="0" u="none" strike="noStrike">
                  <a:solidFill>
                    <a:schemeClr val="bg1"/>
                  </a:solidFill>
                  <a:latin typeface="Calibri"/>
                  <a:cs typeface="Calibri"/>
                </a:rPr>
                <a:t>    </a:t>
              </a:r>
              <a:fld id="{D43C3B30-D35D-4EB3-B989-FA0C4339B312}" type="TxLink">
                <a:rPr lang="en-US" sz="1200" b="1" i="0" u="none" strike="noStrike">
                  <a:solidFill>
                    <a:schemeClr val="bg1"/>
                  </a:solidFill>
                  <a:latin typeface="Calibri"/>
                  <a:cs typeface="Calibri"/>
                </a:rPr>
                <a:pPr algn="l"/>
                <a:t> 5,866 </a:t>
              </a:fld>
              <a:endParaRPr lang="en-US" sz="16600" b="1">
                <a:solidFill>
                  <a:schemeClr val="bg1"/>
                </a:solidFill>
              </a:endParaRPr>
            </a:p>
          </xdr:txBody>
        </xdr:sp>
      </xdr:grpSp>
      <xdr:sp macro="" textlink="'Pivot Table'!AA43">
        <xdr:nvSpPr>
          <xdr:cNvPr id="225" name="Rectangle: Rounded Corners 224">
            <a:extLst>
              <a:ext uri="{FF2B5EF4-FFF2-40B4-BE49-F238E27FC236}">
                <a16:creationId xmlns:a16="http://schemas.microsoft.com/office/drawing/2014/main" id="{5D81B69E-3177-42A4-9395-C4C7877C82E1}"/>
              </a:ext>
            </a:extLst>
          </xdr:cNvPr>
          <xdr:cNvSpPr/>
        </xdr:nvSpPr>
        <xdr:spPr>
          <a:xfrm>
            <a:off x="14981765"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BC5BBB60-87B8-4E38-96A2-33DC221035F5}" type="TxLink">
              <a:rPr lang="en-US" sz="1200" b="1" i="0" u="none" strike="noStrike">
                <a:solidFill>
                  <a:schemeClr val="bg1"/>
                </a:solidFill>
                <a:latin typeface="Calibri"/>
                <a:cs typeface="Calibri"/>
              </a:rPr>
              <a:pPr algn="l"/>
              <a:t>1%</a:t>
            </a:fld>
            <a:endParaRPr lang="en-US" sz="23900" b="1">
              <a:solidFill>
                <a:schemeClr val="bg1"/>
              </a:solidFill>
            </a:endParaRPr>
          </a:p>
        </xdr:txBody>
      </xdr:sp>
    </xdr:grpSp>
    <xdr:clientData/>
  </xdr:twoCellAnchor>
  <xdr:twoCellAnchor>
    <xdr:from>
      <xdr:col>18</xdr:col>
      <xdr:colOff>405339</xdr:colOff>
      <xdr:row>34</xdr:row>
      <xdr:rowOff>84667</xdr:rowOff>
    </xdr:from>
    <xdr:to>
      <xdr:col>18</xdr:col>
      <xdr:colOff>465667</xdr:colOff>
      <xdr:row>36</xdr:row>
      <xdr:rowOff>55033</xdr:rowOff>
    </xdr:to>
    <xdr:cxnSp macro="">
      <xdr:nvCxnSpPr>
        <xdr:cNvPr id="232" name="Straight Connector 231">
          <a:extLst>
            <a:ext uri="{FF2B5EF4-FFF2-40B4-BE49-F238E27FC236}">
              <a16:creationId xmlns:a16="http://schemas.microsoft.com/office/drawing/2014/main" id="{10B3EA99-4220-4414-84F8-32C2460E3D15}"/>
            </a:ext>
          </a:extLst>
        </xdr:cNvPr>
        <xdr:cNvCxnSpPr>
          <a:cxnSpLocks noChangeAspect="1"/>
        </xdr:cNvCxnSpPr>
      </xdr:nvCxnSpPr>
      <xdr:spPr>
        <a:xfrm flipV="1">
          <a:off x="11454339" y="6561667"/>
          <a:ext cx="60328" cy="351366"/>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277277</xdr:colOff>
      <xdr:row>32</xdr:row>
      <xdr:rowOff>118533</xdr:rowOff>
    </xdr:from>
    <xdr:to>
      <xdr:col>19</xdr:col>
      <xdr:colOff>110066</xdr:colOff>
      <xdr:row>34</xdr:row>
      <xdr:rowOff>167301</xdr:rowOff>
    </xdr:to>
    <xdr:sp macro="" textlink="">
      <xdr:nvSpPr>
        <xdr:cNvPr id="234" name="Flowchart: Connector 233">
          <a:extLst>
            <a:ext uri="{FF2B5EF4-FFF2-40B4-BE49-F238E27FC236}">
              <a16:creationId xmlns:a16="http://schemas.microsoft.com/office/drawing/2014/main" id="{0AD37BC2-4C6B-4803-B705-008BFE10E203}"/>
            </a:ext>
          </a:extLst>
        </xdr:cNvPr>
        <xdr:cNvSpPr>
          <a:spLocks noChangeAspect="1"/>
        </xdr:cNvSpPr>
      </xdr:nvSpPr>
      <xdr:spPr>
        <a:xfrm>
          <a:off x="11326277" y="6214533"/>
          <a:ext cx="446622"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321729</xdr:colOff>
      <xdr:row>32</xdr:row>
      <xdr:rowOff>52916</xdr:rowOff>
    </xdr:from>
    <xdr:to>
      <xdr:col>20</xdr:col>
      <xdr:colOff>423333</xdr:colOff>
      <xdr:row>34</xdr:row>
      <xdr:rowOff>122941</xdr:rowOff>
    </xdr:to>
    <xdr:grpSp>
      <xdr:nvGrpSpPr>
        <xdr:cNvPr id="235" name="Group 234">
          <a:extLst>
            <a:ext uri="{FF2B5EF4-FFF2-40B4-BE49-F238E27FC236}">
              <a16:creationId xmlns:a16="http://schemas.microsoft.com/office/drawing/2014/main" id="{EC7905A6-8089-4CF3-930A-1FA3D414F47B}"/>
            </a:ext>
          </a:extLst>
        </xdr:cNvPr>
        <xdr:cNvGrpSpPr>
          <a:grpSpLocks noChangeAspect="1"/>
        </xdr:cNvGrpSpPr>
      </xdr:nvGrpSpPr>
      <xdr:grpSpPr>
        <a:xfrm>
          <a:off x="11357591" y="6008778"/>
          <a:ext cx="1327811" cy="442266"/>
          <a:chOff x="14981765" y="1384297"/>
          <a:chExt cx="1744139" cy="607156"/>
        </a:xfrm>
      </xdr:grpSpPr>
      <xdr:grpSp>
        <xdr:nvGrpSpPr>
          <xdr:cNvPr id="236" name="Group 235">
            <a:extLst>
              <a:ext uri="{FF2B5EF4-FFF2-40B4-BE49-F238E27FC236}">
                <a16:creationId xmlns:a16="http://schemas.microsoft.com/office/drawing/2014/main" id="{681B415B-AEF4-4C0C-A4AA-75ADF4841601}"/>
              </a:ext>
            </a:extLst>
          </xdr:cNvPr>
          <xdr:cNvGrpSpPr/>
        </xdr:nvGrpSpPr>
        <xdr:grpSpPr>
          <a:xfrm>
            <a:off x="15079135" y="1384297"/>
            <a:ext cx="1646769" cy="607156"/>
            <a:chOff x="14609235" y="829731"/>
            <a:chExt cx="1646769" cy="607156"/>
          </a:xfrm>
        </xdr:grpSpPr>
        <xdr:sp macro="" textlink="'Pivot Table'!Y44">
          <xdr:nvSpPr>
            <xdr:cNvPr id="238" name="Rectangle: Rounded Corners 237">
              <a:extLst>
                <a:ext uri="{FF2B5EF4-FFF2-40B4-BE49-F238E27FC236}">
                  <a16:creationId xmlns:a16="http://schemas.microsoft.com/office/drawing/2014/main" id="{C666ADFB-748D-4CD8-9048-595BDFC50164}"/>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E3097E7-33BC-4168-A9B0-FB1F572AB09E}" type="TxLink">
                <a:rPr lang="en-US" sz="1200" b="1" i="0" u="none" strike="noStrike">
                  <a:solidFill>
                    <a:schemeClr val="bg1"/>
                  </a:solidFill>
                  <a:latin typeface="Calibri"/>
                  <a:cs typeface="Calibri"/>
                </a:rPr>
                <a:pPr algn="ctr"/>
                <a:t>Offices</a:t>
              </a:fld>
              <a:endParaRPr lang="en-US" sz="19900" b="1">
                <a:solidFill>
                  <a:schemeClr val="bg1"/>
                </a:solidFill>
              </a:endParaRPr>
            </a:p>
          </xdr:txBody>
        </xdr:sp>
        <xdr:sp macro="" textlink="'Pivot Table'!Z44">
          <xdr:nvSpPr>
            <xdr:cNvPr id="239" name="Rectangle: Rounded Corners 238">
              <a:extLst>
                <a:ext uri="{FF2B5EF4-FFF2-40B4-BE49-F238E27FC236}">
                  <a16:creationId xmlns:a16="http://schemas.microsoft.com/office/drawing/2014/main" id="{11D3255C-F640-41C3-882F-C79ADBD9A298}"/>
                </a:ext>
              </a:extLst>
            </xdr:cNvPr>
            <xdr:cNvSpPr/>
          </xdr:nvSpPr>
          <xdr:spPr>
            <a:xfrm>
              <a:off x="15021558" y="1074936"/>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1379D7-667E-4941-A3BC-7B9389408D84}" type="TxLink">
                <a:rPr lang="en-US" sz="1200" b="1" i="0" u="none" strike="noStrike">
                  <a:solidFill>
                    <a:schemeClr val="bg1"/>
                  </a:solidFill>
                  <a:latin typeface="Calibri"/>
                  <a:cs typeface="Calibri"/>
                </a:rPr>
                <a:pPr algn="l"/>
                <a:t> 3,797 </a:t>
              </a:fld>
              <a:endParaRPr lang="en-US" sz="19900" b="1">
                <a:solidFill>
                  <a:schemeClr val="bg1"/>
                </a:solidFill>
              </a:endParaRPr>
            </a:p>
          </xdr:txBody>
        </xdr:sp>
      </xdr:grpSp>
      <xdr:sp macro="" textlink="'Pivot Table'!AA44">
        <xdr:nvSpPr>
          <xdr:cNvPr id="237" name="Rectangle: Rounded Corners 236">
            <a:extLst>
              <a:ext uri="{FF2B5EF4-FFF2-40B4-BE49-F238E27FC236}">
                <a16:creationId xmlns:a16="http://schemas.microsoft.com/office/drawing/2014/main" id="{8B8CD3E8-53ED-4404-B8F2-AA31EAC9AE1E}"/>
              </a:ext>
            </a:extLst>
          </xdr:cNvPr>
          <xdr:cNvSpPr/>
        </xdr:nvSpPr>
        <xdr:spPr>
          <a:xfrm>
            <a:off x="14981765"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902F9C81-4734-4D26-8804-2253F5325583}" type="TxLink">
              <a:rPr lang="en-US" sz="1200" b="1" i="0" u="none" strike="noStrike">
                <a:solidFill>
                  <a:schemeClr val="bg1"/>
                </a:solidFill>
                <a:latin typeface="Calibri"/>
                <a:cs typeface="Calibri"/>
              </a:rPr>
              <a:pPr algn="l"/>
              <a:t>0%</a:t>
            </a:fld>
            <a:endParaRPr lang="en-US" sz="28700" b="1">
              <a:solidFill>
                <a:schemeClr val="bg1"/>
              </a:solidFill>
            </a:endParaRPr>
          </a:p>
        </xdr:txBody>
      </xdr:sp>
    </xdr:grpSp>
    <xdr:clientData/>
  </xdr:twoCellAnchor>
  <xdr:twoCellAnchor>
    <xdr:from>
      <xdr:col>8</xdr:col>
      <xdr:colOff>366176</xdr:colOff>
      <xdr:row>17</xdr:row>
      <xdr:rowOff>143936</xdr:rowOff>
    </xdr:from>
    <xdr:to>
      <xdr:col>9</xdr:col>
      <xdr:colOff>198965</xdr:colOff>
      <xdr:row>20</xdr:row>
      <xdr:rowOff>2204</xdr:rowOff>
    </xdr:to>
    <xdr:sp macro="" textlink="">
      <xdr:nvSpPr>
        <xdr:cNvPr id="240" name="Flowchart: Connector 239">
          <a:extLst>
            <a:ext uri="{FF2B5EF4-FFF2-40B4-BE49-F238E27FC236}">
              <a16:creationId xmlns:a16="http://schemas.microsoft.com/office/drawing/2014/main" id="{2EFEC874-5CBD-4EB9-BE5A-C969C412A4E9}"/>
            </a:ext>
          </a:extLst>
        </xdr:cNvPr>
        <xdr:cNvSpPr>
          <a:spLocks noChangeAspect="1"/>
        </xdr:cNvSpPr>
      </xdr:nvSpPr>
      <xdr:spPr>
        <a:xfrm>
          <a:off x="5276843" y="3382436"/>
          <a:ext cx="446622"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xdr:colOff>
      <xdr:row>19</xdr:row>
      <xdr:rowOff>42334</xdr:rowOff>
    </xdr:from>
    <xdr:to>
      <xdr:col>9</xdr:col>
      <xdr:colOff>578573</xdr:colOff>
      <xdr:row>25</xdr:row>
      <xdr:rowOff>58905</xdr:rowOff>
    </xdr:to>
    <xdr:cxnSp macro="">
      <xdr:nvCxnSpPr>
        <xdr:cNvPr id="241" name="Straight Connector 240">
          <a:extLst>
            <a:ext uri="{FF2B5EF4-FFF2-40B4-BE49-F238E27FC236}">
              <a16:creationId xmlns:a16="http://schemas.microsoft.com/office/drawing/2014/main" id="{B4A57673-4541-4979-A291-4ABD92AAB2CD}"/>
            </a:ext>
          </a:extLst>
        </xdr:cNvPr>
        <xdr:cNvCxnSpPr>
          <a:cxnSpLocks noChangeAspect="1"/>
          <a:stCxn id="143" idx="1"/>
        </xdr:cNvCxnSpPr>
      </xdr:nvCxnSpPr>
      <xdr:spPr>
        <a:xfrm flipH="1" flipV="1">
          <a:off x="5524502" y="3661834"/>
          <a:ext cx="578571" cy="1159571"/>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359828</xdr:colOff>
      <xdr:row>20</xdr:row>
      <xdr:rowOff>84666</xdr:rowOff>
    </xdr:from>
    <xdr:to>
      <xdr:col>11</xdr:col>
      <xdr:colOff>192616</xdr:colOff>
      <xdr:row>22</xdr:row>
      <xdr:rowOff>158749</xdr:rowOff>
    </xdr:to>
    <xdr:sp macro="" textlink="">
      <xdr:nvSpPr>
        <xdr:cNvPr id="244" name="Flowchart: Connector 243">
          <a:extLst>
            <a:ext uri="{FF2B5EF4-FFF2-40B4-BE49-F238E27FC236}">
              <a16:creationId xmlns:a16="http://schemas.microsoft.com/office/drawing/2014/main" id="{04354976-48A4-4AF0-91CD-B2F15F1852D5}"/>
            </a:ext>
          </a:extLst>
        </xdr:cNvPr>
        <xdr:cNvSpPr>
          <a:spLocks noChangeAspect="1"/>
        </xdr:cNvSpPr>
      </xdr:nvSpPr>
      <xdr:spPr>
        <a:xfrm>
          <a:off x="6498161" y="3894666"/>
          <a:ext cx="446622" cy="455083"/>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201083</xdr:colOff>
      <xdr:row>22</xdr:row>
      <xdr:rowOff>92104</xdr:rowOff>
    </xdr:from>
    <xdr:to>
      <xdr:col>10</xdr:col>
      <xdr:colOff>425234</xdr:colOff>
      <xdr:row>26</xdr:row>
      <xdr:rowOff>21168</xdr:rowOff>
    </xdr:to>
    <xdr:cxnSp macro="">
      <xdr:nvCxnSpPr>
        <xdr:cNvPr id="245" name="Straight Connector 244">
          <a:extLst>
            <a:ext uri="{FF2B5EF4-FFF2-40B4-BE49-F238E27FC236}">
              <a16:creationId xmlns:a16="http://schemas.microsoft.com/office/drawing/2014/main" id="{7D108B45-9F96-4D89-A154-D8E992BE14CA}"/>
            </a:ext>
          </a:extLst>
        </xdr:cNvPr>
        <xdr:cNvCxnSpPr>
          <a:cxnSpLocks noChangeAspect="1"/>
          <a:endCxn id="244" idx="3"/>
        </xdr:cNvCxnSpPr>
      </xdr:nvCxnSpPr>
      <xdr:spPr>
        <a:xfrm flipV="1">
          <a:off x="6339416" y="4283104"/>
          <a:ext cx="224151" cy="691064"/>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306914</xdr:colOff>
      <xdr:row>19</xdr:row>
      <xdr:rowOff>33864</xdr:rowOff>
    </xdr:from>
    <xdr:to>
      <xdr:col>13</xdr:col>
      <xdr:colOff>209553</xdr:colOff>
      <xdr:row>22</xdr:row>
      <xdr:rowOff>55032</xdr:rowOff>
    </xdr:to>
    <xdr:grpSp>
      <xdr:nvGrpSpPr>
        <xdr:cNvPr id="247" name="Group 246">
          <a:extLst>
            <a:ext uri="{FF2B5EF4-FFF2-40B4-BE49-F238E27FC236}">
              <a16:creationId xmlns:a16="http://schemas.microsoft.com/office/drawing/2014/main" id="{BCDF5278-318A-4B4D-9B4E-D455A02F53B4}"/>
            </a:ext>
          </a:extLst>
        </xdr:cNvPr>
        <xdr:cNvGrpSpPr>
          <a:grpSpLocks noChangeAspect="1"/>
        </xdr:cNvGrpSpPr>
      </xdr:nvGrpSpPr>
      <xdr:grpSpPr>
        <a:xfrm>
          <a:off x="6437948" y="3570157"/>
          <a:ext cx="1741950" cy="579530"/>
          <a:chOff x="14981765" y="1384297"/>
          <a:chExt cx="1744139" cy="592668"/>
        </a:xfrm>
      </xdr:grpSpPr>
      <xdr:grpSp>
        <xdr:nvGrpSpPr>
          <xdr:cNvPr id="248" name="Group 247">
            <a:extLst>
              <a:ext uri="{FF2B5EF4-FFF2-40B4-BE49-F238E27FC236}">
                <a16:creationId xmlns:a16="http://schemas.microsoft.com/office/drawing/2014/main" id="{93D42571-FAE7-433A-86EA-5BA9BD519FC3}"/>
              </a:ext>
            </a:extLst>
          </xdr:cNvPr>
          <xdr:cNvGrpSpPr/>
        </xdr:nvGrpSpPr>
        <xdr:grpSpPr>
          <a:xfrm>
            <a:off x="15079135" y="1384297"/>
            <a:ext cx="1646769" cy="493184"/>
            <a:chOff x="14609235" y="829731"/>
            <a:chExt cx="1646769" cy="493184"/>
          </a:xfrm>
        </xdr:grpSpPr>
        <xdr:sp macro="" textlink="'Pivot Table'!Y49">
          <xdr:nvSpPr>
            <xdr:cNvPr id="250" name="Rectangle: Rounded Corners 249">
              <a:extLst>
                <a:ext uri="{FF2B5EF4-FFF2-40B4-BE49-F238E27FC236}">
                  <a16:creationId xmlns:a16="http://schemas.microsoft.com/office/drawing/2014/main" id="{3FC479F0-5D3A-4433-BE81-8BC79DEA5793}"/>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9A1C0C-AEF4-435D-95CF-B98F7A3E9711}" type="TxLink">
                <a:rPr lang="en-US" sz="1200" b="1" i="0" u="none" strike="noStrike">
                  <a:solidFill>
                    <a:schemeClr val="bg1"/>
                  </a:solidFill>
                  <a:latin typeface="Calibri"/>
                  <a:cs typeface="Calibri"/>
                </a:rPr>
                <a:pPr algn="ctr"/>
                <a:t>New </a:t>
              </a:fld>
              <a:endParaRPr lang="en-US" sz="16600" b="1">
                <a:solidFill>
                  <a:schemeClr val="bg1"/>
                </a:solidFill>
              </a:endParaRPr>
            </a:p>
          </xdr:txBody>
        </xdr:sp>
        <xdr:sp macro="" textlink="'Pivot Table'!Z49">
          <xdr:nvSpPr>
            <xdr:cNvPr id="251" name="Rectangle: Rounded Corners 250">
              <a:extLst>
                <a:ext uri="{FF2B5EF4-FFF2-40B4-BE49-F238E27FC236}">
                  <a16:creationId xmlns:a16="http://schemas.microsoft.com/office/drawing/2014/main" id="{B826AC8A-2E4D-4942-92AD-046CE3AB29DC}"/>
                </a:ext>
              </a:extLst>
            </xdr:cNvPr>
            <xdr:cNvSpPr/>
          </xdr:nvSpPr>
          <xdr:spPr>
            <a:xfrm>
              <a:off x="15047375"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2794D483-4FF0-4F69-8713-E53D10DF7622}" type="TxLink">
                <a:rPr lang="en-US" sz="1200" b="1" i="0" u="none" strike="noStrike">
                  <a:solidFill>
                    <a:schemeClr val="bg1"/>
                  </a:solidFill>
                  <a:latin typeface="Calibri"/>
                  <a:cs typeface="Calibri"/>
                </a:rPr>
                <a:pPr algn="l"/>
                <a:t> 86,016 </a:t>
              </a:fld>
              <a:endParaRPr lang="en-US" sz="16600" b="1">
                <a:solidFill>
                  <a:schemeClr val="bg1"/>
                </a:solidFill>
              </a:endParaRPr>
            </a:p>
          </xdr:txBody>
        </xdr:sp>
      </xdr:grpSp>
      <xdr:sp macro="" textlink="'Pivot Table'!AA49">
        <xdr:nvSpPr>
          <xdr:cNvPr id="249" name="Rectangle: Rounded Corners 248">
            <a:extLst>
              <a:ext uri="{FF2B5EF4-FFF2-40B4-BE49-F238E27FC236}">
                <a16:creationId xmlns:a16="http://schemas.microsoft.com/office/drawing/2014/main" id="{A6FCD8E8-EBA3-4FEF-9EC6-7AAB5C8D8B78}"/>
              </a:ext>
            </a:extLst>
          </xdr:cNvPr>
          <xdr:cNvSpPr/>
        </xdr:nvSpPr>
        <xdr:spPr>
          <a:xfrm>
            <a:off x="14981765"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7BE6F862-BE6E-4403-9AAD-206B76387FD2}" type="TxLink">
              <a:rPr lang="en-US" sz="1200" b="1" i="0" u="none" strike="noStrike">
                <a:solidFill>
                  <a:schemeClr val="bg1"/>
                </a:solidFill>
                <a:latin typeface="Calibri"/>
                <a:cs typeface="Calibri"/>
              </a:rPr>
              <a:pPr algn="l"/>
              <a:t>10%</a:t>
            </a:fld>
            <a:endParaRPr lang="en-US" sz="23900" b="1">
              <a:solidFill>
                <a:schemeClr val="bg1"/>
              </a:solidFill>
            </a:endParaRPr>
          </a:p>
        </xdr:txBody>
      </xdr:sp>
    </xdr:grpSp>
    <xdr:clientData/>
  </xdr:twoCellAnchor>
  <xdr:twoCellAnchor>
    <xdr:from>
      <xdr:col>13</xdr:col>
      <xdr:colOff>106557</xdr:colOff>
      <xdr:row>5</xdr:row>
      <xdr:rowOff>31391</xdr:rowOff>
    </xdr:from>
    <xdr:to>
      <xdr:col>14</xdr:col>
      <xdr:colOff>266700</xdr:colOff>
      <xdr:row>6</xdr:row>
      <xdr:rowOff>24341</xdr:rowOff>
    </xdr:to>
    <xdr:cxnSp macro="">
      <xdr:nvCxnSpPr>
        <xdr:cNvPr id="269" name="Straight Connector 268">
          <a:extLst>
            <a:ext uri="{FF2B5EF4-FFF2-40B4-BE49-F238E27FC236}">
              <a16:creationId xmlns:a16="http://schemas.microsoft.com/office/drawing/2014/main" id="{319971BB-1E83-44DD-B895-30437CA9C181}"/>
            </a:ext>
          </a:extLst>
        </xdr:cNvPr>
        <xdr:cNvCxnSpPr>
          <a:cxnSpLocks noChangeAspect="1"/>
          <a:endCxn id="145" idx="2"/>
        </xdr:cNvCxnSpPr>
      </xdr:nvCxnSpPr>
      <xdr:spPr>
        <a:xfrm>
          <a:off x="8086390" y="983891"/>
          <a:ext cx="773977" cy="18345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412743</xdr:colOff>
      <xdr:row>10</xdr:row>
      <xdr:rowOff>84670</xdr:rowOff>
    </xdr:from>
    <xdr:to>
      <xdr:col>15</xdr:col>
      <xdr:colOff>245532</xdr:colOff>
      <xdr:row>12</xdr:row>
      <xdr:rowOff>133438</xdr:rowOff>
    </xdr:to>
    <xdr:sp macro="" textlink="">
      <xdr:nvSpPr>
        <xdr:cNvPr id="272" name="Flowchart: Connector 271">
          <a:extLst>
            <a:ext uri="{FF2B5EF4-FFF2-40B4-BE49-F238E27FC236}">
              <a16:creationId xmlns:a16="http://schemas.microsoft.com/office/drawing/2014/main" id="{BB2D987F-FA5E-406F-8F8F-DDA44F0CC686}"/>
            </a:ext>
          </a:extLst>
        </xdr:cNvPr>
        <xdr:cNvSpPr>
          <a:spLocks noChangeAspect="1"/>
        </xdr:cNvSpPr>
      </xdr:nvSpPr>
      <xdr:spPr>
        <a:xfrm>
          <a:off x="9006410" y="1989670"/>
          <a:ext cx="446622"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35976</xdr:colOff>
      <xdr:row>0</xdr:row>
      <xdr:rowOff>0</xdr:rowOff>
    </xdr:from>
    <xdr:to>
      <xdr:col>16</xdr:col>
      <xdr:colOff>482598</xdr:colOff>
      <xdr:row>0</xdr:row>
      <xdr:rowOff>0</xdr:rowOff>
    </xdr:to>
    <xdr:sp macro="" textlink="">
      <xdr:nvSpPr>
        <xdr:cNvPr id="273" name="Flowchart: Connector 272">
          <a:extLst>
            <a:ext uri="{FF2B5EF4-FFF2-40B4-BE49-F238E27FC236}">
              <a16:creationId xmlns:a16="http://schemas.microsoft.com/office/drawing/2014/main" id="{56C54F8A-D748-4D5F-B151-F5B0E6A92E49}"/>
            </a:ext>
          </a:extLst>
        </xdr:cNvPr>
        <xdr:cNvSpPr>
          <a:spLocks noChangeAspect="1"/>
        </xdr:cNvSpPr>
      </xdr:nvSpPr>
      <xdr:spPr>
        <a:xfrm>
          <a:off x="9857309" y="0"/>
          <a:ext cx="446622" cy="0"/>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416976</xdr:colOff>
      <xdr:row>3</xdr:row>
      <xdr:rowOff>99486</xdr:rowOff>
    </xdr:from>
    <xdr:to>
      <xdr:col>13</xdr:col>
      <xdr:colOff>275167</xdr:colOff>
      <xdr:row>5</xdr:row>
      <xdr:rowOff>148254</xdr:rowOff>
    </xdr:to>
    <xdr:sp macro="" textlink="">
      <xdr:nvSpPr>
        <xdr:cNvPr id="274" name="Flowchart: Connector 273">
          <a:extLst>
            <a:ext uri="{FF2B5EF4-FFF2-40B4-BE49-F238E27FC236}">
              <a16:creationId xmlns:a16="http://schemas.microsoft.com/office/drawing/2014/main" id="{2CF1BCB1-030D-464E-968B-5804E17CDBC5}"/>
            </a:ext>
          </a:extLst>
        </xdr:cNvPr>
        <xdr:cNvSpPr>
          <a:spLocks noChangeAspect="1"/>
        </xdr:cNvSpPr>
      </xdr:nvSpPr>
      <xdr:spPr>
        <a:xfrm>
          <a:off x="7782976" y="670986"/>
          <a:ext cx="472024" cy="429768"/>
        </a:xfrm>
        <a:prstGeom prst="flowChartConnector">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95250</xdr:colOff>
      <xdr:row>6</xdr:row>
      <xdr:rowOff>148167</xdr:rowOff>
    </xdr:from>
    <xdr:to>
      <xdr:col>14</xdr:col>
      <xdr:colOff>381000</xdr:colOff>
      <xdr:row>10</xdr:row>
      <xdr:rowOff>10583</xdr:rowOff>
    </xdr:to>
    <xdr:cxnSp macro="">
      <xdr:nvCxnSpPr>
        <xdr:cNvPr id="275" name="Straight Connector 274">
          <a:extLst>
            <a:ext uri="{FF2B5EF4-FFF2-40B4-BE49-F238E27FC236}">
              <a16:creationId xmlns:a16="http://schemas.microsoft.com/office/drawing/2014/main" id="{977542B2-3FCC-4902-98D5-1F1B8EEEC733}"/>
            </a:ext>
          </a:extLst>
        </xdr:cNvPr>
        <xdr:cNvCxnSpPr>
          <a:cxnSpLocks noChangeAspect="1"/>
        </xdr:cNvCxnSpPr>
      </xdr:nvCxnSpPr>
      <xdr:spPr>
        <a:xfrm flipH="1">
          <a:off x="8075083" y="1291167"/>
          <a:ext cx="899584" cy="624416"/>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336548</xdr:colOff>
      <xdr:row>16</xdr:row>
      <xdr:rowOff>116413</xdr:rowOff>
    </xdr:from>
    <xdr:to>
      <xdr:col>11</xdr:col>
      <xdr:colOff>281519</xdr:colOff>
      <xdr:row>19</xdr:row>
      <xdr:rowOff>137581</xdr:rowOff>
    </xdr:to>
    <xdr:grpSp>
      <xdr:nvGrpSpPr>
        <xdr:cNvPr id="284" name="Group 283">
          <a:extLst>
            <a:ext uri="{FF2B5EF4-FFF2-40B4-BE49-F238E27FC236}">
              <a16:creationId xmlns:a16="http://schemas.microsoft.com/office/drawing/2014/main" id="{A855959A-0ED7-4BC4-9095-9813DE1018B5}"/>
            </a:ext>
          </a:extLst>
        </xdr:cNvPr>
        <xdr:cNvGrpSpPr>
          <a:grpSpLocks noChangeAspect="1"/>
        </xdr:cNvGrpSpPr>
      </xdr:nvGrpSpPr>
      <xdr:grpSpPr>
        <a:xfrm>
          <a:off x="5241376" y="3094344"/>
          <a:ext cx="1784281" cy="579530"/>
          <a:chOff x="14939433" y="1384297"/>
          <a:chExt cx="1786471" cy="592668"/>
        </a:xfrm>
      </xdr:grpSpPr>
      <xdr:grpSp>
        <xdr:nvGrpSpPr>
          <xdr:cNvPr id="285" name="Group 284">
            <a:extLst>
              <a:ext uri="{FF2B5EF4-FFF2-40B4-BE49-F238E27FC236}">
                <a16:creationId xmlns:a16="http://schemas.microsoft.com/office/drawing/2014/main" id="{1EBAA791-A7E7-4880-8252-34E5935E362A}"/>
              </a:ext>
            </a:extLst>
          </xdr:cNvPr>
          <xdr:cNvGrpSpPr/>
        </xdr:nvGrpSpPr>
        <xdr:grpSpPr>
          <a:xfrm>
            <a:off x="15079135" y="1384297"/>
            <a:ext cx="1646769" cy="493184"/>
            <a:chOff x="14609235" y="829731"/>
            <a:chExt cx="1646769" cy="493184"/>
          </a:xfrm>
        </xdr:grpSpPr>
        <xdr:sp macro="" textlink="'Pivot Table'!Y50">
          <xdr:nvSpPr>
            <xdr:cNvPr id="287" name="Rectangle: Rounded Corners 286">
              <a:extLst>
                <a:ext uri="{FF2B5EF4-FFF2-40B4-BE49-F238E27FC236}">
                  <a16:creationId xmlns:a16="http://schemas.microsoft.com/office/drawing/2014/main" id="{297E95C4-02A3-4223-B4F6-B8B82F3FD11A}"/>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488E08E-FACD-4BD2-A680-649B57DA1E06}" type="TxLink">
                <a:rPr lang="en-US" sz="1200" b="1" i="0" u="none" strike="noStrike">
                  <a:solidFill>
                    <a:schemeClr val="bg1"/>
                  </a:solidFill>
                  <a:latin typeface="Calibri"/>
                  <a:cs typeface="Calibri"/>
                </a:rPr>
                <a:pPr algn="ctr"/>
                <a:t>Renewal</a:t>
              </a:fld>
              <a:endParaRPr lang="en-US" sz="19900" b="1">
                <a:solidFill>
                  <a:schemeClr val="bg1"/>
                </a:solidFill>
              </a:endParaRPr>
            </a:p>
          </xdr:txBody>
        </xdr:sp>
        <xdr:sp macro="" textlink="'Pivot Table'!Z50">
          <xdr:nvSpPr>
            <xdr:cNvPr id="288" name="Rectangle: Rounded Corners 287">
              <a:extLst>
                <a:ext uri="{FF2B5EF4-FFF2-40B4-BE49-F238E27FC236}">
                  <a16:creationId xmlns:a16="http://schemas.microsoft.com/office/drawing/2014/main" id="{6A80CCF4-EE86-448A-8042-86816055292A}"/>
                </a:ext>
              </a:extLst>
            </xdr:cNvPr>
            <xdr:cNvSpPr/>
          </xdr:nvSpPr>
          <xdr:spPr>
            <a:xfrm>
              <a:off x="15047375" y="96096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2B183526-A8DB-4F69-B99C-0F1FCF6E21A3}" type="TxLink">
                <a:rPr lang="en-US" sz="1200" b="1" i="0" u="none" strike="noStrike">
                  <a:solidFill>
                    <a:schemeClr val="bg1"/>
                  </a:solidFill>
                  <a:latin typeface="Calibri"/>
                  <a:cs typeface="Calibri"/>
                </a:rPr>
                <a:pPr algn="l"/>
                <a:t> 84,700 </a:t>
              </a:fld>
              <a:endParaRPr lang="en-US" sz="19900" b="1">
                <a:solidFill>
                  <a:schemeClr val="bg1"/>
                </a:solidFill>
              </a:endParaRPr>
            </a:p>
          </xdr:txBody>
        </xdr:sp>
      </xdr:grpSp>
      <xdr:sp macro="" textlink="'Pivot Table'!AA50">
        <xdr:nvSpPr>
          <xdr:cNvPr id="286" name="Rectangle: Rounded Corners 285">
            <a:extLst>
              <a:ext uri="{FF2B5EF4-FFF2-40B4-BE49-F238E27FC236}">
                <a16:creationId xmlns:a16="http://schemas.microsoft.com/office/drawing/2014/main" id="{B50A5978-ED7C-4101-86C5-BA891EC9C336}"/>
              </a:ext>
            </a:extLst>
          </xdr:cNvPr>
          <xdr:cNvSpPr/>
        </xdr:nvSpPr>
        <xdr:spPr>
          <a:xfrm>
            <a:off x="14939433"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623C0E5-EFE2-4830-BC44-4E4D29BC56EB}" type="TxLink">
              <a:rPr lang="en-US" sz="1200" b="1" i="0" u="none" strike="noStrike">
                <a:solidFill>
                  <a:schemeClr val="bg1"/>
                </a:solidFill>
                <a:latin typeface="Calibri"/>
                <a:cs typeface="Calibri"/>
              </a:rPr>
              <a:pPr algn="l"/>
              <a:t>10%</a:t>
            </a:fld>
            <a:endParaRPr lang="en-US" sz="28700" b="1">
              <a:solidFill>
                <a:schemeClr val="bg1"/>
              </a:solidFill>
            </a:endParaRPr>
          </a:p>
        </xdr:txBody>
      </xdr:sp>
    </xdr:grpSp>
    <xdr:clientData/>
  </xdr:twoCellAnchor>
  <xdr:twoCellAnchor>
    <xdr:from>
      <xdr:col>14</xdr:col>
      <xdr:colOff>416982</xdr:colOff>
      <xdr:row>10</xdr:row>
      <xdr:rowOff>0</xdr:rowOff>
    </xdr:from>
    <xdr:to>
      <xdr:col>17</xdr:col>
      <xdr:colOff>571489</xdr:colOff>
      <xdr:row>12</xdr:row>
      <xdr:rowOff>100003</xdr:rowOff>
    </xdr:to>
    <xdr:grpSp>
      <xdr:nvGrpSpPr>
        <xdr:cNvPr id="260" name="Group 259">
          <a:extLst>
            <a:ext uri="{FF2B5EF4-FFF2-40B4-BE49-F238E27FC236}">
              <a16:creationId xmlns:a16="http://schemas.microsoft.com/office/drawing/2014/main" id="{E45F53FC-5B55-493F-9E2C-B718260EE4E1}"/>
            </a:ext>
          </a:extLst>
        </xdr:cNvPr>
        <xdr:cNvGrpSpPr>
          <a:grpSpLocks noChangeAspect="1"/>
        </xdr:cNvGrpSpPr>
      </xdr:nvGrpSpPr>
      <xdr:grpSpPr>
        <a:xfrm rot="21412177">
          <a:off x="9000430" y="1861207"/>
          <a:ext cx="1993818" cy="472244"/>
          <a:chOff x="14939433" y="1384297"/>
          <a:chExt cx="1815337" cy="632308"/>
        </a:xfrm>
      </xdr:grpSpPr>
      <xdr:grpSp>
        <xdr:nvGrpSpPr>
          <xdr:cNvPr id="261" name="Group 260">
            <a:extLst>
              <a:ext uri="{FF2B5EF4-FFF2-40B4-BE49-F238E27FC236}">
                <a16:creationId xmlns:a16="http://schemas.microsoft.com/office/drawing/2014/main" id="{18B0F92A-B653-4C5F-B16B-6FE42FCC6E03}"/>
              </a:ext>
            </a:extLst>
          </xdr:cNvPr>
          <xdr:cNvGrpSpPr/>
        </xdr:nvGrpSpPr>
        <xdr:grpSpPr>
          <a:xfrm>
            <a:off x="15079135" y="1384297"/>
            <a:ext cx="1675635" cy="632308"/>
            <a:chOff x="14609235" y="829731"/>
            <a:chExt cx="1675635" cy="632308"/>
          </a:xfrm>
        </xdr:grpSpPr>
        <xdr:sp macro="" textlink="'Pivot Table'!U39">
          <xdr:nvSpPr>
            <xdr:cNvPr id="263" name="Rectangle: Rounded Corners 262">
              <a:extLst>
                <a:ext uri="{FF2B5EF4-FFF2-40B4-BE49-F238E27FC236}">
                  <a16:creationId xmlns:a16="http://schemas.microsoft.com/office/drawing/2014/main" id="{977664F8-1127-4FBB-94A5-A550FE9CD538}"/>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6404407-36F6-480C-B1FA-B637A4F2E31E}" type="TxLink">
                <a:rPr lang="en-US" sz="1200" b="1" i="0" u="none" strike="noStrike">
                  <a:solidFill>
                    <a:schemeClr val="bg1"/>
                  </a:solidFill>
                  <a:latin typeface="Calibri"/>
                  <a:cs typeface="Calibri"/>
                </a:rPr>
                <a:pPr algn="ctr"/>
                <a:t>Floating License</a:t>
              </a:fld>
              <a:endParaRPr lang="en-US" sz="23900" b="1">
                <a:solidFill>
                  <a:schemeClr val="bg1"/>
                </a:solidFill>
              </a:endParaRPr>
            </a:p>
          </xdr:txBody>
        </xdr:sp>
        <xdr:sp macro="" textlink="'Pivot Table'!Z39">
          <xdr:nvSpPr>
            <xdr:cNvPr id="264" name="Rectangle: Rounded Corners 263">
              <a:extLst>
                <a:ext uri="{FF2B5EF4-FFF2-40B4-BE49-F238E27FC236}">
                  <a16:creationId xmlns:a16="http://schemas.microsoft.com/office/drawing/2014/main" id="{F74E279A-2D68-49EE-9F1D-9FA000E3D482}"/>
                </a:ext>
              </a:extLst>
            </xdr:cNvPr>
            <xdr:cNvSpPr/>
          </xdr:nvSpPr>
          <xdr:spPr>
            <a:xfrm>
              <a:off x="15076251" y="1100088"/>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EC5BC7E-4D60-43E6-BAB6-F5D1912E066F}" type="TxLink">
                <a:rPr lang="en-US" sz="1200" b="1" i="0" u="none" strike="noStrike">
                  <a:solidFill>
                    <a:schemeClr val="bg1"/>
                  </a:solidFill>
                  <a:latin typeface="Calibri"/>
                  <a:cs typeface="Calibri"/>
                </a:rPr>
                <a:pPr algn="l"/>
                <a:t> 98,400 </a:t>
              </a:fld>
              <a:endParaRPr lang="en-US" sz="23900" b="1">
                <a:solidFill>
                  <a:schemeClr val="bg1"/>
                </a:solidFill>
              </a:endParaRPr>
            </a:p>
          </xdr:txBody>
        </xdr:sp>
      </xdr:grpSp>
      <xdr:sp macro="" textlink="'Pivot Table'!AA39">
        <xdr:nvSpPr>
          <xdr:cNvPr id="262" name="Rectangle: Rounded Corners 261">
            <a:extLst>
              <a:ext uri="{FF2B5EF4-FFF2-40B4-BE49-F238E27FC236}">
                <a16:creationId xmlns:a16="http://schemas.microsoft.com/office/drawing/2014/main" id="{32FF6B70-B161-402D-8FFF-BE2949E53E0A}"/>
              </a:ext>
            </a:extLst>
          </xdr:cNvPr>
          <xdr:cNvSpPr/>
        </xdr:nvSpPr>
        <xdr:spPr>
          <a:xfrm>
            <a:off x="14939433"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DE5DB47-AC79-4067-A9EA-AF42A369290A}" type="TxLink">
              <a:rPr lang="en-US" sz="1200" b="1" i="0" u="none" strike="noStrike">
                <a:solidFill>
                  <a:schemeClr val="bg1"/>
                </a:solidFill>
                <a:latin typeface="Calibri"/>
                <a:cs typeface="Calibri"/>
              </a:rPr>
              <a:pPr algn="l"/>
              <a:t>12%</a:t>
            </a:fld>
            <a:endParaRPr lang="en-US" sz="34400" b="1">
              <a:solidFill>
                <a:schemeClr val="bg1"/>
              </a:solidFill>
            </a:endParaRPr>
          </a:p>
        </xdr:txBody>
      </xdr:sp>
    </xdr:grpSp>
    <xdr:clientData/>
  </xdr:twoCellAnchor>
  <xdr:twoCellAnchor>
    <xdr:from>
      <xdr:col>12</xdr:col>
      <xdr:colOff>421216</xdr:colOff>
      <xdr:row>3</xdr:row>
      <xdr:rowOff>14817</xdr:rowOff>
    </xdr:from>
    <xdr:to>
      <xdr:col>15</xdr:col>
      <xdr:colOff>575723</xdr:colOff>
      <xdr:row>5</xdr:row>
      <xdr:rowOff>114820</xdr:rowOff>
    </xdr:to>
    <xdr:grpSp>
      <xdr:nvGrpSpPr>
        <xdr:cNvPr id="289" name="Group 288">
          <a:extLst>
            <a:ext uri="{FF2B5EF4-FFF2-40B4-BE49-F238E27FC236}">
              <a16:creationId xmlns:a16="http://schemas.microsoft.com/office/drawing/2014/main" id="{6441DD96-B7A7-4736-9D21-BFC17A2241F0}"/>
            </a:ext>
          </a:extLst>
        </xdr:cNvPr>
        <xdr:cNvGrpSpPr>
          <a:grpSpLocks noChangeAspect="1"/>
        </xdr:cNvGrpSpPr>
      </xdr:nvGrpSpPr>
      <xdr:grpSpPr>
        <a:xfrm>
          <a:off x="7778457" y="573179"/>
          <a:ext cx="1993818" cy="472244"/>
          <a:chOff x="14939433" y="1384297"/>
          <a:chExt cx="1815337" cy="632308"/>
        </a:xfrm>
      </xdr:grpSpPr>
      <xdr:grpSp>
        <xdr:nvGrpSpPr>
          <xdr:cNvPr id="290" name="Group 289">
            <a:extLst>
              <a:ext uri="{FF2B5EF4-FFF2-40B4-BE49-F238E27FC236}">
                <a16:creationId xmlns:a16="http://schemas.microsoft.com/office/drawing/2014/main" id="{4493F0AE-54F5-438C-AA1D-F3766FB57246}"/>
              </a:ext>
            </a:extLst>
          </xdr:cNvPr>
          <xdr:cNvGrpSpPr/>
        </xdr:nvGrpSpPr>
        <xdr:grpSpPr>
          <a:xfrm>
            <a:off x="15079135" y="1384297"/>
            <a:ext cx="1675635" cy="632308"/>
            <a:chOff x="14609235" y="829731"/>
            <a:chExt cx="1675635" cy="632308"/>
          </a:xfrm>
        </xdr:grpSpPr>
        <xdr:sp macro="" textlink="'Pivot Table'!U40">
          <xdr:nvSpPr>
            <xdr:cNvPr id="292" name="Rectangle: Rounded Corners 291">
              <a:extLst>
                <a:ext uri="{FF2B5EF4-FFF2-40B4-BE49-F238E27FC236}">
                  <a16:creationId xmlns:a16="http://schemas.microsoft.com/office/drawing/2014/main" id="{F4B3592F-1046-4C7D-BF6A-E6F424EFF1A4}"/>
                </a:ext>
              </a:extLst>
            </xdr:cNvPr>
            <xdr:cNvSpPr/>
          </xdr:nvSpPr>
          <xdr:spPr>
            <a:xfrm>
              <a:off x="14609235" y="829731"/>
              <a:ext cx="1646769" cy="36618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4E3767A-FB66-46F6-9F0E-5ACCCB6D1882}" type="TxLink">
                <a:rPr lang="en-US" sz="1200" b="1" i="0" u="none" strike="noStrike">
                  <a:solidFill>
                    <a:schemeClr val="bg1"/>
                  </a:solidFill>
                  <a:latin typeface="Calibri"/>
                  <a:cs typeface="Calibri"/>
                </a:rPr>
                <a:pPr algn="ctr"/>
                <a:t>Software Metered License</a:t>
              </a:fld>
              <a:endParaRPr lang="en-US" sz="28700" b="1">
                <a:solidFill>
                  <a:schemeClr val="bg1"/>
                </a:solidFill>
              </a:endParaRPr>
            </a:p>
          </xdr:txBody>
        </xdr:sp>
        <xdr:sp macro="" textlink="'Pivot Table'!Z40">
          <xdr:nvSpPr>
            <xdr:cNvPr id="293" name="Rectangle: Rounded Corners 292">
              <a:extLst>
                <a:ext uri="{FF2B5EF4-FFF2-40B4-BE49-F238E27FC236}">
                  <a16:creationId xmlns:a16="http://schemas.microsoft.com/office/drawing/2014/main" id="{241AF3EB-1BFA-4DBD-8428-7F1436006709}"/>
                </a:ext>
              </a:extLst>
            </xdr:cNvPr>
            <xdr:cNvSpPr/>
          </xdr:nvSpPr>
          <xdr:spPr>
            <a:xfrm>
              <a:off x="15076251" y="1100088"/>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3902D14A-3D3B-4658-B3C0-450762A34D7C}" type="TxLink">
                <a:rPr lang="en-US" sz="1200" b="1" i="0" u="none" strike="noStrike">
                  <a:solidFill>
                    <a:schemeClr val="bg1"/>
                  </a:solidFill>
                  <a:latin typeface="Calibri"/>
                  <a:cs typeface="Calibri"/>
                </a:rPr>
                <a:pPr algn="l"/>
                <a:t> 56,301 </a:t>
              </a:fld>
              <a:endParaRPr lang="en-US" sz="28700" b="1">
                <a:solidFill>
                  <a:schemeClr val="bg1"/>
                </a:solidFill>
              </a:endParaRPr>
            </a:p>
          </xdr:txBody>
        </xdr:sp>
      </xdr:grpSp>
      <xdr:sp macro="" textlink="'Pivot Table'!AA40">
        <xdr:nvSpPr>
          <xdr:cNvPr id="291" name="Rectangle: Rounded Corners 290">
            <a:extLst>
              <a:ext uri="{FF2B5EF4-FFF2-40B4-BE49-F238E27FC236}">
                <a16:creationId xmlns:a16="http://schemas.microsoft.com/office/drawing/2014/main" id="{E51DE5E6-8348-4CE5-BACB-2EB5E5281C6F}"/>
              </a:ext>
            </a:extLst>
          </xdr:cNvPr>
          <xdr:cNvSpPr/>
        </xdr:nvSpPr>
        <xdr:spPr>
          <a:xfrm>
            <a:off x="14939433" y="1615014"/>
            <a:ext cx="1208619" cy="3619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9180510-9B27-40F2-8BDD-679E36E8FCF8}" type="TxLink">
              <a:rPr lang="en-US" sz="1200" b="1" i="0" u="none" strike="noStrike">
                <a:solidFill>
                  <a:schemeClr val="bg1"/>
                </a:solidFill>
                <a:latin typeface="Calibri"/>
                <a:cs typeface="Calibri"/>
              </a:rPr>
              <a:pPr algn="l"/>
              <a:t>7%</a:t>
            </a:fld>
            <a:endParaRPr lang="en-US" sz="41300" b="1">
              <a:solidFill>
                <a:schemeClr val="bg1"/>
              </a:solidFill>
            </a:endParaRPr>
          </a:p>
        </xdr:txBody>
      </xdr:sp>
    </xdr:grpSp>
    <xdr:clientData/>
  </xdr:twoCellAnchor>
  <xdr:twoCellAnchor>
    <xdr:from>
      <xdr:col>14</xdr:col>
      <xdr:colOff>514880</xdr:colOff>
      <xdr:row>7</xdr:row>
      <xdr:rowOff>78316</xdr:rowOff>
    </xdr:from>
    <xdr:to>
      <xdr:col>15</xdr:col>
      <xdr:colOff>22221</xdr:colOff>
      <xdr:row>10</xdr:row>
      <xdr:rowOff>84670</xdr:rowOff>
    </xdr:to>
    <xdr:cxnSp macro="">
      <xdr:nvCxnSpPr>
        <xdr:cNvPr id="310" name="Straight Connector 309">
          <a:extLst>
            <a:ext uri="{FF2B5EF4-FFF2-40B4-BE49-F238E27FC236}">
              <a16:creationId xmlns:a16="http://schemas.microsoft.com/office/drawing/2014/main" id="{357D0189-75FA-4FEC-8A85-C20D370B701A}"/>
            </a:ext>
          </a:extLst>
        </xdr:cNvPr>
        <xdr:cNvCxnSpPr>
          <a:cxnSpLocks noChangeAspect="1"/>
          <a:stCxn id="145" idx="4"/>
          <a:endCxn id="272" idx="0"/>
        </xdr:cNvCxnSpPr>
      </xdr:nvCxnSpPr>
      <xdr:spPr>
        <a:xfrm>
          <a:off x="9108547" y="1411816"/>
          <a:ext cx="121174" cy="577854"/>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19049</xdr:rowOff>
    </xdr:from>
    <xdr:to>
      <xdr:col>35</xdr:col>
      <xdr:colOff>0</xdr:colOff>
      <xdr:row>2</xdr:row>
      <xdr:rowOff>142874</xdr:rowOff>
    </xdr:to>
    <xdr:sp macro="" textlink="">
      <xdr:nvSpPr>
        <xdr:cNvPr id="2" name="Rectangle 1">
          <a:extLst>
            <a:ext uri="{FF2B5EF4-FFF2-40B4-BE49-F238E27FC236}">
              <a16:creationId xmlns:a16="http://schemas.microsoft.com/office/drawing/2014/main" id="{EED90C2E-AF9C-49DA-9AF6-A24FCA9152D6}"/>
            </a:ext>
          </a:extLst>
        </xdr:cNvPr>
        <xdr:cNvSpPr/>
      </xdr:nvSpPr>
      <xdr:spPr>
        <a:xfrm>
          <a:off x="0" y="19049"/>
          <a:ext cx="21336000" cy="504825"/>
        </a:xfrm>
        <a:prstGeom prst="rect">
          <a:avLst/>
        </a:prstGeom>
        <a:solidFill>
          <a:srgbClr val="1B173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28576</xdr:colOff>
      <xdr:row>0</xdr:row>
      <xdr:rowOff>38100</xdr:rowOff>
    </xdr:from>
    <xdr:to>
      <xdr:col>0</xdr:col>
      <xdr:colOff>492920</xdr:colOff>
      <xdr:row>2</xdr:row>
      <xdr:rowOff>28575</xdr:rowOff>
    </xdr:to>
    <xdr:pic>
      <xdr:nvPicPr>
        <xdr:cNvPr id="3" name="Picture 2">
          <a:extLst>
            <a:ext uri="{FF2B5EF4-FFF2-40B4-BE49-F238E27FC236}">
              <a16:creationId xmlns:a16="http://schemas.microsoft.com/office/drawing/2014/main" id="{6FCA9757-214F-4431-826C-D2967FB8E3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6" y="38100"/>
          <a:ext cx="464344" cy="371475"/>
        </a:xfrm>
        <a:prstGeom prst="rect">
          <a:avLst/>
        </a:prstGeom>
      </xdr:spPr>
    </xdr:pic>
    <xdr:clientData/>
  </xdr:twoCellAnchor>
  <xdr:twoCellAnchor>
    <xdr:from>
      <xdr:col>0</xdr:col>
      <xdr:colOff>190501</xdr:colOff>
      <xdr:row>0</xdr:row>
      <xdr:rowOff>0</xdr:rowOff>
    </xdr:from>
    <xdr:to>
      <xdr:col>3</xdr:col>
      <xdr:colOff>76201</xdr:colOff>
      <xdr:row>2</xdr:row>
      <xdr:rowOff>38100</xdr:rowOff>
    </xdr:to>
    <xdr:sp macro="" textlink="">
      <xdr:nvSpPr>
        <xdr:cNvPr id="4" name="TextBox 3">
          <a:extLst>
            <a:ext uri="{FF2B5EF4-FFF2-40B4-BE49-F238E27FC236}">
              <a16:creationId xmlns:a16="http://schemas.microsoft.com/office/drawing/2014/main" id="{31CB571F-2E3F-4CBA-80BC-27B194F3C18D}"/>
            </a:ext>
          </a:extLst>
        </xdr:cNvPr>
        <xdr:cNvSpPr txBox="1"/>
      </xdr:nvSpPr>
      <xdr:spPr>
        <a:xfrm>
          <a:off x="190501" y="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Other</a:t>
          </a:r>
          <a:r>
            <a:rPr lang="en-US" sz="1400" b="1" baseline="0">
              <a:solidFill>
                <a:schemeClr val="bg1"/>
              </a:solidFill>
            </a:rPr>
            <a:t> level's</a:t>
          </a:r>
          <a:endParaRPr lang="en-US" sz="1400" b="1">
            <a:solidFill>
              <a:schemeClr val="bg1"/>
            </a:solidFill>
          </a:endParaRPr>
        </a:p>
      </xdr:txBody>
    </xdr:sp>
    <xdr:clientData/>
  </xdr:twoCellAnchor>
  <xdr:twoCellAnchor>
    <xdr:from>
      <xdr:col>7</xdr:col>
      <xdr:colOff>428626</xdr:colOff>
      <xdr:row>0</xdr:row>
      <xdr:rowOff>85725</xdr:rowOff>
    </xdr:from>
    <xdr:to>
      <xdr:col>10</xdr:col>
      <xdr:colOff>314326</xdr:colOff>
      <xdr:row>2</xdr:row>
      <xdr:rowOff>123825</xdr:rowOff>
    </xdr:to>
    <xdr:sp macro="" textlink="">
      <xdr:nvSpPr>
        <xdr:cNvPr id="5" name="TextBox 4">
          <a:hlinkClick xmlns:r="http://schemas.openxmlformats.org/officeDocument/2006/relationships" r:id="rId2" tooltip="ww.other-levels.com"/>
          <a:extLst>
            <a:ext uri="{FF2B5EF4-FFF2-40B4-BE49-F238E27FC236}">
              <a16:creationId xmlns:a16="http://schemas.microsoft.com/office/drawing/2014/main" id="{448A0FF4-F66D-49F7-924F-8165F336E690}"/>
            </a:ext>
          </a:extLst>
        </xdr:cNvPr>
        <xdr:cNvSpPr txBox="1"/>
      </xdr:nvSpPr>
      <xdr:spPr>
        <a:xfrm>
          <a:off x="4695826" y="8572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Browse</a:t>
          </a:r>
        </a:p>
      </xdr:txBody>
    </xdr:sp>
    <xdr:clientData/>
  </xdr:twoCellAnchor>
  <xdr:twoCellAnchor>
    <xdr:from>
      <xdr:col>20</xdr:col>
      <xdr:colOff>19051</xdr:colOff>
      <xdr:row>0</xdr:row>
      <xdr:rowOff>66675</xdr:rowOff>
    </xdr:from>
    <xdr:to>
      <xdr:col>22</xdr:col>
      <xdr:colOff>514351</xdr:colOff>
      <xdr:row>2</xdr:row>
      <xdr:rowOff>104775</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4810BD87-78D9-4806-B27E-26ECD8E78B6F}"/>
            </a:ext>
          </a:extLst>
        </xdr:cNvPr>
        <xdr:cNvSpPr txBox="1"/>
      </xdr:nvSpPr>
      <xdr:spPr>
        <a:xfrm>
          <a:off x="12211051"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Income Sources</a:t>
          </a:r>
        </a:p>
      </xdr:txBody>
    </xdr:sp>
    <xdr:clientData/>
  </xdr:twoCellAnchor>
  <xdr:twoCellAnchor editAs="oneCell">
    <xdr:from>
      <xdr:col>7</xdr:col>
      <xdr:colOff>495300</xdr:colOff>
      <xdr:row>0</xdr:row>
      <xdr:rowOff>57150</xdr:rowOff>
    </xdr:from>
    <xdr:to>
      <xdr:col>8</xdr:col>
      <xdr:colOff>361949</xdr:colOff>
      <xdr:row>2</xdr:row>
      <xdr:rowOff>152399</xdr:rowOff>
    </xdr:to>
    <xdr:pic>
      <xdr:nvPicPr>
        <xdr:cNvPr id="7" name="Graphic 6" descr="Compass">
          <a:extLst>
            <a:ext uri="{FF2B5EF4-FFF2-40B4-BE49-F238E27FC236}">
              <a16:creationId xmlns:a16="http://schemas.microsoft.com/office/drawing/2014/main" id="{2DDD4D81-FEA0-494A-8EB0-62F6DF4A86E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762500" y="57150"/>
          <a:ext cx="476249" cy="476249"/>
        </a:xfrm>
        <a:prstGeom prst="rect">
          <a:avLst/>
        </a:prstGeom>
      </xdr:spPr>
    </xdr:pic>
    <xdr:clientData/>
  </xdr:twoCellAnchor>
  <xdr:twoCellAnchor>
    <xdr:from>
      <xdr:col>22</xdr:col>
      <xdr:colOff>428626</xdr:colOff>
      <xdr:row>0</xdr:row>
      <xdr:rowOff>76200</xdr:rowOff>
    </xdr:from>
    <xdr:to>
      <xdr:col>25</xdr:col>
      <xdr:colOff>314326</xdr:colOff>
      <xdr:row>2</xdr:row>
      <xdr:rowOff>114300</xdr:rowOff>
    </xdr:to>
    <xdr:sp macro="" textlink="">
      <xdr:nvSpPr>
        <xdr:cNvPr id="8" name="TextBox 7">
          <a:hlinkClick xmlns:r="http://schemas.openxmlformats.org/officeDocument/2006/relationships" r:id="rId6" tooltip="Geographically"/>
          <a:extLst>
            <a:ext uri="{FF2B5EF4-FFF2-40B4-BE49-F238E27FC236}">
              <a16:creationId xmlns:a16="http://schemas.microsoft.com/office/drawing/2014/main" id="{B4E5A691-C698-4074-8908-6421164270E3}"/>
            </a:ext>
          </a:extLst>
        </xdr:cNvPr>
        <xdr:cNvSpPr txBox="1"/>
      </xdr:nvSpPr>
      <xdr:spPr>
        <a:xfrm>
          <a:off x="13839826" y="7620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Geographically</a:t>
          </a:r>
        </a:p>
      </xdr:txBody>
    </xdr:sp>
    <xdr:clientData/>
  </xdr:twoCellAnchor>
  <xdr:twoCellAnchor>
    <xdr:from>
      <xdr:col>25</xdr:col>
      <xdr:colOff>28576</xdr:colOff>
      <xdr:row>0</xdr:row>
      <xdr:rowOff>66675</xdr:rowOff>
    </xdr:from>
    <xdr:to>
      <xdr:col>27</xdr:col>
      <xdr:colOff>523876</xdr:colOff>
      <xdr:row>2</xdr:row>
      <xdr:rowOff>104775</xdr:rowOff>
    </xdr:to>
    <xdr:sp macro="" textlink="">
      <xdr:nvSpPr>
        <xdr:cNvPr id="9" name="TextBox 8">
          <a:hlinkClick xmlns:r="http://schemas.openxmlformats.org/officeDocument/2006/relationships" r:id="rId7" tooltip="Sales Process"/>
          <a:extLst>
            <a:ext uri="{FF2B5EF4-FFF2-40B4-BE49-F238E27FC236}">
              <a16:creationId xmlns:a16="http://schemas.microsoft.com/office/drawing/2014/main" id="{CF96ADF3-4549-4192-A0B9-28E28B6CD94D}"/>
            </a:ext>
          </a:extLst>
        </xdr:cNvPr>
        <xdr:cNvSpPr txBox="1"/>
      </xdr:nvSpPr>
      <xdr:spPr>
        <a:xfrm>
          <a:off x="15268576"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Sales Process</a:t>
          </a:r>
        </a:p>
      </xdr:txBody>
    </xdr:sp>
    <xdr:clientData/>
  </xdr:twoCellAnchor>
  <xdr:twoCellAnchor>
    <xdr:from>
      <xdr:col>27</xdr:col>
      <xdr:colOff>161926</xdr:colOff>
      <xdr:row>0</xdr:row>
      <xdr:rowOff>57150</xdr:rowOff>
    </xdr:from>
    <xdr:to>
      <xdr:col>30</xdr:col>
      <xdr:colOff>47626</xdr:colOff>
      <xdr:row>2</xdr:row>
      <xdr:rowOff>95250</xdr:rowOff>
    </xdr:to>
    <xdr:sp macro="" textlink="">
      <xdr:nvSpPr>
        <xdr:cNvPr id="10" name="TextBox 9">
          <a:hlinkClick xmlns:r="http://schemas.openxmlformats.org/officeDocument/2006/relationships" r:id="rId8" tooltip="Project Status"/>
          <a:extLst>
            <a:ext uri="{FF2B5EF4-FFF2-40B4-BE49-F238E27FC236}">
              <a16:creationId xmlns:a16="http://schemas.microsoft.com/office/drawing/2014/main" id="{86585B26-5209-466F-9E86-73EB2FBDAA3C}"/>
            </a:ext>
          </a:extLst>
        </xdr:cNvPr>
        <xdr:cNvSpPr txBox="1"/>
      </xdr:nvSpPr>
      <xdr:spPr>
        <a:xfrm>
          <a:off x="16621126" y="5715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Project Status</a:t>
          </a:r>
        </a:p>
      </xdr:txBody>
    </xdr:sp>
    <xdr:clientData/>
  </xdr:twoCellAnchor>
  <xdr:twoCellAnchor>
    <xdr:from>
      <xdr:col>20</xdr:col>
      <xdr:colOff>304800</xdr:colOff>
      <xdr:row>2</xdr:row>
      <xdr:rowOff>28575</xdr:rowOff>
    </xdr:from>
    <xdr:to>
      <xdr:col>20</xdr:col>
      <xdr:colOff>579120</xdr:colOff>
      <xdr:row>2</xdr:row>
      <xdr:rowOff>74295</xdr:rowOff>
    </xdr:to>
    <xdr:sp macro="" textlink="">
      <xdr:nvSpPr>
        <xdr:cNvPr id="11" name="Rectangle: Rounded Corners 10">
          <a:extLst>
            <a:ext uri="{FF2B5EF4-FFF2-40B4-BE49-F238E27FC236}">
              <a16:creationId xmlns:a16="http://schemas.microsoft.com/office/drawing/2014/main" id="{0670F63E-643C-43B2-99AE-F2765943FBC8}"/>
            </a:ext>
          </a:extLst>
        </xdr:cNvPr>
        <xdr:cNvSpPr/>
      </xdr:nvSpPr>
      <xdr:spPr>
        <a:xfrm>
          <a:off x="12496800" y="409575"/>
          <a:ext cx="274320" cy="45720"/>
        </a:xfrm>
        <a:prstGeom prst="roundRect">
          <a:avLst/>
        </a:prstGeom>
        <a:solidFill>
          <a:srgbClr val="5068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66676</xdr:colOff>
      <xdr:row>17</xdr:row>
      <xdr:rowOff>142876</xdr:rowOff>
    </xdr:from>
    <xdr:to>
      <xdr:col>5</xdr:col>
      <xdr:colOff>95250</xdr:colOff>
      <xdr:row>30</xdr:row>
      <xdr:rowOff>180975</xdr:rowOff>
    </xdr:to>
    <xdr:grpSp>
      <xdr:nvGrpSpPr>
        <xdr:cNvPr id="37" name="Group 36">
          <a:extLst>
            <a:ext uri="{FF2B5EF4-FFF2-40B4-BE49-F238E27FC236}">
              <a16:creationId xmlns:a16="http://schemas.microsoft.com/office/drawing/2014/main" id="{8A31BEF2-6FBA-4AC4-AB50-2FA2640F3DF2}"/>
            </a:ext>
          </a:extLst>
        </xdr:cNvPr>
        <xdr:cNvGrpSpPr/>
      </xdr:nvGrpSpPr>
      <xdr:grpSpPr>
        <a:xfrm>
          <a:off x="66676" y="3381376"/>
          <a:ext cx="3076574" cy="2514599"/>
          <a:chOff x="1143001" y="2047876"/>
          <a:chExt cx="3076574" cy="2514599"/>
        </a:xfrm>
      </xdr:grpSpPr>
      <xdr:sp macro="" textlink="'Pivot Table'!L62">
        <xdr:nvSpPr>
          <xdr:cNvPr id="12" name="TextBox 11">
            <a:extLst>
              <a:ext uri="{FF2B5EF4-FFF2-40B4-BE49-F238E27FC236}">
                <a16:creationId xmlns:a16="http://schemas.microsoft.com/office/drawing/2014/main" id="{F7AABD69-422A-4134-B911-5C2F57BD0A01}"/>
              </a:ext>
            </a:extLst>
          </xdr:cNvPr>
          <xdr:cNvSpPr txBox="1"/>
        </xdr:nvSpPr>
        <xdr:spPr>
          <a:xfrm>
            <a:off x="1143001" y="204787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25EA06A-A880-4804-99BD-3D1C77D1814D}" type="TxLink">
              <a:rPr lang="en-US" sz="1200" b="1" i="0" u="none" strike="noStrike">
                <a:solidFill>
                  <a:schemeClr val="bg1"/>
                </a:solidFill>
                <a:latin typeface="Calibri"/>
                <a:cs typeface="Calibri"/>
              </a:rPr>
              <a:pPr algn="l"/>
              <a:t>Brazil</a:t>
            </a:fld>
            <a:endParaRPr lang="en-US" sz="1200" b="1">
              <a:solidFill>
                <a:schemeClr val="bg1"/>
              </a:solidFill>
            </a:endParaRPr>
          </a:p>
        </xdr:txBody>
      </xdr:sp>
      <xdr:sp macro="" textlink="'Pivot Table'!N62">
        <xdr:nvSpPr>
          <xdr:cNvPr id="13" name="TextBox 12">
            <a:extLst>
              <a:ext uri="{FF2B5EF4-FFF2-40B4-BE49-F238E27FC236}">
                <a16:creationId xmlns:a16="http://schemas.microsoft.com/office/drawing/2014/main" id="{2597EC31-EFD3-4E49-B469-2EE451E04306}"/>
              </a:ext>
            </a:extLst>
          </xdr:cNvPr>
          <xdr:cNvSpPr txBox="1"/>
        </xdr:nvSpPr>
        <xdr:spPr>
          <a:xfrm>
            <a:off x="2943226" y="207645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AA2A86-3162-4287-AA54-8ECE00118B9D}" type="TxLink">
              <a:rPr lang="en-US" sz="1200" b="1" i="0" u="none" strike="noStrike">
                <a:solidFill>
                  <a:schemeClr val="bg1"/>
                </a:solidFill>
                <a:latin typeface="Calibri"/>
                <a:cs typeface="Calibri"/>
              </a:rPr>
              <a:pPr algn="ctr"/>
              <a:t>9%</a:t>
            </a:fld>
            <a:endParaRPr lang="en-US" sz="1400" b="1">
              <a:solidFill>
                <a:schemeClr val="bg1"/>
              </a:solidFill>
            </a:endParaRPr>
          </a:p>
        </xdr:txBody>
      </xdr:sp>
      <xdr:sp macro="" textlink="'Pivot Table'!M62">
        <xdr:nvSpPr>
          <xdr:cNvPr id="14" name="TextBox 13">
            <a:extLst>
              <a:ext uri="{FF2B5EF4-FFF2-40B4-BE49-F238E27FC236}">
                <a16:creationId xmlns:a16="http://schemas.microsoft.com/office/drawing/2014/main" id="{8A14C486-EE4A-4F2C-9990-52122A5195F8}"/>
              </a:ext>
            </a:extLst>
          </xdr:cNvPr>
          <xdr:cNvSpPr txBox="1"/>
        </xdr:nvSpPr>
        <xdr:spPr>
          <a:xfrm>
            <a:off x="2009776" y="206692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B00DA1-3093-4A33-9C07-4EAA61A0E289}" type="TxLink">
              <a:rPr lang="en-US" sz="1200" b="1" i="0" u="none" strike="noStrike">
                <a:solidFill>
                  <a:schemeClr val="bg1"/>
                </a:solidFill>
                <a:latin typeface="Calibri"/>
                <a:cs typeface="Calibri"/>
              </a:rPr>
              <a:pPr algn="ctr"/>
              <a:t> 71,992 </a:t>
            </a:fld>
            <a:endParaRPr lang="en-US" sz="1600" b="1">
              <a:solidFill>
                <a:schemeClr val="bg1"/>
              </a:solidFill>
            </a:endParaRPr>
          </a:p>
        </xdr:txBody>
      </xdr:sp>
      <xdr:sp macro="" textlink="'Pivot Table'!M63">
        <xdr:nvSpPr>
          <xdr:cNvPr id="22" name="TextBox 21">
            <a:extLst>
              <a:ext uri="{FF2B5EF4-FFF2-40B4-BE49-F238E27FC236}">
                <a16:creationId xmlns:a16="http://schemas.microsoft.com/office/drawing/2014/main" id="{70D6EF65-7C36-498B-A6BF-DF265A0D2F5B}"/>
              </a:ext>
            </a:extLst>
          </xdr:cNvPr>
          <xdr:cNvSpPr txBox="1"/>
        </xdr:nvSpPr>
        <xdr:spPr>
          <a:xfrm>
            <a:off x="2009776" y="248602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F588AD-D1F8-40F3-83B8-E19C36CB850F}" type="TxLink">
              <a:rPr lang="en-US" sz="1200" b="1" i="0" u="none" strike="noStrike">
                <a:solidFill>
                  <a:schemeClr val="bg1"/>
                </a:solidFill>
                <a:latin typeface="Calibri"/>
                <a:cs typeface="Calibri"/>
              </a:rPr>
              <a:pPr algn="ctr"/>
              <a:t> 73,912 </a:t>
            </a:fld>
            <a:endParaRPr lang="en-US" sz="1800" b="1">
              <a:solidFill>
                <a:schemeClr val="bg1"/>
              </a:solidFill>
            </a:endParaRPr>
          </a:p>
        </xdr:txBody>
      </xdr:sp>
      <xdr:sp macro="" textlink="'Pivot Table'!L63">
        <xdr:nvSpPr>
          <xdr:cNvPr id="23" name="TextBox 22">
            <a:extLst>
              <a:ext uri="{FF2B5EF4-FFF2-40B4-BE49-F238E27FC236}">
                <a16:creationId xmlns:a16="http://schemas.microsoft.com/office/drawing/2014/main" id="{B69A0F32-15F8-47FC-BAFB-6F4818053A51}"/>
              </a:ext>
            </a:extLst>
          </xdr:cNvPr>
          <xdr:cNvSpPr txBox="1"/>
        </xdr:nvSpPr>
        <xdr:spPr>
          <a:xfrm>
            <a:off x="1143001" y="249555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9B90B8-1E5C-4379-9158-9637B5C53BC6}" type="TxLink">
              <a:rPr lang="en-US" sz="1200" b="1" i="0" u="none" strike="noStrike">
                <a:solidFill>
                  <a:schemeClr val="bg1"/>
                </a:solidFill>
                <a:latin typeface="Calibri"/>
                <a:cs typeface="Calibri"/>
              </a:rPr>
              <a:pPr algn="l"/>
              <a:t>Canada</a:t>
            </a:fld>
            <a:endParaRPr lang="en-US" sz="1400" b="1">
              <a:solidFill>
                <a:schemeClr val="bg1"/>
              </a:solidFill>
            </a:endParaRPr>
          </a:p>
        </xdr:txBody>
      </xdr:sp>
      <xdr:sp macro="" textlink="'Pivot Table'!N63">
        <xdr:nvSpPr>
          <xdr:cNvPr id="24" name="TextBox 23">
            <a:extLst>
              <a:ext uri="{FF2B5EF4-FFF2-40B4-BE49-F238E27FC236}">
                <a16:creationId xmlns:a16="http://schemas.microsoft.com/office/drawing/2014/main" id="{63B01247-543F-4A7E-A854-579402FF0F87}"/>
              </a:ext>
            </a:extLst>
          </xdr:cNvPr>
          <xdr:cNvSpPr txBox="1"/>
        </xdr:nvSpPr>
        <xdr:spPr>
          <a:xfrm>
            <a:off x="2943226" y="253365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9CE35B-CA5C-4B37-B7D1-CDA6C48219D4}" type="TxLink">
              <a:rPr lang="en-US" sz="1200" b="1" i="0" u="none" strike="noStrike">
                <a:solidFill>
                  <a:schemeClr val="bg1"/>
                </a:solidFill>
                <a:latin typeface="Calibri"/>
                <a:cs typeface="Calibri"/>
              </a:rPr>
              <a:pPr algn="ctr"/>
              <a:t>9%</a:t>
            </a:fld>
            <a:endParaRPr lang="en-US" sz="1600" b="1">
              <a:solidFill>
                <a:schemeClr val="bg1"/>
              </a:solidFill>
            </a:endParaRPr>
          </a:p>
        </xdr:txBody>
      </xdr:sp>
      <xdr:sp macro="" textlink="'Pivot Table'!L64">
        <xdr:nvSpPr>
          <xdr:cNvPr id="25" name="TextBox 24">
            <a:extLst>
              <a:ext uri="{FF2B5EF4-FFF2-40B4-BE49-F238E27FC236}">
                <a16:creationId xmlns:a16="http://schemas.microsoft.com/office/drawing/2014/main" id="{F24F77B6-F1D6-4F36-90F6-6FE285348818}"/>
              </a:ext>
            </a:extLst>
          </xdr:cNvPr>
          <xdr:cNvSpPr txBox="1"/>
        </xdr:nvSpPr>
        <xdr:spPr>
          <a:xfrm>
            <a:off x="1143001" y="291465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9661668-05C9-4513-AC3B-95226474D22A}" type="TxLink">
              <a:rPr lang="en-US" sz="1200" b="1" i="0" u="none" strike="noStrike">
                <a:solidFill>
                  <a:schemeClr val="bg1"/>
                </a:solidFill>
                <a:latin typeface="Calibri"/>
                <a:cs typeface="Calibri"/>
              </a:rPr>
              <a:pPr algn="l"/>
              <a:t>Egypt</a:t>
            </a:fld>
            <a:endParaRPr lang="en-US" sz="1400" b="1">
              <a:solidFill>
                <a:schemeClr val="bg1"/>
              </a:solidFill>
            </a:endParaRPr>
          </a:p>
        </xdr:txBody>
      </xdr:sp>
      <xdr:sp macro="" textlink="'Pivot Table'!L65">
        <xdr:nvSpPr>
          <xdr:cNvPr id="26" name="TextBox 25">
            <a:extLst>
              <a:ext uri="{FF2B5EF4-FFF2-40B4-BE49-F238E27FC236}">
                <a16:creationId xmlns:a16="http://schemas.microsoft.com/office/drawing/2014/main" id="{ACCFDCF6-308C-48E1-B1BB-F8DC05F231B8}"/>
              </a:ext>
            </a:extLst>
          </xdr:cNvPr>
          <xdr:cNvSpPr txBox="1"/>
        </xdr:nvSpPr>
        <xdr:spPr>
          <a:xfrm>
            <a:off x="1143001" y="333375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A3C7C2-83D3-4167-85D4-494A9937A0B3}" type="TxLink">
              <a:rPr lang="en-US" sz="1200" b="1" i="0" u="none" strike="noStrike">
                <a:solidFill>
                  <a:schemeClr val="bg1"/>
                </a:solidFill>
                <a:latin typeface="Calibri"/>
                <a:cs typeface="Calibri"/>
              </a:rPr>
              <a:pPr algn="l"/>
              <a:t>Russia</a:t>
            </a:fld>
            <a:endParaRPr lang="en-US" sz="1400" b="1">
              <a:solidFill>
                <a:schemeClr val="bg1"/>
              </a:solidFill>
            </a:endParaRPr>
          </a:p>
        </xdr:txBody>
      </xdr:sp>
      <xdr:sp macro="" textlink="'Pivot Table'!L66">
        <xdr:nvSpPr>
          <xdr:cNvPr id="27" name="TextBox 26">
            <a:extLst>
              <a:ext uri="{FF2B5EF4-FFF2-40B4-BE49-F238E27FC236}">
                <a16:creationId xmlns:a16="http://schemas.microsoft.com/office/drawing/2014/main" id="{137B1C11-ACEF-4330-BBEE-182CFF954C2F}"/>
              </a:ext>
            </a:extLst>
          </xdr:cNvPr>
          <xdr:cNvSpPr txBox="1"/>
        </xdr:nvSpPr>
        <xdr:spPr>
          <a:xfrm>
            <a:off x="1143001" y="375285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700CE1-22AA-49C4-87C7-59D950F3F553}" type="TxLink">
              <a:rPr lang="en-US" sz="1200" b="1" i="0" u="none" strike="noStrike">
                <a:solidFill>
                  <a:schemeClr val="bg1"/>
                </a:solidFill>
                <a:latin typeface="Calibri"/>
                <a:cs typeface="Calibri"/>
              </a:rPr>
              <a:pPr algn="l"/>
              <a:t>United Kingdom</a:t>
            </a:fld>
            <a:endParaRPr lang="en-US" sz="1400" b="1">
              <a:solidFill>
                <a:schemeClr val="bg1"/>
              </a:solidFill>
            </a:endParaRPr>
          </a:p>
        </xdr:txBody>
      </xdr:sp>
      <xdr:sp macro="" textlink="'Pivot Table'!L67">
        <xdr:nvSpPr>
          <xdr:cNvPr id="28" name="TextBox 27">
            <a:extLst>
              <a:ext uri="{FF2B5EF4-FFF2-40B4-BE49-F238E27FC236}">
                <a16:creationId xmlns:a16="http://schemas.microsoft.com/office/drawing/2014/main" id="{015B8BFF-04F0-4C01-8023-ED17C87ADC29}"/>
              </a:ext>
            </a:extLst>
          </xdr:cNvPr>
          <xdr:cNvSpPr txBox="1"/>
        </xdr:nvSpPr>
        <xdr:spPr>
          <a:xfrm>
            <a:off x="1143001" y="417195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F43E5E-6DF2-41FE-B7E7-13A4E70DBE05}" type="TxLink">
              <a:rPr lang="en-US" sz="1200" b="1" i="0" u="none" strike="noStrike">
                <a:solidFill>
                  <a:schemeClr val="bg1"/>
                </a:solidFill>
                <a:latin typeface="Calibri"/>
                <a:cs typeface="Calibri"/>
              </a:rPr>
              <a:pPr algn="l"/>
              <a:t>USA</a:t>
            </a:fld>
            <a:endParaRPr lang="en-US" sz="1400" b="1">
              <a:solidFill>
                <a:schemeClr val="bg1"/>
              </a:solidFill>
            </a:endParaRPr>
          </a:p>
        </xdr:txBody>
      </xdr:sp>
      <xdr:sp macro="" textlink="'Pivot Table'!M64">
        <xdr:nvSpPr>
          <xdr:cNvPr id="29" name="TextBox 28">
            <a:extLst>
              <a:ext uri="{FF2B5EF4-FFF2-40B4-BE49-F238E27FC236}">
                <a16:creationId xmlns:a16="http://schemas.microsoft.com/office/drawing/2014/main" id="{91FE89B9-B7BB-4499-9302-18BBBEB93827}"/>
              </a:ext>
            </a:extLst>
          </xdr:cNvPr>
          <xdr:cNvSpPr txBox="1"/>
        </xdr:nvSpPr>
        <xdr:spPr>
          <a:xfrm>
            <a:off x="2009776" y="292417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EBC6C5-58EB-479D-AF75-CF182F2FE288}" type="TxLink">
              <a:rPr lang="en-US" sz="1200" b="1" i="0" u="none" strike="noStrike">
                <a:solidFill>
                  <a:schemeClr val="bg1"/>
                </a:solidFill>
                <a:latin typeface="Calibri"/>
                <a:cs typeface="Calibri"/>
              </a:rPr>
              <a:pPr algn="ctr"/>
              <a:t> 204,528 </a:t>
            </a:fld>
            <a:endParaRPr lang="en-US" sz="2000" b="1">
              <a:solidFill>
                <a:schemeClr val="bg1"/>
              </a:solidFill>
            </a:endParaRPr>
          </a:p>
        </xdr:txBody>
      </xdr:sp>
      <xdr:sp macro="" textlink="'Pivot Table'!M65">
        <xdr:nvSpPr>
          <xdr:cNvPr id="30" name="TextBox 29">
            <a:extLst>
              <a:ext uri="{FF2B5EF4-FFF2-40B4-BE49-F238E27FC236}">
                <a16:creationId xmlns:a16="http://schemas.microsoft.com/office/drawing/2014/main" id="{CA75F520-2B92-4048-B234-92C74020A1AE}"/>
              </a:ext>
            </a:extLst>
          </xdr:cNvPr>
          <xdr:cNvSpPr txBox="1"/>
        </xdr:nvSpPr>
        <xdr:spPr>
          <a:xfrm>
            <a:off x="2009776" y="336232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26D395-DFE5-4945-B46F-9A67CEEA8A27}" type="TxLink">
              <a:rPr lang="en-US" sz="1200" b="1" i="0" u="none" strike="noStrike">
                <a:solidFill>
                  <a:schemeClr val="bg1"/>
                </a:solidFill>
                <a:latin typeface="Calibri"/>
                <a:cs typeface="Calibri"/>
              </a:rPr>
              <a:pPr algn="ctr"/>
              <a:t> 219,404 </a:t>
            </a:fld>
            <a:endParaRPr lang="en-US" sz="1800" b="1">
              <a:solidFill>
                <a:schemeClr val="bg1"/>
              </a:solidFill>
            </a:endParaRPr>
          </a:p>
        </xdr:txBody>
      </xdr:sp>
      <xdr:sp macro="" textlink="'Pivot Table'!M66">
        <xdr:nvSpPr>
          <xdr:cNvPr id="31" name="TextBox 30">
            <a:extLst>
              <a:ext uri="{FF2B5EF4-FFF2-40B4-BE49-F238E27FC236}">
                <a16:creationId xmlns:a16="http://schemas.microsoft.com/office/drawing/2014/main" id="{83C75682-6C47-4307-BB55-50E95582F92A}"/>
              </a:ext>
            </a:extLst>
          </xdr:cNvPr>
          <xdr:cNvSpPr txBox="1"/>
        </xdr:nvSpPr>
        <xdr:spPr>
          <a:xfrm>
            <a:off x="2019301" y="3771901"/>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33148C-2F9A-4E34-8CAA-79C217CA4A5B}" type="TxLink">
              <a:rPr lang="en-US" sz="1200" b="1" i="0" u="none" strike="noStrike">
                <a:solidFill>
                  <a:schemeClr val="bg1"/>
                </a:solidFill>
                <a:latin typeface="Calibri"/>
                <a:cs typeface="Calibri"/>
              </a:rPr>
              <a:pPr algn="ctr"/>
              <a:t> 129,304 </a:t>
            </a:fld>
            <a:endParaRPr lang="en-US" sz="1800" b="1">
              <a:solidFill>
                <a:schemeClr val="bg1"/>
              </a:solidFill>
            </a:endParaRPr>
          </a:p>
        </xdr:txBody>
      </xdr:sp>
      <xdr:sp macro="" textlink="'Pivot Table'!M67">
        <xdr:nvSpPr>
          <xdr:cNvPr id="32" name="TextBox 31">
            <a:extLst>
              <a:ext uri="{FF2B5EF4-FFF2-40B4-BE49-F238E27FC236}">
                <a16:creationId xmlns:a16="http://schemas.microsoft.com/office/drawing/2014/main" id="{2CC61741-BCF4-4D06-95DA-6B86FA1F6DF9}"/>
              </a:ext>
            </a:extLst>
          </xdr:cNvPr>
          <xdr:cNvSpPr txBox="1"/>
        </xdr:nvSpPr>
        <xdr:spPr>
          <a:xfrm>
            <a:off x="2028826" y="416242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22C2C0-D741-410C-8713-344E17706236}" type="TxLink">
              <a:rPr lang="en-US" sz="1200" b="1" i="0" u="none" strike="noStrike">
                <a:solidFill>
                  <a:schemeClr val="bg1"/>
                </a:solidFill>
                <a:latin typeface="Calibri"/>
                <a:cs typeface="Calibri"/>
              </a:rPr>
              <a:pPr algn="ctr"/>
              <a:t> 127,904 </a:t>
            </a:fld>
            <a:endParaRPr lang="en-US" sz="1800" b="1">
              <a:solidFill>
                <a:schemeClr val="bg1"/>
              </a:solidFill>
            </a:endParaRPr>
          </a:p>
        </xdr:txBody>
      </xdr:sp>
      <xdr:sp macro="" textlink="'Pivot Table'!N64">
        <xdr:nvSpPr>
          <xdr:cNvPr id="33" name="TextBox 32">
            <a:extLst>
              <a:ext uri="{FF2B5EF4-FFF2-40B4-BE49-F238E27FC236}">
                <a16:creationId xmlns:a16="http://schemas.microsoft.com/office/drawing/2014/main" id="{AE32A544-D657-4265-A5D5-FAAF2FAD8746}"/>
              </a:ext>
            </a:extLst>
          </xdr:cNvPr>
          <xdr:cNvSpPr txBox="1"/>
        </xdr:nvSpPr>
        <xdr:spPr>
          <a:xfrm>
            <a:off x="2943226" y="292417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9B392E-9B18-466F-B7A5-D1123498E64D}" type="TxLink">
              <a:rPr lang="en-US" sz="1200" b="1" i="0" u="none" strike="noStrike">
                <a:solidFill>
                  <a:schemeClr val="bg1"/>
                </a:solidFill>
                <a:latin typeface="Calibri"/>
                <a:cs typeface="Calibri"/>
              </a:rPr>
              <a:pPr algn="ctr"/>
              <a:t>25%</a:t>
            </a:fld>
            <a:endParaRPr lang="en-US" sz="1600" b="1">
              <a:solidFill>
                <a:schemeClr val="bg1"/>
              </a:solidFill>
            </a:endParaRPr>
          </a:p>
        </xdr:txBody>
      </xdr:sp>
      <xdr:sp macro="" textlink="'Pivot Table'!N65">
        <xdr:nvSpPr>
          <xdr:cNvPr id="34" name="TextBox 33">
            <a:extLst>
              <a:ext uri="{FF2B5EF4-FFF2-40B4-BE49-F238E27FC236}">
                <a16:creationId xmlns:a16="http://schemas.microsoft.com/office/drawing/2014/main" id="{EE915556-FFE2-467F-92A1-5CE250977153}"/>
              </a:ext>
            </a:extLst>
          </xdr:cNvPr>
          <xdr:cNvSpPr txBox="1"/>
        </xdr:nvSpPr>
        <xdr:spPr>
          <a:xfrm>
            <a:off x="2943226" y="332422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795526-BEC9-4600-BB24-7BB8563359F2}" type="TxLink">
              <a:rPr lang="en-US" sz="1200" b="1" i="0" u="none" strike="noStrike">
                <a:solidFill>
                  <a:schemeClr val="bg1"/>
                </a:solidFill>
                <a:latin typeface="Calibri"/>
                <a:cs typeface="Calibri"/>
              </a:rPr>
              <a:pPr algn="ctr"/>
              <a:t>27%</a:t>
            </a:fld>
            <a:endParaRPr lang="en-US" sz="1600" b="1">
              <a:solidFill>
                <a:schemeClr val="bg1"/>
              </a:solidFill>
            </a:endParaRPr>
          </a:p>
        </xdr:txBody>
      </xdr:sp>
      <xdr:sp macro="" textlink="'Pivot Table'!N66">
        <xdr:nvSpPr>
          <xdr:cNvPr id="35" name="TextBox 34">
            <a:extLst>
              <a:ext uri="{FF2B5EF4-FFF2-40B4-BE49-F238E27FC236}">
                <a16:creationId xmlns:a16="http://schemas.microsoft.com/office/drawing/2014/main" id="{A44B18A1-15A0-4B4A-BF95-9521678F0524}"/>
              </a:ext>
            </a:extLst>
          </xdr:cNvPr>
          <xdr:cNvSpPr txBox="1"/>
        </xdr:nvSpPr>
        <xdr:spPr>
          <a:xfrm>
            <a:off x="2943226" y="376237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25DC40-4644-4D4C-8039-F40B03EDC898}" type="TxLink">
              <a:rPr lang="en-US" sz="1200" b="1" i="0" u="none" strike="noStrike">
                <a:solidFill>
                  <a:schemeClr val="bg1"/>
                </a:solidFill>
                <a:latin typeface="Calibri"/>
                <a:cs typeface="Calibri"/>
              </a:rPr>
              <a:pPr algn="ctr"/>
              <a:t>16%</a:t>
            </a:fld>
            <a:endParaRPr lang="en-US" sz="1600" b="1">
              <a:solidFill>
                <a:schemeClr val="bg1"/>
              </a:solidFill>
            </a:endParaRPr>
          </a:p>
        </xdr:txBody>
      </xdr:sp>
      <xdr:sp macro="" textlink="'Pivot Table'!N67">
        <xdr:nvSpPr>
          <xdr:cNvPr id="36" name="TextBox 35">
            <a:extLst>
              <a:ext uri="{FF2B5EF4-FFF2-40B4-BE49-F238E27FC236}">
                <a16:creationId xmlns:a16="http://schemas.microsoft.com/office/drawing/2014/main" id="{415332BC-6D2E-40CE-AFD6-C744370A801E}"/>
              </a:ext>
            </a:extLst>
          </xdr:cNvPr>
          <xdr:cNvSpPr txBox="1"/>
        </xdr:nvSpPr>
        <xdr:spPr>
          <a:xfrm>
            <a:off x="2943226" y="4143376"/>
            <a:ext cx="127634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6AF91C-4674-456C-A45A-858AC4AF2CA1}" type="TxLink">
              <a:rPr lang="en-US" sz="1200" b="1" i="0" u="none" strike="noStrike">
                <a:solidFill>
                  <a:schemeClr val="bg1"/>
                </a:solidFill>
                <a:latin typeface="Calibri"/>
                <a:cs typeface="Calibri"/>
              </a:rPr>
              <a:pPr algn="ctr"/>
              <a:t>15%</a:t>
            </a:fld>
            <a:endParaRPr lang="en-US" sz="1600" b="1">
              <a:solidFill>
                <a:schemeClr val="bg1"/>
              </a:solidFill>
            </a:endParaRPr>
          </a:p>
        </xdr:txBody>
      </xdr:sp>
    </xdr:grpSp>
    <xdr:clientData/>
  </xdr:twoCellAnchor>
  <xdr:twoCellAnchor>
    <xdr:from>
      <xdr:col>0</xdr:col>
      <xdr:colOff>190500</xdr:colOff>
      <xdr:row>5</xdr:row>
      <xdr:rowOff>47625</xdr:rowOff>
    </xdr:from>
    <xdr:to>
      <xdr:col>5</xdr:col>
      <xdr:colOff>76200</xdr:colOff>
      <xdr:row>8</xdr:row>
      <xdr:rowOff>38100</xdr:rowOff>
    </xdr:to>
    <xdr:sp macro="" textlink="">
      <xdr:nvSpPr>
        <xdr:cNvPr id="39" name="TextBox 38">
          <a:extLst>
            <a:ext uri="{FF2B5EF4-FFF2-40B4-BE49-F238E27FC236}">
              <a16:creationId xmlns:a16="http://schemas.microsoft.com/office/drawing/2014/main" id="{A4291039-AABA-4DF1-969A-A99BCB4F1351}"/>
            </a:ext>
          </a:extLst>
        </xdr:cNvPr>
        <xdr:cNvSpPr txBox="1"/>
      </xdr:nvSpPr>
      <xdr:spPr>
        <a:xfrm>
          <a:off x="190500" y="1000125"/>
          <a:ext cx="29337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solidFill>
                <a:schemeClr val="bg1"/>
              </a:solidFill>
            </a:rPr>
            <a:t>Financial</a:t>
          </a:r>
          <a:r>
            <a:rPr lang="en-US" sz="2800" baseline="0">
              <a:solidFill>
                <a:schemeClr val="bg1"/>
              </a:solidFill>
            </a:rPr>
            <a:t> Statistics</a:t>
          </a:r>
          <a:endParaRPr lang="en-US" sz="2800">
            <a:solidFill>
              <a:schemeClr val="bg1"/>
            </a:solidFill>
          </a:endParaRPr>
        </a:p>
      </xdr:txBody>
    </xdr:sp>
    <xdr:clientData/>
  </xdr:twoCellAnchor>
  <xdr:twoCellAnchor>
    <xdr:from>
      <xdr:col>0</xdr:col>
      <xdr:colOff>123825</xdr:colOff>
      <xdr:row>8</xdr:row>
      <xdr:rowOff>85725</xdr:rowOff>
    </xdr:from>
    <xdr:to>
      <xdr:col>5</xdr:col>
      <xdr:colOff>9525</xdr:colOff>
      <xdr:row>11</xdr:row>
      <xdr:rowOff>76200</xdr:rowOff>
    </xdr:to>
    <xdr:sp macro="" textlink="'Pivot Table'!P62">
      <xdr:nvSpPr>
        <xdr:cNvPr id="40" name="TextBox 39">
          <a:extLst>
            <a:ext uri="{FF2B5EF4-FFF2-40B4-BE49-F238E27FC236}">
              <a16:creationId xmlns:a16="http://schemas.microsoft.com/office/drawing/2014/main" id="{0404A3B1-B243-4F05-B98D-53F970DF193B}"/>
            </a:ext>
          </a:extLst>
        </xdr:cNvPr>
        <xdr:cNvSpPr txBox="1"/>
      </xdr:nvSpPr>
      <xdr:spPr>
        <a:xfrm>
          <a:off x="123825" y="1609725"/>
          <a:ext cx="29337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456809-E412-4F61-AB96-3CF035FA1FC5}" type="TxLink">
            <a:rPr lang="en-US" sz="4000" b="1" i="0" u="none" strike="noStrike">
              <a:solidFill>
                <a:schemeClr val="bg1"/>
              </a:solidFill>
              <a:latin typeface="Calibri"/>
              <a:cs typeface="Calibri"/>
            </a:rPr>
            <a:pPr algn="ctr"/>
            <a:t> $827,044 </a:t>
          </a:fld>
          <a:endParaRPr lang="en-US" sz="4000" b="1">
            <a:solidFill>
              <a:schemeClr val="bg1"/>
            </a:solidFill>
          </a:endParaRPr>
        </a:p>
      </xdr:txBody>
    </xdr:sp>
    <xdr:clientData/>
  </xdr:twoCellAnchor>
  <xdr:twoCellAnchor editAs="oneCell">
    <xdr:from>
      <xdr:col>0</xdr:col>
      <xdr:colOff>0</xdr:colOff>
      <xdr:row>12</xdr:row>
      <xdr:rowOff>19051</xdr:rowOff>
    </xdr:from>
    <xdr:to>
      <xdr:col>4</xdr:col>
      <xdr:colOff>504824</xdr:colOff>
      <xdr:row>14</xdr:row>
      <xdr:rowOff>76200</xdr:rowOff>
    </xdr:to>
    <mc:AlternateContent xmlns:mc="http://schemas.openxmlformats.org/markup-compatibility/2006" xmlns:a14="http://schemas.microsoft.com/office/drawing/2010/main">
      <mc:Choice Requires="a14">
        <xdr:graphicFrame macro="">
          <xdr:nvGraphicFramePr>
            <xdr:cNvPr id="41" name="Year">
              <a:extLst>
                <a:ext uri="{FF2B5EF4-FFF2-40B4-BE49-F238E27FC236}">
                  <a16:creationId xmlns:a16="http://schemas.microsoft.com/office/drawing/2014/main" id="{D4F555B1-21B4-4538-B1F5-0C5B981094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305051"/>
              <a:ext cx="2943224"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114301</xdr:rowOff>
    </xdr:from>
    <xdr:to>
      <xdr:col>4</xdr:col>
      <xdr:colOff>590549</xdr:colOff>
      <xdr:row>16</xdr:row>
      <xdr:rowOff>114301</xdr:rowOff>
    </xdr:to>
    <xdr:graphicFrame macro="">
      <xdr:nvGraphicFramePr>
        <xdr:cNvPr id="42" name="Chart 41">
          <a:extLst>
            <a:ext uri="{FF2B5EF4-FFF2-40B4-BE49-F238E27FC236}">
              <a16:creationId xmlns:a16="http://schemas.microsoft.com/office/drawing/2014/main" id="{69B24DEE-3F9A-42BE-AB53-A1E6AB197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504825</xdr:colOff>
      <xdr:row>17</xdr:row>
      <xdr:rowOff>85725</xdr:rowOff>
    </xdr:from>
    <xdr:to>
      <xdr:col>15</xdr:col>
      <xdr:colOff>390525</xdr:colOff>
      <xdr:row>20</xdr:row>
      <xdr:rowOff>76200</xdr:rowOff>
    </xdr:to>
    <xdr:sp macro="" textlink="'Pivot Table'!AA90">
      <xdr:nvSpPr>
        <xdr:cNvPr id="44" name="TextBox 43">
          <a:extLst>
            <a:ext uri="{FF2B5EF4-FFF2-40B4-BE49-F238E27FC236}">
              <a16:creationId xmlns:a16="http://schemas.microsoft.com/office/drawing/2014/main" id="{D3BB1857-1EB2-4A39-BF73-0A83C12F0640}"/>
            </a:ext>
          </a:extLst>
        </xdr:cNvPr>
        <xdr:cNvSpPr txBox="1"/>
      </xdr:nvSpPr>
      <xdr:spPr>
        <a:xfrm>
          <a:off x="6600825" y="3324225"/>
          <a:ext cx="29337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49CBEE-41DD-4C29-B521-22952148F76B}" type="TxLink">
            <a:rPr lang="en-US" sz="4400" b="1" i="0" u="none" strike="noStrike">
              <a:solidFill>
                <a:schemeClr val="bg1"/>
              </a:solidFill>
              <a:latin typeface="Calibri"/>
              <a:cs typeface="Calibri"/>
            </a:rPr>
            <a:pPr algn="ctr"/>
            <a:t> </a:t>
          </a:fld>
          <a:endParaRPr lang="en-US" sz="13800" b="1">
            <a:solidFill>
              <a:schemeClr val="bg1"/>
            </a:solidFill>
          </a:endParaRPr>
        </a:p>
      </xdr:txBody>
    </xdr:sp>
    <xdr:clientData/>
  </xdr:twoCellAnchor>
  <xdr:twoCellAnchor>
    <xdr:from>
      <xdr:col>7</xdr:col>
      <xdr:colOff>19050</xdr:colOff>
      <xdr:row>2</xdr:row>
      <xdr:rowOff>142876</xdr:rowOff>
    </xdr:from>
    <xdr:to>
      <xdr:col>28</xdr:col>
      <xdr:colOff>390526</xdr:colOff>
      <xdr:row>40</xdr:row>
      <xdr:rowOff>161926</xdr:rowOff>
    </xdr:to>
    <mc:AlternateContent xmlns:mc="http://schemas.openxmlformats.org/markup-compatibility/2006">
      <mc:Choice xmlns:cx4="http://schemas.microsoft.com/office/drawing/2016/5/10/chartex" Requires="cx4">
        <xdr:graphicFrame macro="">
          <xdr:nvGraphicFramePr>
            <xdr:cNvPr id="66" name="Chart 65">
              <a:extLst>
                <a:ext uri="{FF2B5EF4-FFF2-40B4-BE49-F238E27FC236}">
                  <a16:creationId xmlns:a16="http://schemas.microsoft.com/office/drawing/2014/main" id="{1A185B3A-4F13-41DE-BA9A-1E6025CF7D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286250" y="523876"/>
              <a:ext cx="13173076" cy="7258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241359</xdr:colOff>
      <xdr:row>32</xdr:row>
      <xdr:rowOff>123822</xdr:rowOff>
    </xdr:from>
    <xdr:to>
      <xdr:col>21</xdr:col>
      <xdr:colOff>272994</xdr:colOff>
      <xdr:row>38</xdr:row>
      <xdr:rowOff>1079</xdr:rowOff>
    </xdr:to>
    <xdr:grpSp>
      <xdr:nvGrpSpPr>
        <xdr:cNvPr id="71" name="Group 70">
          <a:extLst>
            <a:ext uri="{FF2B5EF4-FFF2-40B4-BE49-F238E27FC236}">
              <a16:creationId xmlns:a16="http://schemas.microsoft.com/office/drawing/2014/main" id="{9721E09A-A1E5-4934-A119-63B4A6A70186}"/>
            </a:ext>
          </a:extLst>
        </xdr:cNvPr>
        <xdr:cNvGrpSpPr/>
      </xdr:nvGrpSpPr>
      <xdr:grpSpPr>
        <a:xfrm>
          <a:off x="11214159" y="6219822"/>
          <a:ext cx="1860435" cy="1020257"/>
          <a:chOff x="5858182" y="6581775"/>
          <a:chExt cx="2228543" cy="1381272"/>
        </a:xfrm>
      </xdr:grpSpPr>
      <xdr:sp macro="" textlink="'Pivot Table'!L42">
        <xdr:nvSpPr>
          <xdr:cNvPr id="68" name="TextBox 67">
            <a:extLst>
              <a:ext uri="{FF2B5EF4-FFF2-40B4-BE49-F238E27FC236}">
                <a16:creationId xmlns:a16="http://schemas.microsoft.com/office/drawing/2014/main" id="{053C6B37-D1CB-43FC-82D4-1722AE88FC69}"/>
              </a:ext>
            </a:extLst>
          </xdr:cNvPr>
          <xdr:cNvSpPr txBox="1"/>
        </xdr:nvSpPr>
        <xdr:spPr>
          <a:xfrm>
            <a:off x="5858182" y="7382022"/>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29D107-1ED1-4FA2-A001-FA6DFED65A40}" type="TxLink">
              <a:rPr lang="en-US" sz="1400" b="1" i="0" u="none" strike="noStrike">
                <a:solidFill>
                  <a:schemeClr val="bg1"/>
                </a:solidFill>
                <a:latin typeface="Calibri"/>
                <a:cs typeface="Calibri"/>
              </a:rPr>
              <a:pPr algn="ctr"/>
              <a:t>9.2%</a:t>
            </a:fld>
            <a:endParaRPr lang="en-US" sz="1400" b="1">
              <a:solidFill>
                <a:schemeClr val="bg1"/>
              </a:solidFill>
            </a:endParaRPr>
          </a:p>
        </xdr:txBody>
      </xdr:sp>
      <xdr:sp macro="" textlink="'Pivot Table'!L41">
        <xdr:nvSpPr>
          <xdr:cNvPr id="69" name="TextBox 68">
            <a:extLst>
              <a:ext uri="{FF2B5EF4-FFF2-40B4-BE49-F238E27FC236}">
                <a16:creationId xmlns:a16="http://schemas.microsoft.com/office/drawing/2014/main" id="{0C4AE1DD-94B2-4E1B-BC40-080C752EDB4C}"/>
              </a:ext>
            </a:extLst>
          </xdr:cNvPr>
          <xdr:cNvSpPr txBox="1"/>
        </xdr:nvSpPr>
        <xdr:spPr>
          <a:xfrm>
            <a:off x="5991226" y="6581775"/>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3A724A-0E3B-466D-911F-7A3E84A960D3}" type="TxLink">
              <a:rPr lang="en-US" sz="1400" b="1" i="0" u="none" strike="noStrike">
                <a:solidFill>
                  <a:schemeClr val="bg1"/>
                </a:solidFill>
                <a:latin typeface="Calibri"/>
                <a:cs typeface="Calibri"/>
              </a:rPr>
              <a:pPr algn="ctr"/>
              <a:t>Payroll Taxes</a:t>
            </a:fld>
            <a:endParaRPr lang="en-US" sz="1400" b="1">
              <a:solidFill>
                <a:schemeClr val="bg1"/>
              </a:solidFill>
            </a:endParaRPr>
          </a:p>
        </xdr:txBody>
      </xdr:sp>
      <xdr:sp macro="" textlink="'Pivot Table'!L43">
        <xdr:nvSpPr>
          <xdr:cNvPr id="70" name="TextBox 69">
            <a:extLst>
              <a:ext uri="{FF2B5EF4-FFF2-40B4-BE49-F238E27FC236}">
                <a16:creationId xmlns:a16="http://schemas.microsoft.com/office/drawing/2014/main" id="{00B7DA8F-E2FA-48CF-980C-B70B55128E08}"/>
              </a:ext>
            </a:extLst>
          </xdr:cNvPr>
          <xdr:cNvSpPr txBox="1"/>
        </xdr:nvSpPr>
        <xdr:spPr>
          <a:xfrm>
            <a:off x="5886655" y="7019486"/>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4A395-8E28-4877-9A42-E7FEAB91EB78}" type="TxLink">
              <a:rPr lang="en-US" sz="1400" b="1" i="0" u="none" strike="noStrike">
                <a:solidFill>
                  <a:schemeClr val="bg1"/>
                </a:solidFill>
                <a:latin typeface="Calibri"/>
                <a:cs typeface="Calibri"/>
              </a:rPr>
              <a:pPr algn="ctr"/>
              <a:t> $76,088.05 </a:t>
            </a:fld>
            <a:endParaRPr lang="en-US" sz="1400" b="1">
              <a:solidFill>
                <a:schemeClr val="bg1"/>
              </a:solidFill>
            </a:endParaRPr>
          </a:p>
        </xdr:txBody>
      </xdr:sp>
    </xdr:grpSp>
    <xdr:clientData/>
  </xdr:twoCellAnchor>
  <xdr:twoCellAnchor>
    <xdr:from>
      <xdr:col>20</xdr:col>
      <xdr:colOff>441384</xdr:colOff>
      <xdr:row>31</xdr:row>
      <xdr:rowOff>190497</xdr:rowOff>
    </xdr:from>
    <xdr:to>
      <xdr:col>23</xdr:col>
      <xdr:colOff>473019</xdr:colOff>
      <xdr:row>37</xdr:row>
      <xdr:rowOff>67754</xdr:rowOff>
    </xdr:to>
    <xdr:grpSp>
      <xdr:nvGrpSpPr>
        <xdr:cNvPr id="72" name="Group 71">
          <a:extLst>
            <a:ext uri="{FF2B5EF4-FFF2-40B4-BE49-F238E27FC236}">
              <a16:creationId xmlns:a16="http://schemas.microsoft.com/office/drawing/2014/main" id="{3822E1ED-48D7-405F-A6F0-C2D071596DD2}"/>
            </a:ext>
          </a:extLst>
        </xdr:cNvPr>
        <xdr:cNvGrpSpPr/>
      </xdr:nvGrpSpPr>
      <xdr:grpSpPr>
        <a:xfrm>
          <a:off x="12633384" y="6095997"/>
          <a:ext cx="1860435" cy="1020257"/>
          <a:chOff x="5858182" y="6581775"/>
          <a:chExt cx="2228543" cy="1381272"/>
        </a:xfrm>
      </xdr:grpSpPr>
      <xdr:sp macro="" textlink="'Pivot Table'!M42">
        <xdr:nvSpPr>
          <xdr:cNvPr id="73" name="TextBox 72">
            <a:extLst>
              <a:ext uri="{FF2B5EF4-FFF2-40B4-BE49-F238E27FC236}">
                <a16:creationId xmlns:a16="http://schemas.microsoft.com/office/drawing/2014/main" id="{BC37C24B-62EE-4BA2-A219-76BBD6F43B1A}"/>
              </a:ext>
            </a:extLst>
          </xdr:cNvPr>
          <xdr:cNvSpPr txBox="1"/>
        </xdr:nvSpPr>
        <xdr:spPr>
          <a:xfrm>
            <a:off x="5858182" y="7382022"/>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882794-9D53-4FE5-A9EC-6C114EC76052}" type="TxLink">
              <a:rPr lang="en-US" sz="1400" b="1" i="0" u="none" strike="noStrike">
                <a:solidFill>
                  <a:schemeClr val="bg1"/>
                </a:solidFill>
                <a:latin typeface="Calibri"/>
                <a:cs typeface="Calibri"/>
              </a:rPr>
              <a:pPr algn="ctr"/>
              <a:t>7.4%</a:t>
            </a:fld>
            <a:endParaRPr lang="en-US" sz="1400" b="1">
              <a:solidFill>
                <a:schemeClr val="bg1"/>
              </a:solidFill>
            </a:endParaRPr>
          </a:p>
        </xdr:txBody>
      </xdr:sp>
      <xdr:sp macro="" textlink="'Pivot Table'!M41">
        <xdr:nvSpPr>
          <xdr:cNvPr id="74" name="TextBox 73">
            <a:extLst>
              <a:ext uri="{FF2B5EF4-FFF2-40B4-BE49-F238E27FC236}">
                <a16:creationId xmlns:a16="http://schemas.microsoft.com/office/drawing/2014/main" id="{4BEF37AC-58D5-4DC9-90A8-ACE4A78DE889}"/>
              </a:ext>
            </a:extLst>
          </xdr:cNvPr>
          <xdr:cNvSpPr txBox="1"/>
        </xdr:nvSpPr>
        <xdr:spPr>
          <a:xfrm>
            <a:off x="5991226" y="6581775"/>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2EB01-4BB7-47BF-A2B2-12C0FAAA6838}" type="TxLink">
              <a:rPr lang="en-US" sz="1400" b="1" i="0" u="none" strike="noStrike">
                <a:solidFill>
                  <a:schemeClr val="bg1"/>
                </a:solidFill>
                <a:latin typeface="Calibri"/>
                <a:cs typeface="Calibri"/>
              </a:rPr>
              <a:pPr algn="ctr"/>
              <a:t>Property Taxes</a:t>
            </a:fld>
            <a:endParaRPr lang="en-US" sz="1400" b="1">
              <a:solidFill>
                <a:schemeClr val="bg1"/>
              </a:solidFill>
            </a:endParaRPr>
          </a:p>
        </xdr:txBody>
      </xdr:sp>
      <xdr:sp macro="" textlink="'Pivot Table'!M43">
        <xdr:nvSpPr>
          <xdr:cNvPr id="75" name="TextBox 74">
            <a:extLst>
              <a:ext uri="{FF2B5EF4-FFF2-40B4-BE49-F238E27FC236}">
                <a16:creationId xmlns:a16="http://schemas.microsoft.com/office/drawing/2014/main" id="{006871EE-98C3-4FBE-A19B-86D345FF34E0}"/>
              </a:ext>
            </a:extLst>
          </xdr:cNvPr>
          <xdr:cNvSpPr txBox="1"/>
        </xdr:nvSpPr>
        <xdr:spPr>
          <a:xfrm>
            <a:off x="5886655" y="7019486"/>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D4B9F2-FF8F-4B7B-BCB4-1E9823DE4984}" type="TxLink">
              <a:rPr lang="en-US" sz="1400" b="1" i="0" u="none" strike="noStrike">
                <a:solidFill>
                  <a:schemeClr val="bg1"/>
                </a:solidFill>
                <a:latin typeface="Calibri"/>
                <a:cs typeface="Calibri"/>
              </a:rPr>
              <a:pPr algn="ctr"/>
              <a:t> $61,201.26 </a:t>
            </a:fld>
            <a:endParaRPr lang="en-US" sz="1400" b="1">
              <a:solidFill>
                <a:schemeClr val="bg1"/>
              </a:solidFill>
            </a:endParaRPr>
          </a:p>
        </xdr:txBody>
      </xdr:sp>
    </xdr:grpSp>
    <xdr:clientData/>
  </xdr:twoCellAnchor>
  <xdr:twoCellAnchor>
    <xdr:from>
      <xdr:col>23</xdr:col>
      <xdr:colOff>146109</xdr:colOff>
      <xdr:row>31</xdr:row>
      <xdr:rowOff>180972</xdr:rowOff>
    </xdr:from>
    <xdr:to>
      <xdr:col>26</xdr:col>
      <xdr:colOff>177744</xdr:colOff>
      <xdr:row>37</xdr:row>
      <xdr:rowOff>58229</xdr:rowOff>
    </xdr:to>
    <xdr:grpSp>
      <xdr:nvGrpSpPr>
        <xdr:cNvPr id="76" name="Group 75">
          <a:extLst>
            <a:ext uri="{FF2B5EF4-FFF2-40B4-BE49-F238E27FC236}">
              <a16:creationId xmlns:a16="http://schemas.microsoft.com/office/drawing/2014/main" id="{C19A9181-9E45-469A-83A1-4807B36FEA55}"/>
            </a:ext>
          </a:extLst>
        </xdr:cNvPr>
        <xdr:cNvGrpSpPr/>
      </xdr:nvGrpSpPr>
      <xdr:grpSpPr>
        <a:xfrm>
          <a:off x="14166909" y="6086472"/>
          <a:ext cx="1860435" cy="1020257"/>
          <a:chOff x="5858182" y="6581775"/>
          <a:chExt cx="2228543" cy="1381272"/>
        </a:xfrm>
      </xdr:grpSpPr>
      <xdr:sp macro="" textlink="'Pivot Table'!N42">
        <xdr:nvSpPr>
          <xdr:cNvPr id="77" name="TextBox 76">
            <a:extLst>
              <a:ext uri="{FF2B5EF4-FFF2-40B4-BE49-F238E27FC236}">
                <a16:creationId xmlns:a16="http://schemas.microsoft.com/office/drawing/2014/main" id="{2FCE96BA-7116-4248-9DCD-618F6E89A03B}"/>
              </a:ext>
            </a:extLst>
          </xdr:cNvPr>
          <xdr:cNvSpPr txBox="1"/>
        </xdr:nvSpPr>
        <xdr:spPr>
          <a:xfrm>
            <a:off x="5858182" y="7382022"/>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E1743C-92AD-4DA9-B2EB-026D4526972A}" type="TxLink">
              <a:rPr lang="en-US" sz="1400" b="1" i="0" u="none" strike="noStrike">
                <a:solidFill>
                  <a:schemeClr val="bg1"/>
                </a:solidFill>
                <a:latin typeface="Calibri"/>
                <a:cs typeface="Calibri"/>
              </a:rPr>
              <a:pPr algn="ctr"/>
              <a:t>6.2%</a:t>
            </a:fld>
            <a:endParaRPr lang="en-US" sz="1400" b="1">
              <a:solidFill>
                <a:schemeClr val="bg1"/>
              </a:solidFill>
            </a:endParaRPr>
          </a:p>
        </xdr:txBody>
      </xdr:sp>
      <xdr:sp macro="" textlink="'Pivot Table'!N41">
        <xdr:nvSpPr>
          <xdr:cNvPr id="78" name="TextBox 77">
            <a:extLst>
              <a:ext uri="{FF2B5EF4-FFF2-40B4-BE49-F238E27FC236}">
                <a16:creationId xmlns:a16="http://schemas.microsoft.com/office/drawing/2014/main" id="{467F5AC3-4522-48B6-B382-9B71B5BB10F4}"/>
              </a:ext>
            </a:extLst>
          </xdr:cNvPr>
          <xdr:cNvSpPr txBox="1"/>
        </xdr:nvSpPr>
        <xdr:spPr>
          <a:xfrm>
            <a:off x="5991226" y="6581775"/>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516F73-88EE-48DE-A945-BBC5E346FA27}" type="TxLink">
              <a:rPr lang="en-US" sz="1400" b="1" i="0" u="none" strike="noStrike">
                <a:solidFill>
                  <a:schemeClr val="bg1"/>
                </a:solidFill>
                <a:latin typeface="Calibri"/>
                <a:cs typeface="Calibri"/>
              </a:rPr>
              <a:pPr algn="ctr"/>
              <a:t>Excise Taxes</a:t>
            </a:fld>
            <a:endParaRPr lang="en-US" sz="1400" b="1">
              <a:solidFill>
                <a:schemeClr val="bg1"/>
              </a:solidFill>
            </a:endParaRPr>
          </a:p>
        </xdr:txBody>
      </xdr:sp>
      <xdr:sp macro="" textlink="'Pivot Table'!N43">
        <xdr:nvSpPr>
          <xdr:cNvPr id="79" name="TextBox 78">
            <a:extLst>
              <a:ext uri="{FF2B5EF4-FFF2-40B4-BE49-F238E27FC236}">
                <a16:creationId xmlns:a16="http://schemas.microsoft.com/office/drawing/2014/main" id="{D1AF8601-DB6B-46E4-9EB7-5763D90E1D62}"/>
              </a:ext>
            </a:extLst>
          </xdr:cNvPr>
          <xdr:cNvSpPr txBox="1"/>
        </xdr:nvSpPr>
        <xdr:spPr>
          <a:xfrm>
            <a:off x="5886655" y="7019486"/>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D9910E-50E1-42AB-AF77-EFE4EABF1BE0}" type="TxLink">
              <a:rPr lang="en-US" sz="1400" b="1" i="0" u="none" strike="noStrike">
                <a:solidFill>
                  <a:schemeClr val="bg1"/>
                </a:solidFill>
                <a:latin typeface="Calibri"/>
                <a:cs typeface="Calibri"/>
              </a:rPr>
              <a:pPr algn="ctr"/>
              <a:t> $51,276.73 </a:t>
            </a:fld>
            <a:endParaRPr lang="en-US" sz="1400" b="1">
              <a:solidFill>
                <a:schemeClr val="bg1"/>
              </a:solidFill>
            </a:endParaRPr>
          </a:p>
        </xdr:txBody>
      </xdr:sp>
    </xdr:grpSp>
    <xdr:clientData/>
  </xdr:twoCellAnchor>
  <xdr:twoCellAnchor>
    <xdr:from>
      <xdr:col>15</xdr:col>
      <xdr:colOff>288984</xdr:colOff>
      <xdr:row>32</xdr:row>
      <xdr:rowOff>57147</xdr:rowOff>
    </xdr:from>
    <xdr:to>
      <xdr:col>18</xdr:col>
      <xdr:colOff>320619</xdr:colOff>
      <xdr:row>37</xdr:row>
      <xdr:rowOff>124904</xdr:rowOff>
    </xdr:to>
    <xdr:grpSp>
      <xdr:nvGrpSpPr>
        <xdr:cNvPr id="80" name="Group 79">
          <a:extLst>
            <a:ext uri="{FF2B5EF4-FFF2-40B4-BE49-F238E27FC236}">
              <a16:creationId xmlns:a16="http://schemas.microsoft.com/office/drawing/2014/main" id="{926368E0-31FE-4C75-A488-B1C537BAC482}"/>
            </a:ext>
          </a:extLst>
        </xdr:cNvPr>
        <xdr:cNvGrpSpPr/>
      </xdr:nvGrpSpPr>
      <xdr:grpSpPr>
        <a:xfrm>
          <a:off x="9432984" y="6153147"/>
          <a:ext cx="1860435" cy="1020257"/>
          <a:chOff x="5858182" y="6581775"/>
          <a:chExt cx="2228543" cy="1381272"/>
        </a:xfrm>
      </xdr:grpSpPr>
      <xdr:sp macro="" textlink="'Pivot Table'!O42">
        <xdr:nvSpPr>
          <xdr:cNvPr id="81" name="TextBox 80">
            <a:extLst>
              <a:ext uri="{FF2B5EF4-FFF2-40B4-BE49-F238E27FC236}">
                <a16:creationId xmlns:a16="http://schemas.microsoft.com/office/drawing/2014/main" id="{9981E590-5F6F-436D-A43D-D872E809D213}"/>
              </a:ext>
            </a:extLst>
          </xdr:cNvPr>
          <xdr:cNvSpPr txBox="1"/>
        </xdr:nvSpPr>
        <xdr:spPr>
          <a:xfrm>
            <a:off x="5858182" y="7382022"/>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24DEE5-7A3C-46E5-A65A-0A7449A9F56B}" type="TxLink">
              <a:rPr lang="en-US" sz="1400" b="1" i="0" u="none" strike="noStrike">
                <a:solidFill>
                  <a:schemeClr val="bg1"/>
                </a:solidFill>
                <a:latin typeface="Calibri"/>
                <a:cs typeface="Calibri"/>
              </a:rPr>
              <a:pPr algn="ctr"/>
              <a:t>22.8%</a:t>
            </a:fld>
            <a:endParaRPr lang="en-US" sz="1400" b="1">
              <a:solidFill>
                <a:schemeClr val="bg1"/>
              </a:solidFill>
            </a:endParaRPr>
          </a:p>
        </xdr:txBody>
      </xdr:sp>
      <xdr:sp macro="" textlink="'Pivot Table'!O41">
        <xdr:nvSpPr>
          <xdr:cNvPr id="82" name="TextBox 81">
            <a:extLst>
              <a:ext uri="{FF2B5EF4-FFF2-40B4-BE49-F238E27FC236}">
                <a16:creationId xmlns:a16="http://schemas.microsoft.com/office/drawing/2014/main" id="{CE3F581A-E6CA-4A0F-8C26-CC3356CC291E}"/>
              </a:ext>
            </a:extLst>
          </xdr:cNvPr>
          <xdr:cNvSpPr txBox="1"/>
        </xdr:nvSpPr>
        <xdr:spPr>
          <a:xfrm>
            <a:off x="5991226" y="6581775"/>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D060F9-CCD8-4B97-90BF-49C30CB54F3A}" type="TxLink">
              <a:rPr lang="en-US" sz="1400" b="1" i="0" u="none" strike="noStrike">
                <a:solidFill>
                  <a:schemeClr val="bg1"/>
                </a:solidFill>
                <a:latin typeface="Calibri"/>
                <a:cs typeface="Calibri"/>
              </a:rPr>
              <a:pPr algn="ctr"/>
              <a:t>Total Taxes</a:t>
            </a:fld>
            <a:endParaRPr lang="en-US" sz="1400" b="1">
              <a:solidFill>
                <a:schemeClr val="bg1"/>
              </a:solidFill>
            </a:endParaRPr>
          </a:p>
        </xdr:txBody>
      </xdr:sp>
      <xdr:sp macro="" textlink="'Pivot Table'!O43">
        <xdr:nvSpPr>
          <xdr:cNvPr id="83" name="TextBox 82">
            <a:extLst>
              <a:ext uri="{FF2B5EF4-FFF2-40B4-BE49-F238E27FC236}">
                <a16:creationId xmlns:a16="http://schemas.microsoft.com/office/drawing/2014/main" id="{D8169C08-9C36-424F-AA36-3486970475FD}"/>
              </a:ext>
            </a:extLst>
          </xdr:cNvPr>
          <xdr:cNvSpPr txBox="1"/>
        </xdr:nvSpPr>
        <xdr:spPr>
          <a:xfrm>
            <a:off x="5886655" y="7019486"/>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47E426-A37D-4218-A8AB-495CDC6A4BBB}" type="TxLink">
              <a:rPr lang="en-US" sz="1400" b="1" i="0" u="none" strike="noStrike">
                <a:solidFill>
                  <a:schemeClr val="bg1"/>
                </a:solidFill>
                <a:latin typeface="Calibri"/>
                <a:cs typeface="Calibri"/>
              </a:rPr>
              <a:pPr algn="ctr"/>
              <a:t> $188,566.03 </a:t>
            </a:fld>
            <a:endParaRPr lang="en-US" sz="1400" b="1">
              <a:solidFill>
                <a:schemeClr val="bg1"/>
              </a:solidFill>
            </a:endParaRPr>
          </a:p>
        </xdr:txBody>
      </xdr:sp>
    </xdr:grpSp>
    <xdr:clientData/>
  </xdr:twoCellAnchor>
  <xdr:twoCellAnchor>
    <xdr:from>
      <xdr:col>17</xdr:col>
      <xdr:colOff>536634</xdr:colOff>
      <xdr:row>31</xdr:row>
      <xdr:rowOff>171447</xdr:rowOff>
    </xdr:from>
    <xdr:to>
      <xdr:col>18</xdr:col>
      <xdr:colOff>412809</xdr:colOff>
      <xdr:row>38</xdr:row>
      <xdr:rowOff>28571</xdr:rowOff>
    </xdr:to>
    <xdr:graphicFrame macro="">
      <xdr:nvGraphicFramePr>
        <xdr:cNvPr id="91" name="Chart 90">
          <a:extLst>
            <a:ext uri="{FF2B5EF4-FFF2-40B4-BE49-F238E27FC236}">
              <a16:creationId xmlns:a16="http://schemas.microsoft.com/office/drawing/2014/main" id="{271B0661-A4D3-4CF4-9E8A-C983F4F45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485775</xdr:colOff>
      <xdr:row>6</xdr:row>
      <xdr:rowOff>66674</xdr:rowOff>
    </xdr:from>
    <xdr:to>
      <xdr:col>19</xdr:col>
      <xdr:colOff>600075</xdr:colOff>
      <xdr:row>20</xdr:row>
      <xdr:rowOff>19049</xdr:rowOff>
    </xdr:to>
    <xdr:graphicFrame macro="">
      <xdr:nvGraphicFramePr>
        <xdr:cNvPr id="43" name="Chart 42">
          <a:extLst>
            <a:ext uri="{FF2B5EF4-FFF2-40B4-BE49-F238E27FC236}">
              <a16:creationId xmlns:a16="http://schemas.microsoft.com/office/drawing/2014/main" id="{41691A70-EDBC-47CB-BEEA-19A3871C4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523876</xdr:colOff>
      <xdr:row>9</xdr:row>
      <xdr:rowOff>171450</xdr:rowOff>
    </xdr:from>
    <xdr:to>
      <xdr:col>18</xdr:col>
      <xdr:colOff>219075</xdr:colOff>
      <xdr:row>16</xdr:row>
      <xdr:rowOff>0</xdr:rowOff>
    </xdr:to>
    <xdr:grpSp>
      <xdr:nvGrpSpPr>
        <xdr:cNvPr id="92" name="Group 91">
          <a:extLst>
            <a:ext uri="{FF2B5EF4-FFF2-40B4-BE49-F238E27FC236}">
              <a16:creationId xmlns:a16="http://schemas.microsoft.com/office/drawing/2014/main" id="{DD9057B3-3C5B-422B-AA6B-40F781844EDF}"/>
            </a:ext>
          </a:extLst>
        </xdr:cNvPr>
        <xdr:cNvGrpSpPr/>
      </xdr:nvGrpSpPr>
      <xdr:grpSpPr>
        <a:xfrm>
          <a:off x="9058276" y="1885950"/>
          <a:ext cx="2133599" cy="1162050"/>
          <a:chOff x="1295401" y="6905625"/>
          <a:chExt cx="2133599" cy="1162050"/>
        </a:xfrm>
      </xdr:grpSpPr>
      <xdr:sp macro="" textlink="">
        <xdr:nvSpPr>
          <xdr:cNvPr id="45" name="TextBox 44">
            <a:extLst>
              <a:ext uri="{FF2B5EF4-FFF2-40B4-BE49-F238E27FC236}">
                <a16:creationId xmlns:a16="http://schemas.microsoft.com/office/drawing/2014/main" id="{B7AE1CE8-4E50-4BB9-B32A-05190F967B48}"/>
              </a:ext>
            </a:extLst>
          </xdr:cNvPr>
          <xdr:cNvSpPr txBox="1"/>
        </xdr:nvSpPr>
        <xdr:spPr>
          <a:xfrm>
            <a:off x="1333501" y="7486650"/>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Sales</a:t>
            </a:r>
            <a:r>
              <a:rPr lang="en-US" sz="1400" baseline="0">
                <a:solidFill>
                  <a:schemeClr val="bg1"/>
                </a:solidFill>
              </a:rPr>
              <a:t> Percentage </a:t>
            </a:r>
          </a:p>
          <a:p>
            <a:pPr algn="ctr"/>
            <a:r>
              <a:rPr lang="en-US" sz="1400" baseline="0">
                <a:solidFill>
                  <a:schemeClr val="bg1"/>
                </a:solidFill>
              </a:rPr>
              <a:t>Achieved</a:t>
            </a:r>
            <a:endParaRPr lang="en-US" sz="1400">
              <a:solidFill>
                <a:schemeClr val="bg1"/>
              </a:solidFill>
            </a:endParaRPr>
          </a:p>
        </xdr:txBody>
      </xdr:sp>
      <xdr:sp macro="" textlink="'Pivot Table'!$P$72">
        <xdr:nvSpPr>
          <xdr:cNvPr id="62" name="TextBox 61">
            <a:extLst>
              <a:ext uri="{FF2B5EF4-FFF2-40B4-BE49-F238E27FC236}">
                <a16:creationId xmlns:a16="http://schemas.microsoft.com/office/drawing/2014/main" id="{EE673F1C-25BE-44B6-A6F6-034727775CC4}"/>
              </a:ext>
            </a:extLst>
          </xdr:cNvPr>
          <xdr:cNvSpPr txBox="1"/>
        </xdr:nvSpPr>
        <xdr:spPr>
          <a:xfrm>
            <a:off x="1295401" y="6905625"/>
            <a:ext cx="2095499"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958B73-0CBF-4FEC-943C-B9713BAC9BCF}" type="TxLink">
              <a:rPr lang="en-US" sz="3600" b="1" i="0" u="none" strike="noStrike">
                <a:solidFill>
                  <a:schemeClr val="bg1"/>
                </a:solidFill>
                <a:latin typeface="Calibri"/>
                <a:cs typeface="Calibri"/>
              </a:rPr>
              <a:pPr algn="ctr"/>
              <a:t>75%</a:t>
            </a:fld>
            <a:endParaRPr lang="en-US" sz="4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409573</xdr:colOff>
      <xdr:row>11</xdr:row>
      <xdr:rowOff>123826</xdr:rowOff>
    </xdr:from>
    <xdr:to>
      <xdr:col>11</xdr:col>
      <xdr:colOff>47624</xdr:colOff>
      <xdr:row>37</xdr:row>
      <xdr:rowOff>17146</xdr:rowOff>
    </xdr:to>
    <xdr:sp macro="" textlink="">
      <xdr:nvSpPr>
        <xdr:cNvPr id="13" name="Circle: Hollow 12">
          <a:extLst>
            <a:ext uri="{FF2B5EF4-FFF2-40B4-BE49-F238E27FC236}">
              <a16:creationId xmlns:a16="http://schemas.microsoft.com/office/drawing/2014/main" id="{D7E7485D-4826-4DE4-93D2-1306BD4DA23C}"/>
            </a:ext>
          </a:extLst>
        </xdr:cNvPr>
        <xdr:cNvSpPr/>
      </xdr:nvSpPr>
      <xdr:spPr>
        <a:xfrm>
          <a:off x="1628773" y="2219326"/>
          <a:ext cx="5124451" cy="4846320"/>
        </a:xfrm>
        <a:prstGeom prst="donut">
          <a:avLst>
            <a:gd name="adj" fmla="val 4689"/>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0</xdr:colOff>
      <xdr:row>0</xdr:row>
      <xdr:rowOff>19049</xdr:rowOff>
    </xdr:from>
    <xdr:to>
      <xdr:col>35</xdr:col>
      <xdr:colOff>0</xdr:colOff>
      <xdr:row>2</xdr:row>
      <xdr:rowOff>142874</xdr:rowOff>
    </xdr:to>
    <xdr:sp macro="" textlink="">
      <xdr:nvSpPr>
        <xdr:cNvPr id="2" name="Rectangle 1">
          <a:extLst>
            <a:ext uri="{FF2B5EF4-FFF2-40B4-BE49-F238E27FC236}">
              <a16:creationId xmlns:a16="http://schemas.microsoft.com/office/drawing/2014/main" id="{3D63EA48-F2FB-4918-964B-66E46E5FC23D}"/>
            </a:ext>
          </a:extLst>
        </xdr:cNvPr>
        <xdr:cNvSpPr/>
      </xdr:nvSpPr>
      <xdr:spPr>
        <a:xfrm>
          <a:off x="0" y="19049"/>
          <a:ext cx="21336000" cy="504825"/>
        </a:xfrm>
        <a:prstGeom prst="rect">
          <a:avLst/>
        </a:prstGeom>
        <a:solidFill>
          <a:srgbClr val="1B173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28576</xdr:colOff>
      <xdr:row>0</xdr:row>
      <xdr:rowOff>38100</xdr:rowOff>
    </xdr:from>
    <xdr:to>
      <xdr:col>0</xdr:col>
      <xdr:colOff>492920</xdr:colOff>
      <xdr:row>2</xdr:row>
      <xdr:rowOff>28575</xdr:rowOff>
    </xdr:to>
    <xdr:pic>
      <xdr:nvPicPr>
        <xdr:cNvPr id="3" name="Picture 2">
          <a:extLst>
            <a:ext uri="{FF2B5EF4-FFF2-40B4-BE49-F238E27FC236}">
              <a16:creationId xmlns:a16="http://schemas.microsoft.com/office/drawing/2014/main" id="{DAD48805-7D83-4DC0-8F7A-B8364BB32B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6" y="38100"/>
          <a:ext cx="464344" cy="371475"/>
        </a:xfrm>
        <a:prstGeom prst="rect">
          <a:avLst/>
        </a:prstGeom>
      </xdr:spPr>
    </xdr:pic>
    <xdr:clientData/>
  </xdr:twoCellAnchor>
  <xdr:twoCellAnchor>
    <xdr:from>
      <xdr:col>0</xdr:col>
      <xdr:colOff>190501</xdr:colOff>
      <xdr:row>0</xdr:row>
      <xdr:rowOff>0</xdr:rowOff>
    </xdr:from>
    <xdr:to>
      <xdr:col>3</xdr:col>
      <xdr:colOff>76201</xdr:colOff>
      <xdr:row>2</xdr:row>
      <xdr:rowOff>38100</xdr:rowOff>
    </xdr:to>
    <xdr:sp macro="" textlink="">
      <xdr:nvSpPr>
        <xdr:cNvPr id="4" name="TextBox 3">
          <a:extLst>
            <a:ext uri="{FF2B5EF4-FFF2-40B4-BE49-F238E27FC236}">
              <a16:creationId xmlns:a16="http://schemas.microsoft.com/office/drawing/2014/main" id="{4EFC6A04-6AF2-4614-859C-3C79F97D1302}"/>
            </a:ext>
          </a:extLst>
        </xdr:cNvPr>
        <xdr:cNvSpPr txBox="1"/>
      </xdr:nvSpPr>
      <xdr:spPr>
        <a:xfrm>
          <a:off x="190501" y="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Other</a:t>
          </a:r>
          <a:r>
            <a:rPr lang="en-US" sz="1400" b="1" baseline="0">
              <a:solidFill>
                <a:schemeClr val="bg1"/>
              </a:solidFill>
            </a:rPr>
            <a:t> level's</a:t>
          </a:r>
          <a:endParaRPr lang="en-US" sz="1400" b="1">
            <a:solidFill>
              <a:schemeClr val="bg1"/>
            </a:solidFill>
          </a:endParaRPr>
        </a:p>
      </xdr:txBody>
    </xdr:sp>
    <xdr:clientData/>
  </xdr:twoCellAnchor>
  <xdr:twoCellAnchor>
    <xdr:from>
      <xdr:col>7</xdr:col>
      <xdr:colOff>428626</xdr:colOff>
      <xdr:row>0</xdr:row>
      <xdr:rowOff>85725</xdr:rowOff>
    </xdr:from>
    <xdr:to>
      <xdr:col>10</xdr:col>
      <xdr:colOff>314326</xdr:colOff>
      <xdr:row>2</xdr:row>
      <xdr:rowOff>123825</xdr:rowOff>
    </xdr:to>
    <xdr:sp macro="" textlink="">
      <xdr:nvSpPr>
        <xdr:cNvPr id="5" name="TextBox 4">
          <a:hlinkClick xmlns:r="http://schemas.openxmlformats.org/officeDocument/2006/relationships" r:id="rId2" tooltip="ww.other-levels.com"/>
          <a:extLst>
            <a:ext uri="{FF2B5EF4-FFF2-40B4-BE49-F238E27FC236}">
              <a16:creationId xmlns:a16="http://schemas.microsoft.com/office/drawing/2014/main" id="{DAC51A77-02F8-4CB6-A5A2-93592E3EAF2C}"/>
            </a:ext>
          </a:extLst>
        </xdr:cNvPr>
        <xdr:cNvSpPr txBox="1"/>
      </xdr:nvSpPr>
      <xdr:spPr>
        <a:xfrm>
          <a:off x="4695826" y="8572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Browse</a:t>
          </a:r>
        </a:p>
      </xdr:txBody>
    </xdr:sp>
    <xdr:clientData/>
  </xdr:twoCellAnchor>
  <xdr:twoCellAnchor>
    <xdr:from>
      <xdr:col>20</xdr:col>
      <xdr:colOff>19051</xdr:colOff>
      <xdr:row>0</xdr:row>
      <xdr:rowOff>66675</xdr:rowOff>
    </xdr:from>
    <xdr:to>
      <xdr:col>22</xdr:col>
      <xdr:colOff>514351</xdr:colOff>
      <xdr:row>2</xdr:row>
      <xdr:rowOff>104775</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09E304E9-13D4-4ABF-883A-A8C2E9A4B4F5}"/>
            </a:ext>
          </a:extLst>
        </xdr:cNvPr>
        <xdr:cNvSpPr txBox="1"/>
      </xdr:nvSpPr>
      <xdr:spPr>
        <a:xfrm>
          <a:off x="12211051"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Income Sources</a:t>
          </a:r>
        </a:p>
      </xdr:txBody>
    </xdr:sp>
    <xdr:clientData/>
  </xdr:twoCellAnchor>
  <xdr:twoCellAnchor editAs="oneCell">
    <xdr:from>
      <xdr:col>7</xdr:col>
      <xdr:colOff>495300</xdr:colOff>
      <xdr:row>0</xdr:row>
      <xdr:rowOff>57150</xdr:rowOff>
    </xdr:from>
    <xdr:to>
      <xdr:col>8</xdr:col>
      <xdr:colOff>361949</xdr:colOff>
      <xdr:row>2</xdr:row>
      <xdr:rowOff>152399</xdr:rowOff>
    </xdr:to>
    <xdr:pic>
      <xdr:nvPicPr>
        <xdr:cNvPr id="7" name="Graphic 6" descr="Compass">
          <a:extLst>
            <a:ext uri="{FF2B5EF4-FFF2-40B4-BE49-F238E27FC236}">
              <a16:creationId xmlns:a16="http://schemas.microsoft.com/office/drawing/2014/main" id="{429F9D00-4C6B-4AFA-A0B2-095598194D3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762500" y="57150"/>
          <a:ext cx="476249" cy="476249"/>
        </a:xfrm>
        <a:prstGeom prst="rect">
          <a:avLst/>
        </a:prstGeom>
      </xdr:spPr>
    </xdr:pic>
    <xdr:clientData/>
  </xdr:twoCellAnchor>
  <xdr:twoCellAnchor>
    <xdr:from>
      <xdr:col>22</xdr:col>
      <xdr:colOff>428626</xdr:colOff>
      <xdr:row>0</xdr:row>
      <xdr:rowOff>76200</xdr:rowOff>
    </xdr:from>
    <xdr:to>
      <xdr:col>25</xdr:col>
      <xdr:colOff>314326</xdr:colOff>
      <xdr:row>2</xdr:row>
      <xdr:rowOff>114300</xdr:rowOff>
    </xdr:to>
    <xdr:sp macro="" textlink="">
      <xdr:nvSpPr>
        <xdr:cNvPr id="8" name="TextBox 7">
          <a:hlinkClick xmlns:r="http://schemas.openxmlformats.org/officeDocument/2006/relationships" r:id="rId6" tooltip="Geographically"/>
          <a:extLst>
            <a:ext uri="{FF2B5EF4-FFF2-40B4-BE49-F238E27FC236}">
              <a16:creationId xmlns:a16="http://schemas.microsoft.com/office/drawing/2014/main" id="{B0E0BCC8-DEE1-4EA3-B4C4-2813B7C17329}"/>
            </a:ext>
          </a:extLst>
        </xdr:cNvPr>
        <xdr:cNvSpPr txBox="1"/>
      </xdr:nvSpPr>
      <xdr:spPr>
        <a:xfrm>
          <a:off x="13839826" y="7620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Geographically</a:t>
          </a:r>
        </a:p>
      </xdr:txBody>
    </xdr:sp>
    <xdr:clientData/>
  </xdr:twoCellAnchor>
  <xdr:twoCellAnchor>
    <xdr:from>
      <xdr:col>25</xdr:col>
      <xdr:colOff>28576</xdr:colOff>
      <xdr:row>0</xdr:row>
      <xdr:rowOff>66675</xdr:rowOff>
    </xdr:from>
    <xdr:to>
      <xdr:col>27</xdr:col>
      <xdr:colOff>523876</xdr:colOff>
      <xdr:row>2</xdr:row>
      <xdr:rowOff>104775</xdr:rowOff>
    </xdr:to>
    <xdr:sp macro="" textlink="">
      <xdr:nvSpPr>
        <xdr:cNvPr id="9" name="TextBox 8">
          <a:hlinkClick xmlns:r="http://schemas.openxmlformats.org/officeDocument/2006/relationships" r:id="rId7" tooltip="Sales Process"/>
          <a:extLst>
            <a:ext uri="{FF2B5EF4-FFF2-40B4-BE49-F238E27FC236}">
              <a16:creationId xmlns:a16="http://schemas.microsoft.com/office/drawing/2014/main" id="{9863EA4F-C390-4DF6-B9CB-2D4A7C092814}"/>
            </a:ext>
          </a:extLst>
        </xdr:cNvPr>
        <xdr:cNvSpPr txBox="1"/>
      </xdr:nvSpPr>
      <xdr:spPr>
        <a:xfrm>
          <a:off x="15268576"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Sales Process</a:t>
          </a:r>
        </a:p>
      </xdr:txBody>
    </xdr:sp>
    <xdr:clientData/>
  </xdr:twoCellAnchor>
  <xdr:twoCellAnchor>
    <xdr:from>
      <xdr:col>27</xdr:col>
      <xdr:colOff>161926</xdr:colOff>
      <xdr:row>0</xdr:row>
      <xdr:rowOff>57150</xdr:rowOff>
    </xdr:from>
    <xdr:to>
      <xdr:col>30</xdr:col>
      <xdr:colOff>47626</xdr:colOff>
      <xdr:row>2</xdr:row>
      <xdr:rowOff>95250</xdr:rowOff>
    </xdr:to>
    <xdr:sp macro="" textlink="">
      <xdr:nvSpPr>
        <xdr:cNvPr id="10" name="TextBox 9">
          <a:hlinkClick xmlns:r="http://schemas.openxmlformats.org/officeDocument/2006/relationships" r:id="rId8" tooltip="Project Status"/>
          <a:extLst>
            <a:ext uri="{FF2B5EF4-FFF2-40B4-BE49-F238E27FC236}">
              <a16:creationId xmlns:a16="http://schemas.microsoft.com/office/drawing/2014/main" id="{DD4F4231-9911-4E13-A3C6-36D91C9EE594}"/>
            </a:ext>
          </a:extLst>
        </xdr:cNvPr>
        <xdr:cNvSpPr txBox="1"/>
      </xdr:nvSpPr>
      <xdr:spPr>
        <a:xfrm>
          <a:off x="16621126" y="5715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Project Status</a:t>
          </a:r>
        </a:p>
      </xdr:txBody>
    </xdr:sp>
    <xdr:clientData/>
  </xdr:twoCellAnchor>
  <xdr:twoCellAnchor>
    <xdr:from>
      <xdr:col>20</xdr:col>
      <xdr:colOff>304800</xdr:colOff>
      <xdr:row>2</xdr:row>
      <xdr:rowOff>28575</xdr:rowOff>
    </xdr:from>
    <xdr:to>
      <xdr:col>20</xdr:col>
      <xdr:colOff>579120</xdr:colOff>
      <xdr:row>2</xdr:row>
      <xdr:rowOff>74295</xdr:rowOff>
    </xdr:to>
    <xdr:sp macro="" textlink="">
      <xdr:nvSpPr>
        <xdr:cNvPr id="11" name="Rectangle: Rounded Corners 10">
          <a:extLst>
            <a:ext uri="{FF2B5EF4-FFF2-40B4-BE49-F238E27FC236}">
              <a16:creationId xmlns:a16="http://schemas.microsoft.com/office/drawing/2014/main" id="{96E65D05-EB7F-44B6-846B-F026CBC13A06}"/>
            </a:ext>
          </a:extLst>
        </xdr:cNvPr>
        <xdr:cNvSpPr/>
      </xdr:nvSpPr>
      <xdr:spPr>
        <a:xfrm>
          <a:off x="12496800" y="409575"/>
          <a:ext cx="274320" cy="45720"/>
        </a:xfrm>
        <a:prstGeom prst="roundRect">
          <a:avLst/>
        </a:prstGeom>
        <a:solidFill>
          <a:srgbClr val="5068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390525</xdr:colOff>
      <xdr:row>14</xdr:row>
      <xdr:rowOff>161925</xdr:rowOff>
    </xdr:from>
    <xdr:to>
      <xdr:col>11</xdr:col>
      <xdr:colOff>104774</xdr:colOff>
      <xdr:row>35</xdr:row>
      <xdr:rowOff>93345</xdr:rowOff>
    </xdr:to>
    <xdr:graphicFrame macro="">
      <xdr:nvGraphicFramePr>
        <xdr:cNvPr id="12" name="Chart 11">
          <a:extLst>
            <a:ext uri="{FF2B5EF4-FFF2-40B4-BE49-F238E27FC236}">
              <a16:creationId xmlns:a16="http://schemas.microsoft.com/office/drawing/2014/main" id="{7D5B8673-3753-463B-B794-4292BCAEB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285748</xdr:colOff>
      <xdr:row>6</xdr:row>
      <xdr:rowOff>38100</xdr:rowOff>
    </xdr:from>
    <xdr:to>
      <xdr:col>12</xdr:col>
      <xdr:colOff>390525</xdr:colOff>
      <xdr:row>41</xdr:row>
      <xdr:rowOff>38099</xdr:rowOff>
    </xdr:to>
    <xdr:sp macro="" textlink="">
      <xdr:nvSpPr>
        <xdr:cNvPr id="14" name="Circle: Hollow 13">
          <a:extLst>
            <a:ext uri="{FF2B5EF4-FFF2-40B4-BE49-F238E27FC236}">
              <a16:creationId xmlns:a16="http://schemas.microsoft.com/office/drawing/2014/main" id="{BA1EAB8C-CF78-4BC4-9B13-9B4CFCF01C1C}"/>
            </a:ext>
          </a:extLst>
        </xdr:cNvPr>
        <xdr:cNvSpPr/>
      </xdr:nvSpPr>
      <xdr:spPr>
        <a:xfrm>
          <a:off x="895348" y="1181100"/>
          <a:ext cx="6810377" cy="6667499"/>
        </a:xfrm>
        <a:prstGeom prst="donut">
          <a:avLst>
            <a:gd name="adj" fmla="val 556"/>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428623</xdr:colOff>
      <xdr:row>3</xdr:row>
      <xdr:rowOff>171450</xdr:rowOff>
    </xdr:from>
    <xdr:to>
      <xdr:col>11</xdr:col>
      <xdr:colOff>533400</xdr:colOff>
      <xdr:row>38</xdr:row>
      <xdr:rowOff>171449</xdr:rowOff>
    </xdr:to>
    <xdr:sp macro="" textlink="">
      <xdr:nvSpPr>
        <xdr:cNvPr id="15" name="Circle: Hollow 14">
          <a:extLst>
            <a:ext uri="{FF2B5EF4-FFF2-40B4-BE49-F238E27FC236}">
              <a16:creationId xmlns:a16="http://schemas.microsoft.com/office/drawing/2014/main" id="{8CF0A759-865A-4030-98FC-B81D31AFD205}"/>
            </a:ext>
          </a:extLst>
        </xdr:cNvPr>
        <xdr:cNvSpPr/>
      </xdr:nvSpPr>
      <xdr:spPr>
        <a:xfrm>
          <a:off x="428623" y="742950"/>
          <a:ext cx="6810377" cy="6667499"/>
        </a:xfrm>
        <a:prstGeom prst="donut">
          <a:avLst>
            <a:gd name="adj" fmla="val 556"/>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19049</xdr:rowOff>
    </xdr:from>
    <xdr:to>
      <xdr:col>35</xdr:col>
      <xdr:colOff>0</xdr:colOff>
      <xdr:row>2</xdr:row>
      <xdr:rowOff>142874</xdr:rowOff>
    </xdr:to>
    <xdr:sp macro="" textlink="">
      <xdr:nvSpPr>
        <xdr:cNvPr id="2" name="Rectangle 1">
          <a:extLst>
            <a:ext uri="{FF2B5EF4-FFF2-40B4-BE49-F238E27FC236}">
              <a16:creationId xmlns:a16="http://schemas.microsoft.com/office/drawing/2014/main" id="{77991926-CE16-4E3F-B9A5-20FFA3A93B61}"/>
            </a:ext>
          </a:extLst>
        </xdr:cNvPr>
        <xdr:cNvSpPr/>
      </xdr:nvSpPr>
      <xdr:spPr>
        <a:xfrm>
          <a:off x="0" y="19049"/>
          <a:ext cx="21336000" cy="504825"/>
        </a:xfrm>
        <a:prstGeom prst="rect">
          <a:avLst/>
        </a:prstGeom>
        <a:solidFill>
          <a:srgbClr val="1B173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28576</xdr:colOff>
      <xdr:row>0</xdr:row>
      <xdr:rowOff>38100</xdr:rowOff>
    </xdr:from>
    <xdr:to>
      <xdr:col>0</xdr:col>
      <xdr:colOff>492920</xdr:colOff>
      <xdr:row>2</xdr:row>
      <xdr:rowOff>28575</xdr:rowOff>
    </xdr:to>
    <xdr:pic>
      <xdr:nvPicPr>
        <xdr:cNvPr id="3" name="Picture 2">
          <a:extLst>
            <a:ext uri="{FF2B5EF4-FFF2-40B4-BE49-F238E27FC236}">
              <a16:creationId xmlns:a16="http://schemas.microsoft.com/office/drawing/2014/main" id="{A59FDB2D-3F69-4EE7-98EC-98462336E0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6" y="38100"/>
          <a:ext cx="464344" cy="371475"/>
        </a:xfrm>
        <a:prstGeom prst="rect">
          <a:avLst/>
        </a:prstGeom>
      </xdr:spPr>
    </xdr:pic>
    <xdr:clientData/>
  </xdr:twoCellAnchor>
  <xdr:twoCellAnchor>
    <xdr:from>
      <xdr:col>0</xdr:col>
      <xdr:colOff>190501</xdr:colOff>
      <xdr:row>0</xdr:row>
      <xdr:rowOff>0</xdr:rowOff>
    </xdr:from>
    <xdr:to>
      <xdr:col>3</xdr:col>
      <xdr:colOff>76201</xdr:colOff>
      <xdr:row>2</xdr:row>
      <xdr:rowOff>38100</xdr:rowOff>
    </xdr:to>
    <xdr:sp macro="" textlink="">
      <xdr:nvSpPr>
        <xdr:cNvPr id="4" name="TextBox 3">
          <a:extLst>
            <a:ext uri="{FF2B5EF4-FFF2-40B4-BE49-F238E27FC236}">
              <a16:creationId xmlns:a16="http://schemas.microsoft.com/office/drawing/2014/main" id="{B902AAF1-2522-428C-AB4B-70C87A95F5B8}"/>
            </a:ext>
          </a:extLst>
        </xdr:cNvPr>
        <xdr:cNvSpPr txBox="1"/>
      </xdr:nvSpPr>
      <xdr:spPr>
        <a:xfrm>
          <a:off x="190501" y="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Other</a:t>
          </a:r>
          <a:r>
            <a:rPr lang="en-US" sz="1400" b="1" baseline="0">
              <a:solidFill>
                <a:schemeClr val="bg1"/>
              </a:solidFill>
            </a:rPr>
            <a:t> level's</a:t>
          </a:r>
          <a:endParaRPr lang="en-US" sz="1400" b="1">
            <a:solidFill>
              <a:schemeClr val="bg1"/>
            </a:solidFill>
          </a:endParaRPr>
        </a:p>
      </xdr:txBody>
    </xdr:sp>
    <xdr:clientData/>
  </xdr:twoCellAnchor>
  <xdr:twoCellAnchor>
    <xdr:from>
      <xdr:col>7</xdr:col>
      <xdr:colOff>428626</xdr:colOff>
      <xdr:row>0</xdr:row>
      <xdr:rowOff>85725</xdr:rowOff>
    </xdr:from>
    <xdr:to>
      <xdr:col>10</xdr:col>
      <xdr:colOff>314326</xdr:colOff>
      <xdr:row>2</xdr:row>
      <xdr:rowOff>123825</xdr:rowOff>
    </xdr:to>
    <xdr:sp macro="" textlink="">
      <xdr:nvSpPr>
        <xdr:cNvPr id="5" name="TextBox 4">
          <a:hlinkClick xmlns:r="http://schemas.openxmlformats.org/officeDocument/2006/relationships" r:id="rId2" tooltip="ww.other-levels.com"/>
          <a:extLst>
            <a:ext uri="{FF2B5EF4-FFF2-40B4-BE49-F238E27FC236}">
              <a16:creationId xmlns:a16="http://schemas.microsoft.com/office/drawing/2014/main" id="{35A8B640-47D9-48D9-81C9-5FE80B2397B8}"/>
            </a:ext>
          </a:extLst>
        </xdr:cNvPr>
        <xdr:cNvSpPr txBox="1"/>
      </xdr:nvSpPr>
      <xdr:spPr>
        <a:xfrm>
          <a:off x="4695826" y="8572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Browse</a:t>
          </a:r>
        </a:p>
      </xdr:txBody>
    </xdr:sp>
    <xdr:clientData/>
  </xdr:twoCellAnchor>
  <xdr:twoCellAnchor>
    <xdr:from>
      <xdr:col>20</xdr:col>
      <xdr:colOff>19051</xdr:colOff>
      <xdr:row>0</xdr:row>
      <xdr:rowOff>66675</xdr:rowOff>
    </xdr:from>
    <xdr:to>
      <xdr:col>22</xdr:col>
      <xdr:colOff>514351</xdr:colOff>
      <xdr:row>2</xdr:row>
      <xdr:rowOff>104775</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32E3CBB0-FDF2-49EF-AAEF-9E83A3164828}"/>
            </a:ext>
          </a:extLst>
        </xdr:cNvPr>
        <xdr:cNvSpPr txBox="1"/>
      </xdr:nvSpPr>
      <xdr:spPr>
        <a:xfrm>
          <a:off x="12211051"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Income Sources</a:t>
          </a:r>
        </a:p>
      </xdr:txBody>
    </xdr:sp>
    <xdr:clientData/>
  </xdr:twoCellAnchor>
  <xdr:twoCellAnchor editAs="oneCell">
    <xdr:from>
      <xdr:col>7</xdr:col>
      <xdr:colOff>495300</xdr:colOff>
      <xdr:row>0</xdr:row>
      <xdr:rowOff>57150</xdr:rowOff>
    </xdr:from>
    <xdr:to>
      <xdr:col>8</xdr:col>
      <xdr:colOff>361949</xdr:colOff>
      <xdr:row>2</xdr:row>
      <xdr:rowOff>152399</xdr:rowOff>
    </xdr:to>
    <xdr:pic>
      <xdr:nvPicPr>
        <xdr:cNvPr id="7" name="Graphic 6" descr="Compass">
          <a:extLst>
            <a:ext uri="{FF2B5EF4-FFF2-40B4-BE49-F238E27FC236}">
              <a16:creationId xmlns:a16="http://schemas.microsoft.com/office/drawing/2014/main" id="{A465C99F-40C3-4B23-83F5-E3E3F6BB598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762500" y="57150"/>
          <a:ext cx="476249" cy="476249"/>
        </a:xfrm>
        <a:prstGeom prst="rect">
          <a:avLst/>
        </a:prstGeom>
      </xdr:spPr>
    </xdr:pic>
    <xdr:clientData/>
  </xdr:twoCellAnchor>
  <xdr:twoCellAnchor>
    <xdr:from>
      <xdr:col>22</xdr:col>
      <xdr:colOff>428626</xdr:colOff>
      <xdr:row>0</xdr:row>
      <xdr:rowOff>76200</xdr:rowOff>
    </xdr:from>
    <xdr:to>
      <xdr:col>25</xdr:col>
      <xdr:colOff>314326</xdr:colOff>
      <xdr:row>2</xdr:row>
      <xdr:rowOff>114300</xdr:rowOff>
    </xdr:to>
    <xdr:sp macro="" textlink="">
      <xdr:nvSpPr>
        <xdr:cNvPr id="8" name="TextBox 7">
          <a:hlinkClick xmlns:r="http://schemas.openxmlformats.org/officeDocument/2006/relationships" r:id="rId6" tooltip="Geographically"/>
          <a:extLst>
            <a:ext uri="{FF2B5EF4-FFF2-40B4-BE49-F238E27FC236}">
              <a16:creationId xmlns:a16="http://schemas.microsoft.com/office/drawing/2014/main" id="{97E2E770-9F64-45BA-A877-F4C51F7A296C}"/>
            </a:ext>
          </a:extLst>
        </xdr:cNvPr>
        <xdr:cNvSpPr txBox="1"/>
      </xdr:nvSpPr>
      <xdr:spPr>
        <a:xfrm>
          <a:off x="13839826" y="7620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Geographically</a:t>
          </a:r>
        </a:p>
      </xdr:txBody>
    </xdr:sp>
    <xdr:clientData/>
  </xdr:twoCellAnchor>
  <xdr:twoCellAnchor>
    <xdr:from>
      <xdr:col>25</xdr:col>
      <xdr:colOff>28576</xdr:colOff>
      <xdr:row>0</xdr:row>
      <xdr:rowOff>66675</xdr:rowOff>
    </xdr:from>
    <xdr:to>
      <xdr:col>27</xdr:col>
      <xdr:colOff>523876</xdr:colOff>
      <xdr:row>2</xdr:row>
      <xdr:rowOff>104775</xdr:rowOff>
    </xdr:to>
    <xdr:sp macro="" textlink="">
      <xdr:nvSpPr>
        <xdr:cNvPr id="9" name="TextBox 8">
          <a:hlinkClick xmlns:r="http://schemas.openxmlformats.org/officeDocument/2006/relationships" r:id="rId7" tooltip="Sales Process"/>
          <a:extLst>
            <a:ext uri="{FF2B5EF4-FFF2-40B4-BE49-F238E27FC236}">
              <a16:creationId xmlns:a16="http://schemas.microsoft.com/office/drawing/2014/main" id="{F72E8955-0454-4167-8EF2-13803EAE5582}"/>
            </a:ext>
          </a:extLst>
        </xdr:cNvPr>
        <xdr:cNvSpPr txBox="1"/>
      </xdr:nvSpPr>
      <xdr:spPr>
        <a:xfrm>
          <a:off x="15268576" y="66675"/>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Sales Process</a:t>
          </a:r>
        </a:p>
      </xdr:txBody>
    </xdr:sp>
    <xdr:clientData/>
  </xdr:twoCellAnchor>
  <xdr:twoCellAnchor>
    <xdr:from>
      <xdr:col>27</xdr:col>
      <xdr:colOff>161926</xdr:colOff>
      <xdr:row>0</xdr:row>
      <xdr:rowOff>57150</xdr:rowOff>
    </xdr:from>
    <xdr:to>
      <xdr:col>30</xdr:col>
      <xdr:colOff>47626</xdr:colOff>
      <xdr:row>2</xdr:row>
      <xdr:rowOff>95250</xdr:rowOff>
    </xdr:to>
    <xdr:sp macro="" textlink="">
      <xdr:nvSpPr>
        <xdr:cNvPr id="10" name="TextBox 9">
          <a:hlinkClick xmlns:r="http://schemas.openxmlformats.org/officeDocument/2006/relationships" r:id="rId8" tooltip="Project Status"/>
          <a:extLst>
            <a:ext uri="{FF2B5EF4-FFF2-40B4-BE49-F238E27FC236}">
              <a16:creationId xmlns:a16="http://schemas.microsoft.com/office/drawing/2014/main" id="{24E1DEE2-21F3-4D19-B3B4-63CA8E90FAA3}"/>
            </a:ext>
          </a:extLst>
        </xdr:cNvPr>
        <xdr:cNvSpPr txBox="1"/>
      </xdr:nvSpPr>
      <xdr:spPr>
        <a:xfrm>
          <a:off x="16621126" y="57150"/>
          <a:ext cx="1714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Project Status</a:t>
          </a:r>
        </a:p>
      </xdr:txBody>
    </xdr:sp>
    <xdr:clientData/>
  </xdr:twoCellAnchor>
  <xdr:twoCellAnchor>
    <xdr:from>
      <xdr:col>20</xdr:col>
      <xdr:colOff>304800</xdr:colOff>
      <xdr:row>2</xdr:row>
      <xdr:rowOff>28575</xdr:rowOff>
    </xdr:from>
    <xdr:to>
      <xdr:col>20</xdr:col>
      <xdr:colOff>579120</xdr:colOff>
      <xdr:row>2</xdr:row>
      <xdr:rowOff>74295</xdr:rowOff>
    </xdr:to>
    <xdr:sp macro="" textlink="">
      <xdr:nvSpPr>
        <xdr:cNvPr id="11" name="Rectangle: Rounded Corners 10">
          <a:extLst>
            <a:ext uri="{FF2B5EF4-FFF2-40B4-BE49-F238E27FC236}">
              <a16:creationId xmlns:a16="http://schemas.microsoft.com/office/drawing/2014/main" id="{FE5EA1D3-10D1-4505-B9C9-DED11369C5F9}"/>
            </a:ext>
          </a:extLst>
        </xdr:cNvPr>
        <xdr:cNvSpPr/>
      </xdr:nvSpPr>
      <xdr:spPr>
        <a:xfrm>
          <a:off x="12496800" y="409575"/>
          <a:ext cx="274320" cy="45720"/>
        </a:xfrm>
        <a:prstGeom prst="roundRect">
          <a:avLst/>
        </a:prstGeom>
        <a:solidFill>
          <a:srgbClr val="5068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05.395526736109" createdVersion="6" refreshedVersion="6" minRefreshableVersion="3" recordCount="900" xr:uid="{6AEC8206-D95C-42C6-8780-B35F9E72B18F}">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9641735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06.388207870368" createdVersion="6" refreshedVersion="6" minRefreshableVersion="3" recordCount="30" xr:uid="{7E03E34D-93CB-4896-BBBC-D6F940D81936}">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5288418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06.513537962965" createdVersion="6" refreshedVersion="6" minRefreshableVersion="3" recordCount="3115" xr:uid="{5DEAF2CB-6020-48C5-94C4-AC04D6228777}">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acheField>
    <cacheField name="Month" numFmtId="0">
      <sharedItems/>
    </cacheField>
    <cacheField name="POS" numFmtId="0">
      <sharedItems/>
    </cacheField>
    <cacheField name="Payment Method" numFmtId="0">
      <sharedItems/>
    </cacheField>
    <cacheField name="Assembly Stage" numFmtId="0">
      <sharedItems/>
    </cacheField>
    <cacheField name="Registration Status" numFmtId="0">
      <sharedItems/>
    </cacheField>
    <cacheField name="Sale Status" numFmtId="0">
      <sharedItems/>
    </cacheField>
    <cacheField name="Delivery Type" numFmtId="0">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n v="2020"/>
    <s v="Apr"/>
    <s v="Website"/>
    <s v="Credit Card"/>
    <s v="Order assembled"/>
    <s v="Register Customer info"/>
    <s v="Paid"/>
    <s v="Shipment"/>
    <n v="350"/>
    <n v="500.5"/>
  </r>
  <r>
    <s v="AD01-9361"/>
    <n v="2020"/>
    <s v="Apr"/>
    <s v="Website"/>
    <s v="Credit Card"/>
    <s v="Order assembled"/>
    <s v="Register Customer info"/>
    <s v="Paid"/>
    <s v="Shipment"/>
    <n v="344"/>
    <n v="491.91999999999996"/>
  </r>
  <r>
    <s v="AD01-9362"/>
    <n v="2020"/>
    <s v="Apr"/>
    <s v="Website"/>
    <s v="Credit Card"/>
    <s v="Order assembled"/>
    <s v="Register Customer info"/>
    <s v="Paid"/>
    <s v="Download"/>
    <n v="236"/>
    <n v="337.48"/>
  </r>
  <r>
    <s v="AD01-9362"/>
    <n v="2020"/>
    <s v="Apr"/>
    <s v="Website"/>
    <s v="Credit Card"/>
    <s v="Order assembled"/>
    <s v="Register Customer info"/>
    <s v="Paid"/>
    <s v="Download"/>
    <n v="284"/>
    <n v="406.12"/>
  </r>
  <r>
    <s v="AD01-9364"/>
    <n v="2020"/>
    <s v="Apr"/>
    <s v="Website"/>
    <s v="Credit Card"/>
    <s v="Order assembled"/>
    <s v="Register Customer info"/>
    <s v="Paid"/>
    <s v="Download"/>
    <n v="238"/>
    <n v="340.34000000000003"/>
  </r>
  <r>
    <s v="AD01-9361"/>
    <n v="2020"/>
    <s v="Apr"/>
    <s v="Website"/>
    <s v="Credit Card"/>
    <s v="Order assembled"/>
    <s v="Register Customer info"/>
    <s v="Paid"/>
    <s v="Download"/>
    <n v="280"/>
    <n v="400.4"/>
  </r>
  <r>
    <s v="AD01-9361"/>
    <n v="2020"/>
    <s v="Apr"/>
    <s v="Website"/>
    <s v="Credit Card"/>
    <s v="Order assembled"/>
    <s v="Register Customer info"/>
    <s v="Paid"/>
    <s v="Download"/>
    <n v="208"/>
    <n v="297.44"/>
  </r>
  <r>
    <s v="AD01-9362"/>
    <n v="2020"/>
    <s v="Apr"/>
    <s v="Website"/>
    <s v="Credit Card"/>
    <s v="Order assembled"/>
    <s v="Register Customer info"/>
    <s v="Paid"/>
    <s v="Shipment"/>
    <n v="354"/>
    <n v="526.24"/>
  </r>
  <r>
    <s v="AD01-9361"/>
    <n v="2020"/>
    <s v="Apr"/>
    <s v="Website"/>
    <s v="Credit Card"/>
    <s v="Order assembled"/>
    <s v="Register Customer info"/>
    <s v="Paid"/>
    <s v="Shipment"/>
    <n v="348"/>
    <n v="526.24"/>
  </r>
  <r>
    <s v="AD01-9364"/>
    <n v="2020"/>
    <s v="Apr"/>
    <s v="Website"/>
    <s v="Credit Card"/>
    <s v="Order assembled"/>
    <s v="Register Customer info"/>
    <s v="Paid"/>
    <s v="Shipment"/>
    <n v="342"/>
    <n v="526.24"/>
  </r>
  <r>
    <s v="AD01-9363"/>
    <n v="2020"/>
    <s v="Apr"/>
    <s v="Website"/>
    <s v="Credit Card"/>
    <s v="Order assembled"/>
    <s v="Register Customer info"/>
    <s v="Paid"/>
    <s v="Download"/>
    <n v="677"/>
    <n v="968.11"/>
  </r>
  <r>
    <s v="AD01-9364"/>
    <n v="2020"/>
    <s v="Apr"/>
    <s v="Website"/>
    <s v="Credit Card"/>
    <s v="Order assembled"/>
    <s v="Register Customer info"/>
    <s v="Paid"/>
    <s v="Download"/>
    <n v="710"/>
    <n v="1015.3"/>
  </r>
  <r>
    <s v="AD01-9362"/>
    <n v="2020"/>
    <s v="Apr"/>
    <s v="Website"/>
    <s v="Credit Card"/>
    <s v="Order assembled"/>
    <s v="Register Customer info"/>
    <s v="Paid"/>
    <s v="Download"/>
    <n v="763"/>
    <n v="1091.0899999999999"/>
  </r>
  <r>
    <s v="AD01-9362"/>
    <n v="2020"/>
    <s v="Apr"/>
    <s v="Website"/>
    <s v="Credit Card"/>
    <s v="Order assembled"/>
    <s v="Register Customer info"/>
    <s v="Paid"/>
    <s v="Shipment"/>
    <n v="351"/>
    <n v="501.93"/>
  </r>
  <r>
    <s v="AD01-9364"/>
    <n v="2020"/>
    <s v="Apr"/>
    <s v="Website"/>
    <s v="Credit Card"/>
    <s v="Order assembled"/>
    <s v="Register Customer info"/>
    <s v="Paid"/>
    <s v="Shipment"/>
    <n v="345"/>
    <n v="493.35"/>
  </r>
  <r>
    <s v="AD01-9361"/>
    <n v="2020"/>
    <s v="Apr"/>
    <s v="Website"/>
    <s v="Credit Card"/>
    <s v="Order assembled"/>
    <s v="Register Customer info"/>
    <s v="Paid"/>
    <s v="Shipment"/>
    <n v="339"/>
    <n v="484.77"/>
  </r>
  <r>
    <s v="AD01-9362"/>
    <n v="2020"/>
    <s v="Apr"/>
    <s v="Website"/>
    <s v="Credit Card"/>
    <s v="Order assembled"/>
    <s v="Register Customer info"/>
    <s v="Paid"/>
    <s v="Download"/>
    <n v="237"/>
    <n v="338.90999999999997"/>
  </r>
  <r>
    <s v="AD01-9362"/>
    <n v="2020"/>
    <s v="Apr"/>
    <s v="Website"/>
    <s v="Credit Card"/>
    <s v="Order assembled"/>
    <s v="Register Customer info"/>
    <s v="Paid"/>
    <s v="Download"/>
    <n v="749"/>
    <n v="526.24"/>
  </r>
  <r>
    <s v="AD01-9363"/>
    <n v="2020"/>
    <s v="Apr"/>
    <s v="Website"/>
    <s v="Credit Card"/>
    <s v="Order assembled"/>
    <s v="Register Customer info"/>
    <s v="Paid"/>
    <s v="Download"/>
    <n v="803"/>
    <n v="526.24"/>
  </r>
  <r>
    <s v="AD01-9361"/>
    <n v="2020"/>
    <s v="Apr"/>
    <s v="Website"/>
    <s v="Credit Card"/>
    <s v="Order assembled"/>
    <s v="Register Customer info"/>
    <s v="Paid"/>
    <s v="Download"/>
    <n v="235"/>
    <n v="336.05"/>
  </r>
  <r>
    <s v="AD01-9361"/>
    <n v="2020"/>
    <s v="Apr"/>
    <s v="Website"/>
    <s v="Credit Card"/>
    <s v="Order assembled"/>
    <s v="Register Customer info"/>
    <s v="Paid"/>
    <s v="Download"/>
    <n v="283"/>
    <n v="404.69"/>
  </r>
  <r>
    <s v="AD01-9364"/>
    <n v="2020"/>
    <s v="Apr"/>
    <s v="Website"/>
    <s v="Credit Card"/>
    <s v="Order assembled"/>
    <s v="Register Customer info"/>
    <s v="Paid"/>
    <s v="Download"/>
    <n v="211"/>
    <n v="301.73"/>
  </r>
  <r>
    <s v="AD01-9361"/>
    <n v="2020"/>
    <s v="Apr"/>
    <s v="Website"/>
    <s v="Credit Card"/>
    <s v="Order assembled"/>
    <s v="Register Customer info"/>
    <s v="Paid"/>
    <s v="Shipment"/>
    <n v="876"/>
    <n v="1252.68"/>
  </r>
  <r>
    <s v="AD01-9361"/>
    <n v="2020"/>
    <s v="Apr"/>
    <s v="Website"/>
    <s v="Credit Card"/>
    <s v="Order assembled"/>
    <s v="Register Customer info"/>
    <s v="Paid"/>
    <s v="Shipment"/>
    <n v="877"/>
    <n v="1254.1100000000001"/>
  </r>
  <r>
    <s v="AD01-9361"/>
    <n v="2020"/>
    <s v="Apr"/>
    <s v="Website"/>
    <s v="Credit Card"/>
    <s v="Order assembled"/>
    <s v="Register Customer info"/>
    <s v="Paid"/>
    <s v="Shipment"/>
    <n v="878"/>
    <n v="1255.54"/>
  </r>
  <r>
    <s v="AD01-9364"/>
    <n v="2020"/>
    <s v="Apr"/>
    <s v="Website"/>
    <s v="Credit Card"/>
    <s v="Order assembled"/>
    <s v="Register Customer info"/>
    <s v="Paid"/>
    <s v="Download"/>
    <n v="281"/>
    <n v="401.83"/>
  </r>
  <r>
    <s v="AD01-9362"/>
    <n v="2020"/>
    <s v="Apr"/>
    <s v="Website"/>
    <s v="Credit Card"/>
    <s v="Order assembled"/>
    <s v="Register Customer info"/>
    <s v="Paid"/>
    <s v="Download"/>
    <n v="772"/>
    <n v="1103.96"/>
  </r>
  <r>
    <s v="AD01-9361"/>
    <n v="2020"/>
    <s v="Aug"/>
    <s v="Website"/>
    <s v="Credit Card"/>
    <s v="Order assembled"/>
    <s v="Register Customer info"/>
    <s v="Paid"/>
    <s v="Shipment"/>
    <n v="290"/>
    <n v="414.7"/>
  </r>
  <r>
    <s v="AD01-9361"/>
    <n v="2020"/>
    <s v="Aug"/>
    <s v="Website"/>
    <s v="Credit Card"/>
    <s v="Order assembled"/>
    <s v="Register Customer info"/>
    <s v="Paid"/>
    <s v="Shipment"/>
    <n v="284"/>
    <n v="406.12"/>
  </r>
  <r>
    <s v="AD01-9365"/>
    <n v="2020"/>
    <s v="Aug"/>
    <s v="Website"/>
    <s v="Credit Card"/>
    <s v="Order assembled"/>
    <s v="Register Customer info"/>
    <s v="Paid"/>
    <s v="Shipment"/>
    <n v="278"/>
    <n v="397.53999999999996"/>
  </r>
  <r>
    <s v="AD01-9362"/>
    <n v="2020"/>
    <s v="Aug"/>
    <s v="Website"/>
    <s v="Credit Card"/>
    <s v="Order assembled"/>
    <s v="Register Customer info"/>
    <s v="Paid"/>
    <s v="Download"/>
    <n v="212"/>
    <n v="303.15999999999997"/>
  </r>
  <r>
    <s v="AD01-9361"/>
    <n v="2020"/>
    <s v="Aug"/>
    <s v="Website"/>
    <s v="Credit Card"/>
    <s v="Order assembled"/>
    <s v="Register Customer info"/>
    <s v="Paid"/>
    <s v="Download"/>
    <n v="260"/>
    <n v="371.8"/>
  </r>
  <r>
    <s v="AD01-9361"/>
    <n v="2020"/>
    <s v="Aug"/>
    <s v="Website"/>
    <s v="Credit Card"/>
    <s v="Order assembled"/>
    <s v="Register Customer info"/>
    <s v="Paid"/>
    <s v="Download"/>
    <n v="188"/>
    <n v="268.84000000000003"/>
  </r>
  <r>
    <s v="AD01-9364"/>
    <n v="2020"/>
    <s v="Aug"/>
    <s v="Website"/>
    <s v="Credit Card"/>
    <s v="Order assembled"/>
    <s v="Register Customer info"/>
    <s v="Paid"/>
    <s v="Download"/>
    <n v="214"/>
    <n v="306.02"/>
  </r>
  <r>
    <s v="AD01-9362"/>
    <n v="2020"/>
    <s v="Aug"/>
    <s v="Website"/>
    <s v="Credit Card"/>
    <s v="Order assembled"/>
    <s v="Register Customer info"/>
    <s v="Paid"/>
    <s v="Download"/>
    <n v="262"/>
    <n v="374.65999999999997"/>
  </r>
  <r>
    <s v="AD01-9364"/>
    <n v="2020"/>
    <s v="Aug"/>
    <s v="Website"/>
    <s v="Credit Card"/>
    <s v="Order assembled"/>
    <s v="Register Customer info"/>
    <s v="Paid"/>
    <s v="Download"/>
    <n v="190"/>
    <n v="271.7"/>
  </r>
  <r>
    <s v="AD01-9363"/>
    <n v="2020"/>
    <s v="Aug"/>
    <s v="Website"/>
    <s v="Credit Card"/>
    <s v="Order assembled"/>
    <s v="Register Customer info"/>
    <s v="Paid"/>
    <s v="Download"/>
    <n v="288"/>
    <n v="526.24"/>
  </r>
  <r>
    <s v="AD01-9364"/>
    <n v="2020"/>
    <s v="Aug"/>
    <s v="Website"/>
    <s v="Credit Card"/>
    <s v="Order assembled"/>
    <s v="Register Customer info"/>
    <s v="Paid"/>
    <s v="Download"/>
    <n v="282"/>
    <n v="526.24"/>
  </r>
  <r>
    <s v="AD01-9361"/>
    <n v="2020"/>
    <s v="Aug"/>
    <s v="Website"/>
    <s v="Credit Card"/>
    <s v="Order assembled"/>
    <s v="Register Customer info"/>
    <s v="Paid"/>
    <s v="Download"/>
    <n v="276"/>
    <n v="526.24"/>
  </r>
  <r>
    <s v="AD01-9361"/>
    <n v="2020"/>
    <s v="Aug"/>
    <s v="Website"/>
    <s v="Credit Card"/>
    <s v="Order assembled"/>
    <s v="Register Customer info"/>
    <s v="Paid"/>
    <s v="Download"/>
    <n v="680"/>
    <n v="972.4"/>
  </r>
  <r>
    <s v="AD01-9364"/>
    <n v="2020"/>
    <s v="Aug"/>
    <s v="Website"/>
    <s v="Credit Card"/>
    <s v="Order assembled"/>
    <s v="Register Customer info"/>
    <s v="Paid"/>
    <s v="Download"/>
    <n v="767"/>
    <n v="1096.81"/>
  </r>
  <r>
    <s v="AD01-9362"/>
    <n v="2020"/>
    <s v="Aug"/>
    <s v="Website"/>
    <s v="Credit Card"/>
    <s v="Order assembled"/>
    <s v="Register Customer info"/>
    <s v="Paid"/>
    <s v="Download"/>
    <n v="285"/>
    <n v="407.55"/>
  </r>
  <r>
    <s v="AD01-9361"/>
    <n v="2020"/>
    <s v="Aug"/>
    <s v="Website"/>
    <s v="Credit Card"/>
    <s v="Order assembled"/>
    <s v="Register Customer info"/>
    <s v="Paid"/>
    <s v="Download"/>
    <n v="279"/>
    <n v="398.97"/>
  </r>
  <r>
    <s v="AD01-9364"/>
    <n v="2020"/>
    <s v="Aug"/>
    <s v="Website"/>
    <s v="Credit Card"/>
    <s v="Order assembled"/>
    <s v="Register Customer info"/>
    <s v="Paid"/>
    <s v="Download"/>
    <n v="213"/>
    <n v="304.59000000000003"/>
  </r>
  <r>
    <s v="AD01-9364"/>
    <n v="2020"/>
    <s v="Aug"/>
    <s v="Website"/>
    <s v="Credit Card"/>
    <s v="Order assembled"/>
    <s v="Register Customer info"/>
    <s v="Paid"/>
    <s v="Download"/>
    <n v="753"/>
    <n v="526.24"/>
  </r>
  <r>
    <s v="AD01-9361"/>
    <n v="2020"/>
    <s v="Aug"/>
    <s v="Website"/>
    <s v="Credit Card"/>
    <s v="Order assembled"/>
    <s v="Register Customer info"/>
    <s v="Paid"/>
    <s v="Download"/>
    <n v="806"/>
    <n v="526.24"/>
  </r>
  <r>
    <s v="AD01-9364"/>
    <n v="2020"/>
    <s v="Aug"/>
    <s v="Website"/>
    <s v="Credit Card"/>
    <s v="Order assembled"/>
    <s v="Register Customer info"/>
    <s v="Paid"/>
    <s v="Download"/>
    <n v="217"/>
    <n v="310.31"/>
  </r>
  <r>
    <s v="AD01-9361"/>
    <n v="2020"/>
    <s v="Aug"/>
    <s v="Website"/>
    <s v="Credit Card"/>
    <s v="Order assembled"/>
    <s v="Register Customer info"/>
    <s v="Paid"/>
    <s v="Download"/>
    <n v="259"/>
    <n v="370.37"/>
  </r>
  <r>
    <s v="AD01-9364"/>
    <n v="2020"/>
    <s v="Aug"/>
    <s v="Website"/>
    <s v="Credit Card"/>
    <s v="Order assembled"/>
    <s v="Register Customer info"/>
    <s v="Paid"/>
    <s v="Download"/>
    <n v="187"/>
    <n v="267.40999999999997"/>
  </r>
  <r>
    <s v="AD01-9361"/>
    <n v="2020"/>
    <s v="Aug"/>
    <s v="Website"/>
    <s v="Credit Card"/>
    <s v="Order assembled"/>
    <s v="Register Customer info"/>
    <s v="Paid"/>
    <s v="Shipment"/>
    <n v="287"/>
    <n v="410.40999999999997"/>
  </r>
  <r>
    <s v="AD01-9362"/>
    <n v="2020"/>
    <s v="Aug"/>
    <s v="Website"/>
    <s v="Credit Card"/>
    <s v="Order assembled"/>
    <s v="Non-Registered Customer info"/>
    <s v="Paid"/>
    <s v="Shipment"/>
    <n v="281"/>
    <n v="401.83"/>
  </r>
  <r>
    <s v="AD01-9362"/>
    <n v="2020"/>
    <s v="Aug"/>
    <s v="Website"/>
    <s v="Credit Card"/>
    <s v="Order assembled"/>
    <s v="Non-Registered Customer info"/>
    <s v="Paid"/>
    <s v="Shipment"/>
    <n v="275"/>
    <n v="393.25"/>
  </r>
  <r>
    <s v="AD01-9361"/>
    <n v="2020"/>
    <s v="Aug"/>
    <s v="Website"/>
    <s v="Credit Card"/>
    <s v="Order assembled"/>
    <s v="Non-Registered Customer info"/>
    <s v="Paid"/>
    <s v="Download"/>
    <n v="215"/>
    <n v="307.45"/>
  </r>
  <r>
    <s v="AD01-9363"/>
    <n v="2020"/>
    <s v="Aug"/>
    <s v="Website"/>
    <s v="Credit Card"/>
    <s v="Order assembled"/>
    <s v="Non-Registered Customer info"/>
    <s v="Paid"/>
    <s v="Download"/>
    <n v="263"/>
    <n v="376.09000000000003"/>
  </r>
  <r>
    <s v="AD01-9362"/>
    <n v="2020"/>
    <s v="Aug"/>
    <s v="Website"/>
    <s v="Credit Card"/>
    <s v="Order assembled"/>
    <s v="Non-Registered Customer info"/>
    <s v="Paid"/>
    <s v="Download"/>
    <n v="776"/>
    <n v="1109.68"/>
  </r>
  <r>
    <s v="AD01-9361"/>
    <n v="2020"/>
    <s v="Dec"/>
    <s v="Website"/>
    <s v="Credit Card"/>
    <s v="Order assembled"/>
    <s v="Non-Registered Customer info"/>
    <s v="Paid"/>
    <s v="Shipment"/>
    <n v="224"/>
    <n v="526.24"/>
  </r>
  <r>
    <s v="AD01-9361"/>
    <n v="2020"/>
    <s v="Dec"/>
    <s v="Website"/>
    <s v="Credit Card"/>
    <s v="Order assembled"/>
    <s v="Non-Registered Customer info"/>
    <s v="Paid"/>
    <s v="Shipment"/>
    <n v="218"/>
    <n v="526.24"/>
  </r>
  <r>
    <s v="AD01-9361"/>
    <n v="2020"/>
    <s v="Dec"/>
    <s v="Website"/>
    <s v="Credit Card"/>
    <s v="Order assembled"/>
    <s v="Non-Registered Customer info"/>
    <s v="Paid"/>
    <s v="Shipment"/>
    <n v="212"/>
    <n v="526.24"/>
  </r>
  <r>
    <s v="AD01-9361"/>
    <n v="2020"/>
    <s v="Dec"/>
    <s v="Website"/>
    <s v="Credit Card"/>
    <s v="Order assembled"/>
    <s v="Non-Registered Customer info"/>
    <s v="Paid"/>
    <s v="Download"/>
    <n v="194"/>
    <n v="277.42"/>
  </r>
  <r>
    <s v="AD01-9362"/>
    <n v="2020"/>
    <s v="Dec"/>
    <s v="Website"/>
    <s v="Credit Card"/>
    <s v="Order assembled"/>
    <s v="Non-Registered Customer info"/>
    <s v="Paid"/>
    <s v="Download"/>
    <n v="242"/>
    <n v="346.06"/>
  </r>
  <r>
    <s v="AD01-9362"/>
    <n v="2020"/>
    <s v="Dec"/>
    <s v="Website"/>
    <s v="Credit Card"/>
    <s v="Order assembled"/>
    <s v="Non-Registered Customer info"/>
    <s v="Paid"/>
    <s v="Download"/>
    <n v="164"/>
    <n v="234.51999999999998"/>
  </r>
  <r>
    <s v="AD01-9364"/>
    <n v="2020"/>
    <s v="Dec"/>
    <s v="Website"/>
    <s v="Credit Card"/>
    <s v="Order assembled"/>
    <s v="Non-Registered Customer info"/>
    <s v="Paid"/>
    <s v="Download"/>
    <n v="238"/>
    <n v="340.34000000000003"/>
  </r>
  <r>
    <s v="AD01-9361"/>
    <n v="2020"/>
    <s v="Dec"/>
    <s v="Website"/>
    <s v="Credit Card"/>
    <s v="Order assembled"/>
    <s v="Non-Registered Customer info"/>
    <s v="Paid"/>
    <s v="Download"/>
    <n v="166"/>
    <n v="237.38"/>
  </r>
  <r>
    <s v="AD01-9364"/>
    <n v="2020"/>
    <s v="Dec"/>
    <s v="Website"/>
    <s v="Credit Card"/>
    <s v="Order assembled"/>
    <s v="Non-Registered Customer info"/>
    <s v="Paid"/>
    <s v="Shipment"/>
    <n v="222"/>
    <n v="526.24"/>
  </r>
  <r>
    <s v="AD01-9361"/>
    <n v="2020"/>
    <s v="Dec"/>
    <s v="Website"/>
    <s v="Credit Card"/>
    <s v="Order assembled"/>
    <s v="Non-Registered Customer info"/>
    <s v="Paid"/>
    <s v="Shipment"/>
    <n v="216"/>
    <n v="526.24"/>
  </r>
  <r>
    <s v="AD01-9362"/>
    <n v="2020"/>
    <s v="Dec"/>
    <s v="Website"/>
    <s v="Credit Card"/>
    <s v="Order assembled"/>
    <s v="Non-Registered Customer info"/>
    <s v="Paid"/>
    <s v="Download"/>
    <n v="684"/>
    <n v="978.12"/>
  </r>
  <r>
    <s v="AD01-9363"/>
    <n v="2020"/>
    <s v="Dec"/>
    <s v="Website"/>
    <s v="Credit Card"/>
    <s v="Order assembled"/>
    <s v="Non-Registered Customer info"/>
    <s v="Paid"/>
    <s v="Download"/>
    <n v="717"/>
    <n v="1025.31"/>
  </r>
  <r>
    <s v="AD01-9362"/>
    <n v="2020"/>
    <s v="Dec"/>
    <s v="Website"/>
    <s v="Credit Card"/>
    <s v="Order assembled"/>
    <s v="Non-Registered Customer info"/>
    <s v="Paid"/>
    <s v="Download"/>
    <n v="770"/>
    <n v="1101.0999999999999"/>
  </r>
  <r>
    <s v="AD01-9362"/>
    <n v="2020"/>
    <s v="Dec"/>
    <s v="Website"/>
    <s v="Credit Card"/>
    <s v="Order assembled"/>
    <s v="Non-Registered Customer info"/>
    <s v="Paid"/>
    <s v="Shipment"/>
    <n v="225"/>
    <n v="321.75"/>
  </r>
  <r>
    <s v="AD01-9363"/>
    <n v="2020"/>
    <s v="Dec"/>
    <s v="Website"/>
    <s v="Credit Card"/>
    <s v="Order assembled"/>
    <s v="Non-Registered Customer info"/>
    <s v="Paid"/>
    <s v="Shipment"/>
    <n v="219"/>
    <n v="313.17"/>
  </r>
  <r>
    <s v="AD01-9364"/>
    <n v="2020"/>
    <s v="Dec"/>
    <s v="Website"/>
    <s v="Credit Card"/>
    <s v="Order assembled"/>
    <s v="Non-Registered Customer info"/>
    <s v="Paid"/>
    <s v="Shipment"/>
    <n v="213"/>
    <n v="304.59000000000003"/>
  </r>
  <r>
    <s v="AD01-9362"/>
    <n v="2020"/>
    <s v="Dec"/>
    <s v="Website"/>
    <s v="Credit Card"/>
    <s v="Order assembled"/>
    <s v="Non-Registered Customer info"/>
    <s v="Paid"/>
    <s v="Download"/>
    <n v="195"/>
    <n v="278.85000000000002"/>
  </r>
  <r>
    <s v="AD01-9362"/>
    <n v="2020"/>
    <s v="Dec"/>
    <s v="Website"/>
    <s v="Credit Card"/>
    <s v="Order assembled"/>
    <s v="Non-Registered Customer info"/>
    <s v="Paid"/>
    <s v="Download"/>
    <n v="810"/>
    <n v="526.24"/>
  </r>
  <r>
    <s v="AD01-9361"/>
    <n v="2020"/>
    <s v="Dec"/>
    <s v="Website"/>
    <s v="Credit Card"/>
    <s v="Order assembled"/>
    <s v="Non-Registered Customer info"/>
    <s v="Paid"/>
    <s v="Download"/>
    <n v="193"/>
    <n v="275.99"/>
  </r>
  <r>
    <s v="AD01-9364"/>
    <n v="2020"/>
    <s v="Dec"/>
    <s v="Website"/>
    <s v="Credit Card"/>
    <s v="Order assembled"/>
    <s v="Non-Registered Customer info"/>
    <s v="Paid"/>
    <s v="Download"/>
    <n v="241"/>
    <n v="344.63"/>
  </r>
  <r>
    <s v="AD01-9361"/>
    <n v="2020"/>
    <s v="Dec"/>
    <s v="Website"/>
    <s v="Credit Card"/>
    <s v="Order assembled"/>
    <s v="Non-Registered Customer info"/>
    <s v="Paid"/>
    <s v="Shipment"/>
    <n v="221"/>
    <n v="316.02999999999997"/>
  </r>
  <r>
    <s v="AD01-9362"/>
    <n v="2020"/>
    <s v="Dec"/>
    <s v="Website"/>
    <s v="Credit Card"/>
    <s v="Order assembled"/>
    <s v="Non-Registered Customer info"/>
    <s v="Paid"/>
    <s v="Shipment"/>
    <n v="215"/>
    <n v="307.45"/>
  </r>
  <r>
    <s v="AD01-9362"/>
    <n v="2020"/>
    <s v="Dec"/>
    <s v="Website"/>
    <s v="Credit Card"/>
    <s v="Order assembled"/>
    <s v="Non-Registered Customer info"/>
    <s v="Paid"/>
    <s v="Download"/>
    <n v="191"/>
    <n v="273.13"/>
  </r>
  <r>
    <s v="AD01-9361"/>
    <n v="2020"/>
    <s v="Dec"/>
    <s v="Website"/>
    <s v="Credit Card"/>
    <s v="Order assembled"/>
    <s v="Non-Registered Customer info"/>
    <s v="Paid"/>
    <s v="Download"/>
    <n v="239"/>
    <n v="341.77"/>
  </r>
  <r>
    <s v="AD01-9361"/>
    <n v="2020"/>
    <s v="Dec"/>
    <s v="Website"/>
    <s v="Credit Card"/>
    <s v="Order assembled"/>
    <s v="Non-Registered Customer info"/>
    <s v="Paid"/>
    <s v="Download"/>
    <n v="779"/>
    <n v="1113.97"/>
  </r>
  <r>
    <s v="AD01-9362"/>
    <n v="2020"/>
    <s v="Feb"/>
    <s v="Website"/>
    <s v="Credit Card"/>
    <s v="Order assembled"/>
    <s v="Non-Registered Customer info"/>
    <s v="Paid"/>
    <s v="Download"/>
    <n v="248"/>
    <n v="354.64"/>
  </r>
  <r>
    <s v="AD01-9364"/>
    <n v="2020"/>
    <s v="Feb"/>
    <s v="Website"/>
    <s v="Credit Card"/>
    <s v="Order assembled"/>
    <s v="Non-Registered Customer info"/>
    <s v="Paid"/>
    <s v="Download"/>
    <n v="218"/>
    <n v="311.74"/>
  </r>
  <r>
    <s v="AD01-9362"/>
    <n v="2020"/>
    <s v="Feb"/>
    <s v="Website"/>
    <s v="Credit Card"/>
    <s v="Order assembled"/>
    <s v="Non-Registered Customer info"/>
    <s v="Paid"/>
    <s v="Download"/>
    <n v="244"/>
    <n v="348.92"/>
  </r>
  <r>
    <s v="AD01-9364"/>
    <n v="2020"/>
    <s v="Feb"/>
    <s v="Website"/>
    <s v="Credit Card"/>
    <s v="Order assembled"/>
    <s v="Non-Registered Customer info"/>
    <s v="Paid"/>
    <s v="Download"/>
    <n v="292"/>
    <n v="417.56"/>
  </r>
  <r>
    <s v="AD01-9362"/>
    <n v="2020"/>
    <s v="Feb"/>
    <s v="Website"/>
    <s v="Credit Card"/>
    <s v="Order assembled"/>
    <s v="Non-Registered Customer info"/>
    <s v="Paid"/>
    <s v="Download"/>
    <n v="220"/>
    <n v="314.60000000000002"/>
  </r>
  <r>
    <s v="AD01-9364"/>
    <n v="2020"/>
    <s v="Feb"/>
    <s v="Website"/>
    <s v="Credit Card"/>
    <s v="Order assembled"/>
    <s v="Non-Registered Customer info"/>
    <s v="Paid"/>
    <s v="Download"/>
    <n v="675"/>
    <n v="965.25"/>
  </r>
  <r>
    <s v="AD01-9362"/>
    <n v="2020"/>
    <s v="Feb"/>
    <s v="Website"/>
    <s v="Credit Card"/>
    <s v="Order assembled"/>
    <s v="Non-Registered Customer info"/>
    <s v="Paid"/>
    <s v="Download"/>
    <n v="708"/>
    <n v="1012.44"/>
  </r>
  <r>
    <s v="AD01-9361"/>
    <n v="2020"/>
    <s v="Feb"/>
    <s v="Website"/>
    <s v="Credit Card"/>
    <s v="Order assembled"/>
    <s v="Non-Registered Customer info"/>
    <s v="Paid"/>
    <s v="Download"/>
    <n v="761"/>
    <n v="1088.23"/>
  </r>
  <r>
    <s v="AD01-9361"/>
    <n v="2020"/>
    <s v="Feb"/>
    <s v="Website"/>
    <s v="Credit Card"/>
    <s v="Order assembled"/>
    <s v="Non-Registered Customer info"/>
    <s v="Paid"/>
    <s v="Download"/>
    <n v="249"/>
    <n v="356.07"/>
  </r>
  <r>
    <s v="AD01-9362"/>
    <n v="2020"/>
    <s v="Feb"/>
    <s v="Website"/>
    <s v="Credit Card"/>
    <s v="Order assembled"/>
    <s v="Non-Registered Customer info"/>
    <s v="Paid"/>
    <s v="Download"/>
    <n v="748"/>
    <n v="526.24"/>
  </r>
  <r>
    <s v="AD01-9364"/>
    <n v="2020"/>
    <s v="Feb"/>
    <s v="Website"/>
    <s v="Credit Card"/>
    <s v="Order assembled"/>
    <s v="Non-Registered Customer info"/>
    <s v="Paid"/>
    <s v="Download"/>
    <n v="801"/>
    <n v="526.24"/>
  </r>
  <r>
    <s v="AD01-9362"/>
    <n v="2020"/>
    <s v="Feb"/>
    <s v="Website"/>
    <s v="Credit Card"/>
    <s v="Order assembled"/>
    <s v="Non-Registered Customer info"/>
    <s v="Paid"/>
    <s v="Download"/>
    <n v="247"/>
    <n v="353.21"/>
  </r>
  <r>
    <s v="AD01-9362"/>
    <n v="2020"/>
    <s v="Feb"/>
    <s v="Website"/>
    <s v="Credit Card"/>
    <s v="Order assembled"/>
    <s v="Non-Registered Customer info"/>
    <s v="Paid"/>
    <s v="Download"/>
    <n v="295"/>
    <n v="421.85"/>
  </r>
  <r>
    <s v="AD01-9362"/>
    <n v="2020"/>
    <s v="Feb"/>
    <s v="Website"/>
    <s v="Credit Card"/>
    <s v="Order assembled"/>
    <s v="Non-Registered Customer info"/>
    <s v="Paid"/>
    <s v="Download"/>
    <n v="217"/>
    <n v="310.31"/>
  </r>
  <r>
    <s v="AD01-9364"/>
    <n v="2020"/>
    <s v="Feb"/>
    <s v="Website"/>
    <s v="Credit Card"/>
    <s v="Order assembled"/>
    <s v="Non-Registered Customer info"/>
    <s v="Paid"/>
    <s v="Download"/>
    <n v="245"/>
    <n v="350.35"/>
  </r>
  <r>
    <s v="AD01-9361"/>
    <n v="2020"/>
    <s v="Feb"/>
    <s v="Website"/>
    <s v="Credit Card"/>
    <s v="Order assembled"/>
    <s v="Non-Registered Customer info"/>
    <s v="Paid"/>
    <s v="Download"/>
    <n v="293"/>
    <n v="418.99"/>
  </r>
  <r>
    <s v="AD01-9362"/>
    <n v="2020"/>
    <s v="Feb"/>
    <s v="Website"/>
    <s v="Credit Card"/>
    <s v="Order assembled"/>
    <s v="Non-Registered Customer info"/>
    <s v="Paid"/>
    <s v="Download"/>
    <n v="770"/>
    <n v="1101.0999999999999"/>
  </r>
  <r>
    <s v="AD01-9361"/>
    <n v="2020"/>
    <s v="Jan"/>
    <s v="Website"/>
    <s v="Credit Card"/>
    <s v="Order assembled"/>
    <s v="Non-Registered Customer info"/>
    <s v="Paid"/>
    <s v="Download"/>
    <n v="254"/>
    <n v="388.62"/>
  </r>
  <r>
    <s v="AD01-9361"/>
    <n v="2020"/>
    <s v="Jan"/>
    <s v="Website"/>
    <s v="Credit Card"/>
    <s v="Order assembled"/>
    <s v="Non-Registered Customer info"/>
    <s v="Paid"/>
    <s v="Download"/>
    <n v="296"/>
    <n v="423.28"/>
  </r>
  <r>
    <s v="AD01-9364"/>
    <n v="2020"/>
    <s v="Jan"/>
    <s v="Website"/>
    <s v="Credit Card"/>
    <s v="Order assembled"/>
    <s v="Non-Registered Customer info"/>
    <s v="Paid"/>
    <s v="Download"/>
    <n v="224"/>
    <n v="320.32"/>
  </r>
  <r>
    <s v="AD01-9362"/>
    <n v="2020"/>
    <s v="Jan"/>
    <s v="Website"/>
    <s v="Credit Card"/>
    <s v="Order assembled"/>
    <s v="Non-Registered Customer info"/>
    <s v="Paid"/>
    <s v="Shipment"/>
    <n v="370"/>
    <n v="529.1"/>
  </r>
  <r>
    <s v="AD01-9362"/>
    <n v="2020"/>
    <s v="Jan"/>
    <s v="Website"/>
    <s v="Credit Card"/>
    <s v="Order assembled"/>
    <s v="Non-Registered Customer info"/>
    <s v="Paid"/>
    <s v="Download"/>
    <n v="250"/>
    <n v="357.5"/>
  </r>
  <r>
    <s v="AD01-9362"/>
    <n v="2020"/>
    <s v="Jan"/>
    <s v="Website"/>
    <s v="Credit Card"/>
    <s v="Order assembled"/>
    <s v="Non-Registered Customer info"/>
    <s v="Paid"/>
    <s v="Download"/>
    <n v="298"/>
    <n v="426.14"/>
  </r>
  <r>
    <s v="AD01-9364"/>
    <n v="2020"/>
    <s v="Jan"/>
    <s v="Website"/>
    <s v="Credit Card"/>
    <s v="Order assembled"/>
    <s v="Non-Registered Customer info"/>
    <s v="Paid"/>
    <s v="Download"/>
    <n v="226"/>
    <n v="323.18"/>
  </r>
  <r>
    <s v="AD01-9364"/>
    <n v="2020"/>
    <s v="Jan"/>
    <s v="Website"/>
    <s v="Credit Card"/>
    <s v="Order assembled"/>
    <s v="Non-Registered Customer info"/>
    <s v="Paid"/>
    <s v="Shipment"/>
    <n v="372"/>
    <n v="526.24"/>
  </r>
  <r>
    <s v="AD01-9363"/>
    <n v="2020"/>
    <s v="Jan"/>
    <s v="Website"/>
    <s v="Credit Card"/>
    <s v="Order assembled"/>
    <s v="Non-Registered Customer info"/>
    <s v="Paid"/>
    <s v="Download"/>
    <n v="674"/>
    <n v="963.81999999999994"/>
  </r>
  <r>
    <s v="AD01-9364"/>
    <n v="2020"/>
    <s v="Jan"/>
    <s v="Website"/>
    <s v="Credit Card"/>
    <s v="Order assembled"/>
    <s v="Non-Registered Customer info"/>
    <s v="Paid"/>
    <s v="Download"/>
    <n v="707"/>
    <n v="1011.01"/>
  </r>
  <r>
    <s v="AD01-9361"/>
    <n v="2020"/>
    <s v="Jan"/>
    <s v="Website"/>
    <s v="Credit Card"/>
    <s v="Order assembled"/>
    <s v="Non-Registered Customer info"/>
    <s v="Paid"/>
    <s v="Download"/>
    <n v="747"/>
    <n v="526.24"/>
  </r>
  <r>
    <s v="AD01-9363"/>
    <n v="2020"/>
    <s v="Jan"/>
    <s v="Website"/>
    <s v="Credit Card"/>
    <s v="Order assembled"/>
    <s v="Non-Registered Customer info"/>
    <s v="Paid"/>
    <s v="Download"/>
    <n v="800"/>
    <n v="526.24"/>
  </r>
  <r>
    <s v="AD01-9364"/>
    <n v="2020"/>
    <s v="Jan"/>
    <s v="Website"/>
    <s v="Credit Card"/>
    <s v="Order assembled"/>
    <s v="Non-Registered Customer info"/>
    <s v="Paid"/>
    <s v="Download"/>
    <n v="253"/>
    <n v="361.78999999999996"/>
  </r>
  <r>
    <s v="AD01-9362"/>
    <n v="2020"/>
    <s v="Jan"/>
    <s v="Website"/>
    <s v="Credit Card"/>
    <s v="Order assembled"/>
    <s v="Non-Registered Customer info"/>
    <s v="Paid"/>
    <s v="Download"/>
    <n v="223"/>
    <n v="318.89"/>
  </r>
  <r>
    <s v="AD01-9361"/>
    <n v="2020"/>
    <s v="Jan"/>
    <s v="Website"/>
    <s v="Credit Card"/>
    <s v="Order assembled"/>
    <s v="Non-Registered Customer info"/>
    <s v="Paid"/>
    <s v="Shipment"/>
    <n v="873"/>
    <n v="1248.3899999999999"/>
  </r>
  <r>
    <s v="AD01-9364"/>
    <n v="2020"/>
    <s v="Jan"/>
    <s v="Website"/>
    <s v="Credit Card"/>
    <s v="Order assembled"/>
    <s v="Non-Registered Customer info"/>
    <s v="Paid"/>
    <s v="Download"/>
    <n v="251"/>
    <n v="358.93"/>
  </r>
  <r>
    <s v="AD01-9361"/>
    <n v="2020"/>
    <s v="Jan"/>
    <s v="Website"/>
    <s v="Credit Card"/>
    <s v="Order assembled"/>
    <s v="Non-Registered Customer info"/>
    <s v="Paid"/>
    <s v="Download"/>
    <n v="299"/>
    <n v="427.57"/>
  </r>
  <r>
    <s v="AD01-9361"/>
    <n v="2020"/>
    <s v="Jan"/>
    <s v="Website"/>
    <s v="Credit Card"/>
    <s v="Order assembled"/>
    <s v="Non-Registered Customer info"/>
    <s v="Paid"/>
    <s v="Download"/>
    <n v="769"/>
    <n v="1099.67"/>
  </r>
  <r>
    <s v="AD01-9361"/>
    <n v="2020"/>
    <s v="Jul"/>
    <s v="Website"/>
    <s v="Credit Card"/>
    <s v="Order assembled"/>
    <s v="Non-Registered Customer info"/>
    <s v="Paid"/>
    <s v="Shipment"/>
    <n v="302"/>
    <n v="431.86"/>
  </r>
  <r>
    <s v="AD01-9362"/>
    <n v="2020"/>
    <s v="Jul"/>
    <s v="Website"/>
    <s v="Credit Card"/>
    <s v="Order assembled"/>
    <s v="Non-Registered Customer info"/>
    <s v="Paid"/>
    <s v="Shipment"/>
    <n v="296"/>
    <n v="423.28"/>
  </r>
  <r>
    <s v="AD01-9362"/>
    <n v="2020"/>
    <s v="Jul"/>
    <s v="Website"/>
    <s v="Credit Card"/>
    <s v="Order assembled"/>
    <s v="Non-Registered Customer info"/>
    <s v="Paid"/>
    <s v="Download"/>
    <n v="218"/>
    <n v="311.74"/>
  </r>
  <r>
    <s v="AD01-9361"/>
    <n v="2020"/>
    <s v="Jul"/>
    <s v="Website"/>
    <s v="Credit Card"/>
    <s v="Order assembled"/>
    <s v="Non-Registered Customer info"/>
    <s v="Paid"/>
    <s v="Download"/>
    <n v="266"/>
    <n v="380.38"/>
  </r>
  <r>
    <s v="AD01-9362"/>
    <n v="2020"/>
    <s v="Jul"/>
    <s v="Website"/>
    <s v="Credit Card"/>
    <s v="Order assembled"/>
    <s v="Non-Registered Customer info"/>
    <s v="Paid"/>
    <s v="Download"/>
    <n v="194"/>
    <n v="277.42"/>
  </r>
  <r>
    <s v="AD01-9361"/>
    <n v="2020"/>
    <s v="Jul"/>
    <s v="Website"/>
    <s v="Credit Card"/>
    <s v="Order assembled"/>
    <s v="Non-Registered Customer info"/>
    <s v="Paid"/>
    <s v="Download"/>
    <n v="220"/>
    <n v="314.60000000000002"/>
  </r>
  <r>
    <s v="AD01-9361"/>
    <n v="2020"/>
    <s v="Jul"/>
    <s v="Website"/>
    <s v="Credit Card"/>
    <s v="Order assembled"/>
    <s v="Non-Registered Customer info"/>
    <s v="Paid"/>
    <s v="Download"/>
    <n v="268"/>
    <n v="383.24"/>
  </r>
  <r>
    <s v="AD01-9362"/>
    <n v="2020"/>
    <s v="Jul"/>
    <s v="Website"/>
    <s v="Credit Card"/>
    <s v="Order assembled"/>
    <s v="Non-Registered Customer info"/>
    <s v="Paid"/>
    <s v="Download"/>
    <n v="306"/>
    <n v="526.24"/>
  </r>
  <r>
    <s v="AD01-9364"/>
    <n v="2020"/>
    <s v="Jul"/>
    <s v="Website"/>
    <s v="Credit Card"/>
    <s v="Order assembled"/>
    <s v="Non-Registered Customer info"/>
    <s v="Paid"/>
    <s v="Download"/>
    <n v="300"/>
    <n v="526.24"/>
  </r>
  <r>
    <s v="AD01-9362"/>
    <n v="2020"/>
    <s v="Jul"/>
    <s v="Website"/>
    <s v="Credit Card"/>
    <s v="Order assembled"/>
    <s v="Non-Registered Customer info"/>
    <s v="Paid"/>
    <s v="Download"/>
    <n v="294"/>
    <n v="526.24"/>
  </r>
  <r>
    <s v="AD01-9362"/>
    <n v="2020"/>
    <s v="Jul"/>
    <s v="Website"/>
    <s v="Credit Card"/>
    <s v="Order assembled"/>
    <s v="Non-Registered Customer info"/>
    <s v="Paid"/>
    <s v="Download"/>
    <n v="679"/>
    <n v="970.97"/>
  </r>
  <r>
    <s v="AD01-9362"/>
    <n v="2020"/>
    <s v="Jul"/>
    <s v="Website"/>
    <s v="Credit Card"/>
    <s v="Order assembled"/>
    <s v="Non-Registered Customer info"/>
    <s v="Paid"/>
    <s v="Download"/>
    <n v="713"/>
    <n v="1019.5899999999999"/>
  </r>
  <r>
    <s v="AD01-9364"/>
    <n v="2020"/>
    <s v="Jul"/>
    <s v="Website"/>
    <s v="Credit Card"/>
    <s v="Order assembled"/>
    <s v="Non-Registered Customer info"/>
    <s v="Paid"/>
    <s v="Download"/>
    <n v="766"/>
    <n v="1095.3800000000001"/>
  </r>
  <r>
    <s v="AD01-9361"/>
    <n v="2020"/>
    <s v="Jul"/>
    <s v="Website"/>
    <s v="Credit Card"/>
    <s v="Order assembled"/>
    <s v="Non-Registered Customer info"/>
    <s v="Paid"/>
    <s v="Download"/>
    <n v="303"/>
    <n v="433.28999999999996"/>
  </r>
  <r>
    <s v="AD01-9361"/>
    <n v="2020"/>
    <s v="Jul"/>
    <s v="Website"/>
    <s v="Credit Card"/>
    <s v="Order assembled"/>
    <s v="Non-Registered Customer info"/>
    <s v="Paid"/>
    <s v="Download"/>
    <n v="297"/>
    <n v="424.71"/>
  </r>
  <r>
    <s v="AD01-9362"/>
    <n v="2020"/>
    <s v="Jul"/>
    <s v="Website"/>
    <s v="Credit Card"/>
    <s v="Order assembled"/>
    <s v="Non-Registered Customer info"/>
    <s v="Paid"/>
    <s v="Download"/>
    <n v="291"/>
    <n v="416.13"/>
  </r>
  <r>
    <s v="AD01-9364"/>
    <n v="2020"/>
    <s v="Jul"/>
    <s v="Website"/>
    <s v="Credit Card"/>
    <s v="Order assembled"/>
    <s v="Non-Registered Customer info"/>
    <s v="Paid"/>
    <s v="Download"/>
    <n v="219"/>
    <n v="313.17"/>
  </r>
  <r>
    <s v="AD01-9364"/>
    <n v="2020"/>
    <s v="Jul"/>
    <s v="Website"/>
    <s v="Credit Card"/>
    <s v="Order assembled"/>
    <s v="Non-Registered Customer info"/>
    <s v="Paid"/>
    <s v="Download"/>
    <n v="752"/>
    <n v="526.24"/>
  </r>
  <r>
    <s v="AD01-9362"/>
    <n v="2020"/>
    <s v="Jul"/>
    <s v="Website"/>
    <s v="Credit Card"/>
    <s v="Order assembled"/>
    <s v="Non-Registered Customer info"/>
    <s v="Paid"/>
    <s v="Download"/>
    <n v="805"/>
    <n v="526.24"/>
  </r>
  <r>
    <s v="AD01-9362"/>
    <n v="2020"/>
    <s v="Jul"/>
    <s v="Website"/>
    <s v="Credit Card"/>
    <s v="Order assembled"/>
    <s v="Non-Registered Customer info"/>
    <s v="Paid"/>
    <s v="Download"/>
    <n v="265"/>
    <n v="378.95"/>
  </r>
  <r>
    <s v="AD01-9361"/>
    <n v="2020"/>
    <s v="Jul"/>
    <s v="Website"/>
    <s v="Credit Card"/>
    <s v="Order assembled"/>
    <s v="Non-Registered Customer info"/>
    <s v="Paid"/>
    <s v="Download"/>
    <n v="193"/>
    <n v="275.99"/>
  </r>
  <r>
    <s v="AD01-9364"/>
    <n v="2020"/>
    <s v="Jul"/>
    <s v="Website"/>
    <s v="Credit Card"/>
    <s v="Order assembled"/>
    <s v="Non-Registered Customer info"/>
    <s v="Paid"/>
    <s v="Shipment"/>
    <n v="884"/>
    <n v="1264.1199999999999"/>
  </r>
  <r>
    <s v="AD01-9362"/>
    <n v="2020"/>
    <s v="Jul"/>
    <s v="Website"/>
    <s v="Credit Card"/>
    <s v="Order assembled"/>
    <s v="Non-Registered Customer info"/>
    <s v="Paid"/>
    <s v="Shipment"/>
    <n v="885"/>
    <n v="1265.55"/>
  </r>
  <r>
    <s v="AD01-9362"/>
    <n v="2020"/>
    <s v="Jul"/>
    <s v="Website"/>
    <s v="Credit Card"/>
    <s v="Order assembled"/>
    <s v="Non-Registered Customer info"/>
    <s v="Paid"/>
    <s v="Shipment"/>
    <n v="886"/>
    <n v="1266.98"/>
  </r>
  <r>
    <s v="AD01-9362"/>
    <n v="2020"/>
    <s v="Jul"/>
    <s v="Website"/>
    <s v="Credit Card"/>
    <s v="Order assembled"/>
    <s v="Non-Registered Customer info"/>
    <s v="Paid"/>
    <s v="Download"/>
    <n v="221"/>
    <n v="316.02999999999997"/>
  </r>
  <r>
    <s v="AD01-9362"/>
    <n v="2020"/>
    <s v="Jul"/>
    <s v="Website"/>
    <s v="Credit Card"/>
    <s v="Order assembled"/>
    <s v="Non-Registered Customer info"/>
    <s v="Paid"/>
    <s v="Download"/>
    <n v="269"/>
    <n v="384.67"/>
  </r>
  <r>
    <s v="AD01-9362"/>
    <n v="2020"/>
    <s v="Jul"/>
    <s v="Website"/>
    <s v="Credit Card"/>
    <s v="Order assembled"/>
    <s v="Non-Registered Customer info"/>
    <s v="Paid"/>
    <s v="Download"/>
    <n v="775"/>
    <n v="1108.25"/>
  </r>
  <r>
    <s v="AD01-9361"/>
    <n v="2020"/>
    <s v="Jun"/>
    <s v="Website"/>
    <s v="Credit Card"/>
    <s v="Order assembled"/>
    <s v="Non-Registered Customer info"/>
    <s v="Paid"/>
    <s v="Shipment"/>
    <n v="320"/>
    <n v="457.6"/>
  </r>
  <r>
    <s v="AD01-9362"/>
    <n v="2020"/>
    <s v="Jun"/>
    <s v="Website"/>
    <s v="Credit Card"/>
    <s v="Order assembled"/>
    <s v="Non-Registered Customer info"/>
    <s v="Paid"/>
    <s v="Shipment"/>
    <n v="314"/>
    <n v="449.02"/>
  </r>
  <r>
    <s v="AD01-9361"/>
    <n v="2020"/>
    <s v="Jun"/>
    <s v="Website"/>
    <s v="Credit Card"/>
    <s v="Order assembled"/>
    <s v="Non-Registered Customer info"/>
    <s v="Paid"/>
    <s v="Shipment"/>
    <n v="308"/>
    <n v="440.44"/>
  </r>
  <r>
    <s v="AD01-9362"/>
    <n v="2020"/>
    <s v="Jun"/>
    <s v="Website"/>
    <s v="Credit Card"/>
    <s v="Order assembled"/>
    <s v="Non-Registered Customer info"/>
    <s v="Paid"/>
    <s v="Download"/>
    <n v="224"/>
    <n v="320.32"/>
  </r>
  <r>
    <s v="AD01-9361"/>
    <n v="2020"/>
    <s v="Jun"/>
    <s v="Website"/>
    <s v="Credit Card"/>
    <s v="Order assembled"/>
    <s v="Non-Registered Customer info"/>
    <s v="Paid"/>
    <s v="Download"/>
    <n v="272"/>
    <n v="388.96"/>
  </r>
  <r>
    <s v="AD01-9364"/>
    <n v="2020"/>
    <s v="Jun"/>
    <s v="Website"/>
    <s v="Credit Card"/>
    <s v="Order assembled"/>
    <s v="Non-Registered Customer info"/>
    <s v="Paid"/>
    <s v="Download"/>
    <n v="200"/>
    <n v="286"/>
  </r>
  <r>
    <s v="AD01-9362"/>
    <n v="2020"/>
    <s v="Jun"/>
    <s v="Website"/>
    <s v="Credit Card"/>
    <s v="Order assembled"/>
    <s v="Non-Registered Customer info"/>
    <s v="Paid"/>
    <s v="Download"/>
    <n v="226"/>
    <n v="323.18"/>
  </r>
  <r>
    <s v="AD01-9362"/>
    <n v="2020"/>
    <s v="Jun"/>
    <s v="Website"/>
    <s v="Credit Card"/>
    <s v="Order assembled"/>
    <s v="Non-Registered Customer info"/>
    <s v="Paid"/>
    <s v="Download"/>
    <n v="274"/>
    <n v="391.82"/>
  </r>
  <r>
    <s v="AD01-9362"/>
    <n v="2020"/>
    <s v="Jun"/>
    <s v="Website"/>
    <s v="Credit Card"/>
    <s v="Order assembled"/>
    <s v="Non-Registered Customer info"/>
    <s v="Paid"/>
    <s v="Download"/>
    <n v="196"/>
    <n v="280.27999999999997"/>
  </r>
  <r>
    <s v="AD01-9361"/>
    <n v="2020"/>
    <s v="Jun"/>
    <s v="Website"/>
    <s v="Credit Card"/>
    <s v="Order assembled"/>
    <s v="Non-Registered Customer info"/>
    <s v="Paid"/>
    <s v="Download"/>
    <n v="318"/>
    <n v="526.24"/>
  </r>
  <r>
    <s v="AD01-9365"/>
    <n v="2020"/>
    <s v="Jun"/>
    <s v="Website"/>
    <s v="Credit Card"/>
    <s v="Order assembled"/>
    <s v="Non-Registered Customer info"/>
    <s v="Paid"/>
    <s v="Download"/>
    <n v="312"/>
    <n v="526.24"/>
  </r>
  <r>
    <s v="AD01-9364"/>
    <n v="2020"/>
    <s v="Jun"/>
    <s v="Website"/>
    <s v="Credit Card"/>
    <s v="Order assembled"/>
    <s v="Non-Registered Customer info"/>
    <s v="Paid"/>
    <s v="Download"/>
    <n v="712"/>
    <n v="1018.16"/>
  </r>
  <r>
    <s v="AD01-9361"/>
    <n v="2020"/>
    <s v="Jun"/>
    <s v="Website"/>
    <s v="Credit Card"/>
    <s v="Order assembled"/>
    <s v="Non-Registered Customer info"/>
    <s v="Paid"/>
    <s v="Download"/>
    <n v="765"/>
    <n v="1093.95"/>
  </r>
  <r>
    <s v="AD01-9362"/>
    <n v="2020"/>
    <s v="Jun"/>
    <s v="Website"/>
    <s v="Credit Card"/>
    <s v="Order assembled"/>
    <s v="Non-Registered Customer info"/>
    <s v="Paid"/>
    <s v="Shipment"/>
    <n v="321"/>
    <n v="459.03"/>
  </r>
  <r>
    <s v="AD01-9361"/>
    <n v="2020"/>
    <s v="Jun"/>
    <s v="Website"/>
    <s v="Credit Card"/>
    <s v="Order assembled"/>
    <s v="Non-Registered Customer info"/>
    <s v="Paid"/>
    <s v="Download"/>
    <n v="315"/>
    <n v="450.45"/>
  </r>
  <r>
    <s v="AD01-9364"/>
    <n v="2020"/>
    <s v="Jun"/>
    <s v="Website"/>
    <s v="Credit Card"/>
    <s v="Order assembled"/>
    <s v="Non-Registered Customer info"/>
    <s v="Paid"/>
    <s v="Download"/>
    <n v="309"/>
    <n v="441.87"/>
  </r>
  <r>
    <s v="AD01-9361"/>
    <n v="2020"/>
    <s v="Jun"/>
    <s v="Website"/>
    <s v="Credit Card"/>
    <s v="Order assembled"/>
    <s v="Non-Registered Customer info"/>
    <s v="Paid"/>
    <s v="Download"/>
    <n v="225"/>
    <n v="321.75"/>
  </r>
  <r>
    <s v="AD01-9361"/>
    <n v="2020"/>
    <s v="Jun"/>
    <s v="Website"/>
    <s v="Credit Card"/>
    <s v="Order assembled"/>
    <s v="Non-Registered Customer info"/>
    <s v="Paid"/>
    <s v="Download"/>
    <n v="751"/>
    <n v="526.24"/>
  </r>
  <r>
    <s v="AD01-9362"/>
    <n v="2020"/>
    <s v="Jun"/>
    <s v="Website"/>
    <s v="Credit Card"/>
    <s v="Order assembled"/>
    <s v="Non-Registered Customer info"/>
    <s v="Paid"/>
    <s v="Download"/>
    <n v="223"/>
    <n v="318.89"/>
  </r>
  <r>
    <s v="AD01-9365"/>
    <n v="2020"/>
    <s v="Jun"/>
    <s v="Website"/>
    <s v="Credit Card"/>
    <s v="Order assembled"/>
    <s v="Non-Registered Customer info"/>
    <s v="Paid"/>
    <s v="Download"/>
    <n v="271"/>
    <n v="387.53"/>
  </r>
  <r>
    <s v="AD01-9362"/>
    <n v="2020"/>
    <s v="Jun"/>
    <s v="Website"/>
    <s v="Credit Card"/>
    <s v="Order assembled"/>
    <s v="Non-Registered Customer info"/>
    <s v="Paid"/>
    <s v="Download"/>
    <n v="199"/>
    <n v="284.57"/>
  </r>
  <r>
    <s v="AD01-9364"/>
    <n v="2020"/>
    <s v="Jun"/>
    <s v="Website"/>
    <s v="Credit Card"/>
    <s v="Order assembled"/>
    <s v="Non-Registered Customer info"/>
    <s v="Paid"/>
    <s v="Shipment"/>
    <n v="882"/>
    <n v="1261.26"/>
  </r>
  <r>
    <s v="AD01-9361"/>
    <n v="2020"/>
    <s v="Jun"/>
    <s v="Website"/>
    <s v="Credit Card"/>
    <s v="Order assembled"/>
    <s v="Non-Registered Customer info"/>
    <s v="Paid"/>
    <s v="Shipment"/>
    <n v="883"/>
    <n v="1262.69"/>
  </r>
  <r>
    <s v="AD01-9364"/>
    <n v="2020"/>
    <s v="Jun"/>
    <s v="Website"/>
    <s v="Credit Card"/>
    <s v="Order assembled"/>
    <s v="Non-Registered Customer info"/>
    <s v="Paid"/>
    <s v="Download"/>
    <n v="227"/>
    <n v="324.61"/>
  </r>
  <r>
    <s v="AD01-9362"/>
    <n v="2020"/>
    <s v="Jun"/>
    <s v="Website"/>
    <s v="Credit Card"/>
    <s v="Order assembled"/>
    <s v="Non-Registered Customer info"/>
    <s v="Paid"/>
    <s v="Download"/>
    <n v="774"/>
    <n v="1106.82"/>
  </r>
  <r>
    <s v="AD01-9364"/>
    <n v="2020"/>
    <s v="Mar"/>
    <s v="Website"/>
    <s v="Credit Card"/>
    <s v="Order assembled"/>
    <s v="Non-Registered Customer info"/>
    <s v="Paid"/>
    <s v="Download"/>
    <n v="368"/>
    <n v="526.24"/>
  </r>
  <r>
    <s v="AD01-9364"/>
    <n v="2020"/>
    <s v="Mar"/>
    <s v="Website"/>
    <s v="Credit Card"/>
    <s v="Order assembled"/>
    <s v="Non-Registered Customer info"/>
    <s v="Paid"/>
    <s v="Shipment"/>
    <n v="362"/>
    <n v="517.66"/>
  </r>
  <r>
    <s v="AD01-9364"/>
    <n v="2020"/>
    <s v="Mar"/>
    <s v="Website"/>
    <s v="Credit Card"/>
    <s v="Order assembled"/>
    <s v="Non-Registered Customer info"/>
    <s v="Paid"/>
    <s v="Shipment"/>
    <n v="356"/>
    <n v="509.08"/>
  </r>
  <r>
    <s v="AD01-9363"/>
    <n v="2020"/>
    <s v="Mar"/>
    <s v="Website"/>
    <s v="Credit Card"/>
    <s v="Order assembled"/>
    <s v="Non-Registered Customer info"/>
    <s v="Paid"/>
    <s v="Download"/>
    <n v="242"/>
    <n v="346.06"/>
  </r>
  <r>
    <s v="AD01-9361"/>
    <n v="2020"/>
    <s v="Mar"/>
    <s v="Website"/>
    <s v="Credit Card"/>
    <s v="Order assembled"/>
    <s v="Non-Registered Customer info"/>
    <s v="Paid"/>
    <s v="Download"/>
    <n v="290"/>
    <n v="414.7"/>
  </r>
  <r>
    <s v="AD01-9362"/>
    <n v="2020"/>
    <s v="Mar"/>
    <s v="Website"/>
    <s v="Credit Card"/>
    <s v="Order assembled"/>
    <s v="Non-Registered Customer info"/>
    <s v="Paid"/>
    <s v="Download"/>
    <n v="212"/>
    <n v="303.15999999999997"/>
  </r>
  <r>
    <s v="AD01-9365"/>
    <n v="2020"/>
    <s v="Mar"/>
    <s v="Website"/>
    <s v="Credit Card"/>
    <s v="Order assembled"/>
    <s v="Non-Registered Customer info"/>
    <s v="Paid"/>
    <s v="Download"/>
    <n v="286"/>
    <n v="408.98"/>
  </r>
  <r>
    <s v="AD01-9363"/>
    <n v="2020"/>
    <s v="Mar"/>
    <s v="Website"/>
    <s v="Credit Card"/>
    <s v="Order assembled"/>
    <s v="Non-Registered Customer info"/>
    <s v="Paid"/>
    <s v="Download"/>
    <n v="214"/>
    <n v="306.02"/>
  </r>
  <r>
    <s v="AD01-9362"/>
    <n v="2020"/>
    <s v="Mar"/>
    <s v="Website"/>
    <s v="Credit Card"/>
    <s v="Order assembled"/>
    <s v="Non-Registered Customer info"/>
    <s v="Paid"/>
    <s v="Download"/>
    <n v="366"/>
    <n v="526.24"/>
  </r>
  <r>
    <s v="AD01-9362"/>
    <n v="2020"/>
    <s v="Mar"/>
    <s v="Website"/>
    <s v="Credit Card"/>
    <s v="Order assembled"/>
    <s v="Non-Registered Customer info"/>
    <s v="Paid"/>
    <s v="Shipment"/>
    <n v="360"/>
    <n v="526.24"/>
  </r>
  <r>
    <s v="AD01-9364"/>
    <n v="2020"/>
    <s v="Mar"/>
    <s v="Website"/>
    <s v="Credit Card"/>
    <s v="Order assembled"/>
    <s v="Non-Registered Customer info"/>
    <s v="Paid"/>
    <s v="Download"/>
    <n v="676"/>
    <n v="966.68000000000006"/>
  </r>
  <r>
    <s v="AD01-9364"/>
    <n v="2020"/>
    <s v="Mar"/>
    <s v="Website"/>
    <s v="Credit Card"/>
    <s v="Order assembled"/>
    <s v="Non-Registered Customer info"/>
    <s v="Paid"/>
    <s v="Download"/>
    <n v="709"/>
    <n v="1013.87"/>
  </r>
  <r>
    <s v="AD01-9361"/>
    <n v="2020"/>
    <s v="Mar"/>
    <s v="Website"/>
    <s v="Credit Card"/>
    <s v="Order assembled"/>
    <s v="Non-Registered Customer info"/>
    <s v="Paid"/>
    <s v="Download"/>
    <n v="762"/>
    <n v="1089.6599999999999"/>
  </r>
  <r>
    <s v="AD01-9361"/>
    <n v="2020"/>
    <s v="Mar"/>
    <s v="Website"/>
    <s v="Credit Card"/>
    <s v="Order assembled"/>
    <s v="Non-Registered Customer info"/>
    <s v="Paid"/>
    <s v="Download"/>
    <n v="369"/>
    <n v="527.66999999999996"/>
  </r>
  <r>
    <s v="AD01-9364"/>
    <n v="2020"/>
    <s v="Mar"/>
    <s v="Website"/>
    <s v="Credit Card"/>
    <s v="Order assembled"/>
    <s v="Non-Registered Customer info"/>
    <s v="Paid"/>
    <s v="Download"/>
    <n v="363"/>
    <n v="519.09"/>
  </r>
  <r>
    <s v="AD01-9365"/>
    <n v="2020"/>
    <s v="Mar"/>
    <s v="Website"/>
    <s v="Credit Card"/>
    <s v="Order assembled"/>
    <s v="Non-Registered Customer info"/>
    <s v="Paid"/>
    <s v="Shipment"/>
    <n v="357"/>
    <n v="510.51"/>
  </r>
  <r>
    <s v="AD01-9361"/>
    <n v="2020"/>
    <s v="Mar"/>
    <s v="Website"/>
    <s v="Credit Card"/>
    <s v="Order assembled"/>
    <s v="Non-Registered Customer info"/>
    <s v="Paid"/>
    <s v="Download"/>
    <n v="243"/>
    <n v="347.49"/>
  </r>
  <r>
    <s v="AD01-9364"/>
    <n v="2020"/>
    <s v="Mar"/>
    <s v="Website"/>
    <s v="Credit Card"/>
    <s v="Order assembled"/>
    <s v="Non-Registered Customer info"/>
    <s v="Paid"/>
    <s v="Download"/>
    <n v="802"/>
    <n v="526.24"/>
  </r>
  <r>
    <s v="AD01-9363"/>
    <n v="2020"/>
    <s v="Mar"/>
    <s v="Website"/>
    <s v="Credit Card"/>
    <s v="Order assembled"/>
    <s v="Non-Registered Customer info"/>
    <s v="Paid"/>
    <s v="Download"/>
    <n v="241"/>
    <n v="344.63"/>
  </r>
  <r>
    <s v="AD01-9362"/>
    <n v="2020"/>
    <s v="Mar"/>
    <s v="Website"/>
    <s v="Credit Card"/>
    <s v="Order assembled"/>
    <s v="Non-Registered Customer info"/>
    <s v="Paid"/>
    <s v="Download"/>
    <n v="289"/>
    <n v="413.27"/>
  </r>
  <r>
    <s v="AD01-9364"/>
    <n v="2020"/>
    <s v="Mar"/>
    <s v="Website"/>
    <s v="Credit Card"/>
    <s v="Order assembled"/>
    <s v="Non-Registered Customer info"/>
    <s v="Paid"/>
    <s v="Download"/>
    <n v="874"/>
    <n v="1249.82"/>
  </r>
  <r>
    <s v="AD01-9361"/>
    <n v="2020"/>
    <s v="Mar"/>
    <s v="Website"/>
    <s v="Credit Card"/>
    <s v="Order assembled"/>
    <s v="Non-Registered Customer info"/>
    <s v="Paid"/>
    <s v="Shipment"/>
    <n v="875"/>
    <n v="1251.25"/>
  </r>
  <r>
    <s v="AD01-9362"/>
    <n v="2020"/>
    <s v="Mar"/>
    <s v="Website"/>
    <s v="Credit Card"/>
    <s v="Order assembled"/>
    <s v="Non-Registered Customer info"/>
    <s v="Paid"/>
    <s v="Download"/>
    <n v="239"/>
    <n v="341.77"/>
  </r>
  <r>
    <s v="AD01-9362"/>
    <n v="2020"/>
    <s v="Mar"/>
    <s v="Website"/>
    <s v="Credit Card"/>
    <s v="Order assembled"/>
    <s v="Non-Registered Customer info"/>
    <s v="Paid"/>
    <s v="Download"/>
    <n v="287"/>
    <n v="410.40999999999997"/>
  </r>
  <r>
    <s v="AD01-9363"/>
    <n v="2020"/>
    <s v="Mar"/>
    <s v="Website"/>
    <s v="Credit Card"/>
    <s v="Order assembled"/>
    <s v="Non-Registered Customer info"/>
    <s v="Paid"/>
    <s v="Download"/>
    <n v="771"/>
    <n v="1102.53"/>
  </r>
  <r>
    <s v="AD01-9361"/>
    <n v="2020"/>
    <s v="May"/>
    <s v="Website"/>
    <s v="Credit Card"/>
    <s v="Order assembled"/>
    <s v="Non-Registered Customer info"/>
    <s v="Paid"/>
    <s v="Shipment"/>
    <n v="338"/>
    <n v="483.34000000000003"/>
  </r>
  <r>
    <s v="AD01-9361"/>
    <n v="2020"/>
    <s v="May"/>
    <s v="Website"/>
    <s v="Credit Card"/>
    <s v="Order assembled"/>
    <s v="Non-Registered Customer info"/>
    <s v="Paid"/>
    <s v="Shipment"/>
    <n v="332"/>
    <n v="474.76"/>
  </r>
  <r>
    <s v="AD01-9362"/>
    <n v="2020"/>
    <s v="May"/>
    <s v="Website"/>
    <s v="Credit Card"/>
    <s v="Order assembled"/>
    <s v="Non-Registered Customer info"/>
    <s v="Paid"/>
    <s v="Shipment"/>
    <n v="326"/>
    <n v="466.18"/>
  </r>
  <r>
    <s v="AD01-9362"/>
    <n v="2020"/>
    <s v="May"/>
    <s v="Website"/>
    <s v="Credit Card"/>
    <s v="Order assembled"/>
    <s v="Non-Registered Customer info"/>
    <s v="Paid"/>
    <s v="Download"/>
    <n v="230"/>
    <n v="328.9"/>
  </r>
  <r>
    <s v="AD01-9364"/>
    <n v="2020"/>
    <s v="May"/>
    <s v="Website"/>
    <s v="Credit Card"/>
    <s v="Order assembled"/>
    <s v="Non-Registered Customer info"/>
    <s v="Paid"/>
    <s v="Download"/>
    <n v="278"/>
    <n v="397.53999999999996"/>
  </r>
  <r>
    <s v="AD01-9362"/>
    <n v="2020"/>
    <s v="May"/>
    <s v="Website"/>
    <s v="Credit Card"/>
    <s v="Order assembled"/>
    <s v="Non-Registered Customer info"/>
    <s v="Paid"/>
    <s v="Download"/>
    <n v="206"/>
    <n v="294.58"/>
  </r>
  <r>
    <s v="AD01-9361"/>
    <n v="2020"/>
    <s v="May"/>
    <s v="Website"/>
    <s v="Credit Card"/>
    <s v="Order assembled"/>
    <s v="Non-Registered Customer info"/>
    <s v="Paid"/>
    <s v="Download"/>
    <n v="232"/>
    <n v="331.76"/>
  </r>
  <r>
    <s v="AD01-9361"/>
    <n v="2020"/>
    <s v="May"/>
    <s v="Website"/>
    <s v="Credit Card"/>
    <s v="Order assembled"/>
    <s v="Non-Registered Customer info"/>
    <s v="Paid"/>
    <s v="Download"/>
    <n v="202"/>
    <n v="288.86"/>
  </r>
  <r>
    <s v="AD01-9364"/>
    <n v="2020"/>
    <s v="May"/>
    <s v="Website"/>
    <s v="Credit Card"/>
    <s v="Order assembled"/>
    <s v="Non-Registered Customer info"/>
    <s v="Paid"/>
    <s v="Shipment"/>
    <n v="336"/>
    <n v="526.24"/>
  </r>
  <r>
    <s v="AD01-9362"/>
    <n v="2020"/>
    <s v="May"/>
    <s v="Website"/>
    <s v="Credit Card"/>
    <s v="Order assembled"/>
    <s v="Non-Registered Customer info"/>
    <s v="Paid"/>
    <s v="Shipment"/>
    <n v="330"/>
    <n v="526.24"/>
  </r>
  <r>
    <s v="AD01-9361"/>
    <n v="2020"/>
    <s v="May"/>
    <s v="Website"/>
    <s v="Credit Card"/>
    <s v="Order assembled"/>
    <s v="Non-Registered Customer info"/>
    <s v="Paid"/>
    <s v="Shipment"/>
    <n v="324"/>
    <n v="526.24"/>
  </r>
  <r>
    <s v="AD01-9362"/>
    <n v="2020"/>
    <s v="May"/>
    <s v="Website"/>
    <s v="Credit Card"/>
    <s v="Order assembled"/>
    <s v="Non-Registered Customer info"/>
    <s v="Paid"/>
    <s v="Download"/>
    <n v="678"/>
    <n v="969.54"/>
  </r>
  <r>
    <s v="AD01-9364"/>
    <n v="2020"/>
    <s v="May"/>
    <s v="Website"/>
    <s v="Credit Card"/>
    <s v="Order assembled"/>
    <s v="Non-Registered Customer info"/>
    <s v="Paid"/>
    <s v="Download"/>
    <n v="711"/>
    <n v="1016.73"/>
  </r>
  <r>
    <s v="AD01-9362"/>
    <n v="2020"/>
    <s v="May"/>
    <s v="Website"/>
    <s v="Credit Card"/>
    <s v="Order assembled"/>
    <s v="Non-Registered Customer info"/>
    <s v="Paid"/>
    <s v="Download"/>
    <n v="764"/>
    <n v="1092.52"/>
  </r>
  <r>
    <s v="AD01-9364"/>
    <n v="2020"/>
    <s v="May"/>
    <s v="Website"/>
    <s v="Credit Card"/>
    <s v="Order assembled"/>
    <s v="Non-Registered Customer info"/>
    <s v="Paid"/>
    <s v="Shipment"/>
    <n v="333"/>
    <n v="476.19"/>
  </r>
  <r>
    <s v="AD01-9364"/>
    <n v="2020"/>
    <s v="May"/>
    <s v="Website"/>
    <s v="Credit Card"/>
    <s v="Order assembled"/>
    <s v="Non-Registered Customer info"/>
    <s v="Paid"/>
    <s v="Shipment"/>
    <n v="327"/>
    <n v="467.61"/>
  </r>
  <r>
    <s v="AD01-9362"/>
    <n v="2020"/>
    <s v="May"/>
    <s v="Website"/>
    <s v="Credit Card"/>
    <s v="Order assembled"/>
    <s v="Non-Registered Customer info"/>
    <s v="Paid"/>
    <s v="Download"/>
    <n v="231"/>
    <n v="330.33"/>
  </r>
  <r>
    <s v="AD01-9364"/>
    <n v="2020"/>
    <s v="May"/>
    <s v="Website"/>
    <s v="Credit Card"/>
    <s v="Order assembled"/>
    <s v="Non-Registered Customer info"/>
    <s v="Paid"/>
    <s v="Download"/>
    <n v="750"/>
    <n v="526.24"/>
  </r>
  <r>
    <s v="AD01-9362"/>
    <n v="2020"/>
    <s v="May"/>
    <s v="Website"/>
    <s v="Credit Card"/>
    <s v="Order assembled"/>
    <s v="Non-Registered Customer info"/>
    <s v="Paid"/>
    <s v="Download"/>
    <n v="804"/>
    <n v="526.24"/>
  </r>
  <r>
    <s v="AD01-9361"/>
    <n v="2020"/>
    <s v="May"/>
    <s v="Website"/>
    <s v="Credit Card"/>
    <s v="Order assembled"/>
    <s v="Non-Registered Customer info"/>
    <s v="Paid"/>
    <s v="Download"/>
    <n v="229"/>
    <n v="327.47000000000003"/>
  </r>
  <r>
    <s v="AD01-9362"/>
    <n v="2020"/>
    <s v="May"/>
    <s v="Website"/>
    <s v="Credit Card"/>
    <s v="Order assembled"/>
    <s v="Non-Registered Customer info"/>
    <s v="Paid"/>
    <s v="Download"/>
    <n v="277"/>
    <n v="396.11"/>
  </r>
  <r>
    <s v="AD01-9361"/>
    <n v="2020"/>
    <s v="May"/>
    <s v="Website"/>
    <s v="Credit Card"/>
    <s v="Order assembled"/>
    <s v="Register Customer info"/>
    <s v="Paid"/>
    <s v="Download"/>
    <n v="205"/>
    <n v="293.14999999999998"/>
  </r>
  <r>
    <s v="AD01-9361"/>
    <n v="2020"/>
    <s v="May"/>
    <s v="Website"/>
    <s v="Credit Card"/>
    <s v="Order assembled"/>
    <s v="Register Customer info"/>
    <s v="Paid"/>
    <s v="Shipment"/>
    <n v="879"/>
    <n v="1256.97"/>
  </r>
  <r>
    <s v="AD01-9365"/>
    <n v="2020"/>
    <s v="May"/>
    <s v="Website"/>
    <s v="Credit Card"/>
    <s v="Order assembled"/>
    <s v="Register Customer info"/>
    <s v="Paid"/>
    <s v="Shipment"/>
    <n v="880"/>
    <n v="1258.4000000000001"/>
  </r>
  <r>
    <s v="AD01-9362"/>
    <n v="2020"/>
    <s v="May"/>
    <s v="Website"/>
    <s v="Credit Card"/>
    <s v="Order assembled"/>
    <s v="Register Customer info"/>
    <s v="Paid"/>
    <s v="Shipment"/>
    <n v="881"/>
    <n v="1259.83"/>
  </r>
  <r>
    <s v="AD01-9362"/>
    <n v="2020"/>
    <s v="May"/>
    <s v="Website"/>
    <s v="Credit Card"/>
    <s v="Order assembled"/>
    <s v="Register Customer info"/>
    <s v="Paid"/>
    <s v="Download"/>
    <n v="233"/>
    <n v="333.19"/>
  </r>
  <r>
    <s v="AD01-9361"/>
    <n v="2020"/>
    <s v="May"/>
    <s v="Website"/>
    <s v="Credit Card"/>
    <s v="Order assembled"/>
    <s v="Register Customer info"/>
    <s v="Paid"/>
    <s v="Download"/>
    <n v="275"/>
    <n v="393.25"/>
  </r>
  <r>
    <s v="AD01-9362"/>
    <n v="2020"/>
    <s v="May"/>
    <s v="Website"/>
    <s v="Credit Card"/>
    <s v="Order assembled"/>
    <s v="Register Customer info"/>
    <s v="Paid"/>
    <s v="Download"/>
    <n v="773"/>
    <n v="1105.3899999999999"/>
  </r>
  <r>
    <s v="AD01-9363"/>
    <n v="2020"/>
    <s v="Nov"/>
    <s v="Website"/>
    <s v="Credit Card"/>
    <s v="Order assembled"/>
    <s v="Register Customer info"/>
    <s v="Paid"/>
    <s v="Shipment"/>
    <n v="242"/>
    <n v="526.24"/>
  </r>
  <r>
    <s v="AD01-9362"/>
    <n v="2020"/>
    <s v="Nov"/>
    <s v="Website"/>
    <s v="Credit Card"/>
    <s v="Order assembled"/>
    <s v="Register Customer info"/>
    <s v="Paid"/>
    <s v="Shipment"/>
    <n v="236"/>
    <n v="526.24"/>
  </r>
  <r>
    <s v="AD01-9364"/>
    <n v="2020"/>
    <s v="Nov"/>
    <s v="Website"/>
    <s v="Credit Card"/>
    <s v="Order assembled"/>
    <s v="Register Customer info"/>
    <s v="Paid"/>
    <s v="Shipment"/>
    <n v="230"/>
    <n v="526.24"/>
  </r>
  <r>
    <s v="AD01-9363"/>
    <n v="2020"/>
    <s v="Nov"/>
    <s v="Website"/>
    <s v="Credit Card"/>
    <s v="Order assembled"/>
    <s v="Register Customer info"/>
    <s v="Paid"/>
    <s v="Download"/>
    <n v="200"/>
    <n v="286"/>
  </r>
  <r>
    <s v="AD01-9364"/>
    <n v="2020"/>
    <s v="Nov"/>
    <s v="Website"/>
    <s v="Credit Card"/>
    <s v="Order assembled"/>
    <s v="Register Customer info"/>
    <s v="Paid"/>
    <s v="Download"/>
    <n v="170"/>
    <n v="243.1"/>
  </r>
  <r>
    <s v="AD01-9364"/>
    <n v="2020"/>
    <s v="Nov"/>
    <s v="Website"/>
    <s v="Credit Card"/>
    <s v="Order assembled"/>
    <s v="Register Customer info"/>
    <s v="Paid"/>
    <s v="Download"/>
    <n v="196"/>
    <n v="280.27999999999997"/>
  </r>
  <r>
    <s v="AD01-9362"/>
    <n v="2020"/>
    <s v="Nov"/>
    <s v="Website"/>
    <s v="Credit Card"/>
    <s v="Order assembled"/>
    <s v="Register Customer info"/>
    <s v="Paid"/>
    <s v="Download"/>
    <n v="244"/>
    <n v="348.92"/>
  </r>
  <r>
    <s v="AD01-9361"/>
    <n v="2020"/>
    <s v="Nov"/>
    <s v="Website"/>
    <s v="Credit Card"/>
    <s v="Order assembled"/>
    <s v="Register Customer info"/>
    <s v="Paid"/>
    <s v="Download"/>
    <n v="172"/>
    <n v="245.95999999999998"/>
  </r>
  <r>
    <s v="AD01-9361"/>
    <n v="2020"/>
    <s v="Nov"/>
    <s v="Website"/>
    <s v="Credit Card"/>
    <s v="Order assembled"/>
    <s v="Register Customer info"/>
    <s v="Paid"/>
    <s v="Shipment"/>
    <n v="240"/>
    <n v="526.24"/>
  </r>
  <r>
    <s v="AD01-9364"/>
    <n v="2020"/>
    <s v="Nov"/>
    <s v="Website"/>
    <s v="Credit Card"/>
    <s v="Order assembled"/>
    <s v="Register Customer info"/>
    <s v="Paid"/>
    <s v="Shipment"/>
    <n v="234"/>
    <n v="526.24"/>
  </r>
  <r>
    <s v="AD01-9362"/>
    <n v="2020"/>
    <s v="Nov"/>
    <s v="Website"/>
    <s v="Credit Card"/>
    <s v="Order assembled"/>
    <s v="Register Customer info"/>
    <s v="Paid"/>
    <s v="Shipment"/>
    <n v="228"/>
    <n v="526.24"/>
  </r>
  <r>
    <s v="AD01-9361"/>
    <n v="2020"/>
    <s v="Nov"/>
    <s v="Website"/>
    <s v="Credit Card"/>
    <s v="Order assembled"/>
    <s v="Register Customer info"/>
    <s v="Paid"/>
    <s v="Download"/>
    <n v="683"/>
    <n v="976.69"/>
  </r>
  <r>
    <s v="AD01-9362"/>
    <n v="2020"/>
    <s v="Nov"/>
    <s v="Website"/>
    <s v="Credit Card"/>
    <s v="Order assembled"/>
    <s v="Register Customer info"/>
    <s v="Paid"/>
    <s v="Download"/>
    <n v="716"/>
    <n v="1023.88"/>
  </r>
  <r>
    <s v="AD01-9364"/>
    <n v="2020"/>
    <s v="Nov"/>
    <s v="Website"/>
    <s v="Credit Card"/>
    <s v="Order assembled"/>
    <s v="Register Customer info"/>
    <s v="Paid"/>
    <s v="Download"/>
    <n v="769"/>
    <n v="1099.67"/>
  </r>
  <r>
    <s v="AD01-9362"/>
    <n v="2020"/>
    <s v="Nov"/>
    <s v="Website"/>
    <s v="Credit Card"/>
    <s v="Order assembled"/>
    <s v="Register Customer info"/>
    <s v="Paid"/>
    <s v="Shipment"/>
    <n v="237"/>
    <n v="338.90999999999997"/>
  </r>
  <r>
    <s v="AD01-9362"/>
    <n v="2020"/>
    <s v="Nov"/>
    <s v="Website"/>
    <s v="Credit Card"/>
    <s v="Order assembled"/>
    <s v="Register Customer info"/>
    <s v="Paid"/>
    <s v="Shipment"/>
    <n v="231"/>
    <n v="330.33"/>
  </r>
  <r>
    <s v="AD01-9364"/>
    <n v="2020"/>
    <s v="Nov"/>
    <s v="Website"/>
    <s v="Credit Card"/>
    <s v="Order assembled"/>
    <s v="Register Customer info"/>
    <s v="Paid"/>
    <s v="Download"/>
    <n v="201"/>
    <n v="287.43"/>
  </r>
  <r>
    <s v="AD01-9362"/>
    <n v="2020"/>
    <s v="Nov"/>
    <s v="Website"/>
    <s v="Credit Card"/>
    <s v="Order assembled"/>
    <s v="Register Customer info"/>
    <s v="Paid"/>
    <s v="Download"/>
    <n v="756"/>
    <n v="526.24"/>
  </r>
  <r>
    <s v="AD01-9361"/>
    <n v="2020"/>
    <s v="Nov"/>
    <s v="Website"/>
    <s v="Credit Card"/>
    <s v="Order assembled"/>
    <s v="Register Customer info"/>
    <s v="Paid"/>
    <s v="Download"/>
    <n v="809"/>
    <n v="526.24"/>
  </r>
  <r>
    <s v="AD01-9361"/>
    <n v="2020"/>
    <s v="Nov"/>
    <s v="Website"/>
    <s v="Credit Card"/>
    <s v="Order assembled"/>
    <s v="Register Customer info"/>
    <s v="Paid"/>
    <s v="Download"/>
    <n v="199"/>
    <n v="284.57"/>
  </r>
  <r>
    <s v="AD01-9361"/>
    <n v="2020"/>
    <s v="Nov"/>
    <s v="Website"/>
    <s v="Credit Card"/>
    <s v="Order assembled"/>
    <s v="Register Customer info"/>
    <s v="Paid"/>
    <s v="Download"/>
    <n v="247"/>
    <n v="353.21"/>
  </r>
  <r>
    <s v="AD01-9364"/>
    <n v="2020"/>
    <s v="Nov"/>
    <s v="Website"/>
    <s v="Credit Card"/>
    <s v="Order assembled"/>
    <s v="Register Customer info"/>
    <s v="Paid"/>
    <s v="Download"/>
    <n v="169"/>
    <n v="241.67000000000002"/>
  </r>
  <r>
    <s v="AD01-9361"/>
    <n v="2020"/>
    <s v="Nov"/>
    <s v="Website"/>
    <s v="Credit Card"/>
    <s v="Order assembled"/>
    <s v="Register Customer info"/>
    <s v="Paid"/>
    <s v="Shipment"/>
    <n v="239"/>
    <n v="341.77"/>
  </r>
  <r>
    <s v="AD01-9362"/>
    <n v="2020"/>
    <s v="Nov"/>
    <s v="Website"/>
    <s v="Credit Card"/>
    <s v="Order assembled"/>
    <s v="Register Customer info"/>
    <s v="Paid"/>
    <s v="Shipment"/>
    <n v="233"/>
    <n v="333.19"/>
  </r>
  <r>
    <s v="AD01-9364"/>
    <n v="2020"/>
    <s v="Nov"/>
    <s v="Website"/>
    <s v="Credit Card"/>
    <s v="Order assembled"/>
    <s v="Register Customer info"/>
    <s v="Paid"/>
    <s v="Shipment"/>
    <n v="227"/>
    <n v="324.61"/>
  </r>
  <r>
    <s v="AD01-9364"/>
    <n v="2020"/>
    <s v="Nov"/>
    <s v="Website"/>
    <s v="Credit Card"/>
    <s v="Order assembled"/>
    <s v="Register Customer info"/>
    <s v="Paid"/>
    <s v="Download"/>
    <n v="197"/>
    <n v="281.70999999999998"/>
  </r>
  <r>
    <s v="AD01-9364"/>
    <n v="2020"/>
    <s v="Nov"/>
    <s v="Website"/>
    <s v="Credit Card"/>
    <s v="Order assembled"/>
    <s v="Register Customer info"/>
    <s v="Paid"/>
    <s v="Download"/>
    <n v="245"/>
    <n v="350.35"/>
  </r>
  <r>
    <s v="AD01-9363"/>
    <n v="2020"/>
    <s v="Nov"/>
    <s v="Website"/>
    <s v="Credit Card"/>
    <s v="Order assembled"/>
    <s v="Register Customer info"/>
    <s v="Paid"/>
    <s v="Download"/>
    <n v="778"/>
    <n v="1112.54"/>
  </r>
  <r>
    <s v="AD01-9362"/>
    <n v="2020"/>
    <s v="Oct"/>
    <s v="Website"/>
    <s v="Credit Card"/>
    <s v="Order assembled"/>
    <s v="Register Customer info"/>
    <s v="Paid"/>
    <s v="Shipment"/>
    <n v="254"/>
    <n v="526.24"/>
  </r>
  <r>
    <s v="AD01-9362"/>
    <n v="2020"/>
    <s v="Oct"/>
    <s v="Website"/>
    <s v="Credit Card"/>
    <s v="Order assembled"/>
    <s v="Register Customer info"/>
    <s v="Paid"/>
    <s v="Shipment"/>
    <n v="248"/>
    <n v="526.24"/>
  </r>
  <r>
    <s v="AD01-9362"/>
    <n v="2020"/>
    <s v="Oct"/>
    <s v="Website"/>
    <s v="Credit Card"/>
    <s v="Order assembled"/>
    <s v="Register Customer info"/>
    <s v="Paid"/>
    <s v="Download"/>
    <n v="206"/>
    <n v="294.58"/>
  </r>
  <r>
    <s v="AD01-9361"/>
    <n v="2020"/>
    <s v="Oct"/>
    <s v="Website"/>
    <s v="Credit Card"/>
    <s v="Order assembled"/>
    <s v="Register Customer info"/>
    <s v="Paid"/>
    <s v="Download"/>
    <n v="248"/>
    <n v="354.64"/>
  </r>
  <r>
    <s v="AD01-9364"/>
    <n v="2020"/>
    <s v="Oct"/>
    <s v="Website"/>
    <s v="Credit Card"/>
    <s v="Order assembled"/>
    <s v="Register Customer info"/>
    <s v="Paid"/>
    <s v="Download"/>
    <n v="176"/>
    <n v="251.68"/>
  </r>
  <r>
    <s v="AD01-9365"/>
    <n v="2020"/>
    <s v="Oct"/>
    <s v="Website"/>
    <s v="Credit Card"/>
    <s v="Order assembled"/>
    <s v="Register Customer info"/>
    <s v="Paid"/>
    <s v="Download"/>
    <n v="202"/>
    <n v="288.86"/>
  </r>
  <r>
    <s v="AD01-9362"/>
    <n v="2020"/>
    <s v="Oct"/>
    <s v="Website"/>
    <s v="Credit Card"/>
    <s v="Order assembled"/>
    <s v="Register Customer info"/>
    <s v="Paid"/>
    <s v="Download"/>
    <n v="250"/>
    <n v="357.5"/>
  </r>
  <r>
    <s v="AD01-9361"/>
    <n v="2020"/>
    <s v="Oct"/>
    <s v="Website"/>
    <s v="Credit Card"/>
    <s v="Order assembled"/>
    <s v="Register Customer info"/>
    <s v="Paid"/>
    <s v="Download"/>
    <n v="178"/>
    <n v="254.54"/>
  </r>
  <r>
    <s v="AD01-9361"/>
    <n v="2020"/>
    <s v="Oct"/>
    <s v="Website"/>
    <s v="Credit Card"/>
    <s v="Order assembled"/>
    <s v="Register Customer info"/>
    <s v="Paid"/>
    <s v="Download"/>
    <n v="258"/>
    <n v="526.24"/>
  </r>
  <r>
    <s v="AD01-9361"/>
    <n v="2020"/>
    <s v="Oct"/>
    <s v="Website"/>
    <s v="Credit Card"/>
    <s v="Order assembled"/>
    <s v="Register Customer info"/>
    <s v="Paid"/>
    <s v="Download"/>
    <n v="252"/>
    <n v="526.24"/>
  </r>
  <r>
    <s v="AD01-9361"/>
    <n v="2020"/>
    <s v="Oct"/>
    <s v="Website"/>
    <s v="Credit Card"/>
    <s v="Order assembled"/>
    <s v="Register Customer info"/>
    <s v="Paid"/>
    <s v="Shipment"/>
    <n v="246"/>
    <n v="526.24"/>
  </r>
  <r>
    <s v="AD01-9364"/>
    <n v="2020"/>
    <s v="Oct"/>
    <s v="Website"/>
    <s v="Credit Card"/>
    <s v="Order assembled"/>
    <s v="Register Customer info"/>
    <s v="Paid"/>
    <s v="Download"/>
    <n v="682"/>
    <n v="975.26"/>
  </r>
  <r>
    <s v="AD01-9362"/>
    <n v="2020"/>
    <s v="Oct"/>
    <s v="Website"/>
    <s v="Credit Card"/>
    <s v="Order assembled"/>
    <s v="Register Customer info"/>
    <s v="Paid"/>
    <s v="Download"/>
    <n v="715"/>
    <n v="1022.45"/>
  </r>
  <r>
    <s v="AD01-9362"/>
    <n v="2020"/>
    <s v="Oct"/>
    <s v="Website"/>
    <s v="Credit Card"/>
    <s v="Order assembled"/>
    <s v="Register Customer info"/>
    <s v="Paid"/>
    <s v="Download"/>
    <n v="255"/>
    <n v="364.65"/>
  </r>
  <r>
    <s v="AD01-9362"/>
    <n v="2020"/>
    <s v="Oct"/>
    <s v="Website"/>
    <s v="Credit Card"/>
    <s v="Order assembled"/>
    <s v="Register Customer info"/>
    <s v="Paid"/>
    <s v="Download"/>
    <n v="249"/>
    <n v="356.07"/>
  </r>
  <r>
    <s v="AD01-9361"/>
    <n v="2020"/>
    <s v="Oct"/>
    <s v="Website"/>
    <s v="Credit Card"/>
    <s v="Order assembled"/>
    <s v="Register Customer info"/>
    <s v="Paid"/>
    <s v="Shipment"/>
    <n v="243"/>
    <n v="347.49"/>
  </r>
  <r>
    <s v="AD01-9361"/>
    <n v="2020"/>
    <s v="Oct"/>
    <s v="Website"/>
    <s v="Credit Card"/>
    <s v="Order assembled"/>
    <s v="Register Customer info"/>
    <s v="Paid"/>
    <s v="Download"/>
    <n v="755"/>
    <n v="526.24"/>
  </r>
  <r>
    <s v="AD01-9364"/>
    <n v="2020"/>
    <s v="Oct"/>
    <s v="Website"/>
    <s v="Credit Card"/>
    <s v="Order assembled"/>
    <s v="Register Customer info"/>
    <s v="Paid"/>
    <s v="Download"/>
    <n v="808"/>
    <n v="526.24"/>
  </r>
  <r>
    <s v="AD01-9361"/>
    <n v="2020"/>
    <s v="Oct"/>
    <s v="Website"/>
    <s v="Credit Card"/>
    <s v="Order assembled"/>
    <s v="Register Customer info"/>
    <s v="Paid"/>
    <s v="Download"/>
    <n v="205"/>
    <n v="293.14999999999998"/>
  </r>
  <r>
    <s v="AD01-9361"/>
    <n v="2020"/>
    <s v="Oct"/>
    <s v="Website"/>
    <s v="Credit Card"/>
    <s v="Order assembled"/>
    <s v="Register Customer info"/>
    <s v="Paid"/>
    <s v="Download"/>
    <n v="253"/>
    <n v="361.78999999999996"/>
  </r>
  <r>
    <s v="AD01-9365"/>
    <n v="2020"/>
    <s v="Oct"/>
    <s v="Website"/>
    <s v="Credit Card"/>
    <s v="Order assembled"/>
    <s v="Register Customer info"/>
    <s v="Paid"/>
    <s v="Download"/>
    <n v="175"/>
    <n v="250.25"/>
  </r>
  <r>
    <s v="AD01-9363"/>
    <n v="2020"/>
    <s v="Oct"/>
    <s v="Website"/>
    <s v="Credit Card"/>
    <s v="Order assembled"/>
    <s v="Register Customer info"/>
    <s v="Paid"/>
    <s v="Shipment"/>
    <n v="257"/>
    <n v="367.51"/>
  </r>
  <r>
    <s v="AD01-9363"/>
    <n v="2020"/>
    <s v="Oct"/>
    <s v="Website"/>
    <s v="Credit Card"/>
    <s v="Order assembled"/>
    <s v="Register Customer info"/>
    <s v="Paid"/>
    <s v="Shipment"/>
    <n v="251"/>
    <n v="358.93"/>
  </r>
  <r>
    <s v="AD01-9362"/>
    <n v="2020"/>
    <s v="Oct"/>
    <s v="Website"/>
    <s v="Credit Card"/>
    <s v="Order assembled"/>
    <s v="Register Customer info"/>
    <s v="Paid"/>
    <s v="Shipment"/>
    <n v="245"/>
    <n v="350.35"/>
  </r>
  <r>
    <s v="AD01-9364"/>
    <n v="2020"/>
    <s v="Oct"/>
    <s v="Website"/>
    <s v="Credit Card"/>
    <s v="Order assembled"/>
    <s v="Register Customer info"/>
    <s v="Paid"/>
    <s v="Download"/>
    <n v="203"/>
    <n v="290.28999999999996"/>
  </r>
  <r>
    <s v="AD01-9361"/>
    <n v="2020"/>
    <s v="Oct"/>
    <s v="Website"/>
    <s v="Credit Card"/>
    <s v="Order assembled"/>
    <s v="Register Customer info"/>
    <s v="Paid"/>
    <s v="Download"/>
    <n v="251"/>
    <n v="358.93"/>
  </r>
  <r>
    <s v="AD01-9362"/>
    <n v="2020"/>
    <s v="Oct"/>
    <s v="Website"/>
    <s v="Credit Card"/>
    <s v="Order assembled"/>
    <s v="Register Customer info"/>
    <s v="Paid"/>
    <s v="Download"/>
    <n v="777"/>
    <n v="1111.1100000000001"/>
  </r>
  <r>
    <s v="AD01-9361"/>
    <n v="2020"/>
    <s v="Sep"/>
    <s v="Website"/>
    <s v="Credit Card"/>
    <s v="Order assembled"/>
    <s v="Register Customer info"/>
    <s v="Paid"/>
    <s v="Shipment"/>
    <n v="272"/>
    <n v="526.24"/>
  </r>
  <r>
    <s v="AD01-9361"/>
    <n v="2020"/>
    <s v="Sep"/>
    <s v="Website"/>
    <s v="Credit Card"/>
    <s v="Order assembled"/>
    <s v="Register Customer info"/>
    <s v="Paid"/>
    <s v="Shipment"/>
    <n v="266"/>
    <n v="526.24"/>
  </r>
  <r>
    <s v="AD01-9361"/>
    <n v="2020"/>
    <s v="Sep"/>
    <s v="Website"/>
    <s v="Credit Card"/>
    <s v="Order assembled"/>
    <s v="Register Customer info"/>
    <s v="Paid"/>
    <s v="Shipment"/>
    <n v="260"/>
    <n v="526.24"/>
  </r>
  <r>
    <s v="AD01-9364"/>
    <n v="2020"/>
    <s v="Sep"/>
    <s v="Website"/>
    <s v="Credit Card"/>
    <s v="Order assembled"/>
    <s v="Register Customer info"/>
    <s v="Paid"/>
    <s v="Download"/>
    <n v="254"/>
    <n v="363.22"/>
  </r>
  <r>
    <s v="AD01-9361"/>
    <n v="2020"/>
    <s v="Sep"/>
    <s v="Website"/>
    <s v="Credit Card"/>
    <s v="Order assembled"/>
    <s v="Register Customer info"/>
    <s v="Paid"/>
    <s v="Download"/>
    <n v="182"/>
    <n v="260.26"/>
  </r>
  <r>
    <s v="AD01-9363"/>
    <n v="2020"/>
    <s v="Sep"/>
    <s v="Website"/>
    <s v="Credit Card"/>
    <s v="Order assembled"/>
    <s v="Register Customer info"/>
    <s v="Paid"/>
    <s v="Download"/>
    <n v="208"/>
    <n v="297.44"/>
  </r>
  <r>
    <s v="AD01-9363"/>
    <n v="2020"/>
    <s v="Sep"/>
    <s v="Website"/>
    <s v="Credit Card"/>
    <s v="Order assembled"/>
    <s v="Register Customer info"/>
    <s v="Paid"/>
    <s v="Download"/>
    <n v="256"/>
    <n v="366.08"/>
  </r>
  <r>
    <s v="AD01-9364"/>
    <n v="2020"/>
    <s v="Sep"/>
    <s v="Website"/>
    <s v="Credit Card"/>
    <s v="Order assembled"/>
    <s v="Register Customer info"/>
    <s v="Paid"/>
    <s v="Download"/>
    <n v="184"/>
    <n v="263.12"/>
  </r>
  <r>
    <s v="AD01-9365"/>
    <n v="2020"/>
    <s v="Sep"/>
    <s v="Website"/>
    <s v="Credit Card"/>
    <s v="Order assembled"/>
    <s v="Register Customer info"/>
    <s v="Paid"/>
    <s v="Download"/>
    <n v="270"/>
    <n v="526.24"/>
  </r>
  <r>
    <s v="AD01-9361"/>
    <n v="2020"/>
    <s v="Sep"/>
    <s v="Website"/>
    <s v="Credit Card"/>
    <s v="Order assembled"/>
    <s v="Register Customer info"/>
    <s v="Paid"/>
    <s v="Download"/>
    <n v="264"/>
    <n v="526.24"/>
  </r>
  <r>
    <s v="AD01-9363"/>
    <n v="2020"/>
    <s v="Sep"/>
    <s v="Website"/>
    <s v="Credit Card"/>
    <s v="Order assembled"/>
    <s v="Register Customer info"/>
    <s v="Paid"/>
    <s v="Download"/>
    <n v="681"/>
    <n v="973.82999999999993"/>
  </r>
  <r>
    <s v="AD01-9361"/>
    <n v="2020"/>
    <s v="Sep"/>
    <s v="Website"/>
    <s v="Credit Card"/>
    <s v="Order assembled"/>
    <s v="Register Customer info"/>
    <s v="Paid"/>
    <s v="Download"/>
    <n v="714"/>
    <n v="1021.02"/>
  </r>
  <r>
    <s v="AD01-9361"/>
    <n v="2020"/>
    <s v="Sep"/>
    <s v="Website"/>
    <s v="Credit Card"/>
    <s v="Order assembled"/>
    <s v="Register Customer info"/>
    <s v="Paid"/>
    <s v="Download"/>
    <n v="768"/>
    <n v="1098.24"/>
  </r>
  <r>
    <s v="AD01-9361"/>
    <n v="2020"/>
    <s v="Sep"/>
    <s v="Website"/>
    <s v="Credit Card"/>
    <s v="Order assembled"/>
    <s v="Register Customer info"/>
    <s v="Paid"/>
    <s v="Download"/>
    <n v="273"/>
    <n v="390.39"/>
  </r>
  <r>
    <s v="AD01-9363"/>
    <n v="2020"/>
    <s v="Sep"/>
    <s v="Website"/>
    <s v="Credit Card"/>
    <s v="Order assembled"/>
    <s v="Register Customer info"/>
    <s v="Paid"/>
    <s v="Download"/>
    <n v="267"/>
    <n v="381.81"/>
  </r>
  <r>
    <s v="AD01-9364"/>
    <n v="2020"/>
    <s v="Sep"/>
    <s v="Website"/>
    <s v="Credit Card"/>
    <s v="Order assembled"/>
    <s v="Register Customer info"/>
    <s v="Paid"/>
    <s v="Download"/>
    <n v="261"/>
    <n v="373.23"/>
  </r>
  <r>
    <s v="AD01-9361"/>
    <n v="2020"/>
    <s v="Sep"/>
    <s v="Website"/>
    <s v="Credit Card"/>
    <s v="Order assembled"/>
    <s v="Register Customer info"/>
    <s v="Paid"/>
    <s v="Download"/>
    <n v="207"/>
    <n v="296.01"/>
  </r>
  <r>
    <s v="AD01-9361"/>
    <n v="2020"/>
    <s v="Sep"/>
    <s v="Website"/>
    <s v="Credit Card"/>
    <s v="Order assembled"/>
    <s v="Register Customer info"/>
    <s v="Paid"/>
    <s v="Download"/>
    <n v="754"/>
    <n v="526.24"/>
  </r>
  <r>
    <s v="AD01-9363"/>
    <n v="2020"/>
    <s v="Sep"/>
    <s v="Website"/>
    <s v="Credit Card"/>
    <s v="Order assembled"/>
    <s v="Register Customer info"/>
    <s v="Paid"/>
    <s v="Download"/>
    <n v="807"/>
    <n v="526.24"/>
  </r>
  <r>
    <s v="AD01-9364"/>
    <n v="2020"/>
    <s v="Sep"/>
    <s v="Website"/>
    <s v="Credit Card"/>
    <s v="Order assembled"/>
    <s v="Register Customer info"/>
    <s v="Paid"/>
    <s v="Download"/>
    <n v="211"/>
    <n v="301.73"/>
  </r>
  <r>
    <s v="AD01-9363"/>
    <n v="2020"/>
    <s v="Sep"/>
    <s v="Website"/>
    <s v="Credit Card"/>
    <s v="Order assembled"/>
    <s v="Register Customer info"/>
    <s v="Paid"/>
    <s v="Download"/>
    <n v="181"/>
    <n v="258.83"/>
  </r>
  <r>
    <s v="AD01-9361"/>
    <n v="2020"/>
    <s v="Sep"/>
    <s v="Website"/>
    <s v="Credit Card"/>
    <s v="Order assembled"/>
    <s v="Register Customer info"/>
    <s v="Paid"/>
    <s v="Shipment"/>
    <n v="269"/>
    <n v="384.67"/>
  </r>
  <r>
    <s v="AD01-9362"/>
    <n v="2020"/>
    <s v="Sep"/>
    <s v="Website"/>
    <s v="Credit Card"/>
    <s v="Order assembled"/>
    <s v="Register Customer info"/>
    <s v="Paid"/>
    <s v="Shipment"/>
    <n v="263"/>
    <n v="376.09000000000003"/>
  </r>
  <r>
    <s v="AD01-9361"/>
    <n v="2020"/>
    <s v="Sep"/>
    <s v="Website"/>
    <s v="Credit Card"/>
    <s v="Order assembled"/>
    <s v="Register Customer info"/>
    <s v="Paid"/>
    <s v="Download"/>
    <n v="209"/>
    <n v="298.87"/>
  </r>
  <r>
    <s v="AD01-9365"/>
    <n v="2020"/>
    <s v="Sep"/>
    <s v="Website"/>
    <s v="Credit Card"/>
    <s v="Order assembled"/>
    <s v="Register Customer info"/>
    <s v="Paid"/>
    <s v="Download"/>
    <n v="257"/>
    <n v="367.51"/>
  </r>
  <r>
    <s v="AD01-9361"/>
    <n v="2020"/>
    <s v="Apr"/>
    <s v="Branches"/>
    <s v="Credit Card"/>
    <s v="Order assembled"/>
    <s v="Register Customer info"/>
    <s v="Paid"/>
    <s v="Shipment"/>
    <n v="128"/>
    <n v="183.04"/>
  </r>
  <r>
    <s v="AD01-9364"/>
    <n v="2020"/>
    <s v="Apr"/>
    <s v="Branches"/>
    <s v="Credit Card"/>
    <s v="Order assembled"/>
    <s v="Register Customer info"/>
    <s v="Paid"/>
    <s v="Shipment"/>
    <n v="302"/>
    <n v="431.86"/>
  </r>
  <r>
    <s v="AD01-9362"/>
    <n v="2020"/>
    <s v="Apr"/>
    <s v="Branches"/>
    <s v="Credit Card"/>
    <s v="Order assembled"/>
    <s v="Register Customer info"/>
    <s v="Paid"/>
    <s v="Shipment"/>
    <n v="328"/>
    <n v="526.24"/>
  </r>
  <r>
    <s v="AD01-9361"/>
    <n v="2020"/>
    <s v="Apr"/>
    <s v="Branches"/>
    <s v="Credit Card"/>
    <s v="Order assembled"/>
    <s v="Register Customer info"/>
    <s v="Paid"/>
    <s v="Shipment"/>
    <n v="130"/>
    <n v="526.24"/>
  </r>
  <r>
    <s v="AD01-9361"/>
    <n v="2020"/>
    <s v="Apr"/>
    <s v="Branches"/>
    <s v="Credit Card"/>
    <s v="Order assembled"/>
    <s v="Register Customer info"/>
    <s v="Paid"/>
    <s v="Shipment"/>
    <n v="304"/>
    <n v="526.24"/>
  </r>
  <r>
    <s v="AD01-9362"/>
    <n v="2020"/>
    <s v="Apr"/>
    <s v="Branches"/>
    <s v="Credit Card"/>
    <s v="Order assembled"/>
    <s v="Register Customer info"/>
    <s v="Paid"/>
    <s v="Shipment"/>
    <n v="989"/>
    <n v="1414.27"/>
  </r>
  <r>
    <s v="AD01-9361"/>
    <n v="2020"/>
    <s v="Apr"/>
    <s v="Branches"/>
    <s v="Credit Card"/>
    <s v="Order assembled"/>
    <s v="Register Customer info"/>
    <s v="Paid"/>
    <s v="Shipment"/>
    <n v="1022"/>
    <n v="1461.46"/>
  </r>
  <r>
    <s v="AD01-9364"/>
    <n v="2020"/>
    <s v="Apr"/>
    <s v="Branches"/>
    <s v="Credit Card"/>
    <s v="Order assembled"/>
    <s v="Register Customer info"/>
    <s v="Paid"/>
    <s v="Shipment"/>
    <n v="300"/>
    <n v="429"/>
  </r>
  <r>
    <s v="AD01-9364"/>
    <n v="2020"/>
    <s v="Apr"/>
    <s v="Branches"/>
    <s v="Credit Card"/>
    <s v="Order assembled"/>
    <s v="Register Customer info"/>
    <s v="Paid"/>
    <s v="Shipment"/>
    <n v="327"/>
    <n v="467.61"/>
  </r>
  <r>
    <s v="AD01-9361"/>
    <n v="2020"/>
    <s v="Apr"/>
    <s v="Branches"/>
    <s v="Credit Card"/>
    <s v="Order assembled"/>
    <s v="Register Customer info"/>
    <s v="Paid"/>
    <s v="Shipment"/>
    <n v="129"/>
    <n v="184.47"/>
  </r>
  <r>
    <s v="AD01-9362"/>
    <n v="2020"/>
    <s v="Apr"/>
    <s v="Branches"/>
    <s v="Credit Card"/>
    <s v="Order assembled"/>
    <s v="Register Customer info"/>
    <s v="Paid"/>
    <s v="Shipment"/>
    <n v="303"/>
    <n v="433.28999999999996"/>
  </r>
  <r>
    <s v="AD01-9361"/>
    <n v="2020"/>
    <s v="Apr"/>
    <s v="Branches"/>
    <s v="Credit Card"/>
    <s v="Order assembled"/>
    <s v="Register Customer info"/>
    <s v="Paid"/>
    <s v="Shipment"/>
    <n v="770"/>
    <n v="1101.0999999999999"/>
  </r>
  <r>
    <s v="AD01-9362"/>
    <n v="2020"/>
    <s v="Apr"/>
    <s v="Branches"/>
    <s v="Credit Card"/>
    <s v="Order assembled"/>
    <s v="Register Customer info"/>
    <s v="Paid"/>
    <s v="Shipment"/>
    <n v="857"/>
    <n v="1225.51"/>
  </r>
  <r>
    <s v="AD01-9364"/>
    <n v="2020"/>
    <s v="Apr"/>
    <s v="Branches"/>
    <s v="Credit Card"/>
    <s v="Order assembled"/>
    <s v="Register Customer info"/>
    <s v="Paid"/>
    <s v="Shipment"/>
    <n v="329"/>
    <n v="470.47"/>
  </r>
  <r>
    <s v="AD01-9361"/>
    <n v="2020"/>
    <s v="Apr"/>
    <s v="Branches"/>
    <s v="Credit Card"/>
    <s v="Order assembled"/>
    <s v="Register Customer info"/>
    <s v="Paid"/>
    <s v="Shipment"/>
    <n v="131"/>
    <n v="187.32999999999998"/>
  </r>
  <r>
    <s v="AD01-9364"/>
    <n v="2020"/>
    <s v="Aug"/>
    <s v="Branches"/>
    <s v="Credit Card"/>
    <s v="Order assembled"/>
    <s v="Register Customer info"/>
    <s v="Paid"/>
    <s v="Shipment"/>
    <n v="308"/>
    <n v="440.44"/>
  </r>
  <r>
    <s v="AD01-9361"/>
    <n v="2020"/>
    <s v="Aug"/>
    <s v="Branches"/>
    <s v="Credit Card"/>
    <s v="Order assembled"/>
    <s v="Register Customer info"/>
    <s v="Paid"/>
    <s v="Shipment"/>
    <n v="356"/>
    <n v="509.08"/>
  </r>
  <r>
    <s v="AD01-9362"/>
    <n v="2020"/>
    <s v="Aug"/>
    <s v="Branches"/>
    <s v="Credit Card"/>
    <s v="Order assembled"/>
    <s v="Register Customer info"/>
    <s v="Paid"/>
    <s v="Shipment"/>
    <n v="310"/>
    <n v="526.24"/>
  </r>
  <r>
    <s v="AD01-9362"/>
    <n v="2020"/>
    <s v="Aug"/>
    <s v="Branches"/>
    <s v="Credit Card"/>
    <s v="Order assembled"/>
    <s v="Register Customer info"/>
    <s v="Paid"/>
    <s v="Shipment"/>
    <n v="352"/>
    <n v="526.24"/>
  </r>
  <r>
    <s v="AD01-9362"/>
    <n v="2020"/>
    <s v="Aug"/>
    <s v="Branches"/>
    <s v="Credit Card"/>
    <s v="Order assembled"/>
    <s v="Register Customer info"/>
    <s v="Paid"/>
    <s v="Shipment"/>
    <n v="280"/>
    <n v="526.24"/>
  </r>
  <r>
    <s v="AD01-9362"/>
    <n v="2020"/>
    <s v="Aug"/>
    <s v="Branches"/>
    <s v="Credit Card"/>
    <s v="Order assembled"/>
    <s v="Register Customer info"/>
    <s v="Paid"/>
    <s v="Shipment"/>
    <n v="993"/>
    <n v="1419.99"/>
  </r>
  <r>
    <s v="AD01-9362"/>
    <n v="2020"/>
    <s v="Aug"/>
    <s v="Branches"/>
    <s v="Credit Card"/>
    <s v="Order assembled"/>
    <s v="Register Customer info"/>
    <s v="Paid"/>
    <s v="Shipment"/>
    <n v="1026"/>
    <n v="1467.18"/>
  </r>
  <r>
    <s v="AD01-9364"/>
    <n v="2020"/>
    <s v="Aug"/>
    <s v="Branches"/>
    <s v="Credit Card"/>
    <s v="Order assembled"/>
    <s v="Register Customer info"/>
    <s v="Paid"/>
    <s v="Shipment"/>
    <n v="282"/>
    <n v="403.26"/>
  </r>
  <r>
    <s v="AD01-9364"/>
    <n v="2020"/>
    <s v="Aug"/>
    <s v="Branches"/>
    <s v="Credit Card"/>
    <s v="Order assembled"/>
    <s v="Register Customer info"/>
    <s v="Paid"/>
    <s v="Shipment"/>
    <n v="309"/>
    <n v="441.87"/>
  </r>
  <r>
    <s v="AD01-9361"/>
    <n v="2020"/>
    <s v="Aug"/>
    <s v="Branches"/>
    <s v="Credit Card"/>
    <s v="Order assembled"/>
    <s v="Register Customer info"/>
    <s v="Paid"/>
    <s v="Shipment"/>
    <n v="357"/>
    <n v="510.51"/>
  </r>
  <r>
    <s v="AD01-9362"/>
    <n v="2020"/>
    <s v="Aug"/>
    <s v="Branches"/>
    <s v="Credit Card"/>
    <s v="Order assembled"/>
    <s v="Register Customer info"/>
    <s v="Paid"/>
    <s v="Shipment"/>
    <n v="279"/>
    <n v="398.97"/>
  </r>
  <r>
    <s v="AD01-9362"/>
    <n v="2020"/>
    <s v="Aug"/>
    <s v="Branches"/>
    <s v="Credit Card"/>
    <s v="Order assembled"/>
    <s v="Register Customer info"/>
    <s v="Paid"/>
    <s v="Shipment"/>
    <n v="774"/>
    <n v="1106.82"/>
  </r>
  <r>
    <s v="AD01-9361"/>
    <n v="2020"/>
    <s v="Aug"/>
    <s v="Branches"/>
    <s v="Credit Card"/>
    <s v="Order assembled"/>
    <s v="Register Customer info"/>
    <s v="Paid"/>
    <s v="Shipment"/>
    <n v="807"/>
    <n v="1154.01"/>
  </r>
  <r>
    <s v="AD01-9362"/>
    <n v="2020"/>
    <s v="Aug"/>
    <s v="Branches"/>
    <s v="Credit Card"/>
    <s v="Order assembled"/>
    <s v="Register Customer info"/>
    <s v="Paid"/>
    <s v="Shipment"/>
    <n v="860"/>
    <n v="1229.8"/>
  </r>
  <r>
    <s v="AD01-9365"/>
    <n v="2020"/>
    <s v="Aug"/>
    <s v="Branches"/>
    <s v="Credit Card"/>
    <s v="Order assembled"/>
    <s v="Register Customer info"/>
    <s v="Paid"/>
    <s v="Shipment"/>
    <n v="353"/>
    <n v="504.78999999999996"/>
  </r>
  <r>
    <s v="AD01-9364"/>
    <n v="2020"/>
    <s v="Aug"/>
    <s v="Branches"/>
    <s v="Credit Card"/>
    <s v="Order assembled"/>
    <s v="Register Customer info"/>
    <s v="Paid"/>
    <s v="Shipment"/>
    <n v="281"/>
    <n v="401.83"/>
  </r>
  <r>
    <s v="AD01-9364"/>
    <n v="2020"/>
    <s v="Dec"/>
    <s v="Branches"/>
    <s v="Credit Card"/>
    <s v="Order assembled"/>
    <s v="Register Customer info"/>
    <s v="Paid"/>
    <s v="Shipment"/>
    <n v="284"/>
    <n v="406.12"/>
  </r>
  <r>
    <s v="AD01-9362"/>
    <n v="2020"/>
    <s v="Dec"/>
    <s v="Branches"/>
    <s v="Credit Card"/>
    <s v="Order assembled"/>
    <s v="Register Customer info"/>
    <s v="Paid"/>
    <s v="Shipment"/>
    <n v="332"/>
    <n v="474.76"/>
  </r>
  <r>
    <s v="AD01-9364"/>
    <n v="2020"/>
    <s v="Dec"/>
    <s v="Branches"/>
    <s v="Credit Card"/>
    <s v="Order assembled"/>
    <s v="Register Customer info"/>
    <s v="Paid"/>
    <s v="Shipment"/>
    <n v="260"/>
    <n v="371.8"/>
  </r>
  <r>
    <s v="AD01-9362"/>
    <n v="2020"/>
    <s v="Dec"/>
    <s v="Branches"/>
    <s v="Credit Card"/>
    <s v="Order assembled"/>
    <s v="Register Customer info"/>
    <s v="Paid"/>
    <s v="Shipment"/>
    <n v="286"/>
    <n v="526.24"/>
  </r>
  <r>
    <s v="AD01-9361"/>
    <n v="2020"/>
    <s v="Dec"/>
    <s v="Branches"/>
    <s v="Credit Card"/>
    <s v="Order assembled"/>
    <s v="Register Customer info"/>
    <s v="Paid"/>
    <s v="Shipment"/>
    <n v="334"/>
    <n v="526.24"/>
  </r>
  <r>
    <s v="AD01-9362"/>
    <n v="2020"/>
    <s v="Dec"/>
    <s v="Branches"/>
    <s v="Credit Card"/>
    <s v="Order assembled"/>
    <s v="Register Customer info"/>
    <s v="Paid"/>
    <s v="Shipment"/>
    <n v="262"/>
    <n v="526.24"/>
  </r>
  <r>
    <s v="AD01-9361"/>
    <n v="2020"/>
    <s v="Dec"/>
    <s v="Branches"/>
    <s v="Credit Card"/>
    <s v="Order assembled"/>
    <s v="Register Customer info"/>
    <s v="Paid"/>
    <s v="Shipment"/>
    <n v="996"/>
    <n v="1424.28"/>
  </r>
  <r>
    <s v="AD01-9362"/>
    <n v="2020"/>
    <s v="Dec"/>
    <s v="Branches"/>
    <s v="Credit Card"/>
    <s v="Order assembled"/>
    <s v="Register Customer info"/>
    <s v="Paid"/>
    <s v="Shipment"/>
    <n v="258"/>
    <n v="368.94"/>
  </r>
  <r>
    <s v="AD01-9362"/>
    <n v="2020"/>
    <s v="Dec"/>
    <s v="Branches"/>
    <s v="Credit Card"/>
    <s v="Order assembled"/>
    <s v="Register Customer info"/>
    <s v="Paid"/>
    <s v="Shipment"/>
    <n v="285"/>
    <n v="407.55"/>
  </r>
  <r>
    <s v="AD01-9361"/>
    <n v="2020"/>
    <s v="Dec"/>
    <s v="Branches"/>
    <s v="Credit Card"/>
    <s v="Order assembled"/>
    <s v="Register Customer info"/>
    <s v="Paid"/>
    <s v="Shipment"/>
    <n v="333"/>
    <n v="476.19"/>
  </r>
  <r>
    <s v="AD01-9361"/>
    <n v="2020"/>
    <s v="Dec"/>
    <s v="Branches"/>
    <s v="Credit Card"/>
    <s v="Order assembled"/>
    <s v="Register Customer info"/>
    <s v="Paid"/>
    <s v="Shipment"/>
    <n v="261"/>
    <n v="373.23"/>
  </r>
  <r>
    <s v="AD01-9362"/>
    <n v="2020"/>
    <s v="Dec"/>
    <s v="Branches"/>
    <s v="Credit Card"/>
    <s v="Order assembled"/>
    <s v="Register Customer info"/>
    <s v="Paid"/>
    <s v="Shipment"/>
    <n v="777"/>
    <n v="1111.1100000000001"/>
  </r>
  <r>
    <s v="AD01-9361"/>
    <n v="2020"/>
    <s v="Dec"/>
    <s v="Branches"/>
    <s v="Credit Card"/>
    <s v="Order assembled"/>
    <s v="Register Customer info"/>
    <s v="Paid"/>
    <s v="Shipment"/>
    <n v="811"/>
    <n v="1159.73"/>
  </r>
  <r>
    <s v="AD01-9362"/>
    <n v="2020"/>
    <s v="Dec"/>
    <s v="Branches"/>
    <s v="Credit Card"/>
    <s v="Order assembled"/>
    <s v="Register Customer info"/>
    <s v="Paid"/>
    <s v="Shipment"/>
    <n v="864"/>
    <n v="1235.52"/>
  </r>
  <r>
    <s v="AD01-9364"/>
    <n v="2020"/>
    <s v="Dec"/>
    <s v="Branches"/>
    <s v="Credit Card"/>
    <s v="Order assembled"/>
    <s v="Register Customer info"/>
    <s v="Paid"/>
    <s v="Shipment"/>
    <n v="287"/>
    <n v="410.40999999999997"/>
  </r>
  <r>
    <s v="AD01-9361"/>
    <n v="2020"/>
    <s v="Dec"/>
    <s v="Branches"/>
    <s v="Credit Card"/>
    <s v="Order assembled"/>
    <s v="Register Customer info"/>
    <s v="Paid"/>
    <s v="Shipment"/>
    <n v="335"/>
    <n v="479.05"/>
  </r>
  <r>
    <s v="AD01-9364"/>
    <n v="2020"/>
    <s v="Dec"/>
    <s v="Branches"/>
    <s v="Credit Card"/>
    <s v="Order assembled"/>
    <s v="Register Customer info"/>
    <s v="Paid"/>
    <s v="Shipment"/>
    <n v="257"/>
    <n v="367.51"/>
  </r>
  <r>
    <s v="AD01-9362"/>
    <n v="2020"/>
    <s v="Feb"/>
    <s v="Branches"/>
    <s v="Credit Card"/>
    <s v="Order assembled"/>
    <s v="Register Customer info"/>
    <s v="Paid"/>
    <s v="Download"/>
    <n v="350"/>
    <n v="500.5"/>
  </r>
  <r>
    <s v="AD01-9364"/>
    <n v="2020"/>
    <s v="Feb"/>
    <s v="Branches"/>
    <s v="Credit Card"/>
    <s v="Order assembled"/>
    <s v="Register Customer info"/>
    <s v="Paid"/>
    <s v="Download"/>
    <n v="344"/>
    <n v="491.91999999999996"/>
  </r>
  <r>
    <s v="AD01-9361"/>
    <n v="2020"/>
    <s v="Feb"/>
    <s v="Branches"/>
    <s v="Credit Card"/>
    <s v="Order assembled"/>
    <s v="Register Customer info"/>
    <s v="Paid"/>
    <s v="Shipment"/>
    <n v="338"/>
    <n v="483.34000000000003"/>
  </r>
  <r>
    <s v="AD01-9361"/>
    <n v="2020"/>
    <s v="Feb"/>
    <s v="Branches"/>
    <s v="Credit Card"/>
    <s v="Order assembled"/>
    <s v="Register Customer info"/>
    <s v="Paid"/>
    <s v="Shipment"/>
    <n v="140"/>
    <n v="200.2"/>
  </r>
  <r>
    <s v="AD01-9363"/>
    <n v="2020"/>
    <s v="Feb"/>
    <s v="Branches"/>
    <s v="Credit Card"/>
    <s v="Order assembled"/>
    <s v="Register Customer info"/>
    <s v="Paid"/>
    <s v="Shipment"/>
    <n v="314"/>
    <n v="449.02"/>
  </r>
  <r>
    <s v="AD01-9361"/>
    <n v="2020"/>
    <s v="Feb"/>
    <s v="Branches"/>
    <s v="Credit Card"/>
    <s v="Order assembled"/>
    <s v="Register Customer info"/>
    <s v="Paid"/>
    <s v="Download"/>
    <n v="352"/>
    <n v="503.36"/>
  </r>
  <r>
    <s v="AD01-9361"/>
    <n v="2020"/>
    <s v="Feb"/>
    <s v="Branches"/>
    <s v="Credit Card"/>
    <s v="Order assembled"/>
    <s v="Register Customer info"/>
    <s v="Paid"/>
    <s v="Download"/>
    <n v="346"/>
    <n v="494.78"/>
  </r>
  <r>
    <s v="AD01-9362"/>
    <n v="2020"/>
    <s v="Feb"/>
    <s v="Branches"/>
    <s v="Credit Card"/>
    <s v="Order assembled"/>
    <s v="Register Customer info"/>
    <s v="Paid"/>
    <s v="Download"/>
    <n v="340"/>
    <n v="486.2"/>
  </r>
  <r>
    <s v="AD01-9362"/>
    <n v="2020"/>
    <s v="Feb"/>
    <s v="Branches"/>
    <s v="Credit Card"/>
    <s v="Order assembled"/>
    <s v="Register Customer info"/>
    <s v="Paid"/>
    <s v="Shipment"/>
    <n v="340"/>
    <n v="526.24"/>
  </r>
  <r>
    <s v="AD01-9361"/>
    <n v="2020"/>
    <s v="Feb"/>
    <s v="Branches"/>
    <s v="Credit Card"/>
    <s v="Order assembled"/>
    <s v="Register Customer info"/>
    <s v="Paid"/>
    <s v="Shipment"/>
    <n v="142"/>
    <n v="526.24"/>
  </r>
  <r>
    <s v="AD01-9362"/>
    <n v="2020"/>
    <s v="Feb"/>
    <s v="Branches"/>
    <s v="Credit Card"/>
    <s v="Order assembled"/>
    <s v="Register Customer info"/>
    <s v="Paid"/>
    <s v="Shipment"/>
    <n v="987"/>
    <n v="1411.4099999999999"/>
  </r>
  <r>
    <s v="AD01-9362"/>
    <n v="2020"/>
    <s v="Feb"/>
    <s v="Branches"/>
    <s v="Credit Card"/>
    <s v="Order assembled"/>
    <s v="Register Customer info"/>
    <s v="Paid"/>
    <s v="Shipment"/>
    <n v="1021"/>
    <n v="1460.03"/>
  </r>
  <r>
    <s v="AD01-9362"/>
    <n v="2020"/>
    <s v="Feb"/>
    <s v="Branches"/>
    <s v="Credit Card"/>
    <s v="Order assembled"/>
    <s v="Register Customer info"/>
    <s v="Paid"/>
    <s v="Shipment"/>
    <n v="312"/>
    <n v="446.15999999999997"/>
  </r>
  <r>
    <s v="AD01-9362"/>
    <n v="2020"/>
    <s v="Feb"/>
    <s v="Branches"/>
    <s v="Credit Card"/>
    <s v="Order assembled"/>
    <s v="Register Customer info"/>
    <s v="Paid"/>
    <s v="Shipment"/>
    <n v="339"/>
    <n v="484.77"/>
  </r>
  <r>
    <s v="AD01-9361"/>
    <n v="2020"/>
    <s v="Feb"/>
    <s v="Branches"/>
    <s v="Credit Card"/>
    <s v="Order assembled"/>
    <s v="Register Customer info"/>
    <s v="Paid"/>
    <s v="Shipment"/>
    <n v="141"/>
    <n v="201.63"/>
  </r>
  <r>
    <s v="AD01-9362"/>
    <n v="2020"/>
    <s v="Feb"/>
    <s v="Branches"/>
    <s v="Credit Card"/>
    <s v="Order assembled"/>
    <s v="Register Customer info"/>
    <s v="Paid"/>
    <s v="Shipment"/>
    <n v="315"/>
    <n v="450.45"/>
  </r>
  <r>
    <s v="AD01-9362"/>
    <n v="2020"/>
    <s v="Feb"/>
    <s v="Branches"/>
    <s v="Credit Card"/>
    <s v="Order assembled"/>
    <s v="Register Customer info"/>
    <s v="Paid"/>
    <s v="Shipment"/>
    <n v="355"/>
    <n v="507.65"/>
  </r>
  <r>
    <s v="AD01-9361"/>
    <n v="2020"/>
    <s v="Feb"/>
    <s v="Branches"/>
    <s v="Credit Card"/>
    <s v="Order assembled"/>
    <s v="Register Customer info"/>
    <s v="Paid"/>
    <s v="Download"/>
    <n v="349"/>
    <n v="499.07"/>
  </r>
  <r>
    <s v="AD01-9362"/>
    <n v="2020"/>
    <s v="Feb"/>
    <s v="Branches"/>
    <s v="Credit Card"/>
    <s v="Order assembled"/>
    <s v="Register Customer info"/>
    <s v="Paid"/>
    <s v="Download"/>
    <n v="343"/>
    <n v="490.49"/>
  </r>
  <r>
    <s v="AD01-9362"/>
    <n v="2020"/>
    <s v="Feb"/>
    <s v="Branches"/>
    <s v="Credit Card"/>
    <s v="Order assembled"/>
    <s v="Register Customer info"/>
    <s v="Paid"/>
    <s v="Shipment"/>
    <n v="802"/>
    <n v="1146.8600000000001"/>
  </r>
  <r>
    <s v="AD01-9362"/>
    <n v="2020"/>
    <s v="Feb"/>
    <s v="Branches"/>
    <s v="Credit Card"/>
    <s v="Order assembled"/>
    <s v="Register Customer info"/>
    <s v="Paid"/>
    <s v="Shipment"/>
    <n v="855"/>
    <n v="1222.6500000000001"/>
  </r>
  <r>
    <s v="AD01-9362"/>
    <n v="2020"/>
    <s v="Feb"/>
    <s v="Branches"/>
    <s v="Credit Card"/>
    <s v="Order assembled"/>
    <s v="Register Customer info"/>
    <s v="Paid"/>
    <s v="Download"/>
    <n v="789"/>
    <n v="1128.27"/>
  </r>
  <r>
    <s v="AD01-9361"/>
    <n v="2020"/>
    <s v="Feb"/>
    <s v="Branches"/>
    <s v="Credit Card"/>
    <s v="Order assembled"/>
    <s v="Register Customer info"/>
    <s v="Paid"/>
    <s v="Download"/>
    <n v="790"/>
    <n v="1129.7"/>
  </r>
  <r>
    <s v="AD01-9362"/>
    <n v="2020"/>
    <s v="Feb"/>
    <s v="Branches"/>
    <s v="Credit Card"/>
    <s v="Order assembled"/>
    <s v="Register Customer info"/>
    <s v="Paid"/>
    <s v="Download"/>
    <n v="791"/>
    <n v="1131.1300000000001"/>
  </r>
  <r>
    <s v="AD01-9363"/>
    <n v="2020"/>
    <s v="Feb"/>
    <s v="Branches"/>
    <s v="Credit Card"/>
    <s v="Order assembled"/>
    <s v="Register Customer info"/>
    <s v="Paid"/>
    <s v="Shipment"/>
    <n v="341"/>
    <n v="487.63"/>
  </r>
  <r>
    <s v="AD01-9362"/>
    <n v="2020"/>
    <s v="Feb"/>
    <s v="Branches"/>
    <s v="Credit Card"/>
    <s v="Order assembled"/>
    <s v="Register Customer info"/>
    <s v="Paid"/>
    <s v="Shipment"/>
    <n v="143"/>
    <n v="204.49"/>
  </r>
  <r>
    <s v="AD01-9361"/>
    <n v="2020"/>
    <s v="Feb"/>
    <s v="Branches"/>
    <s v="Credit Card"/>
    <s v="Order assembled"/>
    <s v="Register Customer info"/>
    <s v="Paid"/>
    <s v="Shipment"/>
    <n v="311"/>
    <n v="444.73"/>
  </r>
  <r>
    <s v="AD01-9361"/>
    <n v="2020"/>
    <s v="Jan"/>
    <s v="Branches"/>
    <s v="Credit Card"/>
    <s v="Order assembled"/>
    <s v="Register Customer info"/>
    <s v="Paid"/>
    <s v="Shipment"/>
    <n v="356"/>
    <n v="509.08"/>
  </r>
  <r>
    <s v="AD01-9364"/>
    <n v="2020"/>
    <s v="Jan"/>
    <s v="Branches"/>
    <s v="Credit Card"/>
    <s v="Order assembled"/>
    <s v="Register Customer info"/>
    <s v="Paid"/>
    <s v="Shipment"/>
    <n v="344"/>
    <n v="491.91999999999996"/>
  </r>
  <r>
    <s v="AD01-9362"/>
    <n v="2020"/>
    <s v="Jan"/>
    <s v="Branches"/>
    <s v="Credit Card"/>
    <s v="Order assembled"/>
    <s v="Register Customer info"/>
    <s v="Paid"/>
    <s v="Shipment"/>
    <n v="146"/>
    <n v="208.78"/>
  </r>
  <r>
    <s v="AD01-9362"/>
    <n v="2020"/>
    <s v="Jan"/>
    <s v="Branches"/>
    <s v="Credit Card"/>
    <s v="Order assembled"/>
    <s v="Register Customer info"/>
    <s v="Paid"/>
    <s v="Shipment"/>
    <n v="320"/>
    <n v="457.6"/>
  </r>
  <r>
    <s v="AD01-9362"/>
    <n v="2020"/>
    <s v="Jan"/>
    <s v="Branches"/>
    <s v="Credit Card"/>
    <s v="Order assembled"/>
    <s v="Register Customer info"/>
    <s v="Paid"/>
    <s v="Shipment"/>
    <n v="358"/>
    <n v="511.94"/>
  </r>
  <r>
    <s v="AD01-9361"/>
    <n v="2020"/>
    <s v="Jan"/>
    <s v="Branches"/>
    <s v="Credit Card"/>
    <s v="Order assembled"/>
    <s v="Register Customer info"/>
    <s v="Paid"/>
    <s v="Shipment"/>
    <n v="262"/>
    <n v="374.65999999999997"/>
  </r>
  <r>
    <s v="AD01-9364"/>
    <n v="2020"/>
    <s v="Jan"/>
    <s v="Branches"/>
    <s v="Credit Card"/>
    <s v="Order assembled"/>
    <s v="Register Customer info"/>
    <s v="Paid"/>
    <s v="Shipment"/>
    <n v="346"/>
    <n v="526.24"/>
  </r>
  <r>
    <s v="AD01-9364"/>
    <n v="2020"/>
    <s v="Jan"/>
    <s v="Branches"/>
    <s v="Credit Card"/>
    <s v="Order assembled"/>
    <s v="Register Customer info"/>
    <s v="Paid"/>
    <s v="Shipment"/>
    <n v="148"/>
    <n v="526.24"/>
  </r>
  <r>
    <s v="AD01-9362"/>
    <n v="2020"/>
    <s v="Jan"/>
    <s v="Branches"/>
    <s v="Credit Card"/>
    <s v="Order assembled"/>
    <s v="Register Customer info"/>
    <s v="Paid"/>
    <s v="Shipment"/>
    <n v="316"/>
    <n v="526.24"/>
  </r>
  <r>
    <s v="AD01-9364"/>
    <n v="2020"/>
    <s v="Jan"/>
    <s v="Branches"/>
    <s v="Credit Card"/>
    <s v="Order assembled"/>
    <s v="Register Customer info"/>
    <s v="Paid"/>
    <s v="Shipment"/>
    <n v="959"/>
    <n v="1371.37"/>
  </r>
  <r>
    <s v="AD01-9362"/>
    <n v="2020"/>
    <s v="Jan"/>
    <s v="Branches"/>
    <s v="Credit Card"/>
    <s v="Order assembled"/>
    <s v="Register Customer info"/>
    <s v="Paid"/>
    <s v="Shipment"/>
    <n v="1020"/>
    <n v="1458.6"/>
  </r>
  <r>
    <s v="AD01-9362"/>
    <n v="2020"/>
    <s v="Jan"/>
    <s v="Branches"/>
    <s v="Credit Card"/>
    <s v="Order assembled"/>
    <s v="Register Customer info"/>
    <s v="Paid"/>
    <s v="Shipment"/>
    <n v="318"/>
    <n v="454.74"/>
  </r>
  <r>
    <s v="AD01-9362"/>
    <n v="2020"/>
    <s v="Jan"/>
    <s v="Branches"/>
    <s v="Credit Card"/>
    <s v="Order assembled"/>
    <s v="Register Customer info"/>
    <s v="Paid"/>
    <s v="Shipment"/>
    <n v="345"/>
    <n v="493.35"/>
  </r>
  <r>
    <s v="AD01-9364"/>
    <n v="2020"/>
    <s v="Jan"/>
    <s v="Branches"/>
    <s v="Credit Card"/>
    <s v="Order assembled"/>
    <s v="Register Customer info"/>
    <s v="Paid"/>
    <s v="Shipment"/>
    <n v="147"/>
    <n v="210.21"/>
  </r>
  <r>
    <s v="AD01-9364"/>
    <n v="2020"/>
    <s v="Jan"/>
    <s v="Branches"/>
    <s v="Credit Card"/>
    <s v="Order assembled"/>
    <s v="Register Customer info"/>
    <s v="Paid"/>
    <s v="Shipment"/>
    <n v="265"/>
    <n v="378.95"/>
  </r>
  <r>
    <s v="AD01-9362"/>
    <n v="2020"/>
    <s v="Jan"/>
    <s v="Branches"/>
    <s v="Credit Card"/>
    <s v="Order assembled"/>
    <s v="Register Customer info"/>
    <s v="Paid"/>
    <s v="Shipment"/>
    <n v="768"/>
    <n v="1098.24"/>
  </r>
  <r>
    <s v="AD01-9361"/>
    <n v="2020"/>
    <s v="Jan"/>
    <s v="Branches"/>
    <s v="Credit Card"/>
    <s v="Order assembled"/>
    <s v="Register Customer info"/>
    <s v="Paid"/>
    <s v="Shipment"/>
    <n v="801"/>
    <n v="1145.43"/>
  </r>
  <r>
    <s v="AD01-9364"/>
    <n v="2020"/>
    <s v="Jan"/>
    <s v="Branches"/>
    <s v="Credit Card"/>
    <s v="Order assembled"/>
    <s v="Register Customer info"/>
    <s v="Paid"/>
    <s v="Shipment"/>
    <n v="854"/>
    <n v="1221.22"/>
  </r>
  <r>
    <s v="AD01-9361"/>
    <n v="2020"/>
    <s v="Jan"/>
    <s v="Branches"/>
    <s v="Credit Card"/>
    <s v="Order assembled"/>
    <s v="Register Customer info"/>
    <s v="Paid"/>
    <s v="Shipment"/>
    <n v="788"/>
    <n v="1126.8399999999999"/>
  </r>
  <r>
    <s v="AD01-9362"/>
    <n v="2020"/>
    <s v="Jan"/>
    <s v="Branches"/>
    <s v="Credit Card"/>
    <s v="Order assembled"/>
    <s v="Register Customer info"/>
    <s v="Paid"/>
    <s v="Shipment"/>
    <n v="263"/>
    <n v="376.09000000000003"/>
  </r>
  <r>
    <s v="AD01-9362"/>
    <n v="2020"/>
    <s v="Jan"/>
    <s v="Branches"/>
    <s v="Credit Card"/>
    <s v="Order assembled"/>
    <s v="Register Customer info"/>
    <s v="Paid"/>
    <s v="Shipment"/>
    <n v="347"/>
    <n v="496.21000000000004"/>
  </r>
  <r>
    <s v="AD01-9364"/>
    <n v="2020"/>
    <s v="Jan"/>
    <s v="Branches"/>
    <s v="Credit Card"/>
    <s v="Order assembled"/>
    <s v="Register Customer info"/>
    <s v="Paid"/>
    <s v="Shipment"/>
    <n v="317"/>
    <n v="453.31"/>
  </r>
  <r>
    <s v="AD01-9362"/>
    <n v="2020"/>
    <s v="Jul"/>
    <s v="Branches"/>
    <s v="Credit Card"/>
    <s v="Order assembled"/>
    <s v="Register Customer info"/>
    <s v="Paid"/>
    <s v="Shipment"/>
    <n v="314"/>
    <n v="449.02"/>
  </r>
  <r>
    <s v="AD01-9364"/>
    <n v="2020"/>
    <s v="Jul"/>
    <s v="Branches"/>
    <s v="Credit Card"/>
    <s v="Order assembled"/>
    <s v="Register Customer info"/>
    <s v="Paid"/>
    <s v="Shipment"/>
    <n v="362"/>
    <n v="517.66"/>
  </r>
  <r>
    <s v="AD01-9362"/>
    <n v="2020"/>
    <s v="Jul"/>
    <s v="Branches"/>
    <s v="Credit Card"/>
    <s v="Order assembled"/>
    <s v="Register Customer info"/>
    <s v="Paid"/>
    <s v="Shipment"/>
    <n v="284"/>
    <n v="406.12"/>
  </r>
  <r>
    <s v="AD01-9362"/>
    <n v="2020"/>
    <s v="Jul"/>
    <s v="Branches"/>
    <s v="Credit Card"/>
    <s v="Order assembled"/>
    <s v="Register Customer info"/>
    <s v="Paid"/>
    <s v="Shipment"/>
    <n v="358"/>
    <n v="526.24"/>
  </r>
  <r>
    <s v="AD01-9362"/>
    <n v="2020"/>
    <s v="Jul"/>
    <s v="Branches"/>
    <s v="Credit Card"/>
    <s v="Order assembled"/>
    <s v="Register Customer info"/>
    <s v="Paid"/>
    <s v="Shipment"/>
    <n v="286"/>
    <n v="526.24"/>
  </r>
  <r>
    <s v="AD01-9362"/>
    <n v="2020"/>
    <s v="Jul"/>
    <s v="Branches"/>
    <s v="Credit Card"/>
    <s v="Order assembled"/>
    <s v="Register Customer info"/>
    <s v="Paid"/>
    <s v="Shipment"/>
    <n v="992"/>
    <n v="1418.56"/>
  </r>
  <r>
    <s v="AD01-9362"/>
    <n v="2020"/>
    <s v="Jul"/>
    <s v="Branches"/>
    <s v="Credit Card"/>
    <s v="Order assembled"/>
    <s v="Register Customer info"/>
    <s v="Paid"/>
    <s v="Shipment"/>
    <n v="1025"/>
    <n v="1465.75"/>
  </r>
  <r>
    <s v="AD01-9361"/>
    <n v="2020"/>
    <s v="Jul"/>
    <s v="Branches"/>
    <s v="Credit Card"/>
    <s v="Order assembled"/>
    <s v="Register Customer info"/>
    <s v="Paid"/>
    <s v="Shipment"/>
    <n v="288"/>
    <n v="411.84000000000003"/>
  </r>
  <r>
    <s v="AD01-9361"/>
    <n v="2020"/>
    <s v="Jul"/>
    <s v="Branches"/>
    <s v="Credit Card"/>
    <s v="Order assembled"/>
    <s v="Register Customer info"/>
    <s v="Paid"/>
    <s v="Shipment"/>
    <n v="315"/>
    <n v="450.45"/>
  </r>
  <r>
    <s v="AD01-9362"/>
    <n v="2020"/>
    <s v="Jul"/>
    <s v="Branches"/>
    <s v="Credit Card"/>
    <s v="Order assembled"/>
    <s v="Register Customer info"/>
    <s v="Paid"/>
    <s v="Shipment"/>
    <n v="285"/>
    <n v="407.55"/>
  </r>
  <r>
    <s v="AD01-9362"/>
    <n v="2020"/>
    <s v="Jul"/>
    <s v="Branches"/>
    <s v="Credit Card"/>
    <s v="Order assembled"/>
    <s v="Register Customer info"/>
    <s v="Paid"/>
    <s v="Shipment"/>
    <n v="773"/>
    <n v="1105.3899999999999"/>
  </r>
  <r>
    <s v="AD01-9361"/>
    <n v="2020"/>
    <s v="Jul"/>
    <s v="Branches"/>
    <s v="Credit Card"/>
    <s v="Order assembled"/>
    <s v="Register Customer info"/>
    <s v="Paid"/>
    <s v="Shipment"/>
    <n v="806"/>
    <n v="1152.58"/>
  </r>
  <r>
    <s v="AD01-9362"/>
    <n v="2020"/>
    <s v="Jul"/>
    <s v="Branches"/>
    <s v="Credit Card"/>
    <s v="Order assembled"/>
    <s v="Register Customer info"/>
    <s v="Paid"/>
    <s v="Shipment"/>
    <n v="311"/>
    <n v="444.73"/>
  </r>
  <r>
    <s v="AD01-9362"/>
    <n v="2020"/>
    <s v="Jul"/>
    <s v="Branches"/>
    <s v="Credit Card"/>
    <s v="Order assembled"/>
    <s v="Register Customer info"/>
    <s v="Paid"/>
    <s v="Shipment"/>
    <n v="359"/>
    <n v="513.37"/>
  </r>
  <r>
    <s v="AD01-9362"/>
    <n v="2020"/>
    <s v="Jul"/>
    <s v="Branches"/>
    <s v="Credit Card"/>
    <s v="Order assembled"/>
    <s v="Register Customer info"/>
    <s v="Paid"/>
    <s v="Shipment"/>
    <n v="287"/>
    <n v="410.40999999999997"/>
  </r>
  <r>
    <s v="AD01-9362"/>
    <n v="2020"/>
    <s v="Jun"/>
    <s v="Branches"/>
    <s v="Credit Card"/>
    <s v="Order assembled"/>
    <s v="Register Customer info"/>
    <s v="Paid"/>
    <s v="Shipment"/>
    <n v="320"/>
    <n v="457.6"/>
  </r>
  <r>
    <s v="AD01-9362"/>
    <n v="2020"/>
    <s v="Jun"/>
    <s v="Branches"/>
    <s v="Credit Card"/>
    <s v="Order assembled"/>
    <s v="Register Customer info"/>
    <s v="Paid"/>
    <s v="Shipment"/>
    <n v="290"/>
    <n v="414.7"/>
  </r>
  <r>
    <s v="AD01-9365"/>
    <n v="2020"/>
    <s v="Jun"/>
    <s v="Branches"/>
    <s v="Credit Card"/>
    <s v="Order assembled"/>
    <s v="Register Customer info"/>
    <s v="Paid"/>
    <s v="Shipment"/>
    <n v="316"/>
    <n v="526.24"/>
  </r>
  <r>
    <s v="AD01-9361"/>
    <n v="2020"/>
    <s v="Jun"/>
    <s v="Branches"/>
    <s v="Credit Card"/>
    <s v="Order assembled"/>
    <s v="Register Customer info"/>
    <s v="Paid"/>
    <s v="Shipment"/>
    <n v="364"/>
    <n v="526.24"/>
  </r>
  <r>
    <s v="AD01-9365"/>
    <n v="2020"/>
    <s v="Jun"/>
    <s v="Branches"/>
    <s v="Credit Card"/>
    <s v="Order assembled"/>
    <s v="Register Customer info"/>
    <s v="Paid"/>
    <s v="Shipment"/>
    <n v="292"/>
    <n v="526.24"/>
  </r>
  <r>
    <s v="AD01-9362"/>
    <n v="2020"/>
    <s v="Jun"/>
    <s v="Branches"/>
    <s v="Credit Card"/>
    <s v="Order assembled"/>
    <s v="Register Customer info"/>
    <s v="Paid"/>
    <s v="Shipment"/>
    <n v="991"/>
    <n v="1417.13"/>
  </r>
  <r>
    <s v="AD01-9364"/>
    <n v="2020"/>
    <s v="Jun"/>
    <s v="Branches"/>
    <s v="Credit Card"/>
    <s v="Order assembled"/>
    <s v="Register Customer info"/>
    <s v="Paid"/>
    <s v="Shipment"/>
    <n v="1024"/>
    <n v="1464.32"/>
  </r>
  <r>
    <s v="AD01-9361"/>
    <n v="2020"/>
    <s v="Jun"/>
    <s v="Branches"/>
    <s v="Credit Card"/>
    <s v="Order assembled"/>
    <s v="Register Customer info"/>
    <s v="Paid"/>
    <s v="Shipment"/>
    <n v="294"/>
    <n v="420.42"/>
  </r>
  <r>
    <s v="AD01-9361"/>
    <n v="2020"/>
    <s v="Jun"/>
    <s v="Branches"/>
    <s v="Credit Card"/>
    <s v="Order assembled"/>
    <s v="Register Customer info"/>
    <s v="Paid"/>
    <s v="Shipment"/>
    <n v="321"/>
    <n v="459.03"/>
  </r>
  <r>
    <s v="AD01-9361"/>
    <n v="2020"/>
    <s v="Jun"/>
    <s v="Branches"/>
    <s v="Credit Card"/>
    <s v="Order assembled"/>
    <s v="Register Customer info"/>
    <s v="Paid"/>
    <s v="Shipment"/>
    <n v="363"/>
    <n v="519.09"/>
  </r>
  <r>
    <s v="AD01-9362"/>
    <n v="2020"/>
    <s v="Jun"/>
    <s v="Branches"/>
    <s v="Credit Card"/>
    <s v="Order assembled"/>
    <s v="Register Customer info"/>
    <s v="Paid"/>
    <s v="Shipment"/>
    <n v="291"/>
    <n v="416.13"/>
  </r>
  <r>
    <s v="AD01-9365"/>
    <n v="2020"/>
    <s v="Jun"/>
    <s v="Branches"/>
    <s v="Credit Card"/>
    <s v="Order assembled"/>
    <s v="Register Customer info"/>
    <s v="Paid"/>
    <s v="Shipment"/>
    <n v="772"/>
    <n v="1103.96"/>
  </r>
  <r>
    <s v="AD01-9361"/>
    <n v="2020"/>
    <s v="Jun"/>
    <s v="Branches"/>
    <s v="Credit Card"/>
    <s v="Order assembled"/>
    <s v="Register Customer info"/>
    <s v="Paid"/>
    <s v="Shipment"/>
    <n v="805"/>
    <n v="1151.1500000000001"/>
  </r>
  <r>
    <s v="AD01-9365"/>
    <n v="2020"/>
    <s v="Jun"/>
    <s v="Branches"/>
    <s v="Credit Card"/>
    <s v="Order assembled"/>
    <s v="Register Customer info"/>
    <s v="Paid"/>
    <s v="Shipment"/>
    <n v="859"/>
    <n v="1228.3699999999999"/>
  </r>
  <r>
    <s v="AD01-9362"/>
    <n v="2020"/>
    <s v="Jun"/>
    <s v="Branches"/>
    <s v="Credit Card"/>
    <s v="Order assembled"/>
    <s v="Register Customer info"/>
    <s v="Paid"/>
    <s v="Shipment"/>
    <n v="317"/>
    <n v="453.31"/>
  </r>
  <r>
    <s v="AD01-9362"/>
    <n v="2020"/>
    <s v="Jun"/>
    <s v="Branches"/>
    <s v="Credit Card"/>
    <s v="Order assembled"/>
    <s v="Register Customer info"/>
    <s v="Paid"/>
    <s v="Shipment"/>
    <n v="365"/>
    <n v="521.95000000000005"/>
  </r>
  <r>
    <s v="AD01-9362"/>
    <n v="2020"/>
    <s v="Jun"/>
    <s v="Branches"/>
    <s v="Credit Card"/>
    <s v="Order assembled"/>
    <s v="Register Customer info"/>
    <s v="Paid"/>
    <s v="Shipment"/>
    <n v="293"/>
    <n v="418.99"/>
  </r>
  <r>
    <s v="AD01-9364"/>
    <n v="2020"/>
    <s v="Mar"/>
    <s v="Branches"/>
    <s v="Credit Card"/>
    <s v="Order assembled"/>
    <s v="Register Customer info"/>
    <s v="Paid"/>
    <s v="Shipment"/>
    <n v="332"/>
    <n v="474.76"/>
  </r>
  <r>
    <s v="AD01-9361"/>
    <n v="2020"/>
    <s v="Mar"/>
    <s v="Branches"/>
    <s v="Credit Card"/>
    <s v="Order assembled"/>
    <s v="Register Customer info"/>
    <s v="Paid"/>
    <s v="Shipment"/>
    <n v="134"/>
    <n v="191.62"/>
  </r>
  <r>
    <s v="AD01-9362"/>
    <n v="2020"/>
    <s v="Mar"/>
    <s v="Branches"/>
    <s v="Credit Card"/>
    <s v="Order assembled"/>
    <s v="Register Customer info"/>
    <s v="Paid"/>
    <s v="Shipment"/>
    <n v="308"/>
    <n v="440.44"/>
  </r>
  <r>
    <s v="AD01-9364"/>
    <n v="2020"/>
    <s v="Mar"/>
    <s v="Branches"/>
    <s v="Credit Card"/>
    <s v="Order assembled"/>
    <s v="Register Customer info"/>
    <s v="Paid"/>
    <s v="Shipment"/>
    <n v="334"/>
    <n v="526.24"/>
  </r>
  <r>
    <s v="AD01-9364"/>
    <n v="2020"/>
    <s v="Mar"/>
    <s v="Branches"/>
    <s v="Credit Card"/>
    <s v="Order assembled"/>
    <s v="Register Customer info"/>
    <s v="Paid"/>
    <s v="Shipment"/>
    <n v="136"/>
    <n v="526.24"/>
  </r>
  <r>
    <s v="AD01-9362"/>
    <n v="2020"/>
    <s v="Mar"/>
    <s v="Branches"/>
    <s v="Credit Card"/>
    <s v="Order assembled"/>
    <s v="Register Customer info"/>
    <s v="Paid"/>
    <s v="Shipment"/>
    <n v="310"/>
    <n v="526.24"/>
  </r>
  <r>
    <s v="AD01-9362"/>
    <n v="2020"/>
    <s v="Mar"/>
    <s v="Branches"/>
    <s v="Credit Card"/>
    <s v="Order assembled"/>
    <s v="Register Customer info"/>
    <s v="Paid"/>
    <s v="Shipment"/>
    <n v="988"/>
    <n v="1412.84"/>
  </r>
  <r>
    <s v="AD01-9361"/>
    <n v="2020"/>
    <s v="Mar"/>
    <s v="Branches"/>
    <s v="Credit Card"/>
    <s v="Order assembled"/>
    <s v="Register Customer info"/>
    <s v="Paid"/>
    <s v="Shipment"/>
    <n v="306"/>
    <n v="437.58"/>
  </r>
  <r>
    <s v="AD01-9361"/>
    <n v="2020"/>
    <s v="Mar"/>
    <s v="Branches"/>
    <s v="Credit Card"/>
    <s v="Order assembled"/>
    <s v="Register Customer info"/>
    <s v="Paid"/>
    <s v="Shipment"/>
    <n v="333"/>
    <n v="476.19"/>
  </r>
  <r>
    <s v="AD01-9364"/>
    <n v="2020"/>
    <s v="Mar"/>
    <s v="Branches"/>
    <s v="Credit Card"/>
    <s v="Order assembled"/>
    <s v="Register Customer info"/>
    <s v="Paid"/>
    <s v="Shipment"/>
    <n v="135"/>
    <n v="193.05"/>
  </r>
  <r>
    <s v="AD01-9362"/>
    <n v="2020"/>
    <s v="Mar"/>
    <s v="Branches"/>
    <s v="Credit Card"/>
    <s v="Order assembled"/>
    <s v="Register Customer info"/>
    <s v="Paid"/>
    <s v="Shipment"/>
    <n v="309"/>
    <n v="441.87"/>
  </r>
  <r>
    <s v="AD01-9362"/>
    <n v="2020"/>
    <s v="Mar"/>
    <s v="Branches"/>
    <s v="Credit Card"/>
    <s v="Order assembled"/>
    <s v="Register Customer info"/>
    <s v="Paid"/>
    <s v="Shipment"/>
    <n v="769"/>
    <n v="1099.67"/>
  </r>
  <r>
    <s v="AD01-9364"/>
    <n v="2020"/>
    <s v="Mar"/>
    <s v="Branches"/>
    <s v="Credit Card"/>
    <s v="Order assembled"/>
    <s v="Register Customer info"/>
    <s v="Paid"/>
    <s v="Shipment"/>
    <n v="803"/>
    <n v="1148.29"/>
  </r>
  <r>
    <s v="AD01-9364"/>
    <n v="2020"/>
    <s v="Mar"/>
    <s v="Branches"/>
    <s v="Credit Card"/>
    <s v="Order assembled"/>
    <s v="Register Customer info"/>
    <s v="Paid"/>
    <s v="Shipment"/>
    <n v="856"/>
    <n v="1224.08"/>
  </r>
  <r>
    <s v="AD01-9362"/>
    <n v="2020"/>
    <s v="Mar"/>
    <s v="Branches"/>
    <s v="Credit Card"/>
    <s v="Order assembled"/>
    <s v="Register Customer info"/>
    <s v="Paid"/>
    <s v="Shipment"/>
    <n v="335"/>
    <n v="479.05"/>
  </r>
  <r>
    <s v="AD01-9364"/>
    <n v="2020"/>
    <s v="Mar"/>
    <s v="Branches"/>
    <s v="Credit Card"/>
    <s v="Order assembled"/>
    <s v="Register Customer info"/>
    <s v="Paid"/>
    <s v="Shipment"/>
    <n v="137"/>
    <n v="195.91"/>
  </r>
  <r>
    <s v="AD01-9364"/>
    <n v="2020"/>
    <s v="Mar"/>
    <s v="Branches"/>
    <s v="Credit Card"/>
    <s v="Order assembled"/>
    <s v="Register Customer info"/>
    <s v="Paid"/>
    <s v="Shipment"/>
    <n v="305"/>
    <n v="436.15"/>
  </r>
  <r>
    <s v="AD01-9361"/>
    <n v="2020"/>
    <s v="May"/>
    <s v="Branches"/>
    <s v="Credit Card"/>
    <s v="Order assembled"/>
    <s v="Register Customer info"/>
    <s v="Paid"/>
    <s v="Shipment"/>
    <n v="326"/>
    <n v="466.18"/>
  </r>
  <r>
    <s v="AD01-9362"/>
    <n v="2020"/>
    <s v="May"/>
    <s v="Branches"/>
    <s v="Credit Card"/>
    <s v="Order assembled"/>
    <s v="Register Customer info"/>
    <s v="Paid"/>
    <s v="Shipment"/>
    <n v="368"/>
    <n v="526.24"/>
  </r>
  <r>
    <s v="AD01-9362"/>
    <n v="2020"/>
    <s v="May"/>
    <s v="Branches"/>
    <s v="Credit Card"/>
    <s v="Order assembled"/>
    <s v="Register Customer info"/>
    <s v="Paid"/>
    <s v="Shipment"/>
    <n v="296"/>
    <n v="423.28"/>
  </r>
  <r>
    <s v="AD01-9362"/>
    <n v="2020"/>
    <s v="May"/>
    <s v="Branches"/>
    <s v="Credit Card"/>
    <s v="Order assembled"/>
    <s v="Register Customer info"/>
    <s v="Paid"/>
    <s v="Shipment"/>
    <n v="322"/>
    <n v="526.24"/>
  </r>
  <r>
    <s v="AD01-9365"/>
    <n v="2020"/>
    <s v="May"/>
    <s v="Branches"/>
    <s v="Credit Card"/>
    <s v="Order assembled"/>
    <s v="Register Customer info"/>
    <s v="Paid"/>
    <s v="Shipment"/>
    <n v="370"/>
    <n v="526.24"/>
  </r>
  <r>
    <s v="AD01-9364"/>
    <n v="2020"/>
    <s v="May"/>
    <s v="Branches"/>
    <s v="Credit Card"/>
    <s v="Order assembled"/>
    <s v="Register Customer info"/>
    <s v="Paid"/>
    <s v="Shipment"/>
    <n v="298"/>
    <n v="526.24"/>
  </r>
  <r>
    <s v="AD01-9364"/>
    <n v="2020"/>
    <s v="May"/>
    <s v="Branches"/>
    <s v="Credit Card"/>
    <s v="Order assembled"/>
    <s v="Register Customer info"/>
    <s v="Paid"/>
    <s v="Shipment"/>
    <n v="990"/>
    <n v="1415.7"/>
  </r>
  <r>
    <s v="AD01-9361"/>
    <n v="2020"/>
    <s v="May"/>
    <s v="Branches"/>
    <s v="Credit Card"/>
    <s v="Order assembled"/>
    <s v="Register Customer info"/>
    <s v="Paid"/>
    <s v="Shipment"/>
    <n v="1023"/>
    <n v="1462.8899999999999"/>
  </r>
  <r>
    <s v="AD01-9362"/>
    <n v="2020"/>
    <s v="May"/>
    <s v="Branches"/>
    <s v="Credit Card"/>
    <s v="Order assembled"/>
    <s v="Register Customer info"/>
    <s v="Paid"/>
    <s v="Shipment"/>
    <n v="369"/>
    <n v="527.66999999999996"/>
  </r>
  <r>
    <s v="AD01-9364"/>
    <n v="2020"/>
    <s v="May"/>
    <s v="Branches"/>
    <s v="Credit Card"/>
    <s v="Order assembled"/>
    <s v="Register Customer info"/>
    <s v="Paid"/>
    <s v="Shipment"/>
    <n v="297"/>
    <n v="424.71"/>
  </r>
  <r>
    <s v="AD01-9364"/>
    <n v="2020"/>
    <s v="May"/>
    <s v="Branches"/>
    <s v="Credit Card"/>
    <s v="Order assembled"/>
    <s v="Register Customer info"/>
    <s v="Paid"/>
    <s v="Shipment"/>
    <n v="771"/>
    <n v="1102.53"/>
  </r>
  <r>
    <s v="AD01-9361"/>
    <n v="2020"/>
    <s v="May"/>
    <s v="Branches"/>
    <s v="Credit Card"/>
    <s v="Order assembled"/>
    <s v="Register Customer info"/>
    <s v="Paid"/>
    <s v="Shipment"/>
    <n v="804"/>
    <n v="1149.72"/>
  </r>
  <r>
    <s v="AD01-9362"/>
    <n v="2020"/>
    <s v="May"/>
    <s v="Branches"/>
    <s v="Credit Card"/>
    <s v="Order assembled"/>
    <s v="Register Customer info"/>
    <s v="Paid"/>
    <s v="Shipment"/>
    <n v="858"/>
    <n v="1226.94"/>
  </r>
  <r>
    <s v="AD01-9362"/>
    <n v="2020"/>
    <s v="May"/>
    <s v="Branches"/>
    <s v="Credit Card"/>
    <s v="Order assembled"/>
    <s v="Register Customer info"/>
    <s v="Paid"/>
    <s v="Shipment"/>
    <n v="323"/>
    <n v="461.89"/>
  </r>
  <r>
    <s v="AD01-9361"/>
    <n v="2020"/>
    <s v="May"/>
    <s v="Branches"/>
    <s v="Credit Card"/>
    <s v="Order assembled"/>
    <s v="Register Customer info"/>
    <s v="Paid"/>
    <s v="Shipment"/>
    <n v="371"/>
    <n v="530.53"/>
  </r>
  <r>
    <s v="AD01-9361"/>
    <n v="2020"/>
    <s v="May"/>
    <s v="Branches"/>
    <s v="Credit Card"/>
    <s v="Order assembled"/>
    <s v="Register Customer info"/>
    <s v="Paid"/>
    <s v="Shipment"/>
    <n v="299"/>
    <n v="427.57"/>
  </r>
  <r>
    <s v="AD01-9361"/>
    <n v="2020"/>
    <s v="Nov"/>
    <s v="Branches"/>
    <s v="Credit Card"/>
    <s v="Order assembled"/>
    <s v="Register Customer info"/>
    <s v="Paid"/>
    <s v="Shipment"/>
    <n v="290"/>
    <n v="414.7"/>
  </r>
  <r>
    <s v="AD01-9362"/>
    <n v="2020"/>
    <s v="Nov"/>
    <s v="Branches"/>
    <s v="Credit Card"/>
    <s v="Order assembled"/>
    <s v="Register Customer info"/>
    <s v="Paid"/>
    <s v="Shipment"/>
    <n v="338"/>
    <n v="483.34000000000003"/>
  </r>
  <r>
    <s v="AD01-9362"/>
    <n v="2020"/>
    <s v="Nov"/>
    <s v="Branches"/>
    <s v="Credit Card"/>
    <s v="Order assembled"/>
    <s v="Register Customer info"/>
    <s v="Paid"/>
    <s v="Shipment"/>
    <n v="266"/>
    <n v="380.38"/>
  </r>
  <r>
    <s v="AD01-9361"/>
    <n v="2020"/>
    <s v="Nov"/>
    <s v="Branches"/>
    <s v="Credit Card"/>
    <s v="Order assembled"/>
    <s v="Register Customer info"/>
    <s v="Paid"/>
    <s v="Shipment"/>
    <n v="292"/>
    <n v="526.24"/>
  </r>
  <r>
    <s v="AD01-9361"/>
    <n v="2020"/>
    <s v="Nov"/>
    <s v="Branches"/>
    <s v="Credit Card"/>
    <s v="Order assembled"/>
    <s v="Register Customer info"/>
    <s v="Paid"/>
    <s v="Shipment"/>
    <n v="340"/>
    <n v="526.24"/>
  </r>
  <r>
    <s v="AD01-9362"/>
    <n v="2020"/>
    <s v="Nov"/>
    <s v="Branches"/>
    <s v="Credit Card"/>
    <s v="Order assembled"/>
    <s v="Register Customer info"/>
    <s v="Paid"/>
    <s v="Shipment"/>
    <n v="995"/>
    <n v="1422.85"/>
  </r>
  <r>
    <s v="AD01-9364"/>
    <n v="2020"/>
    <s v="Nov"/>
    <s v="Branches"/>
    <s v="Credit Card"/>
    <s v="Order assembled"/>
    <s v="Register Customer info"/>
    <s v="Paid"/>
    <s v="Shipment"/>
    <n v="1029"/>
    <n v="1471.47"/>
  </r>
  <r>
    <s v="AD01-9362"/>
    <n v="2020"/>
    <s v="Nov"/>
    <s v="Branches"/>
    <s v="Credit Card"/>
    <s v="Order assembled"/>
    <s v="Register Customer info"/>
    <s v="Paid"/>
    <s v="Shipment"/>
    <n v="264"/>
    <n v="377.52"/>
  </r>
  <r>
    <s v="AD01-9362"/>
    <n v="2020"/>
    <s v="Nov"/>
    <s v="Branches"/>
    <s v="Credit Card"/>
    <s v="Order assembled"/>
    <s v="Register Customer info"/>
    <s v="Paid"/>
    <s v="Shipment"/>
    <n v="291"/>
    <n v="416.13"/>
  </r>
  <r>
    <s v="AD01-9362"/>
    <n v="2020"/>
    <s v="Nov"/>
    <s v="Branches"/>
    <s v="Credit Card"/>
    <s v="Order assembled"/>
    <s v="Register Customer info"/>
    <s v="Paid"/>
    <s v="Shipment"/>
    <n v="339"/>
    <n v="484.77"/>
  </r>
  <r>
    <s v="AD01-9362"/>
    <n v="2020"/>
    <s v="Nov"/>
    <s v="Branches"/>
    <s v="Credit Card"/>
    <s v="Order assembled"/>
    <s v="Register Customer info"/>
    <s v="Paid"/>
    <s v="Shipment"/>
    <n v="267"/>
    <n v="381.81"/>
  </r>
  <r>
    <s v="AD01-9364"/>
    <n v="2020"/>
    <s v="Nov"/>
    <s v="Branches"/>
    <s v="Credit Card"/>
    <s v="Order assembled"/>
    <s v="Register Customer info"/>
    <s v="Paid"/>
    <s v="Shipment"/>
    <n v="810"/>
    <n v="1158.3"/>
  </r>
  <r>
    <s v="AD01-9361"/>
    <n v="2020"/>
    <s v="Nov"/>
    <s v="Branches"/>
    <s v="Credit Card"/>
    <s v="Order assembled"/>
    <s v="Register Customer info"/>
    <s v="Paid"/>
    <s v="Shipment"/>
    <n v="863"/>
    <n v="1234.0899999999999"/>
  </r>
  <r>
    <s v="AD01-9362"/>
    <n v="2020"/>
    <s v="Nov"/>
    <s v="Branches"/>
    <s v="Credit Card"/>
    <s v="Order assembled"/>
    <s v="Register Customer info"/>
    <s v="Refunded"/>
    <s v="Shipment"/>
    <n v="293"/>
    <n v="418.99"/>
  </r>
  <r>
    <s v="AD01-9363"/>
    <n v="2020"/>
    <s v="Nov"/>
    <s v="Branches"/>
    <s v="Credit Card"/>
    <s v="Order assembled"/>
    <s v="Register Customer info"/>
    <s v="Refunded"/>
    <s v="Shipment"/>
    <n v="341"/>
    <n v="487.63"/>
  </r>
  <r>
    <s v="AD01-9361"/>
    <n v="2020"/>
    <s v="Nov"/>
    <s v="Branches"/>
    <s v="Credit Card"/>
    <s v="Order assembled"/>
    <s v="Register Customer info"/>
    <s v="Refunded"/>
    <s v="Shipment"/>
    <n v="263"/>
    <n v="376.09000000000003"/>
  </r>
  <r>
    <s v="AD01-9362"/>
    <n v="2020"/>
    <s v="Oct"/>
    <s v="Branches"/>
    <s v="Credit Card"/>
    <s v="Order assembled"/>
    <s v="Register Customer info"/>
    <s v="Refunded"/>
    <s v="Shipment"/>
    <n v="296"/>
    <n v="423.28"/>
  </r>
  <r>
    <s v="AD01-9363"/>
    <n v="2020"/>
    <s v="Oct"/>
    <s v="Branches"/>
    <s v="Credit Card"/>
    <s v="Order assembled"/>
    <s v="Register Customer info"/>
    <s v="Refunded"/>
    <s v="Shipment"/>
    <n v="344"/>
    <n v="491.91999999999996"/>
  </r>
  <r>
    <s v="AD01-9362"/>
    <n v="2020"/>
    <s v="Oct"/>
    <s v="Branches"/>
    <s v="Credit Card"/>
    <s v="Order assembled"/>
    <s v="Register Customer info"/>
    <s v="Refunded"/>
    <s v="Shipment"/>
    <n v="272"/>
    <n v="388.96"/>
  </r>
  <r>
    <s v="AD01-9361"/>
    <n v="2020"/>
    <s v="Oct"/>
    <s v="Branches"/>
    <s v="Credit Card"/>
    <s v="Order assembled"/>
    <s v="Register Customer info"/>
    <s v="Refunded"/>
    <s v="Shipment"/>
    <n v="298"/>
    <n v="526.24"/>
  </r>
  <r>
    <s v="AD01-9363"/>
    <n v="2020"/>
    <s v="Oct"/>
    <s v="Branches"/>
    <s v="Credit Card"/>
    <s v="Order assembled"/>
    <s v="Register Customer info"/>
    <s v="Refunded"/>
    <s v="Shipment"/>
    <n v="346"/>
    <n v="526.24"/>
  </r>
  <r>
    <s v="AD01-9365"/>
    <n v="2020"/>
    <s v="Oct"/>
    <s v="Branches"/>
    <s v="Credit Card"/>
    <s v="Order assembled"/>
    <s v="Register Customer info"/>
    <s v="Refunded"/>
    <s v="Shipment"/>
    <n v="268"/>
    <n v="526.24"/>
  </r>
  <r>
    <s v="AD01-9362"/>
    <n v="2020"/>
    <s v="Oct"/>
    <s v="Branches"/>
    <s v="Credit Card"/>
    <s v="Order assembled"/>
    <s v="Register Customer info"/>
    <s v="Refunded"/>
    <s v="Shipment"/>
    <n v="1028"/>
    <n v="1470.04"/>
  </r>
  <r>
    <s v="AD01-9364"/>
    <n v="2020"/>
    <s v="Oct"/>
    <s v="Branches"/>
    <s v="Credit Card"/>
    <s v="Order assembled"/>
    <s v="Register Customer info"/>
    <s v="Refunded"/>
    <s v="Shipment"/>
    <n v="270"/>
    <n v="386.1"/>
  </r>
  <r>
    <s v="AD01-9364"/>
    <n v="2020"/>
    <s v="Oct"/>
    <s v="Branches"/>
    <s v="Credit Card"/>
    <s v="Order assembled"/>
    <s v="Register Customer info"/>
    <s v="Refunded"/>
    <s v="Shipment"/>
    <n v="297"/>
    <n v="424.71"/>
  </r>
  <r>
    <s v="AD01-9362"/>
    <n v="2020"/>
    <s v="Oct"/>
    <s v="Branches"/>
    <s v="Credit Card"/>
    <s v="Order assembled"/>
    <s v="Register Customer info"/>
    <s v="Refunded"/>
    <s v="Shipment"/>
    <n v="345"/>
    <n v="493.35"/>
  </r>
  <r>
    <s v="AD01-9365"/>
    <n v="2020"/>
    <s v="Oct"/>
    <s v="Branches"/>
    <s v="Credit Card"/>
    <s v="Order assembled"/>
    <s v="Register Customer info"/>
    <s v="Refunded"/>
    <s v="Shipment"/>
    <n v="776"/>
    <n v="1109.68"/>
  </r>
  <r>
    <s v="AD01-9362"/>
    <n v="2020"/>
    <s v="Oct"/>
    <s v="Branches"/>
    <s v="Credit Card"/>
    <s v="Order assembled"/>
    <s v="Register Customer info"/>
    <s v="Refunded"/>
    <s v="Shipment"/>
    <n v="809"/>
    <n v="1156.8699999999999"/>
  </r>
  <r>
    <s v="AD01-9361"/>
    <n v="2020"/>
    <s v="Oct"/>
    <s v="Branches"/>
    <s v="Credit Card"/>
    <s v="Order assembled"/>
    <s v="Register Customer info"/>
    <s v="Refunded"/>
    <s v="Shipment"/>
    <n v="862"/>
    <n v="1232.6599999999999"/>
  </r>
  <r>
    <s v="AD01-9362"/>
    <n v="2020"/>
    <s v="Oct"/>
    <s v="Branches"/>
    <s v="Credit Card"/>
    <s v="Order assembled"/>
    <s v="Register Customer info"/>
    <s v="Refunded"/>
    <s v="Shipment"/>
    <n v="299"/>
    <n v="427.57"/>
  </r>
  <r>
    <s v="AD01-9362"/>
    <n v="2020"/>
    <s v="Oct"/>
    <s v="Branches"/>
    <s v="Credit Card"/>
    <s v="Order assembled"/>
    <s v="Register Customer info"/>
    <s v="Refunded"/>
    <s v="Shipment"/>
    <n v="269"/>
    <n v="384.67"/>
  </r>
  <r>
    <s v="AD01-9362"/>
    <n v="2020"/>
    <s v="Sep"/>
    <s v="Branches"/>
    <s v="Credit Card"/>
    <s v="Order assembled"/>
    <s v="Register Customer info"/>
    <s v="Refunded"/>
    <s v="Shipment"/>
    <n v="302"/>
    <n v="431.86"/>
  </r>
  <r>
    <s v="AD01-9361"/>
    <n v="2020"/>
    <s v="Sep"/>
    <s v="Branches"/>
    <s v="Credit Card"/>
    <s v="Order assembled"/>
    <s v="Register Customer info"/>
    <s v="Refunded"/>
    <s v="Shipment"/>
    <n v="350"/>
    <n v="500.5"/>
  </r>
  <r>
    <s v="AD01-9361"/>
    <n v="2020"/>
    <s v="Sep"/>
    <s v="Branches"/>
    <s v="Credit Card"/>
    <s v="Order assembled"/>
    <s v="Register Customer info"/>
    <s v="Refunded"/>
    <s v="Shipment"/>
    <n v="278"/>
    <n v="397.53999999999996"/>
  </r>
  <r>
    <s v="AD01-9362"/>
    <n v="2020"/>
    <s v="Sep"/>
    <s v="Branches"/>
    <s v="Credit Card"/>
    <s v="Order assembled"/>
    <s v="Register Customer info"/>
    <s v="Refunded"/>
    <s v="Shipment"/>
    <n v="304"/>
    <n v="526.24"/>
  </r>
  <r>
    <s v="AD01-9361"/>
    <n v="2020"/>
    <s v="Sep"/>
    <s v="Branches"/>
    <s v="Credit Card"/>
    <s v="Order assembled"/>
    <s v="Register Customer info"/>
    <s v="Refunded"/>
    <s v="Shipment"/>
    <n v="274"/>
    <n v="526.24"/>
  </r>
  <r>
    <s v="AD01-9363"/>
    <n v="2020"/>
    <s v="Sep"/>
    <s v="Branches"/>
    <s v="Credit Card"/>
    <s v="Order assembled"/>
    <s v="Register Customer info"/>
    <s v="Refunded"/>
    <s v="Shipment"/>
    <n v="994"/>
    <n v="1421.42"/>
  </r>
  <r>
    <s v="AD01-9362"/>
    <n v="2020"/>
    <s v="Sep"/>
    <s v="Branches"/>
    <s v="Credit Card"/>
    <s v="Order assembled"/>
    <s v="Register Customer info"/>
    <s v="Refunded"/>
    <s v="Shipment"/>
    <n v="1027"/>
    <n v="1468.6100000000001"/>
  </r>
  <r>
    <s v="AD01-9361"/>
    <n v="2020"/>
    <s v="Sep"/>
    <s v="Branches"/>
    <s v="Credit Card"/>
    <s v="Order assembled"/>
    <s v="Register Customer info"/>
    <s v="Refunded"/>
    <s v="Shipment"/>
    <n v="276"/>
    <n v="394.68"/>
  </r>
  <r>
    <s v="AD01-9361"/>
    <n v="2020"/>
    <s v="Sep"/>
    <s v="Branches"/>
    <s v="Credit Card"/>
    <s v="Order assembled"/>
    <s v="Register Customer info"/>
    <s v="Refunded"/>
    <s v="Shipment"/>
    <n v="303"/>
    <n v="433.28999999999996"/>
  </r>
  <r>
    <s v="AD01-9361"/>
    <n v="2020"/>
    <s v="Sep"/>
    <s v="Branches"/>
    <s v="Credit Card"/>
    <s v="Order assembled"/>
    <s v="Register Customer info"/>
    <s v="Refunded"/>
    <s v="Shipment"/>
    <n v="351"/>
    <n v="501.93"/>
  </r>
  <r>
    <s v="AD01-9363"/>
    <n v="2020"/>
    <s v="Sep"/>
    <s v="Branches"/>
    <s v="Credit Card"/>
    <s v="Order assembled"/>
    <s v="Register Customer info"/>
    <s v="Refunded"/>
    <s v="Shipment"/>
    <n v="273"/>
    <n v="390.39"/>
  </r>
  <r>
    <s v="AD01-9361"/>
    <n v="2020"/>
    <s v="Sep"/>
    <s v="Branches"/>
    <s v="Credit Card"/>
    <s v="Order assembled"/>
    <s v="Register Customer info"/>
    <s v="Refunded"/>
    <s v="Shipment"/>
    <n v="775"/>
    <n v="1108.25"/>
  </r>
  <r>
    <s v="AD01-9361"/>
    <n v="2020"/>
    <s v="Sep"/>
    <s v="Branches"/>
    <s v="Credit Card"/>
    <s v="Order assembled"/>
    <s v="Register Customer info"/>
    <s v="Refunded"/>
    <s v="Shipment"/>
    <n v="808"/>
    <n v="1155.44"/>
  </r>
  <r>
    <s v="AD01-9362"/>
    <n v="2020"/>
    <s v="Sep"/>
    <s v="Branches"/>
    <s v="Credit Card"/>
    <s v="Order assembled"/>
    <s v="Register Customer info"/>
    <s v="Refunded"/>
    <s v="Shipment"/>
    <n v="861"/>
    <n v="1231.23"/>
  </r>
  <r>
    <s v="AD01-9361"/>
    <n v="2020"/>
    <s v="Sep"/>
    <s v="Branches"/>
    <s v="Credit Card"/>
    <s v="Order assembled"/>
    <s v="Register Customer info"/>
    <s v="Refunded"/>
    <s v="Shipment"/>
    <n v="305"/>
    <n v="436.15"/>
  </r>
  <r>
    <s v="AD01-9361"/>
    <n v="2020"/>
    <s v="Sep"/>
    <s v="Branches"/>
    <s v="Credit Card"/>
    <s v="Order assembled"/>
    <s v="Register Customer info"/>
    <s v="Refunded"/>
    <s v="Shipment"/>
    <n v="347"/>
    <n v="496.21000000000004"/>
  </r>
  <r>
    <s v="AD01-9362"/>
    <n v="2020"/>
    <s v="Sep"/>
    <s v="Branches"/>
    <s v="Credit Card"/>
    <s v="Order assembled"/>
    <s v="Register Customer info"/>
    <s v="Refunded"/>
    <s v="Shipment"/>
    <n v="1111"/>
    <n v="1588.73"/>
  </r>
  <r>
    <s v="AD01-9362"/>
    <n v="2020"/>
    <s v="Apr"/>
    <s v="Website"/>
    <s v="Cash on Delivery"/>
    <s v="Cancelld"/>
    <s v="Non-Registered Customer info"/>
    <s v="Refunded"/>
    <s v="Shipment"/>
    <n v="352"/>
    <n v="503.36"/>
  </r>
  <r>
    <s v="AD01-9362"/>
    <n v="2020"/>
    <s v="Apr"/>
    <s v="Website"/>
    <s v="Cash on Delivery"/>
    <s v="Cancelld"/>
    <s v="Non-Registered Customer info"/>
    <s v="Refunded"/>
    <s v="Shipment"/>
    <n v="346"/>
    <n v="494.78"/>
  </r>
  <r>
    <s v="AD01-9362"/>
    <n v="2020"/>
    <s v="Apr"/>
    <s v="Website"/>
    <s v="Cash on Delivery"/>
    <s v="Cancelld"/>
    <s v="Non-Registered Customer info"/>
    <s v="Refunded"/>
    <s v="Shipment"/>
    <n v="340"/>
    <n v="486.2"/>
  </r>
  <r>
    <s v="AD01-9364"/>
    <n v="2020"/>
    <s v="Apr"/>
    <s v="Website"/>
    <s v="Cash on Delivery"/>
    <s v="Cancelld"/>
    <s v="Non-Registered Customer info"/>
    <s v="Refunded"/>
    <s v="Shipment"/>
    <n v="349"/>
    <n v="499.07"/>
  </r>
  <r>
    <s v="AD01-9361"/>
    <n v="2020"/>
    <s v="Apr"/>
    <s v="Website"/>
    <s v="Cash on Delivery"/>
    <s v="Cancelld"/>
    <s v="Non-Registered Customer info"/>
    <s v="Refunded"/>
    <s v="Shipment"/>
    <n v="343"/>
    <n v="490.49"/>
  </r>
  <r>
    <s v="AD01-9363"/>
    <n v="2020"/>
    <s v="Aug"/>
    <s v="Website"/>
    <s v="Cash on Delivery"/>
    <s v="Cancelld"/>
    <s v="Non-Registered Customer info"/>
    <s v="Refunded"/>
    <s v="Branch "/>
    <n v="286"/>
    <n v="408.98"/>
  </r>
  <r>
    <s v="AD01-9362"/>
    <n v="2020"/>
    <s v="Aug"/>
    <s v="Website"/>
    <s v="Cash on Delivery"/>
    <s v="Cancelld"/>
    <s v="Non-Registered Customer info"/>
    <s v="Refunded"/>
    <s v="Branch "/>
    <n v="280"/>
    <n v="400.4"/>
  </r>
  <r>
    <s v="AD01-9361"/>
    <n v="2020"/>
    <s v="Aug"/>
    <s v="Website"/>
    <s v="Cash on Delivery"/>
    <s v="Cancelld"/>
    <s v="Non-Registered Customer info"/>
    <s v="Refunded"/>
    <s v="Branch "/>
    <n v="289"/>
    <n v="413.27"/>
  </r>
  <r>
    <s v="AD01-9364"/>
    <n v="2020"/>
    <s v="Aug"/>
    <s v="Website"/>
    <s v="Cash on Delivery"/>
    <s v="Cancelld"/>
    <s v="Non-Registered Customer info"/>
    <s v="Refunded"/>
    <s v="Branch "/>
    <n v="283"/>
    <n v="404.69"/>
  </r>
  <r>
    <s v="AD01-9361"/>
    <n v="2020"/>
    <s v="Aug"/>
    <s v="Website"/>
    <s v="Cash on Delivery"/>
    <s v="Cancelld"/>
    <s v="Non-Registered Customer info"/>
    <s v="Refunded"/>
    <s v="Branch "/>
    <n v="277"/>
    <n v="396.11"/>
  </r>
  <r>
    <s v="AD01-9362"/>
    <n v="2020"/>
    <s v="Dec"/>
    <s v="Website"/>
    <s v="Cash on Delivery"/>
    <s v="Cancelld"/>
    <s v="Non-Registered Customer info"/>
    <s v="Refunded"/>
    <s v="Shipment"/>
    <n v="226"/>
    <n v="323.18"/>
  </r>
  <r>
    <s v="AD01-9361"/>
    <n v="2020"/>
    <s v="Dec"/>
    <s v="Website"/>
    <s v="Cash on Delivery"/>
    <s v="Cancelld"/>
    <s v="Non-Registered Customer info"/>
    <s v="Paid"/>
    <s v="Shipment"/>
    <n v="220"/>
    <n v="314.60000000000002"/>
  </r>
  <r>
    <s v="AD01-9364"/>
    <n v="2020"/>
    <s v="Dec"/>
    <s v="Website"/>
    <s v="Cash on Delivery"/>
    <s v="Cancelld"/>
    <s v="Non-Registered Customer info"/>
    <s v="Paid"/>
    <s v="Shipment"/>
    <n v="214"/>
    <n v="306.02"/>
  </r>
  <r>
    <s v="AD01-9361"/>
    <n v="2020"/>
    <s v="Dec"/>
    <s v="Website"/>
    <s v="Cash on Delivery"/>
    <s v="Cancelld"/>
    <s v="Non-Registered Customer info"/>
    <s v="Paid"/>
    <s v="Shipment"/>
    <n v="223"/>
    <n v="318.89"/>
  </r>
  <r>
    <s v="AD01-9364"/>
    <n v="2020"/>
    <s v="Dec"/>
    <s v="Website"/>
    <s v="Cash on Delivery"/>
    <s v="Cancelld"/>
    <s v="Non-Registered Customer info"/>
    <s v="Paid"/>
    <s v="Shipment"/>
    <n v="217"/>
    <n v="310.31"/>
  </r>
  <r>
    <s v="AD01-9361"/>
    <n v="2020"/>
    <s v="Dec"/>
    <s v="Website"/>
    <s v="Cash on Delivery"/>
    <s v="Cancelld"/>
    <s v="Non-Registered Customer info"/>
    <s v="Paid"/>
    <s v="Shipment"/>
    <n v="211"/>
    <n v="301.73"/>
  </r>
  <r>
    <s v="AD01-9361"/>
    <n v="2020"/>
    <s v="Jul"/>
    <s v="Website"/>
    <s v="Cash on Delivery"/>
    <s v="Cancelld"/>
    <s v="Non-Registered Customer info"/>
    <s v="Paid"/>
    <s v="Branch "/>
    <n v="304"/>
    <n v="434.72"/>
  </r>
  <r>
    <s v="AD01-9362"/>
    <n v="2020"/>
    <s v="Jul"/>
    <s v="Website"/>
    <s v="Cash on Delivery"/>
    <s v="Cancelld"/>
    <s v="Non-Registered Customer info"/>
    <s v="Paid"/>
    <s v="Branch "/>
    <n v="298"/>
    <n v="426.14"/>
  </r>
  <r>
    <s v="AD01-9362"/>
    <n v="2020"/>
    <s v="Jul"/>
    <s v="Website"/>
    <s v="Cash on Delivery"/>
    <s v="Cancelld"/>
    <s v="Non-Registered Customer info"/>
    <s v="Paid"/>
    <s v="Branch "/>
    <n v="292"/>
    <n v="417.56"/>
  </r>
  <r>
    <s v="AD01-9364"/>
    <n v="2020"/>
    <s v="Jul"/>
    <s v="Website"/>
    <s v="Cash on Delivery"/>
    <s v="Cancelld"/>
    <s v="Non-Registered Customer info"/>
    <s v="Paid"/>
    <s v="Branch "/>
    <n v="301"/>
    <n v="430.43"/>
  </r>
  <r>
    <s v="AD01-9362"/>
    <n v="2020"/>
    <s v="Jul"/>
    <s v="Website"/>
    <s v="Cash on Delivery"/>
    <s v="Cancelld"/>
    <s v="Non-Registered Customer info"/>
    <s v="Paid"/>
    <s v="Branch "/>
    <n v="295"/>
    <n v="421.85"/>
  </r>
  <r>
    <s v="AD01-9362"/>
    <n v="2020"/>
    <s v="Jun"/>
    <s v="Website"/>
    <s v="Cash on Delivery"/>
    <s v="Cancelld"/>
    <s v="Non-Registered Customer info"/>
    <s v="Paid"/>
    <s v="Shipment"/>
    <n v="322"/>
    <n v="460.46000000000004"/>
  </r>
  <r>
    <s v="AD01-9361"/>
    <n v="2020"/>
    <s v="Jun"/>
    <s v="Website"/>
    <s v="Cash on Delivery"/>
    <s v="Cancelld"/>
    <s v="Non-Registered Customer info"/>
    <s v="Paid"/>
    <s v="Branch "/>
    <n v="316"/>
    <n v="451.88"/>
  </r>
  <r>
    <s v="AD01-9364"/>
    <n v="2020"/>
    <s v="Jun"/>
    <s v="Website"/>
    <s v="Cash on Delivery"/>
    <s v="Cancelld"/>
    <s v="Non-Registered Customer info"/>
    <s v="Paid"/>
    <s v="Branch "/>
    <n v="310"/>
    <n v="443.3"/>
  </r>
  <r>
    <s v="AD01-9361"/>
    <n v="2020"/>
    <s v="Jun"/>
    <s v="Website"/>
    <s v="Cash on Delivery"/>
    <s v="Cancelld"/>
    <s v="Non-Registered Customer info"/>
    <s v="Paid"/>
    <s v="Branch "/>
    <n v="319"/>
    <n v="456.16999999999996"/>
  </r>
  <r>
    <s v="AD01-9362"/>
    <n v="2020"/>
    <s v="Jun"/>
    <s v="Website"/>
    <s v="Cash on Delivery"/>
    <s v="Cancelld"/>
    <s v="Non-Registered Customer info"/>
    <s v="Paid"/>
    <s v="Branch "/>
    <n v="313"/>
    <n v="447.59000000000003"/>
  </r>
  <r>
    <s v="AD01-9362"/>
    <n v="2020"/>
    <s v="Jun"/>
    <s v="Website"/>
    <s v="Cash on Delivery"/>
    <s v="Cancelld"/>
    <s v="Non-Registered Customer info"/>
    <s v="Paid"/>
    <s v="Branch "/>
    <n v="307"/>
    <n v="439.01"/>
  </r>
  <r>
    <s v="AD01-9361"/>
    <n v="2020"/>
    <s v="May"/>
    <s v="Website"/>
    <s v="Cash on Delivery"/>
    <s v="Cancelld"/>
    <s v="Non-Registered Customer info"/>
    <s v="Paid"/>
    <s v="Shipment"/>
    <n v="334"/>
    <n v="477.62"/>
  </r>
  <r>
    <s v="AD01-9362"/>
    <n v="2020"/>
    <s v="May"/>
    <s v="Website"/>
    <s v="Cash on Delivery"/>
    <s v="Cancelld"/>
    <s v="Non-Registered Customer info"/>
    <s v="Paid"/>
    <s v="Shipment"/>
    <n v="328"/>
    <n v="469.03999999999996"/>
  </r>
  <r>
    <s v="AD01-9364"/>
    <n v="2020"/>
    <s v="May"/>
    <s v="Website"/>
    <s v="Cash on Delivery"/>
    <s v="Cancelld"/>
    <s v="Non-Registered Customer info"/>
    <s v="Paid"/>
    <s v="Shipment"/>
    <n v="337"/>
    <n v="481.90999999999997"/>
  </r>
  <r>
    <s v="AD01-9362"/>
    <n v="2020"/>
    <s v="May"/>
    <s v="Website"/>
    <s v="Cash on Delivery"/>
    <s v="Cancelld"/>
    <s v="Non-Registered Customer info"/>
    <s v="Paid"/>
    <s v="Shipment"/>
    <n v="331"/>
    <n v="473.33"/>
  </r>
  <r>
    <s v="AD01-9363"/>
    <n v="2020"/>
    <s v="May"/>
    <s v="Website"/>
    <s v="Cash on Delivery"/>
    <s v="Cancelld"/>
    <s v="Non-Registered Customer info"/>
    <s v="Paid"/>
    <s v="Shipment"/>
    <n v="325"/>
    <n v="464.75"/>
  </r>
  <r>
    <s v="AD01-9361"/>
    <n v="2020"/>
    <s v="Nov"/>
    <s v="Website"/>
    <s v="Cash on Delivery"/>
    <s v="Cancelld"/>
    <s v="Non-Registered Customer info"/>
    <s v="Paid"/>
    <s v="Shipment"/>
    <n v="238"/>
    <n v="340.34000000000003"/>
  </r>
  <r>
    <s v="AD01-9361"/>
    <n v="2020"/>
    <s v="Nov"/>
    <s v="Website"/>
    <s v="Cash on Delivery"/>
    <s v="Cancelld"/>
    <s v="Non-Registered Customer info"/>
    <s v="Paid"/>
    <s v="Shipment"/>
    <n v="232"/>
    <n v="331.76"/>
  </r>
  <r>
    <s v="AD01-9365"/>
    <n v="2020"/>
    <s v="Nov"/>
    <s v="Website"/>
    <s v="Cash on Delivery"/>
    <s v="Cancelld"/>
    <s v="Non-Registered Customer info"/>
    <s v="Paid"/>
    <s v="Shipment"/>
    <n v="241"/>
    <n v="344.63"/>
  </r>
  <r>
    <s v="AD01-9361"/>
    <n v="2020"/>
    <s v="Nov"/>
    <s v="Website"/>
    <s v="Cash on Delivery"/>
    <s v="Cancelld"/>
    <s v="Non-Registered Customer info"/>
    <s v="Paid"/>
    <s v="Shipment"/>
    <n v="235"/>
    <n v="336.05"/>
  </r>
  <r>
    <s v="AD01-9362"/>
    <n v="2020"/>
    <s v="Nov"/>
    <s v="Website"/>
    <s v="Cash on Delivery"/>
    <s v="Cancelld"/>
    <s v="Non-Registered Customer info"/>
    <s v="Paid"/>
    <s v="Shipment"/>
    <n v="229"/>
    <n v="327.47000000000003"/>
  </r>
  <r>
    <s v="AD01-9362"/>
    <n v="2020"/>
    <s v="Oct"/>
    <s v="Website"/>
    <s v="Cash on Delivery"/>
    <s v="Cancelld"/>
    <s v="Non-Registered Customer info"/>
    <s v="Paid"/>
    <s v="Branch "/>
    <n v="256"/>
    <n v="366.08"/>
  </r>
  <r>
    <s v="AD01-9364"/>
    <n v="2020"/>
    <s v="Oct"/>
    <s v="Website"/>
    <s v="Cash on Delivery"/>
    <s v="Cancelld"/>
    <s v="Non-Registered Customer info"/>
    <s v="Paid"/>
    <s v="Branch "/>
    <n v="250"/>
    <n v="357.5"/>
  </r>
  <r>
    <s v="AD01-9361"/>
    <n v="2020"/>
    <s v="Oct"/>
    <s v="Website"/>
    <s v="Cash on Delivery"/>
    <s v="Cancelld"/>
    <s v="Non-Registered Customer info"/>
    <s v="Paid"/>
    <s v="Shipment"/>
    <n v="244"/>
    <n v="348.92"/>
  </r>
  <r>
    <s v="AD01-9362"/>
    <n v="2020"/>
    <s v="Oct"/>
    <s v="Website"/>
    <s v="Cash on Delivery"/>
    <s v="Cancelld"/>
    <s v="Non-Registered Customer info"/>
    <s v="Paid"/>
    <s v="Branch "/>
    <n v="253"/>
    <n v="361.78999999999996"/>
  </r>
  <r>
    <s v="AD01-9361"/>
    <n v="2020"/>
    <s v="Oct"/>
    <s v="Website"/>
    <s v="Cash on Delivery"/>
    <s v="Cancelld"/>
    <s v="Non-Registered Customer info"/>
    <s v="Paid"/>
    <s v="Branch "/>
    <n v="247"/>
    <n v="353.21"/>
  </r>
  <r>
    <s v="AD01-9362"/>
    <n v="2020"/>
    <s v="Sep"/>
    <s v="Website"/>
    <s v="Cash on Delivery"/>
    <s v="Cancelld"/>
    <s v="Non-Registered Customer info"/>
    <s v="Paid"/>
    <s v="Branch "/>
    <n v="274"/>
    <n v="391.82"/>
  </r>
  <r>
    <s v="AD01-9361"/>
    <n v="2020"/>
    <s v="Sep"/>
    <s v="Website"/>
    <s v="Cash on Delivery"/>
    <s v="Cancelld"/>
    <s v="Non-Registered Customer info"/>
    <s v="Paid"/>
    <s v="Branch "/>
    <n v="268"/>
    <n v="383.24"/>
  </r>
  <r>
    <s v="AD01-9364"/>
    <n v="2020"/>
    <s v="Sep"/>
    <s v="Website"/>
    <s v="Cash on Delivery"/>
    <s v="Cancelld"/>
    <s v="Non-Registered Customer info"/>
    <s v="Paid"/>
    <s v="Branch "/>
    <n v="262"/>
    <n v="374.65999999999997"/>
  </r>
  <r>
    <s v="AD01-9362"/>
    <n v="2020"/>
    <s v="Sep"/>
    <s v="Website"/>
    <s v="Cash on Delivery"/>
    <s v="Cancelld"/>
    <s v="Non-Registered Customer info"/>
    <s v="Paid"/>
    <s v="Branch "/>
    <n v="271"/>
    <n v="387.53"/>
  </r>
  <r>
    <s v="AD01-9364"/>
    <n v="2020"/>
    <s v="Sep"/>
    <s v="Website"/>
    <s v="Cash on Delivery"/>
    <s v="Cancelld"/>
    <s v="Non-Registered Customer info"/>
    <s v="Paid"/>
    <s v="Branch "/>
    <n v="265"/>
    <n v="378.95"/>
  </r>
  <r>
    <s v="AD01-9361"/>
    <n v="2020"/>
    <s v="Sep"/>
    <s v="Website"/>
    <s v="Cash on Delivery"/>
    <s v="Cancelld"/>
    <s v="Non-Registered Customer info"/>
    <s v="Paid"/>
    <s v="Branch "/>
    <n v="259"/>
    <n v="370.37"/>
  </r>
  <r>
    <s v="AD01-9364"/>
    <n v="2020"/>
    <s v="Apr"/>
    <s v="Branches"/>
    <s v="Cash on Delivery"/>
    <s v="Cancelld"/>
    <s v="Non-Registered Customer info"/>
    <s v="Paid"/>
    <s v="Branch "/>
    <n v="158"/>
    <n v="225.94"/>
  </r>
  <r>
    <s v="AD01-9361"/>
    <n v="2020"/>
    <s v="Apr"/>
    <s v="Branches"/>
    <s v="Cash on Delivery"/>
    <s v="Cancelld"/>
    <s v="Non-Registered Customer info"/>
    <s v="Paid"/>
    <s v="Branch "/>
    <n v="206"/>
    <n v="294.58"/>
  </r>
  <r>
    <s v="AD01-9362"/>
    <n v="2020"/>
    <s v="Apr"/>
    <s v="Branches"/>
    <s v="Cash on Delivery"/>
    <s v="Cancelld"/>
    <s v="Non-Registered Customer info"/>
    <s v="Paid"/>
    <s v="Branch "/>
    <n v="134"/>
    <n v="191.62"/>
  </r>
  <r>
    <s v="AD01-9364"/>
    <n v="2020"/>
    <s v="Apr"/>
    <s v="Branches"/>
    <s v="Cash on Delivery"/>
    <s v="Cancelld"/>
    <s v="Non-Registered Customer info"/>
    <s v="Paid"/>
    <s v="Branch "/>
    <n v="160"/>
    <n v="228.8"/>
  </r>
  <r>
    <s v="AD01-9364"/>
    <n v="2020"/>
    <s v="Apr"/>
    <s v="Branches"/>
    <s v="Cash on Delivery"/>
    <s v="Cancelld"/>
    <s v="Non-Registered Customer info"/>
    <s v="Paid"/>
    <s v="Branch "/>
    <n v="208"/>
    <n v="297.44"/>
  </r>
  <r>
    <s v="AD01-9364"/>
    <n v="2020"/>
    <s v="Apr"/>
    <s v="Branches"/>
    <s v="Cash on Delivery"/>
    <s v="Cancelld"/>
    <s v="Non-Registered Customer info"/>
    <s v="Paid"/>
    <s v="Branch "/>
    <n v="136"/>
    <n v="194.48"/>
  </r>
  <r>
    <s v="AD01-9361"/>
    <n v="2020"/>
    <s v="Apr"/>
    <s v="Branches"/>
    <s v="Cash on Delivery"/>
    <s v="Cancelld"/>
    <s v="Non-Registered Customer info"/>
    <s v="Paid"/>
    <s v="Branch "/>
    <n v="812"/>
    <n v="1161.1599999999999"/>
  </r>
  <r>
    <s v="AD01-9362"/>
    <n v="2020"/>
    <s v="Apr"/>
    <s v="Branches"/>
    <s v="Cash on Delivery"/>
    <s v="Cancelld"/>
    <s v="Non-Registered Customer info"/>
    <s v="Paid"/>
    <s v="Branch "/>
    <n v="899"/>
    <n v="1285.57"/>
  </r>
  <r>
    <s v="AD01-9362"/>
    <n v="2020"/>
    <s v="Apr"/>
    <s v="Branches"/>
    <s v="Cash on Delivery"/>
    <s v="Cancelld"/>
    <s v="Non-Registered Customer info"/>
    <s v="Paid"/>
    <s v="Branch "/>
    <n v="852"/>
    <n v="526.24"/>
  </r>
  <r>
    <s v="AD01-9362"/>
    <n v="2020"/>
    <s v="Apr"/>
    <s v="Branches"/>
    <s v="Cash on Delivery"/>
    <s v="Cancelld"/>
    <s v="Non-Registered Customer info"/>
    <s v="Paid"/>
    <s v="Branch "/>
    <n v="885"/>
    <n v="526.24"/>
  </r>
  <r>
    <s v="AD01-9361"/>
    <n v="2020"/>
    <s v="Apr"/>
    <s v="Branches"/>
    <s v="Cash on Delivery"/>
    <s v="Cancelld"/>
    <s v="Non-Registered Customer info"/>
    <s v="Paid"/>
    <s v="Branch "/>
    <n v="135"/>
    <n v="193.05"/>
  </r>
  <r>
    <s v="AD01-9364"/>
    <n v="2020"/>
    <s v="Apr"/>
    <s v="Branches"/>
    <s v="Cash on Delivery"/>
    <s v="Cancelld"/>
    <s v="Non-Registered Customer info"/>
    <s v="Paid"/>
    <s v="Branch "/>
    <n v="163"/>
    <n v="233.09"/>
  </r>
  <r>
    <s v="AD01-9362"/>
    <n v="2020"/>
    <s v="Apr"/>
    <s v="Branches"/>
    <s v="Cash on Delivery"/>
    <s v="Cancelld"/>
    <s v="Non-Registered Customer info"/>
    <s v="Paid"/>
    <s v="Branch "/>
    <n v="205"/>
    <n v="293.14999999999998"/>
  </r>
  <r>
    <s v="AD01-9364"/>
    <n v="2020"/>
    <s v="Apr"/>
    <s v="Branches"/>
    <s v="Cash on Delivery"/>
    <s v="Cancelld"/>
    <s v="Non-Registered Customer info"/>
    <s v="Paid"/>
    <s v="Branch "/>
    <n v="133"/>
    <n v="190.19"/>
  </r>
  <r>
    <s v="AD01-9362"/>
    <n v="2020"/>
    <s v="Apr"/>
    <s v="Branches"/>
    <s v="Cash on Delivery"/>
    <s v="Cancelld"/>
    <s v="Non-Registered Customer info"/>
    <s v="Paid"/>
    <s v="Branch "/>
    <n v="821"/>
    <n v="1174.03"/>
  </r>
  <r>
    <s v="AD01-9362"/>
    <n v="2020"/>
    <s v="Apr"/>
    <s v="Branches"/>
    <s v="Cash on Delivery"/>
    <s v="Cancelld"/>
    <s v="Non-Registered Customer info"/>
    <s v="Paid"/>
    <s v="Branch "/>
    <n v="854"/>
    <n v="1221.22"/>
  </r>
  <r>
    <s v="AD01-9364"/>
    <n v="2020"/>
    <s v="Apr"/>
    <s v="Branches"/>
    <s v="Cash on Delivery"/>
    <s v="Cancelld"/>
    <s v="Non-Registered Customer info"/>
    <s v="Paid"/>
    <s v="Branch "/>
    <n v="131"/>
    <n v="187.32999999999998"/>
  </r>
  <r>
    <s v="AD01-9361"/>
    <n v="2020"/>
    <s v="Aug"/>
    <s v="Branches"/>
    <s v="Cash on Delivery"/>
    <s v="Cancelld"/>
    <s v="Non-Registered Customer info"/>
    <s v="Paid"/>
    <s v="Branch "/>
    <n v="140"/>
    <n v="200.2"/>
  </r>
  <r>
    <s v="AD01-9361"/>
    <n v="2020"/>
    <s v="Aug"/>
    <s v="Branches"/>
    <s v="Cash on Delivery"/>
    <s v="Cancelld"/>
    <s v="Non-Registered Customer info"/>
    <s v="Paid"/>
    <s v="Branch "/>
    <n v="188"/>
    <n v="268.84000000000003"/>
  </r>
  <r>
    <s v="AD01-9364"/>
    <n v="2020"/>
    <s v="Aug"/>
    <s v="Branches"/>
    <s v="Cash on Delivery"/>
    <s v="Cancelld"/>
    <s v="Non-Registered Customer info"/>
    <s v="Paid"/>
    <s v="Branch "/>
    <n v="356"/>
    <n v="509.08"/>
  </r>
  <r>
    <s v="AD01-9361"/>
    <n v="2020"/>
    <s v="Aug"/>
    <s v="Branches"/>
    <s v="Cash on Delivery"/>
    <s v="Cancelld"/>
    <s v="Non-Registered Customer info"/>
    <s v="Paid"/>
    <s v="Branch "/>
    <n v="184"/>
    <n v="263.12"/>
  </r>
  <r>
    <s v="AD01-9362"/>
    <n v="2020"/>
    <s v="Aug"/>
    <s v="Branches"/>
    <s v="Cash on Delivery"/>
    <s v="Cancelld"/>
    <s v="Non-Registered Customer info"/>
    <s v="Paid"/>
    <s v="Branch "/>
    <n v="358"/>
    <n v="511.94"/>
  </r>
  <r>
    <s v="AD01-9365"/>
    <n v="2020"/>
    <s v="Aug"/>
    <s v="Branches"/>
    <s v="Cash on Delivery"/>
    <s v="Cancelld"/>
    <s v="Non-Registered Customer info"/>
    <s v="Paid"/>
    <s v="Branch "/>
    <n v="816"/>
    <n v="1166.8800000000001"/>
  </r>
  <r>
    <s v="AD01-9364"/>
    <n v="2020"/>
    <s v="Aug"/>
    <s v="Branches"/>
    <s v="Cash on Delivery"/>
    <s v="Cancelld"/>
    <s v="Non-Registered Customer info"/>
    <s v="Paid"/>
    <s v="Branch "/>
    <n v="849"/>
    <n v="1214.07"/>
  </r>
  <r>
    <s v="AD01-9361"/>
    <n v="2020"/>
    <s v="Aug"/>
    <s v="Branches"/>
    <s v="Cash on Delivery"/>
    <s v="Cancelld"/>
    <s v="Non-Registered Customer info"/>
    <s v="Paid"/>
    <s v="Branch "/>
    <n v="902"/>
    <n v="1289.8600000000001"/>
  </r>
  <r>
    <s v="AD01-9361"/>
    <n v="2020"/>
    <s v="Aug"/>
    <s v="Branches"/>
    <s v="Cash on Delivery"/>
    <s v="Cancelld"/>
    <s v="Non-Registered Customer info"/>
    <s v="Paid"/>
    <s v="Branch "/>
    <n v="855"/>
    <n v="526.24"/>
  </r>
  <r>
    <s v="AD01-9365"/>
    <n v="2020"/>
    <s v="Aug"/>
    <s v="Branches"/>
    <s v="Cash on Delivery"/>
    <s v="Cancelld"/>
    <s v="Non-Registered Customer info"/>
    <s v="Paid"/>
    <s v="Branch "/>
    <n v="357"/>
    <n v="510.51"/>
  </r>
  <r>
    <s v="AD01-9362"/>
    <n v="2020"/>
    <s v="Aug"/>
    <s v="Branches"/>
    <s v="Cash on Delivery"/>
    <s v="Cancelld"/>
    <s v="Non-Registered Customer info"/>
    <s v="Paid"/>
    <s v="Branch "/>
    <n v="139"/>
    <n v="198.76999999999998"/>
  </r>
  <r>
    <s v="AD01-9363"/>
    <n v="2020"/>
    <s v="Aug"/>
    <s v="Branches"/>
    <s v="Cash on Delivery"/>
    <s v="Cancelld"/>
    <s v="Non-Registered Customer info"/>
    <s v="Paid"/>
    <s v="Branch "/>
    <n v="187"/>
    <n v="267.40999999999997"/>
  </r>
  <r>
    <s v="AD01-9364"/>
    <n v="2020"/>
    <s v="Aug"/>
    <s v="Branches"/>
    <s v="Cash on Delivery"/>
    <s v="Cancelld"/>
    <s v="Non-Registered Customer info"/>
    <s v="Paid"/>
    <s v="Branch "/>
    <n v="825"/>
    <n v="1179.75"/>
  </r>
  <r>
    <s v="AD01-9362"/>
    <n v="2020"/>
    <s v="Aug"/>
    <s v="Branches"/>
    <s v="Cash on Delivery"/>
    <s v="Cancelld"/>
    <s v="Non-Registered Customer info"/>
    <s v="Paid"/>
    <s v="Branch "/>
    <n v="858"/>
    <n v="1226.94"/>
  </r>
  <r>
    <s v="AD01-9361"/>
    <n v="2020"/>
    <s v="Aug"/>
    <s v="Branches"/>
    <s v="Cash on Delivery"/>
    <s v="Cancelld"/>
    <s v="Non-Registered Customer info"/>
    <s v="Paid"/>
    <s v="Branch "/>
    <n v="359"/>
    <n v="513.37"/>
  </r>
  <r>
    <s v="AD01-9365"/>
    <n v="2020"/>
    <s v="Dec"/>
    <s v="Branches"/>
    <s v="Cash on Delivery"/>
    <s v="Cancelld"/>
    <s v="Non-Registered Customer info"/>
    <s v="Paid"/>
    <s v="Branch "/>
    <n v="362"/>
    <n v="517.66"/>
  </r>
  <r>
    <s v="AD01-9364"/>
    <n v="2020"/>
    <s v="Dec"/>
    <s v="Branches"/>
    <s v="Cash on Delivery"/>
    <s v="Cancelld"/>
    <s v="Non-Registered Customer info"/>
    <s v="Paid"/>
    <s v="Branch "/>
    <n v="164"/>
    <n v="234.51999999999998"/>
  </r>
  <r>
    <s v="AD01-9362"/>
    <n v="2020"/>
    <s v="Dec"/>
    <s v="Branches"/>
    <s v="Cash on Delivery"/>
    <s v="Cancelld"/>
    <s v="Non-Registered Customer info"/>
    <s v="Paid"/>
    <s v="Branch "/>
    <n v="338"/>
    <n v="483.34000000000003"/>
  </r>
  <r>
    <s v="AD01-9363"/>
    <n v="2020"/>
    <s v="Dec"/>
    <s v="Branches"/>
    <s v="Cash on Delivery"/>
    <s v="Cancelld"/>
    <s v="Non-Registered Customer info"/>
    <s v="Paid"/>
    <s v="Branch "/>
    <n v="364"/>
    <n v="520.52"/>
  </r>
  <r>
    <s v="AD01-9361"/>
    <n v="2020"/>
    <s v="Dec"/>
    <s v="Branches"/>
    <s v="Cash on Delivery"/>
    <s v="Cancelld"/>
    <s v="Non-Registered Customer info"/>
    <s v="Paid"/>
    <s v="Branch "/>
    <n v="166"/>
    <n v="237.38"/>
  </r>
  <r>
    <s v="AD01-9361"/>
    <n v="2020"/>
    <s v="Dec"/>
    <s v="Branches"/>
    <s v="Cash on Delivery"/>
    <s v="Cancelld"/>
    <s v="Non-Registered Customer info"/>
    <s v="Paid"/>
    <s v="Branch "/>
    <n v="819"/>
    <n v="1171.17"/>
  </r>
  <r>
    <s v="AD01-9361"/>
    <n v="2020"/>
    <s v="Dec"/>
    <s v="Branches"/>
    <s v="Cash on Delivery"/>
    <s v="Cancelld"/>
    <s v="Non-Registered Customer info"/>
    <s v="Paid"/>
    <s v="Branch "/>
    <n v="853"/>
    <n v="1219.79"/>
  </r>
  <r>
    <s v="AD01-9363"/>
    <n v="2020"/>
    <s v="Dec"/>
    <s v="Branches"/>
    <s v="Cash on Delivery"/>
    <s v="Cancelld"/>
    <s v="Non-Registered Customer info"/>
    <s v="Paid"/>
    <s v="Branch "/>
    <n v="906"/>
    <n v="1295.58"/>
  </r>
  <r>
    <s v="AD01-9363"/>
    <n v="2020"/>
    <s v="Dec"/>
    <s v="Branches"/>
    <s v="Cash on Delivery"/>
    <s v="Cancelld"/>
    <s v="Non-Registered Customer info"/>
    <s v="Paid"/>
    <s v="Branch "/>
    <n v="859"/>
    <n v="526.24"/>
  </r>
  <r>
    <s v="AD01-9361"/>
    <n v="2020"/>
    <s v="Dec"/>
    <s v="Branches"/>
    <s v="Cash on Delivery"/>
    <s v="Cancelld"/>
    <s v="Non-Registered Customer info"/>
    <s v="Paid"/>
    <s v="Branch "/>
    <n v="165"/>
    <n v="526.24"/>
  </r>
  <r>
    <s v="AD01-9361"/>
    <n v="2020"/>
    <s v="Dec"/>
    <s v="Branches"/>
    <s v="Cash on Delivery"/>
    <s v="Cancelld"/>
    <s v="Non-Registered Customer info"/>
    <s v="Paid"/>
    <s v="Branch "/>
    <n v="339"/>
    <n v="484.77"/>
  </r>
  <r>
    <s v="AD01-9364"/>
    <n v="2020"/>
    <s v="Dec"/>
    <s v="Branches"/>
    <s v="Cash on Delivery"/>
    <s v="Cancelld"/>
    <s v="Non-Registered Customer info"/>
    <s v="Paid"/>
    <s v="Branch "/>
    <n v="163"/>
    <n v="233.09"/>
  </r>
  <r>
    <s v="AD01-9363"/>
    <n v="2020"/>
    <s v="Dec"/>
    <s v="Branches"/>
    <s v="Cash on Delivery"/>
    <s v="Cancelld"/>
    <s v="Non-Registered Customer info"/>
    <s v="Paid"/>
    <s v="Branch "/>
    <n v="337"/>
    <n v="481.90999999999997"/>
  </r>
  <r>
    <s v="AD01-9362"/>
    <n v="2020"/>
    <s v="Dec"/>
    <s v="Branches"/>
    <s v="Cash on Delivery"/>
    <s v="Cancelld"/>
    <s v="Non-Registered Customer info"/>
    <s v="Paid"/>
    <s v="Branch "/>
    <n v="828"/>
    <n v="1184.04"/>
  </r>
  <r>
    <s v="AD01-9362"/>
    <n v="2020"/>
    <s v="Dec"/>
    <s v="Branches"/>
    <s v="Cash on Delivery"/>
    <s v="Cancelld"/>
    <s v="Non-Registered Customer info"/>
    <s v="Paid"/>
    <s v="Branch "/>
    <n v="861"/>
    <n v="1231.23"/>
  </r>
  <r>
    <s v="AD01-9365"/>
    <n v="2020"/>
    <s v="Dec"/>
    <s v="Branches"/>
    <s v="Cash on Delivery"/>
    <s v="Cancelld"/>
    <s v="Non-Registered Customer info"/>
    <s v="Paid"/>
    <s v="Branch "/>
    <n v="335"/>
    <n v="479.05"/>
  </r>
  <r>
    <s v="AD01-9361"/>
    <n v="2020"/>
    <s v="Feb"/>
    <s v="Branches"/>
    <s v="Cash on Delivery"/>
    <s v="Cancelld"/>
    <s v="Non-Registered Customer info"/>
    <s v="Paid"/>
    <s v="Branch "/>
    <n v="170"/>
    <n v="243.1"/>
  </r>
  <r>
    <s v="AD01-9364"/>
    <n v="2020"/>
    <s v="Feb"/>
    <s v="Branches"/>
    <s v="Cash on Delivery"/>
    <s v="Cancelld"/>
    <s v="Non-Registered Customer info"/>
    <s v="Paid"/>
    <s v="Branch "/>
    <n v="218"/>
    <n v="311.74"/>
  </r>
  <r>
    <s v="AD01-9362"/>
    <n v="2020"/>
    <s v="Feb"/>
    <s v="Branches"/>
    <s v="Cash on Delivery"/>
    <s v="Cancelld"/>
    <s v="Non-Registered Customer info"/>
    <s v="Paid"/>
    <s v="Branch "/>
    <n v="146"/>
    <n v="208.78"/>
  </r>
  <r>
    <s v="AD01-9364"/>
    <n v="2020"/>
    <s v="Feb"/>
    <s v="Branches"/>
    <s v="Cash on Delivery"/>
    <s v="Cancelld"/>
    <s v="Non-Registered Customer info"/>
    <s v="Paid"/>
    <s v="Branch "/>
    <n v="172"/>
    <n v="245.95999999999998"/>
  </r>
  <r>
    <s v="AD01-9363"/>
    <n v="2020"/>
    <s v="Feb"/>
    <s v="Branches"/>
    <s v="Cash on Delivery"/>
    <s v="Cancelld"/>
    <s v="Non-Registered Customer info"/>
    <s v="Paid"/>
    <s v="Branch "/>
    <n v="220"/>
    <n v="314.60000000000002"/>
  </r>
  <r>
    <s v="AD01-9361"/>
    <n v="2020"/>
    <s v="Feb"/>
    <s v="Branches"/>
    <s v="Cash on Delivery"/>
    <s v="Cancelld"/>
    <s v="Non-Registered Customer info"/>
    <s v="Paid"/>
    <s v="Branch "/>
    <n v="142"/>
    <n v="203.06"/>
  </r>
  <r>
    <s v="AD01-9361"/>
    <n v="2020"/>
    <s v="Feb"/>
    <s v="Branches"/>
    <s v="Cash on Delivery"/>
    <s v="Cancelld"/>
    <s v="Non-Registered Customer info"/>
    <s v="Paid"/>
    <s v="Branch "/>
    <n v="844"/>
    <n v="1206.92"/>
  </r>
  <r>
    <s v="AD01-9361"/>
    <n v="2020"/>
    <s v="Feb"/>
    <s v="Branches"/>
    <s v="Cash on Delivery"/>
    <s v="Cancelld"/>
    <s v="Non-Registered Customer info"/>
    <s v="Paid"/>
    <s v="Branch "/>
    <n v="897"/>
    <n v="1282.71"/>
  </r>
  <r>
    <s v="AD01-9361"/>
    <n v="2020"/>
    <s v="Feb"/>
    <s v="Branches"/>
    <s v="Cash on Delivery"/>
    <s v="Cancelld"/>
    <s v="Non-Registered Customer info"/>
    <s v="Paid"/>
    <s v="Branch "/>
    <n v="850"/>
    <n v="526.24"/>
  </r>
  <r>
    <s v="AD01-9362"/>
    <n v="2020"/>
    <s v="Feb"/>
    <s v="Branches"/>
    <s v="Cash on Delivery"/>
    <s v="Cancelld"/>
    <s v="Non-Registered Customer info"/>
    <s v="Paid"/>
    <s v="Branch "/>
    <n v="883"/>
    <n v="526.24"/>
  </r>
  <r>
    <s v="AD01-9361"/>
    <n v="2020"/>
    <s v="Feb"/>
    <s v="Branches"/>
    <s v="Cash on Delivery"/>
    <s v="Cancelld"/>
    <s v="Non-Registered Customer info"/>
    <s v="Paid"/>
    <s v="Branch "/>
    <n v="169"/>
    <n v="241.67000000000002"/>
  </r>
  <r>
    <s v="AD01-9362"/>
    <n v="2020"/>
    <s v="Feb"/>
    <s v="Branches"/>
    <s v="Cash on Delivery"/>
    <s v="Cancelld"/>
    <s v="Non-Registered Customer info"/>
    <s v="Paid"/>
    <s v="Branch "/>
    <n v="217"/>
    <n v="310.31"/>
  </r>
  <r>
    <s v="AD01-9364"/>
    <n v="2020"/>
    <s v="Feb"/>
    <s v="Branches"/>
    <s v="Cash on Delivery"/>
    <s v="Cancelld"/>
    <s v="Non-Registered Customer info"/>
    <s v="Paid"/>
    <s v="Branch "/>
    <n v="145"/>
    <n v="207.35"/>
  </r>
  <r>
    <s v="AD01-9362"/>
    <n v="2020"/>
    <s v="Feb"/>
    <s v="Branches"/>
    <s v="Cash on Delivery"/>
    <s v="Cancelld"/>
    <s v="Non-Registered Customer info"/>
    <s v="Paid"/>
    <s v="Branch "/>
    <n v="819"/>
    <n v="1171.17"/>
  </r>
  <r>
    <s v="AD01-9361"/>
    <n v="2020"/>
    <s v="Feb"/>
    <s v="Branches"/>
    <s v="Cash on Delivery"/>
    <s v="Cancelld"/>
    <s v="Non-Registered Customer info"/>
    <s v="Paid"/>
    <s v="Branch "/>
    <n v="143"/>
    <n v="204.49"/>
  </r>
  <r>
    <s v="AD01-9365"/>
    <n v="2020"/>
    <s v="Jan"/>
    <s v="Branches"/>
    <s v="Cash on Delivery"/>
    <s v="Cancelld"/>
    <s v="Non-Registered Customer info"/>
    <s v="Paid"/>
    <s v="Branch "/>
    <n v="176"/>
    <n v="251.68"/>
  </r>
  <r>
    <s v="AD01-9364"/>
    <n v="2020"/>
    <s v="Jan"/>
    <s v="Branches"/>
    <s v="Cash on Delivery"/>
    <s v="Cancelld"/>
    <s v="Non-Registered Customer info"/>
    <s v="Paid"/>
    <s v="Branch "/>
    <n v="224"/>
    <n v="320.32"/>
  </r>
  <r>
    <s v="AD01-9362"/>
    <n v="2020"/>
    <s v="Jan"/>
    <s v="Branches"/>
    <s v="Cash on Delivery"/>
    <s v="Cancelld"/>
    <s v="Non-Registered Customer info"/>
    <s v="Paid"/>
    <s v="Branch "/>
    <n v="178"/>
    <n v="254.54"/>
  </r>
  <r>
    <s v="AD01-9361"/>
    <n v="2020"/>
    <s v="Jan"/>
    <s v="Branches"/>
    <s v="Cash on Delivery"/>
    <s v="Cancelld"/>
    <s v="Non-Registered Customer info"/>
    <s v="Paid"/>
    <s v="Branch "/>
    <n v="148"/>
    <n v="211.64"/>
  </r>
  <r>
    <s v="AD01-9362"/>
    <n v="2020"/>
    <s v="Jan"/>
    <s v="Branches"/>
    <s v="Cash on Delivery"/>
    <s v="Cancelld"/>
    <s v="Non-Registered Customer info"/>
    <s v="Paid"/>
    <s v="Branch "/>
    <n v="810"/>
    <n v="1158.3"/>
  </r>
  <r>
    <s v="AD01-9364"/>
    <n v="2020"/>
    <s v="Jan"/>
    <s v="Branches"/>
    <s v="Cash on Delivery"/>
    <s v="Cancelld"/>
    <s v="Non-Registered Customer info"/>
    <s v="Paid"/>
    <s v="Branch "/>
    <n v="843"/>
    <n v="1205.49"/>
  </r>
  <r>
    <s v="AD01-9364"/>
    <n v="2020"/>
    <s v="Jan"/>
    <s v="Branches"/>
    <s v="Cash on Delivery"/>
    <s v="Cancelld"/>
    <s v="Non-Registered Customer info"/>
    <s v="Paid"/>
    <s v="Branch "/>
    <n v="896"/>
    <n v="1281.28"/>
  </r>
  <r>
    <s v="AD01-9361"/>
    <n v="2020"/>
    <s v="Jan"/>
    <s v="Branches"/>
    <s v="Cash on Delivery"/>
    <s v="Order assembled"/>
    <s v="Non-Registered Customer info"/>
    <s v="Paid"/>
    <s v="Shipment"/>
    <n v="818"/>
    <n v="526.24"/>
  </r>
  <r>
    <s v="AD01-9364"/>
    <n v="2020"/>
    <s v="Jan"/>
    <s v="Branches"/>
    <s v="Cash on Delivery"/>
    <s v="Cancelld"/>
    <s v="Non-Registered Customer info"/>
    <s v="Paid"/>
    <s v="Branch "/>
    <n v="849"/>
    <n v="526.24"/>
  </r>
  <r>
    <s v="AD01-9361"/>
    <n v="2020"/>
    <s v="Jan"/>
    <s v="Branches"/>
    <s v="Cash on Delivery"/>
    <s v="Cancelld"/>
    <s v="Non-Registered Customer info"/>
    <s v="Paid"/>
    <s v="Branch "/>
    <n v="882"/>
    <n v="526.24"/>
  </r>
  <r>
    <s v="AD01-9362"/>
    <n v="2020"/>
    <s v="Jan"/>
    <s v="Branches"/>
    <s v="Cash on Delivery"/>
    <s v="Cancelld"/>
    <s v="Non-Registered Customer info"/>
    <s v="Paid"/>
    <s v="Branch "/>
    <n v="147"/>
    <n v="210.21"/>
  </r>
  <r>
    <s v="AD01-9361"/>
    <n v="2020"/>
    <s v="Jan"/>
    <s v="Branches"/>
    <s v="Cash on Delivery"/>
    <s v="Cancelld"/>
    <s v="Non-Registered Customer info"/>
    <s v="Paid"/>
    <s v="Branch "/>
    <n v="175"/>
    <n v="250.25"/>
  </r>
  <r>
    <s v="AD01-9363"/>
    <n v="2020"/>
    <s v="Jan"/>
    <s v="Branches"/>
    <s v="Cash on Delivery"/>
    <s v="Cancelld"/>
    <s v="Non-Registered Customer info"/>
    <s v="Paid"/>
    <s v="Branch "/>
    <n v="223"/>
    <n v="318.89"/>
  </r>
  <r>
    <s v="AD01-9362"/>
    <n v="2020"/>
    <s v="Jan"/>
    <s v="Branches"/>
    <s v="Cash on Delivery"/>
    <s v="Cancelld"/>
    <s v="Non-Registered Customer info"/>
    <s v="Paid"/>
    <s v="Branch "/>
    <n v="151"/>
    <n v="215.93"/>
  </r>
  <r>
    <s v="AD01-9363"/>
    <n v="2020"/>
    <s v="Jan"/>
    <s v="Branches"/>
    <s v="Cash on Delivery"/>
    <s v="Cancelld"/>
    <s v="Non-Registered Customer info"/>
    <s v="Paid"/>
    <s v="Branch "/>
    <n v="852"/>
    <n v="1218.3600000000001"/>
  </r>
  <r>
    <s v="AD01-9365"/>
    <n v="2020"/>
    <s v="Jan"/>
    <s v="Branches"/>
    <s v="Cash on Delivery"/>
    <s v="Cancelld"/>
    <s v="Non-Registered Customer info"/>
    <s v="Paid"/>
    <s v="Branch "/>
    <n v="149"/>
    <n v="213.07"/>
  </r>
  <r>
    <s v="AD01-9362"/>
    <n v="2020"/>
    <s v="Jul"/>
    <s v="Branches"/>
    <s v="Cash on Delivery"/>
    <s v="Cancelld"/>
    <s v="Non-Registered Customer info"/>
    <s v="Paid"/>
    <s v="Branch "/>
    <n v="146"/>
    <n v="208.78"/>
  </r>
  <r>
    <s v="AD01-9361"/>
    <n v="2020"/>
    <s v="Jul"/>
    <s v="Branches"/>
    <s v="Cash on Delivery"/>
    <s v="Cancelld"/>
    <s v="Non-Registered Customer info"/>
    <s v="Paid"/>
    <s v="Branch "/>
    <n v="362"/>
    <n v="517.66"/>
  </r>
  <r>
    <s v="AD01-9362"/>
    <n v="2020"/>
    <s v="Jul"/>
    <s v="Branches"/>
    <s v="Cash on Delivery"/>
    <s v="Cancelld"/>
    <s v="Non-Registered Customer info"/>
    <s v="Paid"/>
    <s v="Branch "/>
    <n v="142"/>
    <n v="203.06"/>
  </r>
  <r>
    <s v="AD01-9362"/>
    <n v="2020"/>
    <s v="Jul"/>
    <s v="Branches"/>
    <s v="Cash on Delivery"/>
    <s v="Cancelld"/>
    <s v="Non-Registered Customer info"/>
    <s v="Paid"/>
    <s v="Branch "/>
    <n v="190"/>
    <n v="271.7"/>
  </r>
  <r>
    <s v="AD01-9361"/>
    <n v="2020"/>
    <s v="Jul"/>
    <s v="Branches"/>
    <s v="Cash on Delivery"/>
    <s v="Cancelld"/>
    <s v="Non-Registered Customer info"/>
    <s v="Paid"/>
    <s v="Branch "/>
    <n v="364"/>
    <n v="520.52"/>
  </r>
  <r>
    <s v="AD01-9361"/>
    <n v="2020"/>
    <s v="Jul"/>
    <s v="Branches"/>
    <s v="Cash on Delivery"/>
    <s v="Cancelld"/>
    <s v="Non-Registered Customer info"/>
    <s v="Paid"/>
    <s v="Branch "/>
    <n v="815"/>
    <n v="1165.45"/>
  </r>
  <r>
    <s v="AD01-9364"/>
    <n v="2020"/>
    <s v="Jul"/>
    <s v="Branches"/>
    <s v="Cash on Delivery"/>
    <s v="Cancelld"/>
    <s v="Non-Registered Customer info"/>
    <s v="Paid"/>
    <s v="Branch "/>
    <n v="848"/>
    <n v="1212.6399999999999"/>
  </r>
  <r>
    <s v="AD01-9361"/>
    <n v="2020"/>
    <s v="Jul"/>
    <s v="Branches"/>
    <s v="Cash on Delivery"/>
    <s v="Cancelld"/>
    <s v="Non-Registered Customer info"/>
    <s v="Paid"/>
    <s v="Branch "/>
    <n v="901"/>
    <n v="1288.43"/>
  </r>
  <r>
    <s v="AD01-9361"/>
    <n v="2020"/>
    <s v="Jul"/>
    <s v="Branches"/>
    <s v="Cash on Delivery"/>
    <s v="Cancelld"/>
    <s v="Non-Registered Customer info"/>
    <s v="Paid"/>
    <s v="Branch "/>
    <n v="854"/>
    <n v="526.24"/>
  </r>
  <r>
    <s v="AD01-9362"/>
    <n v="2020"/>
    <s v="Jul"/>
    <s v="Branches"/>
    <s v="Cash on Delivery"/>
    <s v="Cancelld"/>
    <s v="Non-Registered Customer info"/>
    <s v="Paid"/>
    <s v="Branch "/>
    <n v="189"/>
    <n v="526.24"/>
  </r>
  <r>
    <s v="AD01-9361"/>
    <n v="2020"/>
    <s v="Jul"/>
    <s v="Branches"/>
    <s v="Cash on Delivery"/>
    <s v="Cancelld"/>
    <s v="Non-Registered Customer info"/>
    <s v="Paid"/>
    <s v="Branch "/>
    <n v="363"/>
    <n v="519.09"/>
  </r>
  <r>
    <s v="AD01-9361"/>
    <n v="2020"/>
    <s v="Jul"/>
    <s v="Branches"/>
    <s v="Cash on Delivery"/>
    <s v="Cancelld"/>
    <s v="Non-Registered Customer info"/>
    <s v="Paid"/>
    <s v="Branch "/>
    <n v="145"/>
    <n v="207.35"/>
  </r>
  <r>
    <s v="AD01-9361"/>
    <n v="2020"/>
    <s v="Jul"/>
    <s v="Branches"/>
    <s v="Cash on Delivery"/>
    <s v="Cancelld"/>
    <s v="Non-Registered Customer info"/>
    <s v="Paid"/>
    <s v="Branch "/>
    <n v="193"/>
    <n v="275.99"/>
  </r>
  <r>
    <s v="AD01-9362"/>
    <n v="2020"/>
    <s v="Jul"/>
    <s v="Branches"/>
    <s v="Cash on Delivery"/>
    <s v="Cancelld"/>
    <s v="Non-Registered Customer info"/>
    <s v="Paid"/>
    <s v="Branch "/>
    <n v="361"/>
    <n v="516.23"/>
  </r>
  <r>
    <s v="AD01-9361"/>
    <n v="2020"/>
    <s v="Jul"/>
    <s v="Branches"/>
    <s v="Cash on Delivery"/>
    <s v="Cancelld"/>
    <s v="Non-Registered Customer info"/>
    <s v="Paid"/>
    <s v="Branch "/>
    <n v="824"/>
    <n v="1178.32"/>
  </r>
  <r>
    <s v="AD01-9362"/>
    <n v="2020"/>
    <s v="Jul"/>
    <s v="Branches"/>
    <s v="Cash on Delivery"/>
    <s v="Cancelld"/>
    <s v="Non-Registered Customer info"/>
    <s v="Paid"/>
    <s v="Branch "/>
    <n v="857"/>
    <n v="1225.51"/>
  </r>
  <r>
    <s v="AD01-9362"/>
    <n v="2020"/>
    <s v="Jul"/>
    <s v="Branches"/>
    <s v="Cash on Delivery"/>
    <s v="Cancelld"/>
    <s v="Non-Registered Customer info"/>
    <s v="Paid"/>
    <s v="Branch "/>
    <n v="365"/>
    <n v="521.95000000000005"/>
  </r>
  <r>
    <s v="AD01-9362"/>
    <n v="2020"/>
    <s v="Jun"/>
    <s v="Branches"/>
    <s v="Cash on Delivery"/>
    <s v="Cancelld"/>
    <s v="Non-Registered Customer info"/>
    <s v="Paid"/>
    <s v="Branch "/>
    <n v="152"/>
    <n v="217.36"/>
  </r>
  <r>
    <s v="AD01-9362"/>
    <n v="2020"/>
    <s v="Jun"/>
    <s v="Branches"/>
    <s v="Cash on Delivery"/>
    <s v="Cancelld"/>
    <s v="Non-Registered Customer info"/>
    <s v="Paid"/>
    <s v="Branch "/>
    <n v="194"/>
    <n v="277.42"/>
  </r>
  <r>
    <s v="AD01-9365"/>
    <n v="2020"/>
    <s v="Jun"/>
    <s v="Branches"/>
    <s v="Cash on Delivery"/>
    <s v="Cancelld"/>
    <s v="Non-Registered Customer info"/>
    <s v="Paid"/>
    <s v="Branch "/>
    <n v="368"/>
    <n v="526.24"/>
  </r>
  <r>
    <s v="AD01-9364"/>
    <n v="2020"/>
    <s v="Jun"/>
    <s v="Branches"/>
    <s v="Cash on Delivery"/>
    <s v="Cancelld"/>
    <s v="Non-Registered Customer info"/>
    <s v="Paid"/>
    <s v="Branch "/>
    <n v="148"/>
    <n v="211.64"/>
  </r>
  <r>
    <s v="AD01-9362"/>
    <n v="2020"/>
    <s v="Jun"/>
    <s v="Branches"/>
    <s v="Cash on Delivery"/>
    <s v="Cancelld"/>
    <s v="Non-Registered Customer info"/>
    <s v="Paid"/>
    <s v="Branch "/>
    <n v="196"/>
    <n v="280.27999999999997"/>
  </r>
  <r>
    <s v="AD01-9365"/>
    <n v="2020"/>
    <s v="Jun"/>
    <s v="Branches"/>
    <s v="Cash on Delivery"/>
    <s v="Cancelld"/>
    <s v="Non-Registered Customer info"/>
    <s v="Paid"/>
    <s v="Branch "/>
    <n v="370"/>
    <n v="529.1"/>
  </r>
  <r>
    <s v="AD01-9362"/>
    <n v="2020"/>
    <s v="Jun"/>
    <s v="Branches"/>
    <s v="Cash on Delivery"/>
    <s v="Cancelld"/>
    <s v="Non-Registered Customer info"/>
    <s v="Paid"/>
    <s v="Branch "/>
    <n v="814"/>
    <n v="1164.02"/>
  </r>
  <r>
    <s v="AD01-9361"/>
    <n v="2020"/>
    <s v="Jun"/>
    <s v="Branches"/>
    <s v="Cash on Delivery"/>
    <s v="Cancelld"/>
    <s v="Non-Registered Customer info"/>
    <s v="Paid"/>
    <s v="Branch "/>
    <n v="847"/>
    <n v="1211.21"/>
  </r>
  <r>
    <s v="AD01-9364"/>
    <n v="2020"/>
    <s v="Jun"/>
    <s v="Branches"/>
    <s v="Cash on Delivery"/>
    <s v="Cancelld"/>
    <s v="Non-Registered Customer info"/>
    <s v="Paid"/>
    <s v="Branch "/>
    <n v="195"/>
    <n v="526.24"/>
  </r>
  <r>
    <s v="AD01-9362"/>
    <n v="2020"/>
    <s v="Jun"/>
    <s v="Branches"/>
    <s v="Cash on Delivery"/>
    <s v="Cancelld"/>
    <s v="Non-Registered Customer info"/>
    <s v="Paid"/>
    <s v="Branch "/>
    <n v="369"/>
    <n v="527.66999999999996"/>
  </r>
  <r>
    <s v="AD01-9365"/>
    <n v="2020"/>
    <s v="Jun"/>
    <s v="Branches"/>
    <s v="Cash on Delivery"/>
    <s v="Cancelld"/>
    <s v="Non-Registered Customer info"/>
    <s v="Paid"/>
    <s v="Branch "/>
    <n v="151"/>
    <n v="215.93"/>
  </r>
  <r>
    <s v="AD01-9362"/>
    <n v="2020"/>
    <s v="Jun"/>
    <s v="Branches"/>
    <s v="Cash on Delivery"/>
    <s v="Cancelld"/>
    <s v="Non-Registered Customer info"/>
    <s v="Paid"/>
    <s v="Branch "/>
    <n v="199"/>
    <n v="284.57"/>
  </r>
  <r>
    <s v="AD01-9364"/>
    <n v="2020"/>
    <s v="Jun"/>
    <s v="Branches"/>
    <s v="Cash on Delivery"/>
    <s v="Cancelld"/>
    <s v="Non-Registered Customer info"/>
    <s v="Paid"/>
    <s v="Branch "/>
    <n v="367"/>
    <n v="524.80999999999995"/>
  </r>
  <r>
    <s v="AD01-9365"/>
    <n v="2020"/>
    <s v="Jun"/>
    <s v="Branches"/>
    <s v="Cash on Delivery"/>
    <s v="Cancelld"/>
    <s v="Non-Registered Customer info"/>
    <s v="Paid"/>
    <s v="Branch "/>
    <n v="823"/>
    <n v="1176.8899999999999"/>
  </r>
  <r>
    <s v="AD01-9361"/>
    <n v="2020"/>
    <s v="Jun"/>
    <s v="Branches"/>
    <s v="Cash on Delivery"/>
    <s v="Cancelld"/>
    <s v="Non-Registered Customer info"/>
    <s v="Paid"/>
    <s v="Branch "/>
    <n v="856"/>
    <n v="1224.08"/>
  </r>
  <r>
    <s v="AD01-9362"/>
    <n v="2020"/>
    <s v="Jun"/>
    <s v="Branches"/>
    <s v="Cash on Delivery"/>
    <s v="Cancelld"/>
    <s v="Non-Registered Customer info"/>
    <s v="Paid"/>
    <s v="Branch "/>
    <n v="371"/>
    <n v="530.53"/>
  </r>
  <r>
    <s v="AD01-9362"/>
    <n v="2020"/>
    <s v="Mar"/>
    <s v="Branches"/>
    <s v="Cash on Delivery"/>
    <s v="Cancelld"/>
    <s v="Non-Registered Customer info"/>
    <s v="Paid"/>
    <s v="Branch "/>
    <n v="164"/>
    <n v="234.51999999999998"/>
  </r>
  <r>
    <s v="AD01-9365"/>
    <n v="2020"/>
    <s v="Mar"/>
    <s v="Branches"/>
    <s v="Cash on Delivery"/>
    <s v="Cancelld"/>
    <s v="Non-Registered Customer info"/>
    <s v="Paid"/>
    <s v="Branch "/>
    <n v="212"/>
    <n v="303.15999999999997"/>
  </r>
  <r>
    <s v="AD01-9362"/>
    <n v="2020"/>
    <s v="Mar"/>
    <s v="Branches"/>
    <s v="Cash on Delivery"/>
    <s v="Cancelld"/>
    <s v="Non-Registered Customer info"/>
    <s v="Paid"/>
    <s v="Branch "/>
    <n v="140"/>
    <n v="200.2"/>
  </r>
  <r>
    <s v="AD01-9362"/>
    <n v="2020"/>
    <s v="Mar"/>
    <s v="Branches"/>
    <s v="Cash on Delivery"/>
    <s v="Cancelld"/>
    <s v="Non-Registered Customer info"/>
    <s v="Paid"/>
    <s v="Branch "/>
    <n v="166"/>
    <n v="237.38"/>
  </r>
  <r>
    <s v="AD01-9361"/>
    <n v="2020"/>
    <s v="Mar"/>
    <s v="Branches"/>
    <s v="Cash on Delivery"/>
    <s v="Cancelld"/>
    <s v="Non-Registered Customer info"/>
    <s v="Paid"/>
    <s v="Branch "/>
    <n v="214"/>
    <n v="306.02"/>
  </r>
  <r>
    <s v="AD01-9361"/>
    <n v="2020"/>
    <s v="Mar"/>
    <s v="Branches"/>
    <s v="Cash on Delivery"/>
    <s v="Cancelld"/>
    <s v="Non-Registered Customer info"/>
    <s v="Paid"/>
    <s v="Branch "/>
    <n v="811"/>
    <n v="1159.73"/>
  </r>
  <r>
    <s v="AD01-9361"/>
    <n v="2020"/>
    <s v="Mar"/>
    <s v="Branches"/>
    <s v="Cash on Delivery"/>
    <s v="Cancelld"/>
    <s v="Non-Registered Customer info"/>
    <s v="Paid"/>
    <s v="Branch "/>
    <n v="845"/>
    <n v="1208.3499999999999"/>
  </r>
  <r>
    <s v="AD01-9362"/>
    <n v="2020"/>
    <s v="Mar"/>
    <s v="Branches"/>
    <s v="Cash on Delivery"/>
    <s v="Cancelld"/>
    <s v="Non-Registered Customer info"/>
    <s v="Paid"/>
    <s v="Branch "/>
    <n v="898"/>
    <n v="1284.1399999999999"/>
  </r>
  <r>
    <s v="AD01-9362"/>
    <n v="2020"/>
    <s v="Mar"/>
    <s v="Branches"/>
    <s v="Cash on Delivery"/>
    <s v="Cancelld"/>
    <s v="Non-Registered Customer info"/>
    <s v="Paid"/>
    <s v="Branch "/>
    <n v="851"/>
    <n v="526.24"/>
  </r>
  <r>
    <s v="AD01-9361"/>
    <n v="2020"/>
    <s v="Mar"/>
    <s v="Branches"/>
    <s v="Cash on Delivery"/>
    <s v="Cancelld"/>
    <s v="Non-Registered Customer info"/>
    <s v="Paid"/>
    <s v="Branch "/>
    <n v="884"/>
    <n v="526.24"/>
  </r>
  <r>
    <s v="AD01-9361"/>
    <n v="2020"/>
    <s v="Mar"/>
    <s v="Branches"/>
    <s v="Cash on Delivery"/>
    <s v="Cancelld"/>
    <s v="Non-Registered Customer info"/>
    <s v="Paid"/>
    <s v="Branch "/>
    <n v="141"/>
    <n v="201.63"/>
  </r>
  <r>
    <s v="AD01-9362"/>
    <n v="2020"/>
    <s v="Mar"/>
    <s v="Branches"/>
    <s v="Cash on Delivery"/>
    <s v="Cancelld"/>
    <s v="Non-Registered Customer info"/>
    <s v="Paid"/>
    <s v="Branch "/>
    <n v="211"/>
    <n v="301.73"/>
  </r>
  <r>
    <s v="AD01-9362"/>
    <n v="2020"/>
    <s v="Mar"/>
    <s v="Branches"/>
    <s v="Cash on Delivery"/>
    <s v="Cancelld"/>
    <s v="Non-Registered Customer info"/>
    <s v="Paid"/>
    <s v="Branch "/>
    <n v="139"/>
    <n v="198.76999999999998"/>
  </r>
  <r>
    <s v="AD01-9362"/>
    <n v="2020"/>
    <s v="Mar"/>
    <s v="Branches"/>
    <s v="Cash on Delivery"/>
    <s v="Cancelld"/>
    <s v="Non-Registered Customer info"/>
    <s v="Paid"/>
    <s v="Branch "/>
    <n v="820"/>
    <n v="1172.5999999999999"/>
  </r>
  <r>
    <s v="AD01-9362"/>
    <n v="2020"/>
    <s v="Mar"/>
    <s v="Branches"/>
    <s v="Cash on Delivery"/>
    <s v="Cancelld"/>
    <s v="Non-Registered Customer info"/>
    <s v="Paid"/>
    <s v="Branch "/>
    <n v="853"/>
    <n v="1219.79"/>
  </r>
  <r>
    <s v="AD01-9362"/>
    <n v="2020"/>
    <s v="Mar"/>
    <s v="Branches"/>
    <s v="Cash on Delivery"/>
    <s v="Cancelld"/>
    <s v="Non-Registered Customer info"/>
    <s v="Paid"/>
    <s v="Branch "/>
    <n v="137"/>
    <n v="195.91"/>
  </r>
  <r>
    <s v="AD01-9363"/>
    <n v="2020"/>
    <s v="May"/>
    <s v="Branches"/>
    <s v="Cash on Delivery"/>
    <s v="Cancelld"/>
    <s v="Non-Registered Customer info"/>
    <s v="Paid"/>
    <s v="Branch "/>
    <n v="200"/>
    <n v="286"/>
  </r>
  <r>
    <s v="AD01-9362"/>
    <n v="2020"/>
    <s v="May"/>
    <s v="Branches"/>
    <s v="Cash on Delivery"/>
    <s v="Cancelld"/>
    <s v="Non-Registered Customer info"/>
    <s v="Paid"/>
    <s v="Branch "/>
    <n v="128"/>
    <n v="183.04"/>
  </r>
  <r>
    <s v="AD01-9362"/>
    <n v="2020"/>
    <s v="May"/>
    <s v="Branches"/>
    <s v="Cash on Delivery"/>
    <s v="Cancelld"/>
    <s v="Non-Registered Customer info"/>
    <s v="Paid"/>
    <s v="Branch "/>
    <n v="154"/>
    <n v="220.22"/>
  </r>
  <r>
    <s v="AD01-9362"/>
    <n v="2020"/>
    <s v="May"/>
    <s v="Branches"/>
    <s v="Cash on Delivery"/>
    <s v="Cancelld"/>
    <s v="Non-Registered Customer info"/>
    <s v="Paid"/>
    <s v="Branch "/>
    <n v="202"/>
    <n v="288.86"/>
  </r>
  <r>
    <s v="AD01-9362"/>
    <n v="2020"/>
    <s v="May"/>
    <s v="Branches"/>
    <s v="Cash on Delivery"/>
    <s v="Cancelld"/>
    <s v="Non-Registered Customer info"/>
    <s v="Paid"/>
    <s v="Branch "/>
    <n v="130"/>
    <n v="185.9"/>
  </r>
  <r>
    <s v="AD01-9363"/>
    <n v="2020"/>
    <s v="May"/>
    <s v="Branches"/>
    <s v="Cash on Delivery"/>
    <s v="Cancelld"/>
    <s v="Non-Registered Customer info"/>
    <s v="Paid"/>
    <s v="Branch "/>
    <n v="813"/>
    <n v="1162.5899999999999"/>
  </r>
  <r>
    <s v="AD01-9364"/>
    <n v="2020"/>
    <s v="May"/>
    <s v="Branches"/>
    <s v="Cash on Delivery"/>
    <s v="Cancelld"/>
    <s v="Non-Registered Customer info"/>
    <s v="Paid"/>
    <s v="Branch "/>
    <n v="846"/>
    <n v="1209.78"/>
  </r>
  <r>
    <s v="AD01-9361"/>
    <n v="2020"/>
    <s v="May"/>
    <s v="Branches"/>
    <s v="Cash on Delivery"/>
    <s v="Cancelld"/>
    <s v="Non-Registered Customer info"/>
    <s v="Paid"/>
    <s v="Branch "/>
    <n v="900"/>
    <n v="1287"/>
  </r>
  <r>
    <s v="AD01-9361"/>
    <n v="2020"/>
    <s v="May"/>
    <s v="Branches"/>
    <s v="Cash on Delivery"/>
    <s v="Cancelld"/>
    <s v="Non-Registered Customer info"/>
    <s v="Refunded"/>
    <s v="Branch "/>
    <n v="853"/>
    <n v="526.24"/>
  </r>
  <r>
    <s v="AD01-9362"/>
    <n v="2020"/>
    <s v="May"/>
    <s v="Branches"/>
    <s v="Cash on Delivery"/>
    <s v="Cancelld"/>
    <s v="Non-Registered Customer info"/>
    <s v="Refunded"/>
    <s v="Branch "/>
    <n v="886"/>
    <n v="526.24"/>
  </r>
  <r>
    <s v="AD01-9363"/>
    <n v="2020"/>
    <s v="May"/>
    <s v="Branches"/>
    <s v="Cash on Delivery"/>
    <s v="Cancelld"/>
    <s v="Non-Registered Customer info"/>
    <s v="Refunded"/>
    <s v="Branch "/>
    <n v="129"/>
    <n v="184.47"/>
  </r>
  <r>
    <s v="AD01-9362"/>
    <n v="2020"/>
    <s v="May"/>
    <s v="Branches"/>
    <s v="Cash on Delivery"/>
    <s v="Cancelld"/>
    <s v="Non-Registered Customer info"/>
    <s v="Refunded"/>
    <s v="Branch "/>
    <n v="157"/>
    <n v="224.51"/>
  </r>
  <r>
    <s v="AD01-9362"/>
    <n v="2020"/>
    <s v="May"/>
    <s v="Branches"/>
    <s v="Cash on Delivery"/>
    <s v="Cancelld"/>
    <s v="Non-Registered Customer info"/>
    <s v="Refunded"/>
    <s v="Branch "/>
    <n v="127"/>
    <n v="181.61"/>
  </r>
  <r>
    <s v="AD01-9362"/>
    <n v="2020"/>
    <s v="May"/>
    <s v="Branches"/>
    <s v="Cash on Delivery"/>
    <s v="Cancelld"/>
    <s v="Non-Registered Customer info"/>
    <s v="Refunded"/>
    <s v="Branch "/>
    <n v="822"/>
    <n v="1175.46"/>
  </r>
  <r>
    <s v="AD01-9361"/>
    <n v="2020"/>
    <s v="May"/>
    <s v="Branches"/>
    <s v="Cash on Delivery"/>
    <s v="Cancelld"/>
    <s v="Non-Registered Customer info"/>
    <s v="Refunded"/>
    <s v="Branch "/>
    <n v="855"/>
    <n v="1222.6500000000001"/>
  </r>
  <r>
    <s v="AD01-9361"/>
    <n v="2020"/>
    <s v="Nov"/>
    <s v="Branches"/>
    <s v="Cash on Delivery"/>
    <s v="Cancelld"/>
    <s v="Non-Registered Customer info"/>
    <s v="Refunded"/>
    <s v="Branch "/>
    <n v="368"/>
    <n v="526.24"/>
  </r>
  <r>
    <s v="AD01-9361"/>
    <n v="2020"/>
    <s v="Nov"/>
    <s v="Branches"/>
    <s v="Cash on Delivery"/>
    <s v="Cancelld"/>
    <s v="Non-Registered Customer info"/>
    <s v="Refunded"/>
    <s v="Branch "/>
    <n v="170"/>
    <n v="243.1"/>
  </r>
  <r>
    <s v="AD01-9362"/>
    <n v="2020"/>
    <s v="Nov"/>
    <s v="Branches"/>
    <s v="Cash on Delivery"/>
    <s v="Cancelld"/>
    <s v="Non-Registered Customer info"/>
    <s v="Refunded"/>
    <s v="Branch "/>
    <n v="344"/>
    <n v="491.91999999999996"/>
  </r>
  <r>
    <s v="AD01-9362"/>
    <n v="2020"/>
    <s v="Nov"/>
    <s v="Branches"/>
    <s v="Cash on Delivery"/>
    <s v="Cancelld"/>
    <s v="Non-Registered Customer info"/>
    <s v="Refunded"/>
    <s v="Branch "/>
    <n v="370"/>
    <n v="529.1"/>
  </r>
  <r>
    <s v="AD01-9365"/>
    <n v="2020"/>
    <s v="Nov"/>
    <s v="Branches"/>
    <s v="Cash on Delivery"/>
    <s v="Cancelld"/>
    <s v="Non-Registered Customer info"/>
    <s v="Refunded"/>
    <s v="Branch "/>
    <n v="172"/>
    <n v="245.95999999999998"/>
  </r>
  <r>
    <s v="AD01-9364"/>
    <n v="2020"/>
    <s v="Nov"/>
    <s v="Branches"/>
    <s v="Cash on Delivery"/>
    <s v="Cancelld"/>
    <s v="Non-Registered Customer info"/>
    <s v="Refunded"/>
    <s v="Branch "/>
    <n v="340"/>
    <n v="486.2"/>
  </r>
  <r>
    <s v="AD01-9362"/>
    <n v="2020"/>
    <s v="Nov"/>
    <s v="Branches"/>
    <s v="Cash on Delivery"/>
    <s v="Cancelld"/>
    <s v="Non-Registered Customer info"/>
    <s v="Refunded"/>
    <s v="Branch "/>
    <n v="852"/>
    <n v="1218.3600000000001"/>
  </r>
  <r>
    <s v="AD01-9362"/>
    <n v="2020"/>
    <s v="Nov"/>
    <s v="Branches"/>
    <s v="Cash on Delivery"/>
    <s v="Cancelld"/>
    <s v="Non-Registered Customer info"/>
    <s v="Refunded"/>
    <s v="Branch "/>
    <n v="905"/>
    <n v="1294.1500000000001"/>
  </r>
  <r>
    <s v="AD01-9362"/>
    <n v="2020"/>
    <s v="Nov"/>
    <s v="Branches"/>
    <s v="Cash on Delivery"/>
    <s v="Cancelld"/>
    <s v="Non-Registered Customer info"/>
    <s v="Refunded"/>
    <s v="Branch "/>
    <n v="858"/>
    <n v="526.24"/>
  </r>
  <r>
    <s v="AD01-9361"/>
    <n v="2020"/>
    <s v="Nov"/>
    <s v="Branches"/>
    <s v="Cash on Delivery"/>
    <s v="Cancelld"/>
    <s v="Non-Registered Customer info"/>
    <s v="Refunded"/>
    <s v="Branch "/>
    <n v="171"/>
    <n v="526.24"/>
  </r>
  <r>
    <s v="AD01-9364"/>
    <n v="2020"/>
    <s v="Nov"/>
    <s v="Branches"/>
    <s v="Cash on Delivery"/>
    <s v="Cancelld"/>
    <s v="Non-Registered Customer info"/>
    <s v="Refunded"/>
    <s v="Branch "/>
    <n v="367"/>
    <n v="524.80999999999995"/>
  </r>
  <r>
    <s v="AD01-9361"/>
    <n v="2020"/>
    <s v="Nov"/>
    <s v="Branches"/>
    <s v="Cash on Delivery"/>
    <s v="Cancelld"/>
    <s v="Non-Registered Customer info"/>
    <s v="Refunded"/>
    <s v="Branch "/>
    <n v="169"/>
    <n v="241.67000000000002"/>
  </r>
  <r>
    <s v="AD01-9362"/>
    <n v="2020"/>
    <s v="Nov"/>
    <s v="Branches"/>
    <s v="Cash on Delivery"/>
    <s v="Cancelld"/>
    <s v="Non-Registered Customer info"/>
    <s v="Refunded"/>
    <s v="Branch "/>
    <n v="343"/>
    <n v="490.49"/>
  </r>
  <r>
    <s v="AD01-9362"/>
    <n v="2020"/>
    <s v="Nov"/>
    <s v="Branches"/>
    <s v="Cash on Delivery"/>
    <s v="Cancelld"/>
    <s v="Non-Registered Customer info"/>
    <s v="Refunded"/>
    <s v="Branch "/>
    <n v="827"/>
    <n v="1182.6100000000001"/>
  </r>
  <r>
    <s v="AD01-9361"/>
    <n v="2020"/>
    <s v="Nov"/>
    <s v="Branches"/>
    <s v="Cash on Delivery"/>
    <s v="Cancelld"/>
    <s v="Non-Registered Customer info"/>
    <s v="Refunded"/>
    <s v="Branch "/>
    <n v="341"/>
    <n v="487.63"/>
  </r>
  <r>
    <s v="AD01-9362"/>
    <n v="2020"/>
    <s v="Oct"/>
    <s v="Branches"/>
    <s v="Cash on Delivery"/>
    <s v="Cancelld"/>
    <s v="Non-Registered Customer info"/>
    <s v="Refunded"/>
    <s v="Branch "/>
    <n v="128"/>
    <n v="183.04"/>
  </r>
  <r>
    <s v="AD01-9362"/>
    <n v="2020"/>
    <s v="Oct"/>
    <s v="Branches"/>
    <s v="Cash on Delivery"/>
    <s v="Cancelld"/>
    <s v="Non-Registered Customer info"/>
    <s v="Refunded"/>
    <s v="Branch "/>
    <n v="176"/>
    <n v="251.68"/>
  </r>
  <r>
    <s v="AD01-9362"/>
    <n v="2020"/>
    <s v="Oct"/>
    <s v="Branches"/>
    <s v="Cash on Delivery"/>
    <s v="Cancelld"/>
    <s v="Non-Registered Customer info"/>
    <s v="Refunded"/>
    <s v="Branch "/>
    <n v="350"/>
    <n v="500.5"/>
  </r>
  <r>
    <s v="AD01-9362"/>
    <n v="2020"/>
    <s v="Oct"/>
    <s v="Branches"/>
    <s v="Cash on Delivery"/>
    <s v="Cancelld"/>
    <s v="Non-Registered Customer info"/>
    <s v="Refunded"/>
    <s v="Branch "/>
    <n v="130"/>
    <n v="185.9"/>
  </r>
  <r>
    <s v="AD01-9363"/>
    <n v="2020"/>
    <s v="Oct"/>
    <s v="Branches"/>
    <s v="Cash on Delivery"/>
    <s v="Cancelld"/>
    <s v="Non-Registered Customer info"/>
    <s v="Refunded"/>
    <s v="Branch "/>
    <n v="346"/>
    <n v="494.78"/>
  </r>
  <r>
    <s v="AD01-9362"/>
    <n v="2020"/>
    <s v="Oct"/>
    <s v="Branches"/>
    <s v="Cash on Delivery"/>
    <s v="Cancelld"/>
    <s v="Non-Registered Customer info"/>
    <s v="Refunded"/>
    <s v="Branch "/>
    <n v="818"/>
    <n v="1169.74"/>
  </r>
  <r>
    <s v="AD01-9361"/>
    <n v="2020"/>
    <s v="Oct"/>
    <s v="Branches"/>
    <s v="Cash on Delivery"/>
    <s v="Cancelld"/>
    <s v="Non-Registered Customer info"/>
    <s v="Refunded"/>
    <s v="Branch "/>
    <n v="851"/>
    <n v="1216.93"/>
  </r>
  <r>
    <s v="AD01-9364"/>
    <n v="2020"/>
    <s v="Oct"/>
    <s v="Branches"/>
    <s v="Cash on Delivery"/>
    <s v="Cancelld"/>
    <s v="Non-Registered Customer info"/>
    <s v="Refunded"/>
    <s v="Branch "/>
    <n v="904"/>
    <n v="1292.72"/>
  </r>
  <r>
    <s v="AD01-9364"/>
    <n v="2020"/>
    <s v="Oct"/>
    <s v="Branches"/>
    <s v="Cash on Delivery"/>
    <s v="Cancelld"/>
    <s v="Non-Registered Customer info"/>
    <s v="Refunded"/>
    <s v="Branch "/>
    <n v="857"/>
    <n v="526.24"/>
  </r>
  <r>
    <s v="AD01-9362"/>
    <n v="2020"/>
    <s v="Oct"/>
    <s v="Branches"/>
    <s v="Cash on Delivery"/>
    <s v="Cancelld"/>
    <s v="Non-Registered Customer info"/>
    <s v="Refunded"/>
    <s v="Branch "/>
    <n v="177"/>
    <n v="526.24"/>
  </r>
  <r>
    <s v="AD01-9362"/>
    <n v="2020"/>
    <s v="Oct"/>
    <s v="Branches"/>
    <s v="Cash on Delivery"/>
    <s v="Cancelld"/>
    <s v="Non-Registered Customer info"/>
    <s v="Refunded"/>
    <s v="Branch "/>
    <n v="345"/>
    <n v="493.35"/>
  </r>
  <r>
    <s v="AD01-9363"/>
    <n v="2020"/>
    <s v="Oct"/>
    <s v="Branches"/>
    <s v="Cash on Delivery"/>
    <s v="Cancelld"/>
    <s v="Non-Registered Customer info"/>
    <s v="Refunded"/>
    <s v="Branch "/>
    <n v="127"/>
    <n v="181.61"/>
  </r>
  <r>
    <s v="AD01-9364"/>
    <n v="2020"/>
    <s v="Oct"/>
    <s v="Branches"/>
    <s v="Cash on Delivery"/>
    <s v="Cancelld"/>
    <s v="Non-Registered Customer info"/>
    <s v="Refunded"/>
    <s v="Branch "/>
    <n v="175"/>
    <n v="250.25"/>
  </r>
  <r>
    <s v="AD01-9362"/>
    <n v="2020"/>
    <s v="Oct"/>
    <s v="Branches"/>
    <s v="Cash on Delivery"/>
    <s v="Cancelld"/>
    <s v="Non-Registered Customer info"/>
    <s v="Refunded"/>
    <s v="Branch "/>
    <n v="349"/>
    <n v="499.07"/>
  </r>
  <r>
    <s v="AD01-9362"/>
    <n v="2020"/>
    <s v="Oct"/>
    <s v="Branches"/>
    <s v="Cash on Delivery"/>
    <s v="Cancelld"/>
    <s v="Non-Registered Customer info"/>
    <s v="Refunded"/>
    <s v="Branch "/>
    <n v="826"/>
    <n v="1181.18"/>
  </r>
  <r>
    <s v="AD01-9361"/>
    <n v="2020"/>
    <s v="Oct"/>
    <s v="Branches"/>
    <s v="Cash on Delivery"/>
    <s v="Cancelld"/>
    <s v="Non-Registered Customer info"/>
    <s v="Refunded"/>
    <s v="Branch "/>
    <n v="860"/>
    <n v="1229.8"/>
  </r>
  <r>
    <s v="AD01-9362"/>
    <n v="2020"/>
    <s v="Oct"/>
    <s v="Branches"/>
    <s v="Cash on Delivery"/>
    <s v="Cancelld"/>
    <s v="Non-Registered Customer info"/>
    <s v="Refunded"/>
    <s v="Branch "/>
    <n v="347"/>
    <n v="496.21000000000004"/>
  </r>
  <r>
    <s v="AD01-9363"/>
    <n v="2020"/>
    <s v="Sep"/>
    <s v="Branches"/>
    <s v="Cash on Delivery"/>
    <s v="Cancelld"/>
    <s v="Non-Registered Customer info"/>
    <s v="Refunded"/>
    <s v="Branch "/>
    <n v="134"/>
    <n v="191.62"/>
  </r>
  <r>
    <s v="AD01-9362"/>
    <n v="2020"/>
    <s v="Sep"/>
    <s v="Branches"/>
    <s v="Cash on Delivery"/>
    <s v="Cancelld"/>
    <s v="Non-Registered Customer info"/>
    <s v="Refunded"/>
    <s v="Branch "/>
    <n v="182"/>
    <n v="260.26"/>
  </r>
  <r>
    <s v="AD01-9362"/>
    <n v="2020"/>
    <s v="Sep"/>
    <s v="Branches"/>
    <s v="Cash on Delivery"/>
    <s v="Cancelld"/>
    <s v="Non-Registered Customer info"/>
    <s v="Refunded"/>
    <s v="Branch "/>
    <n v="136"/>
    <n v="194.48"/>
  </r>
  <r>
    <s v="AD01-9361"/>
    <n v="2020"/>
    <s v="Sep"/>
    <s v="Branches"/>
    <s v="Cash on Delivery"/>
    <s v="Cancelld"/>
    <s v="Non-Registered Customer info"/>
    <s v="Refunded"/>
    <s v="Branch "/>
    <n v="178"/>
    <n v="254.54"/>
  </r>
  <r>
    <s v="AD01-9364"/>
    <n v="2020"/>
    <s v="Sep"/>
    <s v="Branches"/>
    <s v="Cash on Delivery"/>
    <s v="Cancelld"/>
    <s v="Non-Registered Customer info"/>
    <s v="Refunded"/>
    <s v="Branch "/>
    <n v="352"/>
    <n v="503.36"/>
  </r>
  <r>
    <s v="AD01-9362"/>
    <n v="2020"/>
    <s v="Sep"/>
    <s v="Branches"/>
    <s v="Cash on Delivery"/>
    <s v="Cancelld"/>
    <s v="Non-Registered Customer info"/>
    <s v="Refunded"/>
    <s v="Branch "/>
    <n v="817"/>
    <n v="1168.31"/>
  </r>
  <r>
    <s v="AD01-9364"/>
    <n v="2020"/>
    <s v="Sep"/>
    <s v="Branches"/>
    <s v="Cash on Delivery"/>
    <s v="Cancelld"/>
    <s v="Non-Registered Customer info"/>
    <s v="Refunded"/>
    <s v="Branch "/>
    <n v="850"/>
    <n v="1215.5"/>
  </r>
  <r>
    <s v="AD01-9364"/>
    <n v="2020"/>
    <s v="Sep"/>
    <s v="Branches"/>
    <s v="Cash on Delivery"/>
    <s v="Cancelld"/>
    <s v="Non-Registered Customer info"/>
    <s v="Refunded"/>
    <s v="Branch "/>
    <n v="903"/>
    <n v="1291.29"/>
  </r>
  <r>
    <s v="AD01-9364"/>
    <n v="2020"/>
    <s v="Sep"/>
    <s v="Branches"/>
    <s v="Cash on Delivery"/>
    <s v="Cancelld"/>
    <s v="Non-Registered Customer info"/>
    <s v="Refunded"/>
    <s v="Branch "/>
    <n v="856"/>
    <n v="526.24"/>
  </r>
  <r>
    <s v="AD01-9362"/>
    <n v="2020"/>
    <s v="Sep"/>
    <s v="Branches"/>
    <s v="Cash on Delivery"/>
    <s v="Cancelld"/>
    <s v="Non-Registered Customer info"/>
    <s v="Refunded"/>
    <s v="Branch "/>
    <n v="183"/>
    <n v="526.24"/>
  </r>
  <r>
    <s v="AD01-9362"/>
    <n v="2020"/>
    <s v="Sep"/>
    <s v="Branches"/>
    <s v="Cash on Delivery"/>
    <s v="Cancelld"/>
    <s v="Non-Registered Customer info"/>
    <s v="Refunded"/>
    <s v="Branch "/>
    <n v="351"/>
    <n v="501.93"/>
  </r>
  <r>
    <s v="AD01-9364"/>
    <n v="2020"/>
    <s v="Sep"/>
    <s v="Branches"/>
    <s v="Cash on Delivery"/>
    <s v="Cancelld"/>
    <s v="Non-Registered Customer info"/>
    <s v="Refunded"/>
    <s v="Branch "/>
    <n v="133"/>
    <n v="190.19"/>
  </r>
  <r>
    <s v="AD01-9361"/>
    <n v="2020"/>
    <s v="Sep"/>
    <s v="Branches"/>
    <s v="Cash on Delivery"/>
    <s v="Cancelld"/>
    <s v="Non-Registered Customer info"/>
    <s v="Refunded"/>
    <s v="Branch "/>
    <n v="181"/>
    <n v="258.83"/>
  </r>
  <r>
    <s v="AD01-9362"/>
    <n v="2020"/>
    <s v="Sep"/>
    <s v="Branches"/>
    <s v="Cash on Delivery"/>
    <s v="Cancelld"/>
    <s v="Non-Registered Customer info"/>
    <s v="Refunded"/>
    <s v="Branch "/>
    <n v="355"/>
    <n v="507.65"/>
  </r>
  <r>
    <s v="AD01-9364"/>
    <n v="2020"/>
    <s v="Sep"/>
    <s v="Branches"/>
    <s v="Cash on Delivery"/>
    <s v="Cancelld"/>
    <s v="Non-Registered Customer info"/>
    <s v="Refunded"/>
    <s v="Branch "/>
    <n v="859"/>
    <n v="1228.3699999999999"/>
  </r>
  <r>
    <s v="AD01-9363"/>
    <n v="2020"/>
    <s v="Sep"/>
    <s v="Branches"/>
    <s v="Cash on Delivery"/>
    <s v="Cancelld"/>
    <s v="Non-Registered Customer info"/>
    <s v="Refunded"/>
    <s v="Branch "/>
    <n v="353"/>
    <n v="504.78999999999996"/>
  </r>
  <r>
    <s v="AD01-9361"/>
    <n v="2020"/>
    <s v="Mar"/>
    <s v="Website"/>
    <s v="Cash on Delivery"/>
    <s v="Order assembled"/>
    <s v="Non-Registered Customer info"/>
    <s v="Refunded"/>
    <s v="Download"/>
    <n v="364"/>
    <n v="520.52"/>
  </r>
  <r>
    <s v="AD01-9362"/>
    <n v="2020"/>
    <s v="Mar"/>
    <s v="Website"/>
    <s v="Cash on Delivery"/>
    <s v="Order assembled"/>
    <s v="Non-Registered Customer info"/>
    <s v="Refunded"/>
    <s v="Shipment"/>
    <n v="358"/>
    <n v="511.94"/>
  </r>
  <r>
    <s v="AD01-9361"/>
    <n v="2020"/>
    <s v="Mar"/>
    <s v="Website"/>
    <s v="Cash on Delivery"/>
    <s v="Order assembled"/>
    <s v="Non-Registered Customer info"/>
    <s v="Refunded"/>
    <s v="Download"/>
    <n v="367"/>
    <n v="524.80999999999995"/>
  </r>
  <r>
    <s v="AD01-9365"/>
    <n v="2020"/>
    <s v="Mar"/>
    <s v="Website"/>
    <s v="Cash on Delivery"/>
    <s v="Order assembled"/>
    <s v="Non-Registered Customer info"/>
    <s v="Refunded"/>
    <s v="Shipment"/>
    <n v="361"/>
    <n v="516.23"/>
  </r>
  <r>
    <s v="AD01-9361"/>
    <n v="2020"/>
    <s v="Mar"/>
    <s v="Website"/>
    <s v="Cash on Delivery"/>
    <s v="Cancelld"/>
    <s v="Non-Registered Customer info"/>
    <s v="Refunded"/>
    <s v="Shipment"/>
    <n v="355"/>
    <n v="507.65"/>
  </r>
  <r>
    <s v="AD01-9363"/>
    <n v="2020"/>
    <s v="Feb"/>
    <s v="Branches"/>
    <s v="Cash on Delivery"/>
    <s v="Order assembled"/>
    <s v="Register Customer info"/>
    <s v="Refunded"/>
    <s v="Download"/>
    <n v="780"/>
    <n v="1115.4000000000001"/>
  </r>
  <r>
    <s v="AD01-9364"/>
    <n v="2020"/>
    <s v="Feb"/>
    <s v="Branches"/>
    <s v="Cash on Delivery"/>
    <s v="Order assembled"/>
    <s v="Register Customer info"/>
    <s v="Refunded"/>
    <s v="Download"/>
    <n v="781"/>
    <n v="1116.83"/>
  </r>
  <r>
    <s v="AD01-9361"/>
    <n v="2020"/>
    <s v="Feb"/>
    <s v="Branches"/>
    <s v="Cash on Delivery"/>
    <s v="Order assembled"/>
    <s v="Register Customer info"/>
    <s v="Refunded"/>
    <s v="Download"/>
    <n v="782"/>
    <n v="1118.26"/>
  </r>
  <r>
    <s v="AD01-9362"/>
    <n v="2020"/>
    <s v="Feb"/>
    <s v="Branches"/>
    <s v="Cash on Delivery"/>
    <s v="Order assembled"/>
    <s v="Register Customer info"/>
    <s v="Refunded"/>
    <s v="Download"/>
    <n v="820"/>
    <n v="526.24"/>
  </r>
  <r>
    <s v="AD01-9362"/>
    <n v="2020"/>
    <s v="Feb"/>
    <s v="Branches"/>
    <s v="Cash on Delivery"/>
    <s v="Order assembled"/>
    <s v="Register Customer info"/>
    <s v="Refunded"/>
    <s v="Download"/>
    <n v="821"/>
    <n v="526.24"/>
  </r>
  <r>
    <s v="AD01-9364"/>
    <n v="2020"/>
    <s v="Jan"/>
    <s v="Branches"/>
    <s v="Cash on Delivery"/>
    <s v="Order assembled"/>
    <s v="Register Customer info"/>
    <s v="Refunded"/>
    <s v="Shipment"/>
    <n v="362"/>
    <n v="517.66"/>
  </r>
  <r>
    <s v="AD01-9364"/>
    <n v="2020"/>
    <s v="Jan"/>
    <s v="Branches"/>
    <s v="Cash on Delivery"/>
    <s v="Order assembled"/>
    <s v="Register Customer info"/>
    <s v="Refunded"/>
    <s v="Shipment"/>
    <n v="779"/>
    <n v="1113.97"/>
  </r>
  <r>
    <s v="AD01-9363"/>
    <n v="2020"/>
    <s v="Jan"/>
    <s v="Branches"/>
    <s v="Cash on Delivery"/>
    <s v="Order assembled"/>
    <s v="Register Customer info"/>
    <s v="Refunded"/>
    <s v="Shipment"/>
    <n v="819"/>
    <n v="526.24"/>
  </r>
  <r>
    <s v="AD01-9363"/>
    <n v="2020"/>
    <s v="Jan"/>
    <s v="Branches"/>
    <s v="Cash on Delivery"/>
    <s v="Order assembled"/>
    <s v="Register Customer info"/>
    <s v="Refunded"/>
    <s v="Shipment"/>
    <n v="361"/>
    <n v="516.23"/>
  </r>
  <r>
    <s v="AD01-9362"/>
    <n v="2020"/>
    <s v="Mar"/>
    <s v="Branches"/>
    <s v="Cash on Delivery"/>
    <s v="Order assembled"/>
    <s v="Register Customer info"/>
    <s v="Refunded"/>
    <s v="Download"/>
    <n v="822"/>
    <n v="526.24"/>
  </r>
  <r>
    <s v="AD01-9362"/>
    <n v="2021"/>
    <s v="Dec"/>
    <s v="Website"/>
    <s v="Credit Card"/>
    <s v="Order assembled"/>
    <s v="Non-Registered Customer info"/>
    <s v="Paid"/>
    <s v="Shipment"/>
    <n v="278"/>
    <n v="397.53999999999996"/>
  </r>
  <r>
    <s v="AD01-9361"/>
    <n v="2021"/>
    <s v="Dec"/>
    <s v="Website"/>
    <s v="Credit Card"/>
    <s v="Order assembled"/>
    <s v="Non-Registered Customer info"/>
    <s v="Paid"/>
    <s v="Shipment"/>
    <n v="272"/>
    <n v="388.96"/>
  </r>
  <r>
    <s v="AD01-9361"/>
    <n v="2021"/>
    <s v="Dec"/>
    <s v="Website"/>
    <s v="Credit Card"/>
    <s v="Order assembled"/>
    <s v="Non-Registered Customer info"/>
    <s v="Paid"/>
    <s v="Shipment"/>
    <n v="266"/>
    <n v="380.38"/>
  </r>
  <r>
    <s v="AD01-9364"/>
    <n v="2021"/>
    <s v="Dec"/>
    <s v="Website"/>
    <s v="Credit Card"/>
    <s v="Order assembled"/>
    <s v="Non-Registered Customer info"/>
    <s v="Paid"/>
    <s v="Shipment"/>
    <n v="276"/>
    <n v="526.24"/>
  </r>
  <r>
    <s v="AD01-9362"/>
    <n v="2021"/>
    <s v="Dec"/>
    <s v="Website"/>
    <s v="Credit Card"/>
    <s v="Order assembled"/>
    <s v="Non-Registered Customer info"/>
    <s v="Paid"/>
    <s v="Shipment"/>
    <n v="270"/>
    <n v="526.24"/>
  </r>
  <r>
    <s v="AD01-9362"/>
    <n v="2021"/>
    <s v="Dec"/>
    <s v="Website"/>
    <s v="Credit Card"/>
    <s v="Order assembled"/>
    <s v="Non-Registered Customer info"/>
    <s v="Paid"/>
    <s v="Shipment"/>
    <n v="279"/>
    <n v="398.97"/>
  </r>
  <r>
    <s v="AD01-9362"/>
    <n v="2021"/>
    <s v="Dec"/>
    <s v="Website"/>
    <s v="Credit Card"/>
    <s v="Order assembled"/>
    <s v="Non-Registered Customer info"/>
    <s v="Paid"/>
    <s v="Shipment"/>
    <n v="273"/>
    <n v="390.39"/>
  </r>
  <r>
    <s v="AD01-9361"/>
    <n v="2021"/>
    <s v="Dec"/>
    <s v="Website"/>
    <s v="Credit Card"/>
    <s v="Order assembled"/>
    <s v="Non-Registered Customer info"/>
    <s v="Paid"/>
    <s v="Shipment"/>
    <n v="267"/>
    <n v="381.81"/>
  </r>
  <r>
    <s v="AD01-9362"/>
    <n v="2021"/>
    <s v="Dec"/>
    <s v="Website"/>
    <s v="Credit Card"/>
    <s v="Order assembled"/>
    <s v="Non-Registered Customer info"/>
    <s v="Paid"/>
    <s v="Shipment"/>
    <n v="275"/>
    <n v="393.25"/>
  </r>
  <r>
    <s v="AD01-9362"/>
    <n v="2021"/>
    <s v="Dec"/>
    <s v="Website"/>
    <s v="Credit Card"/>
    <s v="Order assembled"/>
    <s v="Non-Registered Customer info"/>
    <s v="Paid"/>
    <s v="Shipment"/>
    <n v="269"/>
    <n v="384.67"/>
  </r>
  <r>
    <s v="AD01-9364"/>
    <n v="2021"/>
    <s v="Nov"/>
    <s v="Website"/>
    <s v="Credit Card"/>
    <s v="Order assembled"/>
    <s v="Non-Registered Customer info"/>
    <s v="Paid"/>
    <s v="Shipment"/>
    <n v="296"/>
    <n v="423.28"/>
  </r>
  <r>
    <s v="AD01-9362"/>
    <n v="2021"/>
    <s v="Nov"/>
    <s v="Website"/>
    <s v="Credit Card"/>
    <s v="Order assembled"/>
    <s v="Non-Registered Customer info"/>
    <s v="Paid"/>
    <s v="Shipment"/>
    <n v="290"/>
    <n v="414.7"/>
  </r>
  <r>
    <s v="AD01-9363"/>
    <n v="2021"/>
    <s v="Nov"/>
    <s v="Website"/>
    <s v="Credit Card"/>
    <s v="Order assembled"/>
    <s v="Non-Registered Customer info"/>
    <s v="Paid"/>
    <s v="Shipment"/>
    <n v="284"/>
    <n v="406.12"/>
  </r>
  <r>
    <s v="AD01-9365"/>
    <n v="2021"/>
    <s v="Nov"/>
    <s v="Website"/>
    <s v="Credit Card"/>
    <s v="Order assembled"/>
    <s v="Non-Registered Customer info"/>
    <s v="Paid"/>
    <s v="Shipment"/>
    <n v="294"/>
    <n v="526.24"/>
  </r>
  <r>
    <s v="AD01-9361"/>
    <n v="2021"/>
    <s v="Nov"/>
    <s v="Website"/>
    <s v="Credit Card"/>
    <s v="Order assembled"/>
    <s v="Non-Registered Customer info"/>
    <s v="Paid"/>
    <s v="Shipment"/>
    <n v="288"/>
    <n v="526.24"/>
  </r>
  <r>
    <s v="AD01-9361"/>
    <n v="2021"/>
    <s v="Nov"/>
    <s v="Website"/>
    <s v="Credit Card"/>
    <s v="Order assembled"/>
    <s v="Non-Registered Customer info"/>
    <s v="Paid"/>
    <s v="Shipment"/>
    <n v="282"/>
    <n v="526.24"/>
  </r>
  <r>
    <s v="AD01-9361"/>
    <n v="2021"/>
    <s v="Nov"/>
    <s v="Website"/>
    <s v="Credit Card"/>
    <s v="Order assembled"/>
    <s v="Non-Registered Customer info"/>
    <s v="Paid"/>
    <s v="Shipment"/>
    <n v="291"/>
    <n v="416.13"/>
  </r>
  <r>
    <s v="AD01-9365"/>
    <n v="2021"/>
    <s v="Nov"/>
    <s v="Website"/>
    <s v="Credit Card"/>
    <s v="Order assembled"/>
    <s v="Non-Registered Customer info"/>
    <s v="Paid"/>
    <s v="Shipment"/>
    <n v="285"/>
    <n v="407.55"/>
  </r>
  <r>
    <s v="AD01-9363"/>
    <n v="2021"/>
    <s v="Nov"/>
    <s v="Website"/>
    <s v="Credit Card"/>
    <s v="Order assembled"/>
    <s v="Non-Registered Customer info"/>
    <s v="Paid"/>
    <s v="Shipment"/>
    <n v="293"/>
    <n v="418.99"/>
  </r>
  <r>
    <s v="AD01-9364"/>
    <n v="2021"/>
    <s v="Nov"/>
    <s v="Website"/>
    <s v="Credit Card"/>
    <s v="Order assembled"/>
    <s v="Non-Registered Customer info"/>
    <s v="Paid"/>
    <s v="Shipment"/>
    <n v="287"/>
    <n v="410.40999999999997"/>
  </r>
  <r>
    <s v="AD01-9361"/>
    <n v="2021"/>
    <s v="Nov"/>
    <s v="Website"/>
    <s v="Credit Card"/>
    <s v="Order assembled"/>
    <s v="Non-Registered Customer info"/>
    <s v="Paid"/>
    <s v="Shipment"/>
    <n v="281"/>
    <n v="401.83"/>
  </r>
  <r>
    <s v="AD01-9364"/>
    <n v="2021"/>
    <s v="Oct"/>
    <s v="Website"/>
    <s v="Credit Card"/>
    <s v="Order assembled"/>
    <s v="Non-Registered Customer info"/>
    <s v="Paid"/>
    <s v="Shipment"/>
    <n v="308"/>
    <n v="440.44"/>
  </r>
  <r>
    <s v="AD01-9362"/>
    <n v="2021"/>
    <s v="Oct"/>
    <s v="Website"/>
    <s v="Credit Card"/>
    <s v="Order assembled"/>
    <s v="Non-Registered Customer info"/>
    <s v="Paid"/>
    <s v="Shipment"/>
    <n v="302"/>
    <n v="431.86"/>
  </r>
  <r>
    <s v="AD01-9362"/>
    <n v="2021"/>
    <s v="Oct"/>
    <s v="Website"/>
    <s v="Credit Card"/>
    <s v="Order assembled"/>
    <s v="Non-Registered Customer info"/>
    <s v="Paid"/>
    <s v="Shipment"/>
    <n v="306"/>
    <n v="526.24"/>
  </r>
  <r>
    <s v="AD01-9363"/>
    <n v="2021"/>
    <s v="Oct"/>
    <s v="Website"/>
    <s v="Credit Card"/>
    <s v="Order assembled"/>
    <s v="Non-Registered Customer info"/>
    <s v="Paid"/>
    <s v="Shipment"/>
    <n v="300"/>
    <n v="526.24"/>
  </r>
  <r>
    <s v="AD01-9364"/>
    <n v="2021"/>
    <s v="Oct"/>
    <s v="Website"/>
    <s v="Credit Card"/>
    <s v="Order assembled"/>
    <s v="Non-Registered Customer info"/>
    <s v="Paid"/>
    <s v="Shipment"/>
    <n v="309"/>
    <n v="441.87"/>
  </r>
  <r>
    <s v="AD01-9364"/>
    <n v="2021"/>
    <s v="Oct"/>
    <s v="Website"/>
    <s v="Credit Card"/>
    <s v="Order assembled"/>
    <s v="Non-Registered Customer info"/>
    <s v="Paid"/>
    <s v="Shipment"/>
    <n v="303"/>
    <n v="433.28999999999996"/>
  </r>
  <r>
    <s v="AD01-9364"/>
    <n v="2021"/>
    <s v="Oct"/>
    <s v="Website"/>
    <s v="Credit Card"/>
    <s v="Order assembled"/>
    <s v="Non-Registered Customer info"/>
    <s v="Paid"/>
    <s v="Shipment"/>
    <n v="297"/>
    <n v="424.71"/>
  </r>
  <r>
    <s v="AD01-9361"/>
    <n v="2021"/>
    <s v="Oct"/>
    <s v="Website"/>
    <s v="Credit Card"/>
    <s v="Order assembled"/>
    <s v="Non-Registered Customer info"/>
    <s v="Paid"/>
    <s v="Shipment"/>
    <n v="305"/>
    <n v="436.15"/>
  </r>
  <r>
    <s v="AD01-9361"/>
    <n v="2021"/>
    <s v="Oct"/>
    <s v="Website"/>
    <s v="Credit Card"/>
    <s v="Order assembled"/>
    <s v="Non-Registered Customer info"/>
    <s v="Paid"/>
    <s v="Shipment"/>
    <n v="299"/>
    <n v="427.57"/>
  </r>
  <r>
    <s v="AD01-9361"/>
    <n v="2021"/>
    <s v="Apr"/>
    <s v="Website"/>
    <s v="Credit Card"/>
    <s v="Order assembled"/>
    <s v="Register Customer info"/>
    <s v="Paid"/>
    <s v="Shipment"/>
    <n v="158"/>
    <n v="526.24"/>
  </r>
  <r>
    <s v="AD01-9361"/>
    <n v="2021"/>
    <s v="Apr"/>
    <s v="Website"/>
    <s v="Credit Card"/>
    <s v="Order assembled"/>
    <s v="Register Customer info"/>
    <s v="Paid"/>
    <s v="Shipment"/>
    <n v="152"/>
    <n v="526.24"/>
  </r>
  <r>
    <s v="AD01-9362"/>
    <n v="2021"/>
    <s v="Apr"/>
    <s v="Website"/>
    <s v="Credit Card"/>
    <s v="Order assembled"/>
    <s v="Register Customer info"/>
    <s v="Paid"/>
    <s v="Download"/>
    <n v="170"/>
    <n v="243.1"/>
  </r>
  <r>
    <s v="AD01-9362"/>
    <n v="2021"/>
    <s v="Apr"/>
    <s v="Website"/>
    <s v="Credit Card"/>
    <s v="Order assembled"/>
    <s v="Register Customer info"/>
    <s v="Paid"/>
    <s v="Download"/>
    <n v="218"/>
    <n v="311.74"/>
  </r>
  <r>
    <s v="AD01-9361"/>
    <n v="2021"/>
    <s v="Apr"/>
    <s v="Website"/>
    <s v="Credit Card"/>
    <s v="Order assembled"/>
    <s v="Register Customer info"/>
    <s v="Paid"/>
    <s v="Download"/>
    <n v="146"/>
    <n v="208.78"/>
  </r>
  <r>
    <s v="AD01-9364"/>
    <n v="2021"/>
    <s v="Apr"/>
    <s v="Website"/>
    <s v="Credit Card"/>
    <s v="Order assembled"/>
    <s v="Register Customer info"/>
    <s v="Paid"/>
    <s v="Download"/>
    <n v="172"/>
    <n v="245.95999999999998"/>
  </r>
  <r>
    <s v="AD01-9361"/>
    <n v="2021"/>
    <s v="Apr"/>
    <s v="Website"/>
    <s v="Credit Card"/>
    <s v="Order assembled"/>
    <s v="Register Customer info"/>
    <s v="Paid"/>
    <s v="Download"/>
    <n v="220"/>
    <n v="314.60000000000002"/>
  </r>
  <r>
    <s v="AD01-9361"/>
    <n v="2021"/>
    <s v="Apr"/>
    <s v="Website"/>
    <s v="Credit Card"/>
    <s v="Order assembled"/>
    <s v="Register Customer info"/>
    <s v="Paid"/>
    <s v="Download"/>
    <n v="162"/>
    <n v="526.24"/>
  </r>
  <r>
    <s v="AD01-9362"/>
    <n v="2021"/>
    <s v="Apr"/>
    <s v="Website"/>
    <s v="Credit Card"/>
    <s v="Order assembled"/>
    <s v="Register Customer info"/>
    <s v="Paid"/>
    <s v="Download"/>
    <n v="156"/>
    <n v="526.24"/>
  </r>
  <r>
    <s v="AD01-9362"/>
    <n v="2021"/>
    <s v="Apr"/>
    <s v="Website"/>
    <s v="Credit Card"/>
    <s v="Order assembled"/>
    <s v="Register Customer info"/>
    <s v="Paid"/>
    <s v="Download"/>
    <n v="150"/>
    <n v="526.24"/>
  </r>
  <r>
    <s v="AD01-9362"/>
    <n v="2021"/>
    <s v="Apr"/>
    <s v="Website"/>
    <s v="Credit Card"/>
    <s v="Order assembled"/>
    <s v="Register Customer info"/>
    <s v="Paid"/>
    <s v="Download"/>
    <n v="687"/>
    <n v="982.41"/>
  </r>
  <r>
    <s v="AD01-9361"/>
    <n v="2021"/>
    <s v="Apr"/>
    <s v="Website"/>
    <s v="Credit Card"/>
    <s v="Order assembled"/>
    <s v="Register Customer info"/>
    <s v="Paid"/>
    <s v="Download"/>
    <n v="721"/>
    <n v="1031.03"/>
  </r>
  <r>
    <s v="AD01-9362"/>
    <n v="2021"/>
    <s v="Apr"/>
    <s v="Website"/>
    <s v="Credit Card"/>
    <s v="Order assembled"/>
    <s v="Register Customer info"/>
    <s v="Paid"/>
    <s v="Download"/>
    <n v="774"/>
    <n v="1106.82"/>
  </r>
  <r>
    <s v="AD01-9361"/>
    <n v="2021"/>
    <s v="Apr"/>
    <s v="Website"/>
    <s v="Credit Card"/>
    <s v="Order assembled"/>
    <s v="Register Customer info"/>
    <s v="Paid"/>
    <s v="Download"/>
    <n v="159"/>
    <n v="227.37"/>
  </r>
  <r>
    <s v="AD01-9362"/>
    <n v="2021"/>
    <s v="Apr"/>
    <s v="Website"/>
    <s v="Credit Card"/>
    <s v="Order assembled"/>
    <s v="Register Customer info"/>
    <s v="Paid"/>
    <s v="Download"/>
    <n v="153"/>
    <n v="218.79"/>
  </r>
  <r>
    <s v="AD01-9361"/>
    <n v="2021"/>
    <s v="Apr"/>
    <s v="Website"/>
    <s v="Credit Card"/>
    <s v="Order assembled"/>
    <s v="Register Customer info"/>
    <s v="Paid"/>
    <s v="Download"/>
    <n v="147"/>
    <n v="210.21"/>
  </r>
  <r>
    <s v="AD01-9362"/>
    <n v="2021"/>
    <s v="Apr"/>
    <s v="Website"/>
    <s v="Credit Card"/>
    <s v="Order assembled"/>
    <s v="Register Customer info"/>
    <s v="Paid"/>
    <s v="Download"/>
    <n v="171"/>
    <n v="244.53"/>
  </r>
  <r>
    <s v="AD01-9362"/>
    <n v="2021"/>
    <s v="Apr"/>
    <s v="Website"/>
    <s v="Credit Card"/>
    <s v="Order assembled"/>
    <s v="Register Customer info"/>
    <s v="Paid"/>
    <s v="Download"/>
    <n v="760"/>
    <n v="526.24"/>
  </r>
  <r>
    <s v="AD01-9362"/>
    <n v="2021"/>
    <s v="Apr"/>
    <s v="Website"/>
    <s v="Credit Card"/>
    <s v="Order assembled"/>
    <s v="Register Customer info"/>
    <s v="Paid"/>
    <s v="Download"/>
    <n v="813"/>
    <n v="526.24"/>
  </r>
  <r>
    <s v="AD01-9362"/>
    <n v="2021"/>
    <s v="Apr"/>
    <s v="Website"/>
    <s v="Credit Card"/>
    <s v="Order assembled"/>
    <s v="Register Customer info"/>
    <s v="Paid"/>
    <s v="Download"/>
    <n v="217"/>
    <n v="310.31"/>
  </r>
  <r>
    <s v="AD01-9364"/>
    <n v="2021"/>
    <s v="Apr"/>
    <s v="Website"/>
    <s v="Credit Card"/>
    <s v="Order assembled"/>
    <s v="Register Customer info"/>
    <s v="Paid"/>
    <s v="Download"/>
    <n v="145"/>
    <n v="207.35"/>
  </r>
  <r>
    <s v="AD01-9362"/>
    <n v="2021"/>
    <s v="Apr"/>
    <s v="Website"/>
    <s v="Credit Card"/>
    <s v="Order assembled"/>
    <s v="Register Customer info"/>
    <s v="Paid"/>
    <s v="Shipment"/>
    <n v="161"/>
    <n v="230.23000000000002"/>
  </r>
  <r>
    <s v="AD01-9363"/>
    <n v="2021"/>
    <s v="Apr"/>
    <s v="Website"/>
    <s v="Credit Card"/>
    <s v="Order assembled"/>
    <s v="Register Customer info"/>
    <s v="Paid"/>
    <s v="Shipment"/>
    <n v="155"/>
    <n v="221.65"/>
  </r>
  <r>
    <s v="AD01-9362"/>
    <n v="2021"/>
    <s v="Apr"/>
    <s v="Website"/>
    <s v="Credit Card"/>
    <s v="Order assembled"/>
    <s v="Register Customer info"/>
    <s v="Paid"/>
    <s v="Shipment"/>
    <n v="149"/>
    <n v="213.07"/>
  </r>
  <r>
    <s v="AD01-9361"/>
    <n v="2021"/>
    <s v="Apr"/>
    <s v="Website"/>
    <s v="Credit Card"/>
    <s v="Order assembled"/>
    <s v="Register Customer info"/>
    <s v="Paid"/>
    <s v="Download"/>
    <n v="173"/>
    <n v="247.39"/>
  </r>
  <r>
    <s v="AD01-9361"/>
    <n v="2021"/>
    <s v="Apr"/>
    <s v="Website"/>
    <s v="Credit Card"/>
    <s v="Order assembled"/>
    <s v="Register Customer info"/>
    <s v="Paid"/>
    <s v="Download"/>
    <n v="221"/>
    <n v="316.02999999999997"/>
  </r>
  <r>
    <s v="AD01-9362"/>
    <n v="2021"/>
    <s v="Apr"/>
    <s v="Website"/>
    <s v="Credit Card"/>
    <s v="Order assembled"/>
    <s v="Register Customer info"/>
    <s v="Paid"/>
    <s v="Download"/>
    <n v="783"/>
    <n v="1119.69"/>
  </r>
  <r>
    <s v="AD01-9361"/>
    <n v="2021"/>
    <s v="Aug"/>
    <s v="Website"/>
    <s v="Credit Card"/>
    <s v="Order assembled"/>
    <s v="Register Customer info"/>
    <s v="Paid"/>
    <s v="Shipment"/>
    <n v="344"/>
    <n v="491.91999999999996"/>
  </r>
  <r>
    <s v="AD01-9361"/>
    <n v="2021"/>
    <s v="Aug"/>
    <s v="Website"/>
    <s v="Credit Card"/>
    <s v="Order assembled"/>
    <s v="Register Customer info"/>
    <s v="Paid"/>
    <s v="Shipment"/>
    <n v="338"/>
    <n v="483.34000000000003"/>
  </r>
  <r>
    <s v="AD01-9361"/>
    <n v="2021"/>
    <s v="Aug"/>
    <s v="Website"/>
    <s v="Credit Card"/>
    <s v="Order assembled"/>
    <s v="Register Customer info"/>
    <s v="Paid"/>
    <s v="Shipment"/>
    <n v="332"/>
    <n v="474.76"/>
  </r>
  <r>
    <s v="AD01-9364"/>
    <n v="2021"/>
    <s v="Aug"/>
    <s v="Website"/>
    <s v="Credit Card"/>
    <s v="Order assembled"/>
    <s v="Register Customer info"/>
    <s v="Paid"/>
    <s v="Download"/>
    <n v="152"/>
    <n v="206.72"/>
  </r>
  <r>
    <s v="AD01-9364"/>
    <n v="2021"/>
    <s v="Aug"/>
    <s v="Website"/>
    <s v="Credit Card"/>
    <s v="Order assembled"/>
    <s v="Register Customer info"/>
    <s v="Paid"/>
    <s v="Download"/>
    <n v="368"/>
    <n v="526.24"/>
  </r>
  <r>
    <s v="AD01-9365"/>
    <n v="2021"/>
    <s v="Aug"/>
    <s v="Website"/>
    <s v="Credit Card"/>
    <s v="Order assembled"/>
    <s v="Register Customer info"/>
    <s v="Paid"/>
    <s v="Download"/>
    <n v="148"/>
    <n v="211.64"/>
  </r>
  <r>
    <s v="AD01-9361"/>
    <n v="2021"/>
    <s v="Aug"/>
    <s v="Website"/>
    <s v="Credit Card"/>
    <s v="Order assembled"/>
    <s v="Register Customer info"/>
    <s v="Paid"/>
    <s v="Download"/>
    <n v="196"/>
    <n v="280.27999999999997"/>
  </r>
  <r>
    <s v="AD01-9361"/>
    <n v="2021"/>
    <s v="Aug"/>
    <s v="Website"/>
    <s v="Credit Card"/>
    <s v="Order assembled"/>
    <s v="Register Customer info"/>
    <s v="Paid"/>
    <s v="Download"/>
    <n v="370"/>
    <n v="529.1"/>
  </r>
  <r>
    <s v="AD01-9364"/>
    <n v="2021"/>
    <s v="Aug"/>
    <s v="Website"/>
    <s v="Credit Card"/>
    <s v="Order assembled"/>
    <s v="Register Customer info"/>
    <s v="Paid"/>
    <s v="Shipment"/>
    <n v="342"/>
    <n v="526.24"/>
  </r>
  <r>
    <s v="AD01-9362"/>
    <n v="2021"/>
    <s v="Aug"/>
    <s v="Website"/>
    <s v="Credit Card"/>
    <s v="Order assembled"/>
    <s v="Register Customer info"/>
    <s v="Paid"/>
    <s v="Shipment"/>
    <n v="336"/>
    <n v="526.24"/>
  </r>
  <r>
    <s v="AD01-9361"/>
    <n v="2021"/>
    <s v="Aug"/>
    <s v="Website"/>
    <s v="Credit Card"/>
    <s v="Order assembled"/>
    <s v="Register Customer info"/>
    <s v="Paid"/>
    <s v="Shipment"/>
    <n v="330"/>
    <n v="526.24"/>
  </r>
  <r>
    <s v="AD01-9361"/>
    <n v="2021"/>
    <s v="Aug"/>
    <s v="Website"/>
    <s v="Credit Card"/>
    <s v="Order assembled"/>
    <s v="Register Customer info"/>
    <s v="Paid"/>
    <s v="Download"/>
    <n v="691"/>
    <n v="988.13"/>
  </r>
  <r>
    <s v="AD01-9361"/>
    <n v="2021"/>
    <s v="Aug"/>
    <s v="Website"/>
    <s v="Credit Card"/>
    <s v="Order assembled"/>
    <s v="Register Customer info"/>
    <s v="Paid"/>
    <s v="Download"/>
    <n v="724"/>
    <n v="1035.32"/>
  </r>
  <r>
    <s v="AD01-9362"/>
    <n v="2021"/>
    <s v="Aug"/>
    <s v="Website"/>
    <s v="Credit Card"/>
    <s v="Order assembled"/>
    <s v="Register Customer info"/>
    <s v="Paid"/>
    <s v="Download"/>
    <n v="777"/>
    <n v="1111.1100000000001"/>
  </r>
  <r>
    <s v="AD01-9361"/>
    <n v="2021"/>
    <s v="Aug"/>
    <s v="Website"/>
    <s v="Credit Card"/>
    <s v="Order assembled"/>
    <s v="Register Customer info"/>
    <s v="Paid"/>
    <s v="Shipment"/>
    <n v="339"/>
    <n v="484.77"/>
  </r>
  <r>
    <s v="AD01-9361"/>
    <n v="2021"/>
    <s v="Aug"/>
    <s v="Website"/>
    <s v="Credit Card"/>
    <s v="Order assembled"/>
    <s v="Register Customer info"/>
    <s v="Paid"/>
    <s v="Shipment"/>
    <n v="333"/>
    <n v="476.19"/>
  </r>
  <r>
    <s v="AD01-9362"/>
    <n v="2021"/>
    <s v="Aug"/>
    <s v="Website"/>
    <s v="Credit Card"/>
    <s v="Order assembled"/>
    <s v="Register Customer info"/>
    <s v="Paid"/>
    <s v="Download"/>
    <n v="153"/>
    <n v="218.79"/>
  </r>
  <r>
    <s v="AD01-9361"/>
    <n v="2021"/>
    <s v="Aug"/>
    <s v="Website"/>
    <s v="Credit Card"/>
    <s v="Order assembled"/>
    <s v="Register Customer info"/>
    <s v="Paid"/>
    <s v="Download"/>
    <n v="764"/>
    <n v="526.24"/>
  </r>
  <r>
    <s v="AD01-9361"/>
    <n v="2021"/>
    <s v="Aug"/>
    <s v="Website"/>
    <s v="Credit Card"/>
    <s v="Order assembled"/>
    <s v="Register Customer info"/>
    <s v="Paid"/>
    <s v="Download"/>
    <n v="817"/>
    <n v="526.24"/>
  </r>
  <r>
    <s v="AD01-9361"/>
    <n v="2021"/>
    <s v="Aug"/>
    <s v="Website"/>
    <s v="Credit Card"/>
    <s v="Order assembled"/>
    <s v="Register Customer info"/>
    <s v="Paid"/>
    <s v="Download"/>
    <n v="151"/>
    <n v="215.93"/>
  </r>
  <r>
    <s v="AD01-9364"/>
    <n v="2021"/>
    <s v="Aug"/>
    <s v="Website"/>
    <s v="Credit Card"/>
    <s v="Order assembled"/>
    <s v="Register Customer info"/>
    <s v="Paid"/>
    <s v="Download"/>
    <n v="199"/>
    <n v="284.57"/>
  </r>
  <r>
    <s v="AD01-9365"/>
    <n v="2021"/>
    <s v="Aug"/>
    <s v="Website"/>
    <s v="Credit Card"/>
    <s v="Order assembled"/>
    <s v="Register Customer info"/>
    <s v="Paid"/>
    <s v="Download"/>
    <n v="367"/>
    <n v="524.80999999999995"/>
  </r>
  <r>
    <s v="AD01-9361"/>
    <n v="2021"/>
    <s v="Aug"/>
    <s v="Website"/>
    <s v="Credit Card"/>
    <s v="Order assembled"/>
    <s v="Register Customer info"/>
    <s v="Paid"/>
    <s v="Shipment"/>
    <n v="341"/>
    <n v="487.63"/>
  </r>
  <r>
    <s v="AD01-9365"/>
    <n v="2021"/>
    <s v="Aug"/>
    <s v="Website"/>
    <s v="Credit Card"/>
    <s v="Order assembled"/>
    <s v="Register Customer info"/>
    <s v="Paid"/>
    <s v="Shipment"/>
    <n v="335"/>
    <n v="479.05"/>
  </r>
  <r>
    <s v="AD01-9362"/>
    <n v="2021"/>
    <s v="Aug"/>
    <s v="Website"/>
    <s v="Credit Card"/>
    <s v="Order assembled"/>
    <s v="Register Customer info"/>
    <s v="Paid"/>
    <s v="Shipment"/>
    <n v="329"/>
    <n v="470.47"/>
  </r>
  <r>
    <s v="AD01-9364"/>
    <n v="2021"/>
    <s v="Aug"/>
    <s v="Website"/>
    <s v="Credit Card"/>
    <s v="Order assembled"/>
    <s v="Register Customer info"/>
    <s v="Paid"/>
    <s v="Download"/>
    <n v="149"/>
    <n v="213.07"/>
  </r>
  <r>
    <s v="AD01-9362"/>
    <n v="2021"/>
    <s v="Aug"/>
    <s v="Website"/>
    <s v="Credit Card"/>
    <s v="Order assembled"/>
    <s v="Register Customer info"/>
    <s v="Paid"/>
    <s v="Download"/>
    <n v="197"/>
    <n v="281.70999999999998"/>
  </r>
  <r>
    <s v="AD01-9364"/>
    <n v="2021"/>
    <s v="Aug"/>
    <s v="Website"/>
    <s v="Credit Card"/>
    <s v="Order assembled"/>
    <s v="Register Customer info"/>
    <s v="Paid"/>
    <s v="Download"/>
    <n v="786"/>
    <n v="1123.98"/>
  </r>
  <r>
    <s v="AD01-9361"/>
    <n v="2021"/>
    <s v="Dec"/>
    <s v="Website"/>
    <s v="Credit Card"/>
    <s v="Order assembled"/>
    <s v="Register Customer info"/>
    <s v="Paid"/>
    <s v="Download"/>
    <n v="128"/>
    <n v="174.07999999999998"/>
  </r>
  <r>
    <s v="AD01-9362"/>
    <n v="2021"/>
    <s v="Dec"/>
    <s v="Website"/>
    <s v="Credit Card"/>
    <s v="Order assembled"/>
    <s v="Register Customer info"/>
    <s v="Paid"/>
    <s v="Download"/>
    <n v="176"/>
    <n v="251.68"/>
  </r>
  <r>
    <s v="AD01-9361"/>
    <n v="2021"/>
    <s v="Dec"/>
    <s v="Website"/>
    <s v="Credit Card"/>
    <s v="Order assembled"/>
    <s v="Register Customer info"/>
    <s v="Paid"/>
    <s v="Download"/>
    <n v="130"/>
    <n v="185.9"/>
  </r>
  <r>
    <s v="AD01-9362"/>
    <n v="2021"/>
    <s v="Dec"/>
    <s v="Website"/>
    <s v="Credit Card"/>
    <s v="Order assembled"/>
    <s v="Register Customer info"/>
    <s v="Paid"/>
    <s v="Download"/>
    <n v="178"/>
    <n v="254.54"/>
  </r>
  <r>
    <s v="AD01-9361"/>
    <n v="2021"/>
    <s v="Dec"/>
    <s v="Website"/>
    <s v="Credit Card"/>
    <s v="Order assembled"/>
    <s v="Register Customer info"/>
    <s v="Paid"/>
    <s v="Download"/>
    <n v="728"/>
    <n v="1041.04"/>
  </r>
  <r>
    <s v="AD01-9363"/>
    <n v="2021"/>
    <s v="Dec"/>
    <s v="Website"/>
    <s v="Credit Card"/>
    <s v="Order assembled"/>
    <s v="Register Customer info"/>
    <s v="Paid"/>
    <s v="Download"/>
    <n v="129"/>
    <n v="184.47"/>
  </r>
  <r>
    <s v="AD01-9364"/>
    <n v="2021"/>
    <s v="Dec"/>
    <s v="Website"/>
    <s v="Credit Card"/>
    <s v="Order assembled"/>
    <s v="Register Customer info"/>
    <s v="Paid"/>
    <s v="Download"/>
    <n v="767"/>
    <n v="526.24"/>
  </r>
  <r>
    <s v="AD01-9362"/>
    <n v="2021"/>
    <s v="Dec"/>
    <s v="Website"/>
    <s v="Credit Card"/>
    <s v="Order assembled"/>
    <s v="Register Customer info"/>
    <s v="Paid"/>
    <s v="Download"/>
    <n v="127"/>
    <n v="181.61"/>
  </r>
  <r>
    <s v="AD01-9362"/>
    <n v="2021"/>
    <s v="Dec"/>
    <s v="Website"/>
    <s v="Credit Card"/>
    <s v="Order assembled"/>
    <s v="Register Customer info"/>
    <s v="Paid"/>
    <s v="Download"/>
    <n v="175"/>
    <n v="250.25"/>
  </r>
  <r>
    <s v="AD01-9361"/>
    <n v="2021"/>
    <s v="Dec"/>
    <s v="Website"/>
    <s v="Credit Card"/>
    <s v="Order assembled"/>
    <s v="Register Customer info"/>
    <s v="Paid"/>
    <s v="Download"/>
    <n v="131"/>
    <n v="187.32999999999998"/>
  </r>
  <r>
    <s v="AD01-9361"/>
    <n v="2021"/>
    <s v="Feb"/>
    <s v="Website"/>
    <s v="Credit Card"/>
    <s v="Order assembled"/>
    <s v="Register Customer info"/>
    <s v="Paid"/>
    <s v="Shipment"/>
    <n v="194"/>
    <n v="526.24"/>
  </r>
  <r>
    <s v="AD01-9362"/>
    <n v="2021"/>
    <s v="Feb"/>
    <s v="Website"/>
    <s v="Credit Card"/>
    <s v="Order assembled"/>
    <s v="Register Customer info"/>
    <s v="Paid"/>
    <s v="Shipment"/>
    <n v="188"/>
    <n v="526.24"/>
  </r>
  <r>
    <s v="AD01-9361"/>
    <n v="2021"/>
    <s v="Feb"/>
    <s v="Website"/>
    <s v="Credit Card"/>
    <s v="Order assembled"/>
    <s v="Register Customer info"/>
    <s v="Paid"/>
    <s v="Shipment"/>
    <n v="182"/>
    <n v="526.24"/>
  </r>
  <r>
    <s v="AD01-9361"/>
    <n v="2021"/>
    <s v="Feb"/>
    <s v="Website"/>
    <s v="Credit Card"/>
    <s v="Order assembled"/>
    <s v="Register Customer info"/>
    <s v="Paid"/>
    <s v="Download"/>
    <n v="182"/>
    <n v="260.26"/>
  </r>
  <r>
    <s v="AD01-9364"/>
    <n v="2021"/>
    <s v="Feb"/>
    <s v="Website"/>
    <s v="Credit Card"/>
    <s v="Order assembled"/>
    <s v="Register Customer info"/>
    <s v="Paid"/>
    <s v="Download"/>
    <n v="230"/>
    <n v="328.9"/>
  </r>
  <r>
    <s v="AD01-9365"/>
    <n v="2021"/>
    <s v="Feb"/>
    <s v="Website"/>
    <s v="Credit Card"/>
    <s v="Order assembled"/>
    <s v="Register Customer info"/>
    <s v="Paid"/>
    <s v="Download"/>
    <n v="158"/>
    <n v="225.94"/>
  </r>
  <r>
    <s v="AD01-9362"/>
    <n v="2021"/>
    <s v="Feb"/>
    <s v="Website"/>
    <s v="Credit Card"/>
    <s v="Order assembled"/>
    <s v="Register Customer info"/>
    <s v="Paid"/>
    <s v="Download"/>
    <n v="184"/>
    <n v="263.12"/>
  </r>
  <r>
    <s v="AD01-9361"/>
    <n v="2021"/>
    <s v="Feb"/>
    <s v="Website"/>
    <s v="Credit Card"/>
    <s v="Order assembled"/>
    <s v="Register Customer info"/>
    <s v="Paid"/>
    <s v="Download"/>
    <n v="154"/>
    <n v="220.22"/>
  </r>
  <r>
    <s v="AD01-9362"/>
    <n v="2021"/>
    <s v="Feb"/>
    <s v="Website"/>
    <s v="Credit Card"/>
    <s v="Order assembled"/>
    <s v="Register Customer info"/>
    <s v="Paid"/>
    <s v="Shipment"/>
    <n v="192"/>
    <n v="526.24"/>
  </r>
  <r>
    <s v="AD01-9365"/>
    <n v="2021"/>
    <s v="Feb"/>
    <s v="Website"/>
    <s v="Credit Card"/>
    <s v="Order assembled"/>
    <s v="Register Customer info"/>
    <s v="Paid"/>
    <s v="Shipment"/>
    <n v="186"/>
    <n v="526.24"/>
  </r>
  <r>
    <s v="AD01-9363"/>
    <n v="2021"/>
    <s v="Feb"/>
    <s v="Website"/>
    <s v="Credit Card"/>
    <s v="Order assembled"/>
    <s v="Register Customer info"/>
    <s v="Paid"/>
    <s v="Shipment"/>
    <n v="180"/>
    <n v="526.24"/>
  </r>
  <r>
    <s v="AD01-9361"/>
    <n v="2021"/>
    <s v="Feb"/>
    <s v="Website"/>
    <s v="Credit Card"/>
    <s v="Order assembled"/>
    <s v="Register Customer info"/>
    <s v="Paid"/>
    <s v="Download"/>
    <n v="686"/>
    <n v="980.98"/>
  </r>
  <r>
    <s v="AD01-9363"/>
    <n v="2021"/>
    <s v="Feb"/>
    <s v="Website"/>
    <s v="Credit Card"/>
    <s v="Order assembled"/>
    <s v="Register Customer info"/>
    <s v="Paid"/>
    <s v="Download"/>
    <n v="719"/>
    <n v="1028.17"/>
  </r>
  <r>
    <s v="AD01-9362"/>
    <n v="2021"/>
    <s v="Feb"/>
    <s v="Website"/>
    <s v="Credit Card"/>
    <s v="Order assembled"/>
    <s v="Register Customer info"/>
    <s v="Paid"/>
    <s v="Download"/>
    <n v="772"/>
    <n v="1103.96"/>
  </r>
  <r>
    <s v="AD01-9364"/>
    <n v="2021"/>
    <s v="Feb"/>
    <s v="Website"/>
    <s v="Credit Card"/>
    <s v="Order assembled"/>
    <s v="Register Customer info"/>
    <s v="Paid"/>
    <s v="Shipment"/>
    <n v="189"/>
    <n v="270.27"/>
  </r>
  <r>
    <s v="AD01-9363"/>
    <n v="2021"/>
    <s v="Feb"/>
    <s v="Website"/>
    <s v="Credit Card"/>
    <s v="Order assembled"/>
    <s v="Register Customer info"/>
    <s v="Paid"/>
    <s v="Shipment"/>
    <n v="183"/>
    <n v="261.69"/>
  </r>
  <r>
    <s v="AD01-9362"/>
    <n v="2021"/>
    <s v="Feb"/>
    <s v="Website"/>
    <s v="Credit Card"/>
    <s v="Order assembled"/>
    <s v="Register Customer info"/>
    <s v="Paid"/>
    <s v="Download"/>
    <n v="183"/>
    <n v="261.69"/>
  </r>
  <r>
    <s v="AD01-9362"/>
    <n v="2021"/>
    <s v="Feb"/>
    <s v="Website"/>
    <s v="Credit Card"/>
    <s v="Order assembled"/>
    <s v="Register Customer info"/>
    <s v="Paid"/>
    <s v="Download"/>
    <n v="758"/>
    <n v="526.24"/>
  </r>
  <r>
    <s v="AD01-9361"/>
    <n v="2021"/>
    <s v="Feb"/>
    <s v="Website"/>
    <s v="Credit Card"/>
    <s v="Order assembled"/>
    <s v="Register Customer info"/>
    <s v="Paid"/>
    <s v="Download"/>
    <n v="812"/>
    <n v="526.24"/>
  </r>
  <r>
    <s v="AD01-9361"/>
    <n v="2021"/>
    <s v="Feb"/>
    <s v="Website"/>
    <s v="Credit Card"/>
    <s v="Order assembled"/>
    <s v="Register Customer info"/>
    <s v="Paid"/>
    <s v="Download"/>
    <n v="181"/>
    <n v="258.83"/>
  </r>
  <r>
    <s v="AD01-9365"/>
    <n v="2021"/>
    <s v="Feb"/>
    <s v="Website"/>
    <s v="Credit Card"/>
    <s v="Order assembled"/>
    <s v="Register Customer info"/>
    <s v="Paid"/>
    <s v="Download"/>
    <n v="229"/>
    <n v="327.47000000000003"/>
  </r>
  <r>
    <s v="AD01-9362"/>
    <n v="2021"/>
    <s v="Feb"/>
    <s v="Website"/>
    <s v="Credit Card"/>
    <s v="Order assembled"/>
    <s v="Register Customer info"/>
    <s v="Paid"/>
    <s v="Download"/>
    <n v="157"/>
    <n v="224.51"/>
  </r>
  <r>
    <s v="AD01-9362"/>
    <n v="2021"/>
    <s v="Feb"/>
    <s v="Website"/>
    <s v="Credit Card"/>
    <s v="Order assembled"/>
    <s v="Register Customer info"/>
    <s v="Paid"/>
    <s v="Shipment"/>
    <n v="191"/>
    <n v="273.13"/>
  </r>
  <r>
    <s v="AD01-9362"/>
    <n v="2021"/>
    <s v="Feb"/>
    <s v="Website"/>
    <s v="Credit Card"/>
    <s v="Order assembled"/>
    <s v="Register Customer info"/>
    <s v="Paid"/>
    <s v="Shipment"/>
    <n v="185"/>
    <n v="264.55"/>
  </r>
  <r>
    <s v="AD01-9362"/>
    <n v="2021"/>
    <s v="Feb"/>
    <s v="Website"/>
    <s v="Credit Card"/>
    <s v="Order assembled"/>
    <s v="Register Customer info"/>
    <s v="Paid"/>
    <s v="Shipment"/>
    <n v="179"/>
    <n v="255.97"/>
  </r>
  <r>
    <s v="AD01-9365"/>
    <n v="2021"/>
    <s v="Feb"/>
    <s v="Website"/>
    <s v="Credit Card"/>
    <s v="Order assembled"/>
    <s v="Register Customer info"/>
    <s v="Paid"/>
    <s v="Download"/>
    <n v="185"/>
    <n v="264.55"/>
  </r>
  <r>
    <s v="AD01-9363"/>
    <n v="2021"/>
    <s v="Feb"/>
    <s v="Website"/>
    <s v="Credit Card"/>
    <s v="Order assembled"/>
    <s v="Register Customer info"/>
    <s v="Paid"/>
    <s v="Download"/>
    <n v="227"/>
    <n v="324.61"/>
  </r>
  <r>
    <s v="AD01-9361"/>
    <n v="2021"/>
    <s v="Feb"/>
    <s v="Website"/>
    <s v="Credit Card"/>
    <s v="Order assembled"/>
    <s v="Register Customer info"/>
    <s v="Paid"/>
    <s v="Download"/>
    <n v="781"/>
    <n v="1116.83"/>
  </r>
  <r>
    <s v="AD01-9364"/>
    <n v="2021"/>
    <s v="Jan"/>
    <s v="Website"/>
    <s v="Credit Card"/>
    <s v="Order assembled"/>
    <s v="Register Customer info"/>
    <s v="Paid"/>
    <s v="Shipment"/>
    <n v="206"/>
    <n v="526.24"/>
  </r>
  <r>
    <s v="AD01-9362"/>
    <n v="2021"/>
    <s v="Jan"/>
    <s v="Website"/>
    <s v="Credit Card"/>
    <s v="Order assembled"/>
    <s v="Register Customer info"/>
    <s v="Paid"/>
    <s v="Shipment"/>
    <n v="200"/>
    <n v="526.24"/>
  </r>
  <r>
    <s v="AD01-9364"/>
    <n v="2021"/>
    <s v="Jan"/>
    <s v="Website"/>
    <s v="Credit Card"/>
    <s v="Order assembled"/>
    <s v="Register Customer info"/>
    <s v="Paid"/>
    <s v="Download"/>
    <n v="188"/>
    <n v="268.84000000000003"/>
  </r>
  <r>
    <s v="AD01-9362"/>
    <n v="2021"/>
    <s v="Jan"/>
    <s v="Website"/>
    <s v="Credit Card"/>
    <s v="Order assembled"/>
    <s v="Register Customer info"/>
    <s v="Paid"/>
    <s v="Download"/>
    <n v="236"/>
    <n v="337.48"/>
  </r>
  <r>
    <s v="AD01-9364"/>
    <n v="2021"/>
    <s v="Jan"/>
    <s v="Website"/>
    <s v="Credit Card"/>
    <s v="Order assembled"/>
    <s v="Register Customer info"/>
    <s v="Paid"/>
    <s v="Download"/>
    <n v="190"/>
    <n v="271.7"/>
  </r>
  <r>
    <s v="AD01-9361"/>
    <n v="2021"/>
    <s v="Jan"/>
    <s v="Website"/>
    <s v="Credit Card"/>
    <s v="Order assembled"/>
    <s v="Register Customer info"/>
    <s v="Paid"/>
    <s v="Download"/>
    <n v="232"/>
    <n v="331.76"/>
  </r>
  <r>
    <s v="AD01-9362"/>
    <n v="2021"/>
    <s v="Jan"/>
    <s v="Website"/>
    <s v="Credit Card"/>
    <s v="Order assembled"/>
    <s v="Register Customer info"/>
    <s v="Paid"/>
    <s v="Download"/>
    <n v="160"/>
    <n v="228.8"/>
  </r>
  <r>
    <s v="AD01-9361"/>
    <n v="2021"/>
    <s v="Jan"/>
    <s v="Website"/>
    <s v="Credit Card"/>
    <s v="Order assembled"/>
    <s v="Register Customer info"/>
    <s v="Paid"/>
    <s v="Shipment"/>
    <n v="210"/>
    <n v="526.24"/>
  </r>
  <r>
    <s v="AD01-9362"/>
    <n v="2021"/>
    <s v="Jan"/>
    <s v="Website"/>
    <s v="Credit Card"/>
    <s v="Order assembled"/>
    <s v="Register Customer info"/>
    <s v="Paid"/>
    <s v="Shipment"/>
    <n v="204"/>
    <n v="526.24"/>
  </r>
  <r>
    <s v="AD01-9364"/>
    <n v="2021"/>
    <s v="Jan"/>
    <s v="Website"/>
    <s v="Credit Card"/>
    <s v="Order assembled"/>
    <s v="Register Customer info"/>
    <s v="Paid"/>
    <s v="Shipment"/>
    <n v="198"/>
    <n v="526.24"/>
  </r>
  <r>
    <s v="AD01-9361"/>
    <n v="2021"/>
    <s v="Jan"/>
    <s v="Website"/>
    <s v="Credit Card"/>
    <s v="Order assembled"/>
    <s v="Register Customer info"/>
    <s v="Paid"/>
    <s v="Download"/>
    <n v="685"/>
    <n v="979.55"/>
  </r>
  <r>
    <s v="AD01-9361"/>
    <n v="2021"/>
    <s v="Jan"/>
    <s v="Website"/>
    <s v="Credit Card"/>
    <s v="Order assembled"/>
    <s v="Register Customer info"/>
    <s v="Paid"/>
    <s v="Download"/>
    <n v="718"/>
    <n v="1026.74"/>
  </r>
  <r>
    <s v="AD01-9362"/>
    <n v="2021"/>
    <s v="Jan"/>
    <s v="Website"/>
    <s v="Credit Card"/>
    <s v="Order assembled"/>
    <s v="Register Customer info"/>
    <s v="Paid"/>
    <s v="Download"/>
    <n v="771"/>
    <n v="1102.53"/>
  </r>
  <r>
    <s v="AD01-9362"/>
    <n v="2021"/>
    <s v="Jan"/>
    <s v="Website"/>
    <s v="Credit Card"/>
    <s v="Order assembled"/>
    <s v="Register Customer info"/>
    <s v="Paid"/>
    <s v="Shipment"/>
    <n v="207"/>
    <n v="296.01"/>
  </r>
  <r>
    <s v="AD01-9361"/>
    <n v="2021"/>
    <s v="Jan"/>
    <s v="Website"/>
    <s v="Credit Card"/>
    <s v="Order assembled"/>
    <s v="Register Customer info"/>
    <s v="Paid"/>
    <s v="Shipment"/>
    <n v="201"/>
    <n v="287.43"/>
  </r>
  <r>
    <s v="AD01-9361"/>
    <n v="2021"/>
    <s v="Jan"/>
    <s v="Website"/>
    <s v="Credit Card"/>
    <s v="Order assembled"/>
    <s v="Register Customer info"/>
    <s v="Paid"/>
    <s v="Shipment"/>
    <n v="195"/>
    <n v="278.85000000000002"/>
  </r>
  <r>
    <s v="AD01-9362"/>
    <n v="2021"/>
    <s v="Jan"/>
    <s v="Website"/>
    <s v="Credit Card"/>
    <s v="Order assembled"/>
    <s v="Register Customer info"/>
    <s v="Paid"/>
    <s v="Download"/>
    <n v="189"/>
    <n v="270.27"/>
  </r>
  <r>
    <s v="AD01-9361"/>
    <n v="2021"/>
    <s v="Jan"/>
    <s v="Website"/>
    <s v="Credit Card"/>
    <s v="Order assembled"/>
    <s v="Register Customer info"/>
    <s v="Paid"/>
    <s v="Download"/>
    <n v="757"/>
    <n v="526.24"/>
  </r>
  <r>
    <s v="AD01-9361"/>
    <n v="2021"/>
    <s v="Jan"/>
    <s v="Website"/>
    <s v="Credit Card"/>
    <s v="Order assembled"/>
    <s v="Register Customer info"/>
    <s v="Paid"/>
    <s v="Download"/>
    <n v="811"/>
    <n v="526.24"/>
  </r>
  <r>
    <s v="AD01-9362"/>
    <n v="2021"/>
    <s v="Jan"/>
    <s v="Website"/>
    <s v="Credit Card"/>
    <s v="Order assembled"/>
    <s v="Register Customer info"/>
    <s v="Paid"/>
    <s v="Download"/>
    <n v="187"/>
    <n v="267.40999999999997"/>
  </r>
  <r>
    <s v="AD01-9362"/>
    <n v="2021"/>
    <s v="Jan"/>
    <s v="Website"/>
    <s v="Credit Card"/>
    <s v="Order assembled"/>
    <s v="Register Customer info"/>
    <s v="Paid"/>
    <s v="Download"/>
    <n v="235"/>
    <n v="336.05"/>
  </r>
  <r>
    <s v="AD01-9364"/>
    <n v="2021"/>
    <s v="Jan"/>
    <s v="Website"/>
    <s v="Credit Card"/>
    <s v="Order assembled"/>
    <s v="Register Customer info"/>
    <s v="Paid"/>
    <s v="Download"/>
    <n v="163"/>
    <n v="233.09"/>
  </r>
  <r>
    <s v="AD01-9363"/>
    <n v="2021"/>
    <s v="Jan"/>
    <s v="Website"/>
    <s v="Credit Card"/>
    <s v="Order assembled"/>
    <s v="Register Customer info"/>
    <s v="Paid"/>
    <s v="Shipment"/>
    <n v="209"/>
    <n v="298.87"/>
  </r>
  <r>
    <s v="AD01-9362"/>
    <n v="2021"/>
    <s v="Jan"/>
    <s v="Website"/>
    <s v="Credit Card"/>
    <s v="Order assembled"/>
    <s v="Register Customer info"/>
    <s v="Paid"/>
    <s v="Shipment"/>
    <n v="203"/>
    <n v="290.28999999999996"/>
  </r>
  <r>
    <s v="AD01-9361"/>
    <n v="2021"/>
    <s v="Jan"/>
    <s v="Website"/>
    <s v="Credit Card"/>
    <s v="Order assembled"/>
    <s v="Register Customer info"/>
    <s v="Paid"/>
    <s v="Shipment"/>
    <n v="197"/>
    <n v="281.70999999999998"/>
  </r>
  <r>
    <s v="AD01-9364"/>
    <n v="2021"/>
    <s v="Jan"/>
    <s v="Website"/>
    <s v="Credit Card"/>
    <s v="Order assembled"/>
    <s v="Register Customer info"/>
    <s v="Paid"/>
    <s v="Download"/>
    <n v="233"/>
    <n v="333.19"/>
  </r>
  <r>
    <s v="AD01-9364"/>
    <n v="2021"/>
    <s v="Jan"/>
    <s v="Website"/>
    <s v="Credit Card"/>
    <s v="Order assembled"/>
    <s v="Register Customer info"/>
    <s v="Paid"/>
    <s v="Download"/>
    <n v="780"/>
    <n v="1115.4000000000001"/>
  </r>
  <r>
    <s v="AD01-9361"/>
    <n v="2021"/>
    <s v="Jul"/>
    <s v="Website"/>
    <s v="Credit Card"/>
    <s v="Order assembled"/>
    <s v="Register Customer info"/>
    <s v="Paid"/>
    <s v="Shipment"/>
    <n v="356"/>
    <n v="509.08"/>
  </r>
  <r>
    <s v="AD01-9361"/>
    <n v="2021"/>
    <s v="Jul"/>
    <s v="Website"/>
    <s v="Credit Card"/>
    <s v="Order assembled"/>
    <s v="Register Customer info"/>
    <s v="Paid"/>
    <s v="Shipment"/>
    <n v="350"/>
    <n v="500.5"/>
  </r>
  <r>
    <s v="AD01-9364"/>
    <n v="2021"/>
    <s v="Jul"/>
    <s v="Website"/>
    <s v="Credit Card"/>
    <s v="Order assembled"/>
    <s v="Register Customer info"/>
    <s v="Paid"/>
    <s v="Download"/>
    <n v="158"/>
    <n v="214.88"/>
  </r>
  <r>
    <s v="AD01-9362"/>
    <n v="2021"/>
    <s v="Jul"/>
    <s v="Website"/>
    <s v="Credit Card"/>
    <s v="Order assembled"/>
    <s v="Register Customer info"/>
    <s v="Paid"/>
    <s v="Download"/>
    <n v="200"/>
    <n v="286"/>
  </r>
  <r>
    <s v="AD01-9362"/>
    <n v="2021"/>
    <s v="Jul"/>
    <s v="Website"/>
    <s v="Credit Card"/>
    <s v="Order assembled"/>
    <s v="Register Customer info"/>
    <s v="Paid"/>
    <s v="Download"/>
    <n v="128"/>
    <n v="183.04"/>
  </r>
  <r>
    <s v="AD01-9363"/>
    <n v="2021"/>
    <s v="Jul"/>
    <s v="Website"/>
    <s v="Credit Card"/>
    <s v="Order assembled"/>
    <s v="Register Customer info"/>
    <s v="Paid"/>
    <s v="Download"/>
    <n v="154"/>
    <n v="220.22"/>
  </r>
  <r>
    <s v="AD01-9362"/>
    <n v="2021"/>
    <s v="Jul"/>
    <s v="Website"/>
    <s v="Credit Card"/>
    <s v="Order assembled"/>
    <s v="Register Customer info"/>
    <s v="Paid"/>
    <s v="Download"/>
    <n v="202"/>
    <n v="288.86"/>
  </r>
  <r>
    <s v="AD01-9364"/>
    <n v="2021"/>
    <s v="Jul"/>
    <s v="Website"/>
    <s v="Credit Card"/>
    <s v="Order assembled"/>
    <s v="Register Customer info"/>
    <s v="Paid"/>
    <s v="Download"/>
    <n v="130"/>
    <n v="185.9"/>
  </r>
  <r>
    <s v="AD01-9362"/>
    <n v="2021"/>
    <s v="Jul"/>
    <s v="Website"/>
    <s v="Credit Card"/>
    <s v="Order assembled"/>
    <s v="Register Customer info"/>
    <s v="Paid"/>
    <s v="Download"/>
    <n v="360"/>
    <n v="526.24"/>
  </r>
  <r>
    <s v="AD01-9361"/>
    <n v="2021"/>
    <s v="Jul"/>
    <s v="Website"/>
    <s v="Credit Card"/>
    <s v="Order assembled"/>
    <s v="Register Customer info"/>
    <s v="Paid"/>
    <s v="Download"/>
    <n v="354"/>
    <n v="526.24"/>
  </r>
  <r>
    <s v="AD01-9361"/>
    <n v="2021"/>
    <s v="Jul"/>
    <s v="Website"/>
    <s v="Credit Card"/>
    <s v="Order assembled"/>
    <s v="Register Customer info"/>
    <s v="Paid"/>
    <s v="Download"/>
    <n v="348"/>
    <n v="526.24"/>
  </r>
  <r>
    <s v="AD01-9361"/>
    <n v="2021"/>
    <s v="Jul"/>
    <s v="Website"/>
    <s v="Credit Card"/>
    <s v="Order assembled"/>
    <s v="Register Customer info"/>
    <s v="Paid"/>
    <s v="Download"/>
    <n v="690"/>
    <n v="986.7"/>
  </r>
  <r>
    <s v="AD01-9362"/>
    <n v="2021"/>
    <s v="Jul"/>
    <s v="Website"/>
    <s v="Credit Card"/>
    <s v="Order assembled"/>
    <s v="Register Customer info"/>
    <s v="Paid"/>
    <s v="Download"/>
    <n v="723"/>
    <n v="1033.8899999999999"/>
  </r>
  <r>
    <s v="AD01-9362"/>
    <n v="2021"/>
    <s v="Jul"/>
    <s v="Website"/>
    <s v="Credit Card"/>
    <s v="Order assembled"/>
    <s v="Register Customer info"/>
    <s v="Paid"/>
    <s v="Download"/>
    <n v="357"/>
    <n v="510.51"/>
  </r>
  <r>
    <s v="AD01-9362"/>
    <n v="2021"/>
    <s v="Jul"/>
    <s v="Website"/>
    <s v="Credit Card"/>
    <s v="Order assembled"/>
    <s v="Register Customer info"/>
    <s v="Paid"/>
    <s v="Download"/>
    <n v="351"/>
    <n v="501.93"/>
  </r>
  <r>
    <s v="AD01-9362"/>
    <n v="2021"/>
    <s v="Jul"/>
    <s v="Website"/>
    <s v="Credit Card"/>
    <s v="Order assembled"/>
    <s v="Register Customer info"/>
    <s v="Paid"/>
    <s v="Download"/>
    <n v="345"/>
    <n v="493.35"/>
  </r>
  <r>
    <s v="AD01-9361"/>
    <n v="2021"/>
    <s v="Jul"/>
    <s v="Website"/>
    <s v="Credit Card"/>
    <s v="Order assembled"/>
    <s v="Register Customer info"/>
    <s v="Paid"/>
    <s v="Download"/>
    <n v="763"/>
    <n v="526.24"/>
  </r>
  <r>
    <s v="AD01-9361"/>
    <n v="2021"/>
    <s v="Jul"/>
    <s v="Website"/>
    <s v="Credit Card"/>
    <s v="Order assembled"/>
    <s v="Register Customer info"/>
    <s v="Paid"/>
    <s v="Download"/>
    <n v="816"/>
    <n v="526.24"/>
  </r>
  <r>
    <s v="AD01-9364"/>
    <n v="2021"/>
    <s v="Jul"/>
    <s v="Website"/>
    <s v="Credit Card"/>
    <s v="Order assembled"/>
    <s v="Register Customer info"/>
    <s v="Paid"/>
    <s v="Download"/>
    <n v="157"/>
    <n v="224.51"/>
  </r>
  <r>
    <s v="AD01-9362"/>
    <n v="2021"/>
    <s v="Jul"/>
    <s v="Website"/>
    <s v="Credit Card"/>
    <s v="Order assembled"/>
    <s v="Register Customer info"/>
    <s v="Paid"/>
    <s v="Download"/>
    <n v="205"/>
    <n v="293.14999999999998"/>
  </r>
  <r>
    <s v="AD01-9363"/>
    <n v="2021"/>
    <s v="Jul"/>
    <s v="Website"/>
    <s v="Credit Card"/>
    <s v="Order assembled"/>
    <s v="Register Customer info"/>
    <s v="Paid"/>
    <s v="Download"/>
    <n v="127"/>
    <n v="181.61"/>
  </r>
  <r>
    <s v="AD01-9361"/>
    <n v="2021"/>
    <s v="Jul"/>
    <s v="Website"/>
    <s v="Credit Card"/>
    <s v="Order assembled"/>
    <s v="Register Customer info"/>
    <s v="Paid"/>
    <s v="Shipment"/>
    <n v="359"/>
    <n v="513.37"/>
  </r>
  <r>
    <s v="AD01-9361"/>
    <n v="2021"/>
    <s v="Jul"/>
    <s v="Website"/>
    <s v="Credit Card"/>
    <s v="Order assembled"/>
    <s v="Register Customer info"/>
    <s v="Paid"/>
    <s v="Shipment"/>
    <n v="353"/>
    <n v="504.78999999999996"/>
  </r>
  <r>
    <s v="AD01-9365"/>
    <n v="2021"/>
    <s v="Jul"/>
    <s v="Website"/>
    <s v="Credit Card"/>
    <s v="Order assembled"/>
    <s v="Register Customer info"/>
    <s v="Paid"/>
    <s v="Shipment"/>
    <n v="347"/>
    <n v="496.21000000000004"/>
  </r>
  <r>
    <s v="AD01-9362"/>
    <n v="2021"/>
    <s v="Jul"/>
    <s v="Website"/>
    <s v="Credit Card"/>
    <s v="Order assembled"/>
    <s v="Register Customer info"/>
    <s v="Paid"/>
    <s v="Download"/>
    <n v="155"/>
    <n v="221.65"/>
  </r>
  <r>
    <s v="AD01-9361"/>
    <n v="2021"/>
    <s v="Jul"/>
    <s v="Website"/>
    <s v="Credit Card"/>
    <s v="Order assembled"/>
    <s v="Register Customer info"/>
    <s v="Paid"/>
    <s v="Download"/>
    <n v="203"/>
    <n v="290.28999999999996"/>
  </r>
  <r>
    <s v="AD01-9364"/>
    <n v="2021"/>
    <s v="Jul"/>
    <s v="Website"/>
    <s v="Credit Card"/>
    <s v="Order assembled"/>
    <s v="Register Customer info"/>
    <s v="Paid"/>
    <s v="Download"/>
    <n v="785"/>
    <n v="1122.55"/>
  </r>
  <r>
    <s v="AD01-9362"/>
    <n v="2021"/>
    <s v="Jun"/>
    <s v="Website"/>
    <s v="Credit Card"/>
    <s v="Order assembled"/>
    <s v="Register Customer info"/>
    <s v="Paid"/>
    <s v="Shipment"/>
    <n v="128"/>
    <n v="526.24"/>
  </r>
  <r>
    <s v="AD01-9364"/>
    <n v="2021"/>
    <s v="Jun"/>
    <s v="Website"/>
    <s v="Credit Card"/>
    <s v="Order assembled"/>
    <s v="Register Customer info"/>
    <s v="Paid"/>
    <s v="Shipment"/>
    <n v="368"/>
    <n v="526.24"/>
  </r>
  <r>
    <s v="AD01-9362"/>
    <n v="2021"/>
    <s v="Jun"/>
    <s v="Website"/>
    <s v="Credit Card"/>
    <s v="Order assembled"/>
    <s v="Register Customer info"/>
    <s v="Paid"/>
    <s v="Shipment"/>
    <n v="362"/>
    <n v="517.66"/>
  </r>
  <r>
    <s v="AD01-9361"/>
    <n v="2021"/>
    <s v="Jun"/>
    <s v="Website"/>
    <s v="Credit Card"/>
    <s v="Order assembled"/>
    <s v="Register Customer info"/>
    <s v="Paid"/>
    <s v="Download"/>
    <n v="206"/>
    <n v="294.58"/>
  </r>
  <r>
    <s v="AD01-9361"/>
    <n v="2021"/>
    <s v="Jun"/>
    <s v="Website"/>
    <s v="Credit Card"/>
    <s v="Order assembled"/>
    <s v="Register Customer info"/>
    <s v="Paid"/>
    <s v="Download"/>
    <n v="134"/>
    <n v="191.62"/>
  </r>
  <r>
    <s v="AD01-9361"/>
    <n v="2021"/>
    <s v="Jun"/>
    <s v="Website"/>
    <s v="Credit Card"/>
    <s v="Order assembled"/>
    <s v="Register Customer info"/>
    <s v="Paid"/>
    <s v="Download"/>
    <n v="160"/>
    <n v="228.8"/>
  </r>
  <r>
    <s v="AD01-9362"/>
    <n v="2021"/>
    <s v="Jun"/>
    <s v="Website"/>
    <s v="Credit Card"/>
    <s v="Order assembled"/>
    <s v="Register Customer info"/>
    <s v="Paid"/>
    <s v="Download"/>
    <n v="208"/>
    <n v="297.44"/>
  </r>
  <r>
    <s v="AD01-9361"/>
    <n v="2021"/>
    <s v="Jun"/>
    <s v="Website"/>
    <s v="Credit Card"/>
    <s v="Order assembled"/>
    <s v="Register Customer info"/>
    <s v="Paid"/>
    <s v="Download"/>
    <n v="136"/>
    <n v="194.48"/>
  </r>
  <r>
    <s v="AD01-9362"/>
    <n v="2021"/>
    <s v="Jun"/>
    <s v="Website"/>
    <s v="Credit Card"/>
    <s v="Order assembled"/>
    <s v="Register Customer info"/>
    <s v="Paid"/>
    <s v="Download"/>
    <n v="372"/>
    <n v="526.24"/>
  </r>
  <r>
    <s v="AD01-9362"/>
    <n v="2021"/>
    <s v="Jun"/>
    <s v="Website"/>
    <s v="Credit Card"/>
    <s v="Order assembled"/>
    <s v="Register Customer info"/>
    <s v="Paid"/>
    <s v="Download"/>
    <n v="366"/>
    <n v="526.24"/>
  </r>
  <r>
    <s v="AD01-9361"/>
    <n v="2021"/>
    <s v="Jun"/>
    <s v="Website"/>
    <s v="Credit Card"/>
    <s v="Order assembled"/>
    <s v="Register Customer info"/>
    <s v="Paid"/>
    <s v="Download"/>
    <n v="689"/>
    <n v="985.27"/>
  </r>
  <r>
    <s v="AD01-9364"/>
    <n v="2021"/>
    <s v="Jun"/>
    <s v="Website"/>
    <s v="Credit Card"/>
    <s v="Order assembled"/>
    <s v="Register Customer info"/>
    <s v="Paid"/>
    <s v="Download"/>
    <n v="722"/>
    <n v="1032.46"/>
  </r>
  <r>
    <s v="AD01-9362"/>
    <n v="2021"/>
    <s v="Jun"/>
    <s v="Website"/>
    <s v="Credit Card"/>
    <s v="Order assembled"/>
    <s v="Register Customer info"/>
    <s v="Paid"/>
    <s v="Download"/>
    <n v="776"/>
    <n v="1109.68"/>
  </r>
  <r>
    <s v="AD01-9364"/>
    <n v="2021"/>
    <s v="Jun"/>
    <s v="Website"/>
    <s v="Credit Card"/>
    <s v="Order assembled"/>
    <s v="Register Customer info"/>
    <s v="Paid"/>
    <s v="Download"/>
    <n v="129"/>
    <n v="184.47"/>
  </r>
  <r>
    <s v="AD01-9362"/>
    <n v="2021"/>
    <s v="Jun"/>
    <s v="Website"/>
    <s v="Credit Card"/>
    <s v="Order assembled"/>
    <s v="Register Customer info"/>
    <s v="Paid"/>
    <s v="Download"/>
    <n v="369"/>
    <n v="527.66999999999996"/>
  </r>
  <r>
    <s v="AD01-9361"/>
    <n v="2021"/>
    <s v="Jun"/>
    <s v="Website"/>
    <s v="Credit Card"/>
    <s v="Order assembled"/>
    <s v="Register Customer info"/>
    <s v="Paid"/>
    <s v="Download"/>
    <n v="363"/>
    <n v="519.09"/>
  </r>
  <r>
    <s v="AD01-9362"/>
    <n v="2021"/>
    <s v="Jun"/>
    <s v="Website"/>
    <s v="Credit Card"/>
    <s v="Order assembled"/>
    <s v="Register Customer info"/>
    <s v="Paid"/>
    <s v="Download"/>
    <n v="159"/>
    <n v="227.37"/>
  </r>
  <r>
    <s v="AD01-9362"/>
    <n v="2021"/>
    <s v="Jun"/>
    <s v="Website"/>
    <s v="Credit Card"/>
    <s v="Order assembled"/>
    <s v="Register Customer info"/>
    <s v="Paid"/>
    <s v="Download"/>
    <n v="762"/>
    <n v="526.24"/>
  </r>
  <r>
    <s v="AD01-9361"/>
    <n v="2021"/>
    <s v="Jun"/>
    <s v="Website"/>
    <s v="Credit Card"/>
    <s v="Order assembled"/>
    <s v="Register Customer info"/>
    <s v="Paid"/>
    <s v="Download"/>
    <n v="815"/>
    <n v="526.24"/>
  </r>
  <r>
    <s v="AD01-9361"/>
    <n v="2021"/>
    <s v="Jun"/>
    <s v="Website"/>
    <s v="Credit Card"/>
    <s v="Order assembled"/>
    <s v="Register Customer info"/>
    <s v="Paid"/>
    <s v="Download"/>
    <n v="163"/>
    <n v="233.09"/>
  </r>
  <r>
    <s v="AD01-9361"/>
    <n v="2021"/>
    <s v="Jun"/>
    <s v="Website"/>
    <s v="Credit Card"/>
    <s v="Order assembled"/>
    <s v="Register Customer info"/>
    <s v="Paid"/>
    <s v="Download"/>
    <n v="133"/>
    <n v="190.19"/>
  </r>
  <r>
    <s v="AD01-9361"/>
    <n v="2021"/>
    <s v="Jun"/>
    <s v="Website"/>
    <s v="Credit Card"/>
    <s v="Order assembled"/>
    <s v="Register Customer info"/>
    <s v="Paid"/>
    <s v="Shipment"/>
    <n v="371"/>
    <n v="530.53"/>
  </r>
  <r>
    <s v="AD01-9364"/>
    <n v="2021"/>
    <s v="Jun"/>
    <s v="Website"/>
    <s v="Credit Card"/>
    <s v="Order assembled"/>
    <s v="Register Customer info"/>
    <s v="Paid"/>
    <s v="Shipment"/>
    <n v="365"/>
    <n v="521.95000000000005"/>
  </r>
  <r>
    <s v="AD01-9361"/>
    <n v="2021"/>
    <s v="Jun"/>
    <s v="Website"/>
    <s v="Credit Card"/>
    <s v="Order assembled"/>
    <s v="Register Customer info"/>
    <s v="Paid"/>
    <s v="Download"/>
    <n v="161"/>
    <n v="230.23000000000002"/>
  </r>
  <r>
    <s v="AD01-9362"/>
    <n v="2021"/>
    <s v="Jun"/>
    <s v="Website"/>
    <s v="Credit Card"/>
    <s v="Order assembled"/>
    <s v="Register Customer info"/>
    <s v="Paid"/>
    <s v="Download"/>
    <n v="209"/>
    <n v="298.87"/>
  </r>
  <r>
    <s v="AD01-9364"/>
    <n v="2021"/>
    <s v="Mar"/>
    <s v="Website"/>
    <s v="Credit Card"/>
    <s v="Order assembled"/>
    <s v="Register Customer info"/>
    <s v="Paid"/>
    <s v="Shipment"/>
    <n v="176"/>
    <n v="526.24"/>
  </r>
  <r>
    <s v="AD01-9361"/>
    <n v="2021"/>
    <s v="Mar"/>
    <s v="Website"/>
    <s v="Credit Card"/>
    <s v="Order assembled"/>
    <s v="Register Customer info"/>
    <s v="Paid"/>
    <s v="Shipment"/>
    <n v="170"/>
    <n v="526.24"/>
  </r>
  <r>
    <s v="AD01-9364"/>
    <n v="2021"/>
    <s v="Mar"/>
    <s v="Website"/>
    <s v="Credit Card"/>
    <s v="Order assembled"/>
    <s v="Register Customer info"/>
    <s v="Paid"/>
    <s v="Shipment"/>
    <n v="164"/>
    <n v="526.24"/>
  </r>
  <r>
    <s v="AD01-9361"/>
    <n v="2021"/>
    <s v="Mar"/>
    <s v="Website"/>
    <s v="Credit Card"/>
    <s v="Order assembled"/>
    <s v="Register Customer info"/>
    <s v="Paid"/>
    <s v="Download"/>
    <n v="176"/>
    <n v="251.68"/>
  </r>
  <r>
    <s v="AD01-9361"/>
    <n v="2021"/>
    <s v="Mar"/>
    <s v="Website"/>
    <s v="Credit Card"/>
    <s v="Order assembled"/>
    <s v="Register Customer info"/>
    <s v="Paid"/>
    <s v="Download"/>
    <n v="224"/>
    <n v="320.32"/>
  </r>
  <r>
    <s v="AD01-9361"/>
    <n v="2021"/>
    <s v="Mar"/>
    <s v="Website"/>
    <s v="Credit Card"/>
    <s v="Order assembled"/>
    <s v="Register Customer info"/>
    <s v="Paid"/>
    <s v="Download"/>
    <n v="152"/>
    <n v="217.36"/>
  </r>
  <r>
    <s v="AD01-9362"/>
    <n v="2021"/>
    <s v="Mar"/>
    <s v="Website"/>
    <s v="Credit Card"/>
    <s v="Order assembled"/>
    <s v="Register Customer info"/>
    <s v="Paid"/>
    <s v="Download"/>
    <n v="178"/>
    <n v="254.54"/>
  </r>
  <r>
    <s v="AD01-9361"/>
    <n v="2021"/>
    <s v="Mar"/>
    <s v="Website"/>
    <s v="Credit Card"/>
    <s v="Order assembled"/>
    <s v="Register Customer info"/>
    <s v="Paid"/>
    <s v="Download"/>
    <n v="226"/>
    <n v="323.18"/>
  </r>
  <r>
    <s v="AD01-9364"/>
    <n v="2021"/>
    <s v="Mar"/>
    <s v="Website"/>
    <s v="Credit Card"/>
    <s v="Order assembled"/>
    <s v="Register Customer info"/>
    <s v="Paid"/>
    <s v="Download"/>
    <n v="148"/>
    <n v="211.64"/>
  </r>
  <r>
    <s v="AD01-9362"/>
    <n v="2021"/>
    <s v="Mar"/>
    <s v="Website"/>
    <s v="Credit Card"/>
    <s v="Order assembled"/>
    <s v="Register Customer info"/>
    <s v="Paid"/>
    <s v="Shipment"/>
    <n v="174"/>
    <n v="526.24"/>
  </r>
  <r>
    <s v="AD01-9362"/>
    <n v="2021"/>
    <s v="Mar"/>
    <s v="Website"/>
    <s v="Credit Card"/>
    <s v="Order assembled"/>
    <s v="Register Customer info"/>
    <s v="Paid"/>
    <s v="Shipment"/>
    <n v="168"/>
    <n v="526.24"/>
  </r>
  <r>
    <s v="AD01-9362"/>
    <n v="2021"/>
    <s v="Mar"/>
    <s v="Website"/>
    <s v="Credit Card"/>
    <s v="Order assembled"/>
    <s v="Register Customer info"/>
    <s v="Paid"/>
    <s v="Download"/>
    <n v="720"/>
    <n v="1029.5999999999999"/>
  </r>
  <r>
    <s v="AD01-9362"/>
    <n v="2021"/>
    <s v="Mar"/>
    <s v="Website"/>
    <s v="Credit Card"/>
    <s v="Order assembled"/>
    <s v="Register Customer info"/>
    <s v="Paid"/>
    <s v="Download"/>
    <n v="773"/>
    <n v="1105.3899999999999"/>
  </r>
  <r>
    <s v="AD01-9361"/>
    <n v="2021"/>
    <s v="Mar"/>
    <s v="Website"/>
    <s v="Credit Card"/>
    <s v="Order assembled"/>
    <s v="Register Customer info"/>
    <s v="Paid"/>
    <s v="Shipment"/>
    <n v="177"/>
    <n v="253.11"/>
  </r>
  <r>
    <s v="AD01-9361"/>
    <n v="2021"/>
    <s v="Mar"/>
    <s v="Website"/>
    <s v="Credit Card"/>
    <s v="Order assembled"/>
    <s v="Register Customer info"/>
    <s v="Paid"/>
    <s v="Shipment"/>
    <n v="171"/>
    <n v="244.53"/>
  </r>
  <r>
    <s v="AD01-9362"/>
    <n v="2021"/>
    <s v="Mar"/>
    <s v="Website"/>
    <s v="Credit Card"/>
    <s v="Order assembled"/>
    <s v="Register Customer info"/>
    <s v="Paid"/>
    <s v="Shipment"/>
    <n v="165"/>
    <n v="235.95"/>
  </r>
  <r>
    <s v="AD01-9362"/>
    <n v="2021"/>
    <s v="Mar"/>
    <s v="Website"/>
    <s v="Credit Card"/>
    <s v="Order assembled"/>
    <s v="Register Customer info"/>
    <s v="Paid"/>
    <s v="Download"/>
    <n v="177"/>
    <n v="253.11"/>
  </r>
  <r>
    <s v="AD01-9362"/>
    <n v="2021"/>
    <s v="Mar"/>
    <s v="Website"/>
    <s v="Credit Card"/>
    <s v="Order assembled"/>
    <s v="Register Customer info"/>
    <s v="Paid"/>
    <s v="Download"/>
    <n v="759"/>
    <n v="526.24"/>
  </r>
  <r>
    <s v="AD01-9364"/>
    <n v="2021"/>
    <s v="Mar"/>
    <s v="Website"/>
    <s v="Credit Card"/>
    <s v="Order assembled"/>
    <s v="Register Customer info"/>
    <s v="Paid"/>
    <s v="Download"/>
    <n v="175"/>
    <n v="250.25"/>
  </r>
  <r>
    <s v="AD01-9362"/>
    <n v="2021"/>
    <s v="Mar"/>
    <s v="Website"/>
    <s v="Credit Card"/>
    <s v="Order assembled"/>
    <s v="Register Customer info"/>
    <s v="Paid"/>
    <s v="Download"/>
    <n v="223"/>
    <n v="318.89"/>
  </r>
  <r>
    <s v="AD01-9362"/>
    <n v="2021"/>
    <s v="Mar"/>
    <s v="Website"/>
    <s v="Credit Card"/>
    <s v="Order assembled"/>
    <s v="Register Customer info"/>
    <s v="Paid"/>
    <s v="Download"/>
    <n v="151"/>
    <n v="215.93"/>
  </r>
  <r>
    <s v="AD01-9364"/>
    <n v="2021"/>
    <s v="Mar"/>
    <s v="Website"/>
    <s v="Credit Card"/>
    <s v="Order assembled"/>
    <s v="Register Customer info"/>
    <s v="Paid"/>
    <s v="Shipment"/>
    <n v="173"/>
    <n v="247.39"/>
  </r>
  <r>
    <s v="AD01-9362"/>
    <n v="2021"/>
    <s v="Mar"/>
    <s v="Website"/>
    <s v="Credit Card"/>
    <s v="Order assembled"/>
    <s v="Register Customer info"/>
    <s v="Paid"/>
    <s v="Shipment"/>
    <n v="167"/>
    <n v="238.81"/>
  </r>
  <r>
    <s v="AD01-9361"/>
    <n v="2021"/>
    <s v="Mar"/>
    <s v="Website"/>
    <s v="Credit Card"/>
    <s v="Order assembled"/>
    <s v="Register Customer info"/>
    <s v="Paid"/>
    <s v="Download"/>
    <n v="179"/>
    <n v="255.97"/>
  </r>
  <r>
    <s v="AD01-9361"/>
    <n v="2021"/>
    <s v="Mar"/>
    <s v="Website"/>
    <s v="Credit Card"/>
    <s v="Order assembled"/>
    <s v="Register Customer info"/>
    <s v="Paid"/>
    <s v="Download"/>
    <n v="782"/>
    <n v="1118.26"/>
  </r>
  <r>
    <s v="AD01-9364"/>
    <n v="2021"/>
    <s v="May"/>
    <s v="Website"/>
    <s v="Credit Card"/>
    <s v="Order assembled"/>
    <s v="Register Customer info"/>
    <s v="Paid"/>
    <s v="Shipment"/>
    <n v="146"/>
    <n v="526.24"/>
  </r>
  <r>
    <s v="AD01-9361"/>
    <n v="2021"/>
    <s v="May"/>
    <s v="Website"/>
    <s v="Credit Card"/>
    <s v="Order assembled"/>
    <s v="Register Customer info"/>
    <s v="Paid"/>
    <s v="Shipment"/>
    <n v="140"/>
    <n v="526.24"/>
  </r>
  <r>
    <s v="AD01-9361"/>
    <n v="2021"/>
    <s v="May"/>
    <s v="Website"/>
    <s v="Credit Card"/>
    <s v="Order assembled"/>
    <s v="Register Customer info"/>
    <s v="Paid"/>
    <s v="Shipment"/>
    <n v="134"/>
    <n v="526.24"/>
  </r>
  <r>
    <s v="AD01-9361"/>
    <n v="2021"/>
    <s v="May"/>
    <s v="Website"/>
    <s v="Credit Card"/>
    <s v="Order assembled"/>
    <s v="Register Customer info"/>
    <s v="Paid"/>
    <s v="Download"/>
    <n v="164"/>
    <n v="234.51999999999998"/>
  </r>
  <r>
    <s v="AD01-9363"/>
    <n v="2021"/>
    <s v="May"/>
    <s v="Website"/>
    <s v="Credit Card"/>
    <s v="Order assembled"/>
    <s v="Register Customer info"/>
    <s v="Paid"/>
    <s v="Download"/>
    <n v="212"/>
    <n v="303.15999999999997"/>
  </r>
  <r>
    <s v="AD01-9362"/>
    <n v="2021"/>
    <s v="May"/>
    <s v="Website"/>
    <s v="Credit Card"/>
    <s v="Order assembled"/>
    <s v="Register Customer info"/>
    <s v="Paid"/>
    <s v="Download"/>
    <n v="140"/>
    <n v="200.2"/>
  </r>
  <r>
    <s v="AD01-9362"/>
    <n v="2021"/>
    <s v="May"/>
    <s v="Website"/>
    <s v="Credit Card"/>
    <s v="Order assembled"/>
    <s v="Register Customer info"/>
    <s v="Paid"/>
    <s v="Download"/>
    <n v="166"/>
    <n v="237.38"/>
  </r>
  <r>
    <s v="AD01-9362"/>
    <n v="2021"/>
    <s v="May"/>
    <s v="Website"/>
    <s v="Credit Card"/>
    <s v="Order assembled"/>
    <s v="Register Customer info"/>
    <s v="Paid"/>
    <s v="Download"/>
    <n v="214"/>
    <n v="306.02"/>
  </r>
  <r>
    <s v="AD01-9363"/>
    <n v="2021"/>
    <s v="May"/>
    <s v="Website"/>
    <s v="Credit Card"/>
    <s v="Order assembled"/>
    <s v="Register Customer info"/>
    <s v="Paid"/>
    <s v="Download"/>
    <n v="142"/>
    <n v="203.06"/>
  </r>
  <r>
    <s v="AD01-9362"/>
    <n v="2021"/>
    <s v="May"/>
    <s v="Website"/>
    <s v="Credit Card"/>
    <s v="Order assembled"/>
    <s v="Register Customer info"/>
    <s v="Paid"/>
    <s v="Download"/>
    <n v="144"/>
    <n v="526.24"/>
  </r>
  <r>
    <s v="AD01-9362"/>
    <n v="2021"/>
    <s v="May"/>
    <s v="Website"/>
    <s v="Credit Card"/>
    <s v="Order assembled"/>
    <s v="Register Customer info"/>
    <s v="Paid"/>
    <s v="Download"/>
    <n v="138"/>
    <n v="526.24"/>
  </r>
  <r>
    <s v="AD01-9365"/>
    <n v="2021"/>
    <s v="May"/>
    <s v="Website"/>
    <s v="Credit Card"/>
    <s v="Order assembled"/>
    <s v="Register Customer info"/>
    <s v="Paid"/>
    <s v="Download"/>
    <n v="132"/>
    <n v="526.24"/>
  </r>
  <r>
    <s v="AD01-9361"/>
    <n v="2021"/>
    <s v="May"/>
    <s v="Website"/>
    <s v="Credit Card"/>
    <s v="Order assembled"/>
    <s v="Register Customer info"/>
    <s v="Paid"/>
    <s v="Download"/>
    <n v="688"/>
    <n v="983.83999999999992"/>
  </r>
  <r>
    <s v="AD01-9364"/>
    <n v="2021"/>
    <s v="May"/>
    <s v="Website"/>
    <s v="Credit Card"/>
    <s v="Order assembled"/>
    <s v="Register Customer info"/>
    <s v="Paid"/>
    <s v="Download"/>
    <n v="775"/>
    <n v="1108.25"/>
  </r>
  <r>
    <s v="AD01-9362"/>
    <n v="2021"/>
    <s v="May"/>
    <s v="Website"/>
    <s v="Credit Card"/>
    <s v="Order assembled"/>
    <s v="Register Customer info"/>
    <s v="Paid"/>
    <s v="Download"/>
    <n v="141"/>
    <n v="201.63"/>
  </r>
  <r>
    <s v="AD01-9363"/>
    <n v="2021"/>
    <s v="May"/>
    <s v="Website"/>
    <s v="Credit Card"/>
    <s v="Order assembled"/>
    <s v="Register Customer info"/>
    <s v="Paid"/>
    <s v="Download"/>
    <n v="135"/>
    <n v="193.05"/>
  </r>
  <r>
    <s v="AD01-9364"/>
    <n v="2021"/>
    <s v="May"/>
    <s v="Website"/>
    <s v="Credit Card"/>
    <s v="Order assembled"/>
    <s v="Register Customer info"/>
    <s v="Paid"/>
    <s v="Download"/>
    <n v="165"/>
    <n v="235.95"/>
  </r>
  <r>
    <s v="AD01-9362"/>
    <n v="2021"/>
    <s v="May"/>
    <s v="Website"/>
    <s v="Credit Card"/>
    <s v="Order assembled"/>
    <s v="Register Customer info"/>
    <s v="Paid"/>
    <s v="Download"/>
    <n v="761"/>
    <n v="526.24"/>
  </r>
  <r>
    <s v="AD01-9361"/>
    <n v="2021"/>
    <s v="May"/>
    <s v="Website"/>
    <s v="Credit Card"/>
    <s v="Order assembled"/>
    <s v="Register Customer info"/>
    <s v="Paid"/>
    <s v="Download"/>
    <n v="814"/>
    <n v="526.24"/>
  </r>
  <r>
    <s v="AD01-9363"/>
    <n v="2021"/>
    <s v="May"/>
    <s v="Website"/>
    <s v="Credit Card"/>
    <s v="Order assembled"/>
    <s v="Register Customer info"/>
    <s v="Paid"/>
    <s v="Download"/>
    <n v="169"/>
    <n v="241.67000000000002"/>
  </r>
  <r>
    <s v="AD01-9365"/>
    <n v="2021"/>
    <s v="May"/>
    <s v="Website"/>
    <s v="Credit Card"/>
    <s v="Order assembled"/>
    <s v="Register Customer info"/>
    <s v="Paid"/>
    <s v="Download"/>
    <n v="211"/>
    <n v="301.73"/>
  </r>
  <r>
    <s v="AD01-9362"/>
    <n v="2021"/>
    <s v="May"/>
    <s v="Website"/>
    <s v="Credit Card"/>
    <s v="Order assembled"/>
    <s v="Register Customer info"/>
    <s v="Paid"/>
    <s v="Download"/>
    <n v="139"/>
    <n v="198.76999999999998"/>
  </r>
  <r>
    <s v="AD01-9361"/>
    <n v="2021"/>
    <s v="May"/>
    <s v="Website"/>
    <s v="Credit Card"/>
    <s v="Order assembled"/>
    <s v="Register Customer info"/>
    <s v="Paid"/>
    <s v="Shipment"/>
    <n v="143"/>
    <n v="204.49"/>
  </r>
  <r>
    <s v="AD01-9362"/>
    <n v="2021"/>
    <s v="May"/>
    <s v="Website"/>
    <s v="Credit Card"/>
    <s v="Order assembled"/>
    <s v="Register Customer info"/>
    <s v="Paid"/>
    <s v="Shipment"/>
    <n v="137"/>
    <n v="195.91"/>
  </r>
  <r>
    <s v="AD01-9363"/>
    <n v="2021"/>
    <s v="May"/>
    <s v="Website"/>
    <s v="Credit Card"/>
    <s v="Order assembled"/>
    <s v="Register Customer info"/>
    <s v="Paid"/>
    <s v="Shipment"/>
    <n v="131"/>
    <n v="187.32999999999998"/>
  </r>
  <r>
    <s v="AD01-9362"/>
    <n v="2021"/>
    <s v="May"/>
    <s v="Website"/>
    <s v="Credit Card"/>
    <s v="Order assembled"/>
    <s v="Register Customer info"/>
    <s v="Paid"/>
    <s v="Download"/>
    <n v="167"/>
    <n v="238.81"/>
  </r>
  <r>
    <s v="AD01-9362"/>
    <n v="2021"/>
    <s v="May"/>
    <s v="Website"/>
    <s v="Credit Card"/>
    <s v="Order assembled"/>
    <s v="Register Customer info"/>
    <s v="Paid"/>
    <s v="Download"/>
    <n v="215"/>
    <n v="307.45"/>
  </r>
  <r>
    <s v="AD01-9361"/>
    <n v="2021"/>
    <s v="May"/>
    <s v="Website"/>
    <s v="Credit Card"/>
    <s v="Order assembled"/>
    <s v="Register Customer info"/>
    <s v="Paid"/>
    <s v="Download"/>
    <n v="784"/>
    <n v="1121.1199999999999"/>
  </r>
  <r>
    <s v="AD01-9362"/>
    <n v="2021"/>
    <s v="Nov"/>
    <s v="Website"/>
    <s v="Credit Card"/>
    <s v="Order assembled"/>
    <s v="Register Customer info"/>
    <s v="Paid"/>
    <s v="Download"/>
    <n v="134"/>
    <n v="182.24"/>
  </r>
  <r>
    <s v="AD01-9361"/>
    <n v="2021"/>
    <s v="Nov"/>
    <s v="Website"/>
    <s v="Credit Card"/>
    <s v="Order assembled"/>
    <s v="Register Customer info"/>
    <s v="Paid"/>
    <s v="Download"/>
    <n v="182"/>
    <n v="260.26"/>
  </r>
  <r>
    <s v="AD01-9361"/>
    <n v="2021"/>
    <s v="Nov"/>
    <s v="Website"/>
    <s v="Credit Card"/>
    <s v="Order assembled"/>
    <s v="Register Customer info"/>
    <s v="Paid"/>
    <s v="Download"/>
    <n v="136"/>
    <n v="194.48"/>
  </r>
  <r>
    <s v="AD01-9361"/>
    <n v="2021"/>
    <s v="Nov"/>
    <s v="Website"/>
    <s v="Credit Card"/>
    <s v="Order assembled"/>
    <s v="Register Customer info"/>
    <s v="Paid"/>
    <s v="Download"/>
    <n v="694"/>
    <n v="992.42000000000007"/>
  </r>
  <r>
    <s v="AD01-9365"/>
    <n v="2021"/>
    <s v="Nov"/>
    <s v="Website"/>
    <s v="Credit Card"/>
    <s v="Order assembled"/>
    <s v="Register Customer info"/>
    <s v="Paid"/>
    <s v="Download"/>
    <n v="727"/>
    <n v="1039.6100000000001"/>
  </r>
  <r>
    <s v="AD01-9362"/>
    <n v="2021"/>
    <s v="Nov"/>
    <s v="Website"/>
    <s v="Credit Card"/>
    <s v="Order assembled"/>
    <s v="Register Customer info"/>
    <s v="Paid"/>
    <s v="Download"/>
    <n v="135"/>
    <n v="193.05"/>
  </r>
  <r>
    <s v="AD01-9365"/>
    <n v="2021"/>
    <s v="Nov"/>
    <s v="Website"/>
    <s v="Credit Card"/>
    <s v="Order assembled"/>
    <s v="Register Customer info"/>
    <s v="Paid"/>
    <s v="Download"/>
    <n v="766"/>
    <n v="526.24"/>
  </r>
  <r>
    <s v="AD01-9361"/>
    <n v="2021"/>
    <s v="Nov"/>
    <s v="Website"/>
    <s v="Credit Card"/>
    <s v="Order assembled"/>
    <s v="Register Customer info"/>
    <s v="Paid"/>
    <s v="Download"/>
    <n v="133"/>
    <n v="190.19"/>
  </r>
  <r>
    <s v="AD01-9361"/>
    <n v="2021"/>
    <s v="Nov"/>
    <s v="Website"/>
    <s v="Credit Card"/>
    <s v="Order assembled"/>
    <s v="Register Customer info"/>
    <s v="Paid"/>
    <s v="Download"/>
    <n v="181"/>
    <n v="258.83"/>
  </r>
  <r>
    <s v="AD01-9362"/>
    <n v="2021"/>
    <s v="Nov"/>
    <s v="Website"/>
    <s v="Credit Card"/>
    <s v="Order assembled"/>
    <s v="Register Customer info"/>
    <s v="Paid"/>
    <s v="Download"/>
    <n v="137"/>
    <n v="195.91"/>
  </r>
  <r>
    <s v="AD01-9361"/>
    <n v="2021"/>
    <s v="Nov"/>
    <s v="Website"/>
    <s v="Credit Card"/>
    <s v="Order assembled"/>
    <s v="Register Customer info"/>
    <s v="Paid"/>
    <s v="Download"/>
    <n v="179"/>
    <n v="255.97"/>
  </r>
  <r>
    <s v="AD01-9362"/>
    <n v="2021"/>
    <s v="Oct"/>
    <s v="Website"/>
    <s v="Credit Card"/>
    <s v="Order assembled"/>
    <s v="Register Customer info"/>
    <s v="Paid"/>
    <s v="Download"/>
    <n v="140"/>
    <n v="190.4"/>
  </r>
  <r>
    <s v="AD01-9364"/>
    <n v="2021"/>
    <s v="Oct"/>
    <s v="Website"/>
    <s v="Credit Card"/>
    <s v="Order assembled"/>
    <s v="Register Customer info"/>
    <s v="Paid"/>
    <s v="Download"/>
    <n v="188"/>
    <n v="268.84000000000003"/>
  </r>
  <r>
    <s v="AD01-9362"/>
    <n v="2021"/>
    <s v="Oct"/>
    <s v="Website"/>
    <s v="Credit Card"/>
    <s v="Order assembled"/>
    <s v="Register Customer info"/>
    <s v="Paid"/>
    <s v="Download"/>
    <n v="142"/>
    <n v="203.06"/>
  </r>
  <r>
    <s v="AD01-9364"/>
    <n v="2021"/>
    <s v="Oct"/>
    <s v="Website"/>
    <s v="Credit Card"/>
    <s v="Order assembled"/>
    <s v="Register Customer info"/>
    <s v="Paid"/>
    <s v="Download"/>
    <n v="184"/>
    <n v="263.12"/>
  </r>
  <r>
    <s v="AD01-9362"/>
    <n v="2021"/>
    <s v="Oct"/>
    <s v="Website"/>
    <s v="Credit Card"/>
    <s v="Order assembled"/>
    <s v="Register Customer info"/>
    <s v="Paid"/>
    <s v="Shipment"/>
    <n v="312"/>
    <n v="526.24"/>
  </r>
  <r>
    <s v="AD01-9365"/>
    <n v="2021"/>
    <s v="Oct"/>
    <s v="Website"/>
    <s v="Credit Card"/>
    <s v="Order assembled"/>
    <s v="Register Customer info"/>
    <s v="Paid"/>
    <s v="Download"/>
    <n v="693"/>
    <n v="990.99"/>
  </r>
  <r>
    <s v="AD01-9364"/>
    <n v="2021"/>
    <s v="Oct"/>
    <s v="Website"/>
    <s v="Credit Card"/>
    <s v="Order assembled"/>
    <s v="Register Customer info"/>
    <s v="Paid"/>
    <s v="Download"/>
    <n v="726"/>
    <n v="1038.18"/>
  </r>
  <r>
    <s v="AD01-9364"/>
    <n v="2021"/>
    <s v="Oct"/>
    <s v="Website"/>
    <s v="Credit Card"/>
    <s v="Order assembled"/>
    <s v="Register Customer info"/>
    <s v="Paid"/>
    <s v="Download"/>
    <n v="141"/>
    <n v="201.63"/>
  </r>
  <r>
    <s v="AD01-9362"/>
    <n v="2021"/>
    <s v="Oct"/>
    <s v="Website"/>
    <s v="Credit Card"/>
    <s v="Order assembled"/>
    <s v="Register Customer info"/>
    <s v="Paid"/>
    <s v="Download"/>
    <n v="765"/>
    <n v="526.24"/>
  </r>
  <r>
    <s v="AD01-9362"/>
    <n v="2021"/>
    <s v="Oct"/>
    <s v="Website"/>
    <s v="Credit Card"/>
    <s v="Order assembled"/>
    <s v="Register Customer info"/>
    <s v="Paid"/>
    <s v="Download"/>
    <n v="139"/>
    <n v="198.76999999999998"/>
  </r>
  <r>
    <s v="AD01-9362"/>
    <n v="2021"/>
    <s v="Oct"/>
    <s v="Website"/>
    <s v="Credit Card"/>
    <s v="Order assembled"/>
    <s v="Register Customer info"/>
    <s v="Paid"/>
    <s v="Download"/>
    <n v="187"/>
    <n v="267.40999999999997"/>
  </r>
  <r>
    <s v="AD01-9362"/>
    <n v="2021"/>
    <s v="Oct"/>
    <s v="Website"/>
    <s v="Credit Card"/>
    <s v="Order assembled"/>
    <s v="Register Customer info"/>
    <s v="Paid"/>
    <s v="Shipment"/>
    <n v="311"/>
    <n v="444.73"/>
  </r>
  <r>
    <s v="AD01-9363"/>
    <n v="2021"/>
    <s v="Oct"/>
    <s v="Website"/>
    <s v="Credit Card"/>
    <s v="Order assembled"/>
    <s v="Register Customer info"/>
    <s v="Paid"/>
    <s v="Download"/>
    <n v="185"/>
    <n v="264.55"/>
  </r>
  <r>
    <s v="AD01-9361"/>
    <n v="2021"/>
    <s v="Sep"/>
    <s v="Website"/>
    <s v="Credit Card"/>
    <s v="Order assembled"/>
    <s v="Register Customer info"/>
    <s v="Paid"/>
    <s v="Shipment"/>
    <n v="326"/>
    <n v="466.18"/>
  </r>
  <r>
    <s v="AD01-9364"/>
    <n v="2021"/>
    <s v="Sep"/>
    <s v="Website"/>
    <s v="Credit Card"/>
    <s v="Order assembled"/>
    <s v="Register Customer info"/>
    <s v="Paid"/>
    <s v="Shipment"/>
    <n v="320"/>
    <n v="457.6"/>
  </r>
  <r>
    <s v="AD01-9361"/>
    <n v="2021"/>
    <s v="Sep"/>
    <s v="Website"/>
    <s v="Credit Card"/>
    <s v="Order assembled"/>
    <s v="Register Customer info"/>
    <s v="Paid"/>
    <s v="Shipment"/>
    <n v="314"/>
    <n v="449.02"/>
  </r>
  <r>
    <s v="AD01-9364"/>
    <n v="2021"/>
    <s v="Sep"/>
    <s v="Website"/>
    <s v="Credit Card"/>
    <s v="Order assembled"/>
    <s v="Register Customer info"/>
    <s v="Paid"/>
    <s v="Download"/>
    <n v="146"/>
    <n v="198.56"/>
  </r>
  <r>
    <s v="AD01-9361"/>
    <n v="2021"/>
    <s v="Sep"/>
    <s v="Website"/>
    <s v="Credit Card"/>
    <s v="Order assembled"/>
    <s v="Register Customer info"/>
    <s v="Paid"/>
    <s v="Download"/>
    <n v="194"/>
    <n v="277.42"/>
  </r>
  <r>
    <s v="AD01-9361"/>
    <n v="2021"/>
    <s v="Sep"/>
    <s v="Website"/>
    <s v="Credit Card"/>
    <s v="Order assembled"/>
    <s v="Register Customer info"/>
    <s v="Paid"/>
    <s v="Download"/>
    <n v="190"/>
    <n v="271.7"/>
  </r>
  <r>
    <s v="AD01-9361"/>
    <n v="2021"/>
    <s v="Sep"/>
    <s v="Website"/>
    <s v="Credit Card"/>
    <s v="Order assembled"/>
    <s v="Register Customer info"/>
    <s v="Paid"/>
    <s v="Download"/>
    <n v="364"/>
    <n v="520.52"/>
  </r>
  <r>
    <s v="AD01-9361"/>
    <n v="2021"/>
    <s v="Sep"/>
    <s v="Website"/>
    <s v="Credit Card"/>
    <s v="Order assembled"/>
    <s v="Register Customer info"/>
    <s v="Paid"/>
    <s v="Shipment"/>
    <n v="324"/>
    <n v="526.24"/>
  </r>
  <r>
    <s v="AD01-9361"/>
    <n v="2021"/>
    <s v="Sep"/>
    <s v="Website"/>
    <s v="Credit Card"/>
    <s v="Order assembled"/>
    <s v="Register Customer info"/>
    <s v="Paid"/>
    <s v="Shipment"/>
    <n v="318"/>
    <n v="526.24"/>
  </r>
  <r>
    <s v="AD01-9362"/>
    <n v="2021"/>
    <s v="Sep"/>
    <s v="Website"/>
    <s v="Credit Card"/>
    <s v="Order assembled"/>
    <s v="Register Customer info"/>
    <s v="Paid"/>
    <s v="Download"/>
    <n v="692"/>
    <n v="989.56"/>
  </r>
  <r>
    <s v="AD01-9364"/>
    <n v="2021"/>
    <s v="Sep"/>
    <s v="Website"/>
    <s v="Credit Card"/>
    <s v="Order assembled"/>
    <s v="Register Customer info"/>
    <s v="Paid"/>
    <s v="Download"/>
    <n v="725"/>
    <n v="1036.75"/>
  </r>
  <r>
    <s v="AD01-9362"/>
    <n v="2021"/>
    <s v="Sep"/>
    <s v="Website"/>
    <s v="Credit Card"/>
    <s v="Order assembled"/>
    <s v="Register Customer info"/>
    <s v="Paid"/>
    <s v="Download"/>
    <n v="778"/>
    <n v="1112.54"/>
  </r>
  <r>
    <s v="AD01-9361"/>
    <n v="2021"/>
    <s v="Sep"/>
    <s v="Website"/>
    <s v="Credit Card"/>
    <s v="Order assembled"/>
    <s v="Register Customer info"/>
    <s v="Paid"/>
    <s v="Shipment"/>
    <n v="327"/>
    <n v="467.61"/>
  </r>
  <r>
    <s v="AD01-9364"/>
    <n v="2021"/>
    <s v="Sep"/>
    <s v="Website"/>
    <s v="Credit Card"/>
    <s v="Order assembled"/>
    <s v="Register Customer info"/>
    <s v="Paid"/>
    <s v="Shipment"/>
    <n v="321"/>
    <n v="459.03"/>
  </r>
  <r>
    <s v="AD01-9361"/>
    <n v="2021"/>
    <s v="Sep"/>
    <s v="Website"/>
    <s v="Credit Card"/>
    <s v="Order assembled"/>
    <s v="Register Customer info"/>
    <s v="Paid"/>
    <s v="Shipment"/>
    <n v="315"/>
    <n v="450.45"/>
  </r>
  <r>
    <s v="AD01-9362"/>
    <n v="2021"/>
    <s v="Sep"/>
    <s v="Website"/>
    <s v="Credit Card"/>
    <s v="Order assembled"/>
    <s v="Register Customer info"/>
    <s v="Paid"/>
    <s v="Download"/>
    <n v="147"/>
    <n v="210.21"/>
  </r>
  <r>
    <s v="AD01-9361"/>
    <n v="2021"/>
    <s v="Sep"/>
    <s v="Website"/>
    <s v="Credit Card"/>
    <s v="Order assembled"/>
    <s v="Register Customer info"/>
    <s v="Paid"/>
    <s v="Download"/>
    <n v="145"/>
    <n v="207.35"/>
  </r>
  <r>
    <s v="AD01-9361"/>
    <n v="2021"/>
    <s v="Sep"/>
    <s v="Website"/>
    <s v="Credit Card"/>
    <s v="Order assembled"/>
    <s v="Register Customer info"/>
    <s v="Paid"/>
    <s v="Download"/>
    <n v="193"/>
    <n v="275.99"/>
  </r>
  <r>
    <s v="AD01-9364"/>
    <n v="2021"/>
    <s v="Sep"/>
    <s v="Website"/>
    <s v="Credit Card"/>
    <s v="Order assembled"/>
    <s v="Register Customer info"/>
    <s v="Paid"/>
    <s v="Shipment"/>
    <n v="323"/>
    <n v="461.89"/>
  </r>
  <r>
    <s v="AD01-9361"/>
    <n v="2021"/>
    <s v="Sep"/>
    <s v="Website"/>
    <s v="Credit Card"/>
    <s v="Order assembled"/>
    <s v="Register Customer info"/>
    <s v="Paid"/>
    <s v="Shipment"/>
    <n v="317"/>
    <n v="453.31"/>
  </r>
  <r>
    <s v="AD01-9364"/>
    <n v="2021"/>
    <s v="Sep"/>
    <s v="Website"/>
    <s v="Credit Card"/>
    <s v="Order assembled"/>
    <s v="Register Customer info"/>
    <s v="Paid"/>
    <s v="Download"/>
    <n v="143"/>
    <n v="204.49"/>
  </r>
  <r>
    <s v="AD01-9361"/>
    <n v="2021"/>
    <s v="Sep"/>
    <s v="Website"/>
    <s v="Credit Card"/>
    <s v="Order assembled"/>
    <s v="Register Customer info"/>
    <s v="Paid"/>
    <s v="Download"/>
    <n v="191"/>
    <n v="273.13"/>
  </r>
  <r>
    <s v="AD01-9364"/>
    <n v="2021"/>
    <s v="Sep"/>
    <s v="Website"/>
    <s v="Credit Card"/>
    <s v="Order assembled"/>
    <s v="Register Customer info"/>
    <s v="Paid"/>
    <s v="Download"/>
    <n v="787"/>
    <n v="1125.4099999999999"/>
  </r>
  <r>
    <s v="AD01-9362"/>
    <n v="2021"/>
    <s v="Apr"/>
    <s v="Branches"/>
    <s v="Credit Card"/>
    <s v="Order assembled"/>
    <s v="Register Customer info"/>
    <s v="Paid"/>
    <s v="Shipment"/>
    <n v="266"/>
    <n v="380.38"/>
  </r>
  <r>
    <s v="AD01-9362"/>
    <n v="2021"/>
    <s v="Apr"/>
    <s v="Branches"/>
    <s v="Credit Card"/>
    <s v="Order assembled"/>
    <s v="Register Customer info"/>
    <s v="Paid"/>
    <s v="Shipment"/>
    <n v="314"/>
    <n v="449.02"/>
  </r>
  <r>
    <s v="AD01-9361"/>
    <n v="2021"/>
    <s v="Apr"/>
    <s v="Branches"/>
    <s v="Credit Card"/>
    <s v="Order assembled"/>
    <s v="Register Customer info"/>
    <s v="Paid"/>
    <s v="Shipment"/>
    <n v="236"/>
    <n v="337.48"/>
  </r>
  <r>
    <s v="AD01-9362"/>
    <n v="2021"/>
    <s v="Apr"/>
    <s v="Branches"/>
    <s v="Credit Card"/>
    <s v="Order assembled"/>
    <s v="Register Customer info"/>
    <s v="Paid"/>
    <s v="Shipment"/>
    <n v="310"/>
    <n v="526.24"/>
  </r>
  <r>
    <s v="AD01-9364"/>
    <n v="2021"/>
    <s v="Apr"/>
    <s v="Branches"/>
    <s v="Credit Card"/>
    <s v="Order assembled"/>
    <s v="Register Customer info"/>
    <s v="Paid"/>
    <s v="Shipment"/>
    <n v="238"/>
    <n v="526.24"/>
  </r>
  <r>
    <s v="AD01-9361"/>
    <n v="2021"/>
    <s v="Apr"/>
    <s v="Branches"/>
    <s v="Credit Card"/>
    <s v="Order assembled"/>
    <s v="Register Customer info"/>
    <s v="Paid"/>
    <s v="Shipment"/>
    <n v="1000"/>
    <n v="1430"/>
  </r>
  <r>
    <s v="AD01-9363"/>
    <n v="2021"/>
    <s v="Apr"/>
    <s v="Branches"/>
    <s v="Credit Card"/>
    <s v="Order assembled"/>
    <s v="Register Customer info"/>
    <s v="Paid"/>
    <s v="Shipment"/>
    <n v="1033"/>
    <n v="1477.19"/>
  </r>
  <r>
    <s v="AD01-9364"/>
    <n v="2021"/>
    <s v="Apr"/>
    <s v="Branches"/>
    <s v="Credit Card"/>
    <s v="Order assembled"/>
    <s v="Register Customer info"/>
    <s v="Paid"/>
    <s v="Shipment"/>
    <n v="240"/>
    <n v="343.2"/>
  </r>
  <r>
    <s v="AD01-9364"/>
    <n v="2021"/>
    <s v="Apr"/>
    <s v="Branches"/>
    <s v="Credit Card"/>
    <s v="Order assembled"/>
    <s v="Register Customer info"/>
    <s v="Paid"/>
    <s v="Shipment"/>
    <n v="267"/>
    <n v="381.81"/>
  </r>
  <r>
    <s v="AD01-9361"/>
    <n v="2021"/>
    <s v="Apr"/>
    <s v="Branches"/>
    <s v="Credit Card"/>
    <s v="Order assembled"/>
    <s v="Register Customer info"/>
    <s v="Paid"/>
    <s v="Shipment"/>
    <n v="237"/>
    <n v="338.90999999999997"/>
  </r>
  <r>
    <s v="AD01-9364"/>
    <n v="2021"/>
    <s v="Apr"/>
    <s v="Branches"/>
    <s v="Credit Card"/>
    <s v="Order assembled"/>
    <s v="Register Customer info"/>
    <s v="Paid"/>
    <s v="Shipment"/>
    <n v="781"/>
    <n v="1116.83"/>
  </r>
  <r>
    <s v="AD01-9361"/>
    <n v="2021"/>
    <s v="Apr"/>
    <s v="Branches"/>
    <s v="Credit Card"/>
    <s v="Order assembled"/>
    <s v="Register Customer info"/>
    <s v="Paid"/>
    <s v="Shipment"/>
    <n v="814"/>
    <n v="1164.02"/>
  </r>
  <r>
    <s v="AD01-9361"/>
    <n v="2021"/>
    <s v="Apr"/>
    <s v="Branches"/>
    <s v="Credit Card"/>
    <s v="Order assembled"/>
    <s v="Register Customer info"/>
    <s v="Paid"/>
    <s v="Shipment"/>
    <n v="263"/>
    <n v="376.09000000000003"/>
  </r>
  <r>
    <s v="AD01-9361"/>
    <n v="2021"/>
    <s v="Apr"/>
    <s v="Branches"/>
    <s v="Credit Card"/>
    <s v="Order assembled"/>
    <s v="Register Customer info"/>
    <s v="Paid"/>
    <s v="Shipment"/>
    <n v="311"/>
    <n v="444.73"/>
  </r>
  <r>
    <s v="AD01-9362"/>
    <n v="2021"/>
    <s v="Apr"/>
    <s v="Branches"/>
    <s v="Credit Card"/>
    <s v="Order assembled"/>
    <s v="Register Customer info"/>
    <s v="Paid"/>
    <s v="Shipment"/>
    <n v="239"/>
    <n v="341.77"/>
  </r>
  <r>
    <s v="AD01-9361"/>
    <n v="2021"/>
    <s v="Aug"/>
    <s v="Branches"/>
    <s v="Credit Card"/>
    <s v="Order assembled"/>
    <s v="Register Customer info"/>
    <s v="Paid"/>
    <s v="Shipment"/>
    <n v="242"/>
    <n v="346.06"/>
  </r>
  <r>
    <s v="AD01-9365"/>
    <n v="2021"/>
    <s v="Aug"/>
    <s v="Branches"/>
    <s v="Credit Card"/>
    <s v="Order assembled"/>
    <s v="Register Customer info"/>
    <s v="Paid"/>
    <s v="Shipment"/>
    <n v="290"/>
    <n v="414.7"/>
  </r>
  <r>
    <s v="AD01-9362"/>
    <n v="2021"/>
    <s v="Aug"/>
    <s v="Website"/>
    <s v="Credit Card"/>
    <s v="Order assembled"/>
    <s v="Register Customer info"/>
    <s v="Paid"/>
    <s v="Shipment"/>
    <n v="218"/>
    <n v="311.74"/>
  </r>
  <r>
    <s v="AD01-9362"/>
    <n v="2021"/>
    <s v="Aug"/>
    <s v="Website"/>
    <s v="Credit Card"/>
    <s v="Order assembled"/>
    <s v="Register Customer info"/>
    <s v="Paid"/>
    <s v="Shipment"/>
    <n v="244"/>
    <n v="526.24"/>
  </r>
  <r>
    <s v="AD01-9361"/>
    <n v="2021"/>
    <s v="Aug"/>
    <s v="Website"/>
    <s v="Credit Card"/>
    <s v="Order assembled"/>
    <s v="Register Customer info"/>
    <s v="Paid"/>
    <s v="Shipment"/>
    <n v="292"/>
    <n v="526.24"/>
  </r>
  <r>
    <s v="AD01-9362"/>
    <n v="2021"/>
    <s v="Aug"/>
    <s v="Website"/>
    <s v="Credit Card"/>
    <s v="Order assembled"/>
    <s v="Register Customer info"/>
    <s v="Paid"/>
    <s v="Shipment"/>
    <n v="1003"/>
    <n v="1434.29"/>
  </r>
  <r>
    <s v="AD01-9362"/>
    <n v="2021"/>
    <s v="Aug"/>
    <s v="Website"/>
    <s v="Credit Card"/>
    <s v="Order assembled"/>
    <s v="Register Customer info"/>
    <s v="Paid"/>
    <s v="Shipment"/>
    <n v="1037"/>
    <n v="1482.9099999999999"/>
  </r>
  <r>
    <s v="AD01-9361"/>
    <n v="2021"/>
    <s v="Aug"/>
    <s v="Website"/>
    <s v="Credit Card"/>
    <s v="Order assembled"/>
    <s v="Register Customer info"/>
    <s v="Paid"/>
    <s v="Shipment"/>
    <n v="216"/>
    <n v="308.88"/>
  </r>
  <r>
    <s v="AD01-9361"/>
    <n v="2021"/>
    <s v="Aug"/>
    <s v="Website"/>
    <s v="Credit Card"/>
    <s v="Order assembled"/>
    <s v="Register Customer info"/>
    <s v="Paid"/>
    <s v="Shipment"/>
    <n v="243"/>
    <n v="347.49"/>
  </r>
  <r>
    <s v="AD01-9361"/>
    <n v="2021"/>
    <s v="Aug"/>
    <s v="Website"/>
    <s v="Credit Card"/>
    <s v="Order assembled"/>
    <s v="Register Customer info"/>
    <s v="Paid"/>
    <s v="Shipment"/>
    <n v="291"/>
    <n v="416.13"/>
  </r>
  <r>
    <s v="AD01-9362"/>
    <n v="2021"/>
    <s v="Aug"/>
    <s v="Website"/>
    <s v="Credit Card"/>
    <s v="Order assembled"/>
    <s v="Register Customer info"/>
    <s v="Paid"/>
    <s v="Shipment"/>
    <n v="219"/>
    <n v="313.17"/>
  </r>
  <r>
    <s v="AD01-9361"/>
    <n v="2021"/>
    <s v="Aug"/>
    <s v="Website"/>
    <s v="Credit Card"/>
    <s v="Order assembled"/>
    <s v="Register Customer info"/>
    <s v="Paid"/>
    <s v="Shipment"/>
    <n v="818"/>
    <n v="1169.74"/>
  </r>
  <r>
    <s v="AD01-9362"/>
    <n v="2021"/>
    <s v="Aug"/>
    <s v="Website"/>
    <s v="Credit Card"/>
    <s v="Order assembled"/>
    <s v="Register Customer info"/>
    <s v="Paid"/>
    <s v="Shipment"/>
    <n v="871"/>
    <n v="1245.53"/>
  </r>
  <r>
    <s v="AD01-9362"/>
    <n v="2021"/>
    <s v="Aug"/>
    <s v="Website"/>
    <s v="Credit Card"/>
    <s v="Order assembled"/>
    <s v="Register Customer info"/>
    <s v="Paid"/>
    <s v="Shipment"/>
    <n v="245"/>
    <n v="350.35"/>
  </r>
  <r>
    <s v="AD01-9361"/>
    <n v="2021"/>
    <s v="Aug"/>
    <s v="Website"/>
    <s v="Credit Card"/>
    <s v="Order assembled"/>
    <s v="Register Customer info"/>
    <s v="Paid"/>
    <s v="Shipment"/>
    <n v="293"/>
    <n v="418.99"/>
  </r>
  <r>
    <s v="AD01-9361"/>
    <n v="2021"/>
    <s v="Aug"/>
    <s v="Website"/>
    <s v="Credit Card"/>
    <s v="Order assembled"/>
    <s v="Register Customer info"/>
    <s v="Paid"/>
    <s v="Shipment"/>
    <n v="215"/>
    <n v="307.45"/>
  </r>
  <r>
    <s v="AD01-9361"/>
    <n v="2021"/>
    <s v="Dec"/>
    <s v="Website"/>
    <s v="Credit Card"/>
    <s v="Order assembled"/>
    <s v="Register Customer info"/>
    <s v="Paid"/>
    <s v="Download"/>
    <n v="248"/>
    <n v="354.64"/>
  </r>
  <r>
    <s v="AD01-9363"/>
    <n v="2021"/>
    <s v="Dec"/>
    <s v="Website"/>
    <s v="Credit Card"/>
    <s v="Order assembled"/>
    <s v="Register Customer info"/>
    <s v="Paid"/>
    <s v="Download"/>
    <n v="242"/>
    <n v="346.06"/>
  </r>
  <r>
    <s v="AD01-9362"/>
    <n v="2021"/>
    <s v="Dec"/>
    <s v="Website"/>
    <s v="Credit Card"/>
    <s v="Order assembled"/>
    <s v="Register Customer info"/>
    <s v="Paid"/>
    <s v="Download"/>
    <n v="236"/>
    <n v="337.48"/>
  </r>
  <r>
    <s v="AD01-9362"/>
    <n v="2021"/>
    <s v="Dec"/>
    <s v="Website"/>
    <s v="Credit Card"/>
    <s v="Order assembled"/>
    <s v="Register Customer info"/>
    <s v="Paid"/>
    <s v="Shipment"/>
    <n v="224"/>
    <n v="320.32"/>
  </r>
  <r>
    <s v="AD01-9361"/>
    <n v="2021"/>
    <s v="Dec"/>
    <s v="Website"/>
    <s v="Credit Card"/>
    <s v="Order assembled"/>
    <s v="Register Customer info"/>
    <s v="Paid"/>
    <s v="Shipment"/>
    <n v="250"/>
    <n v="357.5"/>
  </r>
  <r>
    <s v="AD01-9364"/>
    <n v="2021"/>
    <s v="Dec"/>
    <s v="Website"/>
    <s v="Credit Card"/>
    <s v="Order assembled"/>
    <s v="Register Customer info"/>
    <s v="Paid"/>
    <s v="Shipment"/>
    <n v="244"/>
    <n v="348.92"/>
  </r>
  <r>
    <s v="AD01-9364"/>
    <n v="2021"/>
    <s v="Dec"/>
    <s v="Website"/>
    <s v="Credit Card"/>
    <s v="Order assembled"/>
    <s v="Register Customer info"/>
    <s v="Paid"/>
    <s v="Shipment"/>
    <n v="238"/>
    <n v="340.34000000000003"/>
  </r>
  <r>
    <s v="AD01-9362"/>
    <n v="2021"/>
    <s v="Dec"/>
    <s v="Website"/>
    <s v="Credit Card"/>
    <s v="Order assembled"/>
    <s v="Register Customer info"/>
    <s v="Paid"/>
    <s v="Shipment"/>
    <n v="220"/>
    <n v="526.24"/>
  </r>
  <r>
    <s v="AD01-9362"/>
    <n v="2021"/>
    <s v="Dec"/>
    <s v="Website"/>
    <s v="Credit Card"/>
    <s v="Order assembled"/>
    <s v="Register Customer info"/>
    <s v="Paid"/>
    <s v="Shipment"/>
    <n v="268"/>
    <n v="526.24"/>
  </r>
  <r>
    <s v="AD01-9362"/>
    <n v="2021"/>
    <s v="Dec"/>
    <s v="Website"/>
    <s v="Credit Card"/>
    <s v="Order assembled"/>
    <s v="Register Customer info"/>
    <s v="Paid"/>
    <s v="Shipment"/>
    <n v="1007"/>
    <n v="1440.01"/>
  </r>
  <r>
    <s v="AD01-9362"/>
    <n v="2021"/>
    <s v="Dec"/>
    <s v="Website"/>
    <s v="Credit Card"/>
    <s v="Order assembled"/>
    <s v="Register Customer info"/>
    <s v="Paid"/>
    <s v="Shipment"/>
    <n v="1040"/>
    <n v="1487.2"/>
  </r>
  <r>
    <s v="AD01-9361"/>
    <n v="2021"/>
    <s v="Dec"/>
    <s v="Website"/>
    <s v="Credit Card"/>
    <s v="Order assembled"/>
    <s v="Register Customer info"/>
    <s v="Paid"/>
    <s v="Shipment"/>
    <n v="225"/>
    <n v="321.75"/>
  </r>
  <r>
    <s v="AD01-9361"/>
    <n v="2021"/>
    <s v="Dec"/>
    <s v="Website"/>
    <s v="Credit Card"/>
    <s v="Order assembled"/>
    <s v="Register Customer info"/>
    <s v="Paid"/>
    <s v="Shipment"/>
    <n v="267"/>
    <n v="381.81"/>
  </r>
  <r>
    <s v="AD01-9362"/>
    <n v="2021"/>
    <s v="Dec"/>
    <s v="Website"/>
    <s v="Credit Card"/>
    <s v="Order assembled"/>
    <s v="Register Customer info"/>
    <s v="Paid"/>
    <s v="Shipment"/>
    <n v="247"/>
    <n v="353.21"/>
  </r>
  <r>
    <s v="AD01-9362"/>
    <n v="2021"/>
    <s v="Dec"/>
    <s v="Website"/>
    <s v="Credit Card"/>
    <s v="Order assembled"/>
    <s v="Register Customer info"/>
    <s v="Paid"/>
    <s v="Shipment"/>
    <n v="241"/>
    <n v="344.63"/>
  </r>
  <r>
    <s v="AD01-9362"/>
    <n v="2021"/>
    <s v="Dec"/>
    <s v="Website"/>
    <s v="Credit Card"/>
    <s v="Order assembled"/>
    <s v="Register Customer info"/>
    <s v="Paid"/>
    <s v="Shipment"/>
    <n v="235"/>
    <n v="336.05"/>
  </r>
  <r>
    <s v="AD01-9364"/>
    <n v="2021"/>
    <s v="Dec"/>
    <s v="Website"/>
    <s v="Credit Card"/>
    <s v="Order assembled"/>
    <s v="Register Customer info"/>
    <s v="Paid"/>
    <s v="Shipment"/>
    <n v="788"/>
    <n v="1126.8399999999999"/>
  </r>
  <r>
    <s v="AD01-9362"/>
    <n v="2021"/>
    <s v="Dec"/>
    <s v="Website"/>
    <s v="Credit Card"/>
    <s v="Order assembled"/>
    <s v="Register Customer info"/>
    <s v="Paid"/>
    <s v="Shipment"/>
    <n v="821"/>
    <n v="1174.03"/>
  </r>
  <r>
    <s v="AD01-9361"/>
    <n v="2021"/>
    <s v="Dec"/>
    <s v="Website"/>
    <s v="Credit Card"/>
    <s v="Order assembled"/>
    <s v="Register Customer info"/>
    <s v="Paid"/>
    <s v="Download"/>
    <n v="245"/>
    <n v="350.35"/>
  </r>
  <r>
    <s v="AD01-9361"/>
    <n v="2021"/>
    <s v="Dec"/>
    <s v="Website"/>
    <s v="Credit Card"/>
    <s v="Order assembled"/>
    <s v="Register Customer info"/>
    <s v="Paid"/>
    <s v="Download"/>
    <n v="239"/>
    <n v="341.77"/>
  </r>
  <r>
    <s v="AD01-9364"/>
    <n v="2021"/>
    <s v="Dec"/>
    <s v="Website"/>
    <s v="Credit Card"/>
    <s v="Order assembled"/>
    <s v="Register Customer info"/>
    <s v="Paid"/>
    <s v="Shipment"/>
    <n v="221"/>
    <n v="316.02999999999997"/>
  </r>
  <r>
    <s v="AD01-9361"/>
    <n v="2021"/>
    <s v="Dec"/>
    <s v="Website"/>
    <s v="Credit Card"/>
    <s v="Order assembled"/>
    <s v="Register Customer info"/>
    <s v="Paid"/>
    <s v="Shipment"/>
    <n v="269"/>
    <n v="384.67"/>
  </r>
  <r>
    <s v="AD01-9361"/>
    <n v="2021"/>
    <s v="Feb"/>
    <s v="Website"/>
    <s v="Credit Card"/>
    <s v="Order assembled"/>
    <s v="Register Customer info"/>
    <s v="Paid"/>
    <s v="Shipment"/>
    <n v="278"/>
    <n v="397.53999999999996"/>
  </r>
  <r>
    <s v="AD01-9362"/>
    <n v="2021"/>
    <s v="Feb"/>
    <s v="Website"/>
    <s v="Credit Card"/>
    <s v="Order assembled"/>
    <s v="Register Customer info"/>
    <s v="Paid"/>
    <s v="Shipment"/>
    <n v="320"/>
    <n v="457.6"/>
  </r>
  <r>
    <s v="AD01-9362"/>
    <n v="2021"/>
    <s v="Feb"/>
    <s v="Website"/>
    <s v="Credit Card"/>
    <s v="Order assembled"/>
    <s v="Register Customer info"/>
    <s v="Paid"/>
    <s v="Shipment"/>
    <n v="248"/>
    <n v="354.64"/>
  </r>
  <r>
    <s v="AD01-9361"/>
    <n v="2021"/>
    <s v="Feb"/>
    <s v="Website"/>
    <s v="Credit Card"/>
    <s v="Order assembled"/>
    <s v="Register Customer info"/>
    <s v="Paid"/>
    <s v="Shipment"/>
    <n v="274"/>
    <n v="526.24"/>
  </r>
  <r>
    <s v="AD01-9362"/>
    <n v="2021"/>
    <s v="Feb"/>
    <s v="Website"/>
    <s v="Credit Card"/>
    <s v="Order assembled"/>
    <s v="Register Customer info"/>
    <s v="Paid"/>
    <s v="Shipment"/>
    <n v="322"/>
    <n v="526.24"/>
  </r>
  <r>
    <s v="AD01-9362"/>
    <n v="2021"/>
    <s v="Feb"/>
    <s v="Website"/>
    <s v="Credit Card"/>
    <s v="Order assembled"/>
    <s v="Register Customer info"/>
    <s v="Paid"/>
    <s v="Shipment"/>
    <n v="250"/>
    <n v="526.24"/>
  </r>
  <r>
    <s v="AD01-9365"/>
    <n v="2021"/>
    <s v="Feb"/>
    <s v="Website"/>
    <s v="Credit Card"/>
    <s v="Order assembled"/>
    <s v="Register Customer info"/>
    <s v="Paid"/>
    <s v="Shipment"/>
    <n v="998"/>
    <n v="1427.1399999999999"/>
  </r>
  <r>
    <s v="AD01-9362"/>
    <n v="2021"/>
    <s v="Feb"/>
    <s v="Website"/>
    <s v="Credit Card"/>
    <s v="Order assembled"/>
    <s v="Register Customer info"/>
    <s v="Paid"/>
    <s v="Shipment"/>
    <n v="1031"/>
    <n v="1474.33"/>
  </r>
  <r>
    <s v="AD01-9361"/>
    <n v="2021"/>
    <s v="Feb"/>
    <s v="Website"/>
    <s v="Credit Card"/>
    <s v="Order assembled"/>
    <s v="Register Customer info"/>
    <s v="Paid"/>
    <s v="Shipment"/>
    <n v="321"/>
    <n v="459.03"/>
  </r>
  <r>
    <s v="AD01-9365"/>
    <n v="2021"/>
    <s v="Feb"/>
    <s v="Website"/>
    <s v="Credit Card"/>
    <s v="Order assembled"/>
    <s v="Register Customer info"/>
    <s v="Paid"/>
    <s v="Shipment"/>
    <n v="249"/>
    <n v="356.07"/>
  </r>
  <r>
    <s v="AD01-9362"/>
    <n v="2021"/>
    <s v="Feb"/>
    <s v="Website"/>
    <s v="Credit Card"/>
    <s v="Order assembled"/>
    <s v="Register Customer info"/>
    <s v="Paid"/>
    <s v="Shipment"/>
    <n v="779"/>
    <n v="1113.97"/>
  </r>
  <r>
    <s v="AD01-9361"/>
    <n v="2021"/>
    <s v="Feb"/>
    <s v="Website"/>
    <s v="Credit Card"/>
    <s v="Order assembled"/>
    <s v="Register Customer info"/>
    <s v="Paid"/>
    <s v="Shipment"/>
    <n v="812"/>
    <n v="1161.1599999999999"/>
  </r>
  <r>
    <s v="AD01-9361"/>
    <n v="2021"/>
    <s v="Feb"/>
    <s v="Website"/>
    <s v="Credit Card"/>
    <s v="Order assembled"/>
    <s v="Register Customer info"/>
    <s v="Paid"/>
    <s v="Shipment"/>
    <n v="866"/>
    <n v="1238.3800000000001"/>
  </r>
  <r>
    <s v="AD01-9362"/>
    <n v="2021"/>
    <s v="Feb"/>
    <s v="Website"/>
    <s v="Credit Card"/>
    <s v="Order assembled"/>
    <s v="Register Customer info"/>
    <s v="Paid"/>
    <s v="Shipment"/>
    <n v="275"/>
    <n v="393.25"/>
  </r>
  <r>
    <s v="AD01-9362"/>
    <n v="2021"/>
    <s v="Feb"/>
    <s v="Website"/>
    <s v="Credit Card"/>
    <s v="Order assembled"/>
    <s v="Register Customer info"/>
    <s v="Paid"/>
    <s v="Shipment"/>
    <n v="323"/>
    <n v="461.89"/>
  </r>
  <r>
    <s v="AD01-9361"/>
    <n v="2021"/>
    <s v="Feb"/>
    <s v="Website"/>
    <s v="Credit Card"/>
    <s v="Order assembled"/>
    <s v="Register Customer info"/>
    <s v="Paid"/>
    <s v="Shipment"/>
    <n v="251"/>
    <n v="358.93"/>
  </r>
  <r>
    <s v="AD01-9361"/>
    <n v="2021"/>
    <s v="Jan"/>
    <s v="Website"/>
    <s v="Credit Card"/>
    <s v="Order assembled"/>
    <s v="Register Customer info"/>
    <s v="Paid"/>
    <s v="Shipment"/>
    <n v="326"/>
    <n v="466.18"/>
  </r>
  <r>
    <s v="AD01-9361"/>
    <n v="2021"/>
    <s v="Jan"/>
    <s v="Website"/>
    <s v="Credit Card"/>
    <s v="Order assembled"/>
    <s v="Register Customer info"/>
    <s v="Paid"/>
    <s v="Shipment"/>
    <n v="254"/>
    <n v="363.22"/>
  </r>
  <r>
    <s v="AD01-9364"/>
    <n v="2021"/>
    <s v="Jan"/>
    <s v="Website"/>
    <s v="Credit Card"/>
    <s v="Order assembled"/>
    <s v="Register Customer info"/>
    <s v="Paid"/>
    <s v="Shipment"/>
    <n v="280"/>
    <n v="526.24"/>
  </r>
  <r>
    <s v="AD01-9362"/>
    <n v="2021"/>
    <s v="Jan"/>
    <s v="Website"/>
    <s v="Credit Card"/>
    <s v="Order assembled"/>
    <s v="Register Customer info"/>
    <s v="Paid"/>
    <s v="Shipment"/>
    <n v="328"/>
    <n v="526.24"/>
  </r>
  <r>
    <s v="AD01-9364"/>
    <n v="2021"/>
    <s v="Jan"/>
    <s v="Website"/>
    <s v="Credit Card"/>
    <s v="Order assembled"/>
    <s v="Register Customer info"/>
    <s v="Paid"/>
    <s v="Shipment"/>
    <n v="256"/>
    <n v="526.24"/>
  </r>
  <r>
    <s v="AD01-9364"/>
    <n v="2021"/>
    <s v="Jan"/>
    <s v="Website"/>
    <s v="Credit Card"/>
    <s v="Order assembled"/>
    <s v="Register Customer info"/>
    <s v="Paid"/>
    <s v="Shipment"/>
    <n v="997"/>
    <n v="1425.71"/>
  </r>
  <r>
    <s v="AD01-9363"/>
    <n v="2021"/>
    <s v="Jan"/>
    <s v="Website"/>
    <s v="Credit Card"/>
    <s v="Order assembled"/>
    <s v="Register Customer info"/>
    <s v="Paid"/>
    <s v="Shipment"/>
    <n v="1030"/>
    <n v="1472.9"/>
  </r>
  <r>
    <s v="AD01-9363"/>
    <n v="2021"/>
    <s v="Jan"/>
    <s v="Website"/>
    <s v="Credit Card"/>
    <s v="Order assembled"/>
    <s v="Register Customer info"/>
    <s v="Paid"/>
    <s v="Shipment"/>
    <n v="252"/>
    <n v="360.36"/>
  </r>
  <r>
    <s v="AD01-9363"/>
    <n v="2021"/>
    <s v="Jan"/>
    <s v="Website"/>
    <s v="Credit Card"/>
    <s v="Order assembled"/>
    <s v="Register Customer info"/>
    <s v="Paid"/>
    <s v="Shipment"/>
    <n v="279"/>
    <n v="398.97"/>
  </r>
  <r>
    <s v="AD01-9362"/>
    <n v="2021"/>
    <s v="Jan"/>
    <s v="Website"/>
    <s v="Credit Card"/>
    <s v="Order assembled"/>
    <s v="Register Customer info"/>
    <s v="Paid"/>
    <s v="Shipment"/>
    <n v="327"/>
    <n v="467.61"/>
  </r>
  <r>
    <s v="AD01-9364"/>
    <n v="2021"/>
    <s v="Jan"/>
    <s v="Website"/>
    <s v="Credit Card"/>
    <s v="Order assembled"/>
    <s v="Register Customer info"/>
    <s v="Paid"/>
    <s v="Shipment"/>
    <n v="255"/>
    <n v="364.65"/>
  </r>
  <r>
    <s v="AD01-9364"/>
    <n v="2021"/>
    <s v="Jan"/>
    <s v="Website"/>
    <s v="Credit Card"/>
    <s v="Order assembled"/>
    <s v="Register Customer info"/>
    <s v="Paid"/>
    <s v="Shipment"/>
    <n v="778"/>
    <n v="1112.54"/>
  </r>
  <r>
    <s v="AD01-9364"/>
    <n v="2021"/>
    <s v="Jan"/>
    <s v="Website"/>
    <s v="Credit Card"/>
    <s v="Order assembled"/>
    <s v="Register Customer info"/>
    <s v="Paid"/>
    <s v="Shipment"/>
    <n v="865"/>
    <n v="1236.95"/>
  </r>
  <r>
    <s v="AD01-9361"/>
    <n v="2021"/>
    <s v="Jan"/>
    <s v="Website"/>
    <s v="Credit Card"/>
    <s v="Order assembled"/>
    <s v="Register Customer info"/>
    <s v="Paid"/>
    <s v="Shipment"/>
    <n v="281"/>
    <n v="401.83"/>
  </r>
  <r>
    <s v="AD01-9364"/>
    <n v="2021"/>
    <s v="Jan"/>
    <s v="Website"/>
    <s v="Credit Card"/>
    <s v="Order assembled"/>
    <s v="Register Customer info"/>
    <s v="Paid"/>
    <s v="Shipment"/>
    <n v="329"/>
    <n v="470.47"/>
  </r>
  <r>
    <s v="AD01-9361"/>
    <n v="2021"/>
    <s v="Jul"/>
    <s v="Website"/>
    <s v="Credit Card"/>
    <s v="Order assembled"/>
    <s v="Register Customer info"/>
    <s v="Paid"/>
    <s v="Shipment"/>
    <n v="248"/>
    <n v="354.64"/>
  </r>
  <r>
    <s v="AD01-9361"/>
    <n v="2021"/>
    <s v="Jul"/>
    <s v="Website"/>
    <s v="Credit Card"/>
    <s v="Order assembled"/>
    <s v="Register Customer info"/>
    <s v="Paid"/>
    <s v="Shipment"/>
    <n v="296"/>
    <n v="423.28"/>
  </r>
  <r>
    <s v="AD01-9361"/>
    <n v="2021"/>
    <s v="Jul"/>
    <s v="Website"/>
    <s v="Credit Card"/>
    <s v="Order assembled"/>
    <s v="Register Customer info"/>
    <s v="Paid"/>
    <s v="Shipment"/>
    <n v="224"/>
    <n v="320.32"/>
  </r>
  <r>
    <s v="AD01-9361"/>
    <n v="2021"/>
    <s v="Jul"/>
    <s v="Website"/>
    <s v="Credit Card"/>
    <s v="Order assembled"/>
    <s v="Register Customer info"/>
    <s v="Paid"/>
    <s v="Shipment"/>
    <n v="250"/>
    <n v="526.24"/>
  </r>
  <r>
    <s v="AD01-9361"/>
    <n v="2021"/>
    <s v="Jul"/>
    <s v="Website"/>
    <s v="Credit Card"/>
    <s v="Order assembled"/>
    <s v="Register Customer info"/>
    <s v="Paid"/>
    <s v="Shipment"/>
    <n v="298"/>
    <n v="526.24"/>
  </r>
  <r>
    <s v="AD01-9362"/>
    <n v="2021"/>
    <s v="Jul"/>
    <s v="Website"/>
    <s v="Credit Card"/>
    <s v="Order assembled"/>
    <s v="Register Customer info"/>
    <s v="Paid"/>
    <s v="Shipment"/>
    <n v="220"/>
    <n v="526.24"/>
  </r>
  <r>
    <s v="AD01-9365"/>
    <n v="2021"/>
    <s v="Jul"/>
    <s v="Website"/>
    <s v="Credit Card"/>
    <s v="Order assembled"/>
    <s v="Register Customer info"/>
    <s v="Paid"/>
    <s v="Shipment"/>
    <n v="1036"/>
    <n v="1481.48"/>
  </r>
  <r>
    <s v="AD01-9363"/>
    <n v="2021"/>
    <s v="Jul"/>
    <s v="Website"/>
    <s v="Credit Card"/>
    <s v="Order assembled"/>
    <s v="Register Customer info"/>
    <s v="Paid"/>
    <s v="Shipment"/>
    <n v="222"/>
    <n v="317.45999999999998"/>
  </r>
  <r>
    <s v="AD01-9363"/>
    <n v="2021"/>
    <s v="Jul"/>
    <s v="Website"/>
    <s v="Credit Card"/>
    <s v="Order assembled"/>
    <s v="Register Customer info"/>
    <s v="Paid"/>
    <s v="Shipment"/>
    <n v="249"/>
    <n v="356.07"/>
  </r>
  <r>
    <s v="AD01-9361"/>
    <n v="2021"/>
    <s v="Jul"/>
    <s v="Website"/>
    <s v="Credit Card"/>
    <s v="Order assembled"/>
    <s v="Register Customer info"/>
    <s v="Paid"/>
    <s v="Shipment"/>
    <n v="297"/>
    <n v="424.71"/>
  </r>
  <r>
    <s v="AD01-9362"/>
    <n v="2021"/>
    <s v="Jul"/>
    <s v="Website"/>
    <s v="Credit Card"/>
    <s v="Order assembled"/>
    <s v="Register Customer info"/>
    <s v="Paid"/>
    <s v="Shipment"/>
    <n v="784"/>
    <n v="1121.1199999999999"/>
  </r>
  <r>
    <s v="AD01-9361"/>
    <n v="2021"/>
    <s v="Jul"/>
    <s v="Website"/>
    <s v="Credit Card"/>
    <s v="Order assembled"/>
    <s v="Register Customer info"/>
    <s v="Paid"/>
    <s v="Shipment"/>
    <n v="817"/>
    <n v="1168.31"/>
  </r>
  <r>
    <s v="AD01-9361"/>
    <n v="2021"/>
    <s v="Jul"/>
    <s v="Website"/>
    <s v="Credit Card"/>
    <s v="Order assembled"/>
    <s v="Register Customer info"/>
    <s v="Paid"/>
    <s v="Shipment"/>
    <n v="870"/>
    <n v="1244.0999999999999"/>
  </r>
  <r>
    <s v="AD01-9361"/>
    <n v="2021"/>
    <s v="Jul"/>
    <s v="Website"/>
    <s v="Credit Card"/>
    <s v="Order assembled"/>
    <s v="Register Customer info"/>
    <s v="Paid"/>
    <s v="Shipment"/>
    <n v="251"/>
    <n v="358.93"/>
  </r>
  <r>
    <s v="AD01-9361"/>
    <n v="2021"/>
    <s v="Jul"/>
    <s v="Website"/>
    <s v="Credit Card"/>
    <s v="Order assembled"/>
    <s v="Register Customer info"/>
    <s v="Paid"/>
    <s v="Shipment"/>
    <n v="221"/>
    <n v="316.02999999999997"/>
  </r>
  <r>
    <s v="AD01-9362"/>
    <n v="2021"/>
    <s v="Jun"/>
    <s v="Website"/>
    <s v="Credit Card"/>
    <s v="Order assembled"/>
    <s v="Register Customer info"/>
    <s v="Paid"/>
    <s v="Shipment"/>
    <n v="254"/>
    <n v="363.22"/>
  </r>
  <r>
    <s v="AD01-9361"/>
    <n v="2021"/>
    <s v="Jun"/>
    <s v="Website"/>
    <s v="Credit Card"/>
    <s v="Order assembled"/>
    <s v="Register Customer info"/>
    <s v="Paid"/>
    <s v="Shipment"/>
    <n v="302"/>
    <n v="431.86"/>
  </r>
  <r>
    <s v="AD01-9365"/>
    <n v="2021"/>
    <s v="Jun"/>
    <s v="Website"/>
    <s v="Credit Card"/>
    <s v="Order assembled"/>
    <s v="Register Customer info"/>
    <s v="Paid"/>
    <s v="Shipment"/>
    <n v="230"/>
    <n v="328.9"/>
  </r>
  <r>
    <s v="AD01-9362"/>
    <n v="2021"/>
    <s v="Jun"/>
    <s v="Website"/>
    <s v="Credit Card"/>
    <s v="Order assembled"/>
    <s v="Register Customer info"/>
    <s v="Paid"/>
    <s v="Shipment"/>
    <n v="256"/>
    <n v="526.24"/>
  </r>
  <r>
    <s v="AD01-9361"/>
    <n v="2021"/>
    <s v="Jun"/>
    <s v="Website"/>
    <s v="Credit Card"/>
    <s v="Order assembled"/>
    <s v="Register Customer info"/>
    <s v="Paid"/>
    <s v="Shipment"/>
    <n v="226"/>
    <n v="526.24"/>
  </r>
  <r>
    <s v="AD01-9361"/>
    <n v="2021"/>
    <s v="Jun"/>
    <s v="Website"/>
    <s v="Credit Card"/>
    <s v="Order assembled"/>
    <s v="Register Customer info"/>
    <s v="Paid"/>
    <s v="Shipment"/>
    <n v="1002"/>
    <n v="1432.8600000000001"/>
  </r>
  <r>
    <s v="AD01-9364"/>
    <n v="2021"/>
    <s v="Jun"/>
    <s v="Website"/>
    <s v="Credit Card"/>
    <s v="Order assembled"/>
    <s v="Register Customer info"/>
    <s v="Paid"/>
    <s v="Shipment"/>
    <n v="1035"/>
    <n v="1480.05"/>
  </r>
  <r>
    <s v="AD01-9361"/>
    <n v="2021"/>
    <s v="Jun"/>
    <s v="Website"/>
    <s v="Credit Card"/>
    <s v="Order assembled"/>
    <s v="Register Customer info"/>
    <s v="Paid"/>
    <s v="Shipment"/>
    <n v="228"/>
    <n v="326.03999999999996"/>
  </r>
  <r>
    <s v="AD01-9361"/>
    <n v="2021"/>
    <s v="Jun"/>
    <s v="Website"/>
    <s v="Credit Card"/>
    <s v="Order assembled"/>
    <s v="Register Customer info"/>
    <s v="Paid"/>
    <s v="Shipment"/>
    <n v="255"/>
    <n v="364.65"/>
  </r>
  <r>
    <s v="AD01-9362"/>
    <n v="2021"/>
    <s v="Jun"/>
    <s v="Website"/>
    <s v="Credit Card"/>
    <s v="Order assembled"/>
    <s v="Register Customer info"/>
    <s v="Paid"/>
    <s v="Shipment"/>
    <n v="303"/>
    <n v="433.28999999999996"/>
  </r>
  <r>
    <s v="AD01-9361"/>
    <n v="2021"/>
    <s v="Jun"/>
    <s v="Website"/>
    <s v="Credit Card"/>
    <s v="Order assembled"/>
    <s v="Register Customer info"/>
    <s v="Paid"/>
    <s v="Shipment"/>
    <n v="225"/>
    <n v="321.75"/>
  </r>
  <r>
    <s v="AD01-9361"/>
    <n v="2021"/>
    <s v="Jun"/>
    <s v="Website"/>
    <s v="Credit Card"/>
    <s v="Order assembled"/>
    <s v="Register Customer info"/>
    <s v="Paid"/>
    <s v="Shipment"/>
    <n v="783"/>
    <n v="1119.69"/>
  </r>
  <r>
    <s v="AD01-9364"/>
    <n v="2021"/>
    <s v="Jun"/>
    <s v="Website"/>
    <s v="Credit Card"/>
    <s v="Order assembled"/>
    <s v="Register Customer info"/>
    <s v="Paid"/>
    <s v="Shipment"/>
    <n v="816"/>
    <n v="1166.8800000000001"/>
  </r>
  <r>
    <s v="AD01-9362"/>
    <n v="2021"/>
    <s v="Jun"/>
    <s v="Website"/>
    <s v="Credit Card"/>
    <s v="Order assembled"/>
    <s v="Register Customer info"/>
    <s v="Paid"/>
    <s v="Shipment"/>
    <n v="869"/>
    <n v="1242.67"/>
  </r>
  <r>
    <s v="AD01-9365"/>
    <n v="2021"/>
    <s v="Jun"/>
    <s v="Website"/>
    <s v="Credit Card"/>
    <s v="Order assembled"/>
    <s v="Register Customer info"/>
    <s v="Paid"/>
    <s v="Shipment"/>
    <n v="257"/>
    <n v="367.51"/>
  </r>
  <r>
    <s v="AD01-9362"/>
    <n v="2021"/>
    <s v="Jun"/>
    <s v="Website"/>
    <s v="Credit Card"/>
    <s v="Order assembled"/>
    <s v="Register Customer info"/>
    <s v="Paid"/>
    <s v="Shipment"/>
    <n v="299"/>
    <n v="427.57"/>
  </r>
  <r>
    <s v="AD01-9362"/>
    <n v="2021"/>
    <s v="Jun"/>
    <s v="Website"/>
    <s v="Credit Card"/>
    <s v="Order assembled"/>
    <s v="Register Customer info"/>
    <s v="Paid"/>
    <s v="Shipment"/>
    <n v="227"/>
    <n v="324.61"/>
  </r>
  <r>
    <s v="AD01-9361"/>
    <n v="2021"/>
    <s v="Mar"/>
    <s v="Website"/>
    <s v="Credit Card"/>
    <s v="Order assembled"/>
    <s v="Register Customer info"/>
    <s v="Paid"/>
    <s v="Shipment"/>
    <n v="272"/>
    <n v="388.96"/>
  </r>
  <r>
    <s v="AD01-9362"/>
    <n v="2021"/>
    <s v="Mar"/>
    <s v="Website"/>
    <s v="Credit Card"/>
    <s v="Order assembled"/>
    <s v="Register Customer info"/>
    <s v="Paid"/>
    <s v="Shipment"/>
    <n v="242"/>
    <n v="346.06"/>
  </r>
  <r>
    <s v="AD01-9362"/>
    <n v="2021"/>
    <s v="Mar"/>
    <s v="Website"/>
    <s v="Credit Card"/>
    <s v="Order assembled"/>
    <s v="Register Customer info"/>
    <s v="Paid"/>
    <s v="Shipment"/>
    <n v="268"/>
    <n v="526.24"/>
  </r>
  <r>
    <s v="AD01-9362"/>
    <n v="2021"/>
    <s v="Mar"/>
    <s v="Website"/>
    <s v="Credit Card"/>
    <s v="Order assembled"/>
    <s v="Register Customer info"/>
    <s v="Paid"/>
    <s v="Shipment"/>
    <n v="316"/>
    <n v="526.24"/>
  </r>
  <r>
    <s v="AD01-9361"/>
    <n v="2021"/>
    <s v="Mar"/>
    <s v="Website"/>
    <s v="Credit Card"/>
    <s v="Order assembled"/>
    <s v="Register Customer info"/>
    <s v="Paid"/>
    <s v="Shipment"/>
    <n v="244"/>
    <n v="526.24"/>
  </r>
  <r>
    <s v="AD01-9362"/>
    <n v="2021"/>
    <s v="Mar"/>
    <s v="Website"/>
    <s v="Credit Card"/>
    <s v="Order assembled"/>
    <s v="Register Customer info"/>
    <s v="Paid"/>
    <s v="Shipment"/>
    <n v="999"/>
    <n v="1428.57"/>
  </r>
  <r>
    <s v="AD01-9364"/>
    <n v="2021"/>
    <s v="Mar"/>
    <s v="Website"/>
    <s v="Credit Card"/>
    <s v="Order assembled"/>
    <s v="Register Customer info"/>
    <s v="Paid"/>
    <s v="Shipment"/>
    <n v="1032"/>
    <n v="1475.76"/>
  </r>
  <r>
    <s v="AD01-9362"/>
    <n v="2021"/>
    <s v="Mar"/>
    <s v="Website"/>
    <s v="Credit Card"/>
    <s v="Order assembled"/>
    <s v="Register Customer info"/>
    <s v="Paid"/>
    <s v="Shipment"/>
    <n v="246"/>
    <n v="351.78"/>
  </r>
  <r>
    <s v="AD01-9362"/>
    <n v="2021"/>
    <s v="Mar"/>
    <s v="Website"/>
    <s v="Credit Card"/>
    <s v="Order assembled"/>
    <s v="Register Customer info"/>
    <s v="Paid"/>
    <s v="Shipment"/>
    <n v="273"/>
    <n v="390.39"/>
  </r>
  <r>
    <s v="AD01-9364"/>
    <n v="2021"/>
    <s v="Mar"/>
    <s v="Website"/>
    <s v="Credit Card"/>
    <s v="Order assembled"/>
    <s v="Register Customer info"/>
    <s v="Paid"/>
    <s v="Shipment"/>
    <n v="315"/>
    <n v="450.45"/>
  </r>
  <r>
    <s v="AD01-9362"/>
    <n v="2021"/>
    <s v="Mar"/>
    <s v="Website"/>
    <s v="Credit Card"/>
    <s v="Order assembled"/>
    <s v="Register Customer info"/>
    <s v="Paid"/>
    <s v="Shipment"/>
    <n v="243"/>
    <n v="347.49"/>
  </r>
  <r>
    <s v="AD01-9361"/>
    <n v="2021"/>
    <s v="Mar"/>
    <s v="Website"/>
    <s v="Credit Card"/>
    <s v="Order assembled"/>
    <s v="Register Customer info"/>
    <s v="Paid"/>
    <s v="Shipment"/>
    <n v="780"/>
    <n v="1115.4000000000001"/>
  </r>
  <r>
    <s v="AD01-9364"/>
    <n v="2021"/>
    <s v="Mar"/>
    <s v="Website"/>
    <s v="Credit Card"/>
    <s v="Order assembled"/>
    <s v="Register Customer info"/>
    <s v="Paid"/>
    <s v="Shipment"/>
    <n v="813"/>
    <n v="1162.5899999999999"/>
  </r>
  <r>
    <s v="AD01-9362"/>
    <n v="2021"/>
    <s v="Mar"/>
    <s v="Website"/>
    <s v="Credit Card"/>
    <s v="Order assembled"/>
    <s v="Register Customer info"/>
    <s v="Paid"/>
    <s v="Shipment"/>
    <n v="867"/>
    <n v="1239.81"/>
  </r>
  <r>
    <s v="AD01-9362"/>
    <n v="2021"/>
    <s v="Mar"/>
    <s v="Website"/>
    <s v="Credit Card"/>
    <s v="Order assembled"/>
    <s v="Register Customer info"/>
    <s v="Paid"/>
    <s v="Shipment"/>
    <n v="269"/>
    <n v="384.67"/>
  </r>
  <r>
    <s v="AD01-9361"/>
    <n v="2021"/>
    <s v="Mar"/>
    <s v="Website"/>
    <s v="Credit Card"/>
    <s v="Order assembled"/>
    <s v="Register Customer info"/>
    <s v="Paid"/>
    <s v="Shipment"/>
    <n v="317"/>
    <n v="453.31"/>
  </r>
  <r>
    <s v="AD01-9361"/>
    <n v="2021"/>
    <s v="Mar"/>
    <s v="Website"/>
    <s v="Credit Card"/>
    <s v="Order assembled"/>
    <s v="Register Customer info"/>
    <s v="Paid"/>
    <s v="Shipment"/>
    <n v="245"/>
    <n v="350.35"/>
  </r>
  <r>
    <s v="AD01-9361"/>
    <n v="2021"/>
    <s v="May"/>
    <s v="Website"/>
    <s v="Credit Card"/>
    <s v="Order assembled"/>
    <s v="Register Customer info"/>
    <s v="Paid"/>
    <s v="Shipment"/>
    <n v="260"/>
    <n v="371.8"/>
  </r>
  <r>
    <s v="AD01-9361"/>
    <n v="2021"/>
    <s v="May"/>
    <s v="Website"/>
    <s v="Credit Card"/>
    <s v="Order assembled"/>
    <s v="Register Customer info"/>
    <s v="Paid"/>
    <s v="Shipment"/>
    <n v="308"/>
    <n v="440.44"/>
  </r>
  <r>
    <s v="AD01-9364"/>
    <n v="2021"/>
    <s v="May"/>
    <s v="Website"/>
    <s v="Credit Card"/>
    <s v="Order assembled"/>
    <s v="Register Customer info"/>
    <s v="Paid"/>
    <s v="Shipment"/>
    <n v="262"/>
    <n v="526.24"/>
  </r>
  <r>
    <s v="AD01-9363"/>
    <n v="2021"/>
    <s v="May"/>
    <s v="Website"/>
    <s v="Credit Card"/>
    <s v="Order assembled"/>
    <s v="Register Customer info"/>
    <s v="Paid"/>
    <s v="Shipment"/>
    <n v="304"/>
    <n v="526.24"/>
  </r>
  <r>
    <s v="AD01-9362"/>
    <n v="2021"/>
    <s v="May"/>
    <s v="Website"/>
    <s v="Credit Card"/>
    <s v="Order assembled"/>
    <s v="Register Customer info"/>
    <s v="Paid"/>
    <s v="Shipment"/>
    <n v="232"/>
    <n v="526.24"/>
  </r>
  <r>
    <s v="AD01-9362"/>
    <n v="2021"/>
    <s v="May"/>
    <s v="Website"/>
    <s v="Credit Card"/>
    <s v="Order assembled"/>
    <s v="Register Customer info"/>
    <s v="Paid"/>
    <s v="Shipment"/>
    <n v="1001"/>
    <n v="1431.43"/>
  </r>
  <r>
    <s v="AD01-9362"/>
    <n v="2021"/>
    <s v="May"/>
    <s v="Website"/>
    <s v="Credit Card"/>
    <s v="Order assembled"/>
    <s v="Register Customer info"/>
    <s v="Paid"/>
    <s v="Shipment"/>
    <n v="1034"/>
    <n v="1478.62"/>
  </r>
  <r>
    <s v="AD01-9361"/>
    <n v="2021"/>
    <s v="May"/>
    <s v="Website"/>
    <s v="Credit Card"/>
    <s v="Order assembled"/>
    <s v="Register Customer info"/>
    <s v="Paid"/>
    <s v="Shipment"/>
    <n v="234"/>
    <n v="334.62"/>
  </r>
  <r>
    <s v="AD01-9361"/>
    <n v="2021"/>
    <s v="May"/>
    <s v="Website"/>
    <s v="Credit Card"/>
    <s v="Order assembled"/>
    <s v="Register Customer info"/>
    <s v="Paid"/>
    <s v="Shipment"/>
    <n v="261"/>
    <n v="373.23"/>
  </r>
  <r>
    <s v="AD01-9364"/>
    <n v="2021"/>
    <s v="May"/>
    <s v="Website"/>
    <s v="Credit Card"/>
    <s v="Order assembled"/>
    <s v="Register Customer info"/>
    <s v="Paid"/>
    <s v="Shipment"/>
    <n v="309"/>
    <n v="441.87"/>
  </r>
  <r>
    <s v="AD01-9362"/>
    <n v="2021"/>
    <s v="May"/>
    <s v="Website"/>
    <s v="Credit Card"/>
    <s v="Order assembled"/>
    <s v="Register Customer info"/>
    <s v="Paid"/>
    <s v="Shipment"/>
    <n v="231"/>
    <n v="330.33"/>
  </r>
  <r>
    <s v="AD01-9362"/>
    <n v="2021"/>
    <s v="May"/>
    <s v="Website"/>
    <s v="Credit Card"/>
    <s v="Order assembled"/>
    <s v="Register Customer info"/>
    <s v="Paid"/>
    <s v="Shipment"/>
    <n v="782"/>
    <n v="1118.26"/>
  </r>
  <r>
    <s v="AD01-9361"/>
    <n v="2021"/>
    <s v="May"/>
    <s v="Website"/>
    <s v="Credit Card"/>
    <s v="Order assembled"/>
    <s v="Register Customer info"/>
    <s v="Paid"/>
    <s v="Shipment"/>
    <n v="815"/>
    <n v="1165.45"/>
  </r>
  <r>
    <s v="AD01-9364"/>
    <n v="2021"/>
    <s v="May"/>
    <s v="Website"/>
    <s v="Credit Card"/>
    <s v="Order assembled"/>
    <s v="Register Customer info"/>
    <s v="Paid"/>
    <s v="Shipment"/>
    <n v="868"/>
    <n v="1241.24"/>
  </r>
  <r>
    <s v="AD01-9361"/>
    <n v="2021"/>
    <s v="May"/>
    <s v="Website"/>
    <s v="Credit Card"/>
    <s v="Order assembled"/>
    <s v="Register Customer info"/>
    <s v="Paid"/>
    <s v="Shipment"/>
    <n v="305"/>
    <n v="436.15"/>
  </r>
  <r>
    <s v="AD01-9361"/>
    <n v="2021"/>
    <s v="May"/>
    <s v="Website"/>
    <s v="Credit Card"/>
    <s v="Order assembled"/>
    <s v="Register Customer info"/>
    <s v="Paid"/>
    <s v="Shipment"/>
    <n v="233"/>
    <n v="333.19"/>
  </r>
  <r>
    <s v="AD01-9362"/>
    <n v="2021"/>
    <s v="Nov"/>
    <s v="Branches"/>
    <s v="Credit Card"/>
    <s v="Order assembled"/>
    <s v="Register Customer info"/>
    <s v="Paid"/>
    <s v="Download"/>
    <n v="266"/>
    <n v="380.38"/>
  </r>
  <r>
    <s v="AD01-9362"/>
    <n v="2021"/>
    <s v="Nov"/>
    <s v="Branches"/>
    <s v="Credit Card"/>
    <s v="Order assembled"/>
    <s v="Register Customer info"/>
    <s v="Paid"/>
    <s v="Download"/>
    <n v="260"/>
    <n v="371.8"/>
  </r>
  <r>
    <s v="AD01-9361"/>
    <n v="2021"/>
    <s v="Nov"/>
    <s v="Branches"/>
    <s v="Credit Card"/>
    <s v="Order assembled"/>
    <s v="Register Customer info"/>
    <s v="Paid"/>
    <s v="Download"/>
    <n v="254"/>
    <n v="363.22"/>
  </r>
  <r>
    <s v="AD01-9361"/>
    <n v="2021"/>
    <s v="Nov"/>
    <s v="Branches"/>
    <s v="Credit Card"/>
    <s v="Order assembled"/>
    <s v="Register Customer info"/>
    <s v="Paid"/>
    <s v="Shipment"/>
    <n v="230"/>
    <n v="328.9"/>
  </r>
  <r>
    <s v="AD01-9361"/>
    <n v="2021"/>
    <s v="Nov"/>
    <s v="Branches"/>
    <s v="Credit Card"/>
    <s v="Order assembled"/>
    <s v="Register Customer info"/>
    <s v="Paid"/>
    <s v="Shipment"/>
    <n v="272"/>
    <n v="388.96"/>
  </r>
  <r>
    <s v="AD01-9364"/>
    <n v="2021"/>
    <s v="Nov"/>
    <s v="Branches"/>
    <s v="Credit Card"/>
    <s v="Order assembled"/>
    <s v="Register Customer info"/>
    <s v="Paid"/>
    <s v="Shipment"/>
    <n v="262"/>
    <n v="374.65999999999997"/>
  </r>
  <r>
    <s v="AD01-9362"/>
    <n v="2021"/>
    <s v="Nov"/>
    <s v="Branches"/>
    <s v="Credit Card"/>
    <s v="Order assembled"/>
    <s v="Register Customer info"/>
    <s v="Paid"/>
    <s v="Shipment"/>
    <n v="256"/>
    <n v="366.08"/>
  </r>
  <r>
    <s v="AD01-9364"/>
    <n v="2021"/>
    <s v="Nov"/>
    <s v="Branches"/>
    <s v="Credit Card"/>
    <s v="Order assembled"/>
    <s v="Register Customer info"/>
    <s v="Paid"/>
    <s v="Shipment"/>
    <n v="226"/>
    <n v="526.24"/>
  </r>
  <r>
    <s v="AD01-9364"/>
    <n v="2021"/>
    <s v="Nov"/>
    <s v="Branches"/>
    <s v="Credit Card"/>
    <s v="Order assembled"/>
    <s v="Register Customer info"/>
    <s v="Paid"/>
    <s v="Shipment"/>
    <n v="274"/>
    <n v="526.24"/>
  </r>
  <r>
    <s v="AD01-9365"/>
    <n v="2021"/>
    <s v="Nov"/>
    <s v="Branches"/>
    <s v="Credit Card"/>
    <s v="Order assembled"/>
    <s v="Register Customer info"/>
    <s v="Paid"/>
    <s v="Shipment"/>
    <n v="1006"/>
    <n v="1438.58"/>
  </r>
  <r>
    <s v="AD01-9363"/>
    <n v="2021"/>
    <s v="Nov"/>
    <s v="Branches"/>
    <s v="Credit Card"/>
    <s v="Order assembled"/>
    <s v="Register Customer info"/>
    <s v="Paid"/>
    <s v="Shipment"/>
    <n v="1039"/>
    <n v="1485.77"/>
  </r>
  <r>
    <s v="AD01-9363"/>
    <n v="2021"/>
    <s v="Nov"/>
    <s v="Branches"/>
    <s v="Credit Card"/>
    <s v="Order assembled"/>
    <s v="Register Customer info"/>
    <s v="Paid"/>
    <s v="Shipment"/>
    <n v="273"/>
    <n v="390.39"/>
  </r>
  <r>
    <s v="AD01-9361"/>
    <n v="2021"/>
    <s v="Nov"/>
    <s v="Branches"/>
    <s v="Credit Card"/>
    <s v="Order assembled"/>
    <s v="Register Customer info"/>
    <s v="Paid"/>
    <s v="Shipment"/>
    <n v="265"/>
    <n v="378.95"/>
  </r>
  <r>
    <s v="AD01-9365"/>
    <n v="2021"/>
    <s v="Nov"/>
    <s v="Branches"/>
    <s v="Credit Card"/>
    <s v="Order assembled"/>
    <s v="Register Customer info"/>
    <s v="Paid"/>
    <s v="Shipment"/>
    <n v="259"/>
    <n v="370.37"/>
  </r>
  <r>
    <s v="AD01-9364"/>
    <n v="2021"/>
    <s v="Nov"/>
    <s v="Branches"/>
    <s v="Credit Card"/>
    <s v="Order assembled"/>
    <s v="Register Customer info"/>
    <s v="Paid"/>
    <s v="Shipment"/>
    <n v="253"/>
    <n v="361.78999999999996"/>
  </r>
  <r>
    <s v="AD01-9364"/>
    <n v="2021"/>
    <s v="Nov"/>
    <s v="Branches"/>
    <s v="Credit Card"/>
    <s v="Order assembled"/>
    <s v="Register Customer info"/>
    <s v="Paid"/>
    <s v="Shipment"/>
    <n v="787"/>
    <n v="1125.4099999999999"/>
  </r>
  <r>
    <s v="AD01-9364"/>
    <n v="2021"/>
    <s v="Nov"/>
    <s v="Branches"/>
    <s v="Credit Card"/>
    <s v="Order assembled"/>
    <s v="Register Customer info"/>
    <s v="Paid"/>
    <s v="Shipment"/>
    <n v="820"/>
    <n v="1172.5999999999999"/>
  </r>
  <r>
    <s v="AD01-9361"/>
    <n v="2021"/>
    <s v="Nov"/>
    <s v="Branches"/>
    <s v="Credit Card"/>
    <s v="Order assembled"/>
    <s v="Register Customer info"/>
    <s v="Paid"/>
    <s v="Download"/>
    <n v="263"/>
    <n v="376.09000000000003"/>
  </r>
  <r>
    <s v="AD01-9362"/>
    <n v="2021"/>
    <s v="Nov"/>
    <s v="Branches"/>
    <s v="Credit Card"/>
    <s v="Order assembled"/>
    <s v="Register Customer info"/>
    <s v="Paid"/>
    <s v="Download"/>
    <n v="257"/>
    <n v="367.51"/>
  </r>
  <r>
    <s v="AD01-9361"/>
    <n v="2021"/>
    <s v="Nov"/>
    <s v="Branches"/>
    <s v="Credit Card"/>
    <s v="Order assembled"/>
    <s v="Register Customer info"/>
    <s v="Paid"/>
    <s v="Download"/>
    <n v="251"/>
    <n v="358.93"/>
  </r>
  <r>
    <s v="AD01-9362"/>
    <n v="2021"/>
    <s v="Nov"/>
    <s v="Branches"/>
    <s v="Credit Card"/>
    <s v="Order assembled"/>
    <s v="Register Customer info"/>
    <s v="Paid"/>
    <s v="Shipment"/>
    <n v="227"/>
    <n v="324.61"/>
  </r>
  <r>
    <s v="AD01-9362"/>
    <n v="2021"/>
    <s v="Nov"/>
    <s v="Branches"/>
    <s v="Credit Card"/>
    <s v="Order assembled"/>
    <s v="Register Customer info"/>
    <s v="Paid"/>
    <s v="Shipment"/>
    <n v="275"/>
    <n v="393.25"/>
  </r>
  <r>
    <s v="AD01-9364"/>
    <n v="2021"/>
    <s v="Oct"/>
    <s v="Branches"/>
    <s v="Credit Card"/>
    <s v="Order assembled"/>
    <s v="Register Customer info"/>
    <s v="Paid"/>
    <s v="Download"/>
    <n v="278"/>
    <n v="397.53999999999996"/>
  </r>
  <r>
    <s v="AD01-9362"/>
    <n v="2021"/>
    <s v="Oct"/>
    <s v="Branches"/>
    <s v="Credit Card"/>
    <s v="Order assembled"/>
    <s v="Register Customer info"/>
    <s v="Paid"/>
    <s v="Download"/>
    <n v="272"/>
    <n v="388.96"/>
  </r>
  <r>
    <s v="AD01-9361"/>
    <n v="2021"/>
    <s v="Oct"/>
    <s v="Branches"/>
    <s v="Credit Card"/>
    <s v="Order assembled"/>
    <s v="Register Customer info"/>
    <s v="Paid"/>
    <s v="Shipment"/>
    <n v="278"/>
    <n v="397.53999999999996"/>
  </r>
  <r>
    <s v="AD01-9362"/>
    <n v="2021"/>
    <s v="Oct"/>
    <s v="Branches"/>
    <s v="Credit Card"/>
    <s v="Order assembled"/>
    <s v="Register Customer info"/>
    <s v="Paid"/>
    <s v="Shipment"/>
    <n v="280"/>
    <n v="400.4"/>
  </r>
  <r>
    <s v="AD01-9362"/>
    <n v="2021"/>
    <s v="Oct"/>
    <s v="Branches"/>
    <s v="Credit Card"/>
    <s v="Order assembled"/>
    <s v="Register Customer info"/>
    <s v="Paid"/>
    <s v="Shipment"/>
    <n v="274"/>
    <n v="391.82"/>
  </r>
  <r>
    <s v="AD01-9361"/>
    <n v="2021"/>
    <s v="Oct"/>
    <s v="Branches"/>
    <s v="Credit Card"/>
    <s v="Order assembled"/>
    <s v="Register Customer info"/>
    <s v="Paid"/>
    <s v="Shipment"/>
    <n v="268"/>
    <n v="383.24"/>
  </r>
  <r>
    <s v="AD01-9364"/>
    <n v="2021"/>
    <s v="Oct"/>
    <s v="Branches"/>
    <s v="Credit Card"/>
    <s v="Order assembled"/>
    <s v="Register Customer info"/>
    <s v="Paid"/>
    <s v="Shipment"/>
    <n v="232"/>
    <n v="526.24"/>
  </r>
  <r>
    <s v="AD01-9361"/>
    <n v="2021"/>
    <s v="Oct"/>
    <s v="Branches"/>
    <s v="Credit Card"/>
    <s v="Order assembled"/>
    <s v="Register Customer info"/>
    <s v="Paid"/>
    <s v="Shipment"/>
    <n v="280"/>
    <n v="526.24"/>
  </r>
  <r>
    <s v="AD01-9363"/>
    <n v="2021"/>
    <s v="Oct"/>
    <s v="Branches"/>
    <s v="Credit Card"/>
    <s v="Order assembled"/>
    <s v="Register Customer info"/>
    <s v="Paid"/>
    <s v="Shipment"/>
    <n v="1005"/>
    <n v="1437.15"/>
  </r>
  <r>
    <s v="AD01-9362"/>
    <n v="2021"/>
    <s v="Oct"/>
    <s v="Branches"/>
    <s v="Credit Card"/>
    <s v="Order assembled"/>
    <s v="Register Customer info"/>
    <s v="Paid"/>
    <s v="Shipment"/>
    <n v="1038"/>
    <n v="1484.34"/>
  </r>
  <r>
    <s v="AD01-9361"/>
    <n v="2021"/>
    <s v="Oct"/>
    <s v="Branches"/>
    <s v="Credit Card"/>
    <s v="Order assembled"/>
    <s v="Register Customer info"/>
    <s v="Paid"/>
    <s v="Shipment"/>
    <n v="231"/>
    <n v="330.33"/>
  </r>
  <r>
    <s v="AD01-9362"/>
    <n v="2021"/>
    <s v="Oct"/>
    <s v="Branches"/>
    <s v="Credit Card"/>
    <s v="Order assembled"/>
    <s v="Register Customer info"/>
    <s v="Paid"/>
    <s v="Shipment"/>
    <n v="279"/>
    <n v="398.97"/>
  </r>
  <r>
    <s v="AD01-9363"/>
    <n v="2021"/>
    <s v="Oct"/>
    <s v="Branches"/>
    <s v="Credit Card"/>
    <s v="Order assembled"/>
    <s v="Register Customer info"/>
    <s v="Paid"/>
    <s v="Shipment"/>
    <n v="277"/>
    <n v="396.11"/>
  </r>
  <r>
    <s v="AD01-9364"/>
    <n v="2021"/>
    <s v="Oct"/>
    <s v="Branches"/>
    <s v="Credit Card"/>
    <s v="Order assembled"/>
    <s v="Register Customer info"/>
    <s v="Paid"/>
    <s v="Shipment"/>
    <n v="271"/>
    <n v="387.53"/>
  </r>
  <r>
    <s v="AD01-9362"/>
    <n v="2021"/>
    <s v="Oct"/>
    <s v="Branches"/>
    <s v="Credit Card"/>
    <s v="Order assembled"/>
    <s v="Register Customer info"/>
    <s v="Paid"/>
    <s v="Shipment"/>
    <n v="786"/>
    <n v="1123.98"/>
  </r>
  <r>
    <s v="AD01-9362"/>
    <n v="2021"/>
    <s v="Oct"/>
    <s v="Branches"/>
    <s v="Credit Card"/>
    <s v="Order assembled"/>
    <s v="Register Customer info"/>
    <s v="Paid"/>
    <s v="Download"/>
    <n v="281"/>
    <n v="401.83"/>
  </r>
  <r>
    <s v="AD01-9362"/>
    <n v="2021"/>
    <s v="Oct"/>
    <s v="Branches"/>
    <s v="Credit Card"/>
    <s v="Order assembled"/>
    <s v="Register Customer info"/>
    <s v="Paid"/>
    <s v="Download"/>
    <n v="275"/>
    <n v="393.25"/>
  </r>
  <r>
    <s v="AD01-9365"/>
    <n v="2021"/>
    <s v="Oct"/>
    <s v="Branches"/>
    <s v="Credit Card"/>
    <s v="Order assembled"/>
    <s v="Register Customer info"/>
    <s v="Paid"/>
    <s v="Download"/>
    <n v="269"/>
    <n v="384.67"/>
  </r>
  <r>
    <s v="AD01-9362"/>
    <n v="2021"/>
    <s v="Oct"/>
    <s v="Branches"/>
    <s v="Credit Card"/>
    <s v="Order assembled"/>
    <s v="Register Customer info"/>
    <s v="Paid"/>
    <s v="Shipment"/>
    <n v="233"/>
    <n v="333.19"/>
  </r>
  <r>
    <s v="AD01-9364"/>
    <n v="2021"/>
    <s v="Oct"/>
    <s v="Branches"/>
    <s v="Credit Card"/>
    <s v="Order assembled"/>
    <s v="Register Customer info"/>
    <s v="Paid"/>
    <s v="Shipment"/>
    <n v="281"/>
    <n v="401.83"/>
  </r>
  <r>
    <s v="AD01-9364"/>
    <n v="2021"/>
    <s v="Sep"/>
    <s v="Branches"/>
    <s v="Credit Card"/>
    <s v="Order assembled"/>
    <s v="Register Customer info"/>
    <s v="Paid"/>
    <s v="Download"/>
    <n v="284"/>
    <n v="406.12"/>
  </r>
  <r>
    <s v="AD01-9361"/>
    <n v="2021"/>
    <s v="Sep"/>
    <s v="Branches"/>
    <s v="Credit Card"/>
    <s v="Order assembled"/>
    <s v="Register Customer info"/>
    <s v="Paid"/>
    <s v="Shipment"/>
    <n v="236"/>
    <n v="337.48"/>
  </r>
  <r>
    <s v="AD01-9361"/>
    <n v="2021"/>
    <s v="Sep"/>
    <s v="Branches"/>
    <s v="Credit Card"/>
    <s v="Order assembled"/>
    <s v="Register Customer info"/>
    <s v="Paid"/>
    <s v="Shipment"/>
    <n v="284"/>
    <n v="406.12"/>
  </r>
  <r>
    <s v="AD01-9362"/>
    <n v="2021"/>
    <s v="Sep"/>
    <s v="Branches"/>
    <s v="Credit Card"/>
    <s v="Order assembled"/>
    <s v="Register Customer info"/>
    <s v="Paid"/>
    <s v="Shipment"/>
    <n v="212"/>
    <n v="303.15999999999997"/>
  </r>
  <r>
    <s v="AD01-9364"/>
    <n v="2021"/>
    <s v="Sep"/>
    <s v="Branches"/>
    <s v="Credit Card"/>
    <s v="Order assembled"/>
    <s v="Register Customer info"/>
    <s v="Paid"/>
    <s v="Shipment"/>
    <n v="286"/>
    <n v="408.98"/>
  </r>
  <r>
    <s v="AD01-9364"/>
    <n v="2021"/>
    <s v="Sep"/>
    <s v="Branches"/>
    <s v="Credit Card"/>
    <s v="Order assembled"/>
    <s v="Register Customer info"/>
    <s v="Paid"/>
    <s v="Shipment"/>
    <n v="238"/>
    <n v="526.24"/>
  </r>
  <r>
    <s v="AD01-9364"/>
    <n v="2021"/>
    <s v="Sep"/>
    <s v="Branches"/>
    <s v="Credit Card"/>
    <s v="Order assembled"/>
    <s v="Register Customer info"/>
    <s v="Paid"/>
    <s v="Shipment"/>
    <n v="286"/>
    <n v="526.24"/>
  </r>
  <r>
    <s v="AD01-9361"/>
    <n v="2021"/>
    <s v="Sep"/>
    <s v="Branches"/>
    <s v="Credit Card"/>
    <s v="Order assembled"/>
    <s v="Register Customer info"/>
    <s v="Paid"/>
    <s v="Shipment"/>
    <n v="214"/>
    <n v="526.24"/>
  </r>
  <r>
    <s v="AD01-9361"/>
    <n v="2021"/>
    <s v="Sep"/>
    <s v="Branches"/>
    <s v="Credit Card"/>
    <s v="Order assembled"/>
    <s v="Register Customer info"/>
    <s v="Paid"/>
    <s v="Shipment"/>
    <n v="1004"/>
    <n v="1435.72"/>
  </r>
  <r>
    <s v="AD01-9364"/>
    <n v="2021"/>
    <s v="Sep"/>
    <s v="Branches"/>
    <s v="Credit Card"/>
    <s v="Order assembled"/>
    <s v="Register Customer info"/>
    <s v="Paid"/>
    <s v="Shipment"/>
    <n v="237"/>
    <n v="338.90999999999997"/>
  </r>
  <r>
    <s v="AD01-9364"/>
    <n v="2021"/>
    <s v="Sep"/>
    <s v="Branches"/>
    <s v="Credit Card"/>
    <s v="Order assembled"/>
    <s v="Register Customer info"/>
    <s v="Refunded"/>
    <s v="Shipment"/>
    <n v="285"/>
    <n v="407.55"/>
  </r>
  <r>
    <s v="AD01-9361"/>
    <n v="2021"/>
    <s v="Sep"/>
    <s v="Branches"/>
    <s v="Credit Card"/>
    <s v="Order assembled"/>
    <s v="Register Customer info"/>
    <s v="Refunded"/>
    <s v="Shipment"/>
    <n v="213"/>
    <n v="304.59000000000003"/>
  </r>
  <r>
    <s v="AD01-9361"/>
    <n v="2021"/>
    <s v="Sep"/>
    <s v="Branches"/>
    <s v="Credit Card"/>
    <s v="Order assembled"/>
    <s v="Register Customer info"/>
    <s v="Refunded"/>
    <s v="Shipment"/>
    <n v="283"/>
    <n v="404.69"/>
  </r>
  <r>
    <s v="AD01-9361"/>
    <n v="2021"/>
    <s v="Sep"/>
    <s v="Branches"/>
    <s v="Credit Card"/>
    <s v="Order assembled"/>
    <s v="Register Customer info"/>
    <s v="Refunded"/>
    <s v="Shipment"/>
    <n v="785"/>
    <n v="1122.55"/>
  </r>
  <r>
    <s v="AD01-9361"/>
    <n v="2021"/>
    <s v="Sep"/>
    <s v="Branches"/>
    <s v="Credit Card"/>
    <s v="Order assembled"/>
    <s v="Register Customer info"/>
    <s v="Refunded"/>
    <s v="Shipment"/>
    <n v="819"/>
    <n v="1171.17"/>
  </r>
  <r>
    <s v="AD01-9364"/>
    <n v="2021"/>
    <s v="Sep"/>
    <s v="Branches"/>
    <s v="Credit Card"/>
    <s v="Order assembled"/>
    <s v="Register Customer info"/>
    <s v="Refunded"/>
    <s v="Shipment"/>
    <n v="872"/>
    <n v="1246.96"/>
  </r>
  <r>
    <s v="AD01-9362"/>
    <n v="2021"/>
    <s v="Sep"/>
    <s v="Branches"/>
    <s v="Credit Card"/>
    <s v="Order assembled"/>
    <s v="Register Customer info"/>
    <s v="Refunded"/>
    <s v="Download"/>
    <n v="287"/>
    <n v="410.40999999999997"/>
  </r>
  <r>
    <s v="AD01-9362"/>
    <n v="2021"/>
    <s v="Sep"/>
    <s v="Branches"/>
    <s v="Credit Card"/>
    <s v="Order assembled"/>
    <s v="Register Customer info"/>
    <s v="Refunded"/>
    <s v="Shipment"/>
    <n v="239"/>
    <n v="341.77"/>
  </r>
  <r>
    <s v="AD01-9361"/>
    <n v="2021"/>
    <s v="Sep"/>
    <s v="Branches"/>
    <s v="Credit Card"/>
    <s v="Order assembled"/>
    <s v="Register Customer info"/>
    <s v="Refunded"/>
    <s v="Shipment"/>
    <n v="287"/>
    <n v="410.40999999999997"/>
  </r>
  <r>
    <s v="AD01-9362"/>
    <n v="2021"/>
    <s v="Apr"/>
    <s v="Website"/>
    <s v="Cash on Delivery"/>
    <s v="Cancelld"/>
    <s v="Non-Registered Customer info"/>
    <s v="Refunded"/>
    <s v="Branch "/>
    <n v="160"/>
    <n v="228.8"/>
  </r>
  <r>
    <s v="AD01-9361"/>
    <n v="2021"/>
    <s v="Apr"/>
    <s v="Website"/>
    <s v="Cash on Delivery"/>
    <s v="Cancelld"/>
    <s v="Non-Registered Customer info"/>
    <s v="Refunded"/>
    <s v="Branch "/>
    <n v="154"/>
    <n v="220.22"/>
  </r>
  <r>
    <s v="AD01-9362"/>
    <n v="2021"/>
    <s v="Apr"/>
    <s v="Website"/>
    <s v="Cash on Delivery"/>
    <s v="Cancelld"/>
    <s v="Non-Registered Customer info"/>
    <s v="Refunded"/>
    <s v="Branch "/>
    <n v="148"/>
    <n v="211.64"/>
  </r>
  <r>
    <s v="AD01-9362"/>
    <n v="2021"/>
    <s v="Apr"/>
    <s v="Website"/>
    <s v="Cash on Delivery"/>
    <s v="Cancelld"/>
    <s v="Non-Registered Customer info"/>
    <s v="Refunded"/>
    <s v="Branch "/>
    <n v="157"/>
    <n v="224.51"/>
  </r>
  <r>
    <s v="AD01-9362"/>
    <n v="2021"/>
    <s v="Apr"/>
    <s v="Website"/>
    <s v="Cash on Delivery"/>
    <s v="Cancelld"/>
    <s v="Non-Registered Customer info"/>
    <s v="Refunded"/>
    <s v="Branch "/>
    <n v="151"/>
    <n v="215.93"/>
  </r>
  <r>
    <s v="AD01-9362"/>
    <n v="2021"/>
    <s v="Aug"/>
    <s v="Website"/>
    <s v="Cash on Delivery"/>
    <s v="Cancelld"/>
    <s v="Non-Registered Customer info"/>
    <s v="Refunded"/>
    <s v="Branch "/>
    <n v="343"/>
    <n v="490.49"/>
  </r>
  <r>
    <s v="AD01-9364"/>
    <n v="2021"/>
    <s v="Dec"/>
    <s v="Website"/>
    <s v="Cash on Delivery"/>
    <s v="Cancelld"/>
    <s v="Non-Registered Customer info"/>
    <s v="Refunded"/>
    <s v="Shipment"/>
    <n v="280"/>
    <n v="400.4"/>
  </r>
  <r>
    <s v="AD01-9362"/>
    <n v="2021"/>
    <s v="Dec"/>
    <s v="Website"/>
    <s v="Cash on Delivery"/>
    <s v="Cancelld"/>
    <s v="Non-Registered Customer info"/>
    <s v="Refunded"/>
    <s v="Shipment"/>
    <n v="274"/>
    <n v="391.82"/>
  </r>
  <r>
    <s v="AD01-9362"/>
    <n v="2021"/>
    <s v="Dec"/>
    <s v="Website"/>
    <s v="Cash on Delivery"/>
    <s v="Cancelld"/>
    <s v="Non-Registered Customer info"/>
    <s v="Refunded"/>
    <s v="Shipment"/>
    <n v="268"/>
    <n v="383.24"/>
  </r>
  <r>
    <s v="AD01-9362"/>
    <n v="2021"/>
    <s v="Dec"/>
    <s v="Website"/>
    <s v="Cash on Delivery"/>
    <s v="Cancelld"/>
    <s v="Non-Registered Customer info"/>
    <s v="Refunded"/>
    <s v="Shipment"/>
    <n v="277"/>
    <n v="396.11"/>
  </r>
  <r>
    <s v="AD01-9362"/>
    <n v="2021"/>
    <s v="Dec"/>
    <s v="Website"/>
    <s v="Cash on Delivery"/>
    <s v="Cancelld"/>
    <s v="Non-Registered Customer info"/>
    <s v="Refunded"/>
    <s v="Shipment"/>
    <n v="271"/>
    <n v="387.53"/>
  </r>
  <r>
    <s v="AD01-9361"/>
    <n v="2021"/>
    <s v="Dec"/>
    <s v="Website"/>
    <s v="Cash on Delivery"/>
    <s v="Cancelld"/>
    <s v="Non-Registered Customer info"/>
    <s v="Paid"/>
    <s v="Shipment"/>
    <n v="265"/>
    <n v="378.95"/>
  </r>
  <r>
    <s v="AD01-9364"/>
    <n v="2021"/>
    <s v="Feb"/>
    <s v="Website"/>
    <s v="Cash on Delivery"/>
    <s v="Cancelld"/>
    <s v="Non-Registered Customer info"/>
    <s v="Paid"/>
    <s v="Shipment"/>
    <n v="190"/>
    <n v="271.7"/>
  </r>
  <r>
    <s v="AD01-9361"/>
    <n v="2021"/>
    <s v="Feb"/>
    <s v="Website"/>
    <s v="Cash on Delivery"/>
    <s v="Cancelld"/>
    <s v="Non-Registered Customer info"/>
    <s v="Paid"/>
    <s v="Shipment"/>
    <n v="184"/>
    <n v="263.12"/>
  </r>
  <r>
    <s v="AD01-9364"/>
    <n v="2021"/>
    <s v="Feb"/>
    <s v="Website"/>
    <s v="Cash on Delivery"/>
    <s v="Cancelld"/>
    <s v="Non-Registered Customer info"/>
    <s v="Paid"/>
    <s v="Shipment"/>
    <n v="193"/>
    <n v="275.99"/>
  </r>
  <r>
    <s v="AD01-9364"/>
    <n v="2021"/>
    <s v="Feb"/>
    <s v="Website"/>
    <s v="Cash on Delivery"/>
    <s v="Cancelld"/>
    <s v="Non-Registered Customer info"/>
    <s v="Paid"/>
    <s v="Shipment"/>
    <n v="187"/>
    <n v="267.40999999999997"/>
  </r>
  <r>
    <s v="AD01-9361"/>
    <n v="2021"/>
    <s v="Feb"/>
    <s v="Website"/>
    <s v="Cash on Delivery"/>
    <s v="Cancelld"/>
    <s v="Non-Registered Customer info"/>
    <s v="Paid"/>
    <s v="Shipment"/>
    <n v="181"/>
    <n v="258.83"/>
  </r>
  <r>
    <s v="AD01-9362"/>
    <n v="2021"/>
    <s v="Jan"/>
    <s v="Website"/>
    <s v="Cash on Delivery"/>
    <s v="Cancelld"/>
    <s v="Non-Registered Customer info"/>
    <s v="Paid"/>
    <s v="Shipment"/>
    <n v="208"/>
    <n v="297.44"/>
  </r>
  <r>
    <s v="AD01-9361"/>
    <n v="2021"/>
    <s v="Jan"/>
    <s v="Website"/>
    <s v="Cash on Delivery"/>
    <s v="Cancelld"/>
    <s v="Non-Registered Customer info"/>
    <s v="Paid"/>
    <s v="Shipment"/>
    <n v="202"/>
    <n v="288.86"/>
  </r>
  <r>
    <s v="AD01-9364"/>
    <n v="2021"/>
    <s v="Jan"/>
    <s v="Website"/>
    <s v="Cash on Delivery"/>
    <s v="Cancelld"/>
    <s v="Non-Registered Customer info"/>
    <s v="Paid"/>
    <s v="Shipment"/>
    <n v="196"/>
    <n v="280.27999999999997"/>
  </r>
  <r>
    <s v="AD01-9362"/>
    <n v="2021"/>
    <s v="Jan"/>
    <s v="Website"/>
    <s v="Cash on Delivery"/>
    <s v="Cancelld"/>
    <s v="Non-Registered Customer info"/>
    <s v="Paid"/>
    <s v="Shipment"/>
    <n v="205"/>
    <n v="293.14999999999998"/>
  </r>
  <r>
    <s v="AD01-9361"/>
    <n v="2021"/>
    <s v="Jan"/>
    <s v="Website"/>
    <s v="Cash on Delivery"/>
    <s v="Cancelld"/>
    <s v="Non-Registered Customer info"/>
    <s v="Paid"/>
    <s v="Shipment"/>
    <n v="199"/>
    <n v="284.57"/>
  </r>
  <r>
    <s v="AD01-9363"/>
    <n v="2021"/>
    <s v="Jul"/>
    <s v="Website"/>
    <s v="Cash on Delivery"/>
    <s v="Cancelld"/>
    <s v="Non-Registered Customer info"/>
    <s v="Paid"/>
    <s v="Branch "/>
    <n v="358"/>
    <n v="511.94"/>
  </r>
  <r>
    <s v="AD01-9361"/>
    <n v="2021"/>
    <s v="Jul"/>
    <s v="Website"/>
    <s v="Cash on Delivery"/>
    <s v="Cancelld"/>
    <s v="Non-Registered Customer info"/>
    <s v="Paid"/>
    <s v="Branch "/>
    <n v="352"/>
    <n v="503.36"/>
  </r>
  <r>
    <s v="AD01-9362"/>
    <n v="2021"/>
    <s v="Jul"/>
    <s v="Website"/>
    <s v="Cash on Delivery"/>
    <s v="Cancelld"/>
    <s v="Non-Registered Customer info"/>
    <s v="Paid"/>
    <s v="Branch "/>
    <n v="346"/>
    <n v="494.78"/>
  </r>
  <r>
    <s v="AD01-9362"/>
    <n v="2021"/>
    <s v="Jul"/>
    <s v="Website"/>
    <s v="Cash on Delivery"/>
    <s v="Cancelld"/>
    <s v="Non-Registered Customer info"/>
    <s v="Paid"/>
    <s v="Branch "/>
    <n v="355"/>
    <n v="507.65"/>
  </r>
  <r>
    <s v="AD01-9364"/>
    <n v="2021"/>
    <s v="Jul"/>
    <s v="Website"/>
    <s v="Cash on Delivery"/>
    <s v="Cancelld"/>
    <s v="Non-Registered Customer info"/>
    <s v="Paid"/>
    <s v="Branch "/>
    <n v="349"/>
    <n v="499.07"/>
  </r>
  <r>
    <s v="AD01-9362"/>
    <n v="2021"/>
    <s v="Jun"/>
    <s v="Website"/>
    <s v="Cash on Delivery"/>
    <s v="Cancelld"/>
    <s v="Non-Registered Customer info"/>
    <s v="Paid"/>
    <s v="Branch "/>
    <n v="130"/>
    <n v="185.9"/>
  </r>
  <r>
    <s v="AD01-9362"/>
    <n v="2021"/>
    <s v="Jun"/>
    <s v="Website"/>
    <s v="Cash on Delivery"/>
    <s v="Cancelld"/>
    <s v="Non-Registered Customer info"/>
    <s v="Paid"/>
    <s v="Branch "/>
    <n v="370"/>
    <n v="529.1"/>
  </r>
  <r>
    <s v="AD01-9361"/>
    <n v="2021"/>
    <s v="Jun"/>
    <s v="Website"/>
    <s v="Cash on Delivery"/>
    <s v="Cancelld"/>
    <s v="Non-Registered Customer info"/>
    <s v="Paid"/>
    <s v="Branch "/>
    <n v="364"/>
    <n v="520.52"/>
  </r>
  <r>
    <s v="AD01-9361"/>
    <n v="2021"/>
    <s v="Jun"/>
    <s v="Website"/>
    <s v="Cash on Delivery"/>
    <s v="Cancelld"/>
    <s v="Non-Registered Customer info"/>
    <s v="Paid"/>
    <s v="Branch "/>
    <n v="127"/>
    <n v="181.61"/>
  </r>
  <r>
    <s v="AD01-9362"/>
    <n v="2021"/>
    <s v="Jun"/>
    <s v="Website"/>
    <s v="Cash on Delivery"/>
    <s v="Cancelld"/>
    <s v="Non-Registered Customer info"/>
    <s v="Paid"/>
    <s v="Branch "/>
    <n v="367"/>
    <n v="524.80999999999995"/>
  </r>
  <r>
    <s v="AD01-9361"/>
    <n v="2021"/>
    <s v="Jun"/>
    <s v="Website"/>
    <s v="Cash on Delivery"/>
    <s v="Cancelld"/>
    <s v="Non-Registered Customer info"/>
    <s v="Paid"/>
    <s v="Branch "/>
    <n v="361"/>
    <n v="516.23"/>
  </r>
  <r>
    <s v="AD01-9362"/>
    <n v="2021"/>
    <s v="Mar"/>
    <s v="Website"/>
    <s v="Cash on Delivery"/>
    <s v="Cancelld"/>
    <s v="Non-Registered Customer info"/>
    <s v="Paid"/>
    <s v="Shipment"/>
    <n v="178"/>
    <n v="254.54"/>
  </r>
  <r>
    <s v="AD01-9362"/>
    <n v="2021"/>
    <s v="Mar"/>
    <s v="Website"/>
    <s v="Cash on Delivery"/>
    <s v="Cancelld"/>
    <s v="Non-Registered Customer info"/>
    <s v="Paid"/>
    <s v="Shipment"/>
    <n v="172"/>
    <n v="245.95999999999998"/>
  </r>
  <r>
    <s v="AD01-9363"/>
    <n v="2021"/>
    <s v="Mar"/>
    <s v="Website"/>
    <s v="Cash on Delivery"/>
    <s v="Cancelld"/>
    <s v="Non-Registered Customer info"/>
    <s v="Paid"/>
    <s v="Shipment"/>
    <n v="166"/>
    <n v="237.38"/>
  </r>
  <r>
    <s v="AD01-9362"/>
    <n v="2021"/>
    <s v="Mar"/>
    <s v="Website"/>
    <s v="Cash on Delivery"/>
    <s v="Cancelld"/>
    <s v="Non-Registered Customer info"/>
    <s v="Paid"/>
    <s v="Shipment"/>
    <n v="175"/>
    <n v="250.25"/>
  </r>
  <r>
    <s v="AD01-9361"/>
    <n v="2021"/>
    <s v="Mar"/>
    <s v="Website"/>
    <s v="Cash on Delivery"/>
    <s v="Cancelld"/>
    <s v="Non-Registered Customer info"/>
    <s v="Paid"/>
    <s v="Shipment"/>
    <n v="169"/>
    <n v="241.67000000000002"/>
  </r>
  <r>
    <s v="AD01-9362"/>
    <n v="2021"/>
    <s v="Mar"/>
    <s v="Website"/>
    <s v="Cash on Delivery"/>
    <s v="Cancelld"/>
    <s v="Non-Registered Customer info"/>
    <s v="Paid"/>
    <s v="Branch "/>
    <n v="163"/>
    <n v="233.09"/>
  </r>
  <r>
    <s v="AD01-9363"/>
    <n v="2021"/>
    <s v="May"/>
    <s v="Website"/>
    <s v="Cash on Delivery"/>
    <s v="Cancelld"/>
    <s v="Non-Registered Customer info"/>
    <s v="Paid"/>
    <s v="Branch "/>
    <n v="142"/>
    <n v="203.06"/>
  </r>
  <r>
    <s v="AD01-9362"/>
    <n v="2021"/>
    <s v="May"/>
    <s v="Website"/>
    <s v="Cash on Delivery"/>
    <s v="Cancelld"/>
    <s v="Non-Registered Customer info"/>
    <s v="Paid"/>
    <s v="Branch "/>
    <n v="136"/>
    <n v="194.48"/>
  </r>
  <r>
    <s v="AD01-9361"/>
    <n v="2021"/>
    <s v="May"/>
    <s v="Website"/>
    <s v="Cash on Delivery"/>
    <s v="Cancelld"/>
    <s v="Non-Registered Customer info"/>
    <s v="Paid"/>
    <s v="Branch "/>
    <n v="145"/>
    <n v="207.35"/>
  </r>
  <r>
    <s v="AD01-9361"/>
    <n v="2021"/>
    <s v="May"/>
    <s v="Website"/>
    <s v="Cash on Delivery"/>
    <s v="Cancelld"/>
    <s v="Non-Registered Customer info"/>
    <s v="Paid"/>
    <s v="Branch "/>
    <n v="139"/>
    <n v="198.76999999999998"/>
  </r>
  <r>
    <s v="AD01-9361"/>
    <n v="2021"/>
    <s v="May"/>
    <s v="Website"/>
    <s v="Cash on Delivery"/>
    <s v="Cancelld"/>
    <s v="Non-Registered Customer info"/>
    <s v="Paid"/>
    <s v="Branch "/>
    <n v="133"/>
    <n v="190.19"/>
  </r>
  <r>
    <s v="AD01-9362"/>
    <n v="2021"/>
    <s v="Nov"/>
    <s v="Website"/>
    <s v="Cash on Delivery"/>
    <s v="Cancelld"/>
    <s v="Non-Registered Customer info"/>
    <s v="Paid"/>
    <s v="Shipment"/>
    <n v="292"/>
    <n v="417.56"/>
  </r>
  <r>
    <s v="AD01-9362"/>
    <n v="2021"/>
    <s v="Nov"/>
    <s v="Website"/>
    <s v="Cash on Delivery"/>
    <s v="Cancelld"/>
    <s v="Non-Registered Customer info"/>
    <s v="Paid"/>
    <s v="Shipment"/>
    <n v="286"/>
    <n v="408.98"/>
  </r>
  <r>
    <s v="AD01-9362"/>
    <n v="2021"/>
    <s v="Nov"/>
    <s v="Website"/>
    <s v="Cash on Delivery"/>
    <s v="Cancelld"/>
    <s v="Non-Registered Customer info"/>
    <s v="Paid"/>
    <s v="Shipment"/>
    <n v="295"/>
    <n v="421.85"/>
  </r>
  <r>
    <s v="AD01-9361"/>
    <n v="2021"/>
    <s v="Nov"/>
    <s v="Website"/>
    <s v="Cash on Delivery"/>
    <s v="Cancelld"/>
    <s v="Non-Registered Customer info"/>
    <s v="Paid"/>
    <s v="Shipment"/>
    <n v="289"/>
    <n v="413.27"/>
  </r>
  <r>
    <s v="AD01-9362"/>
    <n v="2021"/>
    <s v="Nov"/>
    <s v="Website"/>
    <s v="Cash on Delivery"/>
    <s v="Cancelld"/>
    <s v="Non-Registered Customer info"/>
    <s v="Paid"/>
    <s v="Shipment"/>
    <n v="283"/>
    <n v="404.69"/>
  </r>
  <r>
    <s v="AD01-9362"/>
    <n v="2021"/>
    <s v="Oct"/>
    <s v="Website"/>
    <s v="Cash on Delivery"/>
    <s v="Cancelld"/>
    <s v="Non-Registered Customer info"/>
    <s v="Paid"/>
    <s v="Shipment"/>
    <n v="310"/>
    <n v="443.3"/>
  </r>
  <r>
    <s v="AD01-9364"/>
    <n v="2021"/>
    <s v="Oct"/>
    <s v="Website"/>
    <s v="Cash on Delivery"/>
    <s v="Cancelld"/>
    <s v="Non-Registered Customer info"/>
    <s v="Paid"/>
    <s v="Shipment"/>
    <n v="304"/>
    <n v="434.72"/>
  </r>
  <r>
    <s v="AD01-9361"/>
    <n v="2021"/>
    <s v="Oct"/>
    <s v="Website"/>
    <s v="Cash on Delivery"/>
    <s v="Cancelld"/>
    <s v="Non-Registered Customer info"/>
    <s v="Paid"/>
    <s v="Shipment"/>
    <n v="298"/>
    <n v="426.14"/>
  </r>
  <r>
    <s v="AD01-9361"/>
    <n v="2021"/>
    <s v="Oct"/>
    <s v="Website"/>
    <s v="Cash on Delivery"/>
    <s v="Cancelld"/>
    <s v="Non-Registered Customer info"/>
    <s v="Paid"/>
    <s v="Shipment"/>
    <n v="307"/>
    <n v="439.01"/>
  </r>
  <r>
    <s v="AD01-9365"/>
    <n v="2021"/>
    <s v="Oct"/>
    <s v="Website"/>
    <s v="Cash on Delivery"/>
    <s v="Cancelld"/>
    <s v="Non-Registered Customer info"/>
    <s v="Paid"/>
    <s v="Shipment"/>
    <n v="301"/>
    <n v="430.43"/>
  </r>
  <r>
    <s v="AD01-9361"/>
    <n v="2021"/>
    <s v="Apr"/>
    <s v="Branches"/>
    <s v="Cash on Delivery"/>
    <s v="Cancelld"/>
    <s v="Non-Registered Customer info"/>
    <s v="Paid"/>
    <s v="Branch "/>
    <n v="344"/>
    <n v="491.91999999999996"/>
  </r>
  <r>
    <s v="AD01-9362"/>
    <n v="2021"/>
    <s v="Apr"/>
    <s v="Branches"/>
    <s v="Cash on Delivery"/>
    <s v="Cancelld"/>
    <s v="Non-Registered Customer info"/>
    <s v="Paid"/>
    <s v="Branch "/>
    <n v="314"/>
    <n v="449.02"/>
  </r>
  <r>
    <s v="AD01-9361"/>
    <n v="2021"/>
    <s v="Apr"/>
    <s v="Branches"/>
    <s v="Cash on Delivery"/>
    <s v="Cancelld"/>
    <s v="Non-Registered Customer info"/>
    <s v="Paid"/>
    <s v="Branch "/>
    <n v="340"/>
    <n v="486.2"/>
  </r>
  <r>
    <s v="AD01-9362"/>
    <n v="2021"/>
    <s v="Apr"/>
    <s v="Branches"/>
    <s v="Cash on Delivery"/>
    <s v="Cancelld"/>
    <s v="Non-Registered Customer info"/>
    <s v="Paid"/>
    <s v="Branch "/>
    <n v="142"/>
    <n v="203.06"/>
  </r>
  <r>
    <s v="AD01-9362"/>
    <n v="2021"/>
    <s v="Apr"/>
    <s v="Branches"/>
    <s v="Cash on Delivery"/>
    <s v="Cancelld"/>
    <s v="Non-Registered Customer info"/>
    <s v="Paid"/>
    <s v="Branch "/>
    <n v="316"/>
    <n v="451.88"/>
  </r>
  <r>
    <s v="AD01-9364"/>
    <n v="2021"/>
    <s v="Apr"/>
    <s v="Branches"/>
    <s v="Cash on Delivery"/>
    <s v="Cancelld"/>
    <s v="Non-Registered Customer info"/>
    <s v="Paid"/>
    <s v="Branch "/>
    <n v="823"/>
    <n v="1176.8899999999999"/>
  </r>
  <r>
    <s v="AD01-9362"/>
    <n v="2021"/>
    <s v="Apr"/>
    <s v="Branches"/>
    <s v="Cash on Delivery"/>
    <s v="Cancelld"/>
    <s v="Non-Registered Customer info"/>
    <s v="Paid"/>
    <s v="Branch "/>
    <n v="856"/>
    <n v="1224.08"/>
  </r>
  <r>
    <s v="AD01-9362"/>
    <n v="2021"/>
    <s v="Apr"/>
    <s v="Branches"/>
    <s v="Cash on Delivery"/>
    <s v="Cancelld"/>
    <s v="Non-Registered Customer info"/>
    <s v="Paid"/>
    <s v="Branch "/>
    <n v="909"/>
    <n v="1299.8699999999999"/>
  </r>
  <r>
    <s v="AD01-9362"/>
    <n v="2021"/>
    <s v="Apr"/>
    <s v="Branches"/>
    <s v="Cash on Delivery"/>
    <s v="Cancelld"/>
    <s v="Non-Registered Customer info"/>
    <s v="Paid"/>
    <s v="Branch "/>
    <n v="862"/>
    <n v="526.24"/>
  </r>
  <r>
    <s v="AD01-9362"/>
    <n v="2021"/>
    <s v="Apr"/>
    <s v="Branches"/>
    <s v="Cash on Delivery"/>
    <s v="Cancelld"/>
    <s v="Non-Registered Customer info"/>
    <s v="Paid"/>
    <s v="Branch "/>
    <n v="141"/>
    <n v="526.24"/>
  </r>
  <r>
    <s v="AD01-9364"/>
    <n v="2021"/>
    <s v="Apr"/>
    <s v="Branches"/>
    <s v="Cash on Delivery"/>
    <s v="Cancelld"/>
    <s v="Non-Registered Customer info"/>
    <s v="Paid"/>
    <s v="Branch "/>
    <n v="315"/>
    <n v="450.45"/>
  </r>
  <r>
    <s v="AD01-9362"/>
    <n v="2021"/>
    <s v="Apr"/>
    <s v="Branches"/>
    <s v="Cash on Delivery"/>
    <s v="Cancelld"/>
    <s v="Non-Registered Customer info"/>
    <s v="Paid"/>
    <s v="Branch "/>
    <n v="343"/>
    <n v="490.49"/>
  </r>
  <r>
    <s v="AD01-9362"/>
    <n v="2021"/>
    <s v="Apr"/>
    <s v="Branches"/>
    <s v="Cash on Delivery"/>
    <s v="Cancelld"/>
    <s v="Non-Registered Customer info"/>
    <s v="Paid"/>
    <s v="Branch "/>
    <n v="145"/>
    <n v="207.35"/>
  </r>
  <r>
    <s v="AD01-9361"/>
    <n v="2021"/>
    <s v="Apr"/>
    <s v="Branches"/>
    <s v="Cash on Delivery"/>
    <s v="Cancelld"/>
    <s v="Non-Registered Customer info"/>
    <s v="Paid"/>
    <s v="Branch "/>
    <n v="313"/>
    <n v="447.59000000000003"/>
  </r>
  <r>
    <s v="AD01-9362"/>
    <n v="2021"/>
    <s v="Apr"/>
    <s v="Branches"/>
    <s v="Cash on Delivery"/>
    <s v="Cancelld"/>
    <s v="Non-Registered Customer info"/>
    <s v="Paid"/>
    <s v="Branch "/>
    <n v="832"/>
    <n v="1189.76"/>
  </r>
  <r>
    <s v="AD01-9361"/>
    <n v="2021"/>
    <s v="Apr"/>
    <s v="Branches"/>
    <s v="Cash on Delivery"/>
    <s v="Cancelld"/>
    <s v="Non-Registered Customer info"/>
    <s v="Paid"/>
    <s v="Branch "/>
    <n v="865"/>
    <n v="1236.95"/>
  </r>
  <r>
    <s v="AD01-9361"/>
    <n v="2021"/>
    <s v="Apr"/>
    <s v="Branches"/>
    <s v="Cash on Delivery"/>
    <s v="Cancelld"/>
    <s v="Non-Registered Customer info"/>
    <s v="Paid"/>
    <s v="Branch "/>
    <n v="317"/>
    <n v="453.31"/>
  </r>
  <r>
    <s v="AD01-9361"/>
    <n v="2021"/>
    <s v="Aug"/>
    <s v="Branches"/>
    <s v="Cash on Delivery"/>
    <s v="Cancelld"/>
    <s v="Non-Registered Customer info"/>
    <s v="Paid"/>
    <s v="Branch "/>
    <n v="320"/>
    <n v="457.6"/>
  </r>
  <r>
    <s v="AD01-9362"/>
    <n v="2021"/>
    <s v="Aug"/>
    <s v="Branches"/>
    <s v="Cash on Delivery"/>
    <s v="Cancelld"/>
    <s v="Non-Registered Customer info"/>
    <s v="Paid"/>
    <s v="Branch "/>
    <n v="368"/>
    <n v="526.24"/>
  </r>
  <r>
    <s v="AD01-9362"/>
    <n v="2021"/>
    <s v="Aug"/>
    <s v="Branches"/>
    <s v="Cash on Delivery"/>
    <s v="Cancelld"/>
    <s v="Non-Registered Customer info"/>
    <s v="Paid"/>
    <s v="Branch "/>
    <n v="296"/>
    <n v="423.28"/>
  </r>
  <r>
    <s v="AD01-9365"/>
    <n v="2021"/>
    <s v="Aug"/>
    <s v="Website"/>
    <s v="Cash on Delivery"/>
    <s v="Cancelld"/>
    <s v="Non-Registered Customer info"/>
    <s v="Paid"/>
    <s v="Branch "/>
    <n v="322"/>
    <n v="460.46000000000004"/>
  </r>
  <r>
    <s v="AD01-9362"/>
    <n v="2021"/>
    <s v="Aug"/>
    <s v="Website"/>
    <s v="Cash on Delivery"/>
    <s v="Cancelld"/>
    <s v="Non-Registered Customer info"/>
    <s v="Paid"/>
    <s v="Branch "/>
    <n v="370"/>
    <n v="529.1"/>
  </r>
  <r>
    <s v="AD01-9362"/>
    <n v="2021"/>
    <s v="Aug"/>
    <s v="Website"/>
    <s v="Cash on Delivery"/>
    <s v="Cancelld"/>
    <s v="Non-Registered Customer info"/>
    <s v="Paid"/>
    <s v="Branch "/>
    <n v="292"/>
    <n v="417.56"/>
  </r>
  <r>
    <s v="AD01-9364"/>
    <n v="2021"/>
    <s v="Aug"/>
    <s v="Website"/>
    <s v="Cash on Delivery"/>
    <s v="Cancelld"/>
    <s v="Non-Registered Customer info"/>
    <s v="Refunded"/>
    <s v="Branch "/>
    <n v="860"/>
    <n v="1229.8"/>
  </r>
  <r>
    <s v="AD01-9362"/>
    <n v="2021"/>
    <s v="Aug"/>
    <s v="Website"/>
    <s v="Cash on Delivery"/>
    <s v="Cancelld"/>
    <s v="Non-Registered Customer info"/>
    <s v="Refunded"/>
    <s v="Branch "/>
    <n v="913"/>
    <n v="1305.5899999999999"/>
  </r>
  <r>
    <s v="AD01-9362"/>
    <n v="2021"/>
    <s v="Aug"/>
    <s v="Website"/>
    <s v="Cash on Delivery"/>
    <s v="Cancelld"/>
    <s v="Non-Registered Customer info"/>
    <s v="Refunded"/>
    <s v="Branch "/>
    <n v="866"/>
    <n v="526.24"/>
  </r>
  <r>
    <s v="AD01-9364"/>
    <n v="2021"/>
    <s v="Aug"/>
    <s v="Website"/>
    <s v="Cash on Delivery"/>
    <s v="Cancelld"/>
    <s v="Non-Registered Customer info"/>
    <s v="Refunded"/>
    <s v="Branch "/>
    <n v="369"/>
    <n v="526.24"/>
  </r>
  <r>
    <s v="AD01-9362"/>
    <n v="2021"/>
    <s v="Aug"/>
    <s v="Website"/>
    <s v="Cash on Delivery"/>
    <s v="Cancelld"/>
    <s v="Non-Registered Customer info"/>
    <s v="Refunded"/>
    <s v="Branch "/>
    <n v="319"/>
    <n v="456.16999999999996"/>
  </r>
  <r>
    <s v="AD01-9362"/>
    <n v="2021"/>
    <s v="Aug"/>
    <s v="Website"/>
    <s v="Cash on Delivery"/>
    <s v="Cancelld"/>
    <s v="Non-Registered Customer info"/>
    <s v="Refunded"/>
    <s v="Branch "/>
    <n v="367"/>
    <n v="524.80999999999995"/>
  </r>
  <r>
    <s v="AD01-9365"/>
    <n v="2021"/>
    <s v="Aug"/>
    <s v="Website"/>
    <s v="Cash on Delivery"/>
    <s v="Cancelld"/>
    <s v="Non-Registered Customer info"/>
    <s v="Refunded"/>
    <s v="Branch "/>
    <n v="295"/>
    <n v="421.85"/>
  </r>
  <r>
    <s v="AD01-9362"/>
    <n v="2021"/>
    <s v="Aug"/>
    <s v="Website"/>
    <s v="Cash on Delivery"/>
    <s v="Cancelld"/>
    <s v="Non-Registered Customer info"/>
    <s v="Refunded"/>
    <s v="Branch "/>
    <n v="835"/>
    <n v="1194.05"/>
  </r>
  <r>
    <s v="AD01-9361"/>
    <n v="2021"/>
    <s v="Aug"/>
    <s v="Website"/>
    <s v="Cash on Delivery"/>
    <s v="Cancelld"/>
    <s v="Non-Registered Customer info"/>
    <s v="Refunded"/>
    <s v="Branch "/>
    <n v="293"/>
    <n v="418.99"/>
  </r>
  <r>
    <s v="AD01-9364"/>
    <n v="2021"/>
    <s v="Dec"/>
    <s v="Website"/>
    <s v="Cash on Delivery"/>
    <s v="Cancelld"/>
    <s v="Non-Registered Customer info"/>
    <s v="Refunded"/>
    <s v="Branch "/>
    <n v="302"/>
    <n v="431.86"/>
  </r>
  <r>
    <s v="AD01-9361"/>
    <n v="2021"/>
    <s v="Dec"/>
    <s v="Website"/>
    <s v="Cash on Delivery"/>
    <s v="Cancelld"/>
    <s v="Non-Registered Customer info"/>
    <s v="Refunded"/>
    <s v="Branch "/>
    <n v="344"/>
    <n v="491.91999999999996"/>
  </r>
  <r>
    <s v="AD01-9363"/>
    <n v="2021"/>
    <s v="Dec"/>
    <s v="Website"/>
    <s v="Cash on Delivery"/>
    <s v="Cancelld"/>
    <s v="Non-Registered Customer info"/>
    <s v="Refunded"/>
    <s v="Branch "/>
    <n v="298"/>
    <n v="426.14"/>
  </r>
  <r>
    <s v="AD01-9362"/>
    <n v="2021"/>
    <s v="Dec"/>
    <s v="Website"/>
    <s v="Cash on Delivery"/>
    <s v="Cancelld"/>
    <s v="Non-Registered Customer info"/>
    <s v="Refunded"/>
    <s v="Branch "/>
    <n v="346"/>
    <n v="494.78"/>
  </r>
  <r>
    <s v="AD01-9361"/>
    <n v="2021"/>
    <s v="Dec"/>
    <s v="Website"/>
    <s v="Cash on Delivery"/>
    <s v="Cancelld"/>
    <s v="Non-Registered Customer info"/>
    <s v="Refunded"/>
    <s v="Branch "/>
    <n v="830"/>
    <n v="1186.9000000000001"/>
  </r>
  <r>
    <s v="AD01-9362"/>
    <n v="2021"/>
    <s v="Dec"/>
    <s v="Website"/>
    <s v="Cash on Delivery"/>
    <s v="Cancelld"/>
    <s v="Non-Registered Customer info"/>
    <s v="Refunded"/>
    <s v="Branch "/>
    <n v="863"/>
    <n v="1234.0899999999999"/>
  </r>
  <r>
    <s v="AD01-9364"/>
    <n v="2021"/>
    <s v="Dec"/>
    <s v="Website"/>
    <s v="Cash on Delivery"/>
    <s v="Cancelld"/>
    <s v="Non-Registered Customer info"/>
    <s v="Refunded"/>
    <s v="Branch "/>
    <n v="921"/>
    <n v="1317.03"/>
  </r>
  <r>
    <s v="AD01-9362"/>
    <n v="2021"/>
    <s v="Dec"/>
    <s v="Website"/>
    <s v="Cash on Delivery"/>
    <s v="Cancelld"/>
    <s v="Non-Registered Customer info"/>
    <s v="Refunded"/>
    <s v="Branch "/>
    <n v="922"/>
    <n v="1318.46"/>
  </r>
  <r>
    <s v="AD01-9362"/>
    <n v="2021"/>
    <s v="Dec"/>
    <s v="Website"/>
    <s v="Cash on Delivery"/>
    <s v="Cancelld"/>
    <s v="Non-Registered Customer info"/>
    <s v="Refunded"/>
    <s v="Branch "/>
    <n v="345"/>
    <n v="493.35"/>
  </r>
  <r>
    <s v="AD01-9364"/>
    <n v="2021"/>
    <s v="Dec"/>
    <s v="Website"/>
    <s v="Cash on Delivery"/>
    <s v="Cancelld"/>
    <s v="Non-Registered Customer info"/>
    <s v="Refunded"/>
    <s v="Branch "/>
    <n v="249"/>
    <n v="356.07"/>
  </r>
  <r>
    <s v="AD01-9361"/>
    <n v="2021"/>
    <s v="Dec"/>
    <s v="Website"/>
    <s v="Cash on Delivery"/>
    <s v="Cancelld"/>
    <s v="Non-Registered Customer info"/>
    <s v="Refunded"/>
    <s v="Branch "/>
    <n v="243"/>
    <n v="347.49"/>
  </r>
  <r>
    <s v="AD01-9363"/>
    <n v="2021"/>
    <s v="Dec"/>
    <s v="Website"/>
    <s v="Cash on Delivery"/>
    <s v="Cancelld"/>
    <s v="Non-Registered Customer info"/>
    <s v="Refunded"/>
    <s v="Branch "/>
    <n v="237"/>
    <n v="338.90999999999997"/>
  </r>
  <r>
    <s v="AD01-9364"/>
    <n v="2021"/>
    <s v="Dec"/>
    <s v="Website"/>
    <s v="Cash on Delivery"/>
    <s v="Cancelld"/>
    <s v="Non-Registered Customer info"/>
    <s v="Refunded"/>
    <s v="Branch "/>
    <n v="301"/>
    <n v="430.43"/>
  </r>
  <r>
    <s v="AD01-9364"/>
    <n v="2021"/>
    <s v="Dec"/>
    <s v="Website"/>
    <s v="Cash on Delivery"/>
    <s v="Cancelld"/>
    <s v="Non-Registered Customer info"/>
    <s v="Refunded"/>
    <s v="Branch "/>
    <n v="349"/>
    <n v="499.07"/>
  </r>
  <r>
    <s v="AD01-9362"/>
    <n v="2021"/>
    <s v="Dec"/>
    <s v="Website"/>
    <s v="Cash on Delivery"/>
    <s v="Cancelld"/>
    <s v="Non-Registered Customer info"/>
    <s v="Refunded"/>
    <s v="Branch "/>
    <n v="839"/>
    <n v="1199.77"/>
  </r>
  <r>
    <s v="AD01-9362"/>
    <n v="2021"/>
    <s v="Dec"/>
    <s v="Website"/>
    <s v="Cash on Delivery"/>
    <s v="Cancelld"/>
    <s v="Non-Registered Customer info"/>
    <s v="Refunded"/>
    <s v="Branch "/>
    <n v="872"/>
    <n v="1246.96"/>
  </r>
  <r>
    <s v="AD01-9361"/>
    <n v="2021"/>
    <s v="Feb"/>
    <s v="Website"/>
    <s v="Cash on Delivery"/>
    <s v="Cancelld"/>
    <s v="Non-Registered Customer info"/>
    <s v="Refunded"/>
    <s v="Branch "/>
    <n v="152"/>
    <n v="217.36"/>
  </r>
  <r>
    <s v="AD01-9361"/>
    <n v="2021"/>
    <s v="Feb"/>
    <s v="Website"/>
    <s v="Cash on Delivery"/>
    <s v="Cancelld"/>
    <s v="Non-Registered Customer info"/>
    <s v="Refunded"/>
    <s v="Branch "/>
    <n v="326"/>
    <n v="466.18"/>
  </r>
  <r>
    <s v="AD01-9362"/>
    <n v="2021"/>
    <s v="Feb"/>
    <s v="Website"/>
    <s v="Cash on Delivery"/>
    <s v="Cancelld"/>
    <s v="Non-Registered Customer info"/>
    <s v="Refunded"/>
    <s v="Branch "/>
    <n v="352"/>
    <n v="503.36"/>
  </r>
  <r>
    <s v="AD01-9364"/>
    <n v="2021"/>
    <s v="Feb"/>
    <s v="Website"/>
    <s v="Cash on Delivery"/>
    <s v="Cancelld"/>
    <s v="Non-Registered Customer info"/>
    <s v="Refunded"/>
    <s v="Branch "/>
    <n v="154"/>
    <n v="220.22"/>
  </r>
  <r>
    <s v="AD01-9361"/>
    <n v="2021"/>
    <s v="Feb"/>
    <s v="Website"/>
    <s v="Cash on Delivery"/>
    <s v="Cancelld"/>
    <s v="Non-Registered Customer info"/>
    <s v="Refunded"/>
    <s v="Branch "/>
    <n v="328"/>
    <n v="469.03999999999996"/>
  </r>
  <r>
    <s v="AD01-9362"/>
    <n v="2021"/>
    <s v="Feb"/>
    <s v="Website"/>
    <s v="Cash on Delivery"/>
    <s v="Cancelld"/>
    <s v="Non-Registered Customer info"/>
    <s v="Refunded"/>
    <s v="Branch "/>
    <n v="821"/>
    <n v="1174.03"/>
  </r>
  <r>
    <s v="AD01-9364"/>
    <n v="2021"/>
    <s v="Feb"/>
    <s v="Website"/>
    <s v="Cash on Delivery"/>
    <s v="Cancelld"/>
    <s v="Non-Registered Customer info"/>
    <s v="Refunded"/>
    <s v="Branch "/>
    <n v="854"/>
    <n v="1221.22"/>
  </r>
  <r>
    <s v="AD01-9363"/>
    <n v="2021"/>
    <s v="Feb"/>
    <s v="Website"/>
    <s v="Cash on Delivery"/>
    <s v="Cancelld"/>
    <s v="Non-Registered Customer info"/>
    <s v="Refunded"/>
    <s v="Branch "/>
    <n v="908"/>
    <n v="1298.44"/>
  </r>
  <r>
    <s v="AD01-9363"/>
    <n v="2021"/>
    <s v="Feb"/>
    <s v="Website"/>
    <s v="Cash on Delivery"/>
    <s v="Cancelld"/>
    <s v="Non-Registered Customer info"/>
    <s v="Refunded"/>
    <s v="Branch "/>
    <n v="861"/>
    <n v="526.24"/>
  </r>
  <r>
    <s v="AD01-9361"/>
    <n v="2021"/>
    <s v="Feb"/>
    <s v="Website"/>
    <s v="Cash on Delivery"/>
    <s v="Cancelld"/>
    <s v="Non-Registered Customer info"/>
    <s v="Refunded"/>
    <s v="Branch "/>
    <n v="153"/>
    <n v="526.24"/>
  </r>
  <r>
    <s v="AD01-9362"/>
    <n v="2021"/>
    <s v="Feb"/>
    <s v="Website"/>
    <s v="Cash on Delivery"/>
    <s v="Cancelld"/>
    <s v="Non-Registered Customer info"/>
    <s v="Refunded"/>
    <s v="Branch "/>
    <n v="327"/>
    <n v="467.61"/>
  </r>
  <r>
    <s v="AD01-9361"/>
    <n v="2021"/>
    <s v="Feb"/>
    <s v="Website"/>
    <s v="Cash on Delivery"/>
    <s v="Cancelld"/>
    <s v="Non-Registered Customer info"/>
    <s v="Refunded"/>
    <s v="Branch "/>
    <n v="355"/>
    <n v="507.65"/>
  </r>
  <r>
    <s v="AD01-9362"/>
    <n v="2021"/>
    <s v="Feb"/>
    <s v="Website"/>
    <s v="Cash on Delivery"/>
    <s v="Cancelld"/>
    <s v="Non-Registered Customer info"/>
    <s v="Paid"/>
    <s v="Branch "/>
    <n v="325"/>
    <n v="464.75"/>
  </r>
  <r>
    <s v="AD01-9361"/>
    <n v="2021"/>
    <s v="Feb"/>
    <s v="Website"/>
    <s v="Cash on Delivery"/>
    <s v="Cancelld"/>
    <s v="Non-Registered Customer info"/>
    <s v="Paid"/>
    <s v="Branch "/>
    <n v="830"/>
    <n v="1186.9000000000001"/>
  </r>
  <r>
    <s v="AD01-9364"/>
    <n v="2021"/>
    <s v="Feb"/>
    <s v="Website"/>
    <s v="Cash on Delivery"/>
    <s v="Cancelld"/>
    <s v="Non-Registered Customer info"/>
    <s v="Paid"/>
    <s v="Branch "/>
    <n v="863"/>
    <n v="1234.0899999999999"/>
  </r>
  <r>
    <s v="AD01-9362"/>
    <n v="2021"/>
    <s v="Jan"/>
    <s v="Website"/>
    <s v="Cash on Delivery"/>
    <s v="Cancelld"/>
    <s v="Non-Registered Customer info"/>
    <s v="Paid"/>
    <s v="Branch "/>
    <n v="356"/>
    <n v="509.08"/>
  </r>
  <r>
    <s v="AD01-9361"/>
    <n v="2021"/>
    <s v="Jan"/>
    <s v="Website"/>
    <s v="Cash on Delivery"/>
    <s v="Cancelld"/>
    <s v="Non-Registered Customer info"/>
    <s v="Paid"/>
    <s v="Branch "/>
    <n v="158"/>
    <n v="225.94"/>
  </r>
  <r>
    <s v="AD01-9362"/>
    <n v="2021"/>
    <s v="Jan"/>
    <s v="Website"/>
    <s v="Cash on Delivery"/>
    <s v="Cancelld"/>
    <s v="Non-Registered Customer info"/>
    <s v="Paid"/>
    <s v="Branch "/>
    <n v="332"/>
    <n v="474.76"/>
  </r>
  <r>
    <s v="AD01-9362"/>
    <n v="2021"/>
    <s v="Jan"/>
    <s v="Website"/>
    <s v="Cash on Delivery"/>
    <s v="Cancelld"/>
    <s v="Non-Registered Customer info"/>
    <s v="Paid"/>
    <s v="Branch "/>
    <n v="358"/>
    <n v="511.94"/>
  </r>
  <r>
    <s v="AD01-9362"/>
    <n v="2021"/>
    <s v="Jan"/>
    <s v="Website"/>
    <s v="Cash on Delivery"/>
    <s v="Cancelld"/>
    <s v="Non-Registered Customer info"/>
    <s v="Paid"/>
    <s v="Branch "/>
    <n v="160"/>
    <n v="228.8"/>
  </r>
  <r>
    <s v="AD01-9363"/>
    <n v="2021"/>
    <s v="Jan"/>
    <s v="Website"/>
    <s v="Cash on Delivery"/>
    <s v="Cancelld"/>
    <s v="Non-Registered Customer info"/>
    <s v="Paid"/>
    <s v="Branch "/>
    <n v="334"/>
    <n v="477.62"/>
  </r>
  <r>
    <s v="AD01-9362"/>
    <n v="2021"/>
    <s v="Jan"/>
    <s v="Website"/>
    <s v="Cash on Delivery"/>
    <s v="Cancelld"/>
    <s v="Non-Registered Customer info"/>
    <s v="Paid"/>
    <s v="Branch "/>
    <n v="820"/>
    <n v="1172.5999999999999"/>
  </r>
  <r>
    <s v="AD01-9362"/>
    <n v="2021"/>
    <s v="Jan"/>
    <s v="Website"/>
    <s v="Cash on Delivery"/>
    <s v="Cancelld"/>
    <s v="Non-Registered Customer info"/>
    <s v="Paid"/>
    <s v="Branch "/>
    <n v="907"/>
    <n v="1297.01"/>
  </r>
  <r>
    <s v="AD01-9362"/>
    <n v="2021"/>
    <s v="Jan"/>
    <s v="Website"/>
    <s v="Cash on Delivery"/>
    <s v="Cancelld"/>
    <s v="Non-Registered Customer info"/>
    <s v="Paid"/>
    <s v="Branch "/>
    <n v="860"/>
    <n v="526.24"/>
  </r>
  <r>
    <s v="AD01-9361"/>
    <n v="2021"/>
    <s v="Jan"/>
    <s v="Website"/>
    <s v="Cash on Delivery"/>
    <s v="Cancelld"/>
    <s v="Non-Registered Customer info"/>
    <s v="Paid"/>
    <s v="Branch "/>
    <n v="159"/>
    <n v="526.24"/>
  </r>
  <r>
    <s v="AD01-9362"/>
    <n v="2021"/>
    <s v="Jan"/>
    <s v="Website"/>
    <s v="Cash on Delivery"/>
    <s v="Cancelld"/>
    <s v="Non-Registered Customer info"/>
    <s v="Paid"/>
    <s v="Branch "/>
    <n v="333"/>
    <n v="476.19"/>
  </r>
  <r>
    <s v="AD01-9363"/>
    <n v="2021"/>
    <s v="Jan"/>
    <s v="Website"/>
    <s v="Cash on Delivery"/>
    <s v="Cancelld"/>
    <s v="Non-Registered Customer info"/>
    <s v="Paid"/>
    <s v="Branch "/>
    <n v="361"/>
    <n v="516.23"/>
  </r>
  <r>
    <s v="AD01-9364"/>
    <n v="2021"/>
    <s v="Jan"/>
    <s v="Website"/>
    <s v="Cash on Delivery"/>
    <s v="Cancelld"/>
    <s v="Non-Registered Customer info"/>
    <s v="Paid"/>
    <s v="Branch "/>
    <n v="157"/>
    <n v="224.51"/>
  </r>
  <r>
    <s v="AD01-9362"/>
    <n v="2021"/>
    <s v="Jan"/>
    <s v="Website"/>
    <s v="Cash on Delivery"/>
    <s v="Cancelld"/>
    <s v="Non-Registered Customer info"/>
    <s v="Paid"/>
    <s v="Branch "/>
    <n v="331"/>
    <n v="473.33"/>
  </r>
  <r>
    <s v="AD01-9362"/>
    <n v="2021"/>
    <s v="Jan"/>
    <s v="Website"/>
    <s v="Cash on Delivery"/>
    <s v="Cancelld"/>
    <s v="Non-Registered Customer info"/>
    <s v="Paid"/>
    <s v="Branch "/>
    <n v="829"/>
    <n v="1185.47"/>
  </r>
  <r>
    <s v="AD01-9362"/>
    <n v="2021"/>
    <s v="Jan"/>
    <s v="Website"/>
    <s v="Cash on Delivery"/>
    <s v="Cancelld"/>
    <s v="Non-Registered Customer info"/>
    <s v="Paid"/>
    <s v="Branch "/>
    <n v="862"/>
    <n v="1232.6599999999999"/>
  </r>
  <r>
    <s v="AD01-9362"/>
    <n v="2021"/>
    <s v="Jan"/>
    <s v="Website"/>
    <s v="Cash on Delivery"/>
    <s v="Cancelld"/>
    <s v="Non-Registered Customer info"/>
    <s v="Paid"/>
    <s v="Branch "/>
    <n v="329"/>
    <n v="470.47"/>
  </r>
  <r>
    <s v="AD01-9362"/>
    <n v="2021"/>
    <s v="Jul"/>
    <s v="Website"/>
    <s v="Cash on Delivery"/>
    <s v="Cancelld"/>
    <s v="Non-Registered Customer info"/>
    <s v="Paid"/>
    <s v="Branch "/>
    <n v="326"/>
    <n v="466.18"/>
  </r>
  <r>
    <s v="AD01-9362"/>
    <n v="2021"/>
    <s v="Jul"/>
    <s v="Website"/>
    <s v="Cash on Delivery"/>
    <s v="Cancelld"/>
    <s v="Non-Registered Customer info"/>
    <s v="Paid"/>
    <s v="Branch "/>
    <n v="128"/>
    <n v="183.04"/>
  </r>
  <r>
    <s v="AD01-9361"/>
    <n v="2021"/>
    <s v="Jul"/>
    <s v="Website"/>
    <s v="Cash on Delivery"/>
    <s v="Cancelld"/>
    <s v="Non-Registered Customer info"/>
    <s v="Paid"/>
    <s v="Branch "/>
    <n v="302"/>
    <n v="431.86"/>
  </r>
  <r>
    <s v="AD01-9362"/>
    <n v="2021"/>
    <s v="Jul"/>
    <s v="Website"/>
    <s v="Cash on Delivery"/>
    <s v="Cancelld"/>
    <s v="Non-Registered Customer info"/>
    <s v="Paid"/>
    <s v="Branch "/>
    <n v="328"/>
    <n v="469.03999999999996"/>
  </r>
  <r>
    <s v="AD01-9364"/>
    <n v="2021"/>
    <s v="Jul"/>
    <s v="Website"/>
    <s v="Cash on Delivery"/>
    <s v="Cancelld"/>
    <s v="Non-Registered Customer info"/>
    <s v="Paid"/>
    <s v="Branch "/>
    <n v="298"/>
    <n v="426.14"/>
  </r>
  <r>
    <s v="AD01-9362"/>
    <n v="2021"/>
    <s v="Jul"/>
    <s v="Website"/>
    <s v="Cash on Delivery"/>
    <s v="Cancelld"/>
    <s v="Non-Registered Customer info"/>
    <s v="Paid"/>
    <s v="Branch "/>
    <n v="826"/>
    <n v="1181.18"/>
  </r>
  <r>
    <s v="AD01-9364"/>
    <n v="2021"/>
    <s v="Jul"/>
    <s v="Website"/>
    <s v="Cash on Delivery"/>
    <s v="Cancelld"/>
    <s v="Non-Registered Customer info"/>
    <s v="Paid"/>
    <s v="Branch "/>
    <n v="859"/>
    <n v="1228.3699999999999"/>
  </r>
  <r>
    <s v="AD01-9364"/>
    <n v="2021"/>
    <s v="Jul"/>
    <s v="Website"/>
    <s v="Cash on Delivery"/>
    <s v="Cancelld"/>
    <s v="Non-Registered Customer info"/>
    <s v="Paid"/>
    <s v="Branch "/>
    <n v="912"/>
    <n v="1304.1599999999999"/>
  </r>
  <r>
    <s v="AD01-9364"/>
    <n v="2021"/>
    <s v="Jul"/>
    <s v="Website"/>
    <s v="Cash on Delivery"/>
    <s v="Cancelld"/>
    <s v="Non-Registered Customer info"/>
    <s v="Paid"/>
    <s v="Branch "/>
    <n v="865"/>
    <n v="526.24"/>
  </r>
  <r>
    <s v="AD01-9363"/>
    <n v="2021"/>
    <s v="Jul"/>
    <s v="Website"/>
    <s v="Cash on Delivery"/>
    <s v="Cancelld"/>
    <s v="Non-Registered Customer info"/>
    <s v="Paid"/>
    <s v="Branch "/>
    <n v="129"/>
    <n v="526.24"/>
  </r>
  <r>
    <s v="AD01-9362"/>
    <n v="2021"/>
    <s v="Jul"/>
    <s v="Website"/>
    <s v="Cash on Delivery"/>
    <s v="Cancelld"/>
    <s v="Non-Registered Customer info"/>
    <s v="Paid"/>
    <s v="Branch "/>
    <n v="297"/>
    <n v="424.71"/>
  </r>
  <r>
    <s v="AD01-9364"/>
    <n v="2021"/>
    <s v="Jul"/>
    <s v="Website"/>
    <s v="Cash on Delivery"/>
    <s v="Cancelld"/>
    <s v="Non-Registered Customer info"/>
    <s v="Paid"/>
    <s v="Branch "/>
    <n v="325"/>
    <n v="464.75"/>
  </r>
  <r>
    <s v="AD01-9361"/>
    <n v="2021"/>
    <s v="Jul"/>
    <s v="Website"/>
    <s v="Cash on Delivery"/>
    <s v="Cancelld"/>
    <s v="Non-Registered Customer info"/>
    <s v="Paid"/>
    <s v="Branch "/>
    <n v="127"/>
    <n v="181.61"/>
  </r>
  <r>
    <s v="AD01-9362"/>
    <n v="2021"/>
    <s v="Jul"/>
    <s v="Website"/>
    <s v="Cash on Delivery"/>
    <s v="Cancelld"/>
    <s v="Non-Registered Customer info"/>
    <s v="Paid"/>
    <s v="Branch "/>
    <n v="301"/>
    <n v="430.43"/>
  </r>
  <r>
    <s v="AD01-9361"/>
    <n v="2021"/>
    <s v="Jul"/>
    <s v="Website"/>
    <s v="Cash on Delivery"/>
    <s v="Cancelld"/>
    <s v="Non-Registered Customer info"/>
    <s v="Paid"/>
    <s v="Branch "/>
    <n v="834"/>
    <n v="1192.6199999999999"/>
  </r>
  <r>
    <s v="AD01-9362"/>
    <n v="2021"/>
    <s v="Jul"/>
    <s v="Website"/>
    <s v="Cash on Delivery"/>
    <s v="Cancelld"/>
    <s v="Non-Registered Customer info"/>
    <s v="Paid"/>
    <s v="Branch "/>
    <n v="868"/>
    <n v="1241.24"/>
  </r>
  <r>
    <s v="AD01-9362"/>
    <n v="2021"/>
    <s v="Jul"/>
    <s v="Website"/>
    <s v="Cash on Delivery"/>
    <s v="Cancelld"/>
    <s v="Non-Registered Customer info"/>
    <s v="Paid"/>
    <s v="Branch "/>
    <n v="299"/>
    <n v="427.57"/>
  </r>
  <r>
    <s v="AD01-9365"/>
    <n v="2021"/>
    <s v="Jun"/>
    <s v="Website"/>
    <s v="Cash on Delivery"/>
    <s v="Cancelld"/>
    <s v="Non-Registered Customer info"/>
    <s v="Paid"/>
    <s v="Branch "/>
    <n v="332"/>
    <n v="474.76"/>
  </r>
  <r>
    <s v="AD01-9361"/>
    <n v="2021"/>
    <s v="Jun"/>
    <s v="Website"/>
    <s v="Cash on Delivery"/>
    <s v="Cancelld"/>
    <s v="Non-Registered Customer info"/>
    <s v="Paid"/>
    <s v="Branch "/>
    <n v="134"/>
    <n v="191.62"/>
  </r>
  <r>
    <s v="AD01-9363"/>
    <n v="2021"/>
    <s v="Jun"/>
    <s v="Website"/>
    <s v="Cash on Delivery"/>
    <s v="Cancelld"/>
    <s v="Non-Registered Customer info"/>
    <s v="Paid"/>
    <s v="Branch "/>
    <n v="334"/>
    <n v="477.62"/>
  </r>
  <r>
    <s v="AD01-9361"/>
    <n v="2021"/>
    <s v="Jun"/>
    <s v="Website"/>
    <s v="Cash on Delivery"/>
    <s v="Cancelld"/>
    <s v="Non-Registered Customer info"/>
    <s v="Paid"/>
    <s v="Branch "/>
    <n v="130"/>
    <n v="185.9"/>
  </r>
  <r>
    <s v="AD01-9362"/>
    <n v="2021"/>
    <s v="Jun"/>
    <s v="Website"/>
    <s v="Cash on Delivery"/>
    <s v="Cancelld"/>
    <s v="Non-Registered Customer info"/>
    <s v="Paid"/>
    <s v="Branch "/>
    <n v="304"/>
    <n v="434.72"/>
  </r>
  <r>
    <s v="AD01-9364"/>
    <n v="2021"/>
    <s v="Jun"/>
    <s v="Website"/>
    <s v="Cash on Delivery"/>
    <s v="Cancelld"/>
    <s v="Non-Registered Customer info"/>
    <s v="Paid"/>
    <s v="Branch "/>
    <n v="825"/>
    <n v="1179.75"/>
  </r>
  <r>
    <s v="AD01-9362"/>
    <n v="2021"/>
    <s v="Jun"/>
    <s v="Website"/>
    <s v="Cash on Delivery"/>
    <s v="Cancelld"/>
    <s v="Non-Registered Customer info"/>
    <s v="Paid"/>
    <s v="Branch "/>
    <n v="858"/>
    <n v="1226.94"/>
  </r>
  <r>
    <s v="AD01-9361"/>
    <n v="2021"/>
    <s v="Jun"/>
    <s v="Website"/>
    <s v="Cash on Delivery"/>
    <s v="Cancelld"/>
    <s v="Non-Registered Customer info"/>
    <s v="Paid"/>
    <s v="Branch "/>
    <n v="911"/>
    <n v="1302.73"/>
  </r>
  <r>
    <s v="AD01-9361"/>
    <n v="2021"/>
    <s v="Jun"/>
    <s v="Website"/>
    <s v="Cash on Delivery"/>
    <s v="Cancelld"/>
    <s v="Non-Registered Customer info"/>
    <s v="Paid"/>
    <s v="Branch "/>
    <n v="864"/>
    <n v="526.24"/>
  </r>
  <r>
    <s v="AD01-9362"/>
    <n v="2021"/>
    <s v="Jun"/>
    <s v="Website"/>
    <s v="Cash on Delivery"/>
    <s v="Cancelld"/>
    <s v="Non-Registered Customer info"/>
    <s v="Paid"/>
    <s v="Branch "/>
    <n v="135"/>
    <n v="526.24"/>
  </r>
  <r>
    <s v="AD01-9364"/>
    <n v="2021"/>
    <s v="Jun"/>
    <s v="Website"/>
    <s v="Cash on Delivery"/>
    <s v="Cancelld"/>
    <s v="Non-Registered Customer info"/>
    <s v="Paid"/>
    <s v="Branch "/>
    <n v="303"/>
    <n v="433.28999999999996"/>
  </r>
  <r>
    <s v="AD01-9362"/>
    <n v="2021"/>
    <s v="Jun"/>
    <s v="Website"/>
    <s v="Cash on Delivery"/>
    <s v="Cancelld"/>
    <s v="Non-Registered Customer info"/>
    <s v="Paid"/>
    <s v="Branch "/>
    <n v="331"/>
    <n v="473.33"/>
  </r>
  <r>
    <s v="AD01-9362"/>
    <n v="2021"/>
    <s v="Jun"/>
    <s v="Website"/>
    <s v="Cash on Delivery"/>
    <s v="Cancelld"/>
    <s v="Non-Registered Customer info"/>
    <s v="Paid"/>
    <s v="Branch "/>
    <n v="133"/>
    <n v="190.19"/>
  </r>
  <r>
    <s v="AD01-9363"/>
    <n v="2021"/>
    <s v="Jun"/>
    <s v="Website"/>
    <s v="Cash on Delivery"/>
    <s v="Cancelld"/>
    <s v="Non-Registered Customer info"/>
    <s v="Paid"/>
    <s v="Branch "/>
    <n v="307"/>
    <n v="439.01"/>
  </r>
  <r>
    <s v="AD01-9361"/>
    <n v="2021"/>
    <s v="Jun"/>
    <s v="Website"/>
    <s v="Cash on Delivery"/>
    <s v="Cancelld"/>
    <s v="Non-Registered Customer info"/>
    <s v="Paid"/>
    <s v="Branch "/>
    <n v="867"/>
    <n v="1239.81"/>
  </r>
  <r>
    <s v="AD01-9365"/>
    <n v="2021"/>
    <s v="Jun"/>
    <s v="Website"/>
    <s v="Cash on Delivery"/>
    <s v="Cancelld"/>
    <s v="Non-Registered Customer info"/>
    <s v="Paid"/>
    <s v="Branch "/>
    <n v="305"/>
    <n v="436.15"/>
  </r>
  <r>
    <s v="AD01-9365"/>
    <n v="2021"/>
    <s v="Mar"/>
    <s v="Website"/>
    <s v="Cash on Delivery"/>
    <s v="Cancelld"/>
    <s v="Non-Registered Customer info"/>
    <s v="Paid"/>
    <s v="Branch "/>
    <n v="350"/>
    <n v="500.5"/>
  </r>
  <r>
    <s v="AD01-9362"/>
    <n v="2021"/>
    <s v="Mar"/>
    <s v="Website"/>
    <s v="Cash on Delivery"/>
    <s v="Cancelld"/>
    <s v="Non-Registered Customer info"/>
    <s v="Paid"/>
    <s v="Branch "/>
    <n v="146"/>
    <n v="208.78"/>
  </r>
  <r>
    <s v="AD01-9364"/>
    <n v="2021"/>
    <s v="Mar"/>
    <s v="Website"/>
    <s v="Cash on Delivery"/>
    <s v="Cancelld"/>
    <s v="Non-Registered Customer info"/>
    <s v="Paid"/>
    <s v="Branch "/>
    <n v="320"/>
    <n v="457.6"/>
  </r>
  <r>
    <s v="AD01-9361"/>
    <n v="2021"/>
    <s v="Mar"/>
    <s v="Website"/>
    <s v="Cash on Delivery"/>
    <s v="Cancelld"/>
    <s v="Non-Registered Customer info"/>
    <s v="Paid"/>
    <s v="Branch "/>
    <n v="346"/>
    <n v="494.78"/>
  </r>
  <r>
    <s v="AD01-9361"/>
    <n v="2021"/>
    <s v="Mar"/>
    <s v="Website"/>
    <s v="Cash on Delivery"/>
    <s v="Cancelld"/>
    <s v="Non-Registered Customer info"/>
    <s v="Paid"/>
    <s v="Branch "/>
    <n v="148"/>
    <n v="211.64"/>
  </r>
  <r>
    <s v="AD01-9362"/>
    <n v="2021"/>
    <s v="Mar"/>
    <s v="Website"/>
    <s v="Cash on Delivery"/>
    <s v="Cancelld"/>
    <s v="Non-Registered Customer info"/>
    <s v="Paid"/>
    <s v="Branch "/>
    <n v="322"/>
    <n v="460.46000000000004"/>
  </r>
  <r>
    <s v="AD01-9362"/>
    <n v="2021"/>
    <s v="Mar"/>
    <s v="Website"/>
    <s v="Cash on Delivery"/>
    <s v="Cancelld"/>
    <s v="Non-Registered Customer info"/>
    <s v="Refunded"/>
    <s v="Branch "/>
    <n v="822"/>
    <n v="1175.46"/>
  </r>
  <r>
    <s v="AD01-9362"/>
    <n v="2021"/>
    <s v="Mar"/>
    <s v="Website"/>
    <s v="Cash on Delivery"/>
    <s v="Cancelld"/>
    <s v="Non-Registered Customer info"/>
    <s v="Refunded"/>
    <s v="Branch "/>
    <n v="855"/>
    <n v="1222.6500000000001"/>
  </r>
  <r>
    <s v="AD01-9363"/>
    <n v="2021"/>
    <s v="Mar"/>
    <s v="Website"/>
    <s v="Cash on Delivery"/>
    <s v="Cancelld"/>
    <s v="Non-Registered Customer info"/>
    <s v="Refunded"/>
    <s v="Branch "/>
    <n v="147"/>
    <n v="526.24"/>
  </r>
  <r>
    <s v="AD01-9362"/>
    <n v="2021"/>
    <s v="Mar"/>
    <s v="Website"/>
    <s v="Cash on Delivery"/>
    <s v="Cancelld"/>
    <s v="Non-Registered Customer info"/>
    <s v="Refunded"/>
    <s v="Branch "/>
    <n v="321"/>
    <n v="459.03"/>
  </r>
  <r>
    <s v="AD01-9362"/>
    <n v="2021"/>
    <s v="Mar"/>
    <s v="Website"/>
    <s v="Cash on Delivery"/>
    <s v="Cancelld"/>
    <s v="Non-Registered Customer info"/>
    <s v="Refunded"/>
    <s v="Branch "/>
    <n v="349"/>
    <n v="499.07"/>
  </r>
  <r>
    <s v="AD01-9362"/>
    <n v="2021"/>
    <s v="Mar"/>
    <s v="Website"/>
    <s v="Cash on Delivery"/>
    <s v="Cancelld"/>
    <s v="Non-Registered Customer info"/>
    <s v="Refunded"/>
    <s v="Branch "/>
    <n v="151"/>
    <n v="215.93"/>
  </r>
  <r>
    <s v="AD01-9361"/>
    <n v="2021"/>
    <s v="Mar"/>
    <s v="Website"/>
    <s v="Cash on Delivery"/>
    <s v="Cancelld"/>
    <s v="Non-Registered Customer info"/>
    <s v="Refunded"/>
    <s v="Branch "/>
    <n v="319"/>
    <n v="456.16999999999996"/>
  </r>
  <r>
    <s v="AD01-9364"/>
    <n v="2021"/>
    <s v="Mar"/>
    <s v="Website"/>
    <s v="Cash on Delivery"/>
    <s v="Cancelld"/>
    <s v="Non-Registered Customer info"/>
    <s v="Refunded"/>
    <s v="Branch "/>
    <n v="831"/>
    <n v="1188.33"/>
  </r>
  <r>
    <s v="AD01-9362"/>
    <n v="2021"/>
    <s v="Mar"/>
    <s v="Website"/>
    <s v="Cash on Delivery"/>
    <s v="Cancelld"/>
    <s v="Non-Registered Customer info"/>
    <s v="Refunded"/>
    <s v="Branch "/>
    <n v="864"/>
    <n v="1235.52"/>
  </r>
  <r>
    <s v="AD01-9365"/>
    <n v="2021"/>
    <s v="Mar"/>
    <s v="Website"/>
    <s v="Cash on Delivery"/>
    <s v="Cancelld"/>
    <s v="Non-Registered Customer info"/>
    <s v="Refunded"/>
    <s v="Branch "/>
    <n v="323"/>
    <n v="461.89"/>
  </r>
  <r>
    <s v="AD01-9362"/>
    <n v="2021"/>
    <s v="May"/>
    <s v="Website"/>
    <s v="Cash on Delivery"/>
    <s v="Cancelld"/>
    <s v="Non-Registered Customer info"/>
    <s v="Refunded"/>
    <s v="Branch "/>
    <n v="338"/>
    <n v="483.34000000000003"/>
  </r>
  <r>
    <s v="AD01-9361"/>
    <n v="2021"/>
    <s v="May"/>
    <s v="Website"/>
    <s v="Cash on Delivery"/>
    <s v="Cancelld"/>
    <s v="Non-Registered Customer info"/>
    <s v="Refunded"/>
    <s v="Branch "/>
    <n v="140"/>
    <n v="200.2"/>
  </r>
  <r>
    <s v="AD01-9361"/>
    <n v="2021"/>
    <s v="May"/>
    <s v="Website"/>
    <s v="Cash on Delivery"/>
    <s v="Cancelld"/>
    <s v="Non-Registered Customer info"/>
    <s v="Refunded"/>
    <s v="Branch "/>
    <n v="308"/>
    <n v="440.44"/>
  </r>
  <r>
    <s v="AD01-9361"/>
    <n v="2021"/>
    <s v="May"/>
    <s v="Website"/>
    <s v="Cash on Delivery"/>
    <s v="Cancelld"/>
    <s v="Non-Registered Customer info"/>
    <s v="Refunded"/>
    <s v="Branch "/>
    <n v="136"/>
    <n v="194.48"/>
  </r>
  <r>
    <s v="AD01-9364"/>
    <n v="2021"/>
    <s v="May"/>
    <s v="Website"/>
    <s v="Cash on Delivery"/>
    <s v="Cancelld"/>
    <s v="Non-Registered Customer info"/>
    <s v="Refunded"/>
    <s v="Branch "/>
    <n v="310"/>
    <n v="443.3"/>
  </r>
  <r>
    <s v="AD01-9364"/>
    <n v="2021"/>
    <s v="May"/>
    <s v="Website"/>
    <s v="Cash on Delivery"/>
    <s v="Cancelld"/>
    <s v="Non-Registered Customer info"/>
    <s v="Refunded"/>
    <s v="Branch "/>
    <n v="824"/>
    <n v="1178.32"/>
  </r>
  <r>
    <s v="AD01-9361"/>
    <n v="2021"/>
    <s v="May"/>
    <s v="Website"/>
    <s v="Cash on Delivery"/>
    <s v="Cancelld"/>
    <s v="Non-Registered Customer info"/>
    <s v="Refunded"/>
    <s v="Branch "/>
    <n v="857"/>
    <n v="1225.51"/>
  </r>
  <r>
    <s v="AD01-9362"/>
    <n v="2021"/>
    <s v="May"/>
    <s v="Website"/>
    <s v="Cash on Delivery"/>
    <s v="Cancelld"/>
    <s v="Non-Registered Customer info"/>
    <s v="Refunded"/>
    <s v="Branch "/>
    <n v="910"/>
    <n v="1301.3"/>
  </r>
  <r>
    <s v="AD01-9362"/>
    <n v="2021"/>
    <s v="May"/>
    <s v="Website"/>
    <s v="Cash on Delivery"/>
    <s v="Cancelld"/>
    <s v="Non-Registered Customer info"/>
    <s v="Refunded"/>
    <s v="Branch "/>
    <n v="863"/>
    <n v="526.24"/>
  </r>
  <r>
    <s v="AD01-9364"/>
    <n v="2021"/>
    <s v="May"/>
    <s v="Website"/>
    <s v="Cash on Delivery"/>
    <s v="Cancelld"/>
    <s v="Non-Registered Customer info"/>
    <s v="Refunded"/>
    <s v="Branch "/>
    <n v="309"/>
    <n v="441.87"/>
  </r>
  <r>
    <s v="AD01-9364"/>
    <n v="2021"/>
    <s v="May"/>
    <s v="Website"/>
    <s v="Cash on Delivery"/>
    <s v="Cancelld"/>
    <s v="Non-Registered Customer info"/>
    <s v="Refunded"/>
    <s v="Branch "/>
    <n v="337"/>
    <n v="481.90999999999997"/>
  </r>
  <r>
    <s v="AD01-9363"/>
    <n v="2021"/>
    <s v="May"/>
    <s v="Website"/>
    <s v="Cash on Delivery"/>
    <s v="Cancelld"/>
    <s v="Non-Registered Customer info"/>
    <s v="Refunded"/>
    <s v="Branch "/>
    <n v="139"/>
    <n v="198.76999999999998"/>
  </r>
  <r>
    <s v="AD01-9361"/>
    <n v="2021"/>
    <s v="May"/>
    <s v="Website"/>
    <s v="Cash on Delivery"/>
    <s v="Cancelld"/>
    <s v="Non-Registered Customer info"/>
    <s v="Refunded"/>
    <s v="Branch "/>
    <n v="833"/>
    <n v="1191.19"/>
  </r>
  <r>
    <s v="AD01-9362"/>
    <n v="2021"/>
    <s v="May"/>
    <s v="Website"/>
    <s v="Cash on Delivery"/>
    <s v="Cancelld"/>
    <s v="Non-Registered Customer info"/>
    <s v="Refunded"/>
    <s v="Branch "/>
    <n v="866"/>
    <n v="1238.3800000000001"/>
  </r>
  <r>
    <s v="AD01-9362"/>
    <n v="2021"/>
    <s v="May"/>
    <s v="Website"/>
    <s v="Cash on Delivery"/>
    <s v="Cancelld"/>
    <s v="Non-Registered Customer info"/>
    <s v="Refunded"/>
    <s v="Branch "/>
    <n v="311"/>
    <n v="444.73"/>
  </r>
  <r>
    <s v="AD01-9362"/>
    <n v="2021"/>
    <s v="Nov"/>
    <s v="Branches"/>
    <s v="Cash on Delivery"/>
    <s v="Cancelld"/>
    <s v="Non-Registered Customer info"/>
    <s v="Refunded"/>
    <s v="Branch "/>
    <n v="350"/>
    <n v="500.5"/>
  </r>
  <r>
    <s v="AD01-9361"/>
    <n v="2021"/>
    <s v="Nov"/>
    <s v="Branches"/>
    <s v="Cash on Delivery"/>
    <s v="Cancelld"/>
    <s v="Non-Registered Customer info"/>
    <s v="Refunded"/>
    <s v="Branch "/>
    <n v="304"/>
    <n v="434.72"/>
  </r>
  <r>
    <s v="AD01-9361"/>
    <n v="2021"/>
    <s v="Nov"/>
    <s v="Branches"/>
    <s v="Cash on Delivery"/>
    <s v="Cancelld"/>
    <s v="Non-Registered Customer info"/>
    <s v="Refunded"/>
    <s v="Branch "/>
    <n v="352"/>
    <n v="503.36"/>
  </r>
  <r>
    <s v="AD01-9361"/>
    <n v="2021"/>
    <s v="Nov"/>
    <s v="Branches"/>
    <s v="Cash on Delivery"/>
    <s v="Cancelld"/>
    <s v="Non-Registered Customer info"/>
    <s v="Refunded"/>
    <s v="Branch "/>
    <n v="829"/>
    <n v="1185.47"/>
  </r>
  <r>
    <s v="AD01-9362"/>
    <n v="2021"/>
    <s v="Nov"/>
    <s v="Branches"/>
    <s v="Cash on Delivery"/>
    <s v="Cancelld"/>
    <s v="Non-Registered Customer info"/>
    <s v="Refunded"/>
    <s v="Branch "/>
    <n v="862"/>
    <n v="1232.6599999999999"/>
  </r>
  <r>
    <s v="AD01-9361"/>
    <n v="2021"/>
    <s v="Nov"/>
    <s v="Branches"/>
    <s v="Cash on Delivery"/>
    <s v="Cancelld"/>
    <s v="Non-Registered Customer info"/>
    <s v="Refunded"/>
    <s v="Branch "/>
    <n v="918"/>
    <n v="1312.74"/>
  </r>
  <r>
    <s v="AD01-9361"/>
    <n v="2021"/>
    <s v="Nov"/>
    <s v="Branches"/>
    <s v="Cash on Delivery"/>
    <s v="Cancelld"/>
    <s v="Non-Registered Customer info"/>
    <s v="Refunded"/>
    <s v="Branch "/>
    <n v="919"/>
    <n v="1314.17"/>
  </r>
  <r>
    <s v="AD01-9362"/>
    <n v="2021"/>
    <s v="Nov"/>
    <s v="Branches"/>
    <s v="Cash on Delivery"/>
    <s v="Cancelld"/>
    <s v="Non-Registered Customer info"/>
    <s v="Refunded"/>
    <s v="Branch "/>
    <n v="920"/>
    <n v="1315.6"/>
  </r>
  <r>
    <s v="AD01-9362"/>
    <n v="2021"/>
    <s v="Nov"/>
    <s v="Branches"/>
    <s v="Cash on Delivery"/>
    <s v="Cancelld"/>
    <s v="Non-Registered Customer info"/>
    <s v="Refunded"/>
    <s v="Branch "/>
    <n v="869"/>
    <n v="526.24"/>
  </r>
  <r>
    <s v="AD01-9362"/>
    <n v="2021"/>
    <s v="Nov"/>
    <s v="Branches"/>
    <s v="Cash on Delivery"/>
    <s v="Cancelld"/>
    <s v="Non-Registered Customer info"/>
    <s v="Refunded"/>
    <s v="Branch "/>
    <n v="351"/>
    <n v="501.93"/>
  </r>
  <r>
    <s v="AD01-9361"/>
    <n v="2021"/>
    <s v="Nov"/>
    <s v="Branches"/>
    <s v="Cash on Delivery"/>
    <s v="Cancelld"/>
    <s v="Non-Registered Customer info"/>
    <s v="Refunded"/>
    <s v="Branch "/>
    <n v="261"/>
    <n v="373.23"/>
  </r>
  <r>
    <s v="AD01-9361"/>
    <n v="2021"/>
    <s v="Nov"/>
    <s v="Branches"/>
    <s v="Cash on Delivery"/>
    <s v="Cancelld"/>
    <s v="Non-Registered Customer info"/>
    <s v="Refunded"/>
    <s v="Branch "/>
    <n v="255"/>
    <n v="364.65"/>
  </r>
  <r>
    <s v="AD01-9361"/>
    <n v="2021"/>
    <s v="Nov"/>
    <s v="Branches"/>
    <s v="Cash on Delivery"/>
    <s v="Cancelld"/>
    <s v="Non-Registered Customer info"/>
    <s v="Refunded"/>
    <s v="Branch "/>
    <n v="307"/>
    <n v="439.01"/>
  </r>
  <r>
    <s v="AD01-9361"/>
    <n v="2021"/>
    <s v="Nov"/>
    <s v="Branches"/>
    <s v="Cash on Delivery"/>
    <s v="Cancelld"/>
    <s v="Non-Registered Customer info"/>
    <s v="Refunded"/>
    <s v="Branch "/>
    <n v="838"/>
    <n v="1198.3399999999999"/>
  </r>
  <r>
    <s v="AD01-9362"/>
    <n v="2021"/>
    <s v="Nov"/>
    <s v="Branches"/>
    <s v="Cash on Delivery"/>
    <s v="Cancelld"/>
    <s v="Non-Registered Customer info"/>
    <s v="Refunded"/>
    <s v="Branch "/>
    <n v="871"/>
    <n v="1245.53"/>
  </r>
  <r>
    <s v="AD01-9362"/>
    <n v="2021"/>
    <s v="Oct"/>
    <s v="Branches"/>
    <s v="Cash on Delivery"/>
    <s v="Cancelld"/>
    <s v="Non-Registered Customer info"/>
    <s v="Refunded"/>
    <s v="Branch "/>
    <n v="308"/>
    <n v="440.44"/>
  </r>
  <r>
    <s v="AD01-9365"/>
    <n v="2021"/>
    <s v="Oct"/>
    <s v="Branches"/>
    <s v="Cash on Delivery"/>
    <s v="Cancelld"/>
    <s v="Non-Registered Customer info"/>
    <s v="Refunded"/>
    <s v="Branch "/>
    <n v="356"/>
    <n v="509.08"/>
  </r>
  <r>
    <s v="AD01-9362"/>
    <n v="2021"/>
    <s v="Oct"/>
    <s v="Branches"/>
    <s v="Cash on Delivery"/>
    <s v="Cancelld"/>
    <s v="Non-Registered Customer info"/>
    <s v="Refunded"/>
    <s v="Branch "/>
    <n v="310"/>
    <n v="443.3"/>
  </r>
  <r>
    <s v="AD01-9361"/>
    <n v="2021"/>
    <s v="Oct"/>
    <s v="Branches"/>
    <s v="Cash on Delivery"/>
    <s v="Cancelld"/>
    <s v="Non-Registered Customer info"/>
    <s v="Refunded"/>
    <s v="Branch "/>
    <n v="358"/>
    <n v="511.94"/>
  </r>
  <r>
    <s v="AD01-9361"/>
    <n v="2021"/>
    <s v="Oct"/>
    <s v="Branches"/>
    <s v="Cash on Delivery"/>
    <s v="Cancelld"/>
    <s v="Non-Registered Customer info"/>
    <s v="Refunded"/>
    <s v="Branch "/>
    <n v="828"/>
    <n v="1184.04"/>
  </r>
  <r>
    <s v="AD01-9363"/>
    <n v="2021"/>
    <s v="Oct"/>
    <s v="Branches"/>
    <s v="Cash on Delivery"/>
    <s v="Cancelld"/>
    <s v="Non-Registered Customer info"/>
    <s v="Refunded"/>
    <s v="Branch "/>
    <n v="915"/>
    <n v="1308.45"/>
  </r>
  <r>
    <s v="AD01-9362"/>
    <n v="2021"/>
    <s v="Oct"/>
    <s v="Branches"/>
    <s v="Cash on Delivery"/>
    <s v="Cancelld"/>
    <s v="Non-Registered Customer info"/>
    <s v="Refunded"/>
    <s v="Branch "/>
    <n v="916"/>
    <n v="1309.8800000000001"/>
  </r>
  <r>
    <s v="AD01-9362"/>
    <n v="2021"/>
    <s v="Oct"/>
    <s v="Branches"/>
    <s v="Cash on Delivery"/>
    <s v="Cancelld"/>
    <s v="Non-Registered Customer info"/>
    <s v="Refunded"/>
    <s v="Branch "/>
    <n v="917"/>
    <n v="1311.31"/>
  </r>
  <r>
    <s v="AD01-9362"/>
    <n v="2021"/>
    <s v="Oct"/>
    <s v="Branches"/>
    <s v="Cash on Delivery"/>
    <s v="Cancelld"/>
    <s v="Non-Registered Customer info"/>
    <s v="Refunded"/>
    <s v="Branch "/>
    <n v="868"/>
    <n v="526.24"/>
  </r>
  <r>
    <s v="AD01-9364"/>
    <n v="2021"/>
    <s v="Oct"/>
    <s v="Branches"/>
    <s v="Cash on Delivery"/>
    <s v="Cancelld"/>
    <s v="Non-Registered Customer info"/>
    <s v="Refunded"/>
    <s v="Branch "/>
    <n v="357"/>
    <n v="526.24"/>
  </r>
  <r>
    <s v="AD01-9361"/>
    <n v="2021"/>
    <s v="Oct"/>
    <s v="Branches"/>
    <s v="Cash on Delivery"/>
    <s v="Cancelld"/>
    <s v="Non-Registered Customer info"/>
    <s v="Refunded"/>
    <s v="Branch "/>
    <n v="279"/>
    <n v="398.97"/>
  </r>
  <r>
    <s v="AD01-9362"/>
    <n v="2021"/>
    <s v="Oct"/>
    <s v="Branches"/>
    <s v="Cash on Delivery"/>
    <s v="Cancelld"/>
    <s v="Non-Registered Customer info"/>
    <s v="Refunded"/>
    <s v="Branch "/>
    <n v="273"/>
    <n v="390.39"/>
  </r>
  <r>
    <s v="AD01-9362"/>
    <n v="2021"/>
    <s v="Oct"/>
    <s v="Branches"/>
    <s v="Cash on Delivery"/>
    <s v="Cancelld"/>
    <s v="Non-Registered Customer info"/>
    <s v="Refunded"/>
    <s v="Branch "/>
    <n v="267"/>
    <n v="381.81"/>
  </r>
  <r>
    <s v="AD01-9363"/>
    <n v="2021"/>
    <s v="Oct"/>
    <s v="Branches"/>
    <s v="Cash on Delivery"/>
    <s v="Cancelld"/>
    <s v="Non-Registered Customer info"/>
    <s v="Refunded"/>
    <s v="Branch "/>
    <n v="313"/>
    <n v="447.59000000000003"/>
  </r>
  <r>
    <s v="AD01-9361"/>
    <n v="2021"/>
    <s v="Oct"/>
    <s v="Branches"/>
    <s v="Cash on Delivery"/>
    <s v="Cancelld"/>
    <s v="Non-Registered Customer info"/>
    <s v="Refunded"/>
    <s v="Branch "/>
    <n v="355"/>
    <n v="507.65"/>
  </r>
  <r>
    <s v="AD01-9362"/>
    <n v="2021"/>
    <s v="Oct"/>
    <s v="Branches"/>
    <s v="Cash on Delivery"/>
    <s v="Cancelld"/>
    <s v="Non-Registered Customer info"/>
    <s v="Refunded"/>
    <s v="Branch "/>
    <n v="837"/>
    <n v="1196.9099999999999"/>
  </r>
  <r>
    <s v="AD01-9362"/>
    <n v="2021"/>
    <s v="Oct"/>
    <s v="Branches"/>
    <s v="Cash on Delivery"/>
    <s v="Cancelld"/>
    <s v="Non-Registered Customer info"/>
    <s v="Refunded"/>
    <s v="Branch "/>
    <n v="870"/>
    <n v="1244.0999999999999"/>
  </r>
  <r>
    <s v="AD01-9361"/>
    <n v="2021"/>
    <s v="Sep"/>
    <s v="Branches"/>
    <s v="Cash on Delivery"/>
    <s v="Cancelld"/>
    <s v="Non-Registered Customer info"/>
    <s v="Refunded"/>
    <s v="Branch "/>
    <n v="314"/>
    <n v="449.02"/>
  </r>
  <r>
    <s v="AD01-9364"/>
    <n v="2021"/>
    <s v="Sep"/>
    <s v="Branches"/>
    <s v="Cash on Delivery"/>
    <s v="Cancelld"/>
    <s v="Non-Registered Customer info"/>
    <s v="Refunded"/>
    <s v="Branch "/>
    <n v="362"/>
    <n v="517.66"/>
  </r>
  <r>
    <s v="AD01-9361"/>
    <n v="2021"/>
    <s v="Sep"/>
    <s v="Branches"/>
    <s v="Cash on Delivery"/>
    <s v="Cancelld"/>
    <s v="Non-Registered Customer info"/>
    <s v="Refunded"/>
    <s v="Branch "/>
    <n v="290"/>
    <n v="414.7"/>
  </r>
  <r>
    <s v="AD01-9361"/>
    <n v="2021"/>
    <s v="Sep"/>
    <s v="Branches"/>
    <s v="Cash on Delivery"/>
    <s v="Cancelld"/>
    <s v="Non-Registered Customer info"/>
    <s v="Refunded"/>
    <s v="Branch "/>
    <n v="316"/>
    <n v="451.88"/>
  </r>
  <r>
    <s v="AD01-9362"/>
    <n v="2021"/>
    <s v="Sep"/>
    <s v="Branches"/>
    <s v="Cash on Delivery"/>
    <s v="Cancelld"/>
    <s v="Non-Registered Customer info"/>
    <s v="Refunded"/>
    <s v="Branch "/>
    <n v="364"/>
    <n v="520.52"/>
  </r>
  <r>
    <s v="AD01-9362"/>
    <n v="2021"/>
    <s v="Sep"/>
    <s v="Branches"/>
    <s v="Cash on Delivery"/>
    <s v="Cancelld"/>
    <s v="Non-Registered Customer info"/>
    <s v="Refunded"/>
    <s v="Branch "/>
    <n v="827"/>
    <n v="1182.6100000000001"/>
  </r>
  <r>
    <s v="AD01-9361"/>
    <n v="2021"/>
    <s v="Sep"/>
    <s v="Branches"/>
    <s v="Cash on Delivery"/>
    <s v="Cancelld"/>
    <s v="Non-Registered Customer info"/>
    <s v="Refunded"/>
    <s v="Branch "/>
    <n v="861"/>
    <n v="1231.23"/>
  </r>
  <r>
    <s v="AD01-9361"/>
    <n v="2021"/>
    <s v="Sep"/>
    <s v="Branches"/>
    <s v="Cash on Delivery"/>
    <s v="Cancelld"/>
    <s v="Non-Registered Customer info"/>
    <s v="Refunded"/>
    <s v="Branch "/>
    <n v="914"/>
    <n v="1307.02"/>
  </r>
  <r>
    <s v="AD01-9361"/>
    <n v="2021"/>
    <s v="Sep"/>
    <s v="Branches"/>
    <s v="Cash on Delivery"/>
    <s v="Cancelld"/>
    <s v="Non-Registered Customer info"/>
    <s v="Refunded"/>
    <s v="Branch "/>
    <n v="867"/>
    <n v="526.24"/>
  </r>
  <r>
    <s v="AD01-9362"/>
    <n v="2021"/>
    <s v="Sep"/>
    <s v="Branches"/>
    <s v="Cash on Delivery"/>
    <s v="Cancelld"/>
    <s v="Non-Registered Customer info"/>
    <s v="Refunded"/>
    <s v="Branch "/>
    <n v="363"/>
    <n v="526.24"/>
  </r>
  <r>
    <s v="AD01-9362"/>
    <n v="2021"/>
    <s v="Sep"/>
    <s v="Branches"/>
    <s v="Cash on Delivery"/>
    <s v="Cancelld"/>
    <s v="Non-Registered Customer info"/>
    <s v="Refunded"/>
    <s v="Branch "/>
    <n v="291"/>
    <n v="416.13"/>
  </r>
  <r>
    <s v="AD01-9361"/>
    <n v="2021"/>
    <s v="Sep"/>
    <s v="Branches"/>
    <s v="Cash on Delivery"/>
    <s v="Cancelld"/>
    <s v="Non-Registered Customer info"/>
    <s v="Refunded"/>
    <s v="Branch "/>
    <n v="285"/>
    <n v="407.55"/>
  </r>
  <r>
    <s v="AD01-9361"/>
    <n v="2021"/>
    <s v="Sep"/>
    <s v="Branches"/>
    <s v="Cash on Delivery"/>
    <s v="Cancelld"/>
    <s v="Non-Registered Customer info"/>
    <s v="Refunded"/>
    <s v="Branch "/>
    <n v="361"/>
    <n v="516.23"/>
  </r>
  <r>
    <s v="AD01-9361"/>
    <n v="2021"/>
    <s v="Sep"/>
    <s v="Branches"/>
    <s v="Cash on Delivery"/>
    <s v="Cancelld"/>
    <s v="Non-Registered Customer info"/>
    <s v="Refunded"/>
    <s v="Branch "/>
    <n v="289"/>
    <n v="413.27"/>
  </r>
  <r>
    <s v="AD01-9361"/>
    <n v="2021"/>
    <s v="Sep"/>
    <s v="Branches"/>
    <s v="Cash on Delivery"/>
    <s v="Cancelld"/>
    <s v="Non-Registered Customer info"/>
    <s v="Refunded"/>
    <s v="Branch "/>
    <n v="836"/>
    <n v="1195.48"/>
  </r>
  <r>
    <s v="AD01-9361"/>
    <n v="2021"/>
    <s v="Sep"/>
    <s v="Branches"/>
    <s v="Cash on Delivery"/>
    <s v="Cancelld"/>
    <s v="Non-Registered Customer info"/>
    <s v="Refunded"/>
    <s v="Branch "/>
    <n v="869"/>
    <n v="1242.67"/>
  </r>
  <r>
    <s v="AD01-9364"/>
    <n v="2021"/>
    <s v="Aug"/>
    <s v="Website"/>
    <s v="Cash on Delivery"/>
    <s v="Cancelld"/>
    <s v="Register Customer info"/>
    <s v="Refunded"/>
    <s v="Shipment"/>
    <n v="340"/>
    <n v="486.2"/>
  </r>
  <r>
    <s v="AD01-9362"/>
    <n v="2021"/>
    <s v="Aug"/>
    <s v="Website"/>
    <s v="Cash on Delivery"/>
    <s v="Cancelld"/>
    <s v="Register Customer info"/>
    <s v="Refunded"/>
    <s v="Shipment"/>
    <n v="334"/>
    <n v="477.62"/>
  </r>
  <r>
    <s v="AD01-9362"/>
    <n v="2021"/>
    <s v="Aug"/>
    <s v="Website"/>
    <s v="Cash on Delivery"/>
    <s v="Cancelld"/>
    <s v="Register Customer info"/>
    <s v="Refunded"/>
    <s v="Shipment"/>
    <n v="337"/>
    <n v="481.90999999999997"/>
  </r>
  <r>
    <s v="AD01-9364"/>
    <n v="2021"/>
    <s v="Aug"/>
    <s v="Website"/>
    <s v="Cash on Delivery"/>
    <s v="Cancelld"/>
    <s v="Register Customer info"/>
    <s v="Refunded"/>
    <s v="Shipment"/>
    <n v="331"/>
    <n v="473.33"/>
  </r>
  <r>
    <s v="AD01-9361"/>
    <n v="2021"/>
    <s v="Sep"/>
    <s v="Website"/>
    <s v="Cash on Delivery"/>
    <s v="Cancelld"/>
    <s v="Register Customer info"/>
    <s v="Refunded"/>
    <s v="Shipment"/>
    <n v="328"/>
    <n v="469.03999999999996"/>
  </r>
  <r>
    <s v="AD01-9362"/>
    <n v="2021"/>
    <s v="Sep"/>
    <s v="Website"/>
    <s v="Cash on Delivery"/>
    <s v="Cancelld"/>
    <s v="Register Customer info"/>
    <s v="Refunded"/>
    <s v="Shipment"/>
    <n v="322"/>
    <n v="460.46000000000004"/>
  </r>
  <r>
    <s v="AD01-9361"/>
    <n v="2021"/>
    <s v="Sep"/>
    <s v="Website"/>
    <s v="Cash on Delivery"/>
    <s v="Cancelld"/>
    <s v="Register Customer info"/>
    <s v="Refunded"/>
    <s v="Shipment"/>
    <n v="316"/>
    <n v="451.88"/>
  </r>
  <r>
    <s v="AD01-9362"/>
    <n v="2021"/>
    <s v="Sep"/>
    <s v="Website"/>
    <s v="Cash on Delivery"/>
    <s v="Cancelld"/>
    <s v="Register Customer info"/>
    <s v="Refunded"/>
    <s v="Shipment"/>
    <n v="325"/>
    <n v="464.75"/>
  </r>
  <r>
    <s v="AD01-9364"/>
    <n v="2021"/>
    <s v="Sep"/>
    <s v="Website"/>
    <s v="Cash on Delivery"/>
    <s v="Cancelld"/>
    <s v="Register Customer info"/>
    <s v="Refunded"/>
    <s v="Shipment"/>
    <n v="319"/>
    <n v="456.16999999999996"/>
  </r>
  <r>
    <s v="AD01-9361"/>
    <n v="2021"/>
    <s v="Sep"/>
    <s v="Website"/>
    <s v="Cash on Delivery"/>
    <s v="Cancelld"/>
    <s v="Register Customer info"/>
    <s v="Refunded"/>
    <s v="Shipment"/>
    <n v="313"/>
    <n v="447.59000000000003"/>
  </r>
  <r>
    <s v="AD01-9364"/>
    <n v="2022"/>
    <s v="Apr"/>
    <s v="Website"/>
    <s v="Credit Card"/>
    <s v="Order assembled"/>
    <s v="Non-Registered Customer info"/>
    <s v="Paid"/>
    <s v="Shipment"/>
    <n v="212"/>
    <n v="303.15999999999997"/>
  </r>
  <r>
    <s v="AD01-9362"/>
    <n v="2022"/>
    <s v="Apr"/>
    <s v="Website"/>
    <s v="Credit Card"/>
    <s v="Order assembled"/>
    <s v="Non-Registered Customer info"/>
    <s v="Paid"/>
    <s v="Shipment"/>
    <n v="206"/>
    <n v="294.58"/>
  </r>
  <r>
    <s v="AD01-9364"/>
    <n v="2022"/>
    <s v="Apr"/>
    <s v="Website"/>
    <s v="Credit Card"/>
    <s v="Order assembled"/>
    <s v="Non-Registered Customer info"/>
    <s v="Paid"/>
    <s v="Download"/>
    <n v="216"/>
    <n v="308.88"/>
  </r>
  <r>
    <s v="AD01-9362"/>
    <n v="2022"/>
    <s v="Apr"/>
    <s v="Website"/>
    <s v="Credit Card"/>
    <s v="Order assembled"/>
    <s v="Non-Registered Customer info"/>
    <s v="Paid"/>
    <s v="Download"/>
    <n v="210"/>
    <n v="300.3"/>
  </r>
  <r>
    <s v="AD01-9364"/>
    <n v="2022"/>
    <s v="Apr"/>
    <s v="Website"/>
    <s v="Credit Card"/>
    <s v="Order assembled"/>
    <s v="Non-Registered Customer info"/>
    <s v="Paid"/>
    <s v="Download"/>
    <n v="204"/>
    <n v="291.72000000000003"/>
  </r>
  <r>
    <s v="AD01-9364"/>
    <n v="2022"/>
    <s v="Apr"/>
    <s v="Website"/>
    <s v="Credit Card"/>
    <s v="Order assembled"/>
    <s v="Non-Registered Customer info"/>
    <s v="Paid"/>
    <s v="Download"/>
    <n v="213"/>
    <n v="304.59000000000003"/>
  </r>
  <r>
    <s v="AD01-9361"/>
    <n v="2022"/>
    <s v="Apr"/>
    <s v="Website"/>
    <s v="Credit Card"/>
    <s v="Order assembled"/>
    <s v="Non-Registered Customer info"/>
    <s v="Paid"/>
    <s v="Download"/>
    <n v="207"/>
    <n v="296.01"/>
  </r>
  <r>
    <s v="AD01-9362"/>
    <n v="2022"/>
    <s v="Apr"/>
    <s v="Website"/>
    <s v="Credit Card"/>
    <s v="Order assembled"/>
    <s v="Non-Registered Customer info"/>
    <s v="Paid"/>
    <s v="Download"/>
    <n v="201"/>
    <n v="287.43"/>
  </r>
  <r>
    <s v="AD01-9362"/>
    <n v="2022"/>
    <s v="Apr"/>
    <s v="Website"/>
    <s v="Credit Card"/>
    <s v="Order assembled"/>
    <s v="Non-Registered Customer info"/>
    <s v="Paid"/>
    <s v="Shipment"/>
    <n v="215"/>
    <n v="307.45"/>
  </r>
  <r>
    <s v="AD01-9362"/>
    <n v="2022"/>
    <s v="Apr"/>
    <s v="Website"/>
    <s v="Credit Card"/>
    <s v="Order assembled"/>
    <s v="Non-Registered Customer info"/>
    <s v="Paid"/>
    <s v="Shipment"/>
    <n v="209"/>
    <n v="298.87"/>
  </r>
  <r>
    <s v="AD01-9363"/>
    <n v="2022"/>
    <s v="Apr"/>
    <s v="Website"/>
    <s v="Credit Card"/>
    <s v="Order assembled"/>
    <s v="Non-Registered Customer info"/>
    <s v="Paid"/>
    <s v="Shipment"/>
    <n v="203"/>
    <n v="290.28999999999996"/>
  </r>
  <r>
    <s v="AD01-9362"/>
    <n v="2022"/>
    <s v="Aug"/>
    <s v="Website"/>
    <s v="Credit Card"/>
    <s v="Order assembled"/>
    <s v="Non-Registered Customer info"/>
    <s v="Paid"/>
    <s v="Download"/>
    <n v="158"/>
    <n v="225.94"/>
  </r>
  <r>
    <s v="AD01-9362"/>
    <n v="2022"/>
    <s v="Aug"/>
    <s v="Website"/>
    <s v="Credit Card"/>
    <s v="Order assembled"/>
    <s v="Non-Registered Customer info"/>
    <s v="Paid"/>
    <s v="Download"/>
    <n v="160"/>
    <n v="228.8"/>
  </r>
  <r>
    <s v="AD01-9365"/>
    <n v="2022"/>
    <s v="Aug"/>
    <s v="Website"/>
    <s v="Credit Card"/>
    <s v="Order assembled"/>
    <s v="Non-Registered Customer info"/>
    <s v="Paid"/>
    <s v="Download"/>
    <n v="162"/>
    <n v="231.66"/>
  </r>
  <r>
    <s v="AD01-9361"/>
    <n v="2022"/>
    <s v="Aug"/>
    <s v="Website"/>
    <s v="Credit Card"/>
    <s v="Order assembled"/>
    <s v="Non-Registered Customer info"/>
    <s v="Paid"/>
    <s v="Download"/>
    <n v="159"/>
    <n v="227.37"/>
  </r>
  <r>
    <s v="AD01-9362"/>
    <n v="2022"/>
    <s v="Aug"/>
    <s v="Website"/>
    <s v="Credit Card"/>
    <s v="Order assembled"/>
    <s v="Non-Registered Customer info"/>
    <s v="Paid"/>
    <s v="Download"/>
    <n v="161"/>
    <n v="230.23000000000002"/>
  </r>
  <r>
    <s v="AD01-9363"/>
    <n v="2022"/>
    <s v="Feb"/>
    <s v="Website"/>
    <s v="Credit Card"/>
    <s v="Order assembled"/>
    <s v="Non-Registered Customer info"/>
    <s v="Paid"/>
    <s v="Shipment"/>
    <n v="248"/>
    <n v="354.64"/>
  </r>
  <r>
    <s v="AD01-9362"/>
    <n v="2022"/>
    <s v="Feb"/>
    <s v="Website"/>
    <s v="Credit Card"/>
    <s v="Order assembled"/>
    <s v="Non-Registered Customer info"/>
    <s v="Paid"/>
    <s v="Shipment"/>
    <n v="242"/>
    <n v="346.06"/>
  </r>
  <r>
    <s v="AD01-9364"/>
    <n v="2022"/>
    <s v="Feb"/>
    <s v="Website"/>
    <s v="Credit Card"/>
    <s v="Order assembled"/>
    <s v="Non-Registered Customer info"/>
    <s v="Paid"/>
    <s v="Shipment"/>
    <n v="236"/>
    <n v="337.48"/>
  </r>
  <r>
    <s v="AD01-9364"/>
    <n v="2022"/>
    <s v="Feb"/>
    <s v="Website"/>
    <s v="Credit Card"/>
    <s v="Order assembled"/>
    <s v="Non-Registered Customer info"/>
    <s v="Paid"/>
    <s v="Download"/>
    <n v="246"/>
    <n v="351.78"/>
  </r>
  <r>
    <s v="AD01-9361"/>
    <n v="2022"/>
    <s v="Feb"/>
    <s v="Website"/>
    <s v="Credit Card"/>
    <s v="Order assembled"/>
    <s v="Non-Registered Customer info"/>
    <s v="Paid"/>
    <s v="Download"/>
    <n v="240"/>
    <n v="343.2"/>
  </r>
  <r>
    <s v="AD01-9364"/>
    <n v="2022"/>
    <s v="Feb"/>
    <s v="Website"/>
    <s v="Credit Card"/>
    <s v="Order assembled"/>
    <s v="Non-Registered Customer info"/>
    <s v="Paid"/>
    <s v="Download"/>
    <n v="234"/>
    <n v="334.62"/>
  </r>
  <r>
    <s v="AD01-9361"/>
    <n v="2022"/>
    <s v="Feb"/>
    <s v="Website"/>
    <s v="Credit Card"/>
    <s v="Order assembled"/>
    <s v="Non-Registered Customer info"/>
    <s v="Paid"/>
    <s v="Download"/>
    <n v="243"/>
    <n v="347.49"/>
  </r>
  <r>
    <s v="AD01-9362"/>
    <n v="2022"/>
    <s v="Feb"/>
    <s v="Website"/>
    <s v="Credit Card"/>
    <s v="Order assembled"/>
    <s v="Non-Registered Customer info"/>
    <s v="Paid"/>
    <s v="Download"/>
    <n v="237"/>
    <n v="338.90999999999997"/>
  </r>
  <r>
    <s v="AD01-9364"/>
    <n v="2022"/>
    <s v="Feb"/>
    <s v="Website"/>
    <s v="Credit Card"/>
    <s v="Order assembled"/>
    <s v="Non-Registered Customer info"/>
    <s v="Paid"/>
    <s v="Shipment"/>
    <n v="245"/>
    <n v="350.35"/>
  </r>
  <r>
    <s v="AD01-9362"/>
    <n v="2022"/>
    <s v="Feb"/>
    <s v="Website"/>
    <s v="Credit Card"/>
    <s v="Order assembled"/>
    <s v="Non-Registered Customer info"/>
    <s v="Paid"/>
    <s v="Shipment"/>
    <n v="239"/>
    <n v="341.77"/>
  </r>
  <r>
    <s v="AD01-9362"/>
    <n v="2022"/>
    <s v="Feb"/>
    <s v="Website"/>
    <s v="Credit Card"/>
    <s v="Order assembled"/>
    <s v="Non-Registered Customer info"/>
    <s v="Paid"/>
    <s v="Shipment"/>
    <n v="233"/>
    <n v="333.19"/>
  </r>
  <r>
    <s v="AD01-9362"/>
    <n v="2022"/>
    <s v="Jan"/>
    <s v="Website"/>
    <s v="Credit Card"/>
    <s v="Order assembled"/>
    <s v="Non-Registered Customer info"/>
    <s v="Paid"/>
    <s v="Shipment"/>
    <n v="260"/>
    <n v="371.8"/>
  </r>
  <r>
    <s v="AD01-9364"/>
    <n v="2022"/>
    <s v="Jan"/>
    <s v="Website"/>
    <s v="Credit Card"/>
    <s v="Order assembled"/>
    <s v="Non-Registered Customer info"/>
    <s v="Paid"/>
    <s v="Shipment"/>
    <n v="254"/>
    <n v="363.22"/>
  </r>
  <r>
    <s v="AD01-9361"/>
    <n v="2022"/>
    <s v="Jan"/>
    <s v="Website"/>
    <s v="Credit Card"/>
    <s v="Order assembled"/>
    <s v="Non-Registered Customer info"/>
    <s v="Paid"/>
    <s v="Shipment"/>
    <n v="264"/>
    <n v="526.24"/>
  </r>
  <r>
    <s v="AD01-9364"/>
    <n v="2022"/>
    <s v="Jan"/>
    <s v="Website"/>
    <s v="Credit Card"/>
    <s v="Order assembled"/>
    <s v="Non-Registered Customer info"/>
    <s v="Paid"/>
    <s v="Download"/>
    <n v="258"/>
    <n v="526.24"/>
  </r>
  <r>
    <s v="AD01-9362"/>
    <n v="2022"/>
    <s v="Jan"/>
    <s v="Website"/>
    <s v="Credit Card"/>
    <s v="Order assembled"/>
    <s v="Non-Registered Customer info"/>
    <s v="Paid"/>
    <s v="Download"/>
    <n v="252"/>
    <n v="360.36"/>
  </r>
  <r>
    <s v="AD01-9361"/>
    <n v="2022"/>
    <s v="Jan"/>
    <s v="Website"/>
    <s v="Credit Card"/>
    <s v="Order assembled"/>
    <s v="Non-Registered Customer info"/>
    <s v="Paid"/>
    <s v="Shipment"/>
    <n v="261"/>
    <n v="373.23"/>
  </r>
  <r>
    <s v="AD01-9362"/>
    <n v="2022"/>
    <s v="Jan"/>
    <s v="Website"/>
    <s v="Credit Card"/>
    <s v="Order assembled"/>
    <s v="Non-Registered Customer info"/>
    <s v="Paid"/>
    <s v="Download"/>
    <n v="255"/>
    <n v="364.65"/>
  </r>
  <r>
    <s v="AD01-9361"/>
    <n v="2022"/>
    <s v="Jan"/>
    <s v="Website"/>
    <s v="Credit Card"/>
    <s v="Order assembled"/>
    <s v="Non-Registered Customer info"/>
    <s v="Paid"/>
    <s v="Download"/>
    <n v="249"/>
    <n v="356.07"/>
  </r>
  <r>
    <s v="AD01-9363"/>
    <n v="2022"/>
    <s v="Jan"/>
    <s v="Website"/>
    <s v="Credit Card"/>
    <s v="Order assembled"/>
    <s v="Non-Registered Customer info"/>
    <s v="Paid"/>
    <s v="Shipment"/>
    <n v="263"/>
    <n v="376.09000000000003"/>
  </r>
  <r>
    <s v="AD01-9362"/>
    <n v="2022"/>
    <s v="Jan"/>
    <s v="Website"/>
    <s v="Credit Card"/>
    <s v="Order assembled"/>
    <s v="Non-Registered Customer info"/>
    <s v="Paid"/>
    <s v="Shipment"/>
    <n v="257"/>
    <n v="367.51"/>
  </r>
  <r>
    <s v="AD01-9361"/>
    <n v="2022"/>
    <s v="Jan"/>
    <s v="Website"/>
    <s v="Credit Card"/>
    <s v="Order assembled"/>
    <s v="Non-Registered Customer info"/>
    <s v="Paid"/>
    <s v="Shipment"/>
    <n v="251"/>
    <n v="358.93"/>
  </r>
  <r>
    <s v="AD01-9365"/>
    <n v="2022"/>
    <s v="Jul"/>
    <s v="Website"/>
    <s v="Credit Card"/>
    <s v="Order assembled"/>
    <s v="Non-Registered Customer info"/>
    <s v="Paid"/>
    <s v="Download"/>
    <n v="164"/>
    <n v="234.51999999999998"/>
  </r>
  <r>
    <s v="AD01-9362"/>
    <n v="2022"/>
    <s v="Jul"/>
    <s v="Website"/>
    <s v="Credit Card"/>
    <s v="Order assembled"/>
    <s v="Non-Registered Customer info"/>
    <s v="Paid"/>
    <s v="Download"/>
    <n v="166"/>
    <n v="237.38"/>
  </r>
  <r>
    <s v="AD01-9362"/>
    <n v="2022"/>
    <s v="Jul"/>
    <s v="Website"/>
    <s v="Credit Card"/>
    <s v="Order assembled"/>
    <s v="Non-Registered Customer info"/>
    <s v="Paid"/>
    <s v="Download"/>
    <n v="168"/>
    <n v="240.24"/>
  </r>
  <r>
    <s v="AD01-9364"/>
    <n v="2022"/>
    <s v="Jul"/>
    <s v="Website"/>
    <s v="Credit Card"/>
    <s v="Order assembled"/>
    <s v="Non-Registered Customer info"/>
    <s v="Paid"/>
    <s v="Download"/>
    <n v="165"/>
    <n v="235.95"/>
  </r>
  <r>
    <s v="AD01-9362"/>
    <n v="2022"/>
    <s v="Jul"/>
    <s v="Website"/>
    <s v="Credit Card"/>
    <s v="Order assembled"/>
    <s v="Non-Registered Customer info"/>
    <s v="Paid"/>
    <s v="Download"/>
    <n v="163"/>
    <n v="233.09"/>
  </r>
  <r>
    <s v="AD01-9365"/>
    <n v="2022"/>
    <s v="Jul"/>
    <s v="Website"/>
    <s v="Credit Card"/>
    <s v="Order assembled"/>
    <s v="Non-Registered Customer info"/>
    <s v="Paid"/>
    <s v="Download"/>
    <n v="167"/>
    <n v="238.81"/>
  </r>
  <r>
    <s v="AD01-9362"/>
    <n v="2022"/>
    <s v="Jun"/>
    <s v="Website"/>
    <s v="Credit Card"/>
    <s v="Order assembled"/>
    <s v="Non-Registered Customer info"/>
    <s v="Paid"/>
    <s v="Shipment"/>
    <n v="182"/>
    <n v="260.26"/>
  </r>
  <r>
    <s v="AD01-9362"/>
    <n v="2022"/>
    <s v="Jun"/>
    <s v="Website"/>
    <s v="Credit Card"/>
    <s v="Order assembled"/>
    <s v="Non-Registered Customer info"/>
    <s v="Paid"/>
    <s v="Shipment"/>
    <n v="176"/>
    <n v="251.68"/>
  </r>
  <r>
    <s v="AD01-9362"/>
    <n v="2022"/>
    <s v="Jun"/>
    <s v="Website"/>
    <s v="Credit Card"/>
    <s v="Order assembled"/>
    <s v="Non-Registered Customer info"/>
    <s v="Paid"/>
    <s v="Shipment"/>
    <n v="170"/>
    <n v="243.1"/>
  </r>
  <r>
    <s v="AD01-9362"/>
    <n v="2022"/>
    <s v="Jun"/>
    <s v="Website"/>
    <s v="Credit Card"/>
    <s v="Order assembled"/>
    <s v="Non-Registered Customer info"/>
    <s v="Paid"/>
    <s v="Download"/>
    <n v="180"/>
    <n v="257.39999999999998"/>
  </r>
  <r>
    <s v="AD01-9361"/>
    <n v="2022"/>
    <s v="Jun"/>
    <s v="Website"/>
    <s v="Credit Card"/>
    <s v="Order assembled"/>
    <s v="Non-Registered Customer info"/>
    <s v="Paid"/>
    <s v="Download"/>
    <n v="174"/>
    <n v="248.82"/>
  </r>
  <r>
    <s v="AD01-9361"/>
    <n v="2022"/>
    <s v="Jun"/>
    <s v="Website"/>
    <s v="Credit Card"/>
    <s v="Order assembled"/>
    <s v="Non-Registered Customer info"/>
    <s v="Paid"/>
    <s v="Download"/>
    <n v="183"/>
    <n v="261.69"/>
  </r>
  <r>
    <s v="AD01-9362"/>
    <n v="2022"/>
    <s v="Jun"/>
    <s v="Website"/>
    <s v="Credit Card"/>
    <s v="Order assembled"/>
    <s v="Non-Registered Customer info"/>
    <s v="Paid"/>
    <s v="Download"/>
    <n v="177"/>
    <n v="253.11"/>
  </r>
  <r>
    <s v="AD01-9362"/>
    <n v="2022"/>
    <s v="Jun"/>
    <s v="Website"/>
    <s v="Credit Card"/>
    <s v="Order assembled"/>
    <s v="Non-Registered Customer info"/>
    <s v="Paid"/>
    <s v="Download"/>
    <n v="171"/>
    <n v="244.53"/>
  </r>
  <r>
    <s v="AD01-9363"/>
    <n v="2022"/>
    <s v="Jun"/>
    <s v="Website"/>
    <s v="Credit Card"/>
    <s v="Order assembled"/>
    <s v="Non-Registered Customer info"/>
    <s v="Paid"/>
    <s v="Shipment"/>
    <n v="179"/>
    <n v="255.97"/>
  </r>
  <r>
    <s v="AD01-9361"/>
    <n v="2022"/>
    <s v="Jun"/>
    <s v="Website"/>
    <s v="Credit Card"/>
    <s v="Order assembled"/>
    <s v="Non-Registered Customer info"/>
    <s v="Paid"/>
    <s v="Shipment"/>
    <n v="173"/>
    <n v="247.39"/>
  </r>
  <r>
    <s v="AD01-9361"/>
    <n v="2022"/>
    <s v="Mar"/>
    <s v="Website"/>
    <s v="Credit Card"/>
    <s v="Order assembled"/>
    <s v="Non-Registered Customer info"/>
    <s v="Paid"/>
    <s v="Shipment"/>
    <n v="230"/>
    <n v="328.9"/>
  </r>
  <r>
    <s v="AD01-9362"/>
    <n v="2022"/>
    <s v="Mar"/>
    <s v="Website"/>
    <s v="Credit Card"/>
    <s v="Order assembled"/>
    <s v="Non-Registered Customer info"/>
    <s v="Paid"/>
    <s v="Shipment"/>
    <n v="224"/>
    <n v="320.32"/>
  </r>
  <r>
    <s v="AD01-9363"/>
    <n v="2022"/>
    <s v="Mar"/>
    <s v="Website"/>
    <s v="Credit Card"/>
    <s v="Order assembled"/>
    <s v="Non-Registered Customer info"/>
    <s v="Paid"/>
    <s v="Shipment"/>
    <n v="218"/>
    <n v="311.74"/>
  </r>
  <r>
    <s v="AD01-9362"/>
    <n v="2022"/>
    <s v="Mar"/>
    <s v="Website"/>
    <s v="Credit Card"/>
    <s v="Order assembled"/>
    <s v="Non-Registered Customer info"/>
    <s v="Paid"/>
    <s v="Download"/>
    <n v="228"/>
    <n v="326.03999999999996"/>
  </r>
  <r>
    <s v="AD01-9362"/>
    <n v="2022"/>
    <s v="Mar"/>
    <s v="Website"/>
    <s v="Credit Card"/>
    <s v="Order assembled"/>
    <s v="Non-Registered Customer info"/>
    <s v="Paid"/>
    <s v="Download"/>
    <n v="222"/>
    <n v="317.45999999999998"/>
  </r>
  <r>
    <s v="AD01-9363"/>
    <n v="2022"/>
    <s v="Mar"/>
    <s v="Website"/>
    <s v="Credit Card"/>
    <s v="Order assembled"/>
    <s v="Non-Registered Customer info"/>
    <s v="Paid"/>
    <s v="Download"/>
    <n v="231"/>
    <n v="330.33"/>
  </r>
  <r>
    <s v="AD01-9364"/>
    <n v="2022"/>
    <s v="Mar"/>
    <s v="Website"/>
    <s v="Credit Card"/>
    <s v="Order assembled"/>
    <s v="Non-Registered Customer info"/>
    <s v="Paid"/>
    <s v="Download"/>
    <n v="225"/>
    <n v="321.75"/>
  </r>
  <r>
    <s v="AD01-9365"/>
    <n v="2022"/>
    <s v="Mar"/>
    <s v="Website"/>
    <s v="Credit Card"/>
    <s v="Order assembled"/>
    <s v="Non-Registered Customer info"/>
    <s v="Paid"/>
    <s v="Download"/>
    <n v="219"/>
    <n v="526.24"/>
  </r>
  <r>
    <s v="AD01-9361"/>
    <n v="2022"/>
    <s v="Mar"/>
    <s v="Website"/>
    <s v="Credit Card"/>
    <s v="Order assembled"/>
    <s v="Non-Registered Customer info"/>
    <s v="Paid"/>
    <s v="Shipment"/>
    <n v="227"/>
    <n v="324.61"/>
  </r>
  <r>
    <s v="AD01-9361"/>
    <n v="2022"/>
    <s v="Mar"/>
    <s v="Website"/>
    <s v="Credit Card"/>
    <s v="Order assembled"/>
    <s v="Non-Registered Customer info"/>
    <s v="Paid"/>
    <s v="Shipment"/>
    <n v="221"/>
    <n v="316.02999999999997"/>
  </r>
  <r>
    <s v="AD01-9361"/>
    <n v="2022"/>
    <s v="May"/>
    <s v="Website"/>
    <s v="Credit Card"/>
    <s v="Order assembled"/>
    <s v="Non-Registered Customer info"/>
    <s v="Paid"/>
    <s v="Shipment"/>
    <n v="200"/>
    <n v="286"/>
  </r>
  <r>
    <s v="AD01-9362"/>
    <n v="2022"/>
    <s v="May"/>
    <s v="Website"/>
    <s v="Credit Card"/>
    <s v="Order assembled"/>
    <s v="Non-Registered Customer info"/>
    <s v="Paid"/>
    <s v="Shipment"/>
    <n v="194"/>
    <n v="277.42"/>
  </r>
  <r>
    <s v="AD01-9362"/>
    <n v="2022"/>
    <s v="May"/>
    <s v="Website"/>
    <s v="Credit Card"/>
    <s v="Order assembled"/>
    <s v="Non-Registered Customer info"/>
    <s v="Paid"/>
    <s v="Shipment"/>
    <n v="188"/>
    <n v="268.84000000000003"/>
  </r>
  <r>
    <s v="AD01-9362"/>
    <n v="2022"/>
    <s v="May"/>
    <s v="Website"/>
    <s v="Credit Card"/>
    <s v="Order assembled"/>
    <s v="Non-Registered Customer info"/>
    <s v="Paid"/>
    <s v="Download"/>
    <n v="198"/>
    <n v="283.14"/>
  </r>
  <r>
    <s v="AD01-9362"/>
    <n v="2022"/>
    <s v="May"/>
    <s v="Website"/>
    <s v="Credit Card"/>
    <s v="Order assembled"/>
    <s v="Non-Registered Customer info"/>
    <s v="Paid"/>
    <s v="Download"/>
    <n v="192"/>
    <n v="274.56"/>
  </r>
  <r>
    <s v="AD01-9362"/>
    <n v="2022"/>
    <s v="May"/>
    <s v="Website"/>
    <s v="Credit Card"/>
    <s v="Order assembled"/>
    <s v="Non-Registered Customer info"/>
    <s v="Paid"/>
    <s v="Download"/>
    <n v="186"/>
    <n v="265.98"/>
  </r>
  <r>
    <s v="AD01-9361"/>
    <n v="2022"/>
    <s v="May"/>
    <s v="Website"/>
    <s v="Credit Card"/>
    <s v="Order assembled"/>
    <s v="Non-Registered Customer info"/>
    <s v="Paid"/>
    <s v="Download"/>
    <n v="195"/>
    <n v="278.85000000000002"/>
  </r>
  <r>
    <s v="AD01-9364"/>
    <n v="2022"/>
    <s v="May"/>
    <s v="Website"/>
    <s v="Credit Card"/>
    <s v="Order assembled"/>
    <s v="Non-Registered Customer info"/>
    <s v="Paid"/>
    <s v="Download"/>
    <n v="189"/>
    <n v="270.27"/>
  </r>
  <r>
    <s v="AD01-9364"/>
    <n v="2022"/>
    <s v="May"/>
    <s v="Website"/>
    <s v="Credit Card"/>
    <s v="Order assembled"/>
    <s v="Non-Registered Customer info"/>
    <s v="Paid"/>
    <s v="Shipment"/>
    <n v="197"/>
    <n v="281.70999999999998"/>
  </r>
  <r>
    <s v="AD01-9364"/>
    <n v="2022"/>
    <s v="May"/>
    <s v="Website"/>
    <s v="Credit Card"/>
    <s v="Order assembled"/>
    <s v="Non-Registered Customer info"/>
    <s v="Paid"/>
    <s v="Shipment"/>
    <n v="191"/>
    <n v="273.13"/>
  </r>
  <r>
    <s v="AD01-9364"/>
    <n v="2022"/>
    <s v="May"/>
    <s v="Website"/>
    <s v="Credit Card"/>
    <s v="Order assembled"/>
    <s v="Non-Registered Customer info"/>
    <s v="Paid"/>
    <s v="Shipment"/>
    <n v="185"/>
    <n v="264.55"/>
  </r>
  <r>
    <s v="AD01-9361"/>
    <n v="2022"/>
    <s v="Sep"/>
    <s v="Website"/>
    <s v="Credit Card"/>
    <s v="Order assembled"/>
    <s v="Non-Registered Customer info"/>
    <s v="Paid"/>
    <s v="Download"/>
    <n v="154"/>
    <n v="220.22"/>
  </r>
  <r>
    <s v="AD01-9362"/>
    <n v="2022"/>
    <s v="Sep"/>
    <s v="Website"/>
    <s v="Credit Card"/>
    <s v="Order assembled"/>
    <s v="Non-Registered Customer info"/>
    <s v="Paid"/>
    <s v="Download"/>
    <n v="156"/>
    <n v="223.07999999999998"/>
  </r>
  <r>
    <s v="AD01-9362"/>
    <n v="2022"/>
    <s v="Sep"/>
    <s v="Website"/>
    <s v="Credit Card"/>
    <s v="Order assembled"/>
    <s v="Non-Registered Customer info"/>
    <s v="Paid"/>
    <s v="Download"/>
    <n v="153"/>
    <n v="218.79"/>
  </r>
  <r>
    <s v="AD01-9361"/>
    <n v="2022"/>
    <s v="Sep"/>
    <s v="Website"/>
    <s v="Credit Card"/>
    <s v="Order assembled"/>
    <s v="Non-Registered Customer info"/>
    <s v="Paid"/>
    <s v="Download"/>
    <n v="157"/>
    <n v="224.51"/>
  </r>
  <r>
    <s v="AD01-9363"/>
    <n v="2022"/>
    <s v="Sep"/>
    <s v="Website"/>
    <s v="Credit Card"/>
    <s v="Order assembled"/>
    <s v="Non-Registered Customer info"/>
    <s v="Paid"/>
    <s v="Download"/>
    <n v="155"/>
    <n v="221.65"/>
  </r>
  <r>
    <s v="AD01-9361"/>
    <n v="2022"/>
    <s v="Sep"/>
    <s v="Website"/>
    <s v="Credit Card"/>
    <s v="Order assembled"/>
    <s v="Non-Registered Customer info"/>
    <s v="Paid"/>
    <s v="Shipment"/>
    <n v="341"/>
    <n v="487.63"/>
  </r>
  <r>
    <s v="AD01-9361"/>
    <n v="2022"/>
    <s v="Aug"/>
    <s v="Branches"/>
    <s v="Credit Card"/>
    <s v="Order assembled"/>
    <s v="Non-Registered Customer info"/>
    <s v="Paid"/>
    <s v="Shipment"/>
    <n v="254"/>
    <n v="363.22"/>
  </r>
  <r>
    <s v="AD01-9362"/>
    <n v="2022"/>
    <s v="Aug"/>
    <s v="Branches"/>
    <s v="Credit Card"/>
    <s v="Order assembled"/>
    <s v="Non-Registered Customer info"/>
    <s v="Paid"/>
    <s v="Shipment"/>
    <n v="256"/>
    <n v="366.08"/>
  </r>
  <r>
    <s v="AD01-9362"/>
    <n v="2022"/>
    <s v="Aug"/>
    <s v="Branches"/>
    <s v="Credit Card"/>
    <s v="Order assembled"/>
    <s v="Non-Registered Customer info"/>
    <s v="Paid"/>
    <s v="Shipment"/>
    <n v="961"/>
    <n v="1374.23"/>
  </r>
  <r>
    <s v="AD01-9362"/>
    <n v="2022"/>
    <s v="Aug"/>
    <s v="Branches"/>
    <s v="Credit Card"/>
    <s v="Order assembled"/>
    <s v="Non-Registered Customer info"/>
    <s v="Paid"/>
    <s v="Shipment"/>
    <n v="255"/>
    <n v="364.65"/>
  </r>
  <r>
    <s v="AD01-9364"/>
    <n v="2022"/>
    <s v="Aug"/>
    <s v="Branches"/>
    <s v="Credit Card"/>
    <s v="Order assembled"/>
    <s v="Non-Registered Customer info"/>
    <s v="Paid"/>
    <s v="Shipment"/>
    <n v="253"/>
    <n v="361.78999999999996"/>
  </r>
  <r>
    <s v="AD01-9364"/>
    <n v="2022"/>
    <s v="Aug"/>
    <s v="Branches"/>
    <s v="Credit Card"/>
    <s v="Order assembled"/>
    <s v="Non-Registered Customer info"/>
    <s v="Paid"/>
    <s v="Shipment"/>
    <n v="251"/>
    <n v="358.93"/>
  </r>
  <r>
    <s v="AD01-9362"/>
    <n v="2022"/>
    <s v="Jul"/>
    <s v="Branches"/>
    <s v="Credit Card"/>
    <s v="Order assembled"/>
    <s v="Non-Registered Customer info"/>
    <s v="Paid"/>
    <s v="Shipment"/>
    <n v="260"/>
    <n v="371.8"/>
  </r>
  <r>
    <s v="AD01-9362"/>
    <n v="2022"/>
    <s v="Jul"/>
    <s v="Branches"/>
    <s v="Credit Card"/>
    <s v="Order assembled"/>
    <s v="Non-Registered Customer info"/>
    <s v="Paid"/>
    <s v="Shipment"/>
    <n v="960"/>
    <n v="1372.8"/>
  </r>
  <r>
    <s v="AD01-9363"/>
    <n v="2022"/>
    <s v="Jul"/>
    <s v="Branches"/>
    <s v="Credit Card"/>
    <s v="Order assembled"/>
    <s v="Non-Registered Customer info"/>
    <s v="Paid"/>
    <s v="Shipment"/>
    <n v="261"/>
    <n v="373.23"/>
  </r>
  <r>
    <s v="AD01-9362"/>
    <n v="2022"/>
    <s v="Jul"/>
    <s v="Branches"/>
    <s v="Credit Card"/>
    <s v="Order assembled"/>
    <s v="Non-Registered Customer info"/>
    <s v="Paid"/>
    <s v="Shipment"/>
    <n v="259"/>
    <n v="370.37"/>
  </r>
  <r>
    <s v="AD01-9362"/>
    <n v="2022"/>
    <s v="Jul"/>
    <s v="Branches"/>
    <s v="Credit Card"/>
    <s v="Order assembled"/>
    <s v="Non-Registered Customer info"/>
    <s v="Paid"/>
    <s v="Shipment"/>
    <n v="257"/>
    <n v="367.51"/>
  </r>
  <r>
    <s v="AD01-9361"/>
    <n v="2022"/>
    <s v="Sep"/>
    <s v="Branches"/>
    <s v="Credit Card"/>
    <s v="Order assembled"/>
    <s v="Non-Registered Customer info"/>
    <s v="Paid"/>
    <s v="Shipment"/>
    <n v="248"/>
    <n v="354.64"/>
  </r>
  <r>
    <s v="AD01-9364"/>
    <n v="2022"/>
    <s v="Sep"/>
    <s v="Branches"/>
    <s v="Credit Card"/>
    <s v="Order assembled"/>
    <s v="Non-Registered Customer info"/>
    <s v="Paid"/>
    <s v="Shipment"/>
    <n v="250"/>
    <n v="526.24"/>
  </r>
  <r>
    <s v="AD01-9362"/>
    <n v="2022"/>
    <s v="Sep"/>
    <s v="Branches"/>
    <s v="Credit Card"/>
    <s v="Order assembled"/>
    <s v="Non-Registered Customer info"/>
    <s v="Paid"/>
    <s v="Shipment"/>
    <n v="249"/>
    <n v="356.07"/>
  </r>
  <r>
    <s v="AD01-9361"/>
    <n v="2022"/>
    <s v="Sep"/>
    <s v="Branches"/>
    <s v="Credit Card"/>
    <s v="Order assembled"/>
    <s v="Non-Registered Customer info"/>
    <s v="Paid"/>
    <s v="Shipment"/>
    <n v="247"/>
    <n v="353.21"/>
  </r>
  <r>
    <s v="AD01-9361"/>
    <n v="2022"/>
    <s v="Apr"/>
    <s v="Website"/>
    <s v="Credit Card"/>
    <s v="Order assembled"/>
    <s v="Register Customer info"/>
    <s v="Paid"/>
    <s v="Download"/>
    <n v="356"/>
    <n v="484.15999999999997"/>
  </r>
  <r>
    <s v="AD01-9362"/>
    <n v="2022"/>
    <s v="Apr"/>
    <s v="Website"/>
    <s v="Credit Card"/>
    <s v="Order assembled"/>
    <s v="Register Customer info"/>
    <s v="Paid"/>
    <s v="Download"/>
    <n v="152"/>
    <n v="217.36"/>
  </r>
  <r>
    <s v="AD01-9364"/>
    <n v="2022"/>
    <s v="Apr"/>
    <s v="Website"/>
    <s v="Cash on Delivery"/>
    <s v="Order assembled"/>
    <s v="Register Customer info"/>
    <s v="Paid"/>
    <s v="Download"/>
    <n v="352"/>
    <n v="503.36"/>
  </r>
  <r>
    <s v="AD01-9361"/>
    <n v="2022"/>
    <s v="Apr"/>
    <s v="Website"/>
    <s v="Cash on Delivery"/>
    <s v="Order assembled"/>
    <s v="Register Customer info"/>
    <s v="Paid"/>
    <s v="Download"/>
    <n v="154"/>
    <n v="220.22"/>
  </r>
  <r>
    <s v="AD01-9365"/>
    <n v="2022"/>
    <s v="Apr"/>
    <s v="Website"/>
    <s v="Cash on Delivery"/>
    <s v="Order assembled"/>
    <s v="Register Customer info"/>
    <s v="Paid"/>
    <s v="Download"/>
    <n v="698"/>
    <n v="998.14"/>
  </r>
  <r>
    <s v="AD01-9364"/>
    <n v="2022"/>
    <s v="Apr"/>
    <s v="Website"/>
    <s v="Cash on Delivery"/>
    <s v="Order assembled"/>
    <s v="Register Customer info"/>
    <s v="Paid"/>
    <s v="Download"/>
    <n v="731"/>
    <n v="1045.33"/>
  </r>
  <r>
    <s v="AD01-9364"/>
    <n v="2022"/>
    <s v="Apr"/>
    <s v="Website"/>
    <s v="Cash on Delivery"/>
    <s v="Order assembled"/>
    <s v="Register Customer info"/>
    <s v="Paid"/>
    <s v="Download"/>
    <n v="771"/>
    <n v="526.24"/>
  </r>
  <r>
    <s v="AD01-9364"/>
    <n v="2022"/>
    <s v="Apr"/>
    <s v="Website"/>
    <s v="Cash on Delivery"/>
    <s v="Order assembled"/>
    <s v="Register Customer info"/>
    <s v="Paid"/>
    <s v="Download"/>
    <n v="355"/>
    <n v="507.65"/>
  </r>
  <r>
    <s v="AD01-9364"/>
    <n v="2022"/>
    <s v="Apr"/>
    <s v="Website"/>
    <s v="Cash on Delivery"/>
    <s v="Order assembled"/>
    <s v="Register Customer info"/>
    <s v="Paid"/>
    <s v="Download"/>
    <n v="157"/>
    <n v="224.51"/>
  </r>
  <r>
    <s v="AD01-9362"/>
    <n v="2022"/>
    <s v="Apr"/>
    <s v="Website"/>
    <s v="Cash on Delivery"/>
    <s v="Order assembled"/>
    <s v="Register Customer info"/>
    <s v="Paid"/>
    <s v="Download"/>
    <n v="353"/>
    <n v="504.78999999999996"/>
  </r>
  <r>
    <s v="AD01-9362"/>
    <n v="2022"/>
    <s v="Apr"/>
    <s v="Website"/>
    <s v="Cash on Delivery"/>
    <s v="Order assembled"/>
    <s v="Register Customer info"/>
    <s v="Paid"/>
    <s v="Download"/>
    <n v="155"/>
    <n v="221.65"/>
  </r>
  <r>
    <s v="AD01-9362"/>
    <n v="2022"/>
    <s v="Aug"/>
    <s v="Website"/>
    <s v="Cash on Delivery"/>
    <s v="Order assembled"/>
    <s v="Register Customer info"/>
    <s v="Paid"/>
    <s v="Download"/>
    <n v="332"/>
    <n v="451.52"/>
  </r>
  <r>
    <s v="AD01-9362"/>
    <n v="2022"/>
    <s v="Aug"/>
    <s v="Website"/>
    <s v="Cash on Delivery"/>
    <s v="Order assembled"/>
    <s v="Register Customer info"/>
    <s v="Paid"/>
    <s v="Download"/>
    <n v="134"/>
    <n v="191.62"/>
  </r>
  <r>
    <s v="AD01-9361"/>
    <n v="2022"/>
    <s v="Aug"/>
    <s v="Website"/>
    <s v="Cash on Delivery"/>
    <s v="Order assembled"/>
    <s v="Register Customer info"/>
    <s v="Paid"/>
    <s v="Download"/>
    <n v="334"/>
    <n v="477.62"/>
  </r>
  <r>
    <s v="AD01-9362"/>
    <n v="2022"/>
    <s v="Aug"/>
    <s v="Website"/>
    <s v="Cash on Delivery"/>
    <s v="Order assembled"/>
    <s v="Register Customer info"/>
    <s v="Paid"/>
    <s v="Download"/>
    <n v="702"/>
    <n v="1003.86"/>
  </r>
  <r>
    <s v="AD01-9361"/>
    <n v="2022"/>
    <s v="Aug"/>
    <s v="Website"/>
    <s v="Cash on Delivery"/>
    <s v="Order assembled"/>
    <s v="Register Customer info"/>
    <s v="Paid"/>
    <s v="Download"/>
    <n v="735"/>
    <n v="1051.05"/>
  </r>
  <r>
    <s v="AD01-9362"/>
    <n v="2022"/>
    <s v="Aug"/>
    <s v="Website"/>
    <s v="Cash on Delivery"/>
    <s v="Order assembled"/>
    <s v="Register Customer info"/>
    <s v="Paid"/>
    <s v="Download"/>
    <n v="333"/>
    <n v="526.24"/>
  </r>
  <r>
    <s v="AD01-9365"/>
    <n v="2022"/>
    <s v="Aug"/>
    <s v="Website"/>
    <s v="Cash on Delivery"/>
    <s v="Order assembled"/>
    <s v="Register Customer info"/>
    <s v="Paid"/>
    <s v="Download"/>
    <n v="774"/>
    <n v="526.24"/>
  </r>
  <r>
    <s v="AD01-9362"/>
    <n v="2022"/>
    <s v="Aug"/>
    <s v="Website"/>
    <s v="Cash on Delivery"/>
    <s v="Order assembled"/>
    <s v="Register Customer info"/>
    <s v="Paid"/>
    <s v="Download"/>
    <n v="331"/>
    <n v="473.33"/>
  </r>
  <r>
    <s v="AD01-9362"/>
    <n v="2022"/>
    <s v="Aug"/>
    <s v="Website"/>
    <s v="Cash on Delivery"/>
    <s v="Order assembled"/>
    <s v="Register Customer info"/>
    <s v="Paid"/>
    <s v="Download"/>
    <n v="133"/>
    <n v="190.19"/>
  </r>
  <r>
    <s v="AD01-9363"/>
    <n v="2022"/>
    <s v="Aug"/>
    <s v="Website"/>
    <s v="Cash on Delivery"/>
    <s v="Order assembled"/>
    <s v="Register Customer info"/>
    <s v="Paid"/>
    <s v="Download"/>
    <n v="335"/>
    <n v="479.05"/>
  </r>
  <r>
    <s v="AD01-9362"/>
    <n v="2022"/>
    <s v="Aug"/>
    <s v="Website"/>
    <s v="Cash on Delivery"/>
    <s v="Order assembled"/>
    <s v="Register Customer info"/>
    <s v="Paid"/>
    <s v="Download"/>
    <n v="131"/>
    <n v="187.32999999999998"/>
  </r>
  <r>
    <s v="AD01-9363"/>
    <n v="2022"/>
    <s v="Dec"/>
    <s v="Website"/>
    <s v="Cash on Delivery"/>
    <s v="Order assembled"/>
    <s v="Register Customer info"/>
    <s v="Paid"/>
    <s v="Download"/>
    <n v="140"/>
    <n v="200.2"/>
  </r>
  <r>
    <s v="AD01-9362"/>
    <n v="2022"/>
    <s v="Dec"/>
    <s v="Website"/>
    <s v="Cash on Delivery"/>
    <s v="Order assembled"/>
    <s v="Register Customer info"/>
    <s v="Paid"/>
    <s v="Download"/>
    <n v="356"/>
    <n v="509.08"/>
  </r>
  <r>
    <s v="AD01-9362"/>
    <n v="2022"/>
    <s v="Dec"/>
    <s v="Website"/>
    <s v="Cash on Delivery"/>
    <s v="Order assembled"/>
    <s v="Register Customer info"/>
    <s v="Paid"/>
    <s v="Download"/>
    <n v="310"/>
    <n v="443.3"/>
  </r>
  <r>
    <s v="AD01-9361"/>
    <n v="2022"/>
    <s v="Dec"/>
    <s v="Website"/>
    <s v="Cash on Delivery"/>
    <s v="Order assembled"/>
    <s v="Register Customer info"/>
    <s v="Paid"/>
    <s v="Download"/>
    <n v="358"/>
    <n v="511.94"/>
  </r>
  <r>
    <s v="AD01-9365"/>
    <n v="2022"/>
    <s v="Dec"/>
    <s v="Website"/>
    <s v="Cash on Delivery"/>
    <s v="Order assembled"/>
    <s v="Register Customer info"/>
    <s v="Paid"/>
    <s v="Download"/>
    <n v="138"/>
    <n v="197.34"/>
  </r>
  <r>
    <s v="AD01-9364"/>
    <n v="2022"/>
    <s v="Dec"/>
    <s v="Website"/>
    <s v="Cash on Delivery"/>
    <s v="Order assembled"/>
    <s v="Register Customer info"/>
    <s v="Paid"/>
    <s v="Download"/>
    <n v="705"/>
    <n v="1008.15"/>
  </r>
  <r>
    <s v="AD01-9361"/>
    <n v="2022"/>
    <s v="Dec"/>
    <s v="Website"/>
    <s v="Cash on Delivery"/>
    <s v="Order assembled"/>
    <s v="Register Customer info"/>
    <s v="Paid"/>
    <s v="Download"/>
    <n v="738"/>
    <n v="1055.3399999999999"/>
  </r>
  <r>
    <s v="AD01-9361"/>
    <n v="2022"/>
    <s v="Dec"/>
    <s v="Website"/>
    <s v="Cash on Delivery"/>
    <s v="Order assembled"/>
    <s v="Register Customer info"/>
    <s v="Paid"/>
    <s v="Download"/>
    <n v="141"/>
    <n v="201.63"/>
  </r>
  <r>
    <s v="AD01-9364"/>
    <n v="2022"/>
    <s v="Dec"/>
    <s v="Website"/>
    <s v="Cash on Delivery"/>
    <s v="Order assembled"/>
    <s v="Register Customer info"/>
    <s v="Paid"/>
    <s v="Download"/>
    <n v="309"/>
    <n v="526.24"/>
  </r>
  <r>
    <s v="AD01-9365"/>
    <n v="2022"/>
    <s v="Dec"/>
    <s v="Website"/>
    <s v="Cash on Delivery"/>
    <s v="Order assembled"/>
    <s v="Register Customer info"/>
    <s v="Paid"/>
    <s v="Download"/>
    <n v="778"/>
    <n v="526.24"/>
  </r>
  <r>
    <s v="AD01-9361"/>
    <n v="2022"/>
    <s v="Dec"/>
    <s v="Website"/>
    <s v="Cash on Delivery"/>
    <s v="Order assembled"/>
    <s v="Register Customer info"/>
    <s v="Paid"/>
    <s v="Download"/>
    <n v="139"/>
    <n v="198.76999999999998"/>
  </r>
  <r>
    <s v="AD01-9362"/>
    <n v="2022"/>
    <s v="Dec"/>
    <s v="Website"/>
    <s v="Cash on Delivery"/>
    <s v="Order assembled"/>
    <s v="Register Customer info"/>
    <s v="Paid"/>
    <s v="Download"/>
    <n v="313"/>
    <n v="447.59000000000003"/>
  </r>
  <r>
    <s v="AD01-9362"/>
    <n v="2022"/>
    <s v="Dec"/>
    <s v="Website"/>
    <s v="Cash on Delivery"/>
    <s v="Order assembled"/>
    <s v="Register Customer info"/>
    <s v="Paid"/>
    <s v="Download"/>
    <n v="137"/>
    <n v="195.91"/>
  </r>
  <r>
    <s v="AD01-9361"/>
    <n v="2022"/>
    <s v="Dec"/>
    <s v="Website"/>
    <s v="Cash on Delivery"/>
    <s v="Order assembled"/>
    <s v="Register Customer info"/>
    <s v="Paid"/>
    <s v="Download"/>
    <n v="311"/>
    <n v="444.73"/>
  </r>
  <r>
    <s v="AD01-9363"/>
    <n v="2022"/>
    <s v="Dec"/>
    <s v="Website"/>
    <s v="Cash on Delivery"/>
    <s v="Order assembled"/>
    <s v="Register Customer info"/>
    <s v="Paid"/>
    <s v="Download"/>
    <n v="747"/>
    <n v="1068.21"/>
  </r>
  <r>
    <s v="AD01-9361"/>
    <n v="2022"/>
    <s v="Feb"/>
    <s v="Website"/>
    <s v="Cash on Delivery"/>
    <s v="Order assembled"/>
    <s v="Register Customer info"/>
    <s v="Paid"/>
    <s v="Download"/>
    <n v="362"/>
    <n v="492.32"/>
  </r>
  <r>
    <s v="AD01-9362"/>
    <n v="2022"/>
    <s v="Feb"/>
    <s v="Website"/>
    <s v="Cash on Delivery"/>
    <s v="Order assembled"/>
    <s v="Register Customer info"/>
    <s v="Paid"/>
    <s v="Download"/>
    <n v="164"/>
    <n v="234.51999999999998"/>
  </r>
  <r>
    <s v="AD01-9364"/>
    <n v="2022"/>
    <s v="Feb"/>
    <s v="Website"/>
    <s v="Cash on Delivery"/>
    <s v="Order assembled"/>
    <s v="Register Customer info"/>
    <s v="Paid"/>
    <s v="Download"/>
    <n v="364"/>
    <n v="520.52"/>
  </r>
  <r>
    <s v="AD01-9361"/>
    <n v="2022"/>
    <s v="Feb"/>
    <s v="Website"/>
    <s v="Cash on Delivery"/>
    <s v="Order assembled"/>
    <s v="Register Customer info"/>
    <s v="Paid"/>
    <s v="Download"/>
    <n v="166"/>
    <n v="237.38"/>
  </r>
  <r>
    <s v="AD01-9361"/>
    <n v="2022"/>
    <s v="Feb"/>
    <s v="Website"/>
    <s v="Cash on Delivery"/>
    <s v="Order assembled"/>
    <s v="Register Customer info"/>
    <s v="Paid"/>
    <s v="Download"/>
    <n v="696"/>
    <n v="995.28"/>
  </r>
  <r>
    <s v="AD01-9364"/>
    <n v="2022"/>
    <s v="Feb"/>
    <s v="Website"/>
    <s v="Cash on Delivery"/>
    <s v="Order assembled"/>
    <s v="Register Customer info"/>
    <s v="Paid"/>
    <s v="Download"/>
    <n v="363"/>
    <n v="519.09"/>
  </r>
  <r>
    <s v="AD01-9361"/>
    <n v="2022"/>
    <s v="Feb"/>
    <s v="Website"/>
    <s v="Cash on Delivery"/>
    <s v="Order assembled"/>
    <s v="Register Customer info"/>
    <s v="Paid"/>
    <s v="Download"/>
    <n v="769"/>
    <n v="526.24"/>
  </r>
  <r>
    <s v="AD01-9361"/>
    <n v="2022"/>
    <s v="Feb"/>
    <s v="Website"/>
    <s v="Cash on Delivery"/>
    <s v="Order assembled"/>
    <s v="Register Customer info"/>
    <s v="Paid"/>
    <s v="Download"/>
    <n v="367"/>
    <n v="524.80999999999995"/>
  </r>
  <r>
    <s v="AD01-9364"/>
    <n v="2022"/>
    <s v="Feb"/>
    <s v="Website"/>
    <s v="Cash on Delivery"/>
    <s v="Order assembled"/>
    <s v="Register Customer info"/>
    <s v="Paid"/>
    <s v="Download"/>
    <n v="163"/>
    <n v="233.09"/>
  </r>
  <r>
    <s v="AD01-9362"/>
    <n v="2022"/>
    <s v="Feb"/>
    <s v="Website"/>
    <s v="Cash on Delivery"/>
    <s v="Order assembled"/>
    <s v="Register Customer info"/>
    <s v="Paid"/>
    <s v="Download"/>
    <n v="365"/>
    <n v="521.95000000000005"/>
  </r>
  <r>
    <s v="AD01-9364"/>
    <n v="2022"/>
    <s v="Feb"/>
    <s v="Website"/>
    <s v="Cash on Delivery"/>
    <s v="Order assembled"/>
    <s v="Register Customer info"/>
    <s v="Paid"/>
    <s v="Download"/>
    <n v="167"/>
    <n v="238.81"/>
  </r>
  <r>
    <s v="AD01-9361"/>
    <n v="2022"/>
    <s v="Jan"/>
    <s v="Website"/>
    <s v="Cash on Delivery"/>
    <s v="Order assembled"/>
    <s v="Register Customer info"/>
    <s v="Paid"/>
    <s v="Download"/>
    <n v="368"/>
    <n v="500.48"/>
  </r>
  <r>
    <s v="AD01-9362"/>
    <n v="2022"/>
    <s v="Jan"/>
    <s v="Website"/>
    <s v="Cash on Delivery"/>
    <s v="Order assembled"/>
    <s v="Register Customer info"/>
    <s v="Paid"/>
    <s v="Download"/>
    <n v="170"/>
    <n v="243.1"/>
  </r>
  <r>
    <s v="AD01-9362"/>
    <n v="2022"/>
    <s v="Jan"/>
    <s v="Website"/>
    <s v="Cash on Delivery"/>
    <s v="Order assembled"/>
    <s v="Register Customer info"/>
    <s v="Paid"/>
    <s v="Download"/>
    <n v="370"/>
    <n v="529.1"/>
  </r>
  <r>
    <s v="AD01-9361"/>
    <n v="2022"/>
    <s v="Jan"/>
    <s v="Website"/>
    <s v="Cash on Delivery"/>
    <s v="Order assembled"/>
    <s v="Register Customer info"/>
    <s v="Paid"/>
    <s v="Download"/>
    <n v="172"/>
    <n v="245.95999999999998"/>
  </r>
  <r>
    <s v="AD01-9362"/>
    <n v="2022"/>
    <s v="Jan"/>
    <s v="Website"/>
    <s v="Cash on Delivery"/>
    <s v="Order assembled"/>
    <s v="Register Customer info"/>
    <s v="Paid"/>
    <s v="Download"/>
    <n v="695"/>
    <n v="993.85"/>
  </r>
  <r>
    <s v="AD01-9361"/>
    <n v="2022"/>
    <s v="Jan"/>
    <s v="Website"/>
    <s v="Cash on Delivery"/>
    <s v="Order assembled"/>
    <s v="Register Customer info"/>
    <s v="Paid"/>
    <s v="Download"/>
    <n v="729"/>
    <n v="1042.47"/>
  </r>
  <r>
    <s v="AD01-9361"/>
    <n v="2022"/>
    <s v="Jan"/>
    <s v="Website"/>
    <s v="Cash on Delivery"/>
    <s v="Order assembled"/>
    <s v="Register Customer info"/>
    <s v="Paid"/>
    <s v="Download"/>
    <n v="369"/>
    <n v="527.66999999999996"/>
  </r>
  <r>
    <s v="AD01-9364"/>
    <n v="2022"/>
    <s v="Jan"/>
    <s v="Website"/>
    <s v="Cash on Delivery"/>
    <s v="Order assembled"/>
    <s v="Register Customer info"/>
    <s v="Paid"/>
    <s v="Download"/>
    <n v="768"/>
    <n v="526.24"/>
  </r>
  <r>
    <s v="AD01-9362"/>
    <n v="2022"/>
    <s v="Jan"/>
    <s v="Website"/>
    <s v="Cash on Delivery"/>
    <s v="Order assembled"/>
    <s v="Register Customer info"/>
    <s v="Paid"/>
    <s v="Download"/>
    <n v="169"/>
    <n v="241.67000000000002"/>
  </r>
  <r>
    <s v="AD01-9362"/>
    <n v="2022"/>
    <s v="Jan"/>
    <s v="Website"/>
    <s v="Cash on Delivery"/>
    <s v="Order assembled"/>
    <s v="Register Customer info"/>
    <s v="Paid"/>
    <s v="Download"/>
    <n v="371"/>
    <n v="530.53"/>
  </r>
  <r>
    <s v="AD01-9361"/>
    <n v="2022"/>
    <s v="Jan"/>
    <s v="Website"/>
    <s v="Cash on Delivery"/>
    <s v="Order assembled"/>
    <s v="Register Customer info"/>
    <s v="Paid"/>
    <s v="Download"/>
    <n v="173"/>
    <n v="247.39"/>
  </r>
  <r>
    <s v="AD01-9361"/>
    <n v="2022"/>
    <s v="Jul"/>
    <s v="Website"/>
    <s v="Cash on Delivery"/>
    <s v="Order assembled"/>
    <s v="Register Customer info"/>
    <s v="Paid"/>
    <s v="Download"/>
    <n v="338"/>
    <n v="459.68"/>
  </r>
  <r>
    <s v="AD01-9365"/>
    <n v="2022"/>
    <s v="Jul"/>
    <s v="Website"/>
    <s v="Cash on Delivery"/>
    <s v="Order assembled"/>
    <s v="Register Customer info"/>
    <s v="Paid"/>
    <s v="Download"/>
    <n v="140"/>
    <n v="200.2"/>
  </r>
  <r>
    <s v="AD01-9362"/>
    <n v="2022"/>
    <s v="Jul"/>
    <s v="Website"/>
    <s v="Cash on Delivery"/>
    <s v="Order assembled"/>
    <s v="Register Customer info"/>
    <s v="Paid"/>
    <s v="Download"/>
    <n v="340"/>
    <n v="486.2"/>
  </r>
  <r>
    <s v="AD01-9362"/>
    <n v="2022"/>
    <s v="Jul"/>
    <s v="Website"/>
    <s v="Cash on Delivery"/>
    <s v="Order assembled"/>
    <s v="Register Customer info"/>
    <s v="Paid"/>
    <s v="Download"/>
    <n v="136"/>
    <n v="194.48"/>
  </r>
  <r>
    <s v="AD01-9361"/>
    <n v="2022"/>
    <s v="Jul"/>
    <s v="Website"/>
    <s v="Cash on Delivery"/>
    <s v="Order assembled"/>
    <s v="Register Customer info"/>
    <s v="Paid"/>
    <s v="Download"/>
    <n v="701"/>
    <n v="1002.4300000000001"/>
  </r>
  <r>
    <s v="AD01-9364"/>
    <n v="2022"/>
    <s v="Jul"/>
    <s v="Website"/>
    <s v="Cash on Delivery"/>
    <s v="Order assembled"/>
    <s v="Register Customer info"/>
    <s v="Paid"/>
    <s v="Download"/>
    <n v="734"/>
    <n v="1049.6199999999999"/>
  </r>
  <r>
    <s v="AD01-9361"/>
    <n v="2022"/>
    <s v="Jul"/>
    <s v="Website"/>
    <s v="Cash on Delivery"/>
    <s v="Order assembled"/>
    <s v="Register Customer info"/>
    <s v="Paid"/>
    <s v="Download"/>
    <n v="339"/>
    <n v="526.24"/>
  </r>
  <r>
    <s v="AD01-9362"/>
    <n v="2022"/>
    <s v="Jul"/>
    <s v="Website"/>
    <s v="Cash on Delivery"/>
    <s v="Order assembled"/>
    <s v="Register Customer info"/>
    <s v="Paid"/>
    <s v="Download"/>
    <n v="773"/>
    <n v="526.24"/>
  </r>
  <r>
    <s v="AD01-9361"/>
    <n v="2022"/>
    <s v="Jul"/>
    <s v="Website"/>
    <s v="Cash on Delivery"/>
    <s v="Order assembled"/>
    <s v="Register Customer info"/>
    <s v="Paid"/>
    <s v="Download"/>
    <n v="337"/>
    <n v="481.90999999999997"/>
  </r>
  <r>
    <s v="AD01-9362"/>
    <n v="2022"/>
    <s v="Jul"/>
    <s v="Website"/>
    <s v="Cash on Delivery"/>
    <s v="Order assembled"/>
    <s v="Register Customer info"/>
    <s v="Paid"/>
    <s v="Download"/>
    <n v="139"/>
    <n v="198.76999999999998"/>
  </r>
  <r>
    <s v="AD01-9365"/>
    <n v="2022"/>
    <s v="Jul"/>
    <s v="Website"/>
    <s v="Cash on Delivery"/>
    <s v="Order assembled"/>
    <s v="Register Customer info"/>
    <s v="Paid"/>
    <s v="Download"/>
    <n v="137"/>
    <n v="195.91"/>
  </r>
  <r>
    <s v="AD01-9365"/>
    <n v="2022"/>
    <s v="Jun"/>
    <s v="Website"/>
    <s v="Cash on Delivery"/>
    <s v="Order assembled"/>
    <s v="Register Customer info"/>
    <s v="Paid"/>
    <s v="Download"/>
    <n v="344"/>
    <n v="467.84"/>
  </r>
  <r>
    <s v="AD01-9361"/>
    <n v="2022"/>
    <s v="Jun"/>
    <s v="Website"/>
    <s v="Cash on Delivery"/>
    <s v="Order assembled"/>
    <s v="Register Customer info"/>
    <s v="Paid"/>
    <s v="Download"/>
    <n v="146"/>
    <n v="208.78"/>
  </r>
  <r>
    <s v="AD01-9362"/>
    <n v="2022"/>
    <s v="Jun"/>
    <s v="Website"/>
    <s v="Cash on Delivery"/>
    <s v="Order assembled"/>
    <s v="Register Customer info"/>
    <s v="Paid"/>
    <s v="Download"/>
    <n v="142"/>
    <n v="203.06"/>
  </r>
  <r>
    <s v="AD01-9361"/>
    <n v="2022"/>
    <s v="Jun"/>
    <s v="Website"/>
    <s v="Cash on Delivery"/>
    <s v="Order assembled"/>
    <s v="Register Customer info"/>
    <s v="Paid"/>
    <s v="Download"/>
    <n v="700"/>
    <n v="1001"/>
  </r>
  <r>
    <s v="AD01-9362"/>
    <n v="2022"/>
    <s v="Jun"/>
    <s v="Website"/>
    <s v="Cash on Delivery"/>
    <s v="Order assembled"/>
    <s v="Register Customer info"/>
    <s v="Paid"/>
    <s v="Download"/>
    <n v="733"/>
    <n v="1048.19"/>
  </r>
  <r>
    <s v="AD01-9362"/>
    <n v="2022"/>
    <s v="Jun"/>
    <s v="Website"/>
    <s v="Cash on Delivery"/>
    <s v="Order assembled"/>
    <s v="Register Customer info"/>
    <s v="Paid"/>
    <s v="Download"/>
    <n v="345"/>
    <n v="526.24"/>
  </r>
  <r>
    <s v="AD01-9362"/>
    <n v="2022"/>
    <s v="Jun"/>
    <s v="Website"/>
    <s v="Cash on Delivery"/>
    <s v="Order assembled"/>
    <s v="Register Customer info"/>
    <s v="Paid"/>
    <s v="Download"/>
    <n v="343"/>
    <n v="490.49"/>
  </r>
  <r>
    <s v="AD01-9362"/>
    <n v="2022"/>
    <s v="Jun"/>
    <s v="Website"/>
    <s v="Cash on Delivery"/>
    <s v="Order assembled"/>
    <s v="Register Customer info"/>
    <s v="Paid"/>
    <s v="Download"/>
    <n v="145"/>
    <n v="207.35"/>
  </r>
  <r>
    <s v="AD01-9362"/>
    <n v="2022"/>
    <s v="Jun"/>
    <s v="Website"/>
    <s v="Cash on Delivery"/>
    <s v="Order assembled"/>
    <s v="Register Customer info"/>
    <s v="Paid"/>
    <s v="Download"/>
    <n v="341"/>
    <n v="487.63"/>
  </r>
  <r>
    <s v="AD01-9361"/>
    <n v="2022"/>
    <s v="Jun"/>
    <s v="Website"/>
    <s v="Cash on Delivery"/>
    <s v="Order assembled"/>
    <s v="Register Customer info"/>
    <s v="Paid"/>
    <s v="Download"/>
    <n v="143"/>
    <n v="204.49"/>
  </r>
  <r>
    <s v="AD01-9365"/>
    <n v="2022"/>
    <s v="Mar"/>
    <s v="Website"/>
    <s v="Cash on Delivery"/>
    <s v="Order assembled"/>
    <s v="Register Customer info"/>
    <s v="Paid"/>
    <s v="Download"/>
    <n v="158"/>
    <n v="225.94"/>
  </r>
  <r>
    <s v="AD01-9364"/>
    <n v="2022"/>
    <s v="Mar"/>
    <s v="Website"/>
    <s v="Cash on Delivery"/>
    <s v="Order assembled"/>
    <s v="Register Customer info"/>
    <s v="Paid"/>
    <s v="Download"/>
    <n v="358"/>
    <n v="511.94"/>
  </r>
  <r>
    <s v="AD01-9364"/>
    <n v="2022"/>
    <s v="Mar"/>
    <s v="Website"/>
    <s v="Cash on Delivery"/>
    <s v="Order assembled"/>
    <s v="Register Customer info"/>
    <s v="Paid"/>
    <s v="Download"/>
    <n v="160"/>
    <n v="228.8"/>
  </r>
  <r>
    <s v="AD01-9363"/>
    <n v="2022"/>
    <s v="Mar"/>
    <s v="Website"/>
    <s v="Cash on Delivery"/>
    <s v="Order assembled"/>
    <s v="Register Customer info"/>
    <s v="Paid"/>
    <s v="Download"/>
    <n v="697"/>
    <n v="996.71"/>
  </r>
  <r>
    <s v="AD01-9363"/>
    <n v="2022"/>
    <s v="Mar"/>
    <s v="Website"/>
    <s v="Cash on Delivery"/>
    <s v="Order assembled"/>
    <s v="Register Customer info"/>
    <s v="Paid"/>
    <s v="Download"/>
    <n v="730"/>
    <n v="1043.9000000000001"/>
  </r>
  <r>
    <s v="AD01-9361"/>
    <n v="2022"/>
    <s v="Mar"/>
    <s v="Website"/>
    <s v="Cash on Delivery"/>
    <s v="Order assembled"/>
    <s v="Register Customer info"/>
    <s v="Paid"/>
    <s v="Download"/>
    <n v="357"/>
    <n v="510.51"/>
  </r>
  <r>
    <s v="AD01-9362"/>
    <n v="2022"/>
    <s v="Mar"/>
    <s v="Website"/>
    <s v="Cash on Delivery"/>
    <s v="Order assembled"/>
    <s v="Register Customer info"/>
    <s v="Paid"/>
    <s v="Download"/>
    <n v="770"/>
    <n v="526.24"/>
  </r>
  <r>
    <s v="AD01-9362"/>
    <n v="2022"/>
    <s v="Mar"/>
    <s v="Website"/>
    <s v="Cash on Delivery"/>
    <s v="Order assembled"/>
    <s v="Register Customer info"/>
    <s v="Paid"/>
    <s v="Download"/>
    <n v="361"/>
    <n v="516.23"/>
  </r>
  <r>
    <s v="AD01-9362"/>
    <n v="2022"/>
    <s v="Mar"/>
    <s v="Website"/>
    <s v="Cash on Delivery"/>
    <s v="Order assembled"/>
    <s v="Register Customer info"/>
    <s v="Paid"/>
    <s v="Download"/>
    <n v="359"/>
    <n v="513.37"/>
  </r>
  <r>
    <s v="AD01-9362"/>
    <n v="2022"/>
    <s v="Mar"/>
    <s v="Website"/>
    <s v="Cash on Delivery"/>
    <s v="Order assembled"/>
    <s v="Register Customer info"/>
    <s v="Paid"/>
    <s v="Download"/>
    <n v="161"/>
    <n v="230.23000000000002"/>
  </r>
  <r>
    <s v="AD01-9362"/>
    <n v="2022"/>
    <s v="May"/>
    <s v="Website"/>
    <s v="Cash on Delivery"/>
    <s v="Order assembled"/>
    <s v="Register Customer info"/>
    <s v="Paid"/>
    <s v="Download"/>
    <n v="350"/>
    <n v="476"/>
  </r>
  <r>
    <s v="AD01-9362"/>
    <n v="2022"/>
    <s v="May"/>
    <s v="Website"/>
    <s v="Cash on Delivery"/>
    <s v="Order assembled"/>
    <s v="Register Customer info"/>
    <s v="Paid"/>
    <s v="Download"/>
    <n v="346"/>
    <n v="494.78"/>
  </r>
  <r>
    <s v="AD01-9364"/>
    <n v="2022"/>
    <s v="May"/>
    <s v="Website"/>
    <s v="Cash on Delivery"/>
    <s v="Order assembled"/>
    <s v="Register Customer info"/>
    <s v="Paid"/>
    <s v="Download"/>
    <n v="148"/>
    <n v="211.64"/>
  </r>
  <r>
    <s v="AD01-9362"/>
    <n v="2022"/>
    <s v="May"/>
    <s v="Website"/>
    <s v="Cash on Delivery"/>
    <s v="Order assembled"/>
    <s v="Register Customer info"/>
    <s v="Paid"/>
    <s v="Download"/>
    <n v="699"/>
    <n v="999.56999999999994"/>
  </r>
  <r>
    <s v="AD01-9361"/>
    <n v="2022"/>
    <s v="May"/>
    <s v="Website"/>
    <s v="Cash on Delivery"/>
    <s v="Order assembled"/>
    <s v="Register Customer info"/>
    <s v="Paid"/>
    <s v="Download"/>
    <n v="732"/>
    <n v="1046.76"/>
  </r>
  <r>
    <s v="AD01-9361"/>
    <n v="2022"/>
    <s v="May"/>
    <s v="Website"/>
    <s v="Cash on Delivery"/>
    <s v="Order assembled"/>
    <s v="Register Customer info"/>
    <s v="Paid"/>
    <s v="Download"/>
    <n v="351"/>
    <n v="526.24"/>
  </r>
  <r>
    <s v="AD01-9362"/>
    <n v="2022"/>
    <s v="May"/>
    <s v="Website"/>
    <s v="Cash on Delivery"/>
    <s v="Order assembled"/>
    <s v="Register Customer info"/>
    <s v="Paid"/>
    <s v="Download"/>
    <n v="772"/>
    <n v="526.24"/>
  </r>
  <r>
    <s v="AD01-9364"/>
    <n v="2022"/>
    <s v="May"/>
    <s v="Website"/>
    <s v="Cash on Delivery"/>
    <s v="Order assembled"/>
    <s v="Register Customer info"/>
    <s v="Paid"/>
    <s v="Download"/>
    <n v="349"/>
    <n v="499.07"/>
  </r>
  <r>
    <s v="AD01-9362"/>
    <n v="2022"/>
    <s v="May"/>
    <s v="Website"/>
    <s v="Cash on Delivery"/>
    <s v="Order assembled"/>
    <s v="Register Customer info"/>
    <s v="Paid"/>
    <s v="Download"/>
    <n v="151"/>
    <n v="215.93"/>
  </r>
  <r>
    <s v="AD01-9364"/>
    <n v="2022"/>
    <s v="May"/>
    <s v="Website"/>
    <s v="Cash on Delivery"/>
    <s v="Order assembled"/>
    <s v="Register Customer info"/>
    <s v="Paid"/>
    <s v="Download"/>
    <n v="347"/>
    <n v="496.21000000000004"/>
  </r>
  <r>
    <s v="AD01-9362"/>
    <n v="2022"/>
    <s v="May"/>
    <s v="Website"/>
    <s v="Cash on Delivery"/>
    <s v="Order assembled"/>
    <s v="Register Customer info"/>
    <s v="Paid"/>
    <s v="Download"/>
    <n v="149"/>
    <n v="213.07"/>
  </r>
  <r>
    <s v="AD01-9364"/>
    <n v="2022"/>
    <s v="Nov"/>
    <s v="Website"/>
    <s v="Cash on Delivery"/>
    <s v="Order assembled"/>
    <s v="Register Customer info"/>
    <s v="Paid"/>
    <s v="Download"/>
    <n v="146"/>
    <n v="208.78"/>
  </r>
  <r>
    <s v="AD01-9365"/>
    <n v="2022"/>
    <s v="Nov"/>
    <s v="Website"/>
    <s v="Cash on Delivery"/>
    <s v="Order assembled"/>
    <s v="Register Customer info"/>
    <s v="Paid"/>
    <s v="Download"/>
    <n v="314"/>
    <n v="449.02"/>
  </r>
  <r>
    <s v="AD01-9361"/>
    <n v="2022"/>
    <s v="Nov"/>
    <s v="Website"/>
    <s v="Cash on Delivery"/>
    <s v="Order assembled"/>
    <s v="Register Customer info"/>
    <s v="Paid"/>
    <s v="Download"/>
    <n v="362"/>
    <n v="517.66"/>
  </r>
  <r>
    <s v="AD01-9364"/>
    <n v="2022"/>
    <s v="Nov"/>
    <s v="Website"/>
    <s v="Cash on Delivery"/>
    <s v="Order assembled"/>
    <s v="Register Customer info"/>
    <s v="Paid"/>
    <s v="Download"/>
    <n v="142"/>
    <n v="203.06"/>
  </r>
  <r>
    <s v="AD01-9361"/>
    <n v="2022"/>
    <s v="Nov"/>
    <s v="Website"/>
    <s v="Cash on Delivery"/>
    <s v="Order assembled"/>
    <s v="Register Customer info"/>
    <s v="Paid"/>
    <s v="Download"/>
    <n v="316"/>
    <n v="451.88"/>
  </r>
  <r>
    <s v="AD01-9362"/>
    <n v="2022"/>
    <s v="Nov"/>
    <s v="Website"/>
    <s v="Cash on Delivery"/>
    <s v="Order assembled"/>
    <s v="Register Customer info"/>
    <s v="Paid"/>
    <s v="Download"/>
    <n v="364"/>
    <n v="520.52"/>
  </r>
  <r>
    <s v="AD01-9361"/>
    <n v="2022"/>
    <s v="Nov"/>
    <s v="Website"/>
    <s v="Cash on Delivery"/>
    <s v="Order assembled"/>
    <s v="Register Customer info"/>
    <s v="Paid"/>
    <s v="Download"/>
    <n v="144"/>
    <n v="205.92000000000002"/>
  </r>
  <r>
    <s v="AD01-9364"/>
    <n v="2022"/>
    <s v="Nov"/>
    <s v="Website"/>
    <s v="Cash on Delivery"/>
    <s v="Order assembled"/>
    <s v="Register Customer info"/>
    <s v="Paid"/>
    <s v="Download"/>
    <n v="704"/>
    <n v="1006.72"/>
  </r>
  <r>
    <s v="AD01-9364"/>
    <n v="2022"/>
    <s v="Nov"/>
    <s v="Website"/>
    <s v="Cash on Delivery"/>
    <s v="Order assembled"/>
    <s v="Register Customer info"/>
    <s v="Paid"/>
    <s v="Download"/>
    <n v="315"/>
    <n v="526.24"/>
  </r>
  <r>
    <s v="AD01-9361"/>
    <n v="2022"/>
    <s v="Nov"/>
    <s v="Website"/>
    <s v="Cash on Delivery"/>
    <s v="Order assembled"/>
    <s v="Register Customer info"/>
    <s v="Paid"/>
    <s v="Download"/>
    <n v="777"/>
    <n v="526.24"/>
  </r>
  <r>
    <s v="AD01-9362"/>
    <n v="2022"/>
    <s v="Nov"/>
    <s v="Website"/>
    <s v="Cash on Delivery"/>
    <s v="Order assembled"/>
    <s v="Register Customer info"/>
    <s v="Paid"/>
    <s v="Download"/>
    <n v="145"/>
    <n v="207.35"/>
  </r>
  <r>
    <s v="AD01-9362"/>
    <n v="2022"/>
    <s v="Nov"/>
    <s v="Website"/>
    <s v="Cash on Delivery"/>
    <s v="Order assembled"/>
    <s v="Register Customer info"/>
    <s v="Paid"/>
    <s v="Download"/>
    <n v="319"/>
    <n v="456.16999999999996"/>
  </r>
  <r>
    <s v="AD01-9364"/>
    <n v="2022"/>
    <s v="Nov"/>
    <s v="Website"/>
    <s v="Cash on Delivery"/>
    <s v="Order assembled"/>
    <s v="Register Customer info"/>
    <s v="Paid"/>
    <s v="Download"/>
    <n v="361"/>
    <n v="516.23"/>
  </r>
  <r>
    <s v="AD01-9361"/>
    <n v="2022"/>
    <s v="Nov"/>
    <s v="Website"/>
    <s v="Cash on Delivery"/>
    <s v="Order assembled"/>
    <s v="Register Customer info"/>
    <s v="Paid"/>
    <s v="Download"/>
    <n v="143"/>
    <n v="204.49"/>
  </r>
  <r>
    <s v="AD01-9361"/>
    <n v="2022"/>
    <s v="Nov"/>
    <s v="Website"/>
    <s v="Cash on Delivery"/>
    <s v="Order assembled"/>
    <s v="Register Customer info"/>
    <s v="Paid"/>
    <s v="Download"/>
    <n v="317"/>
    <n v="453.31"/>
  </r>
  <r>
    <s v="AD01-9364"/>
    <n v="2022"/>
    <s v="Nov"/>
    <s v="Website"/>
    <s v="Cash on Delivery"/>
    <s v="Order assembled"/>
    <s v="Register Customer info"/>
    <s v="Paid"/>
    <s v="Download"/>
    <n v="746"/>
    <n v="1066.78"/>
  </r>
  <r>
    <s v="AD01-9362"/>
    <n v="2022"/>
    <s v="Oct"/>
    <s v="Website"/>
    <s v="Cash on Delivery"/>
    <s v="Order assembled"/>
    <s v="Register Customer info"/>
    <s v="Paid"/>
    <s v="Download"/>
    <n v="152"/>
    <n v="217.36"/>
  </r>
  <r>
    <s v="AD01-9363"/>
    <n v="2022"/>
    <s v="Oct"/>
    <s v="Website"/>
    <s v="Cash on Delivery"/>
    <s v="Order assembled"/>
    <s v="Register Customer info"/>
    <s v="Paid"/>
    <s v="Download"/>
    <n v="320"/>
    <n v="457.6"/>
  </r>
  <r>
    <s v="AD01-9364"/>
    <n v="2022"/>
    <s v="Oct"/>
    <s v="Website"/>
    <s v="Cash on Delivery"/>
    <s v="Order assembled"/>
    <s v="Register Customer info"/>
    <s v="Paid"/>
    <s v="Download"/>
    <n v="368"/>
    <n v="526.24"/>
  </r>
  <r>
    <s v="AD01-9361"/>
    <n v="2022"/>
    <s v="Oct"/>
    <s v="Website"/>
    <s v="Cash on Delivery"/>
    <s v="Order assembled"/>
    <s v="Register Customer info"/>
    <s v="Paid"/>
    <s v="Download"/>
    <n v="148"/>
    <n v="211.64"/>
  </r>
  <r>
    <s v="AD01-9361"/>
    <n v="2022"/>
    <s v="Oct"/>
    <s v="Website"/>
    <s v="Cash on Delivery"/>
    <s v="Order assembled"/>
    <s v="Register Customer info"/>
    <s v="Paid"/>
    <s v="Download"/>
    <n v="322"/>
    <n v="460.46000000000004"/>
  </r>
  <r>
    <s v="AD01-9362"/>
    <n v="2022"/>
    <s v="Oct"/>
    <s v="Website"/>
    <s v="Cash on Delivery"/>
    <s v="Order assembled"/>
    <s v="Register Customer info"/>
    <s v="Paid"/>
    <s v="Download"/>
    <n v="370"/>
    <n v="529.1"/>
  </r>
  <r>
    <s v="AD01-9361"/>
    <n v="2022"/>
    <s v="Oct"/>
    <s v="Website"/>
    <s v="Cash on Delivery"/>
    <s v="Order assembled"/>
    <s v="Register Customer info"/>
    <s v="Paid"/>
    <s v="Download"/>
    <n v="150"/>
    <n v="214.5"/>
  </r>
  <r>
    <s v="AD01-9364"/>
    <n v="2022"/>
    <s v="Oct"/>
    <s v="Website"/>
    <s v="Cash on Delivery"/>
    <s v="Order assembled"/>
    <s v="Register Customer info"/>
    <s v="Paid"/>
    <s v="Download"/>
    <n v="703"/>
    <n v="1005.29"/>
  </r>
  <r>
    <s v="AD01-9365"/>
    <n v="2022"/>
    <s v="Oct"/>
    <s v="Website"/>
    <s v="Cash on Delivery"/>
    <s v="Order assembled"/>
    <s v="Register Customer info"/>
    <s v="Paid"/>
    <s v="Download"/>
    <n v="737"/>
    <n v="1053.9099999999999"/>
  </r>
  <r>
    <s v="AD01-9365"/>
    <n v="2022"/>
    <s v="Oct"/>
    <s v="Website"/>
    <s v="Cash on Delivery"/>
    <s v="Order assembled"/>
    <s v="Register Customer info"/>
    <s v="Paid"/>
    <s v="Download"/>
    <n v="147"/>
    <n v="210.21"/>
  </r>
  <r>
    <s v="AD01-9362"/>
    <n v="2022"/>
    <s v="Oct"/>
    <s v="Website"/>
    <s v="Cash on Delivery"/>
    <s v="Order assembled"/>
    <s v="Register Customer info"/>
    <s v="Paid"/>
    <s v="Download"/>
    <n v="321"/>
    <n v="526.24"/>
  </r>
  <r>
    <s v="AD01-9361"/>
    <n v="2022"/>
    <s v="Oct"/>
    <s v="Website"/>
    <s v="Cash on Delivery"/>
    <s v="Order assembled"/>
    <s v="Register Customer info"/>
    <s v="Paid"/>
    <s v="Download"/>
    <n v="776"/>
    <n v="526.24"/>
  </r>
  <r>
    <s v="AD01-9362"/>
    <n v="2022"/>
    <s v="Oct"/>
    <s v="Website"/>
    <s v="Cash on Delivery"/>
    <s v="Order assembled"/>
    <s v="Register Customer info"/>
    <s v="Paid"/>
    <s v="Download"/>
    <n v="151"/>
    <n v="215.93"/>
  </r>
  <r>
    <s v="AD01-9361"/>
    <n v="2022"/>
    <s v="Oct"/>
    <s v="Website"/>
    <s v="Cash on Delivery"/>
    <s v="Order assembled"/>
    <s v="Register Customer info"/>
    <s v="Paid"/>
    <s v="Download"/>
    <n v="367"/>
    <n v="524.80999999999995"/>
  </r>
  <r>
    <s v="AD01-9364"/>
    <n v="2022"/>
    <s v="Oct"/>
    <s v="Website"/>
    <s v="Cash on Delivery"/>
    <s v="Order assembled"/>
    <s v="Register Customer info"/>
    <s v="Paid"/>
    <s v="Download"/>
    <n v="149"/>
    <n v="213.07"/>
  </r>
  <r>
    <s v="AD01-9364"/>
    <n v="2022"/>
    <s v="Oct"/>
    <s v="Website"/>
    <s v="Cash on Delivery"/>
    <s v="Order assembled"/>
    <s v="Register Customer info"/>
    <s v="Paid"/>
    <s v="Download"/>
    <n v="323"/>
    <n v="461.89"/>
  </r>
  <r>
    <s v="AD01-9362"/>
    <n v="2022"/>
    <s v="Oct"/>
    <s v="Website"/>
    <s v="Cash on Delivery"/>
    <s v="Order assembled"/>
    <s v="Register Customer info"/>
    <s v="Paid"/>
    <s v="Download"/>
    <n v="371"/>
    <n v="530.53"/>
  </r>
  <r>
    <s v="AD01-9361"/>
    <n v="2022"/>
    <s v="Sep"/>
    <s v="Website"/>
    <s v="Cash on Delivery"/>
    <s v="Order assembled"/>
    <s v="Register Customer info"/>
    <s v="Paid"/>
    <s v="Download"/>
    <n v="326"/>
    <n v="443.36"/>
  </r>
  <r>
    <s v="AD01-9363"/>
    <n v="2022"/>
    <s v="Sep"/>
    <s v="Website"/>
    <s v="Cash on Delivery"/>
    <s v="Order assembled"/>
    <s v="Register Customer info"/>
    <s v="Paid"/>
    <s v="Download"/>
    <n v="128"/>
    <n v="183.04"/>
  </r>
  <r>
    <s v="AD01-9361"/>
    <n v="2022"/>
    <s v="Sep"/>
    <s v="Website"/>
    <s v="Cash on Delivery"/>
    <s v="Order assembled"/>
    <s v="Register Customer info"/>
    <s v="Paid"/>
    <s v="Download"/>
    <n v="328"/>
    <n v="469.03999999999996"/>
  </r>
  <r>
    <s v="AD01-9361"/>
    <n v="2022"/>
    <s v="Sep"/>
    <s v="Website"/>
    <s v="Cash on Delivery"/>
    <s v="Order assembled"/>
    <s v="Register Customer info"/>
    <s v="Paid"/>
    <s v="Download"/>
    <n v="130"/>
    <n v="185.9"/>
  </r>
  <r>
    <s v="AD01-9362"/>
    <n v="2022"/>
    <s v="Sep"/>
    <s v="Website"/>
    <s v="Cash on Delivery"/>
    <s v="Order assembled"/>
    <s v="Register Customer info"/>
    <s v="Paid"/>
    <s v="Download"/>
    <n v="736"/>
    <n v="1052.48"/>
  </r>
  <r>
    <s v="AD01-9361"/>
    <n v="2022"/>
    <s v="Sep"/>
    <s v="Website"/>
    <s v="Cash on Delivery"/>
    <s v="Order assembled"/>
    <s v="Register Customer info"/>
    <s v="Paid"/>
    <s v="Download"/>
    <n v="327"/>
    <n v="526.24"/>
  </r>
  <r>
    <s v="AD01-9362"/>
    <n v="2022"/>
    <s v="Sep"/>
    <s v="Website"/>
    <s v="Cash on Delivery"/>
    <s v="Order assembled"/>
    <s v="Register Customer info"/>
    <s v="Paid"/>
    <s v="Download"/>
    <n v="775"/>
    <n v="526.24"/>
  </r>
  <r>
    <s v="AD01-9362"/>
    <n v="2022"/>
    <s v="Sep"/>
    <s v="Website"/>
    <s v="Cash on Delivery"/>
    <s v="Order assembled"/>
    <s v="Register Customer info"/>
    <s v="Paid"/>
    <s v="Download"/>
    <n v="325"/>
    <n v="464.75"/>
  </r>
  <r>
    <s v="AD01-9361"/>
    <n v="2022"/>
    <s v="Sep"/>
    <s v="Website"/>
    <s v="Cash on Delivery"/>
    <s v="Order assembled"/>
    <s v="Register Customer info"/>
    <s v="Paid"/>
    <s v="Download"/>
    <n v="127"/>
    <n v="181.61"/>
  </r>
  <r>
    <s v="AD01-9361"/>
    <n v="2022"/>
    <s v="Sep"/>
    <s v="Website"/>
    <s v="Cash on Delivery"/>
    <s v="Order assembled"/>
    <s v="Register Customer info"/>
    <s v="Paid"/>
    <s v="Download"/>
    <n v="329"/>
    <n v="470.47"/>
  </r>
  <r>
    <s v="AD01-9364"/>
    <n v="2022"/>
    <s v="Apr"/>
    <s v="Branches"/>
    <s v="Credit Card"/>
    <s v="Order assembled"/>
    <s v="Register Customer info"/>
    <s v="Paid"/>
    <s v="Download"/>
    <n v="182"/>
    <n v="260.26"/>
  </r>
  <r>
    <s v="AD01-9362"/>
    <n v="2022"/>
    <s v="Apr"/>
    <s v="Branches"/>
    <s v="Credit Card"/>
    <s v="Order assembled"/>
    <s v="Register Customer info"/>
    <s v="Paid"/>
    <s v="Download"/>
    <n v="176"/>
    <n v="251.68"/>
  </r>
  <r>
    <s v="AD01-9361"/>
    <n v="2022"/>
    <s v="Apr"/>
    <s v="Branches"/>
    <s v="Credit Card"/>
    <s v="Order assembled"/>
    <s v="Register Customer info"/>
    <s v="Paid"/>
    <s v="Shipment"/>
    <n v="200"/>
    <n v="286"/>
  </r>
  <r>
    <s v="AD01-9362"/>
    <n v="2022"/>
    <s v="Apr"/>
    <s v="Branches"/>
    <s v="Credit Card"/>
    <s v="Order assembled"/>
    <s v="Register Customer info"/>
    <s v="Paid"/>
    <s v="Shipment"/>
    <n v="248"/>
    <n v="354.64"/>
  </r>
  <r>
    <s v="AD01-9361"/>
    <n v="2022"/>
    <s v="Apr"/>
    <s v="Branches"/>
    <s v="Credit Card"/>
    <s v="Order assembled"/>
    <s v="Register Customer info"/>
    <s v="Paid"/>
    <s v="Shipment"/>
    <n v="184"/>
    <n v="263.12"/>
  </r>
  <r>
    <s v="AD01-9361"/>
    <n v="2022"/>
    <s v="Apr"/>
    <s v="Branches"/>
    <s v="Credit Card"/>
    <s v="Order assembled"/>
    <s v="Register Customer info"/>
    <s v="Paid"/>
    <s v="Shipment"/>
    <n v="178"/>
    <n v="254.54"/>
  </r>
  <r>
    <s v="AD01-9362"/>
    <n v="2022"/>
    <s v="Apr"/>
    <s v="Branches"/>
    <s v="Credit Card"/>
    <s v="Order assembled"/>
    <s v="Register Customer info"/>
    <s v="Paid"/>
    <s v="Shipment"/>
    <n v="172"/>
    <n v="245.95999999999998"/>
  </r>
  <r>
    <s v="AD01-9361"/>
    <n v="2022"/>
    <s v="Apr"/>
    <s v="Branches"/>
    <s v="Credit Card"/>
    <s v="Order assembled"/>
    <s v="Register Customer info"/>
    <s v="Paid"/>
    <s v="Shipment"/>
    <n v="202"/>
    <n v="526.24"/>
  </r>
  <r>
    <s v="AD01-9362"/>
    <n v="2022"/>
    <s v="Apr"/>
    <s v="Branches"/>
    <s v="Credit Card"/>
    <s v="Order assembled"/>
    <s v="Register Customer info"/>
    <s v="Paid"/>
    <s v="Shipment"/>
    <n v="250"/>
    <n v="526.24"/>
  </r>
  <r>
    <s v="AD01-9363"/>
    <n v="2022"/>
    <s v="Apr"/>
    <s v="Branches"/>
    <s v="Credit Card"/>
    <s v="Order assembled"/>
    <s v="Register Customer info"/>
    <s v="Paid"/>
    <s v="Shipment"/>
    <n v="246"/>
    <n v="351.78"/>
  </r>
  <r>
    <s v="AD01-9361"/>
    <n v="2022"/>
    <s v="Apr"/>
    <s v="Branches"/>
    <s v="Credit Card"/>
    <s v="Order assembled"/>
    <s v="Register Customer info"/>
    <s v="Paid"/>
    <s v="Shipment"/>
    <n v="201"/>
    <n v="287.43"/>
  </r>
  <r>
    <s v="AD01-9364"/>
    <n v="2022"/>
    <s v="Apr"/>
    <s v="Branches"/>
    <s v="Credit Card"/>
    <s v="Order assembled"/>
    <s v="Register Customer info"/>
    <s v="Paid"/>
    <s v="Shipment"/>
    <n v="249"/>
    <n v="356.07"/>
  </r>
  <r>
    <s v="AD01-9361"/>
    <n v="2022"/>
    <s v="Apr"/>
    <s v="Branches"/>
    <s v="Credit Card"/>
    <s v="Order assembled"/>
    <s v="Register Customer info"/>
    <s v="Paid"/>
    <s v="Shipment"/>
    <n v="181"/>
    <n v="258.83"/>
  </r>
  <r>
    <s v="AD01-9361"/>
    <n v="2022"/>
    <s v="Apr"/>
    <s v="Branches"/>
    <s v="Credit Card"/>
    <s v="Order assembled"/>
    <s v="Register Customer info"/>
    <s v="Paid"/>
    <s v="Shipment"/>
    <n v="175"/>
    <n v="250.25"/>
  </r>
  <r>
    <s v="AD01-9362"/>
    <n v="2022"/>
    <s v="Apr"/>
    <s v="Branches"/>
    <s v="Credit Card"/>
    <s v="Order assembled"/>
    <s v="Register Customer info"/>
    <s v="Paid"/>
    <s v="Shipment"/>
    <n v="792"/>
    <n v="1132.56"/>
  </r>
  <r>
    <s v="AD01-9362"/>
    <n v="2022"/>
    <s v="Apr"/>
    <s v="Branches"/>
    <s v="Credit Card"/>
    <s v="Order assembled"/>
    <s v="Register Customer info"/>
    <s v="Paid"/>
    <s v="Shipment"/>
    <n v="825"/>
    <n v="1179.75"/>
  </r>
  <r>
    <s v="AD01-9361"/>
    <n v="2022"/>
    <s v="Apr"/>
    <s v="Branches"/>
    <s v="Credit Card"/>
    <s v="Order assembled"/>
    <s v="Register Customer info"/>
    <s v="Paid"/>
    <s v="Download"/>
    <n v="185"/>
    <n v="264.55"/>
  </r>
  <r>
    <s v="AD01-9365"/>
    <n v="2022"/>
    <s v="Apr"/>
    <s v="Branches"/>
    <s v="Credit Card"/>
    <s v="Order assembled"/>
    <s v="Register Customer info"/>
    <s v="Paid"/>
    <s v="Download"/>
    <n v="179"/>
    <n v="255.97"/>
  </r>
  <r>
    <s v="AD01-9364"/>
    <n v="2022"/>
    <s v="Apr"/>
    <s v="Branches"/>
    <s v="Credit Card"/>
    <s v="Order assembled"/>
    <s v="Register Customer info"/>
    <s v="Paid"/>
    <s v="Download"/>
    <n v="173"/>
    <n v="247.39"/>
  </r>
  <r>
    <s v="AD01-9361"/>
    <n v="2022"/>
    <s v="Apr"/>
    <s v="Branches"/>
    <s v="Credit Card"/>
    <s v="Order assembled"/>
    <s v="Register Customer info"/>
    <s v="Paid"/>
    <s v="Shipment"/>
    <n v="203"/>
    <n v="290.28999999999996"/>
  </r>
  <r>
    <s v="AD01-9363"/>
    <n v="2022"/>
    <s v="Aug"/>
    <s v="Branches"/>
    <s v="Credit Card"/>
    <s v="Order assembled"/>
    <s v="Register Customer info"/>
    <s v="Paid"/>
    <s v="Download"/>
    <n v="368"/>
    <n v="526.24"/>
  </r>
  <r>
    <s v="AD01-9362"/>
    <n v="2022"/>
    <s v="Aug"/>
    <s v="Branches"/>
    <s v="Credit Card"/>
    <s v="Order assembled"/>
    <s v="Register Customer info"/>
    <s v="Paid"/>
    <s v="Download"/>
    <n v="362"/>
    <n v="517.66"/>
  </r>
  <r>
    <s v="AD01-9362"/>
    <n v="2022"/>
    <s v="Aug"/>
    <s v="Branches"/>
    <s v="Credit Card"/>
    <s v="Order assembled"/>
    <s v="Register Customer info"/>
    <s v="Paid"/>
    <s v="Download"/>
    <n v="356"/>
    <n v="509.08"/>
  </r>
  <r>
    <s v="AD01-9362"/>
    <n v="2022"/>
    <s v="Aug"/>
    <s v="Branches"/>
    <s v="Credit Card"/>
    <s v="Order assembled"/>
    <s v="Register Customer info"/>
    <s v="Paid"/>
    <s v="Shipment"/>
    <n v="182"/>
    <n v="260.26"/>
  </r>
  <r>
    <s v="AD01-9364"/>
    <n v="2022"/>
    <s v="Aug"/>
    <s v="Branches"/>
    <s v="Credit Card"/>
    <s v="Order assembled"/>
    <s v="Register Customer info"/>
    <s v="Paid"/>
    <s v="Shipment"/>
    <n v="224"/>
    <n v="320.32"/>
  </r>
  <r>
    <s v="AD01-9364"/>
    <n v="2022"/>
    <s v="Aug"/>
    <s v="Branches"/>
    <s v="Credit Card"/>
    <s v="Order assembled"/>
    <s v="Register Customer info"/>
    <s v="Paid"/>
    <s v="Shipment"/>
    <n v="364"/>
    <n v="520.52"/>
  </r>
  <r>
    <s v="AD01-9362"/>
    <n v="2022"/>
    <s v="Aug"/>
    <s v="Branches"/>
    <s v="Credit Card"/>
    <s v="Order assembled"/>
    <s v="Register Customer info"/>
    <s v="Paid"/>
    <s v="Shipment"/>
    <n v="358"/>
    <n v="511.94"/>
  </r>
  <r>
    <s v="AD01-9365"/>
    <n v="2022"/>
    <s v="Aug"/>
    <s v="Branches"/>
    <s v="Credit Card"/>
    <s v="Order assembled"/>
    <s v="Register Customer info"/>
    <s v="Paid"/>
    <s v="Shipment"/>
    <n v="178"/>
    <n v="526.24"/>
  </r>
  <r>
    <s v="AD01-9364"/>
    <n v="2022"/>
    <s v="Aug"/>
    <s v="Branches"/>
    <s v="Credit Card"/>
    <s v="Order assembled"/>
    <s v="Register Customer info"/>
    <s v="Paid"/>
    <s v="Shipment"/>
    <n v="226"/>
    <n v="526.24"/>
  </r>
  <r>
    <s v="AD01-9362"/>
    <n v="2022"/>
    <s v="Aug"/>
    <s v="Branches"/>
    <s v="Credit Card"/>
    <s v="Order assembled"/>
    <s v="Register Customer info"/>
    <s v="Paid"/>
    <s v="Shipment"/>
    <n v="1014"/>
    <n v="1450.02"/>
  </r>
  <r>
    <s v="AD01-9362"/>
    <n v="2022"/>
    <s v="Aug"/>
    <s v="Branches"/>
    <s v="Credit Card"/>
    <s v="Order assembled"/>
    <s v="Register Customer info"/>
    <s v="Paid"/>
    <s v="Shipment"/>
    <n v="228"/>
    <n v="326.03999999999996"/>
  </r>
  <r>
    <s v="AD01-9362"/>
    <n v="2022"/>
    <s v="Aug"/>
    <s v="Branches"/>
    <s v="Credit Card"/>
    <s v="Order assembled"/>
    <s v="Register Customer info"/>
    <s v="Paid"/>
    <s v="Shipment"/>
    <n v="225"/>
    <n v="321.75"/>
  </r>
  <r>
    <s v="AD01-9362"/>
    <n v="2022"/>
    <s v="Aug"/>
    <s v="Branches"/>
    <s v="Credit Card"/>
    <s v="Order assembled"/>
    <s v="Register Customer info"/>
    <s v="Paid"/>
    <s v="Shipment"/>
    <n v="367"/>
    <n v="524.80999999999995"/>
  </r>
  <r>
    <s v="AD01-9362"/>
    <n v="2022"/>
    <s v="Aug"/>
    <s v="Branches"/>
    <s v="Credit Card"/>
    <s v="Order assembled"/>
    <s v="Register Customer info"/>
    <s v="Paid"/>
    <s v="Shipment"/>
    <n v="361"/>
    <n v="516.23"/>
  </r>
  <r>
    <s v="AD01-9365"/>
    <n v="2022"/>
    <s v="Aug"/>
    <s v="Branches"/>
    <s v="Credit Card"/>
    <s v="Order assembled"/>
    <s v="Register Customer info"/>
    <s v="Paid"/>
    <s v="Shipment"/>
    <n v="355"/>
    <n v="507.65"/>
  </r>
  <r>
    <s v="AD01-9364"/>
    <n v="2022"/>
    <s v="Aug"/>
    <s v="Branches"/>
    <s v="Credit Card"/>
    <s v="Order assembled"/>
    <s v="Register Customer info"/>
    <s v="Paid"/>
    <s v="Shipment"/>
    <n v="795"/>
    <n v="1136.8499999999999"/>
  </r>
  <r>
    <s v="AD01-9362"/>
    <n v="2022"/>
    <s v="Aug"/>
    <s v="Branches"/>
    <s v="Credit Card"/>
    <s v="Order assembled"/>
    <s v="Register Customer info"/>
    <s v="Paid"/>
    <s v="Shipment"/>
    <n v="828"/>
    <n v="1184.04"/>
  </r>
  <r>
    <s v="AD01-9361"/>
    <n v="2022"/>
    <s v="Aug"/>
    <s v="Branches"/>
    <s v="Credit Card"/>
    <s v="Order assembled"/>
    <s v="Register Customer info"/>
    <s v="Paid"/>
    <s v="Download"/>
    <n v="365"/>
    <n v="521.95000000000005"/>
  </r>
  <r>
    <s v="AD01-9362"/>
    <n v="2022"/>
    <s v="Aug"/>
    <s v="Branches"/>
    <s v="Credit Card"/>
    <s v="Order assembled"/>
    <s v="Register Customer info"/>
    <s v="Paid"/>
    <s v="Download"/>
    <n v="359"/>
    <n v="513.37"/>
  </r>
  <r>
    <s v="AD01-9362"/>
    <n v="2022"/>
    <s v="Aug"/>
    <s v="Branches"/>
    <s v="Credit Card"/>
    <s v="Order assembled"/>
    <s v="Register Customer info"/>
    <s v="Paid"/>
    <s v="Download"/>
    <n v="353"/>
    <n v="504.78999999999996"/>
  </r>
  <r>
    <s v="AD01-9362"/>
    <n v="2022"/>
    <s v="Aug"/>
    <s v="Branches"/>
    <s v="Credit Card"/>
    <s v="Order assembled"/>
    <s v="Register Customer info"/>
    <s v="Paid"/>
    <s v="Shipment"/>
    <n v="179"/>
    <n v="255.97"/>
  </r>
  <r>
    <s v="AD01-9361"/>
    <n v="2022"/>
    <s v="Aug"/>
    <s v="Branches"/>
    <s v="Credit Card"/>
    <s v="Order assembled"/>
    <s v="Register Customer info"/>
    <s v="Paid"/>
    <s v="Shipment"/>
    <n v="227"/>
    <n v="324.61"/>
  </r>
  <r>
    <s v="AD01-9362"/>
    <n v="2022"/>
    <s v="Dec"/>
    <s v="Branches"/>
    <s v="Credit Card"/>
    <s v="Order assembled"/>
    <s v="Register Customer info"/>
    <s v="Paid"/>
    <s v="Download"/>
    <n v="302"/>
    <n v="431.86"/>
  </r>
  <r>
    <s v="AD01-9361"/>
    <n v="2022"/>
    <s v="Dec"/>
    <s v="Branches"/>
    <s v="Credit Card"/>
    <s v="Order assembled"/>
    <s v="Register Customer info"/>
    <s v="Paid"/>
    <s v="Download"/>
    <n v="296"/>
    <n v="423.28"/>
  </r>
  <r>
    <s v="AD01-9364"/>
    <n v="2022"/>
    <s v="Dec"/>
    <s v="Branches"/>
    <s v="Credit Card"/>
    <s v="Order assembled"/>
    <s v="Register Customer info"/>
    <s v="Paid"/>
    <s v="Download"/>
    <n v="290"/>
    <n v="414.7"/>
  </r>
  <r>
    <s v="AD01-9362"/>
    <n v="2022"/>
    <s v="Dec"/>
    <s v="Branches"/>
    <s v="Credit Card"/>
    <s v="Order assembled"/>
    <s v="Register Customer info"/>
    <s v="Paid"/>
    <s v="Shipment"/>
    <n v="230"/>
    <n v="328.9"/>
  </r>
  <r>
    <s v="AD01-9364"/>
    <n v="2022"/>
    <s v="Dec"/>
    <s v="Branches"/>
    <s v="Credit Card"/>
    <s v="Order assembled"/>
    <s v="Register Customer info"/>
    <s v="Paid"/>
    <s v="Shipment"/>
    <n v="158"/>
    <n v="225.94"/>
  </r>
  <r>
    <s v="AD01-9361"/>
    <n v="2022"/>
    <s v="Dec"/>
    <s v="Branches"/>
    <s v="Credit Card"/>
    <s v="Order assembled"/>
    <s v="Register Customer info"/>
    <s v="Paid"/>
    <s v="Shipment"/>
    <n v="206"/>
    <n v="294.58"/>
  </r>
  <r>
    <s v="AD01-9361"/>
    <n v="2022"/>
    <s v="Dec"/>
    <s v="Branches"/>
    <s v="Credit Card"/>
    <s v="Order assembled"/>
    <s v="Register Customer info"/>
    <s v="Paid"/>
    <s v="Shipment"/>
    <n v="304"/>
    <n v="434.72"/>
  </r>
  <r>
    <s v="AD01-9362"/>
    <n v="2022"/>
    <s v="Dec"/>
    <s v="Branches"/>
    <s v="Credit Card"/>
    <s v="Order assembled"/>
    <s v="Register Customer info"/>
    <s v="Paid"/>
    <s v="Shipment"/>
    <n v="298"/>
    <n v="426.14"/>
  </r>
  <r>
    <s v="AD01-9364"/>
    <n v="2022"/>
    <s v="Dec"/>
    <s v="Branches"/>
    <s v="Credit Card"/>
    <s v="Order assembled"/>
    <s v="Register Customer info"/>
    <s v="Paid"/>
    <s v="Shipment"/>
    <n v="292"/>
    <n v="417.56"/>
  </r>
  <r>
    <s v="AD01-9362"/>
    <n v="2022"/>
    <s v="Dec"/>
    <s v="Branches"/>
    <s v="Credit Card"/>
    <s v="Order assembled"/>
    <s v="Register Customer info"/>
    <s v="Paid"/>
    <s v="Shipment"/>
    <n v="232"/>
    <n v="526.24"/>
  </r>
  <r>
    <s v="AD01-9361"/>
    <n v="2022"/>
    <s v="Dec"/>
    <s v="Branches"/>
    <s v="Credit Card"/>
    <s v="Order assembled"/>
    <s v="Register Customer info"/>
    <s v="Paid"/>
    <s v="Shipment"/>
    <n v="160"/>
    <n v="526.24"/>
  </r>
  <r>
    <s v="AD01-9362"/>
    <n v="2022"/>
    <s v="Dec"/>
    <s v="Branches"/>
    <s v="Credit Card"/>
    <s v="Order assembled"/>
    <s v="Register Customer info"/>
    <s v="Paid"/>
    <s v="Shipment"/>
    <n v="964"/>
    <n v="1378.52"/>
  </r>
  <r>
    <s v="AD01-9361"/>
    <n v="2022"/>
    <s v="Dec"/>
    <s v="Branches"/>
    <s v="Credit Card"/>
    <s v="Order assembled"/>
    <s v="Register Customer info"/>
    <s v="Paid"/>
    <s v="Shipment"/>
    <n v="1018"/>
    <n v="1455.74"/>
  </r>
  <r>
    <s v="AD01-9364"/>
    <n v="2022"/>
    <s v="Dec"/>
    <s v="Branches"/>
    <s v="Credit Card"/>
    <s v="Order assembled"/>
    <s v="Register Customer info"/>
    <s v="Paid"/>
    <s v="Shipment"/>
    <n v="204"/>
    <n v="291.72000000000003"/>
  </r>
  <r>
    <s v="AD01-9364"/>
    <n v="2022"/>
    <s v="Dec"/>
    <s v="Branches"/>
    <s v="Credit Card"/>
    <s v="Order assembled"/>
    <s v="Register Customer info"/>
    <s v="Paid"/>
    <s v="Shipment"/>
    <n v="231"/>
    <n v="330.33"/>
  </r>
  <r>
    <s v="AD01-9362"/>
    <n v="2022"/>
    <s v="Dec"/>
    <s v="Branches"/>
    <s v="Credit Card"/>
    <s v="Order assembled"/>
    <s v="Register Customer info"/>
    <s v="Paid"/>
    <s v="Shipment"/>
    <n v="159"/>
    <n v="227.37"/>
  </r>
  <r>
    <s v="AD01-9362"/>
    <n v="2022"/>
    <s v="Dec"/>
    <s v="Branches"/>
    <s v="Credit Card"/>
    <s v="Order assembled"/>
    <s v="Register Customer info"/>
    <s v="Paid"/>
    <s v="Shipment"/>
    <n v="207"/>
    <n v="296.01"/>
  </r>
  <r>
    <s v="AD01-9361"/>
    <n v="2022"/>
    <s v="Dec"/>
    <s v="Branches"/>
    <s v="Credit Card"/>
    <s v="Order assembled"/>
    <s v="Register Customer info"/>
    <s v="Paid"/>
    <s v="Shipment"/>
    <n v="301"/>
    <n v="430.43"/>
  </r>
  <r>
    <s v="AD01-9364"/>
    <n v="2022"/>
    <s v="Dec"/>
    <s v="Branches"/>
    <s v="Credit Card"/>
    <s v="Order assembled"/>
    <s v="Register Customer info"/>
    <s v="Paid"/>
    <s v="Shipment"/>
    <n v="295"/>
    <n v="421.85"/>
  </r>
  <r>
    <s v="AD01-9361"/>
    <n v="2022"/>
    <s v="Dec"/>
    <s v="Branches"/>
    <s v="Credit Card"/>
    <s v="Order assembled"/>
    <s v="Register Customer info"/>
    <s v="Paid"/>
    <s v="Shipment"/>
    <n v="289"/>
    <n v="413.27"/>
  </r>
  <r>
    <s v="AD01-9364"/>
    <n v="2022"/>
    <s v="Dec"/>
    <s v="Branches"/>
    <s v="Credit Card"/>
    <s v="Order assembled"/>
    <s v="Register Customer info"/>
    <s v="Paid"/>
    <s v="Shipment"/>
    <n v="799"/>
    <n v="1142.57"/>
  </r>
  <r>
    <s v="AD01-9362"/>
    <n v="2022"/>
    <s v="Dec"/>
    <s v="Branches"/>
    <s v="Credit Card"/>
    <s v="Order assembled"/>
    <s v="Register Customer info"/>
    <s v="Paid"/>
    <s v="Shipment"/>
    <n v="832"/>
    <n v="1189.76"/>
  </r>
  <r>
    <s v="AD01-9364"/>
    <n v="2022"/>
    <s v="Dec"/>
    <s v="Branches"/>
    <s v="Credit Card"/>
    <s v="Order assembled"/>
    <s v="Register Customer info"/>
    <s v="Paid"/>
    <s v="Download"/>
    <n v="299"/>
    <n v="427.57"/>
  </r>
  <r>
    <s v="AD01-9362"/>
    <n v="2022"/>
    <s v="Dec"/>
    <s v="Branches"/>
    <s v="Credit Card"/>
    <s v="Order assembled"/>
    <s v="Register Customer info"/>
    <s v="Paid"/>
    <s v="Download"/>
    <n v="293"/>
    <n v="418.99"/>
  </r>
  <r>
    <s v="AD01-9361"/>
    <n v="2022"/>
    <s v="Dec"/>
    <s v="Branches"/>
    <s v="Credit Card"/>
    <s v="Order assembled"/>
    <s v="Register Customer info"/>
    <s v="Paid"/>
    <s v="Shipment"/>
    <n v="233"/>
    <n v="333.19"/>
  </r>
  <r>
    <s v="AD01-9361"/>
    <n v="2022"/>
    <s v="Dec"/>
    <s v="Branches"/>
    <s v="Credit Card"/>
    <s v="Order assembled"/>
    <s v="Register Customer info"/>
    <s v="Paid"/>
    <s v="Shipment"/>
    <n v="161"/>
    <n v="230.23000000000002"/>
  </r>
  <r>
    <s v="AD01-9362"/>
    <n v="2022"/>
    <s v="Dec"/>
    <s v="Branches"/>
    <s v="Credit Card"/>
    <s v="Order assembled"/>
    <s v="Register Customer info"/>
    <s v="Paid"/>
    <s v="Shipment"/>
    <n v="203"/>
    <n v="290.28999999999996"/>
  </r>
  <r>
    <s v="AD01-9361"/>
    <n v="2022"/>
    <s v="Feb"/>
    <s v="Branches"/>
    <s v="Credit Card"/>
    <s v="Order assembled"/>
    <s v="Register Customer info"/>
    <s v="Paid"/>
    <s v="Download"/>
    <n v="218"/>
    <n v="311.74"/>
  </r>
  <r>
    <s v="AD01-9362"/>
    <n v="2022"/>
    <s v="Feb"/>
    <s v="Branches"/>
    <s v="Credit Card"/>
    <s v="Order assembled"/>
    <s v="Register Customer info"/>
    <s v="Paid"/>
    <s v="Download"/>
    <n v="212"/>
    <n v="303.15999999999997"/>
  </r>
  <r>
    <s v="AD01-9364"/>
    <n v="2022"/>
    <s v="Feb"/>
    <s v="Branches"/>
    <s v="Credit Card"/>
    <s v="Order assembled"/>
    <s v="Register Customer info"/>
    <s v="Paid"/>
    <s v="Download"/>
    <n v="206"/>
    <n v="294.58"/>
  </r>
  <r>
    <s v="AD01-9361"/>
    <n v="2022"/>
    <s v="Feb"/>
    <s v="Branches"/>
    <s v="Credit Card"/>
    <s v="Order assembled"/>
    <s v="Register Customer info"/>
    <s v="Paid"/>
    <s v="Shipment"/>
    <n v="212"/>
    <n v="303.15999999999997"/>
  </r>
  <r>
    <s v="AD01-9364"/>
    <n v="2022"/>
    <s v="Feb"/>
    <s v="Branches"/>
    <s v="Credit Card"/>
    <s v="Order assembled"/>
    <s v="Register Customer info"/>
    <s v="Paid"/>
    <s v="Shipment"/>
    <n v="260"/>
    <n v="371.8"/>
  </r>
  <r>
    <s v="AD01-9361"/>
    <n v="2022"/>
    <s v="Feb"/>
    <s v="Branches"/>
    <s v="Credit Card"/>
    <s v="Order assembled"/>
    <s v="Register Customer info"/>
    <s v="Paid"/>
    <s v="Shipment"/>
    <n v="214"/>
    <n v="306.02"/>
  </r>
  <r>
    <s v="AD01-9361"/>
    <n v="2022"/>
    <s v="Feb"/>
    <s v="Branches"/>
    <s v="Credit Card"/>
    <s v="Order assembled"/>
    <s v="Register Customer info"/>
    <s v="Paid"/>
    <s v="Shipment"/>
    <n v="208"/>
    <n v="297.44"/>
  </r>
  <r>
    <s v="AD01-9362"/>
    <n v="2022"/>
    <s v="Feb"/>
    <s v="Branches"/>
    <s v="Credit Card"/>
    <s v="Order assembled"/>
    <s v="Register Customer info"/>
    <s v="Paid"/>
    <s v="Shipment"/>
    <n v="214"/>
    <n v="526.24"/>
  </r>
  <r>
    <s v="AD01-9362"/>
    <n v="2022"/>
    <s v="Feb"/>
    <s v="Branches"/>
    <s v="Credit Card"/>
    <s v="Order assembled"/>
    <s v="Register Customer info"/>
    <s v="Paid"/>
    <s v="Shipment"/>
    <n v="256"/>
    <n v="526.24"/>
  </r>
  <r>
    <s v="AD01-9361"/>
    <n v="2022"/>
    <s v="Feb"/>
    <s v="Branches"/>
    <s v="Credit Card"/>
    <s v="Order assembled"/>
    <s v="Register Customer info"/>
    <s v="Paid"/>
    <s v="Shipment"/>
    <n v="1009"/>
    <n v="1442.87"/>
  </r>
  <r>
    <s v="AD01-9362"/>
    <n v="2022"/>
    <s v="Feb"/>
    <s v="Branches"/>
    <s v="Credit Card"/>
    <s v="Order assembled"/>
    <s v="Register Customer info"/>
    <s v="Paid"/>
    <s v="Shipment"/>
    <n v="258"/>
    <n v="368.94"/>
  </r>
  <r>
    <s v="AD01-9361"/>
    <n v="2022"/>
    <s v="Feb"/>
    <s v="Branches"/>
    <s v="Credit Card"/>
    <s v="Order assembled"/>
    <s v="Register Customer info"/>
    <s v="Paid"/>
    <s v="Shipment"/>
    <n v="213"/>
    <n v="304.59000000000003"/>
  </r>
  <r>
    <s v="AD01-9363"/>
    <n v="2022"/>
    <s v="Feb"/>
    <s v="Branches"/>
    <s v="Credit Card"/>
    <s v="Order assembled"/>
    <s v="Register Customer info"/>
    <s v="Paid"/>
    <s v="Shipment"/>
    <n v="261"/>
    <n v="373.23"/>
  </r>
  <r>
    <s v="AD01-9362"/>
    <n v="2022"/>
    <s v="Feb"/>
    <s v="Branches"/>
    <s v="Credit Card"/>
    <s v="Order assembled"/>
    <s v="Register Customer info"/>
    <s v="Paid"/>
    <s v="Shipment"/>
    <n v="217"/>
    <n v="310.31"/>
  </r>
  <r>
    <s v="AD01-9361"/>
    <n v="2022"/>
    <s v="Feb"/>
    <s v="Branches"/>
    <s v="Credit Card"/>
    <s v="Order assembled"/>
    <s v="Register Customer info"/>
    <s v="Paid"/>
    <s v="Shipment"/>
    <n v="211"/>
    <n v="301.73"/>
  </r>
  <r>
    <s v="AD01-9361"/>
    <n v="2022"/>
    <s v="Feb"/>
    <s v="Branches"/>
    <s v="Credit Card"/>
    <s v="Order assembled"/>
    <s v="Register Customer info"/>
    <s v="Paid"/>
    <s v="Shipment"/>
    <n v="205"/>
    <n v="293.14999999999998"/>
  </r>
  <r>
    <s v="AD01-9361"/>
    <n v="2022"/>
    <s v="Feb"/>
    <s v="Branches"/>
    <s v="Credit Card"/>
    <s v="Order assembled"/>
    <s v="Register Customer info"/>
    <s v="Paid"/>
    <s v="Shipment"/>
    <n v="790"/>
    <n v="1129.7"/>
  </r>
  <r>
    <s v="AD01-9362"/>
    <n v="2022"/>
    <s v="Feb"/>
    <s v="Branches"/>
    <s v="Credit Card"/>
    <s v="Order assembled"/>
    <s v="Register Customer info"/>
    <s v="Paid"/>
    <s v="Shipment"/>
    <n v="823"/>
    <n v="1176.8899999999999"/>
  </r>
  <r>
    <s v="AD01-9361"/>
    <n v="2022"/>
    <s v="Feb"/>
    <s v="Branches"/>
    <s v="Credit Card"/>
    <s v="Order assembled"/>
    <s v="Register Customer info"/>
    <s v="Paid"/>
    <s v="Download"/>
    <n v="215"/>
    <n v="307.45"/>
  </r>
  <r>
    <s v="AD01-9364"/>
    <n v="2022"/>
    <s v="Feb"/>
    <s v="Branches"/>
    <s v="Credit Card"/>
    <s v="Order assembled"/>
    <s v="Register Customer info"/>
    <s v="Paid"/>
    <s v="Download"/>
    <n v="209"/>
    <n v="298.87"/>
  </r>
  <r>
    <s v="AD01-9361"/>
    <n v="2022"/>
    <s v="Feb"/>
    <s v="Branches"/>
    <s v="Credit Card"/>
    <s v="Order assembled"/>
    <s v="Register Customer info"/>
    <s v="Paid"/>
    <s v="Download"/>
    <n v="203"/>
    <n v="290.28999999999996"/>
  </r>
  <r>
    <s v="AD01-9364"/>
    <n v="2022"/>
    <s v="Feb"/>
    <s v="Branches"/>
    <s v="Credit Card"/>
    <s v="Order assembled"/>
    <s v="Register Customer info"/>
    <s v="Paid"/>
    <s v="Shipment"/>
    <n v="257"/>
    <n v="367.51"/>
  </r>
  <r>
    <s v="AD01-9362"/>
    <n v="2022"/>
    <s v="Jan"/>
    <s v="Branches"/>
    <s v="Credit Card"/>
    <s v="Order assembled"/>
    <s v="Register Customer info"/>
    <s v="Paid"/>
    <s v="Download"/>
    <n v="230"/>
    <n v="328.9"/>
  </r>
  <r>
    <s v="AD01-9361"/>
    <n v="2022"/>
    <s v="Jan"/>
    <s v="Branches"/>
    <s v="Credit Card"/>
    <s v="Order assembled"/>
    <s v="Register Customer info"/>
    <s v="Paid"/>
    <s v="Download"/>
    <n v="224"/>
    <n v="320.32"/>
  </r>
  <r>
    <s v="AD01-9365"/>
    <n v="2022"/>
    <s v="Jan"/>
    <s v="Branches"/>
    <s v="Credit Card"/>
    <s v="Order assembled"/>
    <s v="Register Customer info"/>
    <s v="Paid"/>
    <s v="Shipment"/>
    <n v="218"/>
    <n v="311.74"/>
  </r>
  <r>
    <s v="AD01-9363"/>
    <n v="2022"/>
    <s v="Jan"/>
    <s v="Branches"/>
    <s v="Credit Card"/>
    <s v="Order assembled"/>
    <s v="Register Customer info"/>
    <s v="Paid"/>
    <s v="Shipment"/>
    <n v="266"/>
    <n v="380.38"/>
  </r>
  <r>
    <s v="AD01-9362"/>
    <n v="2022"/>
    <s v="Jan"/>
    <s v="Branches"/>
    <s v="Credit Card"/>
    <s v="Order assembled"/>
    <s v="Register Customer info"/>
    <s v="Paid"/>
    <s v="Shipment"/>
    <n v="232"/>
    <n v="331.76"/>
  </r>
  <r>
    <s v="AD01-9362"/>
    <n v="2022"/>
    <s v="Jan"/>
    <s v="Branches"/>
    <s v="Credit Card"/>
    <s v="Order assembled"/>
    <s v="Register Customer info"/>
    <s v="Paid"/>
    <s v="Shipment"/>
    <n v="226"/>
    <n v="323.18"/>
  </r>
  <r>
    <s v="AD01-9362"/>
    <n v="2022"/>
    <s v="Jan"/>
    <s v="Branches"/>
    <s v="Credit Card"/>
    <s v="Order assembled"/>
    <s v="Register Customer info"/>
    <s v="Paid"/>
    <s v="Shipment"/>
    <n v="220"/>
    <n v="314.60000000000002"/>
  </r>
  <r>
    <s v="AD01-9361"/>
    <n v="2022"/>
    <s v="Jan"/>
    <s v="Branches"/>
    <s v="Credit Card"/>
    <s v="Order assembled"/>
    <s v="Register Customer info"/>
    <s v="Paid"/>
    <s v="Shipment"/>
    <n v="262"/>
    <n v="526.24"/>
  </r>
  <r>
    <s v="AD01-9361"/>
    <n v="2022"/>
    <s v="Jan"/>
    <s v="Branches"/>
    <s v="Credit Card"/>
    <s v="Order assembled"/>
    <s v="Register Customer info"/>
    <s v="Paid"/>
    <s v="Shipment"/>
    <n v="1008"/>
    <n v="1441.44"/>
  </r>
  <r>
    <s v="AD01-9362"/>
    <n v="2022"/>
    <s v="Jan"/>
    <s v="Branches"/>
    <s v="Credit Card"/>
    <s v="Order assembled"/>
    <s v="Register Customer info"/>
    <s v="Paid"/>
    <s v="Shipment"/>
    <n v="1041"/>
    <n v="1488.63"/>
  </r>
  <r>
    <s v="AD01-9362"/>
    <n v="2022"/>
    <s v="Jan"/>
    <s v="Branches"/>
    <s v="Credit Card"/>
    <s v="Order assembled"/>
    <s v="Register Customer info"/>
    <s v="Paid"/>
    <s v="Shipment"/>
    <n v="219"/>
    <n v="313.17"/>
  </r>
  <r>
    <s v="AD01-9365"/>
    <n v="2022"/>
    <s v="Jan"/>
    <s v="Branches"/>
    <s v="Credit Card"/>
    <s v="Order assembled"/>
    <s v="Register Customer info"/>
    <s v="Paid"/>
    <s v="Shipment"/>
    <n v="229"/>
    <n v="327.47000000000003"/>
  </r>
  <r>
    <s v="AD01-9361"/>
    <n v="2022"/>
    <s v="Jan"/>
    <s v="Branches"/>
    <s v="Credit Card"/>
    <s v="Order assembled"/>
    <s v="Register Customer info"/>
    <s v="Paid"/>
    <s v="Shipment"/>
    <n v="223"/>
    <n v="318.89"/>
  </r>
  <r>
    <s v="AD01-9362"/>
    <n v="2022"/>
    <s v="Jan"/>
    <s v="Branches"/>
    <s v="Credit Card"/>
    <s v="Order assembled"/>
    <s v="Register Customer info"/>
    <s v="Paid"/>
    <s v="Shipment"/>
    <n v="789"/>
    <n v="1128.27"/>
  </r>
  <r>
    <s v="AD01-9362"/>
    <n v="2022"/>
    <s v="Jan"/>
    <s v="Branches"/>
    <s v="Credit Card"/>
    <s v="Order assembled"/>
    <s v="Register Customer info"/>
    <s v="Paid"/>
    <s v="Shipment"/>
    <n v="822"/>
    <n v="1175.46"/>
  </r>
  <r>
    <s v="AD01-9362"/>
    <n v="2022"/>
    <s v="Jan"/>
    <s v="Branches"/>
    <s v="Credit Card"/>
    <s v="Order assembled"/>
    <s v="Register Customer info"/>
    <s v="Paid"/>
    <s v="Download"/>
    <n v="233"/>
    <n v="333.19"/>
  </r>
  <r>
    <s v="AD01-9362"/>
    <n v="2022"/>
    <s v="Jan"/>
    <s v="Branches"/>
    <s v="Credit Card"/>
    <s v="Order assembled"/>
    <s v="Register Customer info"/>
    <s v="Paid"/>
    <s v="Download"/>
    <n v="227"/>
    <n v="324.61"/>
  </r>
  <r>
    <s v="AD01-9361"/>
    <n v="2022"/>
    <s v="Jan"/>
    <s v="Branches"/>
    <s v="Credit Card"/>
    <s v="Order assembled"/>
    <s v="Register Customer info"/>
    <s v="Paid"/>
    <s v="Download"/>
    <n v="221"/>
    <n v="316.02999999999997"/>
  </r>
  <r>
    <s v="AD01-9362"/>
    <n v="2022"/>
    <s v="Jan"/>
    <s v="Branches"/>
    <s v="Credit Card"/>
    <s v="Order assembled"/>
    <s v="Register Customer info"/>
    <s v="Paid"/>
    <s v="Shipment"/>
    <n v="215"/>
    <n v="307.45"/>
  </r>
  <r>
    <s v="AD01-9364"/>
    <n v="2022"/>
    <s v="Jan"/>
    <s v="Branches"/>
    <s v="Credit Card"/>
    <s v="Order assembled"/>
    <s v="Register Customer info"/>
    <s v="Paid"/>
    <s v="Shipment"/>
    <n v="263"/>
    <n v="376.09000000000003"/>
  </r>
  <r>
    <s v="AD01-9361"/>
    <n v="2022"/>
    <s v="Jul"/>
    <s v="Branches"/>
    <s v="Credit Card"/>
    <s v="Order assembled"/>
    <s v="Register Customer info"/>
    <s v="Paid"/>
    <s v="Download"/>
    <n v="134"/>
    <n v="191.62"/>
  </r>
  <r>
    <s v="AD01-9361"/>
    <n v="2022"/>
    <s v="Jul"/>
    <s v="Branches"/>
    <s v="Credit Card"/>
    <s v="Order assembled"/>
    <s v="Register Customer info"/>
    <s v="Paid"/>
    <s v="Download"/>
    <n v="128"/>
    <n v="183.04"/>
  </r>
  <r>
    <s v="AD01-9362"/>
    <n v="2022"/>
    <s v="Jul"/>
    <s v="Branches"/>
    <s v="Credit Card"/>
    <s v="Order assembled"/>
    <s v="Register Customer info"/>
    <s v="Paid"/>
    <s v="Shipment"/>
    <n v="230"/>
    <n v="328.9"/>
  </r>
  <r>
    <s v="AD01-9362"/>
    <n v="2022"/>
    <s v="Jul"/>
    <s v="Branches"/>
    <s v="Credit Card"/>
    <s v="Order assembled"/>
    <s v="Register Customer info"/>
    <s v="Paid"/>
    <s v="Shipment"/>
    <n v="136"/>
    <n v="194.48"/>
  </r>
  <r>
    <s v="AD01-9361"/>
    <n v="2022"/>
    <s v="Jul"/>
    <s v="Branches"/>
    <s v="Credit Card"/>
    <s v="Order assembled"/>
    <s v="Register Customer info"/>
    <s v="Paid"/>
    <s v="Shipment"/>
    <n v="130"/>
    <n v="185.9"/>
  </r>
  <r>
    <s v="AD01-9364"/>
    <n v="2022"/>
    <s v="Jul"/>
    <s v="Branches"/>
    <s v="Credit Card"/>
    <s v="Order assembled"/>
    <s v="Register Customer info"/>
    <s v="Paid"/>
    <s v="Shipment"/>
    <n v="370"/>
    <n v="529.1"/>
  </r>
  <r>
    <s v="AD01-9362"/>
    <n v="2022"/>
    <s v="Jul"/>
    <s v="Branches"/>
    <s v="Credit Card"/>
    <s v="Order assembled"/>
    <s v="Register Customer info"/>
    <s v="Paid"/>
    <s v="Shipment"/>
    <n v="184"/>
    <n v="526.24"/>
  </r>
  <r>
    <s v="AD01-9362"/>
    <n v="2022"/>
    <s v="Jul"/>
    <s v="Branches"/>
    <s v="Credit Card"/>
    <s v="Order assembled"/>
    <s v="Register Customer info"/>
    <s v="Paid"/>
    <s v="Shipment"/>
    <n v="232"/>
    <n v="526.24"/>
  </r>
  <r>
    <s v="AD01-9364"/>
    <n v="2022"/>
    <s v="Jul"/>
    <s v="Branches"/>
    <s v="Credit Card"/>
    <s v="Order assembled"/>
    <s v="Register Customer info"/>
    <s v="Paid"/>
    <s v="Shipment"/>
    <n v="1013"/>
    <n v="1448.59"/>
  </r>
  <r>
    <s v="AD01-9363"/>
    <n v="2022"/>
    <s v="Jul"/>
    <s v="Branches"/>
    <s v="Credit Card"/>
    <s v="Order assembled"/>
    <s v="Register Customer info"/>
    <s v="Paid"/>
    <s v="Shipment"/>
    <n v="234"/>
    <n v="334.62"/>
  </r>
  <r>
    <s v="AD01-9364"/>
    <n v="2022"/>
    <s v="Jul"/>
    <s v="Branches"/>
    <s v="Credit Card"/>
    <s v="Order assembled"/>
    <s v="Register Customer info"/>
    <s v="Paid"/>
    <s v="Shipment"/>
    <n v="183"/>
    <n v="261.69"/>
  </r>
  <r>
    <s v="AD01-9362"/>
    <n v="2022"/>
    <s v="Jul"/>
    <s v="Branches"/>
    <s v="Credit Card"/>
    <s v="Order assembled"/>
    <s v="Register Customer info"/>
    <s v="Paid"/>
    <s v="Shipment"/>
    <n v="231"/>
    <n v="330.33"/>
  </r>
  <r>
    <s v="AD01-9364"/>
    <n v="2022"/>
    <s v="Jul"/>
    <s v="Branches"/>
    <s v="Credit Card"/>
    <s v="Order assembled"/>
    <s v="Register Customer info"/>
    <s v="Paid"/>
    <s v="Shipment"/>
    <n v="133"/>
    <n v="190.19"/>
  </r>
  <r>
    <s v="AD01-9362"/>
    <n v="2022"/>
    <s v="Jul"/>
    <s v="Branches"/>
    <s v="Credit Card"/>
    <s v="Order assembled"/>
    <s v="Register Customer info"/>
    <s v="Paid"/>
    <s v="Shipment"/>
    <n v="127"/>
    <n v="181.61"/>
  </r>
  <r>
    <s v="AD01-9362"/>
    <n v="2022"/>
    <s v="Jul"/>
    <s v="Branches"/>
    <s v="Credit Card"/>
    <s v="Order assembled"/>
    <s v="Register Customer info"/>
    <s v="Paid"/>
    <s v="Shipment"/>
    <n v="794"/>
    <n v="1135.42"/>
  </r>
  <r>
    <s v="AD01-9362"/>
    <n v="2022"/>
    <s v="Jul"/>
    <s v="Branches"/>
    <s v="Credit Card"/>
    <s v="Order assembled"/>
    <s v="Register Customer info"/>
    <s v="Paid"/>
    <s v="Download"/>
    <n v="137"/>
    <n v="195.91"/>
  </r>
  <r>
    <s v="AD01-9361"/>
    <n v="2022"/>
    <s v="Jul"/>
    <s v="Branches"/>
    <s v="Credit Card"/>
    <s v="Order assembled"/>
    <s v="Register Customer info"/>
    <s v="Paid"/>
    <s v="Download"/>
    <n v="131"/>
    <n v="187.32999999999998"/>
  </r>
  <r>
    <s v="AD01-9361"/>
    <n v="2022"/>
    <s v="Jul"/>
    <s v="Branches"/>
    <s v="Credit Card"/>
    <s v="Order assembled"/>
    <s v="Register Customer info"/>
    <s v="Paid"/>
    <s v="Download"/>
    <n v="371"/>
    <n v="530.53"/>
  </r>
  <r>
    <s v="AD01-9361"/>
    <n v="2022"/>
    <s v="Jul"/>
    <s v="Branches"/>
    <s v="Credit Card"/>
    <s v="Order assembled"/>
    <s v="Register Customer info"/>
    <s v="Paid"/>
    <s v="Shipment"/>
    <n v="185"/>
    <n v="264.55"/>
  </r>
  <r>
    <s v="AD01-9362"/>
    <n v="2022"/>
    <s v="Jul"/>
    <s v="Branches"/>
    <s v="Credit Card"/>
    <s v="Order assembled"/>
    <s v="Register Customer info"/>
    <s v="Paid"/>
    <s v="Shipment"/>
    <n v="233"/>
    <n v="333.19"/>
  </r>
  <r>
    <s v="AD01-9362"/>
    <n v="2022"/>
    <s v="Jun"/>
    <s v="Branches"/>
    <s v="Credit Card"/>
    <s v="Order assembled"/>
    <s v="Register Customer info"/>
    <s v="Paid"/>
    <s v="Download"/>
    <n v="152"/>
    <n v="217.36"/>
  </r>
  <r>
    <s v="AD01-9362"/>
    <n v="2022"/>
    <s v="Jun"/>
    <s v="Branches"/>
    <s v="Credit Card"/>
    <s v="Order assembled"/>
    <s v="Register Customer info"/>
    <s v="Paid"/>
    <s v="Download"/>
    <n v="146"/>
    <n v="208.78"/>
  </r>
  <r>
    <s v="AD01-9362"/>
    <n v="2022"/>
    <s v="Jun"/>
    <s v="Branches"/>
    <s v="Credit Card"/>
    <s v="Order assembled"/>
    <s v="Register Customer info"/>
    <s v="Paid"/>
    <s v="Download"/>
    <n v="140"/>
    <n v="200.2"/>
  </r>
  <r>
    <s v="AD01-9365"/>
    <n v="2022"/>
    <s v="Jun"/>
    <s v="Branches"/>
    <s v="Credit Card"/>
    <s v="Order assembled"/>
    <s v="Register Customer info"/>
    <s v="Paid"/>
    <s v="Shipment"/>
    <n v="188"/>
    <n v="268.84000000000003"/>
  </r>
  <r>
    <s v="AD01-9361"/>
    <n v="2022"/>
    <s v="Jun"/>
    <s v="Branches"/>
    <s v="Credit Card"/>
    <s v="Order assembled"/>
    <s v="Register Customer info"/>
    <s v="Paid"/>
    <s v="Shipment"/>
    <n v="236"/>
    <n v="337.48"/>
  </r>
  <r>
    <s v="AD01-9362"/>
    <n v="2022"/>
    <s v="Jun"/>
    <s v="Branches"/>
    <s v="Credit Card"/>
    <s v="Order assembled"/>
    <s v="Register Customer info"/>
    <s v="Paid"/>
    <s v="Shipment"/>
    <n v="154"/>
    <n v="220.22"/>
  </r>
  <r>
    <s v="AD01-9361"/>
    <n v="2022"/>
    <s v="Jun"/>
    <s v="Branches"/>
    <s v="Credit Card"/>
    <s v="Order assembled"/>
    <s v="Register Customer info"/>
    <s v="Paid"/>
    <s v="Shipment"/>
    <n v="148"/>
    <n v="211.64"/>
  </r>
  <r>
    <s v="AD01-9364"/>
    <n v="2022"/>
    <s v="Jun"/>
    <s v="Branches"/>
    <s v="Credit Card"/>
    <s v="Order assembled"/>
    <s v="Register Customer info"/>
    <s v="Paid"/>
    <s v="Shipment"/>
    <n v="142"/>
    <n v="203.06"/>
  </r>
  <r>
    <s v="AD01-9361"/>
    <n v="2022"/>
    <s v="Jun"/>
    <s v="Branches"/>
    <s v="Credit Card"/>
    <s v="Order assembled"/>
    <s v="Register Customer info"/>
    <s v="Paid"/>
    <s v="Shipment"/>
    <n v="190"/>
    <n v="526.24"/>
  </r>
  <r>
    <s v="AD01-9363"/>
    <n v="2022"/>
    <s v="Jun"/>
    <s v="Branches"/>
    <s v="Credit Card"/>
    <s v="Order assembled"/>
    <s v="Register Customer info"/>
    <s v="Paid"/>
    <s v="Shipment"/>
    <n v="238"/>
    <n v="526.24"/>
  </r>
  <r>
    <s v="AD01-9364"/>
    <n v="2022"/>
    <s v="Jun"/>
    <s v="Branches"/>
    <s v="Credit Card"/>
    <s v="Order assembled"/>
    <s v="Register Customer info"/>
    <s v="Paid"/>
    <s v="Shipment"/>
    <n v="1012"/>
    <n v="1447.1599999999999"/>
  </r>
  <r>
    <s v="AD01-9364"/>
    <n v="2022"/>
    <s v="Jun"/>
    <s v="Branches"/>
    <s v="Credit Card"/>
    <s v="Order assembled"/>
    <s v="Register Customer info"/>
    <s v="Paid"/>
    <s v="Shipment"/>
    <n v="189"/>
    <n v="270.27"/>
  </r>
  <r>
    <s v="AD01-9362"/>
    <n v="2022"/>
    <s v="Jun"/>
    <s v="Branches"/>
    <s v="Credit Card"/>
    <s v="Order assembled"/>
    <s v="Register Customer info"/>
    <s v="Paid"/>
    <s v="Shipment"/>
    <n v="237"/>
    <n v="338.90999999999997"/>
  </r>
  <r>
    <s v="AD01-9364"/>
    <n v="2022"/>
    <s v="Jun"/>
    <s v="Branches"/>
    <s v="Credit Card"/>
    <s v="Order assembled"/>
    <s v="Register Customer info"/>
    <s v="Paid"/>
    <s v="Shipment"/>
    <n v="151"/>
    <n v="215.93"/>
  </r>
  <r>
    <s v="AD01-9361"/>
    <n v="2022"/>
    <s v="Jun"/>
    <s v="Branches"/>
    <s v="Credit Card"/>
    <s v="Order assembled"/>
    <s v="Register Customer info"/>
    <s v="Paid"/>
    <s v="Shipment"/>
    <n v="145"/>
    <n v="207.35"/>
  </r>
  <r>
    <s v="AD01-9365"/>
    <n v="2022"/>
    <s v="Jun"/>
    <s v="Branches"/>
    <s v="Credit Card"/>
    <s v="Order assembled"/>
    <s v="Register Customer info"/>
    <s v="Paid"/>
    <s v="Shipment"/>
    <n v="139"/>
    <n v="198.76999999999998"/>
  </r>
  <r>
    <s v="AD01-9362"/>
    <n v="2022"/>
    <s v="Jun"/>
    <s v="Branches"/>
    <s v="Credit Card"/>
    <s v="Order assembled"/>
    <s v="Register Customer info"/>
    <s v="Paid"/>
    <s v="Shipment"/>
    <n v="793"/>
    <n v="1133.99"/>
  </r>
  <r>
    <s v="AD01-9362"/>
    <n v="2022"/>
    <s v="Jun"/>
    <s v="Branches"/>
    <s v="Credit Card"/>
    <s v="Order assembled"/>
    <s v="Register Customer info"/>
    <s v="Paid"/>
    <s v="Shipment"/>
    <n v="827"/>
    <n v="1182.6100000000001"/>
  </r>
  <r>
    <s v="AD01-9365"/>
    <n v="2022"/>
    <s v="Jun"/>
    <s v="Branches"/>
    <s v="Credit Card"/>
    <s v="Order assembled"/>
    <s v="Register Customer info"/>
    <s v="Paid"/>
    <s v="Download"/>
    <n v="149"/>
    <n v="213.07"/>
  </r>
  <r>
    <s v="AD01-9361"/>
    <n v="2022"/>
    <s v="Jun"/>
    <s v="Branches"/>
    <s v="Credit Card"/>
    <s v="Order assembled"/>
    <s v="Register Customer info"/>
    <s v="Paid"/>
    <s v="Download"/>
    <n v="143"/>
    <n v="204.49"/>
  </r>
  <r>
    <s v="AD01-9361"/>
    <n v="2022"/>
    <s v="Jun"/>
    <s v="Branches"/>
    <s v="Credit Card"/>
    <s v="Order assembled"/>
    <s v="Register Customer info"/>
    <s v="Paid"/>
    <s v="Shipment"/>
    <n v="191"/>
    <n v="273.13"/>
  </r>
  <r>
    <s v="AD01-9362"/>
    <n v="2022"/>
    <s v="Jun"/>
    <s v="Branches"/>
    <s v="Credit Card"/>
    <s v="Order assembled"/>
    <s v="Register Customer info"/>
    <s v="Paid"/>
    <s v="Shipment"/>
    <n v="239"/>
    <n v="341.77"/>
  </r>
  <r>
    <s v="AD01-9362"/>
    <n v="2022"/>
    <s v="Mar"/>
    <s v="Branches"/>
    <s v="Credit Card"/>
    <s v="Order assembled"/>
    <s v="Register Customer info"/>
    <s v="Paid"/>
    <s v="Download"/>
    <n v="200"/>
    <n v="286"/>
  </r>
  <r>
    <s v="AD01-9362"/>
    <n v="2022"/>
    <s v="Mar"/>
    <s v="Branches"/>
    <s v="Credit Card"/>
    <s v="Order assembled"/>
    <s v="Register Customer info"/>
    <s v="Paid"/>
    <s v="Download"/>
    <n v="194"/>
    <n v="277.42"/>
  </r>
  <r>
    <s v="AD01-9361"/>
    <n v="2022"/>
    <s v="Mar"/>
    <s v="Branches"/>
    <s v="Credit Card"/>
    <s v="Order assembled"/>
    <s v="Register Customer info"/>
    <s v="Paid"/>
    <s v="Download"/>
    <n v="188"/>
    <n v="268.84000000000003"/>
  </r>
  <r>
    <s v="AD01-9362"/>
    <n v="2022"/>
    <s v="Mar"/>
    <s v="Branches"/>
    <s v="Credit Card"/>
    <s v="Order assembled"/>
    <s v="Register Customer info"/>
    <s v="Paid"/>
    <s v="Shipment"/>
    <n v="206"/>
    <n v="294.58"/>
  </r>
  <r>
    <s v="AD01-9361"/>
    <n v="2022"/>
    <s v="Mar"/>
    <s v="Branches"/>
    <s v="Credit Card"/>
    <s v="Order assembled"/>
    <s v="Register Customer info"/>
    <s v="Paid"/>
    <s v="Shipment"/>
    <n v="254"/>
    <n v="363.22"/>
  </r>
  <r>
    <s v="AD01-9363"/>
    <n v="2022"/>
    <s v="Mar"/>
    <s v="Branches"/>
    <s v="Credit Card"/>
    <s v="Order assembled"/>
    <s v="Register Customer info"/>
    <s v="Paid"/>
    <s v="Shipment"/>
    <n v="202"/>
    <n v="288.86"/>
  </r>
  <r>
    <s v="AD01-9362"/>
    <n v="2022"/>
    <s v="Mar"/>
    <s v="Branches"/>
    <s v="Credit Card"/>
    <s v="Order assembled"/>
    <s v="Register Customer info"/>
    <s v="Paid"/>
    <s v="Shipment"/>
    <n v="196"/>
    <n v="280.27999999999997"/>
  </r>
  <r>
    <s v="AD01-9362"/>
    <n v="2022"/>
    <s v="Mar"/>
    <s v="Branches"/>
    <s v="Credit Card"/>
    <s v="Order assembled"/>
    <s v="Register Customer info"/>
    <s v="Paid"/>
    <s v="Shipment"/>
    <n v="190"/>
    <n v="271.7"/>
  </r>
  <r>
    <s v="AD01-9361"/>
    <n v="2022"/>
    <s v="Mar"/>
    <s v="Branches"/>
    <s v="Credit Card"/>
    <s v="Order assembled"/>
    <s v="Register Customer info"/>
    <s v="Paid"/>
    <s v="Shipment"/>
    <n v="208"/>
    <n v="526.24"/>
  </r>
  <r>
    <s v="AD01-9362"/>
    <n v="2022"/>
    <s v="Mar"/>
    <s v="Branches"/>
    <s v="Credit Card"/>
    <s v="Order assembled"/>
    <s v="Register Customer info"/>
    <s v="Paid"/>
    <s v="Shipment"/>
    <n v="1010"/>
    <n v="1444.3"/>
  </r>
  <r>
    <s v="AD01-9361"/>
    <n v="2022"/>
    <s v="Mar"/>
    <s v="Branches"/>
    <s v="Credit Card"/>
    <s v="Order assembled"/>
    <s v="Register Customer info"/>
    <s v="Paid"/>
    <s v="Shipment"/>
    <n v="252"/>
    <n v="360.36"/>
  </r>
  <r>
    <s v="AD01-9362"/>
    <n v="2022"/>
    <s v="Mar"/>
    <s v="Branches"/>
    <s v="Credit Card"/>
    <s v="Order assembled"/>
    <s v="Register Customer info"/>
    <s v="Paid"/>
    <s v="Shipment"/>
    <n v="207"/>
    <n v="296.01"/>
  </r>
  <r>
    <s v="AD01-9361"/>
    <n v="2022"/>
    <s v="Mar"/>
    <s v="Branches"/>
    <s v="Credit Card"/>
    <s v="Order assembled"/>
    <s v="Register Customer info"/>
    <s v="Paid"/>
    <s v="Shipment"/>
    <n v="255"/>
    <n v="364.65"/>
  </r>
  <r>
    <s v="AD01-9361"/>
    <n v="2022"/>
    <s v="Mar"/>
    <s v="Branches"/>
    <s v="Credit Card"/>
    <s v="Order assembled"/>
    <s v="Register Customer info"/>
    <s v="Paid"/>
    <s v="Shipment"/>
    <n v="199"/>
    <n v="284.57"/>
  </r>
  <r>
    <s v="AD01-9362"/>
    <n v="2022"/>
    <s v="Mar"/>
    <s v="Branches"/>
    <s v="Credit Card"/>
    <s v="Order assembled"/>
    <s v="Register Customer info"/>
    <s v="Paid"/>
    <s v="Shipment"/>
    <n v="193"/>
    <n v="275.99"/>
  </r>
  <r>
    <s v="AD01-9362"/>
    <n v="2022"/>
    <s v="Mar"/>
    <s v="Branches"/>
    <s v="Credit Card"/>
    <s v="Order assembled"/>
    <s v="Register Customer info"/>
    <s v="Paid"/>
    <s v="Shipment"/>
    <n v="187"/>
    <n v="267.40999999999997"/>
  </r>
  <r>
    <s v="AD01-9362"/>
    <n v="2022"/>
    <s v="Mar"/>
    <s v="Branches"/>
    <s v="Credit Card"/>
    <s v="Order assembled"/>
    <s v="Register Customer info"/>
    <s v="Paid"/>
    <s v="Shipment"/>
    <n v="791"/>
    <n v="1131.1300000000001"/>
  </r>
  <r>
    <s v="AD01-9362"/>
    <n v="2022"/>
    <s v="Mar"/>
    <s v="Branches"/>
    <s v="Credit Card"/>
    <s v="Order assembled"/>
    <s v="Register Customer info"/>
    <s v="Paid"/>
    <s v="Shipment"/>
    <n v="824"/>
    <n v="1178.32"/>
  </r>
  <r>
    <s v="AD01-9363"/>
    <n v="2022"/>
    <s v="Mar"/>
    <s v="Branches"/>
    <s v="Credit Card"/>
    <s v="Order assembled"/>
    <s v="Register Customer info"/>
    <s v="Paid"/>
    <s v="Download"/>
    <n v="197"/>
    <n v="281.70999999999998"/>
  </r>
  <r>
    <s v="AD01-9364"/>
    <n v="2022"/>
    <s v="Mar"/>
    <s v="Branches"/>
    <s v="Credit Card"/>
    <s v="Order assembled"/>
    <s v="Register Customer info"/>
    <s v="Paid"/>
    <s v="Download"/>
    <n v="191"/>
    <n v="273.13"/>
  </r>
  <r>
    <s v="AD01-9363"/>
    <n v="2022"/>
    <s v="Mar"/>
    <s v="Branches"/>
    <s v="Credit Card"/>
    <s v="Order assembled"/>
    <s v="Register Customer info"/>
    <s v="Paid"/>
    <s v="Shipment"/>
    <n v="209"/>
    <n v="298.87"/>
  </r>
  <r>
    <s v="AD01-9363"/>
    <n v="2022"/>
    <s v="Mar"/>
    <s v="Branches"/>
    <s v="Credit Card"/>
    <s v="Order assembled"/>
    <s v="Register Customer info"/>
    <s v="Paid"/>
    <s v="Shipment"/>
    <n v="251"/>
    <n v="358.93"/>
  </r>
  <r>
    <s v="AD01-9361"/>
    <n v="2022"/>
    <s v="May"/>
    <s v="Branches"/>
    <s v="Credit Card"/>
    <s v="Order assembled"/>
    <s v="Register Customer info"/>
    <s v="Paid"/>
    <s v="Download"/>
    <n v="170"/>
    <n v="243.1"/>
  </r>
  <r>
    <s v="AD01-9364"/>
    <n v="2022"/>
    <s v="May"/>
    <s v="Branches"/>
    <s v="Credit Card"/>
    <s v="Order assembled"/>
    <s v="Register Customer info"/>
    <s v="Paid"/>
    <s v="Download"/>
    <n v="164"/>
    <n v="234.51999999999998"/>
  </r>
  <r>
    <s v="AD01-9364"/>
    <n v="2022"/>
    <s v="May"/>
    <s v="Branches"/>
    <s v="Credit Card"/>
    <s v="Order assembled"/>
    <s v="Register Customer info"/>
    <s v="Paid"/>
    <s v="Download"/>
    <n v="158"/>
    <n v="225.94"/>
  </r>
  <r>
    <s v="AD01-9363"/>
    <n v="2022"/>
    <s v="May"/>
    <s v="Branches"/>
    <s v="Credit Card"/>
    <s v="Order assembled"/>
    <s v="Register Customer info"/>
    <s v="Paid"/>
    <s v="Shipment"/>
    <n v="194"/>
    <n v="277.42"/>
  </r>
  <r>
    <s v="AD01-9364"/>
    <n v="2022"/>
    <s v="May"/>
    <s v="Branches"/>
    <s v="Credit Card"/>
    <s v="Order assembled"/>
    <s v="Register Customer info"/>
    <s v="Paid"/>
    <s v="Shipment"/>
    <n v="242"/>
    <n v="346.06"/>
  </r>
  <r>
    <s v="AD01-9364"/>
    <n v="2022"/>
    <s v="May"/>
    <s v="Branches"/>
    <s v="Credit Card"/>
    <s v="Order assembled"/>
    <s v="Register Customer info"/>
    <s v="Paid"/>
    <s v="Shipment"/>
    <n v="166"/>
    <n v="237.38"/>
  </r>
  <r>
    <s v="AD01-9362"/>
    <n v="2022"/>
    <s v="May"/>
    <s v="Branches"/>
    <s v="Credit Card"/>
    <s v="Order assembled"/>
    <s v="Register Customer info"/>
    <s v="Paid"/>
    <s v="Shipment"/>
    <n v="160"/>
    <n v="228.8"/>
  </r>
  <r>
    <s v="AD01-9361"/>
    <n v="2022"/>
    <s v="May"/>
    <s v="Branches"/>
    <s v="Credit Card"/>
    <s v="Order assembled"/>
    <s v="Register Customer info"/>
    <s v="Paid"/>
    <s v="Shipment"/>
    <n v="196"/>
    <n v="526.24"/>
  </r>
  <r>
    <s v="AD01-9364"/>
    <n v="2022"/>
    <s v="May"/>
    <s v="Branches"/>
    <s v="Credit Card"/>
    <s v="Order assembled"/>
    <s v="Register Customer info"/>
    <s v="Paid"/>
    <s v="Shipment"/>
    <n v="244"/>
    <n v="526.24"/>
  </r>
  <r>
    <s v="AD01-9364"/>
    <n v="2022"/>
    <s v="May"/>
    <s v="Branches"/>
    <s v="Credit Card"/>
    <s v="Order assembled"/>
    <s v="Register Customer info"/>
    <s v="Paid"/>
    <s v="Shipment"/>
    <n v="1011"/>
    <n v="1445.73"/>
  </r>
  <r>
    <s v="AD01-9364"/>
    <n v="2022"/>
    <s v="May"/>
    <s v="Branches"/>
    <s v="Credit Card"/>
    <s v="Order assembled"/>
    <s v="Register Customer info"/>
    <s v="Paid"/>
    <s v="Shipment"/>
    <n v="240"/>
    <n v="343.2"/>
  </r>
  <r>
    <s v="AD01-9362"/>
    <n v="2022"/>
    <s v="May"/>
    <s v="Branches"/>
    <s v="Credit Card"/>
    <s v="Order assembled"/>
    <s v="Register Customer info"/>
    <s v="Paid"/>
    <s v="Shipment"/>
    <n v="195"/>
    <n v="278.85000000000002"/>
  </r>
  <r>
    <s v="AD01-9362"/>
    <n v="2022"/>
    <s v="May"/>
    <s v="Branches"/>
    <s v="Credit Card"/>
    <s v="Order assembled"/>
    <s v="Register Customer info"/>
    <s v="Paid"/>
    <s v="Shipment"/>
    <n v="243"/>
    <n v="347.49"/>
  </r>
  <r>
    <s v="AD01-9364"/>
    <n v="2022"/>
    <s v="May"/>
    <s v="Branches"/>
    <s v="Credit Card"/>
    <s v="Order assembled"/>
    <s v="Register Customer info"/>
    <s v="Paid"/>
    <s v="Shipment"/>
    <n v="169"/>
    <n v="241.67000000000002"/>
  </r>
  <r>
    <s v="AD01-9361"/>
    <n v="2022"/>
    <s v="May"/>
    <s v="Branches"/>
    <s v="Credit Card"/>
    <s v="Order assembled"/>
    <s v="Register Customer info"/>
    <s v="Paid"/>
    <s v="Shipment"/>
    <n v="163"/>
    <n v="233.09"/>
  </r>
  <r>
    <s v="AD01-9363"/>
    <n v="2022"/>
    <s v="May"/>
    <s v="Branches"/>
    <s v="Credit Card"/>
    <s v="Order assembled"/>
    <s v="Register Customer info"/>
    <s v="Paid"/>
    <s v="Shipment"/>
    <n v="157"/>
    <n v="224.51"/>
  </r>
  <r>
    <s v="AD01-9362"/>
    <n v="2022"/>
    <s v="May"/>
    <s v="Branches"/>
    <s v="Credit Card"/>
    <s v="Order assembled"/>
    <s v="Register Customer info"/>
    <s v="Paid"/>
    <s v="Shipment"/>
    <n v="826"/>
    <n v="1181.18"/>
  </r>
  <r>
    <s v="AD01-9362"/>
    <n v="2022"/>
    <s v="May"/>
    <s v="Branches"/>
    <s v="Credit Card"/>
    <s v="Order assembled"/>
    <s v="Register Customer info"/>
    <s v="Paid"/>
    <s v="Download"/>
    <n v="167"/>
    <n v="238.81"/>
  </r>
  <r>
    <s v="AD01-9362"/>
    <n v="2022"/>
    <s v="May"/>
    <s v="Branches"/>
    <s v="Credit Card"/>
    <s v="Order assembled"/>
    <s v="Register Customer info"/>
    <s v="Paid"/>
    <s v="Download"/>
    <n v="161"/>
    <n v="230.23000000000002"/>
  </r>
  <r>
    <s v="AD01-9362"/>
    <n v="2022"/>
    <s v="May"/>
    <s v="Branches"/>
    <s v="Credit Card"/>
    <s v="Order assembled"/>
    <s v="Register Customer info"/>
    <s v="Paid"/>
    <s v="Download"/>
    <n v="155"/>
    <n v="221.65"/>
  </r>
  <r>
    <s v="AD01-9364"/>
    <n v="2022"/>
    <s v="May"/>
    <s v="Branches"/>
    <s v="Credit Card"/>
    <s v="Order assembled"/>
    <s v="Register Customer info"/>
    <s v="Paid"/>
    <s v="Shipment"/>
    <n v="197"/>
    <n v="281.70999999999998"/>
  </r>
  <r>
    <s v="AD01-9361"/>
    <n v="2022"/>
    <s v="May"/>
    <s v="Branches"/>
    <s v="Credit Card"/>
    <s v="Order assembled"/>
    <s v="Register Customer info"/>
    <s v="Paid"/>
    <s v="Shipment"/>
    <n v="245"/>
    <n v="350.35"/>
  </r>
  <r>
    <s v="AD01-9362"/>
    <n v="2022"/>
    <s v="Nov"/>
    <s v="Branches"/>
    <s v="Credit Card"/>
    <s v="Order assembled"/>
    <s v="Register Customer info"/>
    <s v="Paid"/>
    <s v="Download"/>
    <n v="320"/>
    <n v="457.6"/>
  </r>
  <r>
    <s v="AD01-9361"/>
    <n v="2022"/>
    <s v="Nov"/>
    <s v="Branches"/>
    <s v="Credit Card"/>
    <s v="Order assembled"/>
    <s v="Register Customer info"/>
    <s v="Paid"/>
    <s v="Download"/>
    <n v="314"/>
    <n v="449.02"/>
  </r>
  <r>
    <s v="AD01-9364"/>
    <n v="2022"/>
    <s v="Nov"/>
    <s v="Branches"/>
    <s v="Credit Card"/>
    <s v="Order assembled"/>
    <s v="Register Customer info"/>
    <s v="Paid"/>
    <s v="Download"/>
    <n v="308"/>
    <n v="440.44"/>
  </r>
  <r>
    <s v="AD01-9361"/>
    <n v="2022"/>
    <s v="Nov"/>
    <s v="Branches"/>
    <s v="Credit Card"/>
    <s v="Order assembled"/>
    <s v="Register Customer info"/>
    <s v="Paid"/>
    <s v="Shipment"/>
    <n v="236"/>
    <n v="337.48"/>
  </r>
  <r>
    <s v="AD01-9362"/>
    <n v="2022"/>
    <s v="Nov"/>
    <s v="Branches"/>
    <s v="Credit Card"/>
    <s v="Order assembled"/>
    <s v="Register Customer info"/>
    <s v="Paid"/>
    <s v="Shipment"/>
    <n v="164"/>
    <n v="234.51999999999998"/>
  </r>
  <r>
    <s v="AD01-9361"/>
    <n v="2022"/>
    <s v="Nov"/>
    <s v="Branches"/>
    <s v="Credit Card"/>
    <s v="Order assembled"/>
    <s v="Register Customer info"/>
    <s v="Paid"/>
    <s v="Shipment"/>
    <n v="212"/>
    <n v="303.15999999999997"/>
  </r>
  <r>
    <s v="AD01-9362"/>
    <n v="2022"/>
    <s v="Nov"/>
    <s v="Branches"/>
    <s v="Credit Card"/>
    <s v="Order assembled"/>
    <s v="Register Customer info"/>
    <s v="Paid"/>
    <s v="Shipment"/>
    <n v="316"/>
    <n v="451.88"/>
  </r>
  <r>
    <s v="AD01-9361"/>
    <n v="2022"/>
    <s v="Nov"/>
    <s v="Branches"/>
    <s v="Credit Card"/>
    <s v="Order assembled"/>
    <s v="Register Customer info"/>
    <s v="Paid"/>
    <s v="Shipment"/>
    <n v="310"/>
    <n v="443.3"/>
  </r>
  <r>
    <s v="AD01-9362"/>
    <n v="2022"/>
    <s v="Nov"/>
    <s v="Branches"/>
    <s v="Credit Card"/>
    <s v="Order assembled"/>
    <s v="Register Customer info"/>
    <s v="Paid"/>
    <s v="Shipment"/>
    <n v="238"/>
    <n v="526.24"/>
  </r>
  <r>
    <s v="AD01-9362"/>
    <n v="2022"/>
    <s v="Nov"/>
    <s v="Branches"/>
    <s v="Credit Card"/>
    <s v="Order assembled"/>
    <s v="Register Customer info"/>
    <s v="Paid"/>
    <s v="Shipment"/>
    <n v="166"/>
    <n v="526.24"/>
  </r>
  <r>
    <s v="AD01-9361"/>
    <n v="2022"/>
    <s v="Nov"/>
    <s v="Branches"/>
    <s v="Credit Card"/>
    <s v="Order assembled"/>
    <s v="Register Customer info"/>
    <s v="Paid"/>
    <s v="Shipment"/>
    <n v="208"/>
    <n v="526.24"/>
  </r>
  <r>
    <s v="AD01-9364"/>
    <n v="2022"/>
    <s v="Nov"/>
    <s v="Branches"/>
    <s v="Credit Card"/>
    <s v="Order assembled"/>
    <s v="Register Customer info"/>
    <s v="Paid"/>
    <s v="Shipment"/>
    <n v="963"/>
    <n v="1377.09"/>
  </r>
  <r>
    <s v="AD01-9361"/>
    <n v="2022"/>
    <s v="Nov"/>
    <s v="Branches"/>
    <s v="Credit Card"/>
    <s v="Order assembled"/>
    <s v="Register Customer info"/>
    <s v="Paid"/>
    <s v="Shipment"/>
    <n v="1017"/>
    <n v="1454.31"/>
  </r>
  <r>
    <s v="AD01-9361"/>
    <n v="2022"/>
    <s v="Nov"/>
    <s v="Branches"/>
    <s v="Credit Card"/>
    <s v="Order assembled"/>
    <s v="Register Customer info"/>
    <s v="Paid"/>
    <s v="Shipment"/>
    <n v="210"/>
    <n v="300.3"/>
  </r>
  <r>
    <s v="AD01-9361"/>
    <n v="2022"/>
    <s v="Nov"/>
    <s v="Branches"/>
    <s v="Credit Card"/>
    <s v="Order assembled"/>
    <s v="Register Customer info"/>
    <s v="Paid"/>
    <s v="Shipment"/>
    <n v="237"/>
    <n v="338.90999999999997"/>
  </r>
  <r>
    <s v="AD01-9362"/>
    <n v="2022"/>
    <s v="Nov"/>
    <s v="Branches"/>
    <s v="Credit Card"/>
    <s v="Order assembled"/>
    <s v="Register Customer info"/>
    <s v="Paid"/>
    <s v="Shipment"/>
    <n v="165"/>
    <n v="235.95"/>
  </r>
  <r>
    <s v="AD01-9364"/>
    <n v="2022"/>
    <s v="Nov"/>
    <s v="Branches"/>
    <s v="Credit Card"/>
    <s v="Order assembled"/>
    <s v="Register Customer info"/>
    <s v="Paid"/>
    <s v="Shipment"/>
    <n v="213"/>
    <n v="304.59000000000003"/>
  </r>
  <r>
    <s v="AD01-9362"/>
    <n v="2022"/>
    <s v="Nov"/>
    <s v="Branches"/>
    <s v="Credit Card"/>
    <s v="Order assembled"/>
    <s v="Register Customer info"/>
    <s v="Paid"/>
    <s v="Shipment"/>
    <n v="319"/>
    <n v="456.16999999999996"/>
  </r>
  <r>
    <s v="AD01-9362"/>
    <n v="2022"/>
    <s v="Nov"/>
    <s v="Branches"/>
    <s v="Credit Card"/>
    <s v="Order assembled"/>
    <s v="Register Customer info"/>
    <s v="Paid"/>
    <s v="Shipment"/>
    <n v="313"/>
    <n v="447.59000000000003"/>
  </r>
  <r>
    <s v="AD01-9361"/>
    <n v="2022"/>
    <s v="Nov"/>
    <s v="Branches"/>
    <s v="Credit Card"/>
    <s v="Order assembled"/>
    <s v="Register Customer info"/>
    <s v="Paid"/>
    <s v="Shipment"/>
    <n v="307"/>
    <n v="439.01"/>
  </r>
  <r>
    <s v="AD01-9361"/>
    <n v="2022"/>
    <s v="Nov"/>
    <s v="Branches"/>
    <s v="Credit Card"/>
    <s v="Order assembled"/>
    <s v="Register Customer info"/>
    <s v="Paid"/>
    <s v="Shipment"/>
    <n v="235"/>
    <n v="336.05"/>
  </r>
  <r>
    <s v="AD01-9361"/>
    <n v="2022"/>
    <s v="Nov"/>
    <s v="Branches"/>
    <s v="Credit Card"/>
    <s v="Order assembled"/>
    <s v="Register Customer info"/>
    <s v="Paid"/>
    <s v="Shipment"/>
    <n v="798"/>
    <n v="1141.1399999999999"/>
  </r>
  <r>
    <s v="AD01-9362"/>
    <n v="2022"/>
    <s v="Nov"/>
    <s v="Branches"/>
    <s v="Credit Card"/>
    <s v="Order assembled"/>
    <s v="Register Customer info"/>
    <s v="Paid"/>
    <s v="Shipment"/>
    <n v="831"/>
    <n v="1188.33"/>
  </r>
  <r>
    <s v="AD01-9364"/>
    <n v="2022"/>
    <s v="Nov"/>
    <s v="Branches"/>
    <s v="Credit Card"/>
    <s v="Order assembled"/>
    <s v="Register Customer info"/>
    <s v="Paid"/>
    <s v="Download"/>
    <n v="317"/>
    <n v="453.31"/>
  </r>
  <r>
    <s v="AD01-9361"/>
    <n v="2022"/>
    <s v="Nov"/>
    <s v="Branches"/>
    <s v="Credit Card"/>
    <s v="Order assembled"/>
    <s v="Register Customer info"/>
    <s v="Paid"/>
    <s v="Download"/>
    <n v="311"/>
    <n v="444.73"/>
  </r>
  <r>
    <s v="AD01-9365"/>
    <n v="2022"/>
    <s v="Nov"/>
    <s v="Branches"/>
    <s v="Credit Card"/>
    <s v="Order assembled"/>
    <s v="Register Customer info"/>
    <s v="Paid"/>
    <s v="Download"/>
    <n v="305"/>
    <n v="436.15"/>
  </r>
  <r>
    <s v="AD01-9361"/>
    <n v="2022"/>
    <s v="Nov"/>
    <s v="Branches"/>
    <s v="Credit Card"/>
    <s v="Order assembled"/>
    <s v="Register Customer info"/>
    <s v="Paid"/>
    <s v="Shipment"/>
    <n v="239"/>
    <n v="341.77"/>
  </r>
  <r>
    <s v="AD01-9361"/>
    <n v="2022"/>
    <s v="Nov"/>
    <s v="Branches"/>
    <s v="Credit Card"/>
    <s v="Order assembled"/>
    <s v="Register Customer info"/>
    <s v="Paid"/>
    <s v="Shipment"/>
    <n v="209"/>
    <n v="298.87"/>
  </r>
  <r>
    <s v="AD01-9364"/>
    <n v="2022"/>
    <s v="Oct"/>
    <s v="Branches"/>
    <s v="Credit Card"/>
    <s v="Order assembled"/>
    <s v="Register Customer info"/>
    <s v="Paid"/>
    <s v="Download"/>
    <n v="332"/>
    <n v="474.76"/>
  </r>
  <r>
    <s v="AD01-9362"/>
    <n v="2022"/>
    <s v="Oct"/>
    <s v="Branches"/>
    <s v="Credit Card"/>
    <s v="Order assembled"/>
    <s v="Register Customer info"/>
    <s v="Paid"/>
    <s v="Download"/>
    <n v="326"/>
    <n v="466.18"/>
  </r>
  <r>
    <s v="AD01-9361"/>
    <n v="2022"/>
    <s v="Oct"/>
    <s v="Branches"/>
    <s v="Credit Card"/>
    <s v="Order assembled"/>
    <s v="Register Customer info"/>
    <s v="Paid"/>
    <s v="Shipment"/>
    <n v="242"/>
    <n v="346.06"/>
  </r>
  <r>
    <s v="AD01-9361"/>
    <n v="2022"/>
    <s v="Oct"/>
    <s v="Branches"/>
    <s v="Credit Card"/>
    <s v="Order assembled"/>
    <s v="Register Customer info"/>
    <s v="Paid"/>
    <s v="Shipment"/>
    <n v="170"/>
    <n v="243.1"/>
  </r>
  <r>
    <s v="AD01-9361"/>
    <n v="2022"/>
    <s v="Oct"/>
    <s v="Branches"/>
    <s v="Credit Card"/>
    <s v="Order assembled"/>
    <s v="Register Customer info"/>
    <s v="Paid"/>
    <s v="Shipment"/>
    <n v="218"/>
    <n v="311.74"/>
  </r>
  <r>
    <s v="AD01-9361"/>
    <n v="2022"/>
    <s v="Oct"/>
    <s v="Branches"/>
    <s v="Credit Card"/>
    <s v="Order assembled"/>
    <s v="Register Customer info"/>
    <s v="Paid"/>
    <s v="Shipment"/>
    <n v="334"/>
    <n v="477.62"/>
  </r>
  <r>
    <s v="AD01-9363"/>
    <n v="2022"/>
    <s v="Oct"/>
    <s v="Branches"/>
    <s v="Credit Card"/>
    <s v="Order assembled"/>
    <s v="Register Customer info"/>
    <s v="Paid"/>
    <s v="Shipment"/>
    <n v="328"/>
    <n v="469.03999999999996"/>
  </r>
  <r>
    <s v="AD01-9362"/>
    <n v="2022"/>
    <s v="Oct"/>
    <s v="Branches"/>
    <s v="Credit Card"/>
    <s v="Order assembled"/>
    <s v="Register Customer info"/>
    <s v="Paid"/>
    <s v="Shipment"/>
    <n v="322"/>
    <n v="460.46000000000004"/>
  </r>
  <r>
    <s v="AD01-9362"/>
    <n v="2022"/>
    <s v="Oct"/>
    <s v="Branches"/>
    <s v="Credit Card"/>
    <s v="Order assembled"/>
    <s v="Register Customer info"/>
    <s v="Paid"/>
    <s v="Shipment"/>
    <n v="244"/>
    <n v="526.24"/>
  </r>
  <r>
    <s v="AD01-9362"/>
    <n v="2022"/>
    <s v="Oct"/>
    <s v="Branches"/>
    <s v="Credit Card"/>
    <s v="Order assembled"/>
    <s v="Register Customer info"/>
    <s v="Paid"/>
    <s v="Shipment"/>
    <n v="214"/>
    <n v="526.24"/>
  </r>
  <r>
    <s v="AD01-9361"/>
    <n v="2022"/>
    <s v="Oct"/>
    <s v="Branches"/>
    <s v="Credit Card"/>
    <s v="Order assembled"/>
    <s v="Register Customer info"/>
    <s v="Paid"/>
    <s v="Shipment"/>
    <n v="1016"/>
    <n v="1452.88"/>
  </r>
  <r>
    <s v="AD01-9362"/>
    <n v="2022"/>
    <s v="Oct"/>
    <s v="Branches"/>
    <s v="Credit Card"/>
    <s v="Order assembled"/>
    <s v="Register Customer info"/>
    <s v="Paid"/>
    <s v="Shipment"/>
    <n v="216"/>
    <n v="308.88"/>
  </r>
  <r>
    <s v="AD01-9362"/>
    <n v="2022"/>
    <s v="Oct"/>
    <s v="Branches"/>
    <s v="Credit Card"/>
    <s v="Order assembled"/>
    <s v="Register Customer info"/>
    <s v="Paid"/>
    <s v="Shipment"/>
    <n v="243"/>
    <n v="347.49"/>
  </r>
  <r>
    <s v="AD01-9361"/>
    <n v="2022"/>
    <s v="Oct"/>
    <s v="Branches"/>
    <s v="Credit Card"/>
    <s v="Order assembled"/>
    <s v="Register Customer info"/>
    <s v="Paid"/>
    <s v="Shipment"/>
    <n v="171"/>
    <n v="244.53"/>
  </r>
  <r>
    <s v="AD01-9361"/>
    <n v="2022"/>
    <s v="Oct"/>
    <s v="Branches"/>
    <s v="Credit Card"/>
    <s v="Order assembled"/>
    <s v="Register Customer info"/>
    <s v="Paid"/>
    <s v="Shipment"/>
    <n v="331"/>
    <n v="473.33"/>
  </r>
  <r>
    <s v="AD01-9361"/>
    <n v="2022"/>
    <s v="Oct"/>
    <s v="Branches"/>
    <s v="Credit Card"/>
    <s v="Order assembled"/>
    <s v="Register Customer info"/>
    <s v="Paid"/>
    <s v="Shipment"/>
    <n v="325"/>
    <n v="464.75"/>
  </r>
  <r>
    <s v="AD01-9362"/>
    <n v="2022"/>
    <s v="Oct"/>
    <s v="Branches"/>
    <s v="Credit Card"/>
    <s v="Order assembled"/>
    <s v="Register Customer info"/>
    <s v="Paid"/>
    <s v="Shipment"/>
    <n v="241"/>
    <n v="344.63"/>
  </r>
  <r>
    <s v="AD01-9363"/>
    <n v="2022"/>
    <s v="Oct"/>
    <s v="Branches"/>
    <s v="Credit Card"/>
    <s v="Order assembled"/>
    <s v="Register Customer info"/>
    <s v="Paid"/>
    <s v="Shipment"/>
    <n v="797"/>
    <n v="1139.71"/>
  </r>
  <r>
    <s v="AD01-9362"/>
    <n v="2022"/>
    <s v="Oct"/>
    <s v="Branches"/>
    <s v="Credit Card"/>
    <s v="Order assembled"/>
    <s v="Register Customer info"/>
    <s v="Paid"/>
    <s v="Shipment"/>
    <n v="830"/>
    <n v="1186.9000000000001"/>
  </r>
  <r>
    <s v="AD01-9364"/>
    <n v="2022"/>
    <s v="Oct"/>
    <s v="Branches"/>
    <s v="Credit Card"/>
    <s v="Order assembled"/>
    <s v="Register Customer info"/>
    <s v="Paid"/>
    <s v="Download"/>
    <n v="335"/>
    <n v="479.05"/>
  </r>
  <r>
    <s v="AD01-9361"/>
    <n v="2022"/>
    <s v="Oct"/>
    <s v="Branches"/>
    <s v="Credit Card"/>
    <s v="Order assembled"/>
    <s v="Register Customer info"/>
    <s v="Paid"/>
    <s v="Download"/>
    <n v="329"/>
    <n v="470.47"/>
  </r>
  <r>
    <s v="AD01-9363"/>
    <n v="2022"/>
    <s v="Oct"/>
    <s v="Branches"/>
    <s v="Credit Card"/>
    <s v="Order assembled"/>
    <s v="Register Customer info"/>
    <s v="Paid"/>
    <s v="Download"/>
    <n v="323"/>
    <n v="461.89"/>
  </r>
  <r>
    <s v="AD01-9361"/>
    <n v="2022"/>
    <s v="Oct"/>
    <s v="Branches"/>
    <s v="Credit Card"/>
    <s v="Order assembled"/>
    <s v="Register Customer info"/>
    <s v="Paid"/>
    <s v="Shipment"/>
    <n v="245"/>
    <n v="350.35"/>
  </r>
  <r>
    <s v="AD01-9362"/>
    <n v="2022"/>
    <s v="Oct"/>
    <s v="Branches"/>
    <s v="Credit Card"/>
    <s v="Order assembled"/>
    <s v="Register Customer info"/>
    <s v="Paid"/>
    <s v="Shipment"/>
    <n v="167"/>
    <n v="238.81"/>
  </r>
  <r>
    <s v="AD01-9361"/>
    <n v="2022"/>
    <s v="Oct"/>
    <s v="Branches"/>
    <s v="Credit Card"/>
    <s v="Order assembled"/>
    <s v="Register Customer info"/>
    <s v="Paid"/>
    <s v="Shipment"/>
    <n v="215"/>
    <n v="307.45"/>
  </r>
  <r>
    <s v="AD01-9361"/>
    <n v="2022"/>
    <s v="Sep"/>
    <s v="Branches"/>
    <s v="Credit Card"/>
    <s v="Order assembled"/>
    <s v="Register Customer info"/>
    <s v="Paid"/>
    <s v="Download"/>
    <n v="350"/>
    <n v="500.5"/>
  </r>
  <r>
    <s v="AD01-9361"/>
    <n v="2022"/>
    <s v="Sep"/>
    <s v="Branches"/>
    <s v="Credit Card"/>
    <s v="Order assembled"/>
    <s v="Register Customer info"/>
    <s v="Paid"/>
    <s v="Download"/>
    <n v="344"/>
    <n v="491.91999999999996"/>
  </r>
  <r>
    <s v="AD01-9362"/>
    <n v="2022"/>
    <s v="Sep"/>
    <s v="Branches"/>
    <s v="Credit Card"/>
    <s v="Order assembled"/>
    <s v="Register Customer info"/>
    <s v="Paid"/>
    <s v="Download"/>
    <n v="338"/>
    <n v="483.34000000000003"/>
  </r>
  <r>
    <s v="AD01-9361"/>
    <n v="2022"/>
    <s v="Sep"/>
    <s v="Branches"/>
    <s v="Credit Card"/>
    <s v="Order assembled"/>
    <s v="Register Customer info"/>
    <s v="Paid"/>
    <s v="Shipment"/>
    <n v="176"/>
    <n v="251.68"/>
  </r>
  <r>
    <s v="AD01-9362"/>
    <n v="2022"/>
    <s v="Sep"/>
    <s v="Branches"/>
    <s v="Credit Card"/>
    <s v="Order assembled"/>
    <s v="Register Customer info"/>
    <s v="Paid"/>
    <s v="Shipment"/>
    <n v="352"/>
    <n v="503.36"/>
  </r>
  <r>
    <s v="AD01-9362"/>
    <n v="2022"/>
    <s v="Sep"/>
    <s v="Branches"/>
    <s v="Credit Card"/>
    <s v="Order assembled"/>
    <s v="Register Customer info"/>
    <s v="Paid"/>
    <s v="Shipment"/>
    <n v="346"/>
    <n v="494.78"/>
  </r>
  <r>
    <s v="AD01-9361"/>
    <n v="2022"/>
    <s v="Sep"/>
    <s v="Branches"/>
    <s v="Credit Card"/>
    <s v="Order assembled"/>
    <s v="Register Customer info"/>
    <s v="Paid"/>
    <s v="Shipment"/>
    <n v="340"/>
    <n v="486.2"/>
  </r>
  <r>
    <s v="AD01-9361"/>
    <n v="2022"/>
    <s v="Sep"/>
    <s v="Branches"/>
    <s v="Credit Card"/>
    <s v="Order assembled"/>
    <s v="Register Customer info"/>
    <s v="Paid"/>
    <s v="Shipment"/>
    <n v="172"/>
    <n v="526.24"/>
  </r>
  <r>
    <s v="AD01-9361"/>
    <n v="2022"/>
    <s v="Sep"/>
    <s v="Branches"/>
    <s v="Credit Card"/>
    <s v="Order assembled"/>
    <s v="Register Customer info"/>
    <s v="Paid"/>
    <s v="Shipment"/>
    <n v="220"/>
    <n v="526.24"/>
  </r>
  <r>
    <s v="AD01-9362"/>
    <n v="2022"/>
    <s v="Sep"/>
    <s v="Branches"/>
    <s v="Credit Card"/>
    <s v="Order assembled"/>
    <s v="Register Customer info"/>
    <s v="Paid"/>
    <s v="Shipment"/>
    <n v="962"/>
    <n v="1375.6599999999999"/>
  </r>
  <r>
    <s v="AD01-9362"/>
    <n v="2022"/>
    <s v="Sep"/>
    <s v="Branches"/>
    <s v="Credit Card"/>
    <s v="Order assembled"/>
    <s v="Register Customer info"/>
    <s v="Paid"/>
    <s v="Shipment"/>
    <n v="1015"/>
    <n v="1451.45"/>
  </r>
  <r>
    <s v="AD01-9362"/>
    <n v="2022"/>
    <s v="Sep"/>
    <s v="Branches"/>
    <s v="Credit Card"/>
    <s v="Order assembled"/>
    <s v="Register Customer info"/>
    <s v="Paid"/>
    <s v="Shipment"/>
    <n v="222"/>
    <n v="317.45999999999998"/>
  </r>
  <r>
    <s v="AD01-9362"/>
    <n v="2022"/>
    <s v="Sep"/>
    <s v="Branches"/>
    <s v="Credit Card"/>
    <s v="Order assembled"/>
    <s v="Register Customer info"/>
    <s v="Paid"/>
    <s v="Shipment"/>
    <n v="177"/>
    <n v="253.11"/>
  </r>
  <r>
    <s v="AD01-9362"/>
    <n v="2022"/>
    <s v="Sep"/>
    <s v="Branches"/>
    <s v="Credit Card"/>
    <s v="Order assembled"/>
    <s v="Register Customer info"/>
    <s v="Paid"/>
    <s v="Shipment"/>
    <n v="219"/>
    <n v="313.17"/>
  </r>
  <r>
    <s v="AD01-9361"/>
    <n v="2022"/>
    <s v="Sep"/>
    <s v="Branches"/>
    <s v="Credit Card"/>
    <s v="Order assembled"/>
    <s v="Register Customer info"/>
    <s v="Paid"/>
    <s v="Shipment"/>
    <n v="349"/>
    <n v="499.07"/>
  </r>
  <r>
    <s v="AD01-9362"/>
    <n v="2022"/>
    <s v="Sep"/>
    <s v="Branches"/>
    <s v="Credit Card"/>
    <s v="Order assembled"/>
    <s v="Register Customer info"/>
    <s v="Paid"/>
    <s v="Shipment"/>
    <n v="343"/>
    <n v="490.49"/>
  </r>
  <r>
    <s v="AD01-9361"/>
    <n v="2022"/>
    <s v="Sep"/>
    <s v="Branches"/>
    <s v="Credit Card"/>
    <s v="Order assembled"/>
    <s v="Register Customer info"/>
    <s v="Paid"/>
    <s v="Shipment"/>
    <n v="337"/>
    <n v="481.90999999999997"/>
  </r>
  <r>
    <s v="AD01-9362"/>
    <n v="2022"/>
    <s v="Sep"/>
    <s v="Branches"/>
    <s v="Credit Card"/>
    <s v="Order assembled"/>
    <s v="Register Customer info"/>
    <s v="Paid"/>
    <s v="Shipment"/>
    <n v="796"/>
    <n v="1138.28"/>
  </r>
  <r>
    <s v="AD01-9364"/>
    <n v="2022"/>
    <s v="Sep"/>
    <s v="Branches"/>
    <s v="Credit Card"/>
    <s v="Order assembled"/>
    <s v="Register Customer info"/>
    <s v="Paid"/>
    <s v="Shipment"/>
    <n v="829"/>
    <n v="1185.47"/>
  </r>
  <r>
    <s v="AD01-9361"/>
    <n v="2022"/>
    <s v="Sep"/>
    <s v="Branches"/>
    <s v="Credit Card"/>
    <s v="Order assembled"/>
    <s v="Register Customer info"/>
    <s v="Paid"/>
    <s v="Download"/>
    <n v="347"/>
    <n v="496.21000000000004"/>
  </r>
  <r>
    <s v="AD01-9361"/>
    <n v="2022"/>
    <s v="Sep"/>
    <s v="Branches"/>
    <s v="Credit Card"/>
    <s v="Order assembled"/>
    <s v="Register Customer info"/>
    <s v="Paid"/>
    <s v="Download"/>
    <n v="341"/>
    <n v="487.63"/>
  </r>
  <r>
    <s v="AD01-9361"/>
    <n v="2022"/>
    <s v="Sep"/>
    <s v="Branches"/>
    <s v="Credit Card"/>
    <s v="Order assembled"/>
    <s v="Register Customer info"/>
    <s v="Paid"/>
    <s v="Shipment"/>
    <n v="173"/>
    <n v="247.39"/>
  </r>
  <r>
    <s v="AD01-9361"/>
    <n v="2022"/>
    <s v="Sep"/>
    <s v="Branches"/>
    <s v="Credit Card"/>
    <s v="Order assembled"/>
    <s v="Register Customer info"/>
    <s v="Paid"/>
    <s v="Shipment"/>
    <n v="221"/>
    <n v="316.02999999999997"/>
  </r>
  <r>
    <s v="AD01-9361"/>
    <n v="2022"/>
    <s v="Apr"/>
    <s v="Website"/>
    <s v="Cash on Delivery"/>
    <s v="Cancelld"/>
    <s v="Non-Registered Customer info"/>
    <s v="Paid"/>
    <s v="Branch "/>
    <n v="214"/>
    <n v="306.02"/>
  </r>
  <r>
    <s v="AD01-9364"/>
    <n v="2022"/>
    <s v="Apr"/>
    <s v="Website"/>
    <s v="Cash on Delivery"/>
    <s v="Cancelld"/>
    <s v="Non-Registered Customer info"/>
    <s v="Paid"/>
    <s v="Branch "/>
    <n v="208"/>
    <n v="297.44"/>
  </r>
  <r>
    <s v="AD01-9362"/>
    <n v="2022"/>
    <s v="Apr"/>
    <s v="Website"/>
    <s v="Cash on Delivery"/>
    <s v="Cancelld"/>
    <s v="Non-Registered Customer info"/>
    <s v="Paid"/>
    <s v="Branch "/>
    <n v="202"/>
    <n v="288.86"/>
  </r>
  <r>
    <s v="AD01-9365"/>
    <n v="2022"/>
    <s v="Apr"/>
    <s v="Website"/>
    <s v="Cash on Delivery"/>
    <s v="Cancelld"/>
    <s v="Non-Registered Customer info"/>
    <s v="Paid"/>
    <s v="Branch "/>
    <n v="211"/>
    <n v="301.73"/>
  </r>
  <r>
    <s v="AD01-9361"/>
    <n v="2022"/>
    <s v="Apr"/>
    <s v="Website"/>
    <s v="Cash on Delivery"/>
    <s v="Cancelld"/>
    <s v="Non-Registered Customer info"/>
    <s v="Paid"/>
    <s v="Branch "/>
    <n v="205"/>
    <n v="293.14999999999998"/>
  </r>
  <r>
    <s v="AD01-9362"/>
    <n v="2022"/>
    <s v="Feb"/>
    <s v="Website"/>
    <s v="Cash on Delivery"/>
    <s v="Cancelld"/>
    <s v="Non-Registered Customer info"/>
    <s v="Paid"/>
    <s v="Branch "/>
    <n v="244"/>
    <n v="348.92"/>
  </r>
  <r>
    <s v="AD01-9361"/>
    <n v="2022"/>
    <s v="Feb"/>
    <s v="Website"/>
    <s v="Cash on Delivery"/>
    <s v="Cancelld"/>
    <s v="Non-Registered Customer info"/>
    <s v="Paid"/>
    <s v="Branch "/>
    <n v="238"/>
    <n v="340.34000000000003"/>
  </r>
  <r>
    <s v="AD01-9361"/>
    <n v="2022"/>
    <s v="Feb"/>
    <s v="Website"/>
    <s v="Cash on Delivery"/>
    <s v="Cancelld"/>
    <s v="Non-Registered Customer info"/>
    <s v="Paid"/>
    <s v="Branch "/>
    <n v="247"/>
    <n v="353.21"/>
  </r>
  <r>
    <s v="AD01-9362"/>
    <n v="2022"/>
    <s v="Feb"/>
    <s v="Website"/>
    <s v="Cash on Delivery"/>
    <s v="Cancelld"/>
    <s v="Non-Registered Customer info"/>
    <s v="Paid"/>
    <s v="Branch "/>
    <n v="241"/>
    <n v="344.63"/>
  </r>
  <r>
    <s v="AD01-9364"/>
    <n v="2022"/>
    <s v="Feb"/>
    <s v="Website"/>
    <s v="Cash on Delivery"/>
    <s v="Cancelld"/>
    <s v="Non-Registered Customer info"/>
    <s v="Paid"/>
    <s v="Branch "/>
    <n v="235"/>
    <n v="336.05"/>
  </r>
  <r>
    <s v="AD01-9362"/>
    <n v="2022"/>
    <s v="Jan"/>
    <s v="Website"/>
    <s v="Cash on Delivery"/>
    <s v="Cancelld"/>
    <s v="Non-Registered Customer info"/>
    <s v="Paid"/>
    <s v="Shipment"/>
    <n v="262"/>
    <n v="374.65999999999997"/>
  </r>
  <r>
    <s v="AD01-9362"/>
    <n v="2022"/>
    <s v="Jan"/>
    <s v="Website"/>
    <s v="Cash on Delivery"/>
    <s v="Cancelld"/>
    <s v="Non-Registered Customer info"/>
    <s v="Paid"/>
    <s v="Branch "/>
    <n v="256"/>
    <n v="366.08"/>
  </r>
  <r>
    <s v="AD01-9362"/>
    <n v="2022"/>
    <s v="Jan"/>
    <s v="Website"/>
    <s v="Cash on Delivery"/>
    <s v="Cancelld"/>
    <s v="Non-Registered Customer info"/>
    <s v="Paid"/>
    <s v="Branch "/>
    <n v="250"/>
    <n v="357.5"/>
  </r>
  <r>
    <s v="AD01-9362"/>
    <n v="2022"/>
    <s v="Jan"/>
    <s v="Website"/>
    <s v="Cash on Delivery"/>
    <s v="Cancelld"/>
    <s v="Non-Registered Customer info"/>
    <s v="Paid"/>
    <s v="Branch "/>
    <n v="259"/>
    <n v="370.37"/>
  </r>
  <r>
    <s v="AD01-9364"/>
    <n v="2022"/>
    <s v="Jan"/>
    <s v="Website"/>
    <s v="Cash on Delivery"/>
    <s v="Cancelld"/>
    <s v="Non-Registered Customer info"/>
    <s v="Paid"/>
    <s v="Branch "/>
    <n v="253"/>
    <n v="361.78999999999996"/>
  </r>
  <r>
    <s v="AD01-9362"/>
    <n v="2022"/>
    <s v="Jun"/>
    <s v="Website"/>
    <s v="Cash on Delivery"/>
    <s v="Cancelld"/>
    <s v="Non-Registered Customer info"/>
    <s v="Paid"/>
    <s v="Branch "/>
    <n v="184"/>
    <n v="263.12"/>
  </r>
  <r>
    <s v="AD01-9363"/>
    <n v="2022"/>
    <s v="Jun"/>
    <s v="Website"/>
    <s v="Cash on Delivery"/>
    <s v="Cancelld"/>
    <s v="Non-Registered Customer info"/>
    <s v="Paid"/>
    <s v="Branch "/>
    <n v="178"/>
    <n v="254.54"/>
  </r>
  <r>
    <s v="AD01-9364"/>
    <n v="2022"/>
    <s v="Jun"/>
    <s v="Website"/>
    <s v="Cash on Delivery"/>
    <s v="Cancelld"/>
    <s v="Non-Registered Customer info"/>
    <s v="Paid"/>
    <s v="Branch "/>
    <n v="172"/>
    <n v="245.95999999999998"/>
  </r>
  <r>
    <s v="AD01-9361"/>
    <n v="2022"/>
    <s v="Jun"/>
    <s v="Website"/>
    <s v="Cash on Delivery"/>
    <s v="Cancelld"/>
    <s v="Non-Registered Customer info"/>
    <s v="Paid"/>
    <s v="Branch "/>
    <n v="181"/>
    <n v="258.83"/>
  </r>
  <r>
    <s v="AD01-9363"/>
    <n v="2022"/>
    <s v="Jun"/>
    <s v="Website"/>
    <s v="Cash on Delivery"/>
    <s v="Cancelld"/>
    <s v="Non-Registered Customer info"/>
    <s v="Paid"/>
    <s v="Branch "/>
    <n v="175"/>
    <n v="250.25"/>
  </r>
  <r>
    <s v="AD01-9362"/>
    <n v="2022"/>
    <s v="Jun"/>
    <s v="Website"/>
    <s v="Cash on Delivery"/>
    <s v="Cancelld"/>
    <s v="Non-Registered Customer info"/>
    <s v="Paid"/>
    <s v="Branch "/>
    <n v="169"/>
    <n v="241.67000000000002"/>
  </r>
  <r>
    <s v="AD01-9361"/>
    <n v="2022"/>
    <s v="Mar"/>
    <s v="Website"/>
    <s v="Cash on Delivery"/>
    <s v="Cancelld"/>
    <s v="Non-Registered Customer info"/>
    <s v="Paid"/>
    <s v="Branch "/>
    <n v="232"/>
    <n v="331.76"/>
  </r>
  <r>
    <s v="AD01-9362"/>
    <n v="2022"/>
    <s v="Mar"/>
    <s v="Website"/>
    <s v="Cash on Delivery"/>
    <s v="Cancelld"/>
    <s v="Non-Registered Customer info"/>
    <s v="Paid"/>
    <s v="Branch "/>
    <n v="226"/>
    <n v="323.18"/>
  </r>
  <r>
    <s v="AD01-9362"/>
    <n v="2022"/>
    <s v="Mar"/>
    <s v="Website"/>
    <s v="Cash on Delivery"/>
    <s v="Cancelld"/>
    <s v="Non-Registered Customer info"/>
    <s v="Paid"/>
    <s v="Branch "/>
    <n v="220"/>
    <n v="314.60000000000002"/>
  </r>
  <r>
    <s v="AD01-9364"/>
    <n v="2022"/>
    <s v="Mar"/>
    <s v="Website"/>
    <s v="Cash on Delivery"/>
    <s v="Cancelld"/>
    <s v="Non-Registered Customer info"/>
    <s v="Paid"/>
    <s v="Branch "/>
    <n v="229"/>
    <n v="327.47000000000003"/>
  </r>
  <r>
    <s v="AD01-9361"/>
    <n v="2022"/>
    <s v="Mar"/>
    <s v="Website"/>
    <s v="Cash on Delivery"/>
    <s v="Cancelld"/>
    <s v="Non-Registered Customer info"/>
    <s v="Paid"/>
    <s v="Branch "/>
    <n v="223"/>
    <n v="318.89"/>
  </r>
  <r>
    <s v="AD01-9361"/>
    <n v="2022"/>
    <s v="Mar"/>
    <s v="Website"/>
    <s v="Cash on Delivery"/>
    <s v="Cancelld"/>
    <s v="Non-Registered Customer info"/>
    <s v="Paid"/>
    <s v="Branch "/>
    <n v="217"/>
    <n v="310.31"/>
  </r>
  <r>
    <s v="AD01-9362"/>
    <n v="2022"/>
    <s v="May"/>
    <s v="Website"/>
    <s v="Cash on Delivery"/>
    <s v="Cancelld"/>
    <s v="Non-Registered Customer info"/>
    <s v="Paid"/>
    <s v="Branch "/>
    <n v="196"/>
    <n v="280.27999999999997"/>
  </r>
  <r>
    <s v="AD01-9361"/>
    <n v="2022"/>
    <s v="May"/>
    <s v="Website"/>
    <s v="Cash on Delivery"/>
    <s v="Cancelld"/>
    <s v="Non-Registered Customer info"/>
    <s v="Paid"/>
    <s v="Branch "/>
    <n v="190"/>
    <n v="271.7"/>
  </r>
  <r>
    <s v="AD01-9361"/>
    <n v="2022"/>
    <s v="May"/>
    <s v="Website"/>
    <s v="Cash on Delivery"/>
    <s v="Cancelld"/>
    <s v="Non-Registered Customer info"/>
    <s v="Paid"/>
    <s v="Branch "/>
    <n v="199"/>
    <n v="284.57"/>
  </r>
  <r>
    <s v="AD01-9361"/>
    <n v="2022"/>
    <s v="May"/>
    <s v="Website"/>
    <s v="Cash on Delivery"/>
    <s v="Cancelld"/>
    <s v="Non-Registered Customer info"/>
    <s v="Paid"/>
    <s v="Branch "/>
    <n v="193"/>
    <n v="275.99"/>
  </r>
  <r>
    <s v="AD01-9361"/>
    <n v="2022"/>
    <s v="May"/>
    <s v="Website"/>
    <s v="Cash on Delivery"/>
    <s v="Cancelld"/>
    <s v="Non-Registered Customer info"/>
    <s v="Paid"/>
    <s v="Branch "/>
    <n v="187"/>
    <n v="267.40999999999997"/>
  </r>
  <r>
    <s v="AD01-9362"/>
    <n v="2022"/>
    <s v="Apr"/>
    <s v="Branches"/>
    <s v="Cash on Delivery"/>
    <s v="Cancelld"/>
    <s v="Non-Registered Customer info"/>
    <s v="Paid"/>
    <s v="Branch "/>
    <n v="278"/>
    <n v="397.53999999999996"/>
  </r>
  <r>
    <s v="AD01-9365"/>
    <n v="2022"/>
    <s v="Apr"/>
    <s v="Branches"/>
    <s v="Cash on Delivery"/>
    <s v="Cancelld"/>
    <s v="Non-Registered Customer info"/>
    <s v="Paid"/>
    <s v="Branch "/>
    <n v="326"/>
    <n v="466.18"/>
  </r>
  <r>
    <s v="AD01-9361"/>
    <n v="2022"/>
    <s v="Apr"/>
    <s v="Branches"/>
    <s v="Cash on Delivery"/>
    <s v="Cancelld"/>
    <s v="Non-Registered Customer info"/>
    <s v="Paid"/>
    <s v="Branch "/>
    <n v="280"/>
    <n v="400.4"/>
  </r>
  <r>
    <s v="AD01-9361"/>
    <n v="2022"/>
    <s v="Apr"/>
    <s v="Branches"/>
    <s v="Cash on Delivery"/>
    <s v="Cancelld"/>
    <s v="Non-Registered Customer info"/>
    <s v="Paid"/>
    <s v="Branch "/>
    <n v="834"/>
    <n v="1192.6199999999999"/>
  </r>
  <r>
    <s v="AD01-9361"/>
    <n v="2022"/>
    <s v="Apr"/>
    <s v="Branches"/>
    <s v="Cash on Delivery"/>
    <s v="Cancelld"/>
    <s v="Non-Registered Customer info"/>
    <s v="Paid"/>
    <s v="Branch "/>
    <n v="867"/>
    <n v="1239.81"/>
  </r>
  <r>
    <s v="AD01-9362"/>
    <n v="2022"/>
    <s v="Apr"/>
    <s v="Branches"/>
    <s v="Cash on Delivery"/>
    <s v="Cancelld"/>
    <s v="Non-Registered Customer info"/>
    <s v="Paid"/>
    <s v="Branch "/>
    <n v="931"/>
    <n v="1331.33"/>
  </r>
  <r>
    <s v="AD01-9362"/>
    <n v="2022"/>
    <s v="Apr"/>
    <s v="Branches"/>
    <s v="Cash on Delivery"/>
    <s v="Cancelld"/>
    <s v="Non-Registered Customer info"/>
    <s v="Paid"/>
    <s v="Branch "/>
    <n v="932"/>
    <n v="1332.76"/>
  </r>
  <r>
    <s v="AD01-9361"/>
    <n v="2022"/>
    <s v="Apr"/>
    <s v="Branches"/>
    <s v="Cash on Delivery"/>
    <s v="Cancelld"/>
    <s v="Non-Registered Customer info"/>
    <s v="Paid"/>
    <s v="Branch "/>
    <n v="933"/>
    <n v="1334.19"/>
  </r>
  <r>
    <s v="AD01-9362"/>
    <n v="2022"/>
    <s v="Apr"/>
    <s v="Branches"/>
    <s v="Cash on Delivery"/>
    <s v="Cancelld"/>
    <s v="Non-Registered Customer info"/>
    <s v="Paid"/>
    <s v="Branch "/>
    <n v="873"/>
    <n v="526.24"/>
  </r>
  <r>
    <s v="AD01-9361"/>
    <n v="2022"/>
    <s v="Apr"/>
    <s v="Branches"/>
    <s v="Cash on Delivery"/>
    <s v="Cancelld"/>
    <s v="Non-Registered Customer info"/>
    <s v="Paid"/>
    <s v="Branch "/>
    <n v="327"/>
    <n v="467.61"/>
  </r>
  <r>
    <s v="AD01-9361"/>
    <n v="2022"/>
    <s v="Apr"/>
    <s v="Branches"/>
    <s v="Cash on Delivery"/>
    <s v="Cancelld"/>
    <s v="Non-Registered Customer info"/>
    <s v="Paid"/>
    <s v="Branch "/>
    <n v="183"/>
    <n v="261.69"/>
  </r>
  <r>
    <s v="AD01-9362"/>
    <n v="2022"/>
    <s v="Apr"/>
    <s v="Branches"/>
    <s v="Cash on Delivery"/>
    <s v="Cancelld"/>
    <s v="Non-Registered Customer info"/>
    <s v="Paid"/>
    <s v="Branch "/>
    <n v="177"/>
    <n v="253.11"/>
  </r>
  <r>
    <s v="AD01-9361"/>
    <n v="2022"/>
    <s v="Apr"/>
    <s v="Branches"/>
    <s v="Cash on Delivery"/>
    <s v="Cancelld"/>
    <s v="Non-Registered Customer info"/>
    <s v="Paid"/>
    <s v="Branch "/>
    <n v="171"/>
    <n v="244.53"/>
  </r>
  <r>
    <s v="AD01-9361"/>
    <n v="2022"/>
    <s v="Apr"/>
    <s v="Branches"/>
    <s v="Cash on Delivery"/>
    <s v="Cancelld"/>
    <s v="Non-Registered Customer info"/>
    <s v="Paid"/>
    <s v="Branch "/>
    <n v="277"/>
    <n v="396.11"/>
  </r>
  <r>
    <s v="AD01-9364"/>
    <n v="2022"/>
    <s v="Apr"/>
    <s v="Branches"/>
    <s v="Cash on Delivery"/>
    <s v="Cancelld"/>
    <s v="Non-Registered Customer info"/>
    <s v="Paid"/>
    <s v="Branch "/>
    <n v="325"/>
    <n v="464.75"/>
  </r>
  <r>
    <s v="AD01-9362"/>
    <n v="2022"/>
    <s v="Apr"/>
    <s v="Branches"/>
    <s v="Cash on Delivery"/>
    <s v="Cancelld"/>
    <s v="Non-Registered Customer info"/>
    <s v="Paid"/>
    <s v="Branch "/>
    <n v="842"/>
    <n v="1204.06"/>
  </r>
  <r>
    <s v="AD01-9362"/>
    <n v="2022"/>
    <s v="Apr"/>
    <s v="Branches"/>
    <s v="Cash on Delivery"/>
    <s v="Cancelld"/>
    <s v="Non-Registered Customer info"/>
    <s v="Paid"/>
    <s v="Branch "/>
    <n v="876"/>
    <n v="1252.68"/>
  </r>
  <r>
    <s v="AD01-9362"/>
    <n v="2022"/>
    <s v="Aug"/>
    <s v="Branches"/>
    <s v="Cash on Delivery"/>
    <s v="Cancelld"/>
    <s v="Non-Registered Customer info"/>
    <s v="Paid"/>
    <s v="Branch "/>
    <n v="332"/>
    <n v="474.76"/>
  </r>
  <r>
    <s v="AD01-9362"/>
    <n v="2022"/>
    <s v="Aug"/>
    <s v="Branches"/>
    <s v="Cash on Delivery"/>
    <s v="Cancelld"/>
    <s v="Non-Registered Customer info"/>
    <s v="Paid"/>
    <s v="Branch "/>
    <n v="302"/>
    <n v="431.86"/>
  </r>
  <r>
    <s v="AD01-9364"/>
    <n v="2022"/>
    <s v="Aug"/>
    <s v="Branches"/>
    <s v="Cash on Delivery"/>
    <s v="Cancelld"/>
    <s v="Non-Registered Customer info"/>
    <s v="Paid"/>
    <s v="Branch "/>
    <n v="256"/>
    <n v="366.08"/>
  </r>
  <r>
    <s v="AD01-9363"/>
    <n v="2022"/>
    <s v="Aug"/>
    <s v="Branches"/>
    <s v="Cash on Delivery"/>
    <s v="Cancelld"/>
    <s v="Non-Registered Customer info"/>
    <s v="Paid"/>
    <s v="Branch "/>
    <n v="304"/>
    <n v="434.72"/>
  </r>
  <r>
    <s v="AD01-9361"/>
    <n v="2022"/>
    <s v="Aug"/>
    <s v="Branches"/>
    <s v="Cash on Delivery"/>
    <s v="Cancelld"/>
    <s v="Non-Registered Customer info"/>
    <s v="Paid"/>
    <s v="Branch "/>
    <n v="784"/>
    <n v="1121.1199999999999"/>
  </r>
  <r>
    <s v="AD01-9363"/>
    <n v="2022"/>
    <s v="Aug"/>
    <s v="Branches"/>
    <s v="Cash on Delivery"/>
    <s v="Cancelld"/>
    <s v="Non-Registered Customer info"/>
    <s v="Paid"/>
    <s v="Branch "/>
    <n v="837"/>
    <n v="1196.9099999999999"/>
  </r>
  <r>
    <s v="AD01-9362"/>
    <n v="2022"/>
    <s v="Aug"/>
    <s v="Branches"/>
    <s v="Cash on Delivery"/>
    <s v="Cancelld"/>
    <s v="Non-Registered Customer info"/>
    <s v="Paid"/>
    <s v="Branch "/>
    <n v="870"/>
    <n v="1244.0999999999999"/>
  </r>
  <r>
    <s v="AD01-9362"/>
    <n v="2022"/>
    <s v="Aug"/>
    <s v="Branches"/>
    <s v="Cash on Delivery"/>
    <s v="Cancelld"/>
    <s v="Non-Registered Customer info"/>
    <s v="Paid"/>
    <s v="Branch "/>
    <n v="942"/>
    <n v="1347.06"/>
  </r>
  <r>
    <s v="AD01-9362"/>
    <n v="2022"/>
    <s v="Aug"/>
    <s v="Branches"/>
    <s v="Cash on Delivery"/>
    <s v="Cancelld"/>
    <s v="Non-Registered Customer info"/>
    <s v="Paid"/>
    <s v="Branch "/>
    <n v="943"/>
    <n v="1348.49"/>
  </r>
  <r>
    <s v="AD01-9361"/>
    <n v="2022"/>
    <s v="Aug"/>
    <s v="Branches"/>
    <s v="Cash on Delivery"/>
    <s v="Cancelld"/>
    <s v="Non-Registered Customer info"/>
    <s v="Paid"/>
    <s v="Branch "/>
    <n v="944"/>
    <n v="1349.92"/>
  </r>
  <r>
    <s v="AD01-9362"/>
    <n v="2022"/>
    <s v="Aug"/>
    <s v="Branches"/>
    <s v="Cash on Delivery"/>
    <s v="Cancelld"/>
    <s v="Non-Registered Customer info"/>
    <s v="Paid"/>
    <s v="Branch "/>
    <n v="823"/>
    <n v="526.24"/>
  </r>
  <r>
    <s v="AD01-9361"/>
    <n v="2022"/>
    <s v="Aug"/>
    <s v="Branches"/>
    <s v="Cash on Delivery"/>
    <s v="Cancelld"/>
    <s v="Non-Registered Customer info"/>
    <s v="Paid"/>
    <s v="Branch "/>
    <n v="877"/>
    <n v="526.24"/>
  </r>
  <r>
    <s v="AD01-9361"/>
    <n v="2022"/>
    <s v="Aug"/>
    <s v="Branches"/>
    <s v="Cash on Delivery"/>
    <s v="Cancelld"/>
    <s v="Non-Registered Customer info"/>
    <s v="Paid"/>
    <s v="Branch "/>
    <n v="303"/>
    <n v="433.28999999999996"/>
  </r>
  <r>
    <s v="AD01-9363"/>
    <n v="2022"/>
    <s v="Aug"/>
    <s v="Branches"/>
    <s v="Cash on Delivery"/>
    <s v="Cancelld"/>
    <s v="Non-Registered Customer info"/>
    <s v="Paid"/>
    <s v="Branch "/>
    <n v="363"/>
    <n v="519.09"/>
  </r>
  <r>
    <s v="AD01-9364"/>
    <n v="2022"/>
    <s v="Aug"/>
    <s v="Branches"/>
    <s v="Cash on Delivery"/>
    <s v="Cancelld"/>
    <s v="Non-Registered Customer info"/>
    <s v="Paid"/>
    <s v="Branch "/>
    <n v="357"/>
    <n v="510.51"/>
  </r>
  <r>
    <s v="AD01-9363"/>
    <n v="2022"/>
    <s v="Aug"/>
    <s v="Branches"/>
    <s v="Cash on Delivery"/>
    <s v="Cancelld"/>
    <s v="Non-Registered Customer info"/>
    <s v="Paid"/>
    <s v="Branch "/>
    <n v="331"/>
    <n v="473.33"/>
  </r>
  <r>
    <s v="AD01-9362"/>
    <n v="2022"/>
    <s v="Aug"/>
    <s v="Branches"/>
    <s v="Cash on Delivery"/>
    <s v="Cancelld"/>
    <s v="Non-Registered Customer info"/>
    <s v="Paid"/>
    <s v="Branch "/>
    <n v="259"/>
    <n v="370.37"/>
  </r>
  <r>
    <s v="AD01-9362"/>
    <n v="2022"/>
    <s v="Aug"/>
    <s v="Branches"/>
    <s v="Cash on Delivery"/>
    <s v="Cancelld"/>
    <s v="Non-Registered Customer info"/>
    <s v="Paid"/>
    <s v="Branch "/>
    <n v="793"/>
    <n v="1133.99"/>
  </r>
  <r>
    <s v="AD01-9362"/>
    <n v="2022"/>
    <s v="Aug"/>
    <s v="Branches"/>
    <s v="Cash on Delivery"/>
    <s v="Cancelld"/>
    <s v="Non-Registered Customer info"/>
    <s v="Paid"/>
    <s v="Branch "/>
    <n v="846"/>
    <n v="1209.78"/>
  </r>
  <r>
    <s v="AD01-9362"/>
    <n v="2022"/>
    <s v="Aug"/>
    <s v="Branches"/>
    <s v="Cash on Delivery"/>
    <s v="Cancelld"/>
    <s v="Non-Registered Customer info"/>
    <s v="Paid"/>
    <s v="Branch "/>
    <n v="879"/>
    <n v="1256.97"/>
  </r>
  <r>
    <s v="AD01-9362"/>
    <n v="2022"/>
    <s v="Dec"/>
    <s v="Branches"/>
    <s v="Cash on Delivery"/>
    <s v="Cancelld"/>
    <s v="Non-Registered Customer info"/>
    <s v="Paid"/>
    <s v="Branch "/>
    <n v="308"/>
    <n v="440.44"/>
  </r>
  <r>
    <s v="AD01-9361"/>
    <n v="2022"/>
    <s v="Dec"/>
    <s v="Branches"/>
    <s v="Cash on Delivery"/>
    <s v="Cancelld"/>
    <s v="Non-Registered Customer info"/>
    <s v="Paid"/>
    <s v="Branch "/>
    <n v="236"/>
    <n v="337.48"/>
  </r>
  <r>
    <s v="AD01-9362"/>
    <n v="2022"/>
    <s v="Dec"/>
    <s v="Branches"/>
    <s v="Cash on Delivery"/>
    <s v="Cancelld"/>
    <s v="Non-Registered Customer info"/>
    <s v="Paid"/>
    <s v="Branch "/>
    <n v="284"/>
    <n v="406.12"/>
  </r>
  <r>
    <s v="AD01-9362"/>
    <n v="2022"/>
    <s v="Dec"/>
    <s v="Branches"/>
    <s v="Cash on Delivery"/>
    <s v="Cancelld"/>
    <s v="Non-Registered Customer info"/>
    <s v="Paid"/>
    <s v="Branch "/>
    <n v="310"/>
    <n v="443.3"/>
  </r>
  <r>
    <s v="AD01-9362"/>
    <n v="2022"/>
    <s v="Dec"/>
    <s v="Branches"/>
    <s v="Cash on Delivery"/>
    <s v="Cancelld"/>
    <s v="Non-Registered Customer info"/>
    <s v="Paid"/>
    <s v="Branch "/>
    <n v="238"/>
    <n v="340.34000000000003"/>
  </r>
  <r>
    <s v="AD01-9362"/>
    <n v="2022"/>
    <s v="Dec"/>
    <s v="Branches"/>
    <s v="Cash on Delivery"/>
    <s v="Cancelld"/>
    <s v="Non-Registered Customer info"/>
    <s v="Paid"/>
    <s v="Branch "/>
    <n v="280"/>
    <n v="400.4"/>
  </r>
  <r>
    <s v="AD01-9361"/>
    <n v="2022"/>
    <s v="Dec"/>
    <s v="Branches"/>
    <s v="Cash on Delivery"/>
    <s v="Cancelld"/>
    <s v="Non-Registered Customer info"/>
    <s v="Paid"/>
    <s v="Branch "/>
    <n v="787"/>
    <n v="1125.4099999999999"/>
  </r>
  <r>
    <s v="AD01-9361"/>
    <n v="2022"/>
    <s v="Dec"/>
    <s v="Branches"/>
    <s v="Cash on Delivery"/>
    <s v="Cancelld"/>
    <s v="Non-Registered Customer info"/>
    <s v="Paid"/>
    <s v="Branch "/>
    <n v="841"/>
    <n v="1202.6300000000001"/>
  </r>
  <r>
    <s v="AD01-9364"/>
    <n v="2022"/>
    <s v="Dec"/>
    <s v="Branches"/>
    <s v="Cash on Delivery"/>
    <s v="Cancelld"/>
    <s v="Non-Registered Customer info"/>
    <s v="Paid"/>
    <s v="Branch "/>
    <n v="874"/>
    <n v="1249.82"/>
  </r>
  <r>
    <s v="AD01-9361"/>
    <n v="2022"/>
    <s v="Dec"/>
    <s v="Branches"/>
    <s v="Cash on Delivery"/>
    <s v="Cancelld"/>
    <s v="Non-Registered Customer info"/>
    <s v="Paid"/>
    <s v="Branch "/>
    <n v="953"/>
    <n v="1362.79"/>
  </r>
  <r>
    <s v="AD01-9361"/>
    <n v="2022"/>
    <s v="Dec"/>
    <s v="Branches"/>
    <s v="Cash on Delivery"/>
    <s v="Cancelld"/>
    <s v="Non-Registered Customer info"/>
    <s v="Paid"/>
    <s v="Branch "/>
    <n v="954"/>
    <n v="1364.22"/>
  </r>
  <r>
    <s v="AD01-9364"/>
    <n v="2022"/>
    <s v="Dec"/>
    <s v="Branches"/>
    <s v="Cash on Delivery"/>
    <s v="Cancelld"/>
    <s v="Non-Registered Customer info"/>
    <s v="Paid"/>
    <s v="Branch "/>
    <n v="827"/>
    <n v="526.24"/>
  </r>
  <r>
    <s v="AD01-9361"/>
    <n v="2022"/>
    <s v="Dec"/>
    <s v="Branches"/>
    <s v="Cash on Delivery"/>
    <s v="Cancelld"/>
    <s v="Non-Registered Customer info"/>
    <s v="Paid"/>
    <s v="Branch "/>
    <n v="880"/>
    <n v="526.24"/>
  </r>
  <r>
    <s v="AD01-9361"/>
    <n v="2022"/>
    <s v="Dec"/>
    <s v="Branches"/>
    <s v="Cash on Delivery"/>
    <s v="Cancelld"/>
    <s v="Non-Registered Customer info"/>
    <s v="Paid"/>
    <s v="Branch "/>
    <n v="285"/>
    <n v="407.55"/>
  </r>
  <r>
    <s v="AD01-9362"/>
    <n v="2022"/>
    <s v="Dec"/>
    <s v="Branches"/>
    <s v="Cash on Delivery"/>
    <s v="Cancelld"/>
    <s v="Non-Registered Customer info"/>
    <s v="Paid"/>
    <s v="Branch "/>
    <n v="303"/>
    <n v="433.28999999999996"/>
  </r>
  <r>
    <s v="AD01-9361"/>
    <n v="2022"/>
    <s v="Dec"/>
    <s v="Branches"/>
    <s v="Cash on Delivery"/>
    <s v="Cancelld"/>
    <s v="Non-Registered Customer info"/>
    <s v="Paid"/>
    <s v="Branch "/>
    <n v="297"/>
    <n v="424.71"/>
  </r>
  <r>
    <s v="AD01-9361"/>
    <n v="2022"/>
    <s v="Dec"/>
    <s v="Branches"/>
    <s v="Cash on Delivery"/>
    <s v="Cancelld"/>
    <s v="Non-Registered Customer info"/>
    <s v="Paid"/>
    <s v="Branch "/>
    <n v="291"/>
    <n v="416.13"/>
  </r>
  <r>
    <s v="AD01-9362"/>
    <n v="2022"/>
    <s v="Dec"/>
    <s v="Branches"/>
    <s v="Cash on Delivery"/>
    <s v="Cancelld"/>
    <s v="Non-Registered Customer info"/>
    <s v="Paid"/>
    <s v="Branch "/>
    <n v="307"/>
    <n v="439.01"/>
  </r>
  <r>
    <s v="AD01-9361"/>
    <n v="2022"/>
    <s v="Dec"/>
    <s v="Branches"/>
    <s v="Cash on Delivery"/>
    <s v="Cancelld"/>
    <s v="Non-Registered Customer info"/>
    <s v="Paid"/>
    <s v="Branch "/>
    <n v="235"/>
    <n v="336.05"/>
  </r>
  <r>
    <s v="AD01-9362"/>
    <n v="2022"/>
    <s v="Dec"/>
    <s v="Branches"/>
    <s v="Cash on Delivery"/>
    <s v="Cancelld"/>
    <s v="Non-Registered Customer info"/>
    <s v="Paid"/>
    <s v="Branch "/>
    <n v="283"/>
    <n v="404.69"/>
  </r>
  <r>
    <s v="AD01-9362"/>
    <n v="2022"/>
    <s v="Dec"/>
    <s v="Branches"/>
    <s v="Cash on Delivery"/>
    <s v="Cancelld"/>
    <s v="Non-Registered Customer info"/>
    <s v="Paid"/>
    <s v="Branch "/>
    <n v="796"/>
    <n v="1138.28"/>
  </r>
  <r>
    <s v="AD01-9362"/>
    <n v="2022"/>
    <s v="Dec"/>
    <s v="Branches"/>
    <s v="Cash on Delivery"/>
    <s v="Cancelld"/>
    <s v="Non-Registered Customer info"/>
    <s v="Paid"/>
    <s v="Branch "/>
    <n v="883"/>
    <n v="1262.69"/>
  </r>
  <r>
    <s v="AD01-9364"/>
    <n v="2022"/>
    <s v="Feb"/>
    <s v="Branches"/>
    <s v="Cash on Delivery"/>
    <s v="Cancelld"/>
    <s v="Non-Registered Customer info"/>
    <s v="Paid"/>
    <s v="Branch "/>
    <n v="290"/>
    <n v="414.7"/>
  </r>
  <r>
    <s v="AD01-9361"/>
    <n v="2022"/>
    <s v="Feb"/>
    <s v="Branches"/>
    <s v="Cash on Delivery"/>
    <s v="Cancelld"/>
    <s v="Non-Registered Customer info"/>
    <s v="Paid"/>
    <s v="Branch "/>
    <n v="338"/>
    <n v="483.34000000000003"/>
  </r>
  <r>
    <s v="AD01-9364"/>
    <n v="2022"/>
    <s v="Feb"/>
    <s v="Branches"/>
    <s v="Cash on Delivery"/>
    <s v="Cancelld"/>
    <s v="Non-Registered Customer info"/>
    <s v="Paid"/>
    <s v="Branch "/>
    <n v="334"/>
    <n v="477.62"/>
  </r>
  <r>
    <s v="AD01-9362"/>
    <n v="2022"/>
    <s v="Feb"/>
    <s v="Branches"/>
    <s v="Cash on Delivery"/>
    <s v="Cancelld"/>
    <s v="Non-Registered Customer info"/>
    <s v="Paid"/>
    <s v="Branch "/>
    <n v="832"/>
    <n v="1189.76"/>
  </r>
  <r>
    <s v="AD01-9362"/>
    <n v="2022"/>
    <s v="Feb"/>
    <s v="Branches"/>
    <s v="Cash on Delivery"/>
    <s v="Cancelld"/>
    <s v="Non-Registered Customer info"/>
    <s v="Paid"/>
    <s v="Branch "/>
    <n v="865"/>
    <n v="1236.95"/>
  </r>
  <r>
    <s v="AD01-9362"/>
    <n v="2022"/>
    <s v="Feb"/>
    <s v="Branches"/>
    <s v="Cash on Delivery"/>
    <s v="Cancelld"/>
    <s v="Non-Registered Customer info"/>
    <s v="Paid"/>
    <s v="Branch "/>
    <n v="926"/>
    <n v="1324.18"/>
  </r>
  <r>
    <s v="AD01-9361"/>
    <n v="2022"/>
    <s v="Feb"/>
    <s v="Branches"/>
    <s v="Cash on Delivery"/>
    <s v="Cancelld"/>
    <s v="Non-Registered Customer info"/>
    <s v="Paid"/>
    <s v="Branch "/>
    <n v="927"/>
    <n v="1325.6100000000001"/>
  </r>
  <r>
    <s v="AD01-9364"/>
    <n v="2022"/>
    <s v="Feb"/>
    <s v="Branches"/>
    <s v="Cash on Delivery"/>
    <s v="Cancelld"/>
    <s v="Non-Registered Customer info"/>
    <s v="Paid"/>
    <s v="Branch "/>
    <n v="928"/>
    <n v="1327.04"/>
  </r>
  <r>
    <s v="AD01-9362"/>
    <n v="2022"/>
    <s v="Feb"/>
    <s v="Branches"/>
    <s v="Cash on Delivery"/>
    <s v="Cancelld"/>
    <s v="Non-Registered Customer info"/>
    <s v="Paid"/>
    <s v="Branch "/>
    <n v="871"/>
    <n v="526.24"/>
  </r>
  <r>
    <s v="AD01-9364"/>
    <n v="2022"/>
    <s v="Feb"/>
    <s v="Branches"/>
    <s v="Cash on Delivery"/>
    <s v="Cancelld"/>
    <s v="Non-Registered Customer info"/>
    <s v="Paid"/>
    <s v="Branch "/>
    <n v="213"/>
    <n v="304.59000000000003"/>
  </r>
  <r>
    <s v="AD01-9362"/>
    <n v="2022"/>
    <s v="Feb"/>
    <s v="Branches"/>
    <s v="Cash on Delivery"/>
    <s v="Cancelld"/>
    <s v="Non-Registered Customer info"/>
    <s v="Paid"/>
    <s v="Branch "/>
    <n v="207"/>
    <n v="296.01"/>
  </r>
  <r>
    <s v="AD01-9361"/>
    <n v="2022"/>
    <s v="Feb"/>
    <s v="Branches"/>
    <s v="Cash on Delivery"/>
    <s v="Cancelld"/>
    <s v="Non-Registered Customer info"/>
    <s v="Paid"/>
    <s v="Branch "/>
    <n v="289"/>
    <n v="413.27"/>
  </r>
  <r>
    <s v="AD01-9362"/>
    <n v="2022"/>
    <s v="Feb"/>
    <s v="Branches"/>
    <s v="Cash on Delivery"/>
    <s v="Cancelld"/>
    <s v="Non-Registered Customer info"/>
    <s v="Paid"/>
    <s v="Branch "/>
    <n v="337"/>
    <n v="481.90999999999997"/>
  </r>
  <r>
    <s v="AD01-9364"/>
    <n v="2022"/>
    <s v="Feb"/>
    <s v="Branches"/>
    <s v="Cash on Delivery"/>
    <s v="Cancelld"/>
    <s v="Non-Registered Customer info"/>
    <s v="Paid"/>
    <s v="Branch "/>
    <n v="841"/>
    <n v="1202.6300000000001"/>
  </r>
  <r>
    <s v="AD01-9361"/>
    <n v="2022"/>
    <s v="Feb"/>
    <s v="Branches"/>
    <s v="Cash on Delivery"/>
    <s v="Cancelld"/>
    <s v="Non-Registered Customer info"/>
    <s v="Paid"/>
    <s v="Branch "/>
    <n v="874"/>
    <n v="1249.82"/>
  </r>
  <r>
    <s v="AD01-9364"/>
    <n v="2022"/>
    <s v="Jan"/>
    <s v="Branches"/>
    <s v="Cash on Delivery"/>
    <s v="Cancelld"/>
    <s v="Non-Registered Customer info"/>
    <s v="Paid"/>
    <s v="Branch "/>
    <n v="296"/>
    <n v="423.28"/>
  </r>
  <r>
    <s v="AD01-9365"/>
    <n v="2022"/>
    <s v="Jan"/>
    <s v="Branches"/>
    <s v="Cash on Delivery"/>
    <s v="Cancelld"/>
    <s v="Non-Registered Customer info"/>
    <s v="Paid"/>
    <s v="Branch "/>
    <n v="292"/>
    <n v="417.56"/>
  </r>
  <r>
    <s v="AD01-9364"/>
    <n v="2022"/>
    <s v="Jan"/>
    <s v="Branches"/>
    <s v="Cash on Delivery"/>
    <s v="Cancelld"/>
    <s v="Non-Registered Customer info"/>
    <s v="Paid"/>
    <s v="Branch "/>
    <n v="340"/>
    <n v="486.2"/>
  </r>
  <r>
    <s v="AD01-9361"/>
    <n v="2022"/>
    <s v="Jan"/>
    <s v="Branches"/>
    <s v="Cash on Delivery"/>
    <s v="Cancelld"/>
    <s v="Non-Registered Customer info"/>
    <s v="Paid"/>
    <s v="Branch "/>
    <n v="831"/>
    <n v="1188.33"/>
  </r>
  <r>
    <s v="AD01-9362"/>
    <n v="2022"/>
    <s v="Jan"/>
    <s v="Branches"/>
    <s v="Cash on Delivery"/>
    <s v="Cancelld"/>
    <s v="Non-Registered Customer info"/>
    <s v="Paid"/>
    <s v="Branch "/>
    <n v="864"/>
    <n v="1235.52"/>
  </r>
  <r>
    <s v="AD01-9362"/>
    <n v="2022"/>
    <s v="Jan"/>
    <s v="Branches"/>
    <s v="Cash on Delivery"/>
    <s v="Cancelld"/>
    <s v="Non-Registered Customer info"/>
    <s v="Paid"/>
    <s v="Branch "/>
    <n v="923"/>
    <n v="1319.8899999999999"/>
  </r>
  <r>
    <s v="AD01-9361"/>
    <n v="2022"/>
    <s v="Jan"/>
    <s v="Branches"/>
    <s v="Cash on Delivery"/>
    <s v="Cancelld"/>
    <s v="Non-Registered Customer info"/>
    <s v="Paid"/>
    <s v="Branch "/>
    <n v="924"/>
    <n v="1321.32"/>
  </r>
  <r>
    <s v="AD01-9364"/>
    <n v="2022"/>
    <s v="Jan"/>
    <s v="Branches"/>
    <s v="Cash on Delivery"/>
    <s v="Cancelld"/>
    <s v="Non-Registered Customer info"/>
    <s v="Paid"/>
    <s v="Branch "/>
    <n v="925"/>
    <n v="1322.75"/>
  </r>
  <r>
    <s v="AD01-9362"/>
    <n v="2022"/>
    <s v="Jan"/>
    <s v="Branches"/>
    <s v="Cash on Delivery"/>
    <s v="Cancelld"/>
    <s v="Non-Registered Customer info"/>
    <s v="Paid"/>
    <s v="Branch "/>
    <n v="870"/>
    <n v="526.24"/>
  </r>
  <r>
    <s v="AD01-9362"/>
    <n v="2022"/>
    <s v="Jan"/>
    <s v="Branches"/>
    <s v="Cash on Delivery"/>
    <s v="Cancelld"/>
    <s v="Non-Registered Customer info"/>
    <s v="Paid"/>
    <s v="Branch "/>
    <n v="339"/>
    <n v="484.77"/>
  </r>
  <r>
    <s v="AD01-9364"/>
    <n v="2022"/>
    <s v="Jan"/>
    <s v="Branches"/>
    <s v="Cash on Delivery"/>
    <s v="Cancelld"/>
    <s v="Non-Registered Customer info"/>
    <s v="Paid"/>
    <s v="Branch "/>
    <n v="231"/>
    <n v="330.33"/>
  </r>
  <r>
    <s v="AD01-9361"/>
    <n v="2022"/>
    <s v="Jan"/>
    <s v="Branches"/>
    <s v="Cash on Delivery"/>
    <s v="Cancelld"/>
    <s v="Non-Registered Customer info"/>
    <s v="Paid"/>
    <s v="Branch "/>
    <n v="225"/>
    <n v="321.75"/>
  </r>
  <r>
    <s v="AD01-9365"/>
    <n v="2022"/>
    <s v="Jan"/>
    <s v="Branches"/>
    <s v="Cash on Delivery"/>
    <s v="Cancelld"/>
    <s v="Non-Registered Customer info"/>
    <s v="Paid"/>
    <s v="Branch "/>
    <n v="219"/>
    <n v="313.17"/>
  </r>
  <r>
    <s v="AD01-9361"/>
    <n v="2022"/>
    <s v="Jan"/>
    <s v="Branches"/>
    <s v="Cash on Delivery"/>
    <s v="Cancelld"/>
    <s v="Non-Registered Customer info"/>
    <s v="Paid"/>
    <s v="Branch "/>
    <n v="295"/>
    <n v="421.85"/>
  </r>
  <r>
    <s v="AD01-9362"/>
    <n v="2022"/>
    <s v="Jan"/>
    <s v="Branches"/>
    <s v="Cash on Delivery"/>
    <s v="Cancelld"/>
    <s v="Non-Registered Customer info"/>
    <s v="Paid"/>
    <s v="Branch "/>
    <n v="343"/>
    <n v="490.49"/>
  </r>
  <r>
    <s v="AD01-9364"/>
    <n v="2022"/>
    <s v="Jan"/>
    <s v="Branches"/>
    <s v="Cash on Delivery"/>
    <s v="Cancelld"/>
    <s v="Non-Registered Customer info"/>
    <s v="Paid"/>
    <s v="Branch "/>
    <n v="840"/>
    <n v="1201.2"/>
  </r>
  <r>
    <s v="AD01-9362"/>
    <n v="2022"/>
    <s v="Jan"/>
    <s v="Branches"/>
    <s v="Cash on Delivery"/>
    <s v="Cancelld"/>
    <s v="Non-Registered Customer info"/>
    <s v="Refunded"/>
    <s v="Branch "/>
    <n v="873"/>
    <n v="1248.3899999999999"/>
  </r>
  <r>
    <s v="AD01-9363"/>
    <n v="2022"/>
    <s v="Jul"/>
    <s v="Branches"/>
    <s v="Cash on Delivery"/>
    <s v="Cancelld"/>
    <s v="Non-Registered Customer info"/>
    <s v="Refunded"/>
    <s v="Branch "/>
    <n v="338"/>
    <n v="483.34000000000003"/>
  </r>
  <r>
    <s v="AD01-9361"/>
    <n v="2022"/>
    <s v="Jul"/>
    <s v="Branches"/>
    <s v="Cash on Delivery"/>
    <s v="Cancelld"/>
    <s v="Non-Registered Customer info"/>
    <s v="Refunded"/>
    <s v="Branch "/>
    <n v="260"/>
    <n v="371.8"/>
  </r>
  <r>
    <s v="AD01-9364"/>
    <n v="2022"/>
    <s v="Jul"/>
    <s v="Branches"/>
    <s v="Cash on Delivery"/>
    <s v="Cancelld"/>
    <s v="Non-Registered Customer info"/>
    <s v="Refunded"/>
    <s v="Branch "/>
    <n v="308"/>
    <n v="440.44"/>
  </r>
  <r>
    <s v="AD01-9365"/>
    <n v="2022"/>
    <s v="Jul"/>
    <s v="Branches"/>
    <s v="Cash on Delivery"/>
    <s v="Cancelld"/>
    <s v="Non-Registered Customer info"/>
    <s v="Refunded"/>
    <s v="Branch "/>
    <n v="334"/>
    <n v="477.62"/>
  </r>
  <r>
    <s v="AD01-9364"/>
    <n v="2022"/>
    <s v="Jul"/>
    <s v="Branches"/>
    <s v="Cash on Delivery"/>
    <s v="Cancelld"/>
    <s v="Non-Registered Customer info"/>
    <s v="Refunded"/>
    <s v="Branch "/>
    <n v="262"/>
    <n v="374.65999999999997"/>
  </r>
  <r>
    <s v="AD01-9362"/>
    <n v="2022"/>
    <s v="Jul"/>
    <s v="Branches"/>
    <s v="Cash on Delivery"/>
    <s v="Cancelld"/>
    <s v="Non-Registered Customer info"/>
    <s v="Refunded"/>
    <s v="Branch "/>
    <n v="310"/>
    <n v="443.3"/>
  </r>
  <r>
    <s v="AD01-9362"/>
    <n v="2022"/>
    <s v="Jul"/>
    <s v="Branches"/>
    <s v="Cash on Delivery"/>
    <s v="Cancelld"/>
    <s v="Non-Registered Customer info"/>
    <s v="Refunded"/>
    <s v="Branch "/>
    <n v="783"/>
    <n v="1119.69"/>
  </r>
  <r>
    <s v="AD01-9361"/>
    <n v="2022"/>
    <s v="Jul"/>
    <s v="Branches"/>
    <s v="Cash on Delivery"/>
    <s v="Cancelld"/>
    <s v="Non-Registered Customer info"/>
    <s v="Refunded"/>
    <s v="Branch "/>
    <n v="836"/>
    <n v="1195.48"/>
  </r>
  <r>
    <s v="AD01-9361"/>
    <n v="2022"/>
    <s v="Jul"/>
    <s v="Branches"/>
    <s v="Cash on Delivery"/>
    <s v="Cancelld"/>
    <s v="Non-Registered Customer info"/>
    <s v="Refunded"/>
    <s v="Branch "/>
    <n v="939"/>
    <n v="1342.77"/>
  </r>
  <r>
    <s v="AD01-9362"/>
    <n v="2022"/>
    <s v="Jul"/>
    <s v="Branches"/>
    <s v="Cash on Delivery"/>
    <s v="Cancelld"/>
    <s v="Non-Registered Customer info"/>
    <s v="Refunded"/>
    <s v="Branch "/>
    <n v="940"/>
    <n v="1344.2"/>
  </r>
  <r>
    <s v="AD01-9364"/>
    <n v="2022"/>
    <s v="Jul"/>
    <s v="Branches"/>
    <s v="Cash on Delivery"/>
    <s v="Cancelld"/>
    <s v="Non-Registered Customer info"/>
    <s v="Refunded"/>
    <s v="Branch "/>
    <n v="941"/>
    <n v="1345.63"/>
  </r>
  <r>
    <s v="AD01-9364"/>
    <n v="2022"/>
    <s v="Jul"/>
    <s v="Branches"/>
    <s v="Cash on Delivery"/>
    <s v="Cancelld"/>
    <s v="Non-Registered Customer info"/>
    <s v="Refunded"/>
    <s v="Branch "/>
    <n v="876"/>
    <n v="526.24"/>
  </r>
  <r>
    <s v="AD01-9362"/>
    <n v="2022"/>
    <s v="Jul"/>
    <s v="Branches"/>
    <s v="Cash on Delivery"/>
    <s v="Cancelld"/>
    <s v="Non-Registered Customer info"/>
    <s v="Refunded"/>
    <s v="Branch "/>
    <n v="309"/>
    <n v="441.87"/>
  </r>
  <r>
    <s v="AD01-9361"/>
    <n v="2022"/>
    <s v="Jul"/>
    <s v="Branches"/>
    <s v="Cash on Delivery"/>
    <s v="Cancelld"/>
    <s v="Non-Registered Customer info"/>
    <s v="Refunded"/>
    <s v="Branch "/>
    <n v="135"/>
    <n v="193.05"/>
  </r>
  <r>
    <s v="AD01-9364"/>
    <n v="2022"/>
    <s v="Jul"/>
    <s v="Branches"/>
    <s v="Cash on Delivery"/>
    <s v="Cancelld"/>
    <s v="Non-Registered Customer info"/>
    <s v="Refunded"/>
    <s v="Branch "/>
    <n v="129"/>
    <n v="184.47"/>
  </r>
  <r>
    <s v="AD01-9361"/>
    <n v="2022"/>
    <s v="Jul"/>
    <s v="Branches"/>
    <s v="Cash on Delivery"/>
    <s v="Cancelld"/>
    <s v="Non-Registered Customer info"/>
    <s v="Refunded"/>
    <s v="Branch "/>
    <n v="369"/>
    <n v="527.66999999999996"/>
  </r>
  <r>
    <s v="AD01-9362"/>
    <n v="2022"/>
    <s v="Jul"/>
    <s v="Branches"/>
    <s v="Cash on Delivery"/>
    <s v="Cancelld"/>
    <s v="Non-Registered Customer info"/>
    <s v="Refunded"/>
    <s v="Branch "/>
    <n v="337"/>
    <n v="481.90999999999997"/>
  </r>
  <r>
    <s v="AD01-9361"/>
    <n v="2022"/>
    <s v="Jul"/>
    <s v="Branches"/>
    <s v="Cash on Delivery"/>
    <s v="Cancelld"/>
    <s v="Non-Registered Customer info"/>
    <s v="Refunded"/>
    <s v="Branch "/>
    <n v="265"/>
    <n v="378.95"/>
  </r>
  <r>
    <s v="AD01-9365"/>
    <n v="2022"/>
    <s v="Jul"/>
    <s v="Branches"/>
    <s v="Cash on Delivery"/>
    <s v="Cancelld"/>
    <s v="Non-Registered Customer info"/>
    <s v="Refunded"/>
    <s v="Branch "/>
    <n v="307"/>
    <n v="439.01"/>
  </r>
  <r>
    <s v="AD01-9364"/>
    <n v="2022"/>
    <s v="Jul"/>
    <s v="Branches"/>
    <s v="Cash on Delivery"/>
    <s v="Cancelld"/>
    <s v="Non-Registered Customer info"/>
    <s v="Refunded"/>
    <s v="Branch "/>
    <n v="792"/>
    <n v="1132.56"/>
  </r>
  <r>
    <s v="AD01-9362"/>
    <n v="2022"/>
    <s v="Jul"/>
    <s v="Branches"/>
    <s v="Cash on Delivery"/>
    <s v="Cancelld"/>
    <s v="Non-Registered Customer info"/>
    <s v="Refunded"/>
    <s v="Branch "/>
    <n v="845"/>
    <n v="1208.3499999999999"/>
  </r>
  <r>
    <s v="AD01-9363"/>
    <n v="2022"/>
    <s v="Jul"/>
    <s v="Branches"/>
    <s v="Cash on Delivery"/>
    <s v="Cancelld"/>
    <s v="Non-Registered Customer info"/>
    <s v="Refunded"/>
    <s v="Branch "/>
    <n v="878"/>
    <n v="1255.54"/>
  </r>
  <r>
    <s v="AD01-9361"/>
    <n v="2022"/>
    <s v="Jun"/>
    <s v="Branches"/>
    <s v="Cash on Delivery"/>
    <s v="Cancelld"/>
    <s v="Non-Registered Customer info"/>
    <s v="Refunded"/>
    <s v="Branch "/>
    <n v="266"/>
    <n v="380.38"/>
  </r>
  <r>
    <s v="AD01-9363"/>
    <n v="2022"/>
    <s v="Jun"/>
    <s v="Branches"/>
    <s v="Cash on Delivery"/>
    <s v="Cancelld"/>
    <s v="Non-Registered Customer info"/>
    <s v="Refunded"/>
    <s v="Branch "/>
    <n v="314"/>
    <n v="449.02"/>
  </r>
  <r>
    <s v="AD01-9362"/>
    <n v="2022"/>
    <s v="Jun"/>
    <s v="Branches"/>
    <s v="Cash on Delivery"/>
    <s v="Cancelld"/>
    <s v="Non-Registered Customer info"/>
    <s v="Refunded"/>
    <s v="Branch "/>
    <n v="268"/>
    <n v="383.24"/>
  </r>
  <r>
    <s v="AD01-9361"/>
    <n v="2022"/>
    <s v="Jun"/>
    <s v="Branches"/>
    <s v="Cash on Delivery"/>
    <s v="Cancelld"/>
    <s v="Non-Registered Customer info"/>
    <s v="Refunded"/>
    <s v="Branch "/>
    <n v="316"/>
    <n v="451.88"/>
  </r>
  <r>
    <s v="AD01-9362"/>
    <n v="2022"/>
    <s v="Jun"/>
    <s v="Branches"/>
    <s v="Cash on Delivery"/>
    <s v="Cancelld"/>
    <s v="Non-Registered Customer info"/>
    <s v="Refunded"/>
    <s v="Branch "/>
    <n v="835"/>
    <n v="1194.05"/>
  </r>
  <r>
    <s v="AD01-9362"/>
    <n v="2022"/>
    <s v="Jun"/>
    <s v="Branches"/>
    <s v="Cash on Delivery"/>
    <s v="Cancelld"/>
    <s v="Non-Registered Customer info"/>
    <s v="Refunded"/>
    <s v="Branch "/>
    <n v="869"/>
    <n v="1242.67"/>
  </r>
  <r>
    <s v="AD01-9362"/>
    <n v="2022"/>
    <s v="Jun"/>
    <s v="Branches"/>
    <s v="Cash on Delivery"/>
    <s v="Cancelld"/>
    <s v="Non-Registered Customer info"/>
    <s v="Refunded"/>
    <s v="Branch "/>
    <n v="937"/>
    <n v="1339.9099999999999"/>
  </r>
  <r>
    <s v="AD01-9361"/>
    <n v="2022"/>
    <s v="Jun"/>
    <s v="Branches"/>
    <s v="Cash on Delivery"/>
    <s v="Cancelld"/>
    <s v="Non-Registered Customer info"/>
    <s v="Refunded"/>
    <s v="Branch "/>
    <n v="938"/>
    <n v="1341.34"/>
  </r>
  <r>
    <s v="AD01-9361"/>
    <n v="2022"/>
    <s v="Jun"/>
    <s v="Branches"/>
    <s v="Cash on Delivery"/>
    <s v="Cancelld"/>
    <s v="Non-Registered Customer info"/>
    <s v="Refunded"/>
    <s v="Branch "/>
    <n v="875"/>
    <n v="526.24"/>
  </r>
  <r>
    <s v="AD01-9363"/>
    <n v="2022"/>
    <s v="Jun"/>
    <s v="Branches"/>
    <s v="Cash on Delivery"/>
    <s v="Cancelld"/>
    <s v="Non-Registered Customer info"/>
    <s v="Refunded"/>
    <s v="Branch "/>
    <n v="315"/>
    <n v="450.45"/>
  </r>
  <r>
    <s v="AD01-9362"/>
    <n v="2022"/>
    <s v="Jun"/>
    <s v="Branches"/>
    <s v="Cash on Delivery"/>
    <s v="Cancelld"/>
    <s v="Non-Registered Customer info"/>
    <s v="Refunded"/>
    <s v="Branch "/>
    <n v="153"/>
    <n v="218.79"/>
  </r>
  <r>
    <s v="AD01-9362"/>
    <n v="2022"/>
    <s v="Jun"/>
    <s v="Branches"/>
    <s v="Cash on Delivery"/>
    <s v="Cancelld"/>
    <s v="Non-Registered Customer info"/>
    <s v="Refunded"/>
    <s v="Branch "/>
    <n v="147"/>
    <n v="210.21"/>
  </r>
  <r>
    <s v="AD01-9361"/>
    <n v="2022"/>
    <s v="Jun"/>
    <s v="Branches"/>
    <s v="Cash on Delivery"/>
    <s v="Cancelld"/>
    <s v="Non-Registered Customer info"/>
    <s v="Refunded"/>
    <s v="Branch "/>
    <n v="141"/>
    <n v="201.63"/>
  </r>
  <r>
    <s v="AD01-9364"/>
    <n v="2022"/>
    <s v="Jun"/>
    <s v="Branches"/>
    <s v="Cash on Delivery"/>
    <s v="Cancelld"/>
    <s v="Non-Registered Customer info"/>
    <s v="Refunded"/>
    <s v="Branch "/>
    <n v="313"/>
    <n v="447.59000000000003"/>
  </r>
  <r>
    <s v="AD01-9362"/>
    <n v="2022"/>
    <s v="Jun"/>
    <s v="Branches"/>
    <s v="Cash on Delivery"/>
    <s v="Cancelld"/>
    <s v="Non-Registered Customer info"/>
    <s v="Refunded"/>
    <s v="Branch "/>
    <n v="844"/>
    <n v="1206.92"/>
  </r>
  <r>
    <s v="AD01-9362"/>
    <n v="2022"/>
    <s v="Jun"/>
    <s v="Branches"/>
    <s v="Cash on Delivery"/>
    <s v="Cancelld"/>
    <s v="Non-Registered Customer info"/>
    <s v="Refunded"/>
    <s v="Branch "/>
    <n v="877"/>
    <n v="1254.1100000000001"/>
  </r>
  <r>
    <s v="AD01-9362"/>
    <n v="2022"/>
    <s v="Mar"/>
    <s v="Branches"/>
    <s v="Cash on Delivery"/>
    <s v="Cancelld"/>
    <s v="Non-Registered Customer info"/>
    <s v="Refunded"/>
    <s v="Branch "/>
    <n v="284"/>
    <n v="406.12"/>
  </r>
  <r>
    <s v="AD01-9364"/>
    <n v="2022"/>
    <s v="Mar"/>
    <s v="Branches"/>
    <s v="Cash on Delivery"/>
    <s v="Cancelld"/>
    <s v="Non-Registered Customer info"/>
    <s v="Refunded"/>
    <s v="Branch "/>
    <n v="332"/>
    <n v="474.76"/>
  </r>
  <r>
    <s v="AD01-9362"/>
    <n v="2022"/>
    <s v="Mar"/>
    <s v="Branches"/>
    <s v="Cash on Delivery"/>
    <s v="Cancelld"/>
    <s v="Non-Registered Customer info"/>
    <s v="Refunded"/>
    <s v="Branch "/>
    <n v="286"/>
    <n v="408.98"/>
  </r>
  <r>
    <s v="AD01-9361"/>
    <n v="2022"/>
    <s v="Mar"/>
    <s v="Branches"/>
    <s v="Cash on Delivery"/>
    <s v="Cancelld"/>
    <s v="Non-Registered Customer info"/>
    <s v="Refunded"/>
    <s v="Branch "/>
    <n v="328"/>
    <n v="469.03999999999996"/>
  </r>
  <r>
    <s v="AD01-9365"/>
    <n v="2022"/>
    <s v="Mar"/>
    <s v="Branches"/>
    <s v="Cash on Delivery"/>
    <s v="Cancelld"/>
    <s v="Non-Registered Customer info"/>
    <s v="Refunded"/>
    <s v="Branch "/>
    <n v="833"/>
    <n v="1191.19"/>
  </r>
  <r>
    <s v="AD01-9361"/>
    <n v="2022"/>
    <s v="Mar"/>
    <s v="Branches"/>
    <s v="Cash on Delivery"/>
    <s v="Cancelld"/>
    <s v="Non-Registered Customer info"/>
    <s v="Refunded"/>
    <s v="Branch "/>
    <n v="866"/>
    <n v="1238.3800000000001"/>
  </r>
  <r>
    <s v="AD01-9364"/>
    <n v="2022"/>
    <s v="Mar"/>
    <s v="Branches"/>
    <s v="Cash on Delivery"/>
    <s v="Cancelld"/>
    <s v="Non-Registered Customer info"/>
    <s v="Refunded"/>
    <s v="Branch "/>
    <n v="929"/>
    <n v="1328.47"/>
  </r>
  <r>
    <s v="AD01-9362"/>
    <n v="2022"/>
    <s v="Mar"/>
    <s v="Branches"/>
    <s v="Cash on Delivery"/>
    <s v="Cancelld"/>
    <s v="Non-Registered Customer info"/>
    <s v="Refunded"/>
    <s v="Branch "/>
    <n v="930"/>
    <n v="1329.9"/>
  </r>
  <r>
    <s v="AD01-9364"/>
    <n v="2022"/>
    <s v="Mar"/>
    <s v="Branches"/>
    <s v="Cash on Delivery"/>
    <s v="Cancelld"/>
    <s v="Non-Registered Customer info"/>
    <s v="Refunded"/>
    <s v="Branch "/>
    <n v="872"/>
    <n v="526.24"/>
  </r>
  <r>
    <s v="AD01-9361"/>
    <n v="2022"/>
    <s v="Mar"/>
    <s v="Branches"/>
    <s v="Cash on Delivery"/>
    <s v="Cancelld"/>
    <s v="Non-Registered Customer info"/>
    <s v="Refunded"/>
    <s v="Branch "/>
    <n v="333"/>
    <n v="476.19"/>
  </r>
  <r>
    <s v="AD01-9362"/>
    <n v="2022"/>
    <s v="Mar"/>
    <s v="Branches"/>
    <s v="Cash on Delivery"/>
    <s v="Cancelld"/>
    <s v="Non-Registered Customer info"/>
    <s v="Refunded"/>
    <s v="Branch "/>
    <n v="201"/>
    <n v="287.43"/>
  </r>
  <r>
    <s v="AD01-9362"/>
    <n v="2022"/>
    <s v="Mar"/>
    <s v="Branches"/>
    <s v="Cash on Delivery"/>
    <s v="Cancelld"/>
    <s v="Non-Registered Customer info"/>
    <s v="Refunded"/>
    <s v="Branch "/>
    <n v="195"/>
    <n v="278.85000000000002"/>
  </r>
  <r>
    <s v="AD01-9365"/>
    <n v="2022"/>
    <s v="Mar"/>
    <s v="Branches"/>
    <s v="Cash on Delivery"/>
    <s v="Cancelld"/>
    <s v="Non-Registered Customer info"/>
    <s v="Refunded"/>
    <s v="Branch "/>
    <n v="189"/>
    <n v="270.27"/>
  </r>
  <r>
    <s v="AD01-9362"/>
    <n v="2022"/>
    <s v="Mar"/>
    <s v="Branches"/>
    <s v="Cash on Delivery"/>
    <s v="Cancelld"/>
    <s v="Non-Registered Customer info"/>
    <s v="Refunded"/>
    <s v="Branch "/>
    <n v="283"/>
    <n v="404.69"/>
  </r>
  <r>
    <s v="AD01-9362"/>
    <n v="2022"/>
    <s v="Mar"/>
    <s v="Branches"/>
    <s v="Cash on Delivery"/>
    <s v="Cancelld"/>
    <s v="Non-Registered Customer info"/>
    <s v="Refunded"/>
    <s v="Branch "/>
    <n v="331"/>
    <n v="473.33"/>
  </r>
  <r>
    <s v="AD01-9362"/>
    <n v="2022"/>
    <s v="Mar"/>
    <s v="Branches"/>
    <s v="Cash on Delivery"/>
    <s v="Cancelld"/>
    <s v="Non-Registered Customer info"/>
    <s v="Refunded"/>
    <s v="Branch "/>
    <n v="875"/>
    <n v="1251.25"/>
  </r>
  <r>
    <s v="AD01-9361"/>
    <n v="2022"/>
    <s v="May"/>
    <s v="Branches"/>
    <s v="Cash on Delivery"/>
    <s v="Cancelld"/>
    <s v="Non-Registered Customer info"/>
    <s v="Refunded"/>
    <s v="Branch "/>
    <n v="272"/>
    <n v="388.96"/>
  </r>
  <r>
    <s v="AD01-9361"/>
    <n v="2022"/>
    <s v="May"/>
    <s v="Branches"/>
    <s v="Cash on Delivery"/>
    <s v="Cancelld"/>
    <s v="Non-Registered Customer info"/>
    <s v="Refunded"/>
    <s v="Branch "/>
    <n v="320"/>
    <n v="457.6"/>
  </r>
  <r>
    <s v="AD01-9361"/>
    <n v="2022"/>
    <s v="May"/>
    <s v="Branches"/>
    <s v="Cash on Delivery"/>
    <s v="Cancelld"/>
    <s v="Non-Registered Customer info"/>
    <s v="Refunded"/>
    <s v="Branch "/>
    <n v="274"/>
    <n v="391.82"/>
  </r>
  <r>
    <s v="AD01-9361"/>
    <n v="2022"/>
    <s v="May"/>
    <s v="Branches"/>
    <s v="Cash on Delivery"/>
    <s v="Cancelld"/>
    <s v="Non-Registered Customer info"/>
    <s v="Refunded"/>
    <s v="Branch "/>
    <n v="322"/>
    <n v="460.46000000000004"/>
  </r>
  <r>
    <s v="AD01-9361"/>
    <n v="2022"/>
    <s v="May"/>
    <s v="Branches"/>
    <s v="Cash on Delivery"/>
    <s v="Cancelld"/>
    <s v="Non-Registered Customer info"/>
    <s v="Refunded"/>
    <s v="Branch "/>
    <n v="868"/>
    <n v="1241.24"/>
  </r>
  <r>
    <s v="AD01-9361"/>
    <n v="2022"/>
    <s v="May"/>
    <s v="Branches"/>
    <s v="Cash on Delivery"/>
    <s v="Cancelld"/>
    <s v="Non-Registered Customer info"/>
    <s v="Refunded"/>
    <s v="Branch "/>
    <n v="934"/>
    <n v="1335.62"/>
  </r>
  <r>
    <s v="AD01-9363"/>
    <n v="2022"/>
    <s v="May"/>
    <s v="Branches"/>
    <s v="Cash on Delivery"/>
    <s v="Cancelld"/>
    <s v="Non-Registered Customer info"/>
    <s v="Refunded"/>
    <s v="Branch "/>
    <n v="935"/>
    <n v="1337.05"/>
  </r>
  <r>
    <s v="AD01-9362"/>
    <n v="2022"/>
    <s v="May"/>
    <s v="Branches"/>
    <s v="Cash on Delivery"/>
    <s v="Cancelld"/>
    <s v="Non-Registered Customer info"/>
    <s v="Refunded"/>
    <s v="Branch "/>
    <n v="936"/>
    <n v="1338.48"/>
  </r>
  <r>
    <s v="AD01-9363"/>
    <n v="2022"/>
    <s v="May"/>
    <s v="Branches"/>
    <s v="Cash on Delivery"/>
    <s v="Cancelld"/>
    <s v="Non-Registered Customer info"/>
    <s v="Refunded"/>
    <s v="Branch "/>
    <n v="874"/>
    <n v="526.24"/>
  </r>
  <r>
    <s v="AD01-9362"/>
    <n v="2022"/>
    <s v="May"/>
    <s v="Branches"/>
    <s v="Cash on Delivery"/>
    <s v="Cancelld"/>
    <s v="Non-Registered Customer info"/>
    <s v="Refunded"/>
    <s v="Branch "/>
    <n v="321"/>
    <n v="459.03"/>
  </r>
  <r>
    <s v="AD01-9361"/>
    <n v="2022"/>
    <s v="May"/>
    <s v="Branches"/>
    <s v="Cash on Delivery"/>
    <s v="Cancelld"/>
    <s v="Non-Registered Customer info"/>
    <s v="Refunded"/>
    <s v="Branch "/>
    <n v="165"/>
    <n v="235.95"/>
  </r>
  <r>
    <s v="AD01-9361"/>
    <n v="2022"/>
    <s v="May"/>
    <s v="Branches"/>
    <s v="Cash on Delivery"/>
    <s v="Cancelld"/>
    <s v="Non-Registered Customer info"/>
    <s v="Refunded"/>
    <s v="Branch "/>
    <n v="159"/>
    <n v="227.37"/>
  </r>
  <r>
    <s v="AD01-9362"/>
    <n v="2022"/>
    <s v="May"/>
    <s v="Branches"/>
    <s v="Cash on Delivery"/>
    <s v="Cancelld"/>
    <s v="Non-Registered Customer info"/>
    <s v="Refunded"/>
    <s v="Branch "/>
    <n v="271"/>
    <n v="387.53"/>
  </r>
  <r>
    <s v="AD01-9361"/>
    <n v="2022"/>
    <s v="May"/>
    <s v="Branches"/>
    <s v="Cash on Delivery"/>
    <s v="Cancelld"/>
    <s v="Non-Registered Customer info"/>
    <s v="Refunded"/>
    <s v="Branch "/>
    <n v="319"/>
    <n v="456.16999999999996"/>
  </r>
  <r>
    <s v="AD01-9361"/>
    <n v="2022"/>
    <s v="May"/>
    <s v="Branches"/>
    <s v="Cash on Delivery"/>
    <s v="Cancelld"/>
    <s v="Non-Registered Customer info"/>
    <s v="Refunded"/>
    <s v="Branch "/>
    <n v="843"/>
    <n v="1205.49"/>
  </r>
  <r>
    <s v="AD01-9362"/>
    <n v="2022"/>
    <s v="Nov"/>
    <s v="Branches"/>
    <s v="Cash on Delivery"/>
    <s v="Cancelld"/>
    <s v="Non-Registered Customer info"/>
    <s v="Refunded"/>
    <s v="Branch "/>
    <n v="314"/>
    <n v="449.02"/>
  </r>
  <r>
    <s v="AD01-9365"/>
    <n v="2022"/>
    <s v="Nov"/>
    <s v="Branches"/>
    <s v="Cash on Delivery"/>
    <s v="Cancelld"/>
    <s v="Non-Registered Customer info"/>
    <s v="Refunded"/>
    <s v="Branch "/>
    <n v="242"/>
    <n v="346.06"/>
  </r>
  <r>
    <s v="AD01-9362"/>
    <n v="2022"/>
    <s v="Nov"/>
    <s v="Branches"/>
    <s v="Cash on Delivery"/>
    <s v="Cancelld"/>
    <s v="Non-Registered Customer info"/>
    <s v="Refunded"/>
    <s v="Branch "/>
    <n v="290"/>
    <n v="414.7"/>
  </r>
  <r>
    <s v="AD01-9362"/>
    <n v="2022"/>
    <s v="Nov"/>
    <s v="Branches"/>
    <s v="Cash on Delivery"/>
    <s v="Cancelld"/>
    <s v="Non-Registered Customer info"/>
    <s v="Refunded"/>
    <s v="Branch "/>
    <n v="316"/>
    <n v="451.88"/>
  </r>
  <r>
    <s v="AD01-9362"/>
    <n v="2022"/>
    <s v="Nov"/>
    <s v="Branches"/>
    <s v="Cash on Delivery"/>
    <s v="Cancelld"/>
    <s v="Non-Registered Customer info"/>
    <s v="Refunded"/>
    <s v="Branch "/>
    <n v="286"/>
    <n v="408.98"/>
  </r>
  <r>
    <s v="AD01-9361"/>
    <n v="2022"/>
    <s v="Nov"/>
    <s v="Branches"/>
    <s v="Cash on Delivery"/>
    <s v="Cancelld"/>
    <s v="Non-Registered Customer info"/>
    <s v="Refunded"/>
    <s v="Branch "/>
    <n v="840"/>
    <n v="1201.2"/>
  </r>
  <r>
    <s v="AD01-9361"/>
    <n v="2022"/>
    <s v="Nov"/>
    <s v="Branches"/>
    <s v="Cash on Delivery"/>
    <s v="Cancelld"/>
    <s v="Non-Registered Customer info"/>
    <s v="Refunded"/>
    <s v="Branch "/>
    <n v="873"/>
    <n v="1248.3899999999999"/>
  </r>
  <r>
    <s v="AD01-9362"/>
    <n v="2022"/>
    <s v="Nov"/>
    <s v="Branches"/>
    <s v="Cash on Delivery"/>
    <s v="Cancelld"/>
    <s v="Non-Registered Customer info"/>
    <s v="Refunded"/>
    <s v="Branch "/>
    <n v="950"/>
    <n v="1358.5"/>
  </r>
  <r>
    <s v="AD01-9362"/>
    <n v="2022"/>
    <s v="Nov"/>
    <s v="Branches"/>
    <s v="Cash on Delivery"/>
    <s v="Cancelld"/>
    <s v="Non-Registered Customer info"/>
    <s v="Refunded"/>
    <s v="Branch "/>
    <n v="951"/>
    <n v="1359.93"/>
  </r>
  <r>
    <s v="AD01-9362"/>
    <n v="2022"/>
    <s v="Nov"/>
    <s v="Branches"/>
    <s v="Cash on Delivery"/>
    <s v="Cancelld"/>
    <s v="Non-Registered Customer info"/>
    <s v="Refunded"/>
    <s v="Branch "/>
    <n v="952"/>
    <n v="1361.3600000000001"/>
  </r>
  <r>
    <s v="AD01-9361"/>
    <n v="2022"/>
    <s v="Nov"/>
    <s v="Branches"/>
    <s v="Cash on Delivery"/>
    <s v="Cancelld"/>
    <s v="Non-Registered Customer info"/>
    <s v="Refunded"/>
    <s v="Branch "/>
    <n v="826"/>
    <n v="526.24"/>
  </r>
  <r>
    <s v="AD01-9362"/>
    <n v="2022"/>
    <s v="Nov"/>
    <s v="Branches"/>
    <s v="Cash on Delivery"/>
    <s v="Cancelld"/>
    <s v="Non-Registered Customer info"/>
    <s v="Refunded"/>
    <s v="Branch "/>
    <n v="879"/>
    <n v="526.24"/>
  </r>
  <r>
    <s v="AD01-9365"/>
    <n v="2022"/>
    <s v="Nov"/>
    <s v="Branches"/>
    <s v="Cash on Delivery"/>
    <s v="Cancelld"/>
    <s v="Non-Registered Customer info"/>
    <s v="Refunded"/>
    <s v="Branch "/>
    <n v="315"/>
    <n v="450.45"/>
  </r>
  <r>
    <s v="AD01-9361"/>
    <n v="2022"/>
    <s v="Nov"/>
    <s v="Branches"/>
    <s v="Cash on Delivery"/>
    <s v="Cancelld"/>
    <s v="Non-Registered Customer info"/>
    <s v="Refunded"/>
    <s v="Branch "/>
    <n v="309"/>
    <n v="441.87"/>
  </r>
  <r>
    <s v="AD01-9362"/>
    <n v="2022"/>
    <s v="Nov"/>
    <s v="Branches"/>
    <s v="Cash on Delivery"/>
    <s v="Cancelld"/>
    <s v="Non-Registered Customer info"/>
    <s v="Refunded"/>
    <s v="Branch "/>
    <n v="313"/>
    <n v="447.59000000000003"/>
  </r>
  <r>
    <s v="AD01-9362"/>
    <n v="2022"/>
    <s v="Nov"/>
    <s v="Branches"/>
    <s v="Cash on Delivery"/>
    <s v="Cancelld"/>
    <s v="Non-Registered Customer info"/>
    <s v="Refunded"/>
    <s v="Branch "/>
    <n v="241"/>
    <n v="344.63"/>
  </r>
  <r>
    <s v="AD01-9362"/>
    <n v="2022"/>
    <s v="Nov"/>
    <s v="Branches"/>
    <s v="Cash on Delivery"/>
    <s v="Cancelld"/>
    <s v="Non-Registered Customer info"/>
    <s v="Refunded"/>
    <s v="Branch "/>
    <n v="289"/>
    <n v="413.27"/>
  </r>
  <r>
    <s v="AD01-9362"/>
    <n v="2022"/>
    <s v="Nov"/>
    <s v="Branches"/>
    <s v="Cash on Delivery"/>
    <s v="Cancelld"/>
    <s v="Non-Registered Customer info"/>
    <s v="Refunded"/>
    <s v="Branch "/>
    <n v="795"/>
    <n v="1136.8499999999999"/>
  </r>
  <r>
    <s v="AD01-9362"/>
    <n v="2022"/>
    <s v="Nov"/>
    <s v="Branches"/>
    <s v="Cash on Delivery"/>
    <s v="Cancelld"/>
    <s v="Non-Registered Customer info"/>
    <s v="Refunded"/>
    <s v="Branch "/>
    <n v="849"/>
    <n v="1214.07"/>
  </r>
  <r>
    <s v="AD01-9362"/>
    <n v="2022"/>
    <s v="Nov"/>
    <s v="Branches"/>
    <s v="Cash on Delivery"/>
    <s v="Cancelld"/>
    <s v="Non-Registered Customer info"/>
    <s v="Refunded"/>
    <s v="Branch "/>
    <n v="882"/>
    <n v="1261.26"/>
  </r>
  <r>
    <s v="AD01-9362"/>
    <n v="2022"/>
    <s v="Oct"/>
    <s v="Branches"/>
    <s v="Cash on Delivery"/>
    <s v="Cancelld"/>
    <s v="Non-Registered Customer info"/>
    <s v="Refunded"/>
    <s v="Branch "/>
    <n v="320"/>
    <n v="457.6"/>
  </r>
  <r>
    <s v="AD01-9362"/>
    <n v="2022"/>
    <s v="Oct"/>
    <s v="Branches"/>
    <s v="Cash on Delivery"/>
    <s v="Cancelld"/>
    <s v="Non-Registered Customer info"/>
    <s v="Refunded"/>
    <s v="Branch "/>
    <n v="248"/>
    <n v="354.64"/>
  </r>
  <r>
    <s v="AD01-9362"/>
    <n v="2022"/>
    <s v="Oct"/>
    <s v="Branches"/>
    <s v="Cash on Delivery"/>
    <s v="Cancelld"/>
    <s v="Non-Registered Customer info"/>
    <s v="Refunded"/>
    <s v="Branch "/>
    <n v="322"/>
    <n v="460.46000000000004"/>
  </r>
  <r>
    <s v="AD01-9362"/>
    <n v="2022"/>
    <s v="Oct"/>
    <s v="Branches"/>
    <s v="Cash on Delivery"/>
    <s v="Cancelld"/>
    <s v="Non-Registered Customer info"/>
    <s v="Refunded"/>
    <s v="Branch "/>
    <n v="244"/>
    <n v="348.92"/>
  </r>
  <r>
    <s v="AD01-9364"/>
    <n v="2022"/>
    <s v="Oct"/>
    <s v="Branches"/>
    <s v="Cash on Delivery"/>
    <s v="Cancelld"/>
    <s v="Non-Registered Customer info"/>
    <s v="Refunded"/>
    <s v="Branch "/>
    <n v="292"/>
    <n v="417.56"/>
  </r>
  <r>
    <s v="AD01-9362"/>
    <n v="2022"/>
    <s v="Oct"/>
    <s v="Branches"/>
    <s v="Cash on Delivery"/>
    <s v="Cancelld"/>
    <s v="Non-Registered Customer info"/>
    <s v="Refunded"/>
    <s v="Branch "/>
    <n v="786"/>
    <n v="1123.98"/>
  </r>
  <r>
    <s v="AD01-9362"/>
    <n v="2022"/>
    <s v="Oct"/>
    <s v="Branches"/>
    <s v="Cash on Delivery"/>
    <s v="Cancelld"/>
    <s v="Non-Registered Customer info"/>
    <s v="Refunded"/>
    <s v="Branch "/>
    <n v="839"/>
    <n v="1199.77"/>
  </r>
  <r>
    <s v="AD01-9361"/>
    <n v="2022"/>
    <s v="Oct"/>
    <s v="Branches"/>
    <s v="Cash on Delivery"/>
    <s v="Cancelld"/>
    <s v="Non-Registered Customer info"/>
    <s v="Refunded"/>
    <s v="Branch "/>
    <n v="872"/>
    <n v="1246.96"/>
  </r>
  <r>
    <s v="AD01-9361"/>
    <n v="2022"/>
    <s v="Oct"/>
    <s v="Branches"/>
    <s v="Cash on Delivery"/>
    <s v="Cancelld"/>
    <s v="Non-Registered Customer info"/>
    <s v="Refunded"/>
    <s v="Branch "/>
    <n v="947"/>
    <n v="1354.21"/>
  </r>
  <r>
    <s v="AD01-9364"/>
    <n v="2022"/>
    <s v="Oct"/>
    <s v="Branches"/>
    <s v="Cash on Delivery"/>
    <s v="Cancelld"/>
    <s v="Non-Registered Customer info"/>
    <s v="Refunded"/>
    <s v="Branch "/>
    <n v="948"/>
    <n v="1355.6399999999999"/>
  </r>
  <r>
    <s v="AD01-9364"/>
    <n v="2022"/>
    <s v="Oct"/>
    <s v="Branches"/>
    <s v="Cash on Delivery"/>
    <s v="Cancelld"/>
    <s v="Non-Registered Customer info"/>
    <s v="Refunded"/>
    <s v="Branch "/>
    <n v="949"/>
    <n v="1357.07"/>
  </r>
  <r>
    <s v="AD01-9361"/>
    <n v="2022"/>
    <s v="Oct"/>
    <s v="Branches"/>
    <s v="Cash on Delivery"/>
    <s v="Cancelld"/>
    <s v="Non-Registered Customer info"/>
    <s v="Refunded"/>
    <s v="Branch "/>
    <n v="825"/>
    <n v="526.24"/>
  </r>
  <r>
    <s v="AD01-9361"/>
    <n v="2022"/>
    <s v="Oct"/>
    <s v="Branches"/>
    <s v="Cash on Delivery"/>
    <s v="Cancelld"/>
    <s v="Non-Registered Customer info"/>
    <s v="Refunded"/>
    <s v="Branch "/>
    <n v="878"/>
    <n v="526.24"/>
  </r>
  <r>
    <s v="AD01-9362"/>
    <n v="2022"/>
    <s v="Oct"/>
    <s v="Branches"/>
    <s v="Cash on Delivery"/>
    <s v="Cancelld"/>
    <s v="Non-Registered Customer info"/>
    <s v="Refunded"/>
    <s v="Branch "/>
    <n v="291"/>
    <n v="416.13"/>
  </r>
  <r>
    <s v="AD01-9362"/>
    <n v="2022"/>
    <s v="Oct"/>
    <s v="Branches"/>
    <s v="Cash on Delivery"/>
    <s v="Cancelld"/>
    <s v="Non-Registered Customer info"/>
    <s v="Refunded"/>
    <s v="Branch "/>
    <n v="333"/>
    <n v="476.19"/>
  </r>
  <r>
    <s v="AD01-9362"/>
    <n v="2022"/>
    <s v="Oct"/>
    <s v="Branches"/>
    <s v="Cash on Delivery"/>
    <s v="Cancelld"/>
    <s v="Non-Registered Customer info"/>
    <s v="Refunded"/>
    <s v="Branch "/>
    <n v="327"/>
    <n v="467.61"/>
  </r>
  <r>
    <s v="AD01-9362"/>
    <n v="2022"/>
    <s v="Oct"/>
    <s v="Branches"/>
    <s v="Cash on Delivery"/>
    <s v="Cancelld"/>
    <s v="Non-Registered Customer info"/>
    <s v="Refunded"/>
    <s v="Branch "/>
    <n v="321"/>
    <n v="459.03"/>
  </r>
  <r>
    <s v="AD01-9364"/>
    <n v="2022"/>
    <s v="Oct"/>
    <s v="Branches"/>
    <s v="Cash on Delivery"/>
    <s v="Cancelld"/>
    <s v="Non-Registered Customer info"/>
    <s v="Refunded"/>
    <s v="Branch "/>
    <n v="319"/>
    <n v="456.16999999999996"/>
  </r>
  <r>
    <s v="AD01-9364"/>
    <n v="2022"/>
    <s v="Oct"/>
    <s v="Branches"/>
    <s v="Cash on Delivery"/>
    <s v="Cancelld"/>
    <s v="Non-Registered Customer info"/>
    <s v="Refunded"/>
    <s v="Branch "/>
    <n v="247"/>
    <n v="353.21"/>
  </r>
  <r>
    <s v="AD01-9362"/>
    <n v="2022"/>
    <s v="Oct"/>
    <s v="Branches"/>
    <s v="Cash on Delivery"/>
    <s v="Cancelld"/>
    <s v="Non-Registered Customer info"/>
    <s v="Refunded"/>
    <s v="Branch "/>
    <n v="295"/>
    <n v="421.85"/>
  </r>
  <r>
    <s v="AD01-9364"/>
    <n v="2022"/>
    <s v="Oct"/>
    <s v="Branches"/>
    <s v="Cash on Delivery"/>
    <s v="Cancelld"/>
    <s v="Non-Registered Customer info"/>
    <s v="Refunded"/>
    <s v="Branch "/>
    <n v="848"/>
    <n v="1212.6399999999999"/>
  </r>
  <r>
    <s v="AD01-9362"/>
    <n v="2022"/>
    <s v="Oct"/>
    <s v="Branches"/>
    <s v="Cash on Delivery"/>
    <s v="Cancelld"/>
    <s v="Non-Registered Customer info"/>
    <s v="Refunded"/>
    <s v="Branch "/>
    <n v="881"/>
    <n v="1259.83"/>
  </r>
  <r>
    <s v="AD01-9361"/>
    <n v="2022"/>
    <s v="Sep"/>
    <s v="Branches"/>
    <s v="Cash on Delivery"/>
    <s v="Cancelld"/>
    <s v="Non-Registered Customer info"/>
    <s v="Refunded"/>
    <s v="Branch "/>
    <n v="326"/>
    <n v="466.18"/>
  </r>
  <r>
    <s v="AD01-9361"/>
    <n v="2022"/>
    <s v="Sep"/>
    <s v="Branches"/>
    <s v="Cash on Delivery"/>
    <s v="Cancelld"/>
    <s v="Non-Registered Customer info"/>
    <s v="Refunded"/>
    <s v="Branch "/>
    <n v="254"/>
    <n v="363.22"/>
  </r>
  <r>
    <s v="AD01-9362"/>
    <n v="2022"/>
    <s v="Sep"/>
    <s v="Branches"/>
    <s v="Cash on Delivery"/>
    <s v="Cancelld"/>
    <s v="Non-Registered Customer info"/>
    <s v="Refunded"/>
    <s v="Branch "/>
    <n v="296"/>
    <n v="423.28"/>
  </r>
  <r>
    <s v="AD01-9361"/>
    <n v="2022"/>
    <s v="Sep"/>
    <s v="Branches"/>
    <s v="Cash on Delivery"/>
    <s v="Cancelld"/>
    <s v="Non-Registered Customer info"/>
    <s v="Refunded"/>
    <s v="Branch "/>
    <n v="328"/>
    <n v="469.03999999999996"/>
  </r>
  <r>
    <s v="AD01-9364"/>
    <n v="2022"/>
    <s v="Sep"/>
    <s v="Branches"/>
    <s v="Cash on Delivery"/>
    <s v="Cancelld"/>
    <s v="Non-Registered Customer info"/>
    <s v="Refunded"/>
    <s v="Branch "/>
    <n v="250"/>
    <n v="357.5"/>
  </r>
  <r>
    <s v="AD01-9362"/>
    <n v="2022"/>
    <s v="Sep"/>
    <s v="Branches"/>
    <s v="Cash on Delivery"/>
    <s v="Cancelld"/>
    <s v="Non-Registered Customer info"/>
    <s v="Refunded"/>
    <s v="Branch "/>
    <n v="298"/>
    <n v="426.14"/>
  </r>
  <r>
    <s v="AD01-9361"/>
    <n v="2022"/>
    <s v="Sep"/>
    <s v="Branches"/>
    <s v="Cash on Delivery"/>
    <s v="Cancelld"/>
    <s v="Non-Registered Customer info"/>
    <s v="Refunded"/>
    <s v="Branch "/>
    <n v="785"/>
    <n v="1122.55"/>
  </r>
  <r>
    <s v="AD01-9365"/>
    <n v="2022"/>
    <s v="Sep"/>
    <s v="Branches"/>
    <s v="Cash on Delivery"/>
    <s v="Cancelld"/>
    <s v="Non-Registered Customer info"/>
    <s v="Refunded"/>
    <s v="Branch "/>
    <n v="838"/>
    <n v="1198.3399999999999"/>
  </r>
  <r>
    <s v="AD01-9365"/>
    <n v="2022"/>
    <s v="Sep"/>
    <s v="Branches"/>
    <s v="Cash on Delivery"/>
    <s v="Cancelld"/>
    <s v="Non-Registered Customer info"/>
    <s v="Refunded"/>
    <s v="Branch "/>
    <n v="871"/>
    <n v="1245.53"/>
  </r>
  <r>
    <s v="AD01-9364"/>
    <n v="2022"/>
    <s v="Sep"/>
    <s v="Branches"/>
    <s v="Cash on Delivery"/>
    <s v="Cancelld"/>
    <s v="Non-Registered Customer info"/>
    <s v="Refunded"/>
    <s v="Branch "/>
    <n v="945"/>
    <n v="1351.35"/>
  </r>
  <r>
    <s v="AD01-9362"/>
    <n v="2022"/>
    <s v="Sep"/>
    <s v="Branches"/>
    <s v="Cash on Delivery"/>
    <s v="Cancelld"/>
    <s v="Non-Registered Customer info"/>
    <s v="Refunded"/>
    <s v="Branch "/>
    <n v="946"/>
    <n v="1352.78"/>
  </r>
  <r>
    <s v="AD01-9365"/>
    <n v="2022"/>
    <s v="Sep"/>
    <s v="Branches"/>
    <s v="Cash on Delivery"/>
    <s v="Cancelld"/>
    <s v="Non-Registered Customer info"/>
    <s v="Refunded"/>
    <s v="Branch "/>
    <n v="824"/>
    <n v="526.24"/>
  </r>
  <r>
    <s v="AD01-9361"/>
    <n v="2022"/>
    <s v="Sep"/>
    <s v="Branches"/>
    <s v="Cash on Delivery"/>
    <s v="Cancelld"/>
    <s v="Non-Registered Customer info"/>
    <s v="Refunded"/>
    <s v="Branch "/>
    <n v="297"/>
    <n v="424.71"/>
  </r>
  <r>
    <s v="AD01-9361"/>
    <n v="2022"/>
    <s v="Sep"/>
    <s v="Branches"/>
    <s v="Cash on Delivery"/>
    <s v="Cancelld"/>
    <s v="Non-Registered Customer info"/>
    <s v="Refunded"/>
    <s v="Branch "/>
    <n v="351"/>
    <n v="501.93"/>
  </r>
  <r>
    <s v="AD01-9365"/>
    <n v="2022"/>
    <s v="Sep"/>
    <s v="Branches"/>
    <s v="Cash on Delivery"/>
    <s v="Cancelld"/>
    <s v="Non-Registered Customer info"/>
    <s v="Refunded"/>
    <s v="Branch "/>
    <n v="345"/>
    <n v="493.35"/>
  </r>
  <r>
    <s v="AD01-9364"/>
    <n v="2022"/>
    <s v="Sep"/>
    <s v="Branches"/>
    <s v="Cash on Delivery"/>
    <s v="Cancelld"/>
    <s v="Non-Registered Customer info"/>
    <s v="Refunded"/>
    <s v="Branch "/>
    <n v="339"/>
    <n v="484.77"/>
  </r>
  <r>
    <s v="AD01-9362"/>
    <n v="2022"/>
    <s v="Sep"/>
    <s v="Branches"/>
    <s v="Cash on Delivery"/>
    <s v="Cancelld"/>
    <s v="Non-Registered Customer info"/>
    <s v="Refunded"/>
    <s v="Branch "/>
    <n v="325"/>
    <n v="464.75"/>
  </r>
  <r>
    <s v="AD01-9364"/>
    <n v="2022"/>
    <s v="Sep"/>
    <s v="Branches"/>
    <s v="Cash on Delivery"/>
    <s v="Cancelld"/>
    <s v="Non-Registered Customer info"/>
    <s v="Refunded"/>
    <s v="Branch "/>
    <n v="253"/>
    <n v="361.78999999999996"/>
  </r>
  <r>
    <s v="AD01-9361"/>
    <n v="2022"/>
    <s v="Sep"/>
    <s v="Branches"/>
    <s v="Cash on Delivery"/>
    <s v="Cancelld"/>
    <s v="Non-Registered Customer info"/>
    <s v="Refunded"/>
    <s v="Branch "/>
    <n v="301"/>
    <n v="430.43"/>
  </r>
  <r>
    <s v="AD01-9362"/>
    <n v="2022"/>
    <s v="Sep"/>
    <s v="Branches"/>
    <s v="Cash on Delivery"/>
    <s v="Cancelld"/>
    <s v="Non-Registered Customer info"/>
    <s v="Refunded"/>
    <s v="Branch "/>
    <n v="794"/>
    <n v="1135.42"/>
  </r>
  <r>
    <s v="AD01-9362"/>
    <n v="2022"/>
    <s v="Sep"/>
    <s v="Branches"/>
    <s v="Cash on Delivery"/>
    <s v="Cancelld"/>
    <s v="Non-Registered Customer info"/>
    <s v="Refunded"/>
    <s v="Branch "/>
    <n v="847"/>
    <n v="1211.21"/>
  </r>
  <r>
    <s v="AD01-9361"/>
    <n v="2022"/>
    <s v="Sep"/>
    <s v="Branches"/>
    <s v="Cash on Delivery"/>
    <s v="Cancelld"/>
    <s v="Non-Registered Customer info"/>
    <s v="Refunded"/>
    <s v="Branch "/>
    <n v="880"/>
    <n v="1258.4000000000001"/>
  </r>
  <r>
    <s v="AD01-9361"/>
    <n v="2023"/>
    <s v="Apr"/>
    <s v="Website"/>
    <s v="Cash on Delivery"/>
    <s v="Order assembled"/>
    <s v="Register Customer info"/>
    <s v="Paid"/>
    <s v="Download"/>
    <n v="362"/>
    <n v="553.86"/>
  </r>
  <r>
    <s v="AD01-9362"/>
    <n v="2023"/>
    <s v="Apr"/>
    <s v="Website"/>
    <s v="Cash on Delivery"/>
    <s v="Order assembled"/>
    <s v="Register Customer info"/>
    <s v="Paid"/>
    <s v="Download"/>
    <n v="338"/>
    <n v="483.34000000000003"/>
  </r>
  <r>
    <s v="AD01-9363"/>
    <n v="2023"/>
    <s v="Apr"/>
    <s v="Website"/>
    <s v="Cash on Delivery"/>
    <s v="Order assembled"/>
    <s v="Register Customer info"/>
    <s v="Paid"/>
    <s v="Download"/>
    <n v="364"/>
    <n v="520.52"/>
  </r>
  <r>
    <s v="AD01-9362"/>
    <n v="2023"/>
    <s v="Apr"/>
    <s v="Website"/>
    <s v="Cash on Delivery"/>
    <s v="Order assembled"/>
    <s v="Register Customer info"/>
    <s v="Paid"/>
    <s v="Download"/>
    <n v="334"/>
    <n v="477.62"/>
  </r>
  <r>
    <s v="AD01-9362"/>
    <n v="2023"/>
    <s v="Apr"/>
    <s v="Website"/>
    <s v="Cash on Delivery"/>
    <s v="Order assembled"/>
    <s v="Register Customer info"/>
    <s v="Paid"/>
    <s v="Download"/>
    <n v="655"/>
    <n v="936.65"/>
  </r>
  <r>
    <s v="AD01-9361"/>
    <n v="2023"/>
    <s v="Apr"/>
    <s v="Website"/>
    <s v="Cash on Delivery"/>
    <s v="Order assembled"/>
    <s v="Register Customer info"/>
    <s v="Paid"/>
    <s v="Download"/>
    <n v="742"/>
    <n v="1061.06"/>
  </r>
  <r>
    <s v="AD01-9361"/>
    <n v="2023"/>
    <s v="Apr"/>
    <s v="Website"/>
    <s v="Cash on Delivery"/>
    <s v="Order assembled"/>
    <s v="Register Customer info"/>
    <s v="Paid"/>
    <s v="Download"/>
    <n v="363"/>
    <n v="519.09"/>
  </r>
  <r>
    <s v="AD01-9362"/>
    <n v="2023"/>
    <s v="Apr"/>
    <s v="Website"/>
    <s v="Cash on Delivery"/>
    <s v="Order assembled"/>
    <s v="Register Customer info"/>
    <s v="Paid"/>
    <s v="Download"/>
    <n v="781"/>
    <n v="526.24"/>
  </r>
  <r>
    <s v="AD01-9362"/>
    <n v="2023"/>
    <s v="Apr"/>
    <s v="Website"/>
    <s v="Cash on Delivery"/>
    <s v="Order assembled"/>
    <s v="Register Customer info"/>
    <s v="Paid"/>
    <s v="Download"/>
    <n v="361"/>
    <n v="516.23"/>
  </r>
  <r>
    <s v="AD01-9363"/>
    <n v="2023"/>
    <s v="Apr"/>
    <s v="Website"/>
    <s v="Cash on Delivery"/>
    <s v="Order assembled"/>
    <s v="Register Customer info"/>
    <s v="Paid"/>
    <s v="Download"/>
    <n v="337"/>
    <n v="481.90999999999997"/>
  </r>
  <r>
    <s v="AD01-9362"/>
    <n v="2023"/>
    <s v="Apr"/>
    <s v="Website"/>
    <s v="Cash on Delivery"/>
    <s v="Order assembled"/>
    <s v="Register Customer info"/>
    <s v="Paid"/>
    <s v="Download"/>
    <n v="365"/>
    <n v="521.95000000000005"/>
  </r>
  <r>
    <s v="AD01-9361"/>
    <n v="2023"/>
    <s v="Apr"/>
    <s v="Website"/>
    <s v="Cash on Delivery"/>
    <s v="Order assembled"/>
    <s v="Register Customer info"/>
    <s v="Paid"/>
    <s v="Download"/>
    <n v="751"/>
    <n v="1073.93"/>
  </r>
  <r>
    <s v="AD01-9363"/>
    <n v="2023"/>
    <s v="Aug"/>
    <s v="Website"/>
    <s v="Cash on Delivery"/>
    <s v="Order assembled"/>
    <s v="Register Customer info"/>
    <s v="Paid"/>
    <s v="Download"/>
    <n v="344"/>
    <n v="526.32000000000005"/>
  </r>
  <r>
    <s v="AD01-9361"/>
    <n v="2023"/>
    <s v="Aug"/>
    <s v="Website"/>
    <s v="Cash on Delivery"/>
    <s v="Order assembled"/>
    <s v="Register Customer info"/>
    <s v="Paid"/>
    <s v="Download"/>
    <n v="314"/>
    <n v="449.02"/>
  </r>
  <r>
    <s v="AD01-9362"/>
    <n v="2023"/>
    <s v="Aug"/>
    <s v="Website"/>
    <s v="Credit Card"/>
    <s v="Order assembled"/>
    <s v="Register Customer info"/>
    <s v="Paid"/>
    <s v="Download"/>
    <n v="340"/>
    <n v="486.2"/>
  </r>
  <r>
    <s v="AD01-9361"/>
    <n v="2023"/>
    <s v="Aug"/>
    <s v="Website"/>
    <s v="Credit Card"/>
    <s v="Order assembled"/>
    <s v="Register Customer info"/>
    <s v="Paid"/>
    <s v="Download"/>
    <n v="316"/>
    <n v="451.88"/>
  </r>
  <r>
    <s v="AD01-9362"/>
    <n v="2023"/>
    <s v="Aug"/>
    <s v="Website"/>
    <s v="Credit Card"/>
    <s v="Order assembled"/>
    <s v="Register Customer info"/>
    <s v="Paid"/>
    <s v="Download"/>
    <n v="659"/>
    <n v="942.37"/>
  </r>
  <r>
    <s v="AD01-9362"/>
    <n v="2023"/>
    <s v="Aug"/>
    <s v="Website"/>
    <s v="Credit Card"/>
    <s v="Order assembled"/>
    <s v="Register Customer info"/>
    <s v="Paid"/>
    <s v="Download"/>
    <n v="785"/>
    <n v="526.24"/>
  </r>
  <r>
    <s v="AD01-9361"/>
    <n v="2023"/>
    <s v="Aug"/>
    <s v="Website"/>
    <s v="Credit Card"/>
    <s v="Order assembled"/>
    <s v="Register Customer info"/>
    <s v="Paid"/>
    <s v="Download"/>
    <n v="343"/>
    <n v="490.49"/>
  </r>
  <r>
    <s v="AD01-9362"/>
    <n v="2023"/>
    <s v="Aug"/>
    <s v="Website"/>
    <s v="Credit Card"/>
    <s v="Order assembled"/>
    <s v="Register Customer info"/>
    <s v="Paid"/>
    <s v="Download"/>
    <n v="313"/>
    <n v="447.59000000000003"/>
  </r>
  <r>
    <s v="AD01-9361"/>
    <n v="2023"/>
    <s v="Aug"/>
    <s v="Website"/>
    <s v="Credit Card"/>
    <s v="Order assembled"/>
    <s v="Register Customer info"/>
    <s v="Paid"/>
    <s v="Download"/>
    <n v="341"/>
    <n v="487.63"/>
  </r>
  <r>
    <s v="AD01-9363"/>
    <n v="2023"/>
    <s v="Aug"/>
    <s v="Website"/>
    <s v="Credit Card"/>
    <s v="Order assembled"/>
    <s v="Register Customer info"/>
    <s v="Paid"/>
    <s v="Download"/>
    <n v="754"/>
    <n v="1078.22"/>
  </r>
  <r>
    <s v="AD01-9363"/>
    <n v="2023"/>
    <s v="Dec"/>
    <s v="Website"/>
    <s v="Credit Card"/>
    <s v="Order assembled"/>
    <s v="Register Customer info"/>
    <s v="Paid"/>
    <s v="Download"/>
    <n v="320"/>
    <n v="489.6"/>
  </r>
  <r>
    <s v="AD01-9361"/>
    <n v="2023"/>
    <s v="Dec"/>
    <s v="Website"/>
    <s v="Credit Card"/>
    <s v="Order assembled"/>
    <s v="Register Customer info"/>
    <s v="Paid"/>
    <s v="Download"/>
    <n v="296"/>
    <n v="423.28"/>
  </r>
  <r>
    <s v="AD01-9362"/>
    <n v="2023"/>
    <s v="Dec"/>
    <s v="Website"/>
    <s v="Credit Card"/>
    <s v="Order assembled"/>
    <s v="Register Customer info"/>
    <s v="Paid"/>
    <s v="Download"/>
    <n v="322"/>
    <n v="460.46000000000004"/>
  </r>
  <r>
    <s v="AD01-9362"/>
    <n v="2023"/>
    <s v="Dec"/>
    <s v="Website"/>
    <s v="Credit Card"/>
    <s v="Order assembled"/>
    <s v="Register Customer info"/>
    <s v="Paid"/>
    <s v="Download"/>
    <n v="292"/>
    <n v="417.56"/>
  </r>
  <r>
    <s v="AD01-9362"/>
    <n v="2023"/>
    <s v="Dec"/>
    <s v="Website"/>
    <s v="Credit Card"/>
    <s v="Order assembled"/>
    <s v="Register Customer info"/>
    <s v="Paid"/>
    <s v="Download"/>
    <n v="749"/>
    <n v="1071.07"/>
  </r>
  <r>
    <s v="AD01-9362"/>
    <n v="2023"/>
    <s v="Dec"/>
    <s v="Website"/>
    <s v="Credit Card"/>
    <s v="Order assembled"/>
    <s v="Register Customer info"/>
    <s v="Paid"/>
    <s v="Download"/>
    <n v="321"/>
    <n v="459.03"/>
  </r>
  <r>
    <s v="AD01-9362"/>
    <n v="2023"/>
    <s v="Dec"/>
    <s v="Website"/>
    <s v="Credit Card"/>
    <s v="Order assembled"/>
    <s v="Register Customer info"/>
    <s v="Paid"/>
    <s v="Download"/>
    <n v="319"/>
    <n v="456.16999999999996"/>
  </r>
  <r>
    <s v="AD01-9362"/>
    <n v="2023"/>
    <s v="Dec"/>
    <s v="Website"/>
    <s v="Credit Card"/>
    <s v="Order assembled"/>
    <s v="Register Customer info"/>
    <s v="Paid"/>
    <s v="Download"/>
    <n v="295"/>
    <n v="421.85"/>
  </r>
  <r>
    <s v="AD01-9361"/>
    <n v="2023"/>
    <s v="Dec"/>
    <s v="Website"/>
    <s v="Credit Card"/>
    <s v="Order assembled"/>
    <s v="Register Customer info"/>
    <s v="Paid"/>
    <s v="Download"/>
    <n v="323"/>
    <n v="461.89"/>
  </r>
  <r>
    <s v="AD01-9363"/>
    <n v="2023"/>
    <s v="Dec"/>
    <s v="Website"/>
    <s v="Credit Card"/>
    <s v="Order assembled"/>
    <s v="Register Customer info"/>
    <s v="Paid"/>
    <s v="Download"/>
    <n v="758"/>
    <n v="1083.94"/>
  </r>
  <r>
    <s v="AD01-9365"/>
    <n v="2023"/>
    <s v="Feb"/>
    <s v="Website"/>
    <s v="Credit Card"/>
    <s v="Order assembled"/>
    <s v="Register Customer info"/>
    <s v="Paid"/>
    <s v="Download"/>
    <n v="128"/>
    <n v="195.84"/>
  </r>
  <r>
    <s v="AD01-9361"/>
    <n v="2023"/>
    <s v="Feb"/>
    <s v="Website"/>
    <s v="Credit Card"/>
    <s v="Order assembled"/>
    <s v="Register Customer info"/>
    <s v="Paid"/>
    <s v="Download"/>
    <n v="302"/>
    <n v="431.86"/>
  </r>
  <r>
    <s v="AD01-9361"/>
    <n v="2023"/>
    <s v="Feb"/>
    <s v="Website"/>
    <s v="Credit Card"/>
    <s v="Order assembled"/>
    <s v="Register Customer info"/>
    <s v="Paid"/>
    <s v="Download"/>
    <n v="130"/>
    <n v="185.9"/>
  </r>
  <r>
    <s v="AD01-9361"/>
    <n v="2023"/>
    <s v="Feb"/>
    <s v="Website"/>
    <s v="Credit Card"/>
    <s v="Order assembled"/>
    <s v="Register Customer info"/>
    <s v="Paid"/>
    <s v="Download"/>
    <n v="346"/>
    <n v="494.78"/>
  </r>
  <r>
    <s v="AD01-9362"/>
    <n v="2023"/>
    <s v="Feb"/>
    <s v="Website"/>
    <s v="Credit Card"/>
    <s v="Order assembled"/>
    <s v="Register Customer info"/>
    <s v="Paid"/>
    <s v="Download"/>
    <n v="372"/>
    <n v="531.96"/>
  </r>
  <r>
    <s v="AD01-9364"/>
    <n v="2023"/>
    <s v="Feb"/>
    <s v="Website"/>
    <s v="Credit Card"/>
    <s v="Order assembled"/>
    <s v="Register Customer info"/>
    <s v="Paid"/>
    <s v="Download"/>
    <n v="740"/>
    <n v="1058.2"/>
  </r>
  <r>
    <s v="AD01-9364"/>
    <n v="2023"/>
    <s v="Feb"/>
    <s v="Website"/>
    <s v="Credit Card"/>
    <s v="Order assembled"/>
    <s v="Register Customer info"/>
    <s v="Paid"/>
    <s v="Download"/>
    <n v="129"/>
    <n v="184.47"/>
  </r>
  <r>
    <s v="AD01-9362"/>
    <n v="2023"/>
    <s v="Feb"/>
    <s v="Website"/>
    <s v="Credit Card"/>
    <s v="Order assembled"/>
    <s v="Register Customer info"/>
    <s v="Paid"/>
    <s v="Download"/>
    <n v="746"/>
    <n v="526.24"/>
  </r>
  <r>
    <s v="AD01-9362"/>
    <n v="2023"/>
    <s v="Feb"/>
    <s v="Website"/>
    <s v="Credit Card"/>
    <s v="Order assembled"/>
    <s v="Register Customer info"/>
    <s v="Paid"/>
    <s v="Download"/>
    <n v="780"/>
    <n v="526.24"/>
  </r>
  <r>
    <s v="AD01-9361"/>
    <n v="2023"/>
    <s v="Feb"/>
    <s v="Website"/>
    <s v="Credit Card"/>
    <s v="Order assembled"/>
    <s v="Register Customer info"/>
    <s v="Paid"/>
    <s v="Download"/>
    <n v="127"/>
    <n v="181.61"/>
  </r>
  <r>
    <s v="AD01-9362"/>
    <n v="2023"/>
    <s v="Feb"/>
    <s v="Website"/>
    <s v="Credit Card"/>
    <s v="Order assembled"/>
    <s v="Register Customer info"/>
    <s v="Paid"/>
    <s v="Download"/>
    <n v="301"/>
    <n v="430.43"/>
  </r>
  <r>
    <s v="AD01-9361"/>
    <n v="2023"/>
    <s v="Feb"/>
    <s v="Website"/>
    <s v="Credit Card"/>
    <s v="Order assembled"/>
    <s v="Register Customer info"/>
    <s v="Paid"/>
    <s v="Download"/>
    <n v="349"/>
    <n v="499.07"/>
  </r>
  <r>
    <s v="AD01-9365"/>
    <n v="2023"/>
    <s v="Feb"/>
    <s v="Website"/>
    <s v="Credit Card"/>
    <s v="Order assembled"/>
    <s v="Register Customer info"/>
    <s v="Paid"/>
    <s v="Download"/>
    <n v="749"/>
    <n v="1071.07"/>
  </r>
  <r>
    <s v="AD01-9364"/>
    <n v="2023"/>
    <s v="Jan"/>
    <s v="Website"/>
    <s v="Credit Card"/>
    <s v="Order assembled"/>
    <s v="Register Customer info"/>
    <s v="Paid"/>
    <s v="Download"/>
    <n v="134"/>
    <n v="191.62"/>
  </r>
  <r>
    <s v="AD01-9362"/>
    <n v="2023"/>
    <s v="Jan"/>
    <s v="Website"/>
    <s v="Credit Card"/>
    <s v="Order assembled"/>
    <s v="Register Customer info"/>
    <s v="Paid"/>
    <s v="Download"/>
    <n v="308"/>
    <n v="440.44"/>
  </r>
  <r>
    <s v="AD01-9361"/>
    <n v="2023"/>
    <s v="Jan"/>
    <s v="Website"/>
    <s v="Credit Card"/>
    <s v="Order assembled"/>
    <s v="Register Customer info"/>
    <s v="Paid"/>
    <s v="Download"/>
    <n v="350"/>
    <n v="500.5"/>
  </r>
  <r>
    <s v="AD01-9361"/>
    <n v="2023"/>
    <s v="Jan"/>
    <s v="Website"/>
    <s v="Credit Card"/>
    <s v="Order assembled"/>
    <s v="Register Customer info"/>
    <s v="Paid"/>
    <s v="Download"/>
    <n v="136"/>
    <n v="194.48"/>
  </r>
  <r>
    <s v="AD01-9365"/>
    <n v="2023"/>
    <s v="Jan"/>
    <s v="Website"/>
    <s v="Credit Card"/>
    <s v="Order assembled"/>
    <s v="Register Customer info"/>
    <s v="Paid"/>
    <s v="Download"/>
    <n v="304"/>
    <n v="434.72"/>
  </r>
  <r>
    <s v="AD01-9361"/>
    <n v="2023"/>
    <s v="Jan"/>
    <s v="Website"/>
    <s v="Credit Card"/>
    <s v="Order assembled"/>
    <s v="Register Customer info"/>
    <s v="Paid"/>
    <s v="Download"/>
    <n v="352"/>
    <n v="503.36"/>
  </r>
  <r>
    <s v="AD01-9361"/>
    <n v="2023"/>
    <s v="Jan"/>
    <s v="Website"/>
    <s v="Credit Card"/>
    <s v="Order assembled"/>
    <s v="Register Customer info"/>
    <s v="Paid"/>
    <s v="Download"/>
    <n v="132"/>
    <n v="188.76"/>
  </r>
  <r>
    <s v="AD01-9362"/>
    <n v="2023"/>
    <s v="Jan"/>
    <s v="Website"/>
    <s v="Credit Card"/>
    <s v="Order assembled"/>
    <s v="Register Customer info"/>
    <s v="Paid"/>
    <s v="Download"/>
    <n v="706"/>
    <n v="1009.5799999999999"/>
  </r>
  <r>
    <s v="AD01-9361"/>
    <n v="2023"/>
    <s v="Jan"/>
    <s v="Website"/>
    <s v="Credit Card"/>
    <s v="Order assembled"/>
    <s v="Register Customer info"/>
    <s v="Paid"/>
    <s v="Download"/>
    <n v="739"/>
    <n v="1056.77"/>
  </r>
  <r>
    <s v="AD01-9361"/>
    <n v="2023"/>
    <s v="Jan"/>
    <s v="Website"/>
    <s v="Credit Card"/>
    <s v="Order assembled"/>
    <s v="Register Customer info"/>
    <s v="Paid"/>
    <s v="Download"/>
    <n v="135"/>
    <n v="193.05"/>
  </r>
  <r>
    <s v="AD01-9361"/>
    <n v="2023"/>
    <s v="Jan"/>
    <s v="Website"/>
    <s v="Credit Card"/>
    <s v="Order assembled"/>
    <s v="Register Customer info"/>
    <s v="Paid"/>
    <s v="Download"/>
    <n v="779"/>
    <n v="526.24"/>
  </r>
  <r>
    <s v="AD01-9361"/>
    <n v="2023"/>
    <s v="Jan"/>
    <s v="Website"/>
    <s v="Credit Card"/>
    <s v="Order assembled"/>
    <s v="Register Customer info"/>
    <s v="Paid"/>
    <s v="Download"/>
    <n v="133"/>
    <n v="190.19"/>
  </r>
  <r>
    <s v="AD01-9364"/>
    <n v="2023"/>
    <s v="Jan"/>
    <s v="Website"/>
    <s v="Credit Card"/>
    <s v="Order assembled"/>
    <s v="Register Customer info"/>
    <s v="Paid"/>
    <s v="Download"/>
    <n v="307"/>
    <n v="439.01"/>
  </r>
  <r>
    <s v="AD01-9361"/>
    <n v="2023"/>
    <s v="Jan"/>
    <s v="Website"/>
    <s v="Credit Card"/>
    <s v="Order assembled"/>
    <s v="Register Customer info"/>
    <s v="Paid"/>
    <s v="Download"/>
    <n v="355"/>
    <n v="507.65"/>
  </r>
  <r>
    <s v="AD01-9361"/>
    <n v="2023"/>
    <s v="Jan"/>
    <s v="Website"/>
    <s v="Credit Card"/>
    <s v="Order assembled"/>
    <s v="Register Customer info"/>
    <s v="Paid"/>
    <s v="Download"/>
    <n v="131"/>
    <n v="187.32999999999998"/>
  </r>
  <r>
    <s v="AD01-9362"/>
    <n v="2023"/>
    <s v="Jan"/>
    <s v="Website"/>
    <s v="Credit Card"/>
    <s v="Order assembled"/>
    <s v="Register Customer info"/>
    <s v="Paid"/>
    <s v="Download"/>
    <n v="305"/>
    <n v="436.15"/>
  </r>
  <r>
    <s v="AD01-9364"/>
    <n v="2023"/>
    <s v="Jan"/>
    <s v="Website"/>
    <s v="Credit Card"/>
    <s v="Order assembled"/>
    <s v="Register Customer info"/>
    <s v="Paid"/>
    <s v="Download"/>
    <n v="748"/>
    <n v="1069.6399999999999"/>
  </r>
  <r>
    <s v="AD01-9361"/>
    <n v="2023"/>
    <s v="Jul"/>
    <s v="Website"/>
    <s v="Credit Card"/>
    <s v="Order assembled"/>
    <s v="Register Customer info"/>
    <s v="Paid"/>
    <s v="Download"/>
    <n v="350"/>
    <n v="535.5"/>
  </r>
  <r>
    <s v="AD01-9361"/>
    <n v="2023"/>
    <s v="Jul"/>
    <s v="Website"/>
    <s v="Credit Card"/>
    <s v="Order assembled"/>
    <s v="Register Customer info"/>
    <s v="Paid"/>
    <s v="Download"/>
    <n v="320"/>
    <n v="457.6"/>
  </r>
  <r>
    <s v="AD01-9364"/>
    <n v="2023"/>
    <s v="Jul"/>
    <s v="Website"/>
    <s v="Credit Card"/>
    <s v="Order assembled"/>
    <s v="Register Customer info"/>
    <s v="Paid"/>
    <s v="Download"/>
    <n v="346"/>
    <n v="494.78"/>
  </r>
  <r>
    <s v="AD01-9363"/>
    <n v="2023"/>
    <s v="Jul"/>
    <s v="Website"/>
    <s v="Credit Card"/>
    <s v="Order assembled"/>
    <s v="Register Customer info"/>
    <s v="Paid"/>
    <s v="Download"/>
    <n v="322"/>
    <n v="460.46000000000004"/>
  </r>
  <r>
    <s v="AD01-9361"/>
    <n v="2023"/>
    <s v="Jul"/>
    <s v="Website"/>
    <s v="Credit Card"/>
    <s v="Order assembled"/>
    <s v="Register Customer info"/>
    <s v="Paid"/>
    <s v="Download"/>
    <n v="658"/>
    <n v="940.94"/>
  </r>
  <r>
    <s v="AD01-9364"/>
    <n v="2023"/>
    <s v="Jul"/>
    <s v="Website"/>
    <s v="Credit Card"/>
    <s v="Order assembled"/>
    <s v="Register Customer info"/>
    <s v="Paid"/>
    <s v="Download"/>
    <n v="745"/>
    <n v="1065.3499999999999"/>
  </r>
  <r>
    <s v="AD01-9364"/>
    <n v="2023"/>
    <s v="Jul"/>
    <s v="Website"/>
    <s v="Credit Card"/>
    <s v="Order assembled"/>
    <s v="Register Customer info"/>
    <s v="Paid"/>
    <s v="Download"/>
    <n v="345"/>
    <n v="493.35"/>
  </r>
  <r>
    <s v="AD01-9361"/>
    <n v="2023"/>
    <s v="Jul"/>
    <s v="Website"/>
    <s v="Credit Card"/>
    <s v="Order assembled"/>
    <s v="Register Customer info"/>
    <s v="Paid"/>
    <s v="Download"/>
    <n v="784"/>
    <n v="526.24"/>
  </r>
  <r>
    <s v="AD01-9363"/>
    <n v="2023"/>
    <s v="Jul"/>
    <s v="Website"/>
    <s v="Credit Card"/>
    <s v="Order assembled"/>
    <s v="Register Customer info"/>
    <s v="Paid"/>
    <s v="Download"/>
    <n v="349"/>
    <n v="499.07"/>
  </r>
  <r>
    <s v="AD01-9364"/>
    <n v="2023"/>
    <s v="Jul"/>
    <s v="Website"/>
    <s v="Credit Card"/>
    <s v="Order assembled"/>
    <s v="Register Customer info"/>
    <s v="Paid"/>
    <s v="Download"/>
    <n v="319"/>
    <n v="456.16999999999996"/>
  </r>
  <r>
    <s v="AD01-9361"/>
    <n v="2023"/>
    <s v="Jul"/>
    <s v="Website"/>
    <s v="Credit Card"/>
    <s v="Order assembled"/>
    <s v="Register Customer info"/>
    <s v="Paid"/>
    <s v="Download"/>
    <n v="347"/>
    <n v="496.21000000000004"/>
  </r>
  <r>
    <s v="AD01-9361"/>
    <n v="2023"/>
    <s v="Jul"/>
    <s v="Website"/>
    <s v="Credit Card"/>
    <s v="Order assembled"/>
    <s v="Register Customer info"/>
    <s v="Paid"/>
    <s v="Download"/>
    <n v="753"/>
    <n v="1076.79"/>
  </r>
  <r>
    <s v="AD01-9361"/>
    <n v="2023"/>
    <s v="Jun"/>
    <s v="Website"/>
    <s v="Credit Card"/>
    <s v="Order assembled"/>
    <s v="Register Customer info"/>
    <s v="Paid"/>
    <s v="Download"/>
    <n v="326"/>
    <n v="466.18"/>
  </r>
  <r>
    <s v="AD01-9362"/>
    <n v="2023"/>
    <s v="Jun"/>
    <s v="Website"/>
    <s v="Credit Card"/>
    <s v="Order assembled"/>
    <s v="Register Customer info"/>
    <s v="Paid"/>
    <s v="Download"/>
    <n v="352"/>
    <n v="503.36"/>
  </r>
  <r>
    <s v="AD01-9361"/>
    <n v="2023"/>
    <s v="Jun"/>
    <s v="Website"/>
    <s v="Credit Card"/>
    <s v="Order assembled"/>
    <s v="Register Customer info"/>
    <s v="Paid"/>
    <s v="Download"/>
    <n v="328"/>
    <n v="469.03999999999996"/>
  </r>
  <r>
    <s v="AD01-9362"/>
    <n v="2023"/>
    <s v="Jun"/>
    <s v="Website"/>
    <s v="Credit Card"/>
    <s v="Order assembled"/>
    <s v="Register Customer info"/>
    <s v="Paid"/>
    <s v="Download"/>
    <n v="657"/>
    <n v="939.51"/>
  </r>
  <r>
    <s v="AD01-9361"/>
    <n v="2023"/>
    <s v="Jun"/>
    <s v="Website"/>
    <s v="Credit Card"/>
    <s v="Order assembled"/>
    <s v="Register Customer info"/>
    <s v="Paid"/>
    <s v="Download"/>
    <n v="744"/>
    <n v="1063.92"/>
  </r>
  <r>
    <s v="AD01-9361"/>
    <n v="2023"/>
    <s v="Jun"/>
    <s v="Website"/>
    <s v="Credit Card"/>
    <s v="Order assembled"/>
    <s v="Register Customer info"/>
    <s v="Paid"/>
    <s v="Download"/>
    <n v="351"/>
    <n v="501.93"/>
  </r>
  <r>
    <s v="AD01-9362"/>
    <n v="2023"/>
    <s v="Jun"/>
    <s v="Website"/>
    <s v="Credit Card"/>
    <s v="Order assembled"/>
    <s v="Register Customer info"/>
    <s v="Paid"/>
    <s v="Download"/>
    <n v="783"/>
    <n v="526.24"/>
  </r>
  <r>
    <s v="AD01-9361"/>
    <n v="2023"/>
    <s v="Jun"/>
    <s v="Website"/>
    <s v="Credit Card"/>
    <s v="Order assembled"/>
    <s v="Register Customer info"/>
    <s v="Paid"/>
    <s v="Download"/>
    <n v="355"/>
    <n v="507.65"/>
  </r>
  <r>
    <s v="AD01-9362"/>
    <n v="2023"/>
    <s v="Jun"/>
    <s v="Website"/>
    <s v="Credit Card"/>
    <s v="Order assembled"/>
    <s v="Register Customer info"/>
    <s v="Paid"/>
    <s v="Download"/>
    <n v="325"/>
    <n v="464.75"/>
  </r>
  <r>
    <s v="AD01-9361"/>
    <n v="2023"/>
    <s v="Jun"/>
    <s v="Website"/>
    <s v="Credit Card"/>
    <s v="Order assembled"/>
    <s v="Register Customer info"/>
    <s v="Paid"/>
    <s v="Download"/>
    <n v="353"/>
    <n v="504.78999999999996"/>
  </r>
  <r>
    <s v="AD01-9362"/>
    <n v="2023"/>
    <s v="Mar"/>
    <s v="Website"/>
    <s v="Credit Card"/>
    <s v="Order assembled"/>
    <s v="Register Customer info"/>
    <s v="Paid"/>
    <s v="Download"/>
    <n v="368"/>
    <n v="563.04"/>
  </r>
  <r>
    <s v="AD01-9362"/>
    <n v="2023"/>
    <s v="Mar"/>
    <s v="Website"/>
    <s v="Credit Card"/>
    <s v="Order assembled"/>
    <s v="Register Customer info"/>
    <s v="Paid"/>
    <s v="Download"/>
    <n v="344"/>
    <n v="491.91999999999996"/>
  </r>
  <r>
    <s v="AD01-9362"/>
    <n v="2023"/>
    <s v="Mar"/>
    <s v="Website"/>
    <s v="Credit Card"/>
    <s v="Order assembled"/>
    <s v="Register Customer info"/>
    <s v="Paid"/>
    <s v="Download"/>
    <n v="370"/>
    <n v="529.1"/>
  </r>
  <r>
    <s v="AD01-9362"/>
    <n v="2023"/>
    <s v="Mar"/>
    <s v="Website"/>
    <s v="Credit Card"/>
    <s v="Order assembled"/>
    <s v="Register Customer info"/>
    <s v="Paid"/>
    <s v="Download"/>
    <n v="340"/>
    <n v="486.2"/>
  </r>
  <r>
    <s v="AD01-9361"/>
    <n v="2023"/>
    <s v="Mar"/>
    <s v="Website"/>
    <s v="Credit Card"/>
    <s v="Order assembled"/>
    <s v="Register Customer info"/>
    <s v="Paid"/>
    <s v="Download"/>
    <n v="741"/>
    <n v="1059.6300000000001"/>
  </r>
  <r>
    <s v="AD01-9361"/>
    <n v="2023"/>
    <s v="Mar"/>
    <s v="Website"/>
    <s v="Credit Card"/>
    <s v="Order assembled"/>
    <s v="Register Customer info"/>
    <s v="Paid"/>
    <s v="Download"/>
    <n v="369"/>
    <n v="527.66999999999996"/>
  </r>
  <r>
    <s v="AD01-9362"/>
    <n v="2023"/>
    <s v="Mar"/>
    <s v="Website"/>
    <s v="Credit Card"/>
    <s v="Order assembled"/>
    <s v="Register Customer info"/>
    <s v="Paid"/>
    <s v="Download"/>
    <n v="367"/>
    <n v="524.80999999999995"/>
  </r>
  <r>
    <s v="AD01-9362"/>
    <n v="2023"/>
    <s v="Mar"/>
    <s v="Website"/>
    <s v="Credit Card"/>
    <s v="Order assembled"/>
    <s v="Register Customer info"/>
    <s v="Paid"/>
    <s v="Download"/>
    <n v="343"/>
    <n v="490.49"/>
  </r>
  <r>
    <s v="AD01-9362"/>
    <n v="2023"/>
    <s v="Mar"/>
    <s v="Website"/>
    <s v="Credit Card"/>
    <s v="Order assembled"/>
    <s v="Register Customer info"/>
    <s v="Paid"/>
    <s v="Download"/>
    <n v="371"/>
    <n v="530.53"/>
  </r>
  <r>
    <s v="AD01-9362"/>
    <n v="2023"/>
    <s v="Mar"/>
    <s v="Website"/>
    <s v="Credit Card"/>
    <s v="Order assembled"/>
    <s v="Register Customer info"/>
    <s v="Paid"/>
    <s v="Download"/>
    <n v="750"/>
    <n v="1072.5"/>
  </r>
  <r>
    <s v="AD01-9362"/>
    <n v="2023"/>
    <s v="May"/>
    <s v="Website"/>
    <s v="Credit Card"/>
    <s v="Order assembled"/>
    <s v="Register Customer info"/>
    <s v="Paid"/>
    <s v="Download"/>
    <n v="356"/>
    <n v="544.68000000000006"/>
  </r>
  <r>
    <s v="AD01-9361"/>
    <n v="2023"/>
    <s v="May"/>
    <s v="Website"/>
    <s v="Credit Card"/>
    <s v="Order assembled"/>
    <s v="Register Customer info"/>
    <s v="Paid"/>
    <s v="Download"/>
    <n v="332"/>
    <n v="474.76"/>
  </r>
  <r>
    <s v="AD01-9362"/>
    <n v="2023"/>
    <s v="May"/>
    <s v="Website"/>
    <s v="Credit Card"/>
    <s v="Order assembled"/>
    <s v="Register Customer info"/>
    <s v="Paid"/>
    <s v="Download"/>
    <n v="358"/>
    <n v="511.94"/>
  </r>
  <r>
    <s v="AD01-9361"/>
    <n v="2023"/>
    <s v="May"/>
    <s v="Website"/>
    <s v="Credit Card"/>
    <s v="Order assembled"/>
    <s v="Register Customer info"/>
    <s v="Paid"/>
    <s v="Download"/>
    <n v="656"/>
    <n v="938.07999999999993"/>
  </r>
  <r>
    <s v="AD01-9364"/>
    <n v="2023"/>
    <s v="May"/>
    <s v="Website"/>
    <s v="Credit Card"/>
    <s v="Order assembled"/>
    <s v="Register Customer info"/>
    <s v="Paid"/>
    <s v="Download"/>
    <n v="743"/>
    <n v="1062.49"/>
  </r>
  <r>
    <s v="AD01-9364"/>
    <n v="2023"/>
    <s v="May"/>
    <s v="Website"/>
    <s v="Credit Card"/>
    <s v="Order assembled"/>
    <s v="Register Customer info"/>
    <s v="Paid"/>
    <s v="Download"/>
    <n v="357"/>
    <n v="510.51"/>
  </r>
  <r>
    <s v="AD01-9361"/>
    <n v="2023"/>
    <s v="May"/>
    <s v="Website"/>
    <s v="Credit Card"/>
    <s v="Order assembled"/>
    <s v="Register Customer info"/>
    <s v="Paid"/>
    <s v="Download"/>
    <n v="782"/>
    <n v="526.24"/>
  </r>
  <r>
    <s v="AD01-9362"/>
    <n v="2023"/>
    <s v="May"/>
    <s v="Website"/>
    <s v="Credit Card"/>
    <s v="Order assembled"/>
    <s v="Register Customer info"/>
    <s v="Paid"/>
    <s v="Download"/>
    <n v="331"/>
    <n v="473.33"/>
  </r>
  <r>
    <s v="AD01-9361"/>
    <n v="2023"/>
    <s v="May"/>
    <s v="Website"/>
    <s v="Credit Card"/>
    <s v="Order assembled"/>
    <s v="Register Customer info"/>
    <s v="Paid"/>
    <s v="Download"/>
    <n v="359"/>
    <n v="513.37"/>
  </r>
  <r>
    <s v="AD01-9362"/>
    <n v="2023"/>
    <s v="May"/>
    <s v="Website"/>
    <s v="Credit Card"/>
    <s v="Order assembled"/>
    <s v="Register Customer info"/>
    <s v="Paid"/>
    <s v="Download"/>
    <n v="752"/>
    <n v="1075.3600000000001"/>
  </r>
  <r>
    <s v="AD01-9361"/>
    <n v="2023"/>
    <s v="Nov"/>
    <s v="Website"/>
    <s v="Credit Card"/>
    <s v="Order assembled"/>
    <s v="Register Customer info"/>
    <s v="Paid"/>
    <s v="Download"/>
    <n v="326"/>
    <n v="498.78"/>
  </r>
  <r>
    <s v="AD01-9364"/>
    <n v="2023"/>
    <s v="Nov"/>
    <s v="Website"/>
    <s v="Credit Card"/>
    <s v="Order assembled"/>
    <s v="Register Customer info"/>
    <s v="Paid"/>
    <s v="Download"/>
    <n v="328"/>
    <n v="469.03999999999996"/>
  </r>
  <r>
    <s v="AD01-9362"/>
    <n v="2023"/>
    <s v="Nov"/>
    <s v="Website"/>
    <s v="Credit Card"/>
    <s v="Order assembled"/>
    <s v="Register Customer info"/>
    <s v="Paid"/>
    <s v="Download"/>
    <n v="298"/>
    <n v="426.14"/>
  </r>
  <r>
    <s v="AD01-9364"/>
    <n v="2023"/>
    <s v="Nov"/>
    <s v="Website"/>
    <s v="Credit Card"/>
    <s v="Order assembled"/>
    <s v="Register Customer info"/>
    <s v="Paid"/>
    <s v="Download"/>
    <n v="662"/>
    <n v="946.66"/>
  </r>
  <r>
    <s v="AD01-9364"/>
    <n v="2023"/>
    <s v="Nov"/>
    <s v="Website"/>
    <s v="Credit Card"/>
    <s v="Order assembled"/>
    <s v="Register Customer info"/>
    <s v="Paid"/>
    <s v="Download"/>
    <n v="748"/>
    <n v="1069.6399999999999"/>
  </r>
  <r>
    <s v="AD01-9364"/>
    <n v="2023"/>
    <s v="Nov"/>
    <s v="Website"/>
    <s v="Credit Card"/>
    <s v="Order assembled"/>
    <s v="Register Customer info"/>
    <s v="Paid"/>
    <s v="Download"/>
    <n v="327"/>
    <n v="467.61"/>
  </r>
  <r>
    <s v="AD01-9364"/>
    <n v="2023"/>
    <s v="Nov"/>
    <s v="Website"/>
    <s v="Credit Card"/>
    <s v="Order assembled"/>
    <s v="Register Customer info"/>
    <s v="Paid"/>
    <s v="Download"/>
    <n v="788"/>
    <n v="526.24"/>
  </r>
  <r>
    <s v="AD01-9362"/>
    <n v="2023"/>
    <s v="Nov"/>
    <s v="Website"/>
    <s v="Credit Card"/>
    <s v="Order assembled"/>
    <s v="Register Customer info"/>
    <s v="Paid"/>
    <s v="Download"/>
    <n v="325"/>
    <n v="464.75"/>
  </r>
  <r>
    <s v="AD01-9364"/>
    <n v="2023"/>
    <s v="Nov"/>
    <s v="Website"/>
    <s v="Credit Card"/>
    <s v="Order assembled"/>
    <s v="Register Customer info"/>
    <s v="Paid"/>
    <s v="Download"/>
    <n v="301"/>
    <n v="430.43"/>
  </r>
  <r>
    <s v="AD01-9361"/>
    <n v="2023"/>
    <s v="Nov"/>
    <s v="Website"/>
    <s v="Credit Card"/>
    <s v="Order assembled"/>
    <s v="Register Customer info"/>
    <s v="Paid"/>
    <s v="Download"/>
    <n v="757"/>
    <n v="1082.51"/>
  </r>
  <r>
    <s v="AD01-9364"/>
    <n v="2023"/>
    <s v="Oct"/>
    <s v="Website"/>
    <s v="Credit Card"/>
    <s v="Order assembled"/>
    <s v="Register Customer info"/>
    <s v="Paid"/>
    <s v="Download"/>
    <n v="332"/>
    <n v="507.96000000000004"/>
  </r>
  <r>
    <s v="AD01-9362"/>
    <n v="2023"/>
    <s v="Oct"/>
    <s v="Website"/>
    <s v="Credit Card"/>
    <s v="Order assembled"/>
    <s v="Register Customer info"/>
    <s v="Paid"/>
    <s v="Download"/>
    <n v="302"/>
    <n v="431.86"/>
  </r>
  <r>
    <s v="AD01-9361"/>
    <n v="2023"/>
    <s v="Oct"/>
    <s v="Website"/>
    <s v="Credit Card"/>
    <s v="Order assembled"/>
    <s v="Register Customer info"/>
    <s v="Paid"/>
    <s v="Download"/>
    <n v="334"/>
    <n v="477.62"/>
  </r>
  <r>
    <s v="AD01-9365"/>
    <n v="2023"/>
    <s v="Oct"/>
    <s v="Website"/>
    <s v="Credit Card"/>
    <s v="Order assembled"/>
    <s v="Register Customer info"/>
    <s v="Paid"/>
    <s v="Download"/>
    <n v="304"/>
    <n v="434.72"/>
  </r>
  <r>
    <s v="AD01-9362"/>
    <n v="2023"/>
    <s v="Oct"/>
    <s v="Website"/>
    <s v="Credit Card"/>
    <s v="Order assembled"/>
    <s v="Register Customer info"/>
    <s v="Paid"/>
    <s v="Download"/>
    <n v="661"/>
    <n v="945.23"/>
  </r>
  <r>
    <s v="AD01-9361"/>
    <n v="2023"/>
    <s v="Oct"/>
    <s v="Website"/>
    <s v="Credit Card"/>
    <s v="Order assembled"/>
    <s v="Register Customer info"/>
    <s v="Paid"/>
    <s v="Download"/>
    <n v="747"/>
    <n v="1068.21"/>
  </r>
  <r>
    <s v="AD01-9361"/>
    <n v="2023"/>
    <s v="Oct"/>
    <s v="Website"/>
    <s v="Credit Card"/>
    <s v="Order assembled"/>
    <s v="Register Customer info"/>
    <s v="Paid"/>
    <s v="Download"/>
    <n v="333"/>
    <n v="476.19"/>
  </r>
  <r>
    <s v="AD01-9362"/>
    <n v="2023"/>
    <s v="Oct"/>
    <s v="Website"/>
    <s v="Credit Card"/>
    <s v="Order assembled"/>
    <s v="Register Customer info"/>
    <s v="Paid"/>
    <s v="Download"/>
    <n v="787"/>
    <n v="526.24"/>
  </r>
  <r>
    <s v="AD01-9365"/>
    <n v="2023"/>
    <s v="Oct"/>
    <s v="Website"/>
    <s v="Credit Card"/>
    <s v="Order assembled"/>
    <s v="Register Customer info"/>
    <s v="Paid"/>
    <s v="Download"/>
    <n v="331"/>
    <n v="473.33"/>
  </r>
  <r>
    <s v="AD01-9361"/>
    <n v="2023"/>
    <s v="Oct"/>
    <s v="Website"/>
    <s v="Credit Card"/>
    <s v="Order assembled"/>
    <s v="Register Customer info"/>
    <s v="Paid"/>
    <s v="Download"/>
    <n v="307"/>
    <n v="439.01"/>
  </r>
  <r>
    <s v="AD01-9362"/>
    <n v="2023"/>
    <s v="Oct"/>
    <s v="Website"/>
    <s v="Credit Card"/>
    <s v="Order assembled"/>
    <s v="Register Customer info"/>
    <s v="Paid"/>
    <s v="Download"/>
    <n v="329"/>
    <n v="470.47"/>
  </r>
  <r>
    <s v="AD01-9364"/>
    <n v="2023"/>
    <s v="Oct"/>
    <s v="Website"/>
    <s v="Credit Card"/>
    <s v="Order assembled"/>
    <s v="Register Customer info"/>
    <s v="Paid"/>
    <s v="Download"/>
    <n v="756"/>
    <n v="1081.08"/>
  </r>
  <r>
    <s v="AD01-9362"/>
    <n v="2023"/>
    <s v="Sep"/>
    <s v="Website"/>
    <s v="Credit Card"/>
    <s v="Order assembled"/>
    <s v="Register Customer info"/>
    <s v="Paid"/>
    <s v="Download"/>
    <n v="338"/>
    <n v="517.14"/>
  </r>
  <r>
    <s v="AD01-9362"/>
    <n v="2023"/>
    <s v="Sep"/>
    <s v="Website"/>
    <s v="Credit Card"/>
    <s v="Order assembled"/>
    <s v="Register Customer info"/>
    <s v="Paid"/>
    <s v="Download"/>
    <n v="308"/>
    <n v="440.44"/>
  </r>
  <r>
    <s v="AD01-9365"/>
    <n v="2023"/>
    <s v="Sep"/>
    <s v="Website"/>
    <s v="Credit Card"/>
    <s v="Order assembled"/>
    <s v="Register Customer info"/>
    <s v="Paid"/>
    <s v="Download"/>
    <n v="310"/>
    <n v="443.3"/>
  </r>
  <r>
    <s v="AD01-9361"/>
    <n v="2023"/>
    <s v="Sep"/>
    <s v="Website"/>
    <s v="Credit Card"/>
    <s v="Order assembled"/>
    <s v="Register Customer info"/>
    <s v="Paid"/>
    <s v="Download"/>
    <n v="660"/>
    <n v="943.8"/>
  </r>
  <r>
    <s v="AD01-9364"/>
    <n v="2023"/>
    <s v="Sep"/>
    <s v="Website"/>
    <s v="Credit Card"/>
    <s v="Order assembled"/>
    <s v="Register Customer info"/>
    <s v="Paid"/>
    <s v="Download"/>
    <n v="746"/>
    <n v="1066.78"/>
  </r>
  <r>
    <s v="AD01-9364"/>
    <n v="2023"/>
    <s v="Sep"/>
    <s v="Website"/>
    <s v="Credit Card"/>
    <s v="Order assembled"/>
    <s v="Register Customer info"/>
    <s v="Paid"/>
    <s v="Download"/>
    <n v="339"/>
    <n v="484.77"/>
  </r>
  <r>
    <s v="AD01-9361"/>
    <n v="2023"/>
    <s v="Sep"/>
    <s v="Website"/>
    <s v="Credit Card"/>
    <s v="Order assembled"/>
    <s v="Register Customer info"/>
    <s v="Paid"/>
    <s v="Download"/>
    <n v="786"/>
    <n v="526.24"/>
  </r>
  <r>
    <s v="AD01-9365"/>
    <n v="2023"/>
    <s v="Sep"/>
    <s v="Website"/>
    <s v="Credit Card"/>
    <s v="Order assembled"/>
    <s v="Register Customer info"/>
    <s v="Paid"/>
    <s v="Download"/>
    <n v="337"/>
    <n v="481.90999999999997"/>
  </r>
  <r>
    <s v="AD01-9362"/>
    <n v="2023"/>
    <s v="Sep"/>
    <s v="Website"/>
    <s v="Credit Card"/>
    <s v="Order assembled"/>
    <s v="Register Customer info"/>
    <s v="Paid"/>
    <s v="Download"/>
    <n v="335"/>
    <n v="479.05"/>
  </r>
  <r>
    <s v="AD01-9362"/>
    <n v="2023"/>
    <s v="Sep"/>
    <s v="Website"/>
    <s v="Credit Card"/>
    <s v="Order assembled"/>
    <s v="Register Customer info"/>
    <s v="Paid"/>
    <s v="Download"/>
    <n v="755"/>
    <n v="1079.6500000000001"/>
  </r>
  <r>
    <s v="AD01-9362"/>
    <n v="2023"/>
    <s v="Apr"/>
    <s v="Branches"/>
    <s v="Credit Card"/>
    <s v="Order assembled"/>
    <s v="Register Customer info"/>
    <s v="Paid"/>
    <s v="Shipment"/>
    <n v="212"/>
    <n v="303.15999999999997"/>
  </r>
  <r>
    <s v="AD01-9361"/>
    <n v="2023"/>
    <s v="Apr"/>
    <s v="Branches"/>
    <s v="Credit Card"/>
    <s v="Order assembled"/>
    <s v="Register Customer info"/>
    <s v="Paid"/>
    <s v="Shipment"/>
    <n v="182"/>
    <n v="260.26"/>
  </r>
  <r>
    <s v="AD01-9362"/>
    <n v="2023"/>
    <s v="Apr"/>
    <s v="Branches"/>
    <s v="Credit Card"/>
    <s v="Order assembled"/>
    <s v="Register Customer info"/>
    <s v="Paid"/>
    <s v="Shipment"/>
    <n v="184"/>
    <n v="526.24"/>
  </r>
  <r>
    <s v="AD01-9362"/>
    <n v="2023"/>
    <s v="Apr"/>
    <s v="Branches"/>
    <s v="Credit Card"/>
    <s v="Order assembled"/>
    <s v="Register Customer info"/>
    <s v="Paid"/>
    <s v="Shipment"/>
    <n v="968"/>
    <n v="1384.24"/>
  </r>
  <r>
    <s v="AD01-9365"/>
    <n v="2023"/>
    <s v="Apr"/>
    <s v="Branches"/>
    <s v="Credit Card"/>
    <s v="Order assembled"/>
    <s v="Register Customer info"/>
    <s v="Paid"/>
    <s v="Shipment"/>
    <n v="186"/>
    <n v="265.98"/>
  </r>
  <r>
    <s v="AD01-9365"/>
    <n v="2023"/>
    <s v="Apr"/>
    <s v="Branches"/>
    <s v="Credit Card"/>
    <s v="Order assembled"/>
    <s v="Register Customer info"/>
    <s v="Paid"/>
    <s v="Shipment"/>
    <n v="213"/>
    <n v="304.59000000000003"/>
  </r>
  <r>
    <s v="AD01-9362"/>
    <n v="2023"/>
    <s v="Apr"/>
    <s v="Branches"/>
    <s v="Credit Card"/>
    <s v="Order assembled"/>
    <s v="Register Customer info"/>
    <s v="Paid"/>
    <s v="Shipment"/>
    <n v="183"/>
    <n v="261.69"/>
  </r>
  <r>
    <s v="AD01-9362"/>
    <n v="2023"/>
    <s v="Apr"/>
    <s v="Branches"/>
    <s v="Credit Card"/>
    <s v="Order assembled"/>
    <s v="Register Customer info"/>
    <s v="Paid"/>
    <s v="Shipment"/>
    <n v="749"/>
    <n v="1071.07"/>
  </r>
  <r>
    <s v="AD01-9361"/>
    <n v="2023"/>
    <s v="Apr"/>
    <s v="Branches"/>
    <s v="Credit Card"/>
    <s v="Order assembled"/>
    <s v="Register Customer info"/>
    <s v="Paid"/>
    <s v="Shipment"/>
    <n v="209"/>
    <n v="298.87"/>
  </r>
  <r>
    <s v="AD01-9362"/>
    <n v="2023"/>
    <s v="Apr"/>
    <s v="Branches"/>
    <s v="Credit Card"/>
    <s v="Order assembled"/>
    <s v="Register Customer info"/>
    <s v="Paid"/>
    <s v="Shipment"/>
    <n v="185"/>
    <n v="264.55"/>
  </r>
  <r>
    <s v="AD01-9362"/>
    <n v="2023"/>
    <s v="Aug"/>
    <s v="Branches"/>
    <s v="Credit Card"/>
    <s v="Order assembled"/>
    <s v="Register Customer info"/>
    <s v="Paid"/>
    <s v="Shipment"/>
    <n v="188"/>
    <n v="268.84000000000003"/>
  </r>
  <r>
    <s v="AD01-9361"/>
    <n v="2023"/>
    <s v="Aug"/>
    <s v="Branches"/>
    <s v="Credit Card"/>
    <s v="Order assembled"/>
    <s v="Register Customer info"/>
    <s v="Paid"/>
    <s v="Shipment"/>
    <n v="164"/>
    <n v="234.51999999999998"/>
  </r>
  <r>
    <s v="AD01-9364"/>
    <n v="2023"/>
    <s v="Aug"/>
    <s v="Branches"/>
    <s v="Credit Card"/>
    <s v="Order assembled"/>
    <s v="Register Customer info"/>
    <s v="Paid"/>
    <s v="Shipment"/>
    <n v="190"/>
    <n v="526.24"/>
  </r>
  <r>
    <s v="AD01-9361"/>
    <n v="2023"/>
    <s v="Aug"/>
    <s v="Branches"/>
    <s v="Credit Card"/>
    <s v="Order assembled"/>
    <s v="Register Customer info"/>
    <s v="Paid"/>
    <s v="Shipment"/>
    <n v="160"/>
    <n v="526.24"/>
  </r>
  <r>
    <s v="AD01-9362"/>
    <n v="2023"/>
    <s v="Aug"/>
    <s v="Branches"/>
    <s v="Credit Card"/>
    <s v="Order assembled"/>
    <s v="Register Customer info"/>
    <s v="Paid"/>
    <s v="Shipment"/>
    <n v="971"/>
    <n v="1388.53"/>
  </r>
  <r>
    <s v="AD01-9361"/>
    <n v="2023"/>
    <s v="Aug"/>
    <s v="Branches"/>
    <s v="Credit Card"/>
    <s v="Order assembled"/>
    <s v="Register Customer info"/>
    <s v="Paid"/>
    <s v="Shipment"/>
    <n v="162"/>
    <n v="231.66"/>
  </r>
  <r>
    <s v="AD01-9361"/>
    <n v="2023"/>
    <s v="Aug"/>
    <s v="Branches"/>
    <s v="Credit Card"/>
    <s v="Order assembled"/>
    <s v="Register Customer info"/>
    <s v="Paid"/>
    <s v="Shipment"/>
    <n v="189"/>
    <n v="270.27"/>
  </r>
  <r>
    <s v="AD01-9362"/>
    <n v="2023"/>
    <s v="Aug"/>
    <s v="Branches"/>
    <s v="Credit Card"/>
    <s v="Order assembled"/>
    <s v="Register Customer info"/>
    <s v="Paid"/>
    <s v="Shipment"/>
    <n v="165"/>
    <n v="235.95"/>
  </r>
  <r>
    <s v="AD01-9361"/>
    <n v="2023"/>
    <s v="Aug"/>
    <s v="Branches"/>
    <s v="Credit Card"/>
    <s v="Order assembled"/>
    <s v="Register Customer info"/>
    <s v="Paid"/>
    <s v="Shipment"/>
    <n v="753"/>
    <n v="1076.79"/>
  </r>
  <r>
    <s v="AD01-9364"/>
    <n v="2023"/>
    <s v="Aug"/>
    <s v="Branches"/>
    <s v="Credit Card"/>
    <s v="Order assembled"/>
    <s v="Register Customer info"/>
    <s v="Paid"/>
    <s v="Shipment"/>
    <n v="839"/>
    <n v="1199.77"/>
  </r>
  <r>
    <s v="AD01-9361"/>
    <n v="2023"/>
    <s v="Aug"/>
    <s v="Branches"/>
    <s v="Credit Card"/>
    <s v="Order assembled"/>
    <s v="Register Customer info"/>
    <s v="Paid"/>
    <s v="Shipment"/>
    <n v="191"/>
    <n v="273.13"/>
  </r>
  <r>
    <s v="AD01-9362"/>
    <n v="2023"/>
    <s v="Aug"/>
    <s v="Branches"/>
    <s v="Credit Card"/>
    <s v="Order assembled"/>
    <s v="Register Customer info"/>
    <s v="Paid"/>
    <s v="Shipment"/>
    <n v="161"/>
    <n v="230.23000000000002"/>
  </r>
  <r>
    <s v="AD01-9361"/>
    <n v="2023"/>
    <s v="Dec"/>
    <s v="Branches"/>
    <s v="Credit Card"/>
    <s v="Order assembled"/>
    <s v="Register Customer info"/>
    <s v="Paid"/>
    <s v="Shipment"/>
    <n v="170"/>
    <n v="243.1"/>
  </r>
  <r>
    <s v="AD01-9361"/>
    <n v="2023"/>
    <s v="Dec"/>
    <s v="Branches"/>
    <s v="Credit Card"/>
    <s v="Order assembled"/>
    <s v="Register Customer info"/>
    <s v="Paid"/>
    <s v="Shipment"/>
    <n v="140"/>
    <n v="200.2"/>
  </r>
  <r>
    <s v="AD01-9361"/>
    <n v="2023"/>
    <s v="Dec"/>
    <s v="Branches"/>
    <s v="Credit Card"/>
    <s v="Order assembled"/>
    <s v="Register Customer info"/>
    <s v="Paid"/>
    <s v="Shipment"/>
    <n v="166"/>
    <n v="526.24"/>
  </r>
  <r>
    <s v="AD01-9361"/>
    <n v="2023"/>
    <s v="Dec"/>
    <s v="Branches"/>
    <s v="Credit Card"/>
    <s v="Order assembled"/>
    <s v="Register Customer info"/>
    <s v="Paid"/>
    <s v="Shipment"/>
    <n v="142"/>
    <n v="526.24"/>
  </r>
  <r>
    <s v="AD01-9362"/>
    <n v="2023"/>
    <s v="Dec"/>
    <s v="Branches"/>
    <s v="Credit Card"/>
    <s v="Order assembled"/>
    <s v="Register Customer info"/>
    <s v="Paid"/>
    <s v="Shipment"/>
    <n v="975"/>
    <n v="1394.25"/>
  </r>
  <r>
    <s v="AD01-9362"/>
    <n v="2023"/>
    <s v="Dec"/>
    <s v="Branches"/>
    <s v="Credit Card"/>
    <s v="Order assembled"/>
    <s v="Register Customer info"/>
    <s v="Paid"/>
    <s v="Shipment"/>
    <n v="141"/>
    <n v="201.63"/>
  </r>
  <r>
    <s v="AD01-9361"/>
    <n v="2023"/>
    <s v="Dec"/>
    <s v="Branches"/>
    <s v="Credit Card"/>
    <s v="Order assembled"/>
    <s v="Register Customer info"/>
    <s v="Paid"/>
    <s v="Shipment"/>
    <n v="756"/>
    <n v="1081.08"/>
  </r>
  <r>
    <s v="AD01-9361"/>
    <n v="2023"/>
    <s v="Dec"/>
    <s v="Branches"/>
    <s v="Credit Card"/>
    <s v="Order assembled"/>
    <s v="Register Customer info"/>
    <s v="Paid"/>
    <s v="Shipment"/>
    <n v="843"/>
    <n v="1205.49"/>
  </r>
  <r>
    <s v="AD01-9361"/>
    <n v="2023"/>
    <s v="Dec"/>
    <s v="Branches"/>
    <s v="Credit Card"/>
    <s v="Order assembled"/>
    <s v="Register Customer info"/>
    <s v="Paid"/>
    <s v="Shipment"/>
    <n v="167"/>
    <n v="238.81"/>
  </r>
  <r>
    <s v="AD01-9361"/>
    <n v="2023"/>
    <s v="Dec"/>
    <s v="Branches"/>
    <s v="Credit Card"/>
    <s v="Order assembled"/>
    <s v="Register Customer info"/>
    <s v="Paid"/>
    <s v="Shipment"/>
    <n v="143"/>
    <n v="204.49"/>
  </r>
  <r>
    <s v="AD01-9362"/>
    <n v="2023"/>
    <s v="Feb"/>
    <s v="Branches"/>
    <s v="Credit Card"/>
    <s v="Order assembled"/>
    <s v="Register Customer info"/>
    <s v="Paid"/>
    <s v="Download"/>
    <n v="272"/>
    <n v="388.96"/>
  </r>
  <r>
    <s v="AD01-9362"/>
    <n v="2023"/>
    <s v="Feb"/>
    <s v="Branches"/>
    <s v="Credit Card"/>
    <s v="Order assembled"/>
    <s v="Register Customer info"/>
    <s v="Paid"/>
    <s v="Download"/>
    <n v="266"/>
    <n v="380.38"/>
  </r>
  <r>
    <s v="AD01-9361"/>
    <n v="2023"/>
    <s v="Feb"/>
    <s v="Branches"/>
    <s v="Credit Card"/>
    <s v="Order assembled"/>
    <s v="Register Customer info"/>
    <s v="Paid"/>
    <s v="Shipment"/>
    <n v="224"/>
    <n v="320.32"/>
  </r>
  <r>
    <s v="AD01-9361"/>
    <n v="2023"/>
    <s v="Feb"/>
    <s v="Branches"/>
    <s v="Credit Card"/>
    <s v="Order assembled"/>
    <s v="Register Customer info"/>
    <s v="Paid"/>
    <s v="Shipment"/>
    <n v="194"/>
    <n v="277.42"/>
  </r>
  <r>
    <s v="AD01-9364"/>
    <n v="2023"/>
    <s v="Feb"/>
    <s v="Branches"/>
    <s v="Credit Card"/>
    <s v="Order assembled"/>
    <s v="Register Customer info"/>
    <s v="Paid"/>
    <s v="Shipment"/>
    <n v="268"/>
    <n v="383.24"/>
  </r>
  <r>
    <s v="AD01-9364"/>
    <n v="2023"/>
    <s v="Feb"/>
    <s v="Branches"/>
    <s v="Credit Card"/>
    <s v="Order assembled"/>
    <s v="Register Customer info"/>
    <s v="Paid"/>
    <s v="Shipment"/>
    <n v="220"/>
    <n v="526.24"/>
  </r>
  <r>
    <s v="AD01-9364"/>
    <n v="2023"/>
    <s v="Feb"/>
    <s v="Branches"/>
    <s v="Credit Card"/>
    <s v="Order assembled"/>
    <s v="Register Customer info"/>
    <s v="Paid"/>
    <s v="Shipment"/>
    <n v="196"/>
    <n v="526.24"/>
  </r>
  <r>
    <s v="AD01-9365"/>
    <n v="2023"/>
    <s v="Feb"/>
    <s v="Branches"/>
    <s v="Credit Card"/>
    <s v="Order assembled"/>
    <s v="Register Customer info"/>
    <s v="Paid"/>
    <s v="Shipment"/>
    <n v="966"/>
    <n v="1381.38"/>
  </r>
  <r>
    <s v="AD01-9361"/>
    <n v="2023"/>
    <s v="Feb"/>
    <s v="Branches"/>
    <s v="Credit Card"/>
    <s v="Order assembled"/>
    <s v="Register Customer info"/>
    <s v="Paid"/>
    <s v="Shipment"/>
    <n v="1019"/>
    <n v="1457.17"/>
  </r>
  <r>
    <s v="AD01-9361"/>
    <n v="2023"/>
    <s v="Feb"/>
    <s v="Branches"/>
    <s v="Credit Card"/>
    <s v="Order assembled"/>
    <s v="Register Customer info"/>
    <s v="Paid"/>
    <s v="Shipment"/>
    <n v="192"/>
    <n v="274.56"/>
  </r>
  <r>
    <s v="AD01-9361"/>
    <n v="2023"/>
    <s v="Feb"/>
    <s v="Branches"/>
    <s v="Credit Card"/>
    <s v="Order assembled"/>
    <s v="Register Customer info"/>
    <s v="Paid"/>
    <s v="Shipment"/>
    <n v="219"/>
    <n v="313.17"/>
  </r>
  <r>
    <s v="AD01-9365"/>
    <n v="2023"/>
    <s v="Feb"/>
    <s v="Branches"/>
    <s v="Credit Card"/>
    <s v="Order assembled"/>
    <s v="Register Customer info"/>
    <s v="Paid"/>
    <s v="Shipment"/>
    <n v="195"/>
    <n v="278.85000000000002"/>
  </r>
  <r>
    <s v="AD01-9361"/>
    <n v="2023"/>
    <s v="Feb"/>
    <s v="Branches"/>
    <s v="Credit Card"/>
    <s v="Order assembled"/>
    <s v="Register Customer info"/>
    <s v="Paid"/>
    <s v="Shipment"/>
    <n v="271"/>
    <n v="387.53"/>
  </r>
  <r>
    <s v="AD01-9364"/>
    <n v="2023"/>
    <s v="Feb"/>
    <s v="Branches"/>
    <s v="Credit Card"/>
    <s v="Order assembled"/>
    <s v="Register Customer info"/>
    <s v="Paid"/>
    <s v="Shipment"/>
    <n v="747"/>
    <n v="1068.21"/>
  </r>
  <r>
    <s v="AD01-9364"/>
    <n v="2023"/>
    <s v="Feb"/>
    <s v="Branches"/>
    <s v="Credit Card"/>
    <s v="Order assembled"/>
    <s v="Register Customer info"/>
    <s v="Paid"/>
    <s v="Shipment"/>
    <n v="834"/>
    <n v="1192.6199999999999"/>
  </r>
  <r>
    <s v="AD01-9361"/>
    <n v="2023"/>
    <s v="Feb"/>
    <s v="Branches"/>
    <s v="Credit Card"/>
    <s v="Order assembled"/>
    <s v="Register Customer info"/>
    <s v="Paid"/>
    <s v="Download"/>
    <n v="269"/>
    <n v="384.67"/>
  </r>
  <r>
    <s v="AD01-9361"/>
    <n v="2023"/>
    <s v="Feb"/>
    <s v="Branches"/>
    <s v="Credit Card"/>
    <s v="Order assembled"/>
    <s v="Register Customer info"/>
    <s v="Paid"/>
    <s v="Shipment"/>
    <n v="221"/>
    <n v="316.02999999999997"/>
  </r>
  <r>
    <s v="AD01-9364"/>
    <n v="2023"/>
    <s v="Feb"/>
    <s v="Branches"/>
    <s v="Credit Card"/>
    <s v="Order assembled"/>
    <s v="Register Customer info"/>
    <s v="Paid"/>
    <s v="Shipment"/>
    <n v="149"/>
    <n v="213.07"/>
  </r>
  <r>
    <s v="AD01-9361"/>
    <n v="2023"/>
    <s v="Feb"/>
    <s v="Branches"/>
    <s v="Credit Card"/>
    <s v="Order assembled"/>
    <s v="Register Customer info"/>
    <s v="Paid"/>
    <s v="Shipment"/>
    <n v="197"/>
    <n v="281.70999999999998"/>
  </r>
  <r>
    <s v="AD01-9364"/>
    <n v="2023"/>
    <s v="Jan"/>
    <s v="Branches"/>
    <s v="Credit Card"/>
    <s v="Order assembled"/>
    <s v="Register Customer info"/>
    <s v="Paid"/>
    <s v="Download"/>
    <n v="284"/>
    <n v="406.12"/>
  </r>
  <r>
    <s v="AD01-9362"/>
    <n v="2023"/>
    <s v="Jan"/>
    <s v="Branches"/>
    <s v="Credit Card"/>
    <s v="Order assembled"/>
    <s v="Register Customer info"/>
    <s v="Paid"/>
    <s v="Download"/>
    <n v="278"/>
    <n v="397.53999999999996"/>
  </r>
  <r>
    <s v="AD01-9364"/>
    <n v="2023"/>
    <s v="Jan"/>
    <s v="Branches"/>
    <s v="Credit Card"/>
    <s v="Order assembled"/>
    <s v="Register Customer info"/>
    <s v="Paid"/>
    <s v="Shipment"/>
    <n v="152"/>
    <n v="217.36"/>
  </r>
  <r>
    <s v="AD01-9361"/>
    <n v="2023"/>
    <s v="Jan"/>
    <s v="Branches"/>
    <s v="Credit Card"/>
    <s v="Order assembled"/>
    <s v="Register Customer info"/>
    <s v="Paid"/>
    <s v="Shipment"/>
    <n v="200"/>
    <n v="286"/>
  </r>
  <r>
    <s v="AD01-9362"/>
    <n v="2023"/>
    <s v="Jan"/>
    <s v="Branches"/>
    <s v="Credit Card"/>
    <s v="Order assembled"/>
    <s v="Register Customer info"/>
    <s v="Paid"/>
    <s v="Shipment"/>
    <n v="286"/>
    <n v="408.98"/>
  </r>
  <r>
    <s v="AD01-9362"/>
    <n v="2023"/>
    <s v="Jan"/>
    <s v="Branches"/>
    <s v="Credit Card"/>
    <s v="Order assembled"/>
    <s v="Register Customer info"/>
    <s v="Paid"/>
    <s v="Shipment"/>
    <n v="280"/>
    <n v="400.4"/>
  </r>
  <r>
    <s v="AD01-9361"/>
    <n v="2023"/>
    <s v="Jan"/>
    <s v="Branches"/>
    <s v="Credit Card"/>
    <s v="Order assembled"/>
    <s v="Register Customer info"/>
    <s v="Paid"/>
    <s v="Shipment"/>
    <n v="274"/>
    <n v="391.82"/>
  </r>
  <r>
    <s v="AD01-9362"/>
    <n v="2023"/>
    <s v="Jan"/>
    <s v="Branches"/>
    <s v="Credit Card"/>
    <s v="Order assembled"/>
    <s v="Register Customer info"/>
    <s v="Paid"/>
    <s v="Shipment"/>
    <n v="226"/>
    <n v="526.24"/>
  </r>
  <r>
    <s v="AD01-9363"/>
    <n v="2023"/>
    <s v="Jan"/>
    <s v="Branches"/>
    <s v="Credit Card"/>
    <s v="Order assembled"/>
    <s v="Register Customer info"/>
    <s v="Paid"/>
    <s v="Shipment"/>
    <n v="154"/>
    <n v="526.24"/>
  </r>
  <r>
    <s v="AD01-9361"/>
    <n v="2023"/>
    <s v="Jan"/>
    <s v="Branches"/>
    <s v="Credit Card"/>
    <s v="Order assembled"/>
    <s v="Register Customer info"/>
    <s v="Paid"/>
    <s v="Shipment"/>
    <n v="202"/>
    <n v="526.24"/>
  </r>
  <r>
    <s v="AD01-9364"/>
    <n v="2023"/>
    <s v="Jan"/>
    <s v="Branches"/>
    <s v="Credit Card"/>
    <s v="Order assembled"/>
    <s v="Register Customer info"/>
    <s v="Paid"/>
    <s v="Shipment"/>
    <n v="965"/>
    <n v="1379.95"/>
  </r>
  <r>
    <s v="AD01-9362"/>
    <n v="2023"/>
    <s v="Jan"/>
    <s v="Branches"/>
    <s v="Credit Card"/>
    <s v="Order assembled"/>
    <s v="Register Customer info"/>
    <s v="Paid"/>
    <s v="Shipment"/>
    <n v="198"/>
    <n v="283.14"/>
  </r>
  <r>
    <s v="AD01-9362"/>
    <n v="2023"/>
    <s v="Jan"/>
    <s v="Branches"/>
    <s v="Credit Card"/>
    <s v="Order assembled"/>
    <s v="Register Customer info"/>
    <s v="Paid"/>
    <s v="Shipment"/>
    <n v="225"/>
    <n v="321.75"/>
  </r>
  <r>
    <s v="AD01-9362"/>
    <n v="2023"/>
    <s v="Jan"/>
    <s v="Branches"/>
    <s v="Credit Card"/>
    <s v="Order assembled"/>
    <s v="Register Customer info"/>
    <s v="Paid"/>
    <s v="Shipment"/>
    <n v="153"/>
    <n v="218.79"/>
  </r>
  <r>
    <s v="AD01-9364"/>
    <n v="2023"/>
    <s v="Jan"/>
    <s v="Branches"/>
    <s v="Credit Card"/>
    <s v="Order assembled"/>
    <s v="Register Customer info"/>
    <s v="Paid"/>
    <s v="Shipment"/>
    <n v="201"/>
    <n v="287.43"/>
  </r>
  <r>
    <s v="AD01-9363"/>
    <n v="2023"/>
    <s v="Jan"/>
    <s v="Branches"/>
    <s v="Credit Card"/>
    <s v="Order assembled"/>
    <s v="Register Customer info"/>
    <s v="Paid"/>
    <s v="Shipment"/>
    <n v="283"/>
    <n v="404.69"/>
  </r>
  <r>
    <s v="AD01-9364"/>
    <n v="2023"/>
    <s v="Jan"/>
    <s v="Branches"/>
    <s v="Credit Card"/>
    <s v="Order assembled"/>
    <s v="Register Customer info"/>
    <s v="Paid"/>
    <s v="Shipment"/>
    <n v="277"/>
    <n v="396.11"/>
  </r>
  <r>
    <s v="AD01-9361"/>
    <n v="2023"/>
    <s v="Jan"/>
    <s v="Branches"/>
    <s v="Credit Card"/>
    <s v="Order assembled"/>
    <s v="Register Customer info"/>
    <s v="Paid"/>
    <s v="Shipment"/>
    <n v="746"/>
    <n v="1066.78"/>
  </r>
  <r>
    <s v="AD01-9361"/>
    <n v="2023"/>
    <s v="Jan"/>
    <s v="Branches"/>
    <s v="Credit Card"/>
    <s v="Order assembled"/>
    <s v="Register Customer info"/>
    <s v="Paid"/>
    <s v="Shipment"/>
    <n v="800"/>
    <n v="1144"/>
  </r>
  <r>
    <s v="AD01-9362"/>
    <n v="2023"/>
    <s v="Jan"/>
    <s v="Branches"/>
    <s v="Credit Card"/>
    <s v="Order assembled"/>
    <s v="Register Customer info"/>
    <s v="Paid"/>
    <s v="Shipment"/>
    <n v="833"/>
    <n v="1191.19"/>
  </r>
  <r>
    <s v="AD01-9362"/>
    <n v="2023"/>
    <s v="Jan"/>
    <s v="Branches"/>
    <s v="Credit Card"/>
    <s v="Order assembled"/>
    <s v="Register Customer info"/>
    <s v="Paid"/>
    <s v="Download"/>
    <n v="287"/>
    <n v="410.40999999999997"/>
  </r>
  <r>
    <s v="AD01-9362"/>
    <n v="2023"/>
    <s v="Jan"/>
    <s v="Branches"/>
    <s v="Credit Card"/>
    <s v="Order assembled"/>
    <s v="Register Customer info"/>
    <s v="Paid"/>
    <s v="Download"/>
    <n v="281"/>
    <n v="401.83"/>
  </r>
  <r>
    <s v="AD01-9365"/>
    <n v="2023"/>
    <s v="Jan"/>
    <s v="Branches"/>
    <s v="Credit Card"/>
    <s v="Order assembled"/>
    <s v="Register Customer info"/>
    <s v="Paid"/>
    <s v="Download"/>
    <n v="275"/>
    <n v="393.25"/>
  </r>
  <r>
    <s v="AD01-9361"/>
    <n v="2023"/>
    <s v="Jan"/>
    <s v="Branches"/>
    <s v="Credit Card"/>
    <s v="Order assembled"/>
    <s v="Register Customer info"/>
    <s v="Paid"/>
    <s v="Shipment"/>
    <n v="227"/>
    <n v="324.61"/>
  </r>
  <r>
    <s v="AD01-9362"/>
    <n v="2023"/>
    <s v="Jan"/>
    <s v="Branches"/>
    <s v="Credit Card"/>
    <s v="Order assembled"/>
    <s v="Register Customer info"/>
    <s v="Paid"/>
    <s v="Shipment"/>
    <n v="155"/>
    <n v="221.65"/>
  </r>
  <r>
    <s v="AD01-9361"/>
    <n v="2023"/>
    <s v="Jul"/>
    <s v="Branches"/>
    <s v="Credit Card"/>
    <s v="Order assembled"/>
    <s v="Register Customer info"/>
    <s v="Paid"/>
    <s v="Shipment"/>
    <n v="194"/>
    <n v="277.42"/>
  </r>
  <r>
    <s v="AD01-9364"/>
    <n v="2023"/>
    <s v="Jul"/>
    <s v="Branches"/>
    <s v="Credit Card"/>
    <s v="Order assembled"/>
    <s v="Register Customer info"/>
    <s v="Paid"/>
    <s v="Shipment"/>
    <n v="170"/>
    <n v="243.1"/>
  </r>
  <r>
    <s v="AD01-9364"/>
    <n v="2023"/>
    <s v="Jul"/>
    <s v="Branches"/>
    <s v="Credit Card"/>
    <s v="Order assembled"/>
    <s v="Register Customer info"/>
    <s v="Paid"/>
    <s v="Shipment"/>
    <n v="196"/>
    <n v="526.24"/>
  </r>
  <r>
    <s v="AD01-9364"/>
    <n v="2023"/>
    <s v="Jul"/>
    <s v="Branches"/>
    <s v="Credit Card"/>
    <s v="Order assembled"/>
    <s v="Register Customer info"/>
    <s v="Paid"/>
    <s v="Shipment"/>
    <n v="166"/>
    <n v="526.24"/>
  </r>
  <r>
    <s v="AD01-9365"/>
    <n v="2023"/>
    <s v="Jul"/>
    <s v="Branches"/>
    <s v="Credit Card"/>
    <s v="Order assembled"/>
    <s v="Register Customer info"/>
    <s v="Paid"/>
    <s v="Shipment"/>
    <n v="168"/>
    <n v="240.24"/>
  </r>
  <r>
    <s v="AD01-9365"/>
    <n v="2023"/>
    <s v="Jul"/>
    <s v="Branches"/>
    <s v="Credit Card"/>
    <s v="Order assembled"/>
    <s v="Register Customer info"/>
    <s v="Paid"/>
    <s v="Shipment"/>
    <n v="195"/>
    <n v="278.85000000000002"/>
  </r>
  <r>
    <s v="AD01-9364"/>
    <n v="2023"/>
    <s v="Jul"/>
    <s v="Branches"/>
    <s v="Credit Card"/>
    <s v="Order assembled"/>
    <s v="Register Customer info"/>
    <s v="Paid"/>
    <s v="Shipment"/>
    <n v="752"/>
    <n v="1075.3600000000001"/>
  </r>
  <r>
    <s v="AD01-9364"/>
    <n v="2023"/>
    <s v="Jul"/>
    <s v="Branches"/>
    <s v="Credit Card"/>
    <s v="Order assembled"/>
    <s v="Register Customer info"/>
    <s v="Paid"/>
    <s v="Shipment"/>
    <n v="838"/>
    <n v="1198.3399999999999"/>
  </r>
  <r>
    <s v="AD01-9364"/>
    <n v="2023"/>
    <s v="Jul"/>
    <s v="Branches"/>
    <s v="Credit Card"/>
    <s v="Order assembled"/>
    <s v="Register Customer info"/>
    <s v="Paid"/>
    <s v="Shipment"/>
    <n v="197"/>
    <n v="281.70999999999998"/>
  </r>
  <r>
    <s v="AD01-9361"/>
    <n v="2023"/>
    <s v="Jul"/>
    <s v="Branches"/>
    <s v="Credit Card"/>
    <s v="Order assembled"/>
    <s v="Register Customer info"/>
    <s v="Paid"/>
    <s v="Shipment"/>
    <n v="167"/>
    <n v="238.81"/>
  </r>
  <r>
    <s v="AD01-9363"/>
    <n v="2023"/>
    <s v="Jun"/>
    <s v="Branches"/>
    <s v="Credit Card"/>
    <s v="Order assembled"/>
    <s v="Register Customer info"/>
    <s v="Paid"/>
    <s v="Shipment"/>
    <n v="200"/>
    <n v="286"/>
  </r>
  <r>
    <s v="AD01-9361"/>
    <n v="2023"/>
    <s v="Jun"/>
    <s v="Branches"/>
    <s v="Credit Card"/>
    <s v="Order assembled"/>
    <s v="Register Customer info"/>
    <s v="Paid"/>
    <s v="Shipment"/>
    <n v="202"/>
    <n v="526.24"/>
  </r>
  <r>
    <s v="AD01-9361"/>
    <n v="2023"/>
    <s v="Jun"/>
    <s v="Branches"/>
    <s v="Credit Card"/>
    <s v="Order assembled"/>
    <s v="Register Customer info"/>
    <s v="Paid"/>
    <s v="Shipment"/>
    <n v="172"/>
    <n v="526.24"/>
  </r>
  <r>
    <s v="AD01-9361"/>
    <n v="2023"/>
    <s v="Jun"/>
    <s v="Branches"/>
    <s v="Credit Card"/>
    <s v="Order assembled"/>
    <s v="Register Customer info"/>
    <s v="Paid"/>
    <s v="Shipment"/>
    <n v="970"/>
    <n v="1387.1"/>
  </r>
  <r>
    <s v="AD01-9361"/>
    <n v="2023"/>
    <s v="Jun"/>
    <s v="Branches"/>
    <s v="Credit Card"/>
    <s v="Order assembled"/>
    <s v="Register Customer info"/>
    <s v="Paid"/>
    <s v="Shipment"/>
    <n v="174"/>
    <n v="248.82"/>
  </r>
  <r>
    <s v="AD01-9361"/>
    <n v="2023"/>
    <s v="Jun"/>
    <s v="Branches"/>
    <s v="Credit Card"/>
    <s v="Order assembled"/>
    <s v="Register Customer info"/>
    <s v="Paid"/>
    <s v="Shipment"/>
    <n v="201"/>
    <n v="287.43"/>
  </r>
  <r>
    <s v="AD01-9361"/>
    <n v="2023"/>
    <s v="Jun"/>
    <s v="Branches"/>
    <s v="Credit Card"/>
    <s v="Order assembled"/>
    <s v="Register Customer info"/>
    <s v="Paid"/>
    <s v="Shipment"/>
    <n v="171"/>
    <n v="244.53"/>
  </r>
  <r>
    <s v="AD01-9361"/>
    <n v="2023"/>
    <s v="Jun"/>
    <s v="Branches"/>
    <s v="Credit Card"/>
    <s v="Order assembled"/>
    <s v="Register Customer info"/>
    <s v="Paid"/>
    <s v="Shipment"/>
    <n v="751"/>
    <n v="1073.93"/>
  </r>
  <r>
    <s v="AD01-9361"/>
    <n v="2023"/>
    <s v="Jun"/>
    <s v="Branches"/>
    <s v="Credit Card"/>
    <s v="Order assembled"/>
    <s v="Register Customer info"/>
    <s v="Paid"/>
    <s v="Shipment"/>
    <n v="837"/>
    <n v="1196.9099999999999"/>
  </r>
  <r>
    <s v="AD01-9363"/>
    <n v="2023"/>
    <s v="Jun"/>
    <s v="Branches"/>
    <s v="Credit Card"/>
    <s v="Order assembled"/>
    <s v="Register Customer info"/>
    <s v="Paid"/>
    <s v="Shipment"/>
    <n v="173"/>
    <n v="247.39"/>
  </r>
  <r>
    <s v="AD01-9362"/>
    <n v="2023"/>
    <s v="Mar"/>
    <s v="Branches"/>
    <s v="Credit Card"/>
    <s v="Order assembled"/>
    <s v="Register Customer info"/>
    <s v="Paid"/>
    <s v="Shipment"/>
    <n v="218"/>
    <n v="311.74"/>
  </r>
  <r>
    <s v="AD01-9362"/>
    <n v="2023"/>
    <s v="Mar"/>
    <s v="Branches"/>
    <s v="Credit Card"/>
    <s v="Order assembled"/>
    <s v="Register Customer info"/>
    <s v="Paid"/>
    <s v="Shipment"/>
    <n v="188"/>
    <n v="268.84000000000003"/>
  </r>
  <r>
    <s v="AD01-9362"/>
    <n v="2023"/>
    <s v="Mar"/>
    <s v="Branches"/>
    <s v="Credit Card"/>
    <s v="Order assembled"/>
    <s v="Register Customer info"/>
    <s v="Paid"/>
    <s v="Shipment"/>
    <n v="214"/>
    <n v="526.24"/>
  </r>
  <r>
    <s v="AD01-9362"/>
    <n v="2023"/>
    <s v="Mar"/>
    <s v="Branches"/>
    <s v="Credit Card"/>
    <s v="Order assembled"/>
    <s v="Register Customer info"/>
    <s v="Paid"/>
    <s v="Shipment"/>
    <n v="190"/>
    <n v="526.24"/>
  </r>
  <r>
    <s v="AD01-9362"/>
    <n v="2023"/>
    <s v="Mar"/>
    <s v="Branches"/>
    <s v="Credit Card"/>
    <s v="Order assembled"/>
    <s v="Register Customer info"/>
    <s v="Paid"/>
    <s v="Shipment"/>
    <n v="967"/>
    <n v="1382.81"/>
  </r>
  <r>
    <s v="AD01-9362"/>
    <n v="2023"/>
    <s v="Mar"/>
    <s v="Branches"/>
    <s v="Credit Card"/>
    <s v="Order assembled"/>
    <s v="Register Customer info"/>
    <s v="Paid"/>
    <s v="Shipment"/>
    <n v="189"/>
    <n v="270.27"/>
  </r>
  <r>
    <s v="AD01-9362"/>
    <n v="2023"/>
    <s v="Mar"/>
    <s v="Branches"/>
    <s v="Credit Card"/>
    <s v="Order assembled"/>
    <s v="Register Customer info"/>
    <s v="Paid"/>
    <s v="Shipment"/>
    <n v="748"/>
    <n v="1069.6399999999999"/>
  </r>
  <r>
    <s v="AD01-9362"/>
    <n v="2023"/>
    <s v="Mar"/>
    <s v="Branches"/>
    <s v="Credit Card"/>
    <s v="Order assembled"/>
    <s v="Register Customer info"/>
    <s v="Paid"/>
    <s v="Shipment"/>
    <n v="835"/>
    <n v="1194.05"/>
  </r>
  <r>
    <s v="AD01-9362"/>
    <n v="2023"/>
    <s v="Mar"/>
    <s v="Branches"/>
    <s v="Credit Card"/>
    <s v="Order assembled"/>
    <s v="Register Customer info"/>
    <s v="Paid"/>
    <s v="Shipment"/>
    <n v="215"/>
    <n v="307.45"/>
  </r>
  <r>
    <s v="AD01-9362"/>
    <n v="2023"/>
    <s v="Mar"/>
    <s v="Branches"/>
    <s v="Credit Card"/>
    <s v="Order assembled"/>
    <s v="Register Customer info"/>
    <s v="Paid"/>
    <s v="Shipment"/>
    <n v="191"/>
    <n v="273.13"/>
  </r>
  <r>
    <s v="AD01-9365"/>
    <n v="2023"/>
    <s v="May"/>
    <s v="Branches"/>
    <s v="Credit Card"/>
    <s v="Order assembled"/>
    <s v="Register Customer info"/>
    <s v="Paid"/>
    <s v="Shipment"/>
    <n v="206"/>
    <n v="294.58"/>
  </r>
  <r>
    <s v="AD01-9362"/>
    <n v="2023"/>
    <s v="May"/>
    <s v="Branches"/>
    <s v="Credit Card"/>
    <s v="Order assembled"/>
    <s v="Register Customer info"/>
    <s v="Paid"/>
    <s v="Shipment"/>
    <n v="176"/>
    <n v="251.68"/>
  </r>
  <r>
    <s v="AD01-9362"/>
    <n v="2023"/>
    <s v="May"/>
    <s v="Branches"/>
    <s v="Credit Card"/>
    <s v="Order assembled"/>
    <s v="Register Customer info"/>
    <s v="Paid"/>
    <s v="Shipment"/>
    <n v="208"/>
    <n v="526.24"/>
  </r>
  <r>
    <s v="AD01-9362"/>
    <n v="2023"/>
    <s v="May"/>
    <s v="Branches"/>
    <s v="Credit Card"/>
    <s v="Order assembled"/>
    <s v="Register Customer info"/>
    <s v="Paid"/>
    <s v="Shipment"/>
    <n v="178"/>
    <n v="526.24"/>
  </r>
  <r>
    <s v="AD01-9362"/>
    <n v="2023"/>
    <s v="May"/>
    <s v="Branches"/>
    <s v="Credit Card"/>
    <s v="Order assembled"/>
    <s v="Register Customer info"/>
    <s v="Paid"/>
    <s v="Shipment"/>
    <n v="969"/>
    <n v="1385.67"/>
  </r>
  <r>
    <s v="AD01-9362"/>
    <n v="2023"/>
    <s v="May"/>
    <s v="Branches"/>
    <s v="Credit Card"/>
    <s v="Order assembled"/>
    <s v="Register Customer info"/>
    <s v="Paid"/>
    <s v="Shipment"/>
    <n v="180"/>
    <n v="257.39999999999998"/>
  </r>
  <r>
    <s v="AD01-9362"/>
    <n v="2023"/>
    <s v="May"/>
    <s v="Branches"/>
    <s v="Credit Card"/>
    <s v="Order assembled"/>
    <s v="Register Customer info"/>
    <s v="Paid"/>
    <s v="Shipment"/>
    <n v="207"/>
    <n v="296.01"/>
  </r>
  <r>
    <s v="AD01-9362"/>
    <n v="2023"/>
    <s v="May"/>
    <s v="Branches"/>
    <s v="Credit Card"/>
    <s v="Order assembled"/>
    <s v="Register Customer info"/>
    <s v="Paid"/>
    <s v="Shipment"/>
    <n v="177"/>
    <n v="253.11"/>
  </r>
  <r>
    <s v="AD01-9362"/>
    <n v="2023"/>
    <s v="May"/>
    <s v="Branches"/>
    <s v="Credit Card"/>
    <s v="Order assembled"/>
    <s v="Register Customer info"/>
    <s v="Paid"/>
    <s v="Shipment"/>
    <n v="750"/>
    <n v="1072.5"/>
  </r>
  <r>
    <s v="AD01-9362"/>
    <n v="2023"/>
    <s v="May"/>
    <s v="Branches"/>
    <s v="Credit Card"/>
    <s v="Order assembled"/>
    <s v="Register Customer info"/>
    <s v="Paid"/>
    <s v="Shipment"/>
    <n v="836"/>
    <n v="1195.48"/>
  </r>
  <r>
    <s v="AD01-9362"/>
    <n v="2023"/>
    <s v="May"/>
    <s v="Branches"/>
    <s v="Credit Card"/>
    <s v="Order assembled"/>
    <s v="Register Customer info"/>
    <s v="Paid"/>
    <s v="Shipment"/>
    <n v="203"/>
    <n v="290.28999999999996"/>
  </r>
  <r>
    <s v="AD01-9365"/>
    <n v="2023"/>
    <s v="May"/>
    <s v="Branches"/>
    <s v="Credit Card"/>
    <s v="Order assembled"/>
    <s v="Register Customer info"/>
    <s v="Paid"/>
    <s v="Shipment"/>
    <n v="179"/>
    <n v="255.97"/>
  </r>
  <r>
    <s v="AD01-9361"/>
    <n v="2023"/>
    <s v="Nov"/>
    <s v="Branches"/>
    <s v="Credit Card"/>
    <s v="Order assembled"/>
    <s v="Register Customer info"/>
    <s v="Paid"/>
    <s v="Shipment"/>
    <n v="176"/>
    <n v="251.68"/>
  </r>
  <r>
    <s v="AD01-9361"/>
    <n v="2023"/>
    <s v="Nov"/>
    <s v="Branches"/>
    <s v="Credit Card"/>
    <s v="Order assembled"/>
    <s v="Register Customer info"/>
    <s v="Paid"/>
    <s v="Shipment"/>
    <n v="146"/>
    <n v="208.78"/>
  </r>
  <r>
    <s v="AD01-9361"/>
    <n v="2023"/>
    <s v="Nov"/>
    <s v="Branches"/>
    <s v="Credit Card"/>
    <s v="Order assembled"/>
    <s v="Register Customer info"/>
    <s v="Paid"/>
    <s v="Shipment"/>
    <n v="172"/>
    <n v="526.24"/>
  </r>
  <r>
    <s v="AD01-9364"/>
    <n v="2023"/>
    <s v="Nov"/>
    <s v="Branches"/>
    <s v="Credit Card"/>
    <s v="Order assembled"/>
    <s v="Register Customer info"/>
    <s v="Paid"/>
    <s v="Shipment"/>
    <n v="148"/>
    <n v="526.24"/>
  </r>
  <r>
    <s v="AD01-9364"/>
    <n v="2023"/>
    <s v="Nov"/>
    <s v="Branches"/>
    <s v="Credit Card"/>
    <s v="Order assembled"/>
    <s v="Register Customer info"/>
    <s v="Paid"/>
    <s v="Shipment"/>
    <n v="974"/>
    <n v="1392.82"/>
  </r>
  <r>
    <s v="AD01-9361"/>
    <n v="2023"/>
    <s v="Nov"/>
    <s v="Branches"/>
    <s v="Credit Card"/>
    <s v="Order assembled"/>
    <s v="Register Customer info"/>
    <s v="Paid"/>
    <s v="Shipment"/>
    <n v="144"/>
    <n v="205.92000000000002"/>
  </r>
  <r>
    <s v="AD01-9361"/>
    <n v="2023"/>
    <s v="Nov"/>
    <s v="Branches"/>
    <s v="Credit Card"/>
    <s v="Order assembled"/>
    <s v="Register Customer info"/>
    <s v="Paid"/>
    <s v="Shipment"/>
    <n v="171"/>
    <n v="244.53"/>
  </r>
  <r>
    <s v="AD01-9364"/>
    <n v="2023"/>
    <s v="Nov"/>
    <s v="Branches"/>
    <s v="Credit Card"/>
    <s v="Order assembled"/>
    <s v="Register Customer info"/>
    <s v="Paid"/>
    <s v="Shipment"/>
    <n v="147"/>
    <n v="210.21"/>
  </r>
  <r>
    <s v="AD01-9364"/>
    <n v="2023"/>
    <s v="Nov"/>
    <s v="Branches"/>
    <s v="Credit Card"/>
    <s v="Order assembled"/>
    <s v="Register Customer info"/>
    <s v="Paid"/>
    <s v="Shipment"/>
    <n v="755"/>
    <n v="1079.6500000000001"/>
  </r>
  <r>
    <s v="AD01-9361"/>
    <n v="2023"/>
    <s v="Nov"/>
    <s v="Branches"/>
    <s v="Credit Card"/>
    <s v="Order assembled"/>
    <s v="Register Customer info"/>
    <s v="Paid"/>
    <s v="Shipment"/>
    <n v="842"/>
    <n v="1204.06"/>
  </r>
  <r>
    <s v="AD01-9361"/>
    <n v="2023"/>
    <s v="Nov"/>
    <s v="Branches"/>
    <s v="Credit Card"/>
    <s v="Order assembled"/>
    <s v="Register Customer info"/>
    <s v="Paid"/>
    <s v="Shipment"/>
    <n v="173"/>
    <n v="247.39"/>
  </r>
  <r>
    <s v="AD01-9361"/>
    <n v="2023"/>
    <s v="Nov"/>
    <s v="Branches"/>
    <s v="Credit Card"/>
    <s v="Order assembled"/>
    <s v="Register Customer info"/>
    <s v="Paid"/>
    <s v="Shipment"/>
    <n v="149"/>
    <n v="213.07"/>
  </r>
  <r>
    <s v="AD01-9365"/>
    <n v="2023"/>
    <s v="Oct"/>
    <s v="Branches"/>
    <s v="Credit Card"/>
    <s v="Order assembled"/>
    <s v="Register Customer info"/>
    <s v="Paid"/>
    <s v="Shipment"/>
    <n v="152"/>
    <n v="217.36"/>
  </r>
  <r>
    <s v="AD01-9361"/>
    <n v="2023"/>
    <s v="Oct"/>
    <s v="Branches"/>
    <s v="Credit Card"/>
    <s v="Order assembled"/>
    <s v="Register Customer info"/>
    <s v="Paid"/>
    <s v="Shipment"/>
    <n v="178"/>
    <n v="526.24"/>
  </r>
  <r>
    <s v="AD01-9361"/>
    <n v="2023"/>
    <s v="Oct"/>
    <s v="Branches"/>
    <s v="Credit Card"/>
    <s v="Order assembled"/>
    <s v="Register Customer info"/>
    <s v="Paid"/>
    <s v="Shipment"/>
    <n v="154"/>
    <n v="526.24"/>
  </r>
  <r>
    <s v="AD01-9364"/>
    <n v="2023"/>
    <s v="Oct"/>
    <s v="Branches"/>
    <s v="Credit Card"/>
    <s v="Order assembled"/>
    <s v="Register Customer info"/>
    <s v="Paid"/>
    <s v="Shipment"/>
    <n v="973"/>
    <n v="1391.3899999999999"/>
  </r>
  <r>
    <s v="AD01-9362"/>
    <n v="2023"/>
    <s v="Oct"/>
    <s v="Branches"/>
    <s v="Credit Card"/>
    <s v="Order assembled"/>
    <s v="Register Customer info"/>
    <s v="Paid"/>
    <s v="Shipment"/>
    <n v="150"/>
    <n v="214.5"/>
  </r>
  <r>
    <s v="AD01-9362"/>
    <n v="2023"/>
    <s v="Oct"/>
    <s v="Branches"/>
    <s v="Credit Card"/>
    <s v="Order assembled"/>
    <s v="Register Customer info"/>
    <s v="Paid"/>
    <s v="Shipment"/>
    <n v="177"/>
    <n v="253.11"/>
  </r>
  <r>
    <s v="AD01-9364"/>
    <n v="2023"/>
    <s v="Oct"/>
    <s v="Branches"/>
    <s v="Credit Card"/>
    <s v="Order assembled"/>
    <s v="Register Customer info"/>
    <s v="Paid"/>
    <s v="Shipment"/>
    <n v="153"/>
    <n v="218.79"/>
  </r>
  <r>
    <s v="AD01-9361"/>
    <n v="2023"/>
    <s v="Oct"/>
    <s v="Branches"/>
    <s v="Credit Card"/>
    <s v="Order assembled"/>
    <s v="Register Customer info"/>
    <s v="Paid"/>
    <s v="Shipment"/>
    <n v="754"/>
    <n v="1078.22"/>
  </r>
  <r>
    <s v="AD01-9361"/>
    <n v="2023"/>
    <s v="Oct"/>
    <s v="Branches"/>
    <s v="Credit Card"/>
    <s v="Order assembled"/>
    <s v="Register Customer info"/>
    <s v="Paid"/>
    <s v="Shipment"/>
    <n v="841"/>
    <n v="1202.6300000000001"/>
  </r>
  <r>
    <s v="AD01-9365"/>
    <n v="2023"/>
    <s v="Oct"/>
    <s v="Branches"/>
    <s v="Credit Card"/>
    <s v="Order assembled"/>
    <s v="Register Customer info"/>
    <s v="Paid"/>
    <s v="Shipment"/>
    <n v="179"/>
    <n v="255.97"/>
  </r>
  <r>
    <s v="AD01-9361"/>
    <n v="2023"/>
    <s v="Sep"/>
    <s v="Branches"/>
    <s v="Credit Card"/>
    <s v="Order assembled"/>
    <s v="Register Customer info"/>
    <s v="Paid"/>
    <s v="Shipment"/>
    <n v="182"/>
    <n v="260.26"/>
  </r>
  <r>
    <s v="AD01-9362"/>
    <n v="2023"/>
    <s v="Sep"/>
    <s v="Branches"/>
    <s v="Credit Card"/>
    <s v="Order assembled"/>
    <s v="Register Customer info"/>
    <s v="Paid"/>
    <s v="Shipment"/>
    <n v="158"/>
    <n v="225.94"/>
  </r>
  <r>
    <s v="AD01-9362"/>
    <n v="2023"/>
    <s v="Sep"/>
    <s v="Branches"/>
    <s v="Credit Card"/>
    <s v="Order assembled"/>
    <s v="Register Customer info"/>
    <s v="Paid"/>
    <s v="Shipment"/>
    <n v="184"/>
    <n v="526.24"/>
  </r>
  <r>
    <s v="AD01-9364"/>
    <n v="2023"/>
    <s v="Sep"/>
    <s v="Branches"/>
    <s v="Credit Card"/>
    <s v="Order assembled"/>
    <s v="Register Customer info"/>
    <s v="Paid"/>
    <s v="Shipment"/>
    <n v="972"/>
    <n v="1389.96"/>
  </r>
  <r>
    <s v="AD01-9361"/>
    <n v="2023"/>
    <s v="Sep"/>
    <s v="Branches"/>
    <s v="Credit Card"/>
    <s v="Order assembled"/>
    <s v="Register Customer info"/>
    <s v="Paid"/>
    <s v="Shipment"/>
    <n v="156"/>
    <n v="223.07999999999998"/>
  </r>
  <r>
    <s v="AD01-9361"/>
    <n v="2023"/>
    <s v="Sep"/>
    <s v="Branches"/>
    <s v="Credit Card"/>
    <s v="Order assembled"/>
    <s v="Register Customer info"/>
    <s v="Paid"/>
    <s v="Shipment"/>
    <n v="183"/>
    <n v="261.69"/>
  </r>
  <r>
    <s v="AD01-9364"/>
    <n v="2023"/>
    <s v="Sep"/>
    <s v="Branches"/>
    <s v="Credit Card"/>
    <s v="Order assembled"/>
    <s v="Register Customer info"/>
    <s v="Paid"/>
    <s v="Shipment"/>
    <n v="159"/>
    <n v="227.37"/>
  </r>
  <r>
    <s v="AD01-9362"/>
    <n v="2023"/>
    <s v="Sep"/>
    <s v="Branches"/>
    <s v="Credit Card"/>
    <s v="Order assembled"/>
    <s v="Register Customer info"/>
    <s v="Paid"/>
    <s v="Shipment"/>
    <n v="840"/>
    <n v="1201.2"/>
  </r>
  <r>
    <s v="AD01-9362"/>
    <n v="2023"/>
    <s v="Sep"/>
    <s v="Branches"/>
    <s v="Credit Card"/>
    <s v="Order assembled"/>
    <s v="Register Customer info"/>
    <s v="Paid"/>
    <s v="Shipment"/>
    <n v="185"/>
    <n v="264.55"/>
  </r>
  <r>
    <s v="AD01-9361"/>
    <n v="2023"/>
    <s v="Sep"/>
    <s v="Branches"/>
    <s v="Credit Card"/>
    <s v="Order assembled"/>
    <s v="Register Customer info"/>
    <s v="Paid"/>
    <s v="Shipment"/>
    <n v="155"/>
    <n v="221.65"/>
  </r>
  <r>
    <s v="AD01-9362"/>
    <n v="2023"/>
    <s v="Apr"/>
    <s v="Branches"/>
    <s v="Cash on Delivery"/>
    <s v="Cancelld"/>
    <s v="Non-Registered Customer info"/>
    <s v="Refunded"/>
    <s v="Branch "/>
    <n v="290"/>
    <n v="414.7"/>
  </r>
  <r>
    <s v="AD01-9364"/>
    <n v="2023"/>
    <s v="Apr"/>
    <s v="Branches"/>
    <s v="Cash on Delivery"/>
    <s v="Cancelld"/>
    <s v="Non-Registered Customer info"/>
    <s v="Refunded"/>
    <s v="Branch "/>
    <n v="260"/>
    <n v="371.8"/>
  </r>
  <r>
    <s v="AD01-9362"/>
    <n v="2023"/>
    <s v="Apr"/>
    <s v="Branches"/>
    <s v="Cash on Delivery"/>
    <s v="Cancelld"/>
    <s v="Non-Registered Customer info"/>
    <s v="Refunded"/>
    <s v="Branch "/>
    <n v="286"/>
    <n v="408.98"/>
  </r>
  <r>
    <s v="AD01-9362"/>
    <n v="2023"/>
    <s v="Apr"/>
    <s v="Branches"/>
    <s v="Cash on Delivery"/>
    <s v="Cancelld"/>
    <s v="Non-Registered Customer info"/>
    <s v="Refunded"/>
    <s v="Branch "/>
    <n v="262"/>
    <n v="374.65999999999997"/>
  </r>
  <r>
    <s v="AD01-9364"/>
    <n v="2023"/>
    <s v="Apr"/>
    <s v="Branches"/>
    <s v="Cash on Delivery"/>
    <s v="Cancelld"/>
    <s v="Non-Registered Customer info"/>
    <s v="Refunded"/>
    <s v="Branch "/>
    <n v="791"/>
    <n v="1131.1300000000001"/>
  </r>
  <r>
    <s v="AD01-9364"/>
    <n v="2023"/>
    <s v="Apr"/>
    <s v="Branches"/>
    <s v="Cash on Delivery"/>
    <s v="Cancelld"/>
    <s v="Non-Registered Customer info"/>
    <s v="Refunded"/>
    <s v="Branch "/>
    <n v="261"/>
    <n v="373.23"/>
  </r>
  <r>
    <s v="AD01-9362"/>
    <n v="2023"/>
    <s v="Apr"/>
    <s v="Branches"/>
    <s v="Cash on Delivery"/>
    <s v="Cancelld"/>
    <s v="Non-Registered Customer info"/>
    <s v="Refunded"/>
    <s v="Branch "/>
    <n v="289"/>
    <n v="413.27"/>
  </r>
  <r>
    <s v="AD01-9362"/>
    <n v="2023"/>
    <s v="Apr"/>
    <s v="Branches"/>
    <s v="Cash on Delivery"/>
    <s v="Cancelld"/>
    <s v="Non-Registered Customer info"/>
    <s v="Refunded"/>
    <s v="Branch "/>
    <n v="259"/>
    <n v="370.37"/>
  </r>
  <r>
    <s v="AD01-9364"/>
    <n v="2023"/>
    <s v="Apr"/>
    <s v="Branches"/>
    <s v="Cash on Delivery"/>
    <s v="Cancelld"/>
    <s v="Non-Registered Customer info"/>
    <s v="Refunded"/>
    <s v="Branch "/>
    <n v="800"/>
    <n v="1144"/>
  </r>
  <r>
    <s v="AD01-9362"/>
    <n v="2023"/>
    <s v="Apr"/>
    <s v="Branches"/>
    <s v="Cash on Delivery"/>
    <s v="Cancelld"/>
    <s v="Non-Registered Customer info"/>
    <s v="Refunded"/>
    <s v="Branch "/>
    <n v="886"/>
    <n v="1266.98"/>
  </r>
  <r>
    <s v="AD01-9362"/>
    <n v="2023"/>
    <s v="Aug"/>
    <s v="Branches"/>
    <s v="Cash on Delivery"/>
    <s v="Cancelld"/>
    <s v="Non-Registered Customer info"/>
    <s v="Refunded"/>
    <s v="Branch "/>
    <n v="266"/>
    <n v="380.38"/>
  </r>
  <r>
    <s v="AD01-9361"/>
    <n v="2023"/>
    <s v="Aug"/>
    <s v="Branches"/>
    <s v="Cash on Delivery"/>
    <s v="Cancelld"/>
    <s v="Non-Registered Customer info"/>
    <s v="Refunded"/>
    <s v="Branch "/>
    <n v="242"/>
    <n v="346.06"/>
  </r>
  <r>
    <s v="AD01-9361"/>
    <n v="2023"/>
    <s v="Aug"/>
    <s v="Branches"/>
    <s v="Cash on Delivery"/>
    <s v="Cancelld"/>
    <s v="Non-Registered Customer info"/>
    <s v="Refunded"/>
    <s v="Branch "/>
    <n v="268"/>
    <n v="383.24"/>
  </r>
  <r>
    <s v="AD01-9361"/>
    <n v="2023"/>
    <s v="Aug"/>
    <s v="Branches"/>
    <s v="Cash on Delivery"/>
    <s v="Cancelld"/>
    <s v="Non-Registered Customer info"/>
    <s v="Refunded"/>
    <s v="Branch "/>
    <n v="238"/>
    <n v="340.34000000000003"/>
  </r>
  <r>
    <s v="AD01-9361"/>
    <n v="2023"/>
    <s v="Aug"/>
    <s v="Branches"/>
    <s v="Cash on Delivery"/>
    <s v="Cancelld"/>
    <s v="Non-Registered Customer info"/>
    <s v="Refunded"/>
    <s v="Branch "/>
    <n v="881"/>
    <n v="1259.83"/>
  </r>
  <r>
    <s v="AD01-9361"/>
    <n v="2023"/>
    <s v="Aug"/>
    <s v="Branches"/>
    <s v="Cash on Delivery"/>
    <s v="Cancelld"/>
    <s v="Non-Registered Customer info"/>
    <s v="Refunded"/>
    <s v="Branch "/>
    <n v="834"/>
    <n v="526.24"/>
  </r>
  <r>
    <s v="AD01-9361"/>
    <n v="2023"/>
    <s v="Aug"/>
    <s v="Branches"/>
    <s v="Cash on Delivery"/>
    <s v="Cancelld"/>
    <s v="Non-Registered Customer info"/>
    <s v="Refunded"/>
    <s v="Branch "/>
    <n v="265"/>
    <n v="378.95"/>
  </r>
  <r>
    <s v="AD01-9361"/>
    <n v="2023"/>
    <s v="Aug"/>
    <s v="Branches"/>
    <s v="Cash on Delivery"/>
    <s v="Cancelld"/>
    <s v="Non-Registered Customer info"/>
    <s v="Refunded"/>
    <s v="Branch "/>
    <n v="241"/>
    <n v="344.63"/>
  </r>
  <r>
    <s v="AD01-9361"/>
    <n v="2023"/>
    <s v="Aug"/>
    <s v="Branches"/>
    <s v="Cash on Delivery"/>
    <s v="Cancelld"/>
    <s v="Non-Registered Customer info"/>
    <s v="Refunded"/>
    <s v="Branch "/>
    <n v="803"/>
    <n v="1148.29"/>
  </r>
  <r>
    <s v="AD01-9362"/>
    <n v="2023"/>
    <s v="Aug"/>
    <s v="Branches"/>
    <s v="Cash on Delivery"/>
    <s v="Cancelld"/>
    <s v="Non-Registered Customer info"/>
    <s v="Refunded"/>
    <s v="Branch "/>
    <n v="239"/>
    <n v="341.77"/>
  </r>
  <r>
    <s v="AD01-9362"/>
    <n v="2023"/>
    <s v="Dec"/>
    <s v="Branches"/>
    <s v="Cash on Delivery"/>
    <s v="Cancelld"/>
    <s v="Non-Registered Customer info"/>
    <s v="Refunded"/>
    <s v="Branch "/>
    <n v="248"/>
    <n v="354.64"/>
  </r>
  <r>
    <s v="AD01-9363"/>
    <n v="2023"/>
    <s v="Dec"/>
    <s v="Branches"/>
    <s v="Cash on Delivery"/>
    <s v="Cancelld"/>
    <s v="Non-Registered Customer info"/>
    <s v="Refunded"/>
    <s v="Branch "/>
    <n v="218"/>
    <n v="311.74"/>
  </r>
  <r>
    <s v="AD01-9362"/>
    <n v="2023"/>
    <s v="Dec"/>
    <s v="Branches"/>
    <s v="Cash on Delivery"/>
    <s v="Cancelld"/>
    <s v="Non-Registered Customer info"/>
    <s v="Refunded"/>
    <s v="Branch "/>
    <n v="244"/>
    <n v="348.92"/>
  </r>
  <r>
    <s v="AD01-9362"/>
    <n v="2023"/>
    <s v="Dec"/>
    <s v="Branches"/>
    <s v="Cash on Delivery"/>
    <s v="Cancelld"/>
    <s v="Non-Registered Customer info"/>
    <s v="Refunded"/>
    <s v="Branch "/>
    <n v="220"/>
    <n v="314.60000000000002"/>
  </r>
  <r>
    <s v="AD01-9364"/>
    <n v="2023"/>
    <s v="Dec"/>
    <s v="Branches"/>
    <s v="Cash on Delivery"/>
    <s v="Cancelld"/>
    <s v="Non-Registered Customer info"/>
    <s v="Refunded"/>
    <s v="Branch "/>
    <n v="798"/>
    <n v="1141.1399999999999"/>
  </r>
  <r>
    <s v="AD01-9362"/>
    <n v="2023"/>
    <s v="Dec"/>
    <s v="Branches"/>
    <s v="Cash on Delivery"/>
    <s v="Cancelld"/>
    <s v="Non-Registered Customer info"/>
    <s v="Refunded"/>
    <s v="Branch "/>
    <n v="885"/>
    <n v="1265.55"/>
  </r>
  <r>
    <s v="AD01-9362"/>
    <n v="2023"/>
    <s v="Dec"/>
    <s v="Branches"/>
    <s v="Cash on Delivery"/>
    <s v="Cancelld"/>
    <s v="Non-Registered Customer info"/>
    <s v="Refunded"/>
    <s v="Branch "/>
    <n v="838"/>
    <n v="526.24"/>
  </r>
  <r>
    <s v="AD01-9364"/>
    <n v="2023"/>
    <s v="Dec"/>
    <s v="Branches"/>
    <s v="Cash on Delivery"/>
    <s v="Cancelld"/>
    <s v="Non-Registered Customer info"/>
    <s v="Refunded"/>
    <s v="Branch "/>
    <n v="219"/>
    <n v="313.17"/>
  </r>
  <r>
    <s v="AD01-9362"/>
    <n v="2023"/>
    <s v="Dec"/>
    <s v="Branches"/>
    <s v="Cash on Delivery"/>
    <s v="Cancelld"/>
    <s v="Non-Registered Customer info"/>
    <s v="Refunded"/>
    <s v="Branch "/>
    <n v="247"/>
    <n v="353.21"/>
  </r>
  <r>
    <s v="AD01-9362"/>
    <n v="2023"/>
    <s v="Dec"/>
    <s v="Branches"/>
    <s v="Cash on Delivery"/>
    <s v="Cancelld"/>
    <s v="Non-Registered Customer info"/>
    <s v="Refunded"/>
    <s v="Branch "/>
    <n v="217"/>
    <n v="310.31"/>
  </r>
  <r>
    <s v="AD01-9363"/>
    <n v="2023"/>
    <s v="Dec"/>
    <s v="Branches"/>
    <s v="Cash on Delivery"/>
    <s v="Cancelld"/>
    <s v="Non-Registered Customer info"/>
    <s v="Refunded"/>
    <s v="Branch "/>
    <n v="807"/>
    <n v="1154.01"/>
  </r>
  <r>
    <s v="AD01-9362"/>
    <n v="2023"/>
    <s v="Dec"/>
    <s v="Branches"/>
    <s v="Cash on Delivery"/>
    <s v="Cancelld"/>
    <s v="Non-Registered Customer info"/>
    <s v="Refunded"/>
    <s v="Branch "/>
    <n v="221"/>
    <n v="316.02999999999997"/>
  </r>
  <r>
    <s v="AD01-9362"/>
    <n v="2023"/>
    <s v="Feb"/>
    <s v="Branches"/>
    <s v="Cash on Delivery"/>
    <s v="Cancelld"/>
    <s v="Non-Registered Customer info"/>
    <s v="Refunded"/>
    <s v="Branch "/>
    <n v="272"/>
    <n v="388.96"/>
  </r>
  <r>
    <s v="AD01-9362"/>
    <n v="2023"/>
    <s v="Feb"/>
    <s v="Branches"/>
    <s v="Cash on Delivery"/>
    <s v="Cancelld"/>
    <s v="Non-Registered Customer info"/>
    <s v="Refunded"/>
    <s v="Branch "/>
    <n v="298"/>
    <n v="426.14"/>
  </r>
  <r>
    <s v="AD01-9361"/>
    <n v="2023"/>
    <s v="Feb"/>
    <s v="Branches"/>
    <s v="Cash on Delivery"/>
    <s v="Cancelld"/>
    <s v="Non-Registered Customer info"/>
    <s v="Refunded"/>
    <s v="Branch "/>
    <n v="226"/>
    <n v="323.18"/>
  </r>
  <r>
    <s v="AD01-9362"/>
    <n v="2023"/>
    <s v="Feb"/>
    <s v="Branches"/>
    <s v="Cash on Delivery"/>
    <s v="Cancelld"/>
    <s v="Non-Registered Customer info"/>
    <s v="Refunded"/>
    <s v="Branch "/>
    <n v="274"/>
    <n v="391.82"/>
  </r>
  <r>
    <s v="AD01-9362"/>
    <n v="2023"/>
    <s v="Feb"/>
    <s v="Branches"/>
    <s v="Cash on Delivery"/>
    <s v="Cancelld"/>
    <s v="Non-Registered Customer info"/>
    <s v="Refunded"/>
    <s v="Branch "/>
    <n v="789"/>
    <n v="1128.27"/>
  </r>
  <r>
    <s v="AD01-9364"/>
    <n v="2023"/>
    <s v="Feb"/>
    <s v="Branches"/>
    <s v="Cash on Delivery"/>
    <s v="Cancelld"/>
    <s v="Non-Registered Customer info"/>
    <s v="Refunded"/>
    <s v="Branch "/>
    <n v="876"/>
    <n v="1252.68"/>
  </r>
  <r>
    <s v="AD01-9361"/>
    <n v="2023"/>
    <s v="Feb"/>
    <s v="Branches"/>
    <s v="Cash on Delivery"/>
    <s v="Cancelld"/>
    <s v="Non-Registered Customer info"/>
    <s v="Refunded"/>
    <s v="Branch "/>
    <n v="958"/>
    <n v="1369.94"/>
  </r>
  <r>
    <s v="AD01-9364"/>
    <n v="2023"/>
    <s v="Feb"/>
    <s v="Branches"/>
    <s v="Cash on Delivery"/>
    <s v="Cancelld"/>
    <s v="Non-Registered Customer info"/>
    <s v="Refunded"/>
    <s v="Branch "/>
    <n v="829"/>
    <n v="526.24"/>
  </r>
  <r>
    <s v="AD01-9362"/>
    <n v="2023"/>
    <s v="Feb"/>
    <s v="Branches"/>
    <s v="Cash on Delivery"/>
    <s v="Cancelld"/>
    <s v="Non-Registered Customer info"/>
    <s v="Refunded"/>
    <s v="Branch "/>
    <n v="273"/>
    <n v="390.39"/>
  </r>
  <r>
    <s v="AD01-9361"/>
    <n v="2023"/>
    <s v="Feb"/>
    <s v="Branches"/>
    <s v="Cash on Delivery"/>
    <s v="Cancelld"/>
    <s v="Non-Registered Customer info"/>
    <s v="Refunded"/>
    <s v="Branch "/>
    <n v="267"/>
    <n v="381.81"/>
  </r>
  <r>
    <s v="AD01-9362"/>
    <n v="2023"/>
    <s v="Feb"/>
    <s v="Branches"/>
    <s v="Cash on Delivery"/>
    <s v="Cancelld"/>
    <s v="Non-Registered Customer info"/>
    <s v="Refunded"/>
    <s v="Branch "/>
    <n v="301"/>
    <n v="430.43"/>
  </r>
  <r>
    <s v="AD01-9362"/>
    <n v="2023"/>
    <s v="Feb"/>
    <s v="Branches"/>
    <s v="Cash on Delivery"/>
    <s v="Cancelld"/>
    <s v="Non-Registered Customer info"/>
    <s v="Refunded"/>
    <s v="Branch "/>
    <n v="271"/>
    <n v="387.53"/>
  </r>
  <r>
    <s v="AD01-9362"/>
    <n v="2023"/>
    <s v="Feb"/>
    <s v="Branches"/>
    <s v="Cash on Delivery"/>
    <s v="Cancelld"/>
    <s v="Non-Registered Customer info"/>
    <s v="Refunded"/>
    <s v="Branch "/>
    <n v="798"/>
    <n v="1141.1399999999999"/>
  </r>
  <r>
    <s v="AD01-9361"/>
    <n v="2023"/>
    <s v="Feb"/>
    <s v="Branches"/>
    <s v="Cash on Delivery"/>
    <s v="Cancelld"/>
    <s v="Non-Registered Customer info"/>
    <s v="Refunded"/>
    <s v="Branch "/>
    <n v="851"/>
    <n v="1216.93"/>
  </r>
  <r>
    <s v="AD01-9361"/>
    <n v="2023"/>
    <s v="Jan"/>
    <s v="Branches"/>
    <s v="Cash on Delivery"/>
    <s v="Cancelld"/>
    <s v="Non-Registered Customer info"/>
    <s v="Refunded"/>
    <s v="Branch "/>
    <n v="302"/>
    <n v="431.86"/>
  </r>
  <r>
    <s v="AD01-9362"/>
    <n v="2023"/>
    <s v="Jan"/>
    <s v="Branches"/>
    <s v="Cash on Delivery"/>
    <s v="Cancelld"/>
    <s v="Non-Registered Customer info"/>
    <s v="Refunded"/>
    <s v="Branch "/>
    <n v="230"/>
    <n v="328.9"/>
  </r>
  <r>
    <s v="AD01-9364"/>
    <n v="2023"/>
    <s v="Jan"/>
    <s v="Branches"/>
    <s v="Cash on Delivery"/>
    <s v="Cancelld"/>
    <s v="Non-Registered Customer info"/>
    <s v="Refunded"/>
    <s v="Branch "/>
    <n v="278"/>
    <n v="397.53999999999996"/>
  </r>
  <r>
    <s v="AD01-9361"/>
    <n v="2023"/>
    <s v="Jan"/>
    <s v="Branches"/>
    <s v="Cash on Delivery"/>
    <s v="Cancelld"/>
    <s v="Non-Registered Customer info"/>
    <s v="Refunded"/>
    <s v="Branch "/>
    <n v="304"/>
    <n v="434.72"/>
  </r>
  <r>
    <s v="AD01-9361"/>
    <n v="2023"/>
    <s v="Jan"/>
    <s v="Branches"/>
    <s v="Cash on Delivery"/>
    <s v="Cancelld"/>
    <s v="Non-Registered Customer info"/>
    <s v="Refunded"/>
    <s v="Branch "/>
    <n v="232"/>
    <n v="331.76"/>
  </r>
  <r>
    <s v="AD01-9362"/>
    <n v="2023"/>
    <s v="Jan"/>
    <s v="Branches"/>
    <s v="Cash on Delivery"/>
    <s v="Cancelld"/>
    <s v="Non-Registered Customer info"/>
    <s v="Refunded"/>
    <s v="Branch "/>
    <n v="788"/>
    <n v="1126.8399999999999"/>
  </r>
  <r>
    <s v="AD01-9362"/>
    <n v="2023"/>
    <s v="Jan"/>
    <s v="Branches"/>
    <s v="Cash on Delivery"/>
    <s v="Cancelld"/>
    <s v="Non-Registered Customer info"/>
    <s v="Refunded"/>
    <s v="Branch "/>
    <n v="842"/>
    <n v="1204.06"/>
  </r>
  <r>
    <s v="AD01-9361"/>
    <n v="2023"/>
    <s v="Jan"/>
    <s v="Branches"/>
    <s v="Cash on Delivery"/>
    <s v="Cancelld"/>
    <s v="Non-Registered Customer info"/>
    <s v="Refunded"/>
    <s v="Branch "/>
    <n v="875"/>
    <n v="1251.25"/>
  </r>
  <r>
    <s v="AD01-9363"/>
    <n v="2023"/>
    <s v="Jan"/>
    <s v="Branches"/>
    <s v="Cash on Delivery"/>
    <s v="Cancelld"/>
    <s v="Non-Registered Customer info"/>
    <s v="Refunded"/>
    <s v="Branch "/>
    <n v="955"/>
    <n v="1365.65"/>
  </r>
  <r>
    <s v="AD01-9362"/>
    <n v="2023"/>
    <s v="Jan"/>
    <s v="Branches"/>
    <s v="Cash on Delivery"/>
    <s v="Cancelld"/>
    <s v="Non-Registered Customer info"/>
    <s v="Refunded"/>
    <s v="Branch "/>
    <n v="956"/>
    <n v="1367.08"/>
  </r>
  <r>
    <s v="AD01-9362"/>
    <n v="2023"/>
    <s v="Jan"/>
    <s v="Branches"/>
    <s v="Cash on Delivery"/>
    <s v="Cancelld"/>
    <s v="Non-Registered Customer info"/>
    <s v="Refunded"/>
    <s v="Branch "/>
    <n v="957"/>
    <n v="1368.51"/>
  </r>
  <r>
    <s v="AD01-9361"/>
    <n v="2023"/>
    <s v="Jan"/>
    <s v="Branches"/>
    <s v="Cash on Delivery"/>
    <s v="Cancelld"/>
    <s v="Non-Registered Customer info"/>
    <s v="Refunded"/>
    <s v="Branch "/>
    <n v="828"/>
    <n v="526.24"/>
  </r>
  <r>
    <s v="AD01-9362"/>
    <n v="2023"/>
    <s v="Jan"/>
    <s v="Branches"/>
    <s v="Cash on Delivery"/>
    <s v="Cancelld"/>
    <s v="Non-Registered Customer info"/>
    <s v="Refunded"/>
    <s v="Branch "/>
    <n v="881"/>
    <n v="526.24"/>
  </r>
  <r>
    <s v="AD01-9362"/>
    <n v="2023"/>
    <s v="Jan"/>
    <s v="Branches"/>
    <s v="Cash on Delivery"/>
    <s v="Cancelld"/>
    <s v="Non-Registered Customer info"/>
    <s v="Refunded"/>
    <s v="Branch "/>
    <n v="279"/>
    <n v="398.97"/>
  </r>
  <r>
    <s v="AD01-9361"/>
    <n v="2023"/>
    <s v="Jan"/>
    <s v="Branches"/>
    <s v="Cash on Delivery"/>
    <s v="Cancelld"/>
    <s v="Non-Registered Customer info"/>
    <s v="Refunded"/>
    <s v="Branch "/>
    <n v="285"/>
    <n v="407.55"/>
  </r>
  <r>
    <s v="AD01-9362"/>
    <n v="2023"/>
    <s v="Jan"/>
    <s v="Branches"/>
    <s v="Cash on Delivery"/>
    <s v="Cancelld"/>
    <s v="Non-Registered Customer info"/>
    <s v="Refunded"/>
    <s v="Branch "/>
    <n v="279"/>
    <n v="398.97"/>
  </r>
  <r>
    <s v="AD01-9362"/>
    <n v="2023"/>
    <s v="Jan"/>
    <s v="Branches"/>
    <s v="Cash on Delivery"/>
    <s v="Cancelld"/>
    <s v="Non-Registered Customer info"/>
    <s v="Refunded"/>
    <s v="Branch "/>
    <n v="273"/>
    <n v="390.39"/>
  </r>
  <r>
    <s v="AD01-9362"/>
    <n v="2023"/>
    <s v="Jan"/>
    <s v="Branches"/>
    <s v="Cash on Delivery"/>
    <s v="Cancelld"/>
    <s v="Non-Registered Customer info"/>
    <s v="Refunded"/>
    <s v="Branch "/>
    <n v="229"/>
    <n v="327.47000000000003"/>
  </r>
  <r>
    <s v="AD01-9361"/>
    <n v="2023"/>
    <s v="Jan"/>
    <s v="Branches"/>
    <s v="Cash on Delivery"/>
    <s v="Cancelld"/>
    <s v="Non-Registered Customer info"/>
    <s v="Refunded"/>
    <s v="Branch "/>
    <n v="277"/>
    <n v="396.11"/>
  </r>
  <r>
    <s v="AD01-9364"/>
    <n v="2023"/>
    <s v="Jan"/>
    <s v="Branches"/>
    <s v="Cash on Delivery"/>
    <s v="Cancelld"/>
    <s v="Non-Registered Customer info"/>
    <s v="Refunded"/>
    <s v="Branch "/>
    <n v="797"/>
    <n v="1139.71"/>
  </r>
  <r>
    <s v="AD01-9363"/>
    <n v="2023"/>
    <s v="Jan"/>
    <s v="Branches"/>
    <s v="Cash on Delivery"/>
    <s v="Cancelld"/>
    <s v="Non-Registered Customer info"/>
    <s v="Refunded"/>
    <s v="Branch "/>
    <n v="850"/>
    <n v="1215.5"/>
  </r>
  <r>
    <s v="AD01-9361"/>
    <n v="2023"/>
    <s v="Jan"/>
    <s v="Branches"/>
    <s v="Cash on Delivery"/>
    <s v="Cancelld"/>
    <s v="Non-Registered Customer info"/>
    <s v="Refunded"/>
    <s v="Branch "/>
    <n v="884"/>
    <n v="1264.1199999999999"/>
  </r>
  <r>
    <s v="AD01-9364"/>
    <n v="2023"/>
    <s v="Jul"/>
    <s v="Branches"/>
    <s v="Cash on Delivery"/>
    <s v="Cancelld"/>
    <s v="Non-Registered Customer info"/>
    <s v="Refunded"/>
    <s v="Branch "/>
    <n v="272"/>
    <n v="388.96"/>
  </r>
  <r>
    <s v="AD01-9364"/>
    <n v="2023"/>
    <s v="Jul"/>
    <s v="Branches"/>
    <s v="Cash on Delivery"/>
    <s v="Cancelld"/>
    <s v="Non-Registered Customer info"/>
    <s v="Refunded"/>
    <s v="Branch "/>
    <n v="274"/>
    <n v="391.82"/>
  </r>
  <r>
    <s v="AD01-9364"/>
    <n v="2023"/>
    <s v="Jul"/>
    <s v="Branches"/>
    <s v="Cash on Delivery"/>
    <s v="Cancelld"/>
    <s v="Non-Registered Customer info"/>
    <s v="Refunded"/>
    <s v="Branch "/>
    <n v="244"/>
    <n v="348.92"/>
  </r>
  <r>
    <s v="AD01-9362"/>
    <n v="2023"/>
    <s v="Jul"/>
    <s v="Branches"/>
    <s v="Cash on Delivery"/>
    <s v="Cancelld"/>
    <s v="Non-Registered Customer info"/>
    <s v="Refunded"/>
    <s v="Branch "/>
    <n v="794"/>
    <n v="1135.42"/>
  </r>
  <r>
    <s v="AD01-9362"/>
    <n v="2023"/>
    <s v="Jul"/>
    <s v="Branches"/>
    <s v="Cash on Delivery"/>
    <s v="Cancelld"/>
    <s v="Non-Registered Customer info"/>
    <s v="Refunded"/>
    <s v="Branch "/>
    <n v="880"/>
    <n v="1258.4000000000001"/>
  </r>
  <r>
    <s v="AD01-9362"/>
    <n v="2023"/>
    <s v="Jul"/>
    <s v="Branches"/>
    <s v="Cash on Delivery"/>
    <s v="Cancelld"/>
    <s v="Non-Registered Customer info"/>
    <s v="Refunded"/>
    <s v="Branch "/>
    <n v="833"/>
    <n v="526.24"/>
  </r>
  <r>
    <s v="AD01-9362"/>
    <n v="2023"/>
    <s v="Jul"/>
    <s v="Branches"/>
    <s v="Cash on Delivery"/>
    <s v="Cancelld"/>
    <s v="Non-Registered Customer info"/>
    <s v="Refunded"/>
    <s v="Branch "/>
    <n v="243"/>
    <n v="347.49"/>
  </r>
  <r>
    <s v="AD01-9364"/>
    <n v="2023"/>
    <s v="Jul"/>
    <s v="Branches"/>
    <s v="Cash on Delivery"/>
    <s v="Cancelld"/>
    <s v="Non-Registered Customer info"/>
    <s v="Refunded"/>
    <s v="Branch "/>
    <n v="271"/>
    <n v="387.53"/>
  </r>
  <r>
    <s v="AD01-9364"/>
    <n v="2023"/>
    <s v="Jul"/>
    <s v="Branches"/>
    <s v="Cash on Delivery"/>
    <s v="Cancelld"/>
    <s v="Non-Registered Customer info"/>
    <s v="Refunded"/>
    <s v="Branch "/>
    <n v="247"/>
    <n v="353.21"/>
  </r>
  <r>
    <s v="AD01-9364"/>
    <n v="2023"/>
    <s v="Jul"/>
    <s v="Branches"/>
    <s v="Cash on Delivery"/>
    <s v="Cancelld"/>
    <s v="Non-Registered Customer info"/>
    <s v="Refunded"/>
    <s v="Branch "/>
    <n v="245"/>
    <n v="350.35"/>
  </r>
  <r>
    <s v="AD01-9365"/>
    <n v="2023"/>
    <s v="Jun"/>
    <s v="Branches"/>
    <s v="Cash on Delivery"/>
    <s v="Cancelld"/>
    <s v="Non-Registered Customer info"/>
    <s v="Refunded"/>
    <s v="Branch "/>
    <n v="278"/>
    <n v="397.53999999999996"/>
  </r>
  <r>
    <s v="AD01-9361"/>
    <n v="2023"/>
    <s v="Jun"/>
    <s v="Branches"/>
    <s v="Cash on Delivery"/>
    <s v="Cancelld"/>
    <s v="Non-Registered Customer info"/>
    <s v="Refunded"/>
    <s v="Branch "/>
    <n v="248"/>
    <n v="354.64"/>
  </r>
  <r>
    <s v="AD01-9364"/>
    <n v="2023"/>
    <s v="Jun"/>
    <s v="Branches"/>
    <s v="Cash on Delivery"/>
    <s v="Cancelld"/>
    <s v="Non-Registered Customer info"/>
    <s v="Refunded"/>
    <s v="Branch "/>
    <n v="280"/>
    <n v="400.4"/>
  </r>
  <r>
    <s v="AD01-9361"/>
    <n v="2023"/>
    <s v="Jun"/>
    <s v="Branches"/>
    <s v="Cash on Delivery"/>
    <s v="Cancelld"/>
    <s v="Non-Registered Customer info"/>
    <s v="Refunded"/>
    <s v="Branch "/>
    <n v="250"/>
    <n v="357.5"/>
  </r>
  <r>
    <s v="AD01-9362"/>
    <n v="2023"/>
    <s v="Jun"/>
    <s v="Branches"/>
    <s v="Cash on Delivery"/>
    <s v="Cancelld"/>
    <s v="Non-Registered Customer info"/>
    <s v="Refunded"/>
    <s v="Branch "/>
    <n v="793"/>
    <n v="1133.99"/>
  </r>
  <r>
    <s v="AD01-9361"/>
    <n v="2023"/>
    <s v="Jun"/>
    <s v="Branches"/>
    <s v="Cash on Delivery"/>
    <s v="Cancelld"/>
    <s v="Non-Registered Customer info"/>
    <s v="Refunded"/>
    <s v="Branch "/>
    <n v="879"/>
    <n v="1256.97"/>
  </r>
  <r>
    <s v="AD01-9361"/>
    <n v="2023"/>
    <s v="Jun"/>
    <s v="Branches"/>
    <s v="Cash on Delivery"/>
    <s v="Cancelld"/>
    <s v="Non-Registered Customer info"/>
    <s v="Refunded"/>
    <s v="Branch "/>
    <n v="832"/>
    <n v="526.24"/>
  </r>
  <r>
    <s v="AD01-9362"/>
    <n v="2023"/>
    <s v="Jun"/>
    <s v="Branches"/>
    <s v="Cash on Delivery"/>
    <s v="Cancelld"/>
    <s v="Non-Registered Customer info"/>
    <s v="Refunded"/>
    <s v="Branch "/>
    <n v="249"/>
    <n v="356.07"/>
  </r>
  <r>
    <s v="AD01-9361"/>
    <n v="2023"/>
    <s v="Jun"/>
    <s v="Branches"/>
    <s v="Cash on Delivery"/>
    <s v="Cancelld"/>
    <s v="Non-Registered Customer info"/>
    <s v="Refunded"/>
    <s v="Branch "/>
    <n v="277"/>
    <n v="396.11"/>
  </r>
  <r>
    <s v="AD01-9364"/>
    <n v="2023"/>
    <s v="Jun"/>
    <s v="Branches"/>
    <s v="Cash on Delivery"/>
    <s v="Cancelld"/>
    <s v="Non-Registered Customer info"/>
    <s v="Refunded"/>
    <s v="Branch "/>
    <n v="253"/>
    <n v="361.78999999999996"/>
  </r>
  <r>
    <s v="AD01-9361"/>
    <n v="2023"/>
    <s v="Jun"/>
    <s v="Branches"/>
    <s v="Cash on Delivery"/>
    <s v="Cancelld"/>
    <s v="Non-Registered Customer info"/>
    <s v="Refunded"/>
    <s v="Branch "/>
    <n v="802"/>
    <n v="1146.8600000000001"/>
  </r>
  <r>
    <s v="AD01-9365"/>
    <n v="2023"/>
    <s v="Jun"/>
    <s v="Branches"/>
    <s v="Cash on Delivery"/>
    <s v="Cancelld"/>
    <s v="Non-Registered Customer info"/>
    <s v="Refunded"/>
    <s v="Branch "/>
    <n v="251"/>
    <n v="358.93"/>
  </r>
  <r>
    <s v="AD01-9364"/>
    <n v="2023"/>
    <s v="Mar"/>
    <s v="Branches"/>
    <s v="Cash on Delivery"/>
    <s v="Cancelld"/>
    <s v="Non-Registered Customer info"/>
    <s v="Refunded"/>
    <s v="Branch "/>
    <n v="296"/>
    <n v="423.28"/>
  </r>
  <r>
    <s v="AD01-9364"/>
    <n v="2023"/>
    <s v="Mar"/>
    <s v="Branches"/>
    <s v="Cash on Delivery"/>
    <s v="Cancelld"/>
    <s v="Non-Registered Customer info"/>
    <s v="Refunded"/>
    <s v="Branch "/>
    <n v="266"/>
    <n v="380.38"/>
  </r>
  <r>
    <s v="AD01-9362"/>
    <n v="2023"/>
    <s v="Mar"/>
    <s v="Branches"/>
    <s v="Cash on Delivery"/>
    <s v="Cancelld"/>
    <s v="Non-Registered Customer info"/>
    <s v="Refunded"/>
    <s v="Branch "/>
    <n v="292"/>
    <n v="417.56"/>
  </r>
  <r>
    <s v="AD01-9364"/>
    <n v="2023"/>
    <s v="Mar"/>
    <s v="Branches"/>
    <s v="Cash on Delivery"/>
    <s v="Cancelld"/>
    <s v="Non-Registered Customer info"/>
    <s v="Refunded"/>
    <s v="Branch "/>
    <n v="268"/>
    <n v="383.24"/>
  </r>
  <r>
    <s v="AD01-9364"/>
    <n v="2023"/>
    <s v="Mar"/>
    <s v="Branches"/>
    <s v="Cash on Delivery"/>
    <s v="Cancelld"/>
    <s v="Non-Registered Customer info"/>
    <s v="Refunded"/>
    <s v="Branch "/>
    <n v="790"/>
    <n v="1129.7"/>
  </r>
  <r>
    <s v="AD01-9362"/>
    <n v="2023"/>
    <s v="Mar"/>
    <s v="Branches"/>
    <s v="Cash on Delivery"/>
    <s v="Cancelld"/>
    <s v="Non-Registered Customer info"/>
    <s v="Refunded"/>
    <s v="Branch "/>
    <n v="877"/>
    <n v="1254.1100000000001"/>
  </r>
  <r>
    <s v="AD01-9362"/>
    <n v="2023"/>
    <s v="Mar"/>
    <s v="Branches"/>
    <s v="Cash on Delivery"/>
    <s v="Cancelld"/>
    <s v="Non-Registered Customer info"/>
    <s v="Refunded"/>
    <s v="Branch "/>
    <n v="830"/>
    <n v="526.24"/>
  </r>
  <r>
    <s v="AD01-9364"/>
    <n v="2023"/>
    <s v="Mar"/>
    <s v="Branches"/>
    <s v="Cash on Delivery"/>
    <s v="Cancelld"/>
    <s v="Non-Registered Customer info"/>
    <s v="Refunded"/>
    <s v="Branch "/>
    <n v="267"/>
    <n v="381.81"/>
  </r>
  <r>
    <s v="AD01-9364"/>
    <n v="2023"/>
    <s v="Mar"/>
    <s v="Branches"/>
    <s v="Cash on Delivery"/>
    <s v="Cancelld"/>
    <s v="Non-Registered Customer info"/>
    <s v="Refunded"/>
    <s v="Branch "/>
    <n v="295"/>
    <n v="421.85"/>
  </r>
  <r>
    <s v="AD01-9362"/>
    <n v="2023"/>
    <s v="Mar"/>
    <s v="Branches"/>
    <s v="Cash on Delivery"/>
    <s v="Cancelld"/>
    <s v="Non-Registered Customer info"/>
    <s v="Refunded"/>
    <s v="Branch "/>
    <n v="265"/>
    <n v="378.95"/>
  </r>
  <r>
    <s v="AD01-9364"/>
    <n v="2023"/>
    <s v="Mar"/>
    <s v="Branches"/>
    <s v="Cash on Delivery"/>
    <s v="Cancelld"/>
    <s v="Non-Registered Customer info"/>
    <s v="Refunded"/>
    <s v="Branch "/>
    <n v="799"/>
    <n v="1142.57"/>
  </r>
  <r>
    <s v="AD01-9364"/>
    <n v="2023"/>
    <s v="Mar"/>
    <s v="Branches"/>
    <s v="Cash on Delivery"/>
    <s v="Cancelld"/>
    <s v="Non-Registered Customer info"/>
    <s v="Refunded"/>
    <s v="Branch "/>
    <n v="885"/>
    <n v="1265.55"/>
  </r>
  <r>
    <s v="AD01-9362"/>
    <n v="2023"/>
    <s v="May"/>
    <s v="Branches"/>
    <s v="Cash on Delivery"/>
    <s v="Cancelld"/>
    <s v="Non-Registered Customer info"/>
    <s v="Refunded"/>
    <s v="Branch "/>
    <n v="284"/>
    <n v="406.12"/>
  </r>
  <r>
    <s v="AD01-9364"/>
    <n v="2023"/>
    <s v="May"/>
    <s v="Branches"/>
    <s v="Cash on Delivery"/>
    <s v="Cancelld"/>
    <s v="Non-Registered Customer info"/>
    <s v="Refunded"/>
    <s v="Branch "/>
    <n v="254"/>
    <n v="363.22"/>
  </r>
  <r>
    <s v="AD01-9362"/>
    <n v="2023"/>
    <s v="May"/>
    <s v="Branches"/>
    <s v="Cash on Delivery"/>
    <s v="Cancelld"/>
    <s v="Non-Registered Customer info"/>
    <s v="Refunded"/>
    <s v="Branch "/>
    <n v="256"/>
    <n v="366.08"/>
  </r>
  <r>
    <s v="AD01-9362"/>
    <n v="2023"/>
    <s v="May"/>
    <s v="Branches"/>
    <s v="Cash on Delivery"/>
    <s v="Cancelld"/>
    <s v="Non-Registered Customer info"/>
    <s v="Refunded"/>
    <s v="Branch "/>
    <n v="792"/>
    <n v="1132.56"/>
  </r>
  <r>
    <s v="AD01-9362"/>
    <n v="2023"/>
    <s v="May"/>
    <s v="Branches"/>
    <s v="Cash on Delivery"/>
    <s v="Cancelld"/>
    <s v="Non-Registered Customer info"/>
    <s v="Refunded"/>
    <s v="Branch "/>
    <n v="878"/>
    <n v="1255.54"/>
  </r>
  <r>
    <s v="AD01-9362"/>
    <n v="2023"/>
    <s v="May"/>
    <s v="Branches"/>
    <s v="Cash on Delivery"/>
    <s v="Cancelld"/>
    <s v="Non-Registered Customer info"/>
    <s v="Refunded"/>
    <s v="Branch "/>
    <n v="831"/>
    <n v="526.24"/>
  </r>
  <r>
    <s v="AD01-9362"/>
    <n v="2023"/>
    <s v="May"/>
    <s v="Branches"/>
    <s v="Cash on Delivery"/>
    <s v="Cancelld"/>
    <s v="Non-Registered Customer info"/>
    <s v="Refunded"/>
    <s v="Branch "/>
    <n v="255"/>
    <n v="364.65"/>
  </r>
  <r>
    <s v="AD01-9362"/>
    <n v="2023"/>
    <s v="May"/>
    <s v="Branches"/>
    <s v="Cash on Delivery"/>
    <s v="Cancelld"/>
    <s v="Non-Registered Customer info"/>
    <s v="Refunded"/>
    <s v="Branch "/>
    <n v="283"/>
    <n v="404.69"/>
  </r>
  <r>
    <s v="AD01-9364"/>
    <n v="2023"/>
    <s v="May"/>
    <s v="Branches"/>
    <s v="Cash on Delivery"/>
    <s v="Cancelld"/>
    <s v="Non-Registered Customer info"/>
    <s v="Refunded"/>
    <s v="Branch "/>
    <n v="801"/>
    <n v="1145.43"/>
  </r>
  <r>
    <s v="AD01-9362"/>
    <n v="2023"/>
    <s v="May"/>
    <s v="Branches"/>
    <s v="Cash on Delivery"/>
    <s v="Cancelld"/>
    <s v="Non-Registered Customer info"/>
    <s v="Refunded"/>
    <s v="Branch "/>
    <n v="257"/>
    <n v="367.51"/>
  </r>
  <r>
    <s v="AD01-9361"/>
    <n v="2023"/>
    <s v="Nov"/>
    <s v="Branches"/>
    <s v="Cash on Delivery"/>
    <s v="Cancelld"/>
    <s v="Non-Registered Customer info"/>
    <s v="Refunded"/>
    <s v="Branch "/>
    <n v="224"/>
    <n v="320.32"/>
  </r>
  <r>
    <s v="AD01-9361"/>
    <n v="2023"/>
    <s v="Nov"/>
    <s v="Branches"/>
    <s v="Cash on Delivery"/>
    <s v="Cancelld"/>
    <s v="Non-Registered Customer info"/>
    <s v="Refunded"/>
    <s v="Branch "/>
    <n v="250"/>
    <n v="357.5"/>
  </r>
  <r>
    <s v="AD01-9361"/>
    <n v="2023"/>
    <s v="Nov"/>
    <s v="Branches"/>
    <s v="Cash on Delivery"/>
    <s v="Cancelld"/>
    <s v="Non-Registered Customer info"/>
    <s v="Refunded"/>
    <s v="Branch "/>
    <n v="226"/>
    <n v="323.18"/>
  </r>
  <r>
    <s v="AD01-9361"/>
    <n v="2023"/>
    <s v="Nov"/>
    <s v="Branches"/>
    <s v="Cash on Delivery"/>
    <s v="Cancelld"/>
    <s v="Non-Registered Customer info"/>
    <s v="Refunded"/>
    <s v="Branch "/>
    <n v="797"/>
    <n v="1139.71"/>
  </r>
  <r>
    <s v="AD01-9361"/>
    <n v="2023"/>
    <s v="Nov"/>
    <s v="Branches"/>
    <s v="Cash on Delivery"/>
    <s v="Cancelld"/>
    <s v="Non-Registered Customer info"/>
    <s v="Refunded"/>
    <s v="Branch "/>
    <n v="884"/>
    <n v="1264.1199999999999"/>
  </r>
  <r>
    <s v="AD01-9361"/>
    <n v="2023"/>
    <s v="Nov"/>
    <s v="Branches"/>
    <s v="Cash on Delivery"/>
    <s v="Cancelld"/>
    <s v="Non-Registered Customer info"/>
    <s v="Refunded"/>
    <s v="Branch "/>
    <n v="837"/>
    <n v="526.24"/>
  </r>
  <r>
    <s v="AD01-9361"/>
    <n v="2023"/>
    <s v="Nov"/>
    <s v="Branches"/>
    <s v="Cash on Delivery"/>
    <s v="Cancelld"/>
    <s v="Non-Registered Customer info"/>
    <s v="Refunded"/>
    <s v="Branch "/>
    <n v="225"/>
    <n v="321.75"/>
  </r>
  <r>
    <s v="AD01-9361"/>
    <n v="2023"/>
    <s v="Nov"/>
    <s v="Branches"/>
    <s v="Cash on Delivery"/>
    <s v="Cancelld"/>
    <s v="Non-Registered Customer info"/>
    <s v="Refunded"/>
    <s v="Branch "/>
    <n v="253"/>
    <n v="361.78999999999996"/>
  </r>
  <r>
    <s v="AD01-9361"/>
    <n v="2023"/>
    <s v="Nov"/>
    <s v="Branches"/>
    <s v="Cash on Delivery"/>
    <s v="Cancelld"/>
    <s v="Non-Registered Customer info"/>
    <s v="Refunded"/>
    <s v="Branch "/>
    <n v="223"/>
    <n v="318.89"/>
  </r>
  <r>
    <s v="AD01-9361"/>
    <n v="2023"/>
    <s v="Nov"/>
    <s v="Branches"/>
    <s v="Cash on Delivery"/>
    <s v="Cancelld"/>
    <s v="Non-Registered Customer info"/>
    <s v="Refunded"/>
    <s v="Branch "/>
    <n v="806"/>
    <n v="1152.58"/>
  </r>
  <r>
    <s v="AD01-9362"/>
    <n v="2023"/>
    <s v="Oct"/>
    <s v="Branches"/>
    <s v="Cash on Delivery"/>
    <s v="Cancelld"/>
    <s v="Non-Registered Customer info"/>
    <s v="Refunded"/>
    <s v="Branch "/>
    <n v="254"/>
    <n v="363.22"/>
  </r>
  <r>
    <s v="AD01-9362"/>
    <n v="2023"/>
    <s v="Oct"/>
    <s v="Branches"/>
    <s v="Cash on Delivery"/>
    <s v="Cancelld"/>
    <s v="Non-Registered Customer info"/>
    <s v="Refunded"/>
    <s v="Branch "/>
    <n v="230"/>
    <n v="328.9"/>
  </r>
  <r>
    <s v="AD01-9362"/>
    <n v="2023"/>
    <s v="Oct"/>
    <s v="Branches"/>
    <s v="Cash on Delivery"/>
    <s v="Cancelld"/>
    <s v="Non-Registered Customer info"/>
    <s v="Refunded"/>
    <s v="Branch "/>
    <n v="256"/>
    <n v="366.08"/>
  </r>
  <r>
    <s v="AD01-9362"/>
    <n v="2023"/>
    <s v="Oct"/>
    <s v="Branches"/>
    <s v="Cash on Delivery"/>
    <s v="Cancelld"/>
    <s v="Non-Registered Customer info"/>
    <s v="Refunded"/>
    <s v="Branch "/>
    <n v="796"/>
    <n v="1138.28"/>
  </r>
  <r>
    <s v="AD01-9361"/>
    <n v="2023"/>
    <s v="Oct"/>
    <s v="Branches"/>
    <s v="Cash on Delivery"/>
    <s v="Cancelld"/>
    <s v="Non-Registered Customer info"/>
    <s v="Refunded"/>
    <s v="Branch "/>
    <n v="883"/>
    <n v="1262.69"/>
  </r>
  <r>
    <s v="AD01-9361"/>
    <n v="2023"/>
    <s v="Oct"/>
    <s v="Branches"/>
    <s v="Cash on Delivery"/>
    <s v="Cancelld"/>
    <s v="Non-Registered Customer info"/>
    <s v="Refunded"/>
    <s v="Branch "/>
    <n v="836"/>
    <n v="526.24"/>
  </r>
  <r>
    <s v="AD01-9362"/>
    <n v="2023"/>
    <s v="Oct"/>
    <s v="Branches"/>
    <s v="Cash on Delivery"/>
    <s v="Cancelld"/>
    <s v="Non-Registered Customer info"/>
    <s v="Refunded"/>
    <s v="Branch "/>
    <n v="231"/>
    <n v="330.33"/>
  </r>
  <r>
    <s v="AD01-9362"/>
    <n v="2023"/>
    <s v="Oct"/>
    <s v="Branches"/>
    <s v="Cash on Delivery"/>
    <s v="Cancelld"/>
    <s v="Non-Registered Customer info"/>
    <s v="Refunded"/>
    <s v="Branch "/>
    <n v="229"/>
    <n v="327.47000000000003"/>
  </r>
  <r>
    <s v="AD01-9362"/>
    <n v="2023"/>
    <s v="Oct"/>
    <s v="Branches"/>
    <s v="Cash on Delivery"/>
    <s v="Cancelld"/>
    <s v="Non-Registered Customer info"/>
    <s v="Refunded"/>
    <s v="Branch "/>
    <n v="805"/>
    <n v="1151.1500000000001"/>
  </r>
  <r>
    <s v="AD01-9362"/>
    <n v="2023"/>
    <s v="Oct"/>
    <s v="Branches"/>
    <s v="Cash on Delivery"/>
    <s v="Cancelld"/>
    <s v="Non-Registered Customer info"/>
    <s v="Refunded"/>
    <s v="Branch "/>
    <n v="227"/>
    <n v="324.61"/>
  </r>
  <r>
    <s v="AD01-9364"/>
    <n v="2023"/>
    <s v="Sep"/>
    <s v="Branches"/>
    <s v="Cash on Delivery"/>
    <s v="Cancelld"/>
    <s v="Non-Registered Customer info"/>
    <s v="Refunded"/>
    <s v="Branch "/>
    <n v="260"/>
    <n v="371.8"/>
  </r>
  <r>
    <s v="AD01-9361"/>
    <n v="2023"/>
    <s v="Sep"/>
    <s v="Branches"/>
    <s v="Cash on Delivery"/>
    <s v="Cancelld"/>
    <s v="Non-Registered Customer info"/>
    <s v="Refunded"/>
    <s v="Branch "/>
    <n v="236"/>
    <n v="337.48"/>
  </r>
  <r>
    <s v="AD01-9362"/>
    <n v="2023"/>
    <s v="Sep"/>
    <s v="Branches"/>
    <s v="Cash on Delivery"/>
    <s v="Cancelld"/>
    <s v="Non-Registered Customer info"/>
    <s v="Refunded"/>
    <s v="Branch "/>
    <n v="262"/>
    <n v="374.65999999999997"/>
  </r>
  <r>
    <s v="AD01-9365"/>
    <n v="2023"/>
    <s v="Sep"/>
    <s v="Branches"/>
    <s v="Cash on Delivery"/>
    <s v="Cancelld"/>
    <s v="Non-Registered Customer info"/>
    <s v="Refunded"/>
    <s v="Branch "/>
    <n v="232"/>
    <n v="331.76"/>
  </r>
  <r>
    <s v="AD01-9361"/>
    <n v="2023"/>
    <s v="Sep"/>
    <s v="Branches"/>
    <s v="Cash on Delivery"/>
    <s v="Cancelld"/>
    <s v="Non-Registered Customer info"/>
    <s v="Refunded"/>
    <s v="Branch "/>
    <n v="795"/>
    <n v="1136.8499999999999"/>
  </r>
  <r>
    <s v="AD01-9362"/>
    <n v="2023"/>
    <s v="Sep"/>
    <s v="Branches"/>
    <s v="Cash on Delivery"/>
    <s v="Cancelld"/>
    <s v="Non-Registered Customer info"/>
    <s v="Refunded"/>
    <s v="Branch "/>
    <n v="882"/>
    <n v="1261.26"/>
  </r>
  <r>
    <s v="AD01-9362"/>
    <n v="2023"/>
    <s v="Sep"/>
    <s v="Branches"/>
    <s v="Cash on Delivery"/>
    <s v="Cancelld"/>
    <s v="Non-Registered Customer info"/>
    <s v="Refunded"/>
    <s v="Branch "/>
    <n v="835"/>
    <n v="526.24"/>
  </r>
  <r>
    <s v="AD01-9361"/>
    <n v="2023"/>
    <s v="Sep"/>
    <s v="Branches"/>
    <s v="Cash on Delivery"/>
    <s v="Cancelld"/>
    <s v="Non-Registered Customer info"/>
    <s v="Refunded"/>
    <s v="Branch "/>
    <n v="237"/>
    <n v="338.90999999999997"/>
  </r>
  <r>
    <s v="AD01-9365"/>
    <n v="2023"/>
    <s v="Sep"/>
    <s v="Branches"/>
    <s v="Cash on Delivery"/>
    <s v="Cancelld"/>
    <s v="Non-Registered Customer info"/>
    <s v="Refunded"/>
    <s v="Branch "/>
    <n v="259"/>
    <n v="370.37"/>
  </r>
  <r>
    <s v="AD01-9362"/>
    <n v="2023"/>
    <s v="Sep"/>
    <s v="Branches"/>
    <s v="Cash on Delivery"/>
    <s v="Cancelld"/>
    <s v="Non-Registered Customer info"/>
    <s v="Refunded"/>
    <s v="Branch "/>
    <n v="235"/>
    <n v="336.05"/>
  </r>
  <r>
    <s v="AD01-9361"/>
    <n v="2023"/>
    <s v="Sep"/>
    <s v="Branches"/>
    <s v="Cash on Delivery"/>
    <s v="Cancelld"/>
    <s v="Non-Registered Customer info"/>
    <s v="Refunded"/>
    <s v="Branch "/>
    <n v="804"/>
    <n v="1149.72"/>
  </r>
  <r>
    <s v="AD01-9364"/>
    <n v="2023"/>
    <s v="Sep"/>
    <s v="Branches"/>
    <s v="Cash on Delivery"/>
    <s v="Cancelld"/>
    <s v="Non-Registered Customer info"/>
    <s v="Refunded"/>
    <s v="Branch "/>
    <n v="233"/>
    <n v="333.19"/>
  </r>
  <r>
    <s v="AD01-9362"/>
    <n v="2024"/>
    <s v="Apr"/>
    <s v="Website"/>
    <s v="Credit Card"/>
    <s v="Order assembled"/>
    <s v="Register Customer info"/>
    <s v="Paid"/>
    <s v="Download"/>
    <n v="302"/>
    <n v="462.06"/>
  </r>
  <r>
    <s v="AD01-9361"/>
    <n v="2024"/>
    <s v="Apr"/>
    <s v="Website"/>
    <s v="Credit Card"/>
    <s v="Order assembled"/>
    <s v="Register Customer info"/>
    <s v="Paid"/>
    <s v="Download"/>
    <n v="272"/>
    <n v="388.96"/>
  </r>
  <r>
    <s v="AD01-9362"/>
    <n v="2024"/>
    <s v="Apr"/>
    <s v="Website"/>
    <s v="Credit Card"/>
    <s v="Order assembled"/>
    <s v="Register Customer info"/>
    <s v="Paid"/>
    <s v="Download"/>
    <n v="298"/>
    <n v="426.14"/>
  </r>
  <r>
    <s v="AD01-9362"/>
    <n v="2024"/>
    <s v="Apr"/>
    <s v="Website"/>
    <s v="Credit Card"/>
    <s v="Order assembled"/>
    <s v="Register Customer info"/>
    <s v="Paid"/>
    <s v="Download"/>
    <n v="274"/>
    <n v="391.82"/>
  </r>
  <r>
    <s v="AD01-9361"/>
    <n v="2024"/>
    <s v="Apr"/>
    <s v="Website"/>
    <s v="Credit Card"/>
    <s v="Order assembled"/>
    <s v="Register Customer info"/>
    <s v="Paid"/>
    <s v="Download"/>
    <n v="666"/>
    <n v="952.38"/>
  </r>
  <r>
    <s v="AD01-9364"/>
    <n v="2024"/>
    <s v="Apr"/>
    <s v="Website"/>
    <s v="Credit Card"/>
    <s v="Order assembled"/>
    <s v="Register Customer info"/>
    <s v="Paid"/>
    <s v="Download"/>
    <n v="753"/>
    <n v="1076.79"/>
  </r>
  <r>
    <s v="AD01-9364"/>
    <n v="2024"/>
    <s v="Apr"/>
    <s v="Website"/>
    <s v="Credit Card"/>
    <s v="Order assembled"/>
    <s v="Register Customer info"/>
    <s v="Paid"/>
    <s v="Download"/>
    <n v="297"/>
    <n v="424.71"/>
  </r>
  <r>
    <s v="AD01-9361"/>
    <n v="2024"/>
    <s v="Apr"/>
    <s v="Website"/>
    <s v="Credit Card"/>
    <s v="Order assembled"/>
    <s v="Register Customer info"/>
    <s v="Paid"/>
    <s v="Download"/>
    <n v="792"/>
    <n v="526.24"/>
  </r>
  <r>
    <s v="AD01-9362"/>
    <n v="2024"/>
    <s v="Apr"/>
    <s v="Website"/>
    <s v="Credit Card"/>
    <s v="Order assembled"/>
    <s v="Register Customer info"/>
    <s v="Paid"/>
    <s v="Download"/>
    <n v="301"/>
    <n v="430.43"/>
  </r>
  <r>
    <s v="AD01-9362"/>
    <n v="2024"/>
    <s v="Apr"/>
    <s v="Website"/>
    <s v="Credit Card"/>
    <s v="Order assembled"/>
    <s v="Register Customer info"/>
    <s v="Paid"/>
    <s v="Download"/>
    <n v="271"/>
    <n v="387.53"/>
  </r>
  <r>
    <s v="AD01-9361"/>
    <n v="2024"/>
    <s v="Apr"/>
    <s v="Website"/>
    <s v="Credit Card"/>
    <s v="Order assembled"/>
    <s v="Register Customer info"/>
    <s v="Paid"/>
    <s v="Download"/>
    <n v="299"/>
    <n v="427.57"/>
  </r>
  <r>
    <s v="AD01-9362"/>
    <n v="2024"/>
    <s v="Apr"/>
    <s v="Website"/>
    <s v="Credit Card"/>
    <s v="Order assembled"/>
    <s v="Register Customer info"/>
    <s v="Paid"/>
    <s v="Download"/>
    <n v="761"/>
    <n v="1088.23"/>
  </r>
  <r>
    <s v="AD01-9361"/>
    <n v="2024"/>
    <s v="Aug"/>
    <s v="Website"/>
    <s v="Credit Card"/>
    <s v="Order assembled"/>
    <s v="Register Customer info"/>
    <s v="Paid"/>
    <s v="Download"/>
    <n v="278"/>
    <n v="425.34000000000003"/>
  </r>
  <r>
    <s v="AD01-9362"/>
    <n v="2024"/>
    <s v="Aug"/>
    <s v="Website"/>
    <s v="Credit Card"/>
    <s v="Order assembled"/>
    <s v="Register Customer info"/>
    <s v="Paid"/>
    <s v="Download"/>
    <n v="280"/>
    <n v="400.4"/>
  </r>
  <r>
    <s v="AD01-9361"/>
    <n v="2024"/>
    <s v="Aug"/>
    <s v="Website"/>
    <s v="Credit Card"/>
    <s v="Order assembled"/>
    <s v="Register Customer info"/>
    <s v="Paid"/>
    <s v="Download"/>
    <n v="250"/>
    <n v="357.5"/>
  </r>
  <r>
    <s v="AD01-9362"/>
    <n v="2024"/>
    <s v="Aug"/>
    <s v="Website"/>
    <s v="Credit Card"/>
    <s v="Order assembled"/>
    <s v="Register Customer info"/>
    <s v="Paid"/>
    <s v="Download"/>
    <n v="670"/>
    <n v="958.1"/>
  </r>
  <r>
    <s v="AD01-9361"/>
    <n v="2024"/>
    <s v="Aug"/>
    <s v="Website"/>
    <s v="Credit Card"/>
    <s v="Order assembled"/>
    <s v="Register Customer info"/>
    <s v="Paid"/>
    <s v="Download"/>
    <n v="756"/>
    <n v="1081.08"/>
  </r>
  <r>
    <s v="AD01-9361"/>
    <n v="2024"/>
    <s v="Aug"/>
    <s v="Website"/>
    <s v="Credit Card"/>
    <s v="Order assembled"/>
    <s v="Register Customer info"/>
    <s v="Paid"/>
    <s v="Download"/>
    <n v="279"/>
    <n v="398.97"/>
  </r>
  <r>
    <s v="AD01-9362"/>
    <n v="2024"/>
    <s v="Aug"/>
    <s v="Website"/>
    <s v="Credit Card"/>
    <s v="Order assembled"/>
    <s v="Register Customer info"/>
    <s v="Paid"/>
    <s v="Download"/>
    <n v="796"/>
    <n v="526.24"/>
  </r>
  <r>
    <s v="AD01-9361"/>
    <n v="2024"/>
    <s v="Aug"/>
    <s v="Website"/>
    <s v="Credit Card"/>
    <s v="Order assembled"/>
    <s v="Register Customer info"/>
    <s v="Paid"/>
    <s v="Download"/>
    <n v="277"/>
    <n v="396.11"/>
  </r>
  <r>
    <s v="AD01-9362"/>
    <n v="2024"/>
    <s v="Aug"/>
    <s v="Website"/>
    <s v="Credit Card"/>
    <s v="Order assembled"/>
    <s v="Register Customer info"/>
    <s v="Paid"/>
    <s v="Download"/>
    <n v="253"/>
    <n v="361.78999999999996"/>
  </r>
  <r>
    <s v="AD01-9361"/>
    <n v="2024"/>
    <s v="Aug"/>
    <s v="Website"/>
    <s v="Credit Card"/>
    <s v="Order assembled"/>
    <s v="Register Customer info"/>
    <s v="Paid"/>
    <s v="Download"/>
    <n v="765"/>
    <n v="1093.95"/>
  </r>
  <r>
    <s v="AD01-9361"/>
    <n v="2024"/>
    <s v="Dec"/>
    <s v="Website"/>
    <s v="Credit Card"/>
    <s v="Order assembled"/>
    <s v="Register Customer info"/>
    <s v="Paid"/>
    <s v="Download"/>
    <n v="230"/>
    <n v="328.9"/>
  </r>
  <r>
    <s v="AD01-9362"/>
    <n v="2024"/>
    <s v="Dec"/>
    <s v="Website"/>
    <s v="Credit Card"/>
    <s v="Order assembled"/>
    <s v="Register Customer info"/>
    <s v="Paid"/>
    <s v="Download"/>
    <n v="256"/>
    <n v="366.08"/>
  </r>
  <r>
    <s v="AD01-9363"/>
    <n v="2024"/>
    <s v="Dec"/>
    <s v="Website"/>
    <s v="Credit Card"/>
    <s v="Order assembled"/>
    <s v="Register Customer info"/>
    <s v="Paid"/>
    <s v="Download"/>
    <n v="232"/>
    <n v="331.76"/>
  </r>
  <r>
    <s v="AD01-9364"/>
    <n v="2024"/>
    <s v="Dec"/>
    <s v="Website"/>
    <s v="Credit Card"/>
    <s v="Order assembled"/>
    <s v="Register Customer info"/>
    <s v="Paid"/>
    <s v="Download"/>
    <n v="673"/>
    <n v="962.39"/>
  </r>
  <r>
    <s v="AD01-9362"/>
    <n v="2024"/>
    <s v="Dec"/>
    <s v="Website"/>
    <s v="Credit Card"/>
    <s v="Order assembled"/>
    <s v="Register Customer info"/>
    <s v="Paid"/>
    <s v="Download"/>
    <n v="760"/>
    <n v="1086.8"/>
  </r>
  <r>
    <s v="AD01-9362"/>
    <n v="2024"/>
    <s v="Dec"/>
    <s v="Website"/>
    <s v="Credit Card"/>
    <s v="Order assembled"/>
    <s v="Register Customer info"/>
    <s v="Paid"/>
    <s v="Download"/>
    <n v="255"/>
    <n v="364.65"/>
  </r>
  <r>
    <s v="AD01-9364"/>
    <n v="2024"/>
    <s v="Dec"/>
    <s v="Website"/>
    <s v="Credit Card"/>
    <s v="Order assembled"/>
    <s v="Register Customer info"/>
    <s v="Paid"/>
    <s v="Download"/>
    <n v="799"/>
    <n v="526.24"/>
  </r>
  <r>
    <s v="AD01-9363"/>
    <n v="2024"/>
    <s v="Dec"/>
    <s v="Website"/>
    <s v="Credit Card"/>
    <s v="Order assembled"/>
    <s v="Register Customer info"/>
    <s v="Paid"/>
    <s v="Download"/>
    <n v="259"/>
    <n v="370.37"/>
  </r>
  <r>
    <s v="AD01-9362"/>
    <n v="2024"/>
    <s v="Dec"/>
    <s v="Website"/>
    <s v="Credit Card"/>
    <s v="Order assembled"/>
    <s v="Register Customer info"/>
    <s v="Paid"/>
    <s v="Download"/>
    <n v="229"/>
    <n v="327.47000000000003"/>
  </r>
  <r>
    <s v="AD01-9361"/>
    <n v="2024"/>
    <s v="Dec"/>
    <s v="Website"/>
    <s v="Credit Card"/>
    <s v="Order assembled"/>
    <s v="Register Customer info"/>
    <s v="Paid"/>
    <s v="Download"/>
    <n v="257"/>
    <n v="367.51"/>
  </r>
  <r>
    <s v="AD01-9364"/>
    <n v="2024"/>
    <s v="Feb"/>
    <s v="Website"/>
    <s v="Credit Card"/>
    <s v="Order assembled"/>
    <s v="Register Customer info"/>
    <s v="Paid"/>
    <s v="Download"/>
    <n v="308"/>
    <n v="471.24"/>
  </r>
  <r>
    <s v="AD01-9361"/>
    <n v="2024"/>
    <s v="Feb"/>
    <s v="Website"/>
    <s v="Credit Card"/>
    <s v="Order assembled"/>
    <s v="Register Customer info"/>
    <s v="Paid"/>
    <s v="Download"/>
    <n v="284"/>
    <n v="406.12"/>
  </r>
  <r>
    <s v="AD01-9361"/>
    <n v="2024"/>
    <s v="Feb"/>
    <s v="Website"/>
    <s v="Credit Card"/>
    <s v="Order assembled"/>
    <s v="Register Customer info"/>
    <s v="Paid"/>
    <s v="Download"/>
    <n v="310"/>
    <n v="443.3"/>
  </r>
  <r>
    <s v="AD01-9362"/>
    <n v="2024"/>
    <s v="Feb"/>
    <s v="Website"/>
    <s v="Credit Card"/>
    <s v="Order assembled"/>
    <s v="Register Customer info"/>
    <s v="Paid"/>
    <s v="Download"/>
    <n v="664"/>
    <n v="949.52"/>
  </r>
  <r>
    <s v="AD01-9361"/>
    <n v="2024"/>
    <s v="Feb"/>
    <s v="Website"/>
    <s v="Credit Card"/>
    <s v="Order assembled"/>
    <s v="Register Customer info"/>
    <s v="Paid"/>
    <s v="Download"/>
    <n v="751"/>
    <n v="1073.93"/>
  </r>
  <r>
    <s v="AD01-9361"/>
    <n v="2024"/>
    <s v="Feb"/>
    <s v="Website"/>
    <s v="Credit Card"/>
    <s v="Order assembled"/>
    <s v="Register Customer info"/>
    <s v="Paid"/>
    <s v="Download"/>
    <n v="309"/>
    <n v="441.87"/>
  </r>
  <r>
    <s v="AD01-9362"/>
    <n v="2024"/>
    <s v="Feb"/>
    <s v="Website"/>
    <s v="Credit Card"/>
    <s v="Order assembled"/>
    <s v="Register Customer info"/>
    <s v="Paid"/>
    <s v="Download"/>
    <n v="790"/>
    <n v="526.24"/>
  </r>
  <r>
    <s v="AD01-9361"/>
    <n v="2024"/>
    <s v="Feb"/>
    <s v="Website"/>
    <s v="Credit Card"/>
    <s v="Order assembled"/>
    <s v="Register Customer info"/>
    <s v="Paid"/>
    <s v="Download"/>
    <n v="283"/>
    <n v="404.69"/>
  </r>
  <r>
    <s v="AD01-9361"/>
    <n v="2024"/>
    <s v="Feb"/>
    <s v="Website"/>
    <s v="Credit Card"/>
    <s v="Order assembled"/>
    <s v="Register Customer info"/>
    <s v="Paid"/>
    <s v="Download"/>
    <n v="311"/>
    <n v="444.73"/>
  </r>
  <r>
    <s v="AD01-9364"/>
    <n v="2024"/>
    <s v="Feb"/>
    <s v="Website"/>
    <s v="Credit Card"/>
    <s v="Order assembled"/>
    <s v="Register Customer info"/>
    <s v="Paid"/>
    <s v="Download"/>
    <n v="760"/>
    <n v="1086.8"/>
  </r>
  <r>
    <s v="AD01-9362"/>
    <n v="2024"/>
    <s v="Jan"/>
    <s v="Website"/>
    <s v="Credit Card"/>
    <s v="Order assembled"/>
    <s v="Register Customer info"/>
    <s v="Paid"/>
    <s v="Download"/>
    <n v="314"/>
    <n v="480.42"/>
  </r>
  <r>
    <s v="AD01-9362"/>
    <n v="2024"/>
    <s v="Jan"/>
    <s v="Website"/>
    <s v="Credit Card"/>
    <s v="Order assembled"/>
    <s v="Register Customer info"/>
    <s v="Paid"/>
    <s v="Download"/>
    <n v="290"/>
    <n v="414.7"/>
  </r>
  <r>
    <s v="AD01-9362"/>
    <n v="2024"/>
    <s v="Jan"/>
    <s v="Website"/>
    <s v="Credit Card"/>
    <s v="Order assembled"/>
    <s v="Register Customer info"/>
    <s v="Paid"/>
    <s v="Download"/>
    <n v="316"/>
    <n v="451.88"/>
  </r>
  <r>
    <s v="AD01-9363"/>
    <n v="2024"/>
    <s v="Jan"/>
    <s v="Website"/>
    <s v="Credit Card"/>
    <s v="Order assembled"/>
    <s v="Register Customer info"/>
    <s v="Paid"/>
    <s v="Download"/>
    <n v="286"/>
    <n v="408.98"/>
  </r>
  <r>
    <s v="AD01-9362"/>
    <n v="2024"/>
    <s v="Jan"/>
    <s v="Website"/>
    <s v="Credit Card"/>
    <s v="Order assembled"/>
    <s v="Register Customer info"/>
    <s v="Paid"/>
    <s v="Download"/>
    <n v="663"/>
    <n v="948.08999999999992"/>
  </r>
  <r>
    <s v="AD01-9362"/>
    <n v="2024"/>
    <s v="Jan"/>
    <s v="Website"/>
    <s v="Credit Card"/>
    <s v="Order assembled"/>
    <s v="Register Customer info"/>
    <s v="Paid"/>
    <s v="Download"/>
    <n v="750"/>
    <n v="1072.5"/>
  </r>
  <r>
    <s v="AD01-9362"/>
    <n v="2024"/>
    <s v="Jan"/>
    <s v="Website"/>
    <s v="Credit Card"/>
    <s v="Order assembled"/>
    <s v="Register Customer info"/>
    <s v="Paid"/>
    <s v="Download"/>
    <n v="315"/>
    <n v="450.45"/>
  </r>
  <r>
    <s v="AD01-9362"/>
    <n v="2024"/>
    <s v="Jan"/>
    <s v="Website"/>
    <s v="Credit Card"/>
    <s v="Order assembled"/>
    <s v="Register Customer info"/>
    <s v="Paid"/>
    <s v="Download"/>
    <n v="789"/>
    <n v="526.24"/>
  </r>
  <r>
    <s v="AD01-9363"/>
    <n v="2024"/>
    <s v="Jan"/>
    <s v="Website"/>
    <s v="Credit Card"/>
    <s v="Order assembled"/>
    <s v="Register Customer info"/>
    <s v="Paid"/>
    <s v="Download"/>
    <n v="313"/>
    <n v="447.59000000000003"/>
  </r>
  <r>
    <s v="AD01-9362"/>
    <n v="2024"/>
    <s v="Jan"/>
    <s v="Website"/>
    <s v="Credit Card"/>
    <s v="Order assembled"/>
    <s v="Register Customer info"/>
    <s v="Paid"/>
    <s v="Download"/>
    <n v="289"/>
    <n v="413.27"/>
  </r>
  <r>
    <s v="AD01-9362"/>
    <n v="2024"/>
    <s v="Jan"/>
    <s v="Website"/>
    <s v="Credit Card"/>
    <s v="Order assembled"/>
    <s v="Register Customer info"/>
    <s v="Paid"/>
    <s v="Download"/>
    <n v="317"/>
    <n v="453.31"/>
  </r>
  <r>
    <s v="AD01-9362"/>
    <n v="2024"/>
    <s v="Jan"/>
    <s v="Website"/>
    <s v="Credit Card"/>
    <s v="Order assembled"/>
    <s v="Register Customer info"/>
    <s v="Paid"/>
    <s v="Download"/>
    <n v="759"/>
    <n v="1085.3699999999999"/>
  </r>
  <r>
    <s v="AD01-9362"/>
    <n v="2024"/>
    <s v="Jul"/>
    <s v="Website"/>
    <s v="Credit Card"/>
    <s v="Order assembled"/>
    <s v="Register Customer info"/>
    <s v="Paid"/>
    <s v="Download"/>
    <n v="284"/>
    <n v="434.52"/>
  </r>
  <r>
    <s v="AD01-9362"/>
    <n v="2024"/>
    <s v="Jul"/>
    <s v="Website"/>
    <s v="Credit Card"/>
    <s v="Order assembled"/>
    <s v="Register Customer info"/>
    <s v="Paid"/>
    <s v="Download"/>
    <n v="254"/>
    <n v="363.22"/>
  </r>
  <r>
    <s v="AD01-9362"/>
    <n v="2024"/>
    <s v="Jul"/>
    <s v="Website"/>
    <s v="Credit Card"/>
    <s v="Order assembled"/>
    <s v="Register Customer info"/>
    <s v="Paid"/>
    <s v="Download"/>
    <n v="286"/>
    <n v="408.98"/>
  </r>
  <r>
    <s v="AD01-9361"/>
    <n v="2024"/>
    <s v="Jul"/>
    <s v="Website"/>
    <s v="Credit Card"/>
    <s v="Order assembled"/>
    <s v="Register Customer info"/>
    <s v="Paid"/>
    <s v="Download"/>
    <n v="256"/>
    <n v="366.08"/>
  </r>
  <r>
    <s v="AD01-9362"/>
    <n v="2024"/>
    <s v="Jul"/>
    <s v="Website"/>
    <s v="Credit Card"/>
    <s v="Order assembled"/>
    <s v="Register Customer info"/>
    <s v="Paid"/>
    <s v="Download"/>
    <n v="669"/>
    <n v="956.67000000000007"/>
  </r>
  <r>
    <s v="AD01-9361"/>
    <n v="2024"/>
    <s v="Jul"/>
    <s v="Website"/>
    <s v="Credit Card"/>
    <s v="Order assembled"/>
    <s v="Register Customer info"/>
    <s v="Paid"/>
    <s v="Download"/>
    <n v="755"/>
    <n v="1079.6500000000001"/>
  </r>
  <r>
    <s v="AD01-9361"/>
    <n v="2024"/>
    <s v="Jul"/>
    <s v="Website"/>
    <s v="Credit Card"/>
    <s v="Order assembled"/>
    <s v="Register Customer info"/>
    <s v="Paid"/>
    <s v="Download"/>
    <n v="285"/>
    <n v="407.55"/>
  </r>
  <r>
    <s v="AD01-9362"/>
    <n v="2024"/>
    <s v="Jul"/>
    <s v="Website"/>
    <s v="Credit Card"/>
    <s v="Order assembled"/>
    <s v="Register Customer info"/>
    <s v="Paid"/>
    <s v="Download"/>
    <n v="795"/>
    <n v="526.24"/>
  </r>
  <r>
    <s v="AD01-9361"/>
    <n v="2024"/>
    <s v="Jul"/>
    <s v="Website"/>
    <s v="Credit Card"/>
    <s v="Order assembled"/>
    <s v="Register Customer info"/>
    <s v="Paid"/>
    <s v="Download"/>
    <n v="283"/>
    <n v="404.69"/>
  </r>
  <r>
    <s v="AD01-9362"/>
    <n v="2024"/>
    <s v="Jul"/>
    <s v="Website"/>
    <s v="Credit Card"/>
    <s v="Order assembled"/>
    <s v="Register Customer info"/>
    <s v="Paid"/>
    <s v="Download"/>
    <n v="259"/>
    <n v="370.37"/>
  </r>
  <r>
    <s v="AD01-9362"/>
    <n v="2024"/>
    <s v="Jul"/>
    <s v="Website"/>
    <s v="Credit Card"/>
    <s v="Order assembled"/>
    <s v="Register Customer info"/>
    <s v="Paid"/>
    <s v="Download"/>
    <n v="281"/>
    <n v="401.83"/>
  </r>
  <r>
    <s v="AD01-9362"/>
    <n v="2024"/>
    <s v="Jul"/>
    <s v="Website"/>
    <s v="Credit Card"/>
    <s v="Order assembled"/>
    <s v="Register Customer info"/>
    <s v="Paid"/>
    <s v="Download"/>
    <n v="764"/>
    <n v="1092.52"/>
  </r>
  <r>
    <s v="AD01-9364"/>
    <n v="2024"/>
    <s v="Jun"/>
    <s v="Website"/>
    <s v="Credit Card"/>
    <s v="Order assembled"/>
    <s v="Register Customer info"/>
    <s v="Paid"/>
    <s v="Download"/>
    <n v="290"/>
    <n v="443.70000000000005"/>
  </r>
  <r>
    <s v="AD01-9364"/>
    <n v="2024"/>
    <s v="Jun"/>
    <s v="Website"/>
    <s v="Credit Card"/>
    <s v="Order assembled"/>
    <s v="Register Customer info"/>
    <s v="Paid"/>
    <s v="Download"/>
    <n v="260"/>
    <n v="371.8"/>
  </r>
  <r>
    <s v="AD01-9362"/>
    <n v="2024"/>
    <s v="Jun"/>
    <s v="Website"/>
    <s v="Credit Card"/>
    <s v="Order assembled"/>
    <s v="Register Customer info"/>
    <s v="Paid"/>
    <s v="Download"/>
    <n v="262"/>
    <n v="374.65999999999997"/>
  </r>
  <r>
    <s v="AD01-9364"/>
    <n v="2024"/>
    <s v="Jun"/>
    <s v="Website"/>
    <s v="Credit Card"/>
    <s v="Order assembled"/>
    <s v="Register Customer info"/>
    <s v="Paid"/>
    <s v="Download"/>
    <n v="668"/>
    <n v="955.24"/>
  </r>
  <r>
    <s v="AD01-9364"/>
    <n v="2024"/>
    <s v="Jun"/>
    <s v="Website"/>
    <s v="Credit Card"/>
    <s v="Order assembled"/>
    <s v="Register Customer info"/>
    <s v="Paid"/>
    <s v="Download"/>
    <n v="754"/>
    <n v="1078.22"/>
  </r>
  <r>
    <s v="AD01-9364"/>
    <n v="2024"/>
    <s v="Jun"/>
    <s v="Website"/>
    <s v="Credit Card"/>
    <s v="Order assembled"/>
    <s v="Register Customer info"/>
    <s v="Paid"/>
    <s v="Download"/>
    <n v="291"/>
    <n v="416.13"/>
  </r>
  <r>
    <s v="AD01-9364"/>
    <n v="2024"/>
    <s v="Jun"/>
    <s v="Website"/>
    <s v="Credit Card"/>
    <s v="Order assembled"/>
    <s v="Register Customer info"/>
    <s v="Paid"/>
    <s v="Download"/>
    <n v="794"/>
    <n v="526.24"/>
  </r>
  <r>
    <s v="AD01-9362"/>
    <n v="2024"/>
    <s v="Jun"/>
    <s v="Website"/>
    <s v="Credit Card"/>
    <s v="Order assembled"/>
    <s v="Register Customer info"/>
    <s v="Paid"/>
    <s v="Download"/>
    <n v="289"/>
    <n v="413.27"/>
  </r>
  <r>
    <s v="AD01-9364"/>
    <n v="2024"/>
    <s v="Jun"/>
    <s v="Website"/>
    <s v="Credit Card"/>
    <s v="Order assembled"/>
    <s v="Register Customer info"/>
    <s v="Paid"/>
    <s v="Download"/>
    <n v="287"/>
    <n v="410.40999999999997"/>
  </r>
  <r>
    <s v="AD01-9364"/>
    <n v="2024"/>
    <s v="Jun"/>
    <s v="Website"/>
    <s v="Credit Card"/>
    <s v="Order assembled"/>
    <s v="Register Customer info"/>
    <s v="Paid"/>
    <s v="Download"/>
    <n v="763"/>
    <n v="1091.0899999999999"/>
  </r>
  <r>
    <s v="AD01-9361"/>
    <n v="2024"/>
    <s v="Mar"/>
    <s v="Website"/>
    <s v="Credit Card"/>
    <s v="Order assembled"/>
    <s v="Register Customer info"/>
    <s v="Paid"/>
    <s v="Download"/>
    <n v="278"/>
    <n v="397.53999999999996"/>
  </r>
  <r>
    <s v="AD01-9362"/>
    <n v="2024"/>
    <s v="Mar"/>
    <s v="Website"/>
    <s v="Credit Card"/>
    <s v="Order assembled"/>
    <s v="Register Customer info"/>
    <s v="Paid"/>
    <s v="Download"/>
    <n v="304"/>
    <n v="434.72"/>
  </r>
  <r>
    <s v="AD01-9362"/>
    <n v="2024"/>
    <s v="Mar"/>
    <s v="Website"/>
    <s v="Credit Card"/>
    <s v="Order assembled"/>
    <s v="Register Customer info"/>
    <s v="Paid"/>
    <s v="Download"/>
    <n v="280"/>
    <n v="400.4"/>
  </r>
  <r>
    <s v="AD01-9362"/>
    <n v="2024"/>
    <s v="Mar"/>
    <s v="Website"/>
    <s v="Credit Card"/>
    <s v="Order assembled"/>
    <s v="Register Customer info"/>
    <s v="Paid"/>
    <s v="Download"/>
    <n v="665"/>
    <n v="950.95"/>
  </r>
  <r>
    <s v="AD01-9364"/>
    <n v="2024"/>
    <s v="Mar"/>
    <s v="Website"/>
    <s v="Credit Card"/>
    <s v="Order assembled"/>
    <s v="Register Customer info"/>
    <s v="Paid"/>
    <s v="Download"/>
    <n v="752"/>
    <n v="1075.3600000000001"/>
  </r>
  <r>
    <s v="AD01-9364"/>
    <n v="2024"/>
    <s v="Mar"/>
    <s v="Website"/>
    <s v="Credit Card"/>
    <s v="Order assembled"/>
    <s v="Register Customer info"/>
    <s v="Paid"/>
    <s v="Download"/>
    <n v="303"/>
    <n v="433.28999999999996"/>
  </r>
  <r>
    <s v="AD01-9362"/>
    <n v="2024"/>
    <s v="Mar"/>
    <s v="Website"/>
    <s v="Credit Card"/>
    <s v="Order assembled"/>
    <s v="Register Customer info"/>
    <s v="Paid"/>
    <s v="Download"/>
    <n v="791"/>
    <n v="526.24"/>
  </r>
  <r>
    <s v="AD01-9362"/>
    <n v="2024"/>
    <s v="Mar"/>
    <s v="Website"/>
    <s v="Credit Card"/>
    <s v="Order assembled"/>
    <s v="Register Customer info"/>
    <s v="Paid"/>
    <s v="Download"/>
    <n v="307"/>
    <n v="439.01"/>
  </r>
  <r>
    <s v="AD01-9362"/>
    <n v="2024"/>
    <s v="Mar"/>
    <s v="Website"/>
    <s v="Credit Card"/>
    <s v="Order assembled"/>
    <s v="Register Customer info"/>
    <s v="Paid"/>
    <s v="Download"/>
    <n v="277"/>
    <n v="396.11"/>
  </r>
  <r>
    <s v="AD01-9361"/>
    <n v="2024"/>
    <s v="Mar"/>
    <s v="Website"/>
    <s v="Credit Card"/>
    <s v="Order assembled"/>
    <s v="Register Customer info"/>
    <s v="Paid"/>
    <s v="Download"/>
    <n v="305"/>
    <n v="436.15"/>
  </r>
  <r>
    <s v="AD01-9362"/>
    <n v="2024"/>
    <s v="May"/>
    <s v="Website"/>
    <s v="Credit Card"/>
    <s v="Order assembled"/>
    <s v="Register Customer info"/>
    <s v="Paid"/>
    <s v="Download"/>
    <n v="296"/>
    <n v="452.88"/>
  </r>
  <r>
    <s v="AD01-9362"/>
    <n v="2024"/>
    <s v="May"/>
    <s v="Website"/>
    <s v="Credit Card"/>
    <s v="Order assembled"/>
    <s v="Register Customer info"/>
    <s v="Paid"/>
    <s v="Download"/>
    <n v="266"/>
    <n v="380.38"/>
  </r>
  <r>
    <s v="AD01-9362"/>
    <n v="2024"/>
    <s v="May"/>
    <s v="Website"/>
    <s v="Credit Card"/>
    <s v="Order assembled"/>
    <s v="Register Customer info"/>
    <s v="Paid"/>
    <s v="Download"/>
    <n v="292"/>
    <n v="417.56"/>
  </r>
  <r>
    <s v="AD01-9362"/>
    <n v="2024"/>
    <s v="May"/>
    <s v="Website"/>
    <s v="Credit Card"/>
    <s v="Order assembled"/>
    <s v="Register Customer info"/>
    <s v="Paid"/>
    <s v="Download"/>
    <n v="268"/>
    <n v="383.24"/>
  </r>
  <r>
    <s v="AD01-9361"/>
    <n v="2024"/>
    <s v="May"/>
    <s v="Website"/>
    <s v="Credit Card"/>
    <s v="Order assembled"/>
    <s v="Register Customer info"/>
    <s v="Paid"/>
    <s v="Download"/>
    <n v="667"/>
    <n v="953.81"/>
  </r>
  <r>
    <s v="AD01-9361"/>
    <n v="2024"/>
    <s v="May"/>
    <s v="Website"/>
    <s v="Credit Card"/>
    <s v="Order assembled"/>
    <s v="Register Customer info"/>
    <s v="Paid"/>
    <s v="Download"/>
    <n v="793"/>
    <n v="526.24"/>
  </r>
  <r>
    <s v="AD01-9362"/>
    <n v="2024"/>
    <s v="May"/>
    <s v="Website"/>
    <s v="Credit Card"/>
    <s v="Order assembled"/>
    <s v="Register Customer info"/>
    <s v="Paid"/>
    <s v="Download"/>
    <n v="295"/>
    <n v="421.85"/>
  </r>
  <r>
    <s v="AD01-9362"/>
    <n v="2024"/>
    <s v="May"/>
    <s v="Website"/>
    <s v="Credit Card"/>
    <s v="Order assembled"/>
    <s v="Register Customer info"/>
    <s v="Paid"/>
    <s v="Download"/>
    <n v="265"/>
    <n v="378.95"/>
  </r>
  <r>
    <s v="AD01-9362"/>
    <n v="2024"/>
    <s v="May"/>
    <s v="Website"/>
    <s v="Credit Card"/>
    <s v="Order assembled"/>
    <s v="Register Customer info"/>
    <s v="Paid"/>
    <s v="Download"/>
    <n v="293"/>
    <n v="418.99"/>
  </r>
  <r>
    <s v="AD01-9362"/>
    <n v="2024"/>
    <s v="May"/>
    <s v="Website"/>
    <s v="Credit Card"/>
    <s v="Order assembled"/>
    <s v="Register Customer info"/>
    <s v="Paid"/>
    <s v="Download"/>
    <n v="762"/>
    <n v="1089.6599999999999"/>
  </r>
  <r>
    <s v="AD01-9361"/>
    <n v="2024"/>
    <s v="Nov"/>
    <s v="Website"/>
    <s v="Credit Card"/>
    <s v="Order assembled"/>
    <s v="Register Customer info"/>
    <s v="Paid"/>
    <s v="Download"/>
    <n v="260"/>
    <n v="397.8"/>
  </r>
  <r>
    <s v="AD01-9362"/>
    <n v="2024"/>
    <s v="Nov"/>
    <s v="Website"/>
    <s v="Credit Card"/>
    <s v="Order assembled"/>
    <s v="Register Customer info"/>
    <s v="Paid"/>
    <s v="Download"/>
    <n v="236"/>
    <n v="337.48"/>
  </r>
  <r>
    <s v="AD01-9361"/>
    <n v="2024"/>
    <s v="Nov"/>
    <s v="Website"/>
    <s v="Credit Card"/>
    <s v="Order assembled"/>
    <s v="Register Customer info"/>
    <s v="Paid"/>
    <s v="Download"/>
    <n v="262"/>
    <n v="374.65999999999997"/>
  </r>
  <r>
    <s v="AD01-9365"/>
    <n v="2024"/>
    <s v="Nov"/>
    <s v="Website"/>
    <s v="Credit Card"/>
    <s v="Order assembled"/>
    <s v="Register Customer info"/>
    <s v="Paid"/>
    <s v="Download"/>
    <n v="672"/>
    <n v="960.96"/>
  </r>
  <r>
    <s v="AD01-9362"/>
    <n v="2024"/>
    <s v="Nov"/>
    <s v="Website"/>
    <s v="Credit Card"/>
    <s v="Order assembled"/>
    <s v="Register Customer info"/>
    <s v="Paid"/>
    <s v="Download"/>
    <n v="759"/>
    <n v="1085.3699999999999"/>
  </r>
  <r>
    <s v="AD01-9362"/>
    <n v="2024"/>
    <s v="Nov"/>
    <s v="Website"/>
    <s v="Credit Card"/>
    <s v="Order assembled"/>
    <s v="Register Customer info"/>
    <s v="Paid"/>
    <s v="Download"/>
    <n v="261"/>
    <n v="373.23"/>
  </r>
  <r>
    <s v="AD01-9365"/>
    <n v="2024"/>
    <s v="Nov"/>
    <s v="Website"/>
    <s v="Credit Card"/>
    <s v="Order assembled"/>
    <s v="Register Customer info"/>
    <s v="Paid"/>
    <s v="Download"/>
    <n v="798"/>
    <n v="526.24"/>
  </r>
  <r>
    <s v="AD01-9361"/>
    <n v="2024"/>
    <s v="Nov"/>
    <s v="Website"/>
    <s v="Credit Card"/>
    <s v="Order assembled"/>
    <s v="Register Customer info"/>
    <s v="Paid"/>
    <s v="Download"/>
    <n v="235"/>
    <n v="336.05"/>
  </r>
  <r>
    <s v="AD01-9362"/>
    <n v="2024"/>
    <s v="Nov"/>
    <s v="Website"/>
    <s v="Credit Card"/>
    <s v="Order assembled"/>
    <s v="Register Customer info"/>
    <s v="Paid"/>
    <s v="Download"/>
    <n v="263"/>
    <n v="376.09000000000003"/>
  </r>
  <r>
    <s v="AD01-9361"/>
    <n v="2024"/>
    <s v="Nov"/>
    <s v="Website"/>
    <s v="Credit Card"/>
    <s v="Order assembled"/>
    <s v="Register Customer info"/>
    <s v="Paid"/>
    <s v="Download"/>
    <n v="768"/>
    <n v="1098.24"/>
  </r>
  <r>
    <s v="AD01-9362"/>
    <n v="2024"/>
    <s v="Oct"/>
    <s v="Website"/>
    <s v="Credit Card"/>
    <s v="Order assembled"/>
    <s v="Register Customer info"/>
    <s v="Paid"/>
    <s v="Download"/>
    <n v="266"/>
    <n v="406.98"/>
  </r>
  <r>
    <s v="AD01-9364"/>
    <n v="2024"/>
    <s v="Oct"/>
    <s v="Website"/>
    <s v="Credit Card"/>
    <s v="Order assembled"/>
    <s v="Register Customer info"/>
    <s v="Paid"/>
    <s v="Download"/>
    <n v="242"/>
    <n v="346.06"/>
  </r>
  <r>
    <s v="AD01-9362"/>
    <n v="2024"/>
    <s v="Oct"/>
    <s v="Website"/>
    <s v="Credit Card"/>
    <s v="Order assembled"/>
    <s v="Register Customer info"/>
    <s v="Paid"/>
    <s v="Download"/>
    <n v="268"/>
    <n v="383.24"/>
  </r>
  <r>
    <s v="AD01-9362"/>
    <n v="2024"/>
    <s v="Oct"/>
    <s v="Website"/>
    <s v="Credit Card"/>
    <s v="Order assembled"/>
    <s v="Register Customer info"/>
    <s v="Paid"/>
    <s v="Download"/>
    <n v="238"/>
    <n v="340.34000000000003"/>
  </r>
  <r>
    <s v="AD01-9362"/>
    <n v="2024"/>
    <s v="Oct"/>
    <s v="Website"/>
    <s v="Credit Card"/>
    <s v="Order assembled"/>
    <s v="Register Customer info"/>
    <s v="Paid"/>
    <s v="Download"/>
    <n v="671"/>
    <n v="959.53"/>
  </r>
  <r>
    <s v="AD01-9364"/>
    <n v="2024"/>
    <s v="Oct"/>
    <s v="Website"/>
    <s v="Credit Card"/>
    <s v="Order assembled"/>
    <s v="Register Customer info"/>
    <s v="Paid"/>
    <s v="Download"/>
    <n v="758"/>
    <n v="1083.94"/>
  </r>
  <r>
    <s v="AD01-9364"/>
    <n v="2024"/>
    <s v="Oct"/>
    <s v="Website"/>
    <s v="Credit Card"/>
    <s v="Order assembled"/>
    <s v="Register Customer info"/>
    <s v="Paid"/>
    <s v="Download"/>
    <n v="267"/>
    <n v="381.81"/>
  </r>
  <r>
    <s v="AD01-9362"/>
    <n v="2024"/>
    <s v="Oct"/>
    <s v="Website"/>
    <s v="Credit Card"/>
    <s v="Order assembled"/>
    <s v="Register Customer info"/>
    <s v="Paid"/>
    <s v="Download"/>
    <n v="797"/>
    <n v="526.24"/>
  </r>
  <r>
    <s v="AD01-9362"/>
    <n v="2024"/>
    <s v="Oct"/>
    <s v="Website"/>
    <s v="Credit Card"/>
    <s v="Order assembled"/>
    <s v="Register Customer info"/>
    <s v="Paid"/>
    <s v="Download"/>
    <n v="265"/>
    <n v="378.95"/>
  </r>
  <r>
    <s v="AD01-9362"/>
    <n v="2024"/>
    <s v="Oct"/>
    <s v="Website"/>
    <s v="Credit Card"/>
    <s v="Order assembled"/>
    <s v="Register Customer info"/>
    <s v="Paid"/>
    <s v="Download"/>
    <n v="241"/>
    <n v="344.63"/>
  </r>
  <r>
    <s v="AD01-9364"/>
    <n v="2024"/>
    <s v="Oct"/>
    <s v="Website"/>
    <s v="Credit Card"/>
    <s v="Order assembled"/>
    <s v="Register Customer info"/>
    <s v="Paid"/>
    <s v="Download"/>
    <n v="269"/>
    <n v="384.67"/>
  </r>
  <r>
    <s v="AD01-9362"/>
    <n v="2024"/>
    <s v="Oct"/>
    <s v="Website"/>
    <s v="Credit Card"/>
    <s v="Order assembled"/>
    <s v="Register Customer info"/>
    <s v="Paid"/>
    <s v="Download"/>
    <n v="767"/>
    <n v="1096.81"/>
  </r>
  <r>
    <s v="AD01-9364"/>
    <n v="2024"/>
    <s v="Sep"/>
    <s v="Website"/>
    <s v="Credit Card"/>
    <s v="Order assembled"/>
    <s v="Register Customer info"/>
    <s v="Paid"/>
    <s v="Download"/>
    <n v="272"/>
    <n v="416.15999999999997"/>
  </r>
  <r>
    <s v="AD01-9364"/>
    <n v="2024"/>
    <s v="Sep"/>
    <s v="Website"/>
    <s v="Credit Card"/>
    <s v="Order assembled"/>
    <s v="Register Customer info"/>
    <s v="Paid"/>
    <s v="Download"/>
    <n v="248"/>
    <n v="354.64"/>
  </r>
  <r>
    <s v="AD01-9365"/>
    <n v="2024"/>
    <s v="Sep"/>
    <s v="Website"/>
    <s v="Credit Card"/>
    <s v="Order assembled"/>
    <s v="Register Customer info"/>
    <s v="Paid"/>
    <s v="Download"/>
    <n v="274"/>
    <n v="391.82"/>
  </r>
  <r>
    <s v="AD01-9361"/>
    <n v="2024"/>
    <s v="Sep"/>
    <s v="Website"/>
    <s v="Credit Card"/>
    <s v="Order assembled"/>
    <s v="Register Customer info"/>
    <s v="Paid"/>
    <s v="Download"/>
    <n v="244"/>
    <n v="348.92"/>
  </r>
  <r>
    <s v="AD01-9362"/>
    <n v="2024"/>
    <s v="Sep"/>
    <s v="Website"/>
    <s v="Credit Card"/>
    <s v="Order assembled"/>
    <s v="Register Customer info"/>
    <s v="Paid"/>
    <s v="Download"/>
    <n v="757"/>
    <n v="1082.51"/>
  </r>
  <r>
    <s v="AD01-9362"/>
    <n v="2024"/>
    <s v="Sep"/>
    <s v="Website"/>
    <s v="Credit Card"/>
    <s v="Order assembled"/>
    <s v="Register Customer info"/>
    <s v="Paid"/>
    <s v="Download"/>
    <n v="273"/>
    <n v="390.39"/>
  </r>
  <r>
    <s v="AD01-9361"/>
    <n v="2024"/>
    <s v="Sep"/>
    <s v="Website"/>
    <s v="Credit Card"/>
    <s v="Order assembled"/>
    <s v="Register Customer info"/>
    <s v="Paid"/>
    <s v="Download"/>
    <n v="271"/>
    <n v="387.53"/>
  </r>
  <r>
    <s v="AD01-9365"/>
    <n v="2024"/>
    <s v="Sep"/>
    <s v="Website"/>
    <s v="Credit Card"/>
    <s v="Order assembled"/>
    <s v="Register Customer info"/>
    <s v="Paid"/>
    <s v="Download"/>
    <n v="247"/>
    <n v="353.21"/>
  </r>
  <r>
    <s v="AD01-9364"/>
    <n v="2024"/>
    <s v="Sep"/>
    <s v="Website"/>
    <s v="Credit Card"/>
    <s v="Order assembled"/>
    <s v="Register Customer info"/>
    <s v="Paid"/>
    <s v="Download"/>
    <n v="275"/>
    <n v="393.25"/>
  </r>
  <r>
    <s v="AD01-9364"/>
    <n v="2024"/>
    <s v="Sep"/>
    <s v="Website"/>
    <s v="Credit Card"/>
    <s v="Order assembled"/>
    <s v="Register Customer info"/>
    <s v="Paid"/>
    <s v="Download"/>
    <n v="766"/>
    <n v="1095.3800000000001"/>
  </r>
  <r>
    <s v="AD01-9362"/>
    <n v="2024"/>
    <s v="Apr"/>
    <s v="Branches"/>
    <s v="Credit Card"/>
    <s v="Order assembled"/>
    <s v="Register Customer info"/>
    <s v="Paid"/>
    <s v="Shipment"/>
    <n v="146"/>
    <n v="208.78"/>
  </r>
  <r>
    <s v="AD01-9364"/>
    <n v="2024"/>
    <s v="Apr"/>
    <s v="Branches"/>
    <s v="Credit Card"/>
    <s v="Order assembled"/>
    <s v="Register Customer info"/>
    <s v="Paid"/>
    <s v="Shipment"/>
    <n v="368"/>
    <n v="526.24"/>
  </r>
  <r>
    <s v="AD01-9361"/>
    <n v="2024"/>
    <s v="Apr"/>
    <s v="Branches"/>
    <s v="Credit Card"/>
    <s v="Order assembled"/>
    <s v="Register Customer info"/>
    <s v="Paid"/>
    <s v="Shipment"/>
    <n v="148"/>
    <n v="526.24"/>
  </r>
  <r>
    <s v="AD01-9363"/>
    <n v="2024"/>
    <s v="Apr"/>
    <s v="Branches"/>
    <s v="Credit Card"/>
    <s v="Order assembled"/>
    <s v="Register Customer info"/>
    <s v="Paid"/>
    <s v="Shipment"/>
    <n v="364"/>
    <n v="526.24"/>
  </r>
  <r>
    <s v="AD01-9363"/>
    <n v="2024"/>
    <s v="Apr"/>
    <s v="Branches"/>
    <s v="Credit Card"/>
    <s v="Order assembled"/>
    <s v="Register Customer info"/>
    <s v="Paid"/>
    <s v="Shipment"/>
    <n v="366"/>
    <n v="523.38"/>
  </r>
  <r>
    <s v="AD01-9363"/>
    <n v="2024"/>
    <s v="Apr"/>
    <s v="Branches"/>
    <s v="Credit Card"/>
    <s v="Order assembled"/>
    <s v="Register Customer info"/>
    <s v="Paid"/>
    <s v="Shipment"/>
    <n v="147"/>
    <n v="210.21"/>
  </r>
  <r>
    <s v="AD01-9363"/>
    <n v="2024"/>
    <s v="Apr"/>
    <s v="Branches"/>
    <s v="Credit Card"/>
    <s v="Order assembled"/>
    <s v="Register Customer info"/>
    <s v="Paid"/>
    <s v="Shipment"/>
    <n v="760"/>
    <n v="1086.8"/>
  </r>
  <r>
    <s v="AD01-9361"/>
    <n v="2024"/>
    <s v="Apr"/>
    <s v="Branches"/>
    <s v="Credit Card"/>
    <s v="Order assembled"/>
    <s v="Register Customer info"/>
    <s v="Paid"/>
    <s v="Shipment"/>
    <n v="846"/>
    <n v="1209.78"/>
  </r>
  <r>
    <s v="AD01-9364"/>
    <n v="2024"/>
    <s v="Apr"/>
    <s v="Branches"/>
    <s v="Credit Card"/>
    <s v="Order assembled"/>
    <s v="Register Customer info"/>
    <s v="Paid"/>
    <s v="Shipment"/>
    <n v="149"/>
    <n v="213.07"/>
  </r>
  <r>
    <s v="AD01-9362"/>
    <n v="2024"/>
    <s v="Apr"/>
    <s v="Branches"/>
    <s v="Credit Card"/>
    <s v="Order assembled"/>
    <s v="Register Customer info"/>
    <s v="Paid"/>
    <s v="Shipment"/>
    <n v="365"/>
    <n v="521.95000000000005"/>
  </r>
  <r>
    <s v="AD01-9361"/>
    <n v="2024"/>
    <s v="Aug"/>
    <s v="Branches"/>
    <s v="Credit Card"/>
    <s v="Order assembled"/>
    <s v="Register Customer info"/>
    <s v="Paid"/>
    <s v="Shipment"/>
    <n v="128"/>
    <n v="183.04"/>
  </r>
  <r>
    <s v="AD01-9361"/>
    <n v="2024"/>
    <s v="Aug"/>
    <s v="Branches"/>
    <s v="Credit Card"/>
    <s v="Order assembled"/>
    <s v="Register Customer info"/>
    <s v="Paid"/>
    <s v="Shipment"/>
    <n v="344"/>
    <n v="491.91999999999996"/>
  </r>
  <r>
    <s v="AD01-9361"/>
    <n v="2024"/>
    <s v="Aug"/>
    <s v="Branches"/>
    <s v="Credit Card"/>
    <s v="Order assembled"/>
    <s v="Register Customer info"/>
    <s v="Paid"/>
    <s v="Shipment"/>
    <n v="370"/>
    <n v="526.24"/>
  </r>
  <r>
    <s v="AD01-9361"/>
    <n v="2024"/>
    <s v="Aug"/>
    <s v="Branches"/>
    <s v="Credit Card"/>
    <s v="Order assembled"/>
    <s v="Register Customer info"/>
    <s v="Paid"/>
    <s v="Shipment"/>
    <n v="346"/>
    <n v="526.24"/>
  </r>
  <r>
    <s v="AD01-9362"/>
    <n v="2024"/>
    <s v="Aug"/>
    <s v="Branches"/>
    <s v="Credit Card"/>
    <s v="Order assembled"/>
    <s v="Register Customer info"/>
    <s v="Paid"/>
    <s v="Shipment"/>
    <n v="982"/>
    <n v="1404.26"/>
  </r>
  <r>
    <s v="AD01-9361"/>
    <n v="2024"/>
    <s v="Aug"/>
    <s v="Branches"/>
    <s v="Credit Card"/>
    <s v="Order assembled"/>
    <s v="Register Customer info"/>
    <s v="Paid"/>
    <s v="Shipment"/>
    <n v="342"/>
    <n v="489.06"/>
  </r>
  <r>
    <s v="AD01-9361"/>
    <n v="2024"/>
    <s v="Aug"/>
    <s v="Branches"/>
    <s v="Credit Card"/>
    <s v="Order assembled"/>
    <s v="Register Customer info"/>
    <s v="Paid"/>
    <s v="Shipment"/>
    <n v="369"/>
    <n v="527.66999999999996"/>
  </r>
  <r>
    <s v="AD01-9362"/>
    <n v="2024"/>
    <s v="Aug"/>
    <s v="Branches"/>
    <s v="Credit Card"/>
    <s v="Order assembled"/>
    <s v="Register Customer info"/>
    <s v="Paid"/>
    <s v="Shipment"/>
    <n v="345"/>
    <n v="493.35"/>
  </r>
  <r>
    <s v="AD01-9361"/>
    <n v="2024"/>
    <s v="Aug"/>
    <s v="Branches"/>
    <s v="Credit Card"/>
    <s v="Order assembled"/>
    <s v="Register Customer info"/>
    <s v="Paid"/>
    <s v="Shipment"/>
    <n v="763"/>
    <n v="1091.0899999999999"/>
  </r>
  <r>
    <s v="AD01-9361"/>
    <n v="2024"/>
    <s v="Aug"/>
    <s v="Branches"/>
    <s v="Credit Card"/>
    <s v="Order assembled"/>
    <s v="Register Customer info"/>
    <s v="Paid"/>
    <s v="Shipment"/>
    <n v="850"/>
    <n v="1215.5"/>
  </r>
  <r>
    <s v="AD01-9361"/>
    <n v="2024"/>
    <s v="Aug"/>
    <s v="Branches"/>
    <s v="Credit Card"/>
    <s v="Order assembled"/>
    <s v="Register Customer info"/>
    <s v="Paid"/>
    <s v="Shipment"/>
    <n v="371"/>
    <n v="530.53"/>
  </r>
  <r>
    <s v="AD01-9361"/>
    <n v="2024"/>
    <s v="Aug"/>
    <s v="Branches"/>
    <s v="Credit Card"/>
    <s v="Order assembled"/>
    <s v="Register Customer info"/>
    <s v="Paid"/>
    <s v="Shipment"/>
    <n v="347"/>
    <n v="496.21000000000004"/>
  </r>
  <r>
    <s v="AD01-9361"/>
    <n v="2024"/>
    <s v="Dec"/>
    <s v="Branches"/>
    <s v="Credit Card"/>
    <s v="Order assembled"/>
    <s v="Register Customer info"/>
    <s v="Paid"/>
    <s v="Shipment"/>
    <n v="350"/>
    <n v="500.5"/>
  </r>
  <r>
    <s v="AD01-9364"/>
    <n v="2024"/>
    <s v="Dec"/>
    <s v="Branches"/>
    <s v="Credit Card"/>
    <s v="Order assembled"/>
    <s v="Register Customer info"/>
    <s v="Paid"/>
    <s v="Shipment"/>
    <n v="352"/>
    <n v="526.24"/>
  </r>
  <r>
    <s v="AD01-9362"/>
    <n v="2024"/>
    <s v="Dec"/>
    <s v="Branches"/>
    <s v="Credit Card"/>
    <s v="Order assembled"/>
    <s v="Register Customer info"/>
    <s v="Paid"/>
    <s v="Shipment"/>
    <n v="322"/>
    <n v="526.24"/>
  </r>
  <r>
    <s v="AD01-9362"/>
    <n v="2024"/>
    <s v="Dec"/>
    <s v="Branches"/>
    <s v="Credit Card"/>
    <s v="Order assembled"/>
    <s v="Register Customer info"/>
    <s v="Paid"/>
    <s v="Shipment"/>
    <n v="986"/>
    <n v="1409.98"/>
  </r>
  <r>
    <s v="AD01-9361"/>
    <n v="2024"/>
    <s v="Dec"/>
    <s v="Branches"/>
    <s v="Credit Card"/>
    <s v="Order assembled"/>
    <s v="Register Customer info"/>
    <s v="Paid"/>
    <s v="Shipment"/>
    <n v="324"/>
    <n v="463.32"/>
  </r>
  <r>
    <s v="AD01-9361"/>
    <n v="2024"/>
    <s v="Dec"/>
    <s v="Branches"/>
    <s v="Credit Card"/>
    <s v="Order assembled"/>
    <s v="Register Customer info"/>
    <s v="Paid"/>
    <s v="Shipment"/>
    <n v="351"/>
    <n v="501.93"/>
  </r>
  <r>
    <s v="AD01-9362"/>
    <n v="2024"/>
    <s v="Dec"/>
    <s v="Branches"/>
    <s v="Credit Card"/>
    <s v="Order assembled"/>
    <s v="Register Customer info"/>
    <s v="Paid"/>
    <s v="Shipment"/>
    <n v="321"/>
    <n v="459.03"/>
  </r>
  <r>
    <s v="AD01-9362"/>
    <n v="2024"/>
    <s v="Dec"/>
    <s v="Branches"/>
    <s v="Credit Card"/>
    <s v="Order assembled"/>
    <s v="Register Customer info"/>
    <s v="Paid"/>
    <s v="Shipment"/>
    <n v="767"/>
    <n v="1096.81"/>
  </r>
  <r>
    <s v="AD01-9364"/>
    <n v="2024"/>
    <s v="Dec"/>
    <s v="Branches"/>
    <s v="Credit Card"/>
    <s v="Order assembled"/>
    <s v="Register Customer info"/>
    <s v="Paid"/>
    <s v="Shipment"/>
    <n v="853"/>
    <n v="1219.79"/>
  </r>
  <r>
    <s v="AD01-9361"/>
    <n v="2024"/>
    <s v="Dec"/>
    <s v="Branches"/>
    <s v="Credit Card"/>
    <s v="Order assembled"/>
    <s v="Register Customer info"/>
    <s v="Paid"/>
    <s v="Shipment"/>
    <n v="323"/>
    <n v="461.89"/>
  </r>
  <r>
    <s v="AD01-9364"/>
    <n v="2024"/>
    <s v="Feb"/>
    <s v="Branches"/>
    <s v="Credit Card"/>
    <s v="Order assembled"/>
    <s v="Register Customer info"/>
    <s v="Paid"/>
    <s v="Shipment"/>
    <n v="158"/>
    <n v="225.94"/>
  </r>
  <r>
    <s v="AD01-9361"/>
    <n v="2024"/>
    <s v="Feb"/>
    <s v="Branches"/>
    <s v="Credit Card"/>
    <s v="Order assembled"/>
    <s v="Register Customer info"/>
    <s v="Paid"/>
    <s v="Shipment"/>
    <n v="128"/>
    <n v="183.04"/>
  </r>
  <r>
    <s v="AD01-9364"/>
    <n v="2024"/>
    <s v="Feb"/>
    <s v="Branches"/>
    <s v="Credit Card"/>
    <s v="Order assembled"/>
    <s v="Register Customer info"/>
    <s v="Paid"/>
    <s v="Shipment"/>
    <n v="160"/>
    <n v="526.24"/>
  </r>
  <r>
    <s v="AD01-9362"/>
    <n v="2024"/>
    <s v="Feb"/>
    <s v="Branches"/>
    <s v="Credit Card"/>
    <s v="Order assembled"/>
    <s v="Register Customer info"/>
    <s v="Paid"/>
    <s v="Shipment"/>
    <n v="130"/>
    <n v="526.24"/>
  </r>
  <r>
    <s v="AD01-9362"/>
    <n v="2024"/>
    <s v="Feb"/>
    <s v="Branches"/>
    <s v="Credit Card"/>
    <s v="Order assembled"/>
    <s v="Register Customer info"/>
    <s v="Paid"/>
    <s v="Shipment"/>
    <n v="977"/>
    <n v="1397.1100000000001"/>
  </r>
  <r>
    <s v="AD01-9361"/>
    <n v="2024"/>
    <s v="Feb"/>
    <s v="Branches"/>
    <s v="Credit Card"/>
    <s v="Order assembled"/>
    <s v="Register Customer info"/>
    <s v="Paid"/>
    <s v="Shipment"/>
    <n v="132"/>
    <n v="188.76"/>
  </r>
  <r>
    <s v="AD01-9361"/>
    <n v="2024"/>
    <s v="Feb"/>
    <s v="Branches"/>
    <s v="Credit Card"/>
    <s v="Order assembled"/>
    <s v="Register Customer info"/>
    <s v="Paid"/>
    <s v="Shipment"/>
    <n v="159"/>
    <n v="227.37"/>
  </r>
  <r>
    <s v="AD01-9362"/>
    <n v="2024"/>
    <s v="Feb"/>
    <s v="Branches"/>
    <s v="Credit Card"/>
    <s v="Order assembled"/>
    <s v="Register Customer info"/>
    <s v="Paid"/>
    <s v="Shipment"/>
    <n v="129"/>
    <n v="184.47"/>
  </r>
  <r>
    <s v="AD01-9362"/>
    <n v="2024"/>
    <s v="Feb"/>
    <s v="Branches"/>
    <s v="Credit Card"/>
    <s v="Order assembled"/>
    <s v="Register Customer info"/>
    <s v="Paid"/>
    <s v="Shipment"/>
    <n v="758"/>
    <n v="1083.94"/>
  </r>
  <r>
    <s v="AD01-9364"/>
    <n v="2024"/>
    <s v="Feb"/>
    <s v="Branches"/>
    <s v="Credit Card"/>
    <s v="Order assembled"/>
    <s v="Register Customer info"/>
    <s v="Paid"/>
    <s v="Shipment"/>
    <n v="844"/>
    <n v="1206.92"/>
  </r>
  <r>
    <s v="AD01-9361"/>
    <n v="2024"/>
    <s v="Feb"/>
    <s v="Branches"/>
    <s v="Credit Card"/>
    <s v="Order assembled"/>
    <s v="Register Customer info"/>
    <s v="Paid"/>
    <s v="Shipment"/>
    <n v="155"/>
    <n v="221.65"/>
  </r>
  <r>
    <s v="AD01-9364"/>
    <n v="2024"/>
    <s v="Feb"/>
    <s v="Branches"/>
    <s v="Credit Card"/>
    <s v="Order assembled"/>
    <s v="Register Customer info"/>
    <s v="Paid"/>
    <s v="Shipment"/>
    <n v="131"/>
    <n v="187.32999999999998"/>
  </r>
  <r>
    <s v="AD01-9361"/>
    <n v="2024"/>
    <s v="Jan"/>
    <s v="Branches"/>
    <s v="Credit Card"/>
    <s v="Order assembled"/>
    <s v="Register Customer info"/>
    <s v="Paid"/>
    <s v="Shipment"/>
    <n v="164"/>
    <n v="234.51999999999998"/>
  </r>
  <r>
    <s v="AD01-9363"/>
    <n v="2024"/>
    <s v="Jan"/>
    <s v="Branches"/>
    <s v="Credit Card"/>
    <s v="Order assembled"/>
    <s v="Register Customer info"/>
    <s v="Paid"/>
    <s v="Shipment"/>
    <n v="134"/>
    <n v="191.62"/>
  </r>
  <r>
    <s v="AD01-9362"/>
    <n v="2024"/>
    <s v="Jan"/>
    <s v="Branches"/>
    <s v="Credit Card"/>
    <s v="Order assembled"/>
    <s v="Register Customer info"/>
    <s v="Paid"/>
    <s v="Shipment"/>
    <n v="136"/>
    <n v="526.24"/>
  </r>
  <r>
    <s v="AD01-9362"/>
    <n v="2024"/>
    <s v="Jan"/>
    <s v="Branches"/>
    <s v="Credit Card"/>
    <s v="Order assembled"/>
    <s v="Register Customer info"/>
    <s v="Paid"/>
    <s v="Shipment"/>
    <n v="976"/>
    <n v="1395.68"/>
  </r>
  <r>
    <s v="AD01-9362"/>
    <n v="2024"/>
    <s v="Jan"/>
    <s v="Branches"/>
    <s v="Credit Card"/>
    <s v="Order assembled"/>
    <s v="Register Customer info"/>
    <s v="Paid"/>
    <s v="Shipment"/>
    <n v="138"/>
    <n v="197.34"/>
  </r>
  <r>
    <s v="AD01-9362"/>
    <n v="2024"/>
    <s v="Jan"/>
    <s v="Branches"/>
    <s v="Credit Card"/>
    <s v="Order assembled"/>
    <s v="Register Customer info"/>
    <s v="Paid"/>
    <s v="Shipment"/>
    <n v="165"/>
    <n v="235.95"/>
  </r>
  <r>
    <s v="AD01-9362"/>
    <n v="2024"/>
    <s v="Jan"/>
    <s v="Branches"/>
    <s v="Credit Card"/>
    <s v="Order assembled"/>
    <s v="Register Customer info"/>
    <s v="Paid"/>
    <s v="Shipment"/>
    <n v="135"/>
    <n v="193.05"/>
  </r>
  <r>
    <s v="AD01-9362"/>
    <n v="2024"/>
    <s v="Jan"/>
    <s v="Branches"/>
    <s v="Credit Card"/>
    <s v="Order assembled"/>
    <s v="Register Customer info"/>
    <s v="Paid"/>
    <s v="Shipment"/>
    <n v="757"/>
    <n v="1082.51"/>
  </r>
  <r>
    <s v="AD01-9363"/>
    <n v="2024"/>
    <s v="Jan"/>
    <s v="Branches"/>
    <s v="Credit Card"/>
    <s v="Order assembled"/>
    <s v="Register Customer info"/>
    <s v="Paid"/>
    <s v="Shipment"/>
    <n v="161"/>
    <n v="230.23000000000002"/>
  </r>
  <r>
    <s v="AD01-9361"/>
    <n v="2024"/>
    <s v="Jan"/>
    <s v="Branches"/>
    <s v="Credit Card"/>
    <s v="Order assembled"/>
    <s v="Register Customer info"/>
    <s v="Paid"/>
    <s v="Shipment"/>
    <n v="137"/>
    <n v="195.91"/>
  </r>
  <r>
    <s v="AD01-9362"/>
    <n v="2024"/>
    <s v="Jul"/>
    <s v="Branches"/>
    <s v="Credit Card"/>
    <s v="Order assembled"/>
    <s v="Register Customer info"/>
    <s v="Paid"/>
    <s v="Shipment"/>
    <n v="350"/>
    <n v="500.5"/>
  </r>
  <r>
    <s v="AD01-9361"/>
    <n v="2024"/>
    <s v="Jul"/>
    <s v="Branches"/>
    <s v="Credit Card"/>
    <s v="Order assembled"/>
    <s v="Register Customer info"/>
    <s v="Paid"/>
    <s v="Shipment"/>
    <n v="130"/>
    <n v="526.24"/>
  </r>
  <r>
    <s v="AD01-9362"/>
    <n v="2024"/>
    <s v="Jul"/>
    <s v="Branches"/>
    <s v="Credit Card"/>
    <s v="Order assembled"/>
    <s v="Register Customer info"/>
    <s v="Paid"/>
    <s v="Shipment"/>
    <n v="352"/>
    <n v="526.24"/>
  </r>
  <r>
    <s v="AD01-9364"/>
    <n v="2024"/>
    <s v="Jul"/>
    <s v="Branches"/>
    <s v="Credit Card"/>
    <s v="Order assembled"/>
    <s v="Register Customer info"/>
    <s v="Paid"/>
    <s v="Shipment"/>
    <n v="981"/>
    <n v="1402.83"/>
  </r>
  <r>
    <s v="AD01-9362"/>
    <n v="2024"/>
    <s v="Jul"/>
    <s v="Branches"/>
    <s v="Credit Card"/>
    <s v="Order assembled"/>
    <s v="Register Customer info"/>
    <s v="Paid"/>
    <s v="Shipment"/>
    <n v="348"/>
    <n v="497.64"/>
  </r>
  <r>
    <s v="AD01-9362"/>
    <n v="2024"/>
    <s v="Jul"/>
    <s v="Branches"/>
    <s v="Credit Card"/>
    <s v="Order assembled"/>
    <s v="Register Customer info"/>
    <s v="Paid"/>
    <s v="Shipment"/>
    <n v="129"/>
    <n v="184.47"/>
  </r>
  <r>
    <s v="AD01-9364"/>
    <n v="2024"/>
    <s v="Jul"/>
    <s v="Branches"/>
    <s v="Credit Card"/>
    <s v="Order assembled"/>
    <s v="Register Customer info"/>
    <s v="Paid"/>
    <s v="Shipment"/>
    <n v="351"/>
    <n v="501.93"/>
  </r>
  <r>
    <s v="AD01-9362"/>
    <n v="2024"/>
    <s v="Jul"/>
    <s v="Branches"/>
    <s v="Credit Card"/>
    <s v="Order assembled"/>
    <s v="Register Customer info"/>
    <s v="Paid"/>
    <s v="Shipment"/>
    <n v="762"/>
    <n v="1089.6599999999999"/>
  </r>
  <r>
    <s v="AD01-9361"/>
    <n v="2024"/>
    <s v="Jul"/>
    <s v="Branches"/>
    <s v="Credit Card"/>
    <s v="Order assembled"/>
    <s v="Register Customer info"/>
    <s v="Paid"/>
    <s v="Shipment"/>
    <n v="849"/>
    <n v="1214.07"/>
  </r>
  <r>
    <s v="AD01-9362"/>
    <n v="2024"/>
    <s v="Jul"/>
    <s v="Branches"/>
    <s v="Credit Card"/>
    <s v="Order assembled"/>
    <s v="Register Customer info"/>
    <s v="Paid"/>
    <s v="Shipment"/>
    <n v="131"/>
    <n v="187.32999999999998"/>
  </r>
  <r>
    <s v="AD01-9364"/>
    <n v="2024"/>
    <s v="Jun"/>
    <s v="Branches"/>
    <s v="Credit Card"/>
    <s v="Order assembled"/>
    <s v="Register Customer info"/>
    <s v="Paid"/>
    <s v="Shipment"/>
    <n v="134"/>
    <n v="191.62"/>
  </r>
  <r>
    <s v="AD01-9364"/>
    <n v="2024"/>
    <s v="Jun"/>
    <s v="Branches"/>
    <s v="Credit Card"/>
    <s v="Order assembled"/>
    <s v="Register Customer info"/>
    <s v="Paid"/>
    <s v="Shipment"/>
    <n v="356"/>
    <n v="509.08"/>
  </r>
  <r>
    <s v="AD01-9364"/>
    <n v="2024"/>
    <s v="Jun"/>
    <s v="Branches"/>
    <s v="Credit Card"/>
    <s v="Order assembled"/>
    <s v="Register Customer info"/>
    <s v="Paid"/>
    <s v="Shipment"/>
    <n v="136"/>
    <n v="526.24"/>
  </r>
  <r>
    <s v="AD01-9364"/>
    <n v="2024"/>
    <s v="Jun"/>
    <s v="Branches"/>
    <s v="Credit Card"/>
    <s v="Order assembled"/>
    <s v="Register Customer info"/>
    <s v="Paid"/>
    <s v="Shipment"/>
    <n v="980"/>
    <n v="1401.4"/>
  </r>
  <r>
    <s v="AD01-9362"/>
    <n v="2024"/>
    <s v="Jun"/>
    <s v="Branches"/>
    <s v="Credit Card"/>
    <s v="Order assembled"/>
    <s v="Register Customer info"/>
    <s v="Paid"/>
    <s v="Shipment"/>
    <n v="354"/>
    <n v="506.22"/>
  </r>
  <r>
    <s v="AD01-9362"/>
    <n v="2024"/>
    <s v="Jun"/>
    <s v="Branches"/>
    <s v="Credit Card"/>
    <s v="Order assembled"/>
    <s v="Register Customer info"/>
    <s v="Paid"/>
    <s v="Shipment"/>
    <n v="135"/>
    <n v="193.05"/>
  </r>
  <r>
    <s v="AD01-9364"/>
    <n v="2024"/>
    <s v="Jun"/>
    <s v="Branches"/>
    <s v="Credit Card"/>
    <s v="Order assembled"/>
    <s v="Register Customer info"/>
    <s v="Paid"/>
    <s v="Shipment"/>
    <n v="357"/>
    <n v="510.51"/>
  </r>
  <r>
    <s v="AD01-9364"/>
    <n v="2024"/>
    <s v="Jun"/>
    <s v="Branches"/>
    <s v="Credit Card"/>
    <s v="Order assembled"/>
    <s v="Register Customer info"/>
    <s v="Paid"/>
    <s v="Shipment"/>
    <n v="848"/>
    <n v="1212.6399999999999"/>
  </r>
  <r>
    <s v="AD01-9364"/>
    <n v="2024"/>
    <s v="Jun"/>
    <s v="Branches"/>
    <s v="Credit Card"/>
    <s v="Order assembled"/>
    <s v="Register Customer info"/>
    <s v="Paid"/>
    <s v="Shipment"/>
    <n v="137"/>
    <n v="195.91"/>
  </r>
  <r>
    <s v="AD01-9364"/>
    <n v="2024"/>
    <s v="Jun"/>
    <s v="Branches"/>
    <s v="Credit Card"/>
    <s v="Order assembled"/>
    <s v="Register Customer info"/>
    <s v="Paid"/>
    <s v="Shipment"/>
    <n v="353"/>
    <n v="504.78999999999996"/>
  </r>
  <r>
    <s v="AD01-9362"/>
    <n v="2024"/>
    <s v="Mar"/>
    <s v="Branches"/>
    <s v="Credit Card"/>
    <s v="Order assembled"/>
    <s v="Register Customer info"/>
    <s v="Paid"/>
    <s v="Shipment"/>
    <n v="152"/>
    <n v="217.36"/>
  </r>
  <r>
    <s v="AD01-9362"/>
    <n v="2024"/>
    <s v="Mar"/>
    <s v="Branches"/>
    <s v="Credit Card"/>
    <s v="Order assembled"/>
    <s v="Register Customer info"/>
    <s v="Paid"/>
    <s v="Shipment"/>
    <n v="154"/>
    <n v="526.24"/>
  </r>
  <r>
    <s v="AD01-9362"/>
    <n v="2024"/>
    <s v="Mar"/>
    <s v="Branches"/>
    <s v="Credit Card"/>
    <s v="Order assembled"/>
    <s v="Register Customer info"/>
    <s v="Paid"/>
    <s v="Shipment"/>
    <n v="370"/>
    <n v="526.24"/>
  </r>
  <r>
    <s v="AD01-9362"/>
    <n v="2024"/>
    <s v="Mar"/>
    <s v="Branches"/>
    <s v="Credit Card"/>
    <s v="Order assembled"/>
    <s v="Register Customer info"/>
    <s v="Paid"/>
    <s v="Shipment"/>
    <n v="978"/>
    <n v="1398.54"/>
  </r>
  <r>
    <s v="AD01-9361"/>
    <n v="2024"/>
    <s v="Mar"/>
    <s v="Branches"/>
    <s v="Credit Card"/>
    <s v="Order assembled"/>
    <s v="Register Customer info"/>
    <s v="Paid"/>
    <s v="Shipment"/>
    <n v="372"/>
    <n v="531.96"/>
  </r>
  <r>
    <s v="AD01-9361"/>
    <n v="2024"/>
    <s v="Mar"/>
    <s v="Branches"/>
    <s v="Credit Card"/>
    <s v="Order assembled"/>
    <s v="Register Customer info"/>
    <s v="Paid"/>
    <s v="Shipment"/>
    <n v="153"/>
    <n v="218.79"/>
  </r>
  <r>
    <s v="AD01-9362"/>
    <n v="2024"/>
    <s v="Mar"/>
    <s v="Branches"/>
    <s v="Credit Card"/>
    <s v="Order assembled"/>
    <s v="Register Customer info"/>
    <s v="Paid"/>
    <s v="Shipment"/>
    <n v="369"/>
    <n v="527.66999999999996"/>
  </r>
  <r>
    <s v="AD01-9362"/>
    <n v="2024"/>
    <s v="Mar"/>
    <s v="Branches"/>
    <s v="Credit Card"/>
    <s v="Order assembled"/>
    <s v="Register Customer info"/>
    <s v="Paid"/>
    <s v="Shipment"/>
    <n v="759"/>
    <n v="1085.3699999999999"/>
  </r>
  <r>
    <s v="AD01-9362"/>
    <n v="2024"/>
    <s v="Mar"/>
    <s v="Branches"/>
    <s v="Credit Card"/>
    <s v="Order assembled"/>
    <s v="Register Customer info"/>
    <s v="Paid"/>
    <s v="Shipment"/>
    <n v="845"/>
    <n v="1208.3499999999999"/>
  </r>
  <r>
    <s v="AD01-9362"/>
    <n v="2024"/>
    <s v="Mar"/>
    <s v="Branches"/>
    <s v="Credit Card"/>
    <s v="Order assembled"/>
    <s v="Register Customer info"/>
    <s v="Paid"/>
    <s v="Shipment"/>
    <n v="371"/>
    <n v="530.53"/>
  </r>
  <r>
    <s v="AD01-9364"/>
    <n v="2024"/>
    <s v="May"/>
    <s v="Branches"/>
    <s v="Credit Card"/>
    <s v="Order assembled"/>
    <s v="Register Customer info"/>
    <s v="Paid"/>
    <s v="Shipment"/>
    <n v="140"/>
    <n v="200.2"/>
  </r>
  <r>
    <s v="AD01-9361"/>
    <n v="2024"/>
    <s v="May"/>
    <s v="Branches"/>
    <s v="Credit Card"/>
    <s v="Order assembled"/>
    <s v="Register Customer info"/>
    <s v="Paid"/>
    <s v="Shipment"/>
    <n v="362"/>
    <n v="517.66"/>
  </r>
  <r>
    <s v="AD01-9364"/>
    <n v="2024"/>
    <s v="May"/>
    <s v="Branches"/>
    <s v="Credit Card"/>
    <s v="Order assembled"/>
    <s v="Register Customer info"/>
    <s v="Paid"/>
    <s v="Shipment"/>
    <n v="142"/>
    <n v="526.24"/>
  </r>
  <r>
    <s v="AD01-9361"/>
    <n v="2024"/>
    <s v="May"/>
    <s v="Branches"/>
    <s v="Credit Card"/>
    <s v="Order assembled"/>
    <s v="Register Customer info"/>
    <s v="Paid"/>
    <s v="Shipment"/>
    <n v="358"/>
    <n v="526.24"/>
  </r>
  <r>
    <s v="AD01-9362"/>
    <n v="2024"/>
    <s v="May"/>
    <s v="Branches"/>
    <s v="Credit Card"/>
    <s v="Order assembled"/>
    <s v="Register Customer info"/>
    <s v="Paid"/>
    <s v="Shipment"/>
    <n v="979"/>
    <n v="1399.97"/>
  </r>
  <r>
    <s v="AD01-9364"/>
    <n v="2024"/>
    <s v="May"/>
    <s v="Branches"/>
    <s v="Credit Card"/>
    <s v="Order assembled"/>
    <s v="Register Customer info"/>
    <s v="Paid"/>
    <s v="Shipment"/>
    <n v="360"/>
    <n v="514.79999999999995"/>
  </r>
  <r>
    <s v="AD01-9364"/>
    <n v="2024"/>
    <s v="May"/>
    <s v="Branches"/>
    <s v="Credit Card"/>
    <s v="Order assembled"/>
    <s v="Register Customer info"/>
    <s v="Paid"/>
    <s v="Shipment"/>
    <n v="141"/>
    <n v="201.63"/>
  </r>
  <r>
    <s v="AD01-9362"/>
    <n v="2024"/>
    <s v="May"/>
    <s v="Branches"/>
    <s v="Credit Card"/>
    <s v="Order assembled"/>
    <s v="Register Customer info"/>
    <s v="Paid"/>
    <s v="Shipment"/>
    <n v="363"/>
    <n v="519.09"/>
  </r>
  <r>
    <s v="AD01-9361"/>
    <n v="2024"/>
    <s v="May"/>
    <s v="Branches"/>
    <s v="Credit Card"/>
    <s v="Order assembled"/>
    <s v="Register Customer info"/>
    <s v="Paid"/>
    <s v="Shipment"/>
    <n v="761"/>
    <n v="1088.23"/>
  </r>
  <r>
    <s v="AD01-9364"/>
    <n v="2024"/>
    <s v="May"/>
    <s v="Branches"/>
    <s v="Credit Card"/>
    <s v="Order assembled"/>
    <s v="Register Customer info"/>
    <s v="Paid"/>
    <s v="Shipment"/>
    <n v="847"/>
    <n v="1211.21"/>
  </r>
  <r>
    <s v="AD01-9361"/>
    <n v="2024"/>
    <s v="May"/>
    <s v="Branches"/>
    <s v="Credit Card"/>
    <s v="Order assembled"/>
    <s v="Register Customer info"/>
    <s v="Paid"/>
    <s v="Shipment"/>
    <n v="143"/>
    <n v="204.49"/>
  </r>
  <r>
    <s v="AD01-9364"/>
    <n v="2024"/>
    <s v="May"/>
    <s v="Branches"/>
    <s v="Credit Card"/>
    <s v="Order assembled"/>
    <s v="Register Customer info"/>
    <s v="Paid"/>
    <s v="Shipment"/>
    <n v="359"/>
    <n v="513.37"/>
  </r>
  <r>
    <s v="AD01-9361"/>
    <n v="2024"/>
    <s v="Nov"/>
    <s v="Branches"/>
    <s v="Credit Card"/>
    <s v="Order assembled"/>
    <s v="Register Customer info"/>
    <s v="Paid"/>
    <s v="Shipment"/>
    <n v="356"/>
    <n v="509.08"/>
  </r>
  <r>
    <s v="AD01-9361"/>
    <n v="2024"/>
    <s v="Nov"/>
    <s v="Branches"/>
    <s v="Credit Card"/>
    <s v="Order assembled"/>
    <s v="Register Customer info"/>
    <s v="Paid"/>
    <s v="Shipment"/>
    <n v="326"/>
    <n v="466.18"/>
  </r>
  <r>
    <s v="AD01-9364"/>
    <n v="2024"/>
    <s v="Nov"/>
    <s v="Branches"/>
    <s v="Credit Card"/>
    <s v="Order assembled"/>
    <s v="Register Customer info"/>
    <s v="Paid"/>
    <s v="Shipment"/>
    <n v="358"/>
    <n v="526.24"/>
  </r>
  <r>
    <s v="AD01-9364"/>
    <n v="2024"/>
    <s v="Nov"/>
    <s v="Branches"/>
    <s v="Credit Card"/>
    <s v="Order assembled"/>
    <s v="Register Customer info"/>
    <s v="Paid"/>
    <s v="Shipment"/>
    <n v="328"/>
    <n v="526.24"/>
  </r>
  <r>
    <s v="AD01-9362"/>
    <n v="2024"/>
    <s v="Nov"/>
    <s v="Branches"/>
    <s v="Credit Card"/>
    <s v="Order assembled"/>
    <s v="Register Customer info"/>
    <s v="Paid"/>
    <s v="Shipment"/>
    <n v="985"/>
    <n v="1408.55"/>
  </r>
  <r>
    <s v="AD01-9361"/>
    <n v="2024"/>
    <s v="Nov"/>
    <s v="Branches"/>
    <s v="Credit Card"/>
    <s v="Order assembled"/>
    <s v="Register Customer info"/>
    <s v="Paid"/>
    <s v="Shipment"/>
    <n v="330"/>
    <n v="471.9"/>
  </r>
  <r>
    <s v="AD01-9361"/>
    <n v="2024"/>
    <s v="Nov"/>
    <s v="Branches"/>
    <s v="Credit Card"/>
    <s v="Order assembled"/>
    <s v="Register Customer info"/>
    <s v="Paid"/>
    <s v="Shipment"/>
    <n v="357"/>
    <n v="510.51"/>
  </r>
  <r>
    <s v="AD01-9362"/>
    <n v="2024"/>
    <s v="Nov"/>
    <s v="Branches"/>
    <s v="Credit Card"/>
    <s v="Order assembled"/>
    <s v="Register Customer info"/>
    <s v="Paid"/>
    <s v="Shipment"/>
    <n v="327"/>
    <n v="467.61"/>
  </r>
  <r>
    <s v="AD01-9364"/>
    <n v="2024"/>
    <s v="Nov"/>
    <s v="Branches"/>
    <s v="Credit Card"/>
    <s v="Order assembled"/>
    <s v="Register Customer info"/>
    <s v="Paid"/>
    <s v="Shipment"/>
    <n v="766"/>
    <n v="1095.3800000000001"/>
  </r>
  <r>
    <s v="AD01-9364"/>
    <n v="2024"/>
    <s v="Nov"/>
    <s v="Branches"/>
    <s v="Credit Card"/>
    <s v="Order assembled"/>
    <s v="Register Customer info"/>
    <s v="Paid"/>
    <s v="Shipment"/>
    <n v="852"/>
    <n v="1218.3600000000001"/>
  </r>
  <r>
    <s v="AD01-9361"/>
    <n v="2024"/>
    <s v="Nov"/>
    <s v="Branches"/>
    <s v="Credit Card"/>
    <s v="Order assembled"/>
    <s v="Register Customer info"/>
    <s v="Paid"/>
    <s v="Shipment"/>
    <n v="353"/>
    <n v="504.78999999999996"/>
  </r>
  <r>
    <s v="AD01-9361"/>
    <n v="2024"/>
    <s v="Nov"/>
    <s v="Branches"/>
    <s v="Credit Card"/>
    <s v="Order assembled"/>
    <s v="Register Customer info"/>
    <s v="Paid"/>
    <s v="Shipment"/>
    <n v="329"/>
    <n v="470.47"/>
  </r>
  <r>
    <s v="AD01-9361"/>
    <n v="2024"/>
    <s v="Oct"/>
    <s v="Branches"/>
    <s v="Credit Card"/>
    <s v="Order assembled"/>
    <s v="Register Customer info"/>
    <s v="Paid"/>
    <s v="Shipment"/>
    <n v="362"/>
    <n v="517.66"/>
  </r>
  <r>
    <s v="AD01-9362"/>
    <n v="2024"/>
    <s v="Oct"/>
    <s v="Branches"/>
    <s v="Credit Card"/>
    <s v="Order assembled"/>
    <s v="Register Customer info"/>
    <s v="Paid"/>
    <s v="Shipment"/>
    <n v="332"/>
    <n v="474.76"/>
  </r>
  <r>
    <s v="AD01-9362"/>
    <n v="2024"/>
    <s v="Oct"/>
    <s v="Branches"/>
    <s v="Credit Card"/>
    <s v="Order assembled"/>
    <s v="Register Customer info"/>
    <s v="Paid"/>
    <s v="Shipment"/>
    <n v="334"/>
    <n v="526.24"/>
  </r>
  <r>
    <s v="AD01-9363"/>
    <n v="2024"/>
    <s v="Oct"/>
    <s v="Branches"/>
    <s v="Credit Card"/>
    <s v="Order assembled"/>
    <s v="Register Customer info"/>
    <s v="Paid"/>
    <s v="Shipment"/>
    <n v="984"/>
    <n v="1407.12"/>
  </r>
  <r>
    <s v="AD01-9364"/>
    <n v="2024"/>
    <s v="Oct"/>
    <s v="Branches"/>
    <s v="Credit Card"/>
    <s v="Order assembled"/>
    <s v="Register Customer info"/>
    <s v="Paid"/>
    <s v="Shipment"/>
    <n v="336"/>
    <n v="480.48"/>
  </r>
  <r>
    <s v="AD01-9364"/>
    <n v="2024"/>
    <s v="Oct"/>
    <s v="Branches"/>
    <s v="Credit Card"/>
    <s v="Order assembled"/>
    <s v="Register Customer info"/>
    <s v="Paid"/>
    <s v="Shipment"/>
    <n v="363"/>
    <n v="519.09"/>
  </r>
  <r>
    <s v="AD01-9363"/>
    <n v="2024"/>
    <s v="Oct"/>
    <s v="Branches"/>
    <s v="Credit Card"/>
    <s v="Order assembled"/>
    <s v="Register Customer info"/>
    <s v="Paid"/>
    <s v="Shipment"/>
    <n v="333"/>
    <n v="476.19"/>
  </r>
  <r>
    <s v="AD01-9362"/>
    <n v="2024"/>
    <s v="Oct"/>
    <s v="Branches"/>
    <s v="Credit Card"/>
    <s v="Order assembled"/>
    <s v="Register Customer info"/>
    <s v="Paid"/>
    <s v="Shipment"/>
    <n v="765"/>
    <n v="1093.95"/>
  </r>
  <r>
    <s v="AD01-9362"/>
    <n v="2024"/>
    <s v="Oct"/>
    <s v="Branches"/>
    <s v="Credit Card"/>
    <s v="Order assembled"/>
    <s v="Register Customer info"/>
    <s v="Paid"/>
    <s v="Shipment"/>
    <n v="359"/>
    <n v="513.37"/>
  </r>
  <r>
    <s v="AD01-9361"/>
    <n v="2024"/>
    <s v="Oct"/>
    <s v="Branches"/>
    <s v="Credit Card"/>
    <s v="Order assembled"/>
    <s v="Register Customer info"/>
    <s v="Paid"/>
    <s v="Shipment"/>
    <n v="335"/>
    <n v="479.05"/>
  </r>
  <r>
    <s v="AD01-9361"/>
    <n v="2024"/>
    <s v="Sep"/>
    <s v="Branches"/>
    <s v="Credit Card"/>
    <s v="Order assembled"/>
    <s v="Register Customer info"/>
    <s v="Paid"/>
    <s v="Shipment"/>
    <n v="368"/>
    <n v="526.24"/>
  </r>
  <r>
    <s v="AD01-9362"/>
    <n v="2024"/>
    <s v="Sep"/>
    <s v="Branches"/>
    <s v="Credit Card"/>
    <s v="Order assembled"/>
    <s v="Register Customer info"/>
    <s v="Paid"/>
    <s v="Shipment"/>
    <n v="338"/>
    <n v="483.34000000000003"/>
  </r>
  <r>
    <s v="AD01-9364"/>
    <n v="2024"/>
    <s v="Sep"/>
    <s v="Branches"/>
    <s v="Credit Card"/>
    <s v="Order assembled"/>
    <s v="Register Customer info"/>
    <s v="Paid"/>
    <s v="Shipment"/>
    <n v="364"/>
    <n v="526.24"/>
  </r>
  <r>
    <s v="AD01-9361"/>
    <n v="2024"/>
    <s v="Sep"/>
    <s v="Branches"/>
    <s v="Credit Card"/>
    <s v="Order assembled"/>
    <s v="Register Customer info"/>
    <s v="Paid"/>
    <s v="Shipment"/>
    <n v="340"/>
    <n v="526.24"/>
  </r>
  <r>
    <s v="AD01-9361"/>
    <n v="2024"/>
    <s v="Sep"/>
    <s v="Branches"/>
    <s v="Credit Card"/>
    <s v="Order assembled"/>
    <s v="Register Customer info"/>
    <s v="Paid"/>
    <s v="Shipment"/>
    <n v="983"/>
    <n v="1405.69"/>
  </r>
  <r>
    <s v="AD01-9361"/>
    <n v="2024"/>
    <s v="Sep"/>
    <s v="Branches"/>
    <s v="Credit Card"/>
    <s v="Order assembled"/>
    <s v="Register Customer info"/>
    <s v="Paid"/>
    <s v="Shipment"/>
    <n v="339"/>
    <n v="484.77"/>
  </r>
  <r>
    <s v="AD01-9361"/>
    <n v="2024"/>
    <s v="Sep"/>
    <s v="Branches"/>
    <s v="Credit Card"/>
    <s v="Order assembled"/>
    <s v="Register Customer info"/>
    <s v="Paid"/>
    <s v="Shipment"/>
    <n v="764"/>
    <n v="1092.52"/>
  </r>
  <r>
    <s v="AD01-9364"/>
    <n v="2024"/>
    <s v="Sep"/>
    <s v="Branches"/>
    <s v="Credit Card"/>
    <s v="Order assembled"/>
    <s v="Register Customer info"/>
    <s v="Paid"/>
    <s v="Shipment"/>
    <n v="851"/>
    <n v="1216.93"/>
  </r>
  <r>
    <s v="AD01-9362"/>
    <n v="2024"/>
    <s v="Sep"/>
    <s v="Branches"/>
    <s v="Credit Card"/>
    <s v="Order assembled"/>
    <s v="Register Customer info"/>
    <s v="Paid"/>
    <s v="Shipment"/>
    <n v="365"/>
    <n v="521.95000000000005"/>
  </r>
  <r>
    <s v="AD01-9361"/>
    <n v="2024"/>
    <s v="Sep"/>
    <s v="Branches"/>
    <s v="Credit Card"/>
    <s v="Order assembled"/>
    <s v="Register Customer info"/>
    <s v="Paid"/>
    <s v="Shipment"/>
    <n v="341"/>
    <n v="487.63"/>
  </r>
  <r>
    <s v="AD01-9361"/>
    <n v="2024"/>
    <s v="Apr"/>
    <s v="Branches"/>
    <s v="Cash on Delivery"/>
    <s v="Cancelld"/>
    <s v="Non-Registered Customer info"/>
    <s v="Refunded"/>
    <s v="Branch "/>
    <n v="224"/>
    <n v="320.32"/>
  </r>
  <r>
    <s v="AD01-9361"/>
    <n v="2024"/>
    <s v="Apr"/>
    <s v="Branches"/>
    <s v="Cash on Delivery"/>
    <s v="Cancelld"/>
    <s v="Non-Registered Customer info"/>
    <s v="Refunded"/>
    <s v="Branch "/>
    <n v="226"/>
    <n v="323.18"/>
  </r>
  <r>
    <s v="AD01-9362"/>
    <n v="2024"/>
    <s v="Apr"/>
    <s v="Branches"/>
    <s v="Cash on Delivery"/>
    <s v="Cancelld"/>
    <s v="Non-Registered Customer info"/>
    <s v="Refunded"/>
    <s v="Branch "/>
    <n v="196"/>
    <n v="280.27999999999997"/>
  </r>
  <r>
    <s v="AD01-9362"/>
    <n v="2024"/>
    <s v="Apr"/>
    <s v="Branches"/>
    <s v="Cash on Delivery"/>
    <s v="Cancelld"/>
    <s v="Non-Registered Customer info"/>
    <s v="Refunded"/>
    <s v="Branch "/>
    <n v="802"/>
    <n v="1146.8600000000001"/>
  </r>
  <r>
    <s v="AD01-9365"/>
    <n v="2024"/>
    <s v="Apr"/>
    <s v="Branches"/>
    <s v="Cash on Delivery"/>
    <s v="Cancelld"/>
    <s v="Non-Registered Customer info"/>
    <s v="Refunded"/>
    <s v="Branch "/>
    <n v="888"/>
    <n v="1269.8399999999999"/>
  </r>
  <r>
    <s v="AD01-9365"/>
    <n v="2024"/>
    <s v="Apr"/>
    <s v="Branches"/>
    <s v="Cash on Delivery"/>
    <s v="Cancelld"/>
    <s v="Non-Registered Customer info"/>
    <s v="Refunded"/>
    <s v="Branch "/>
    <n v="841"/>
    <n v="526.24"/>
  </r>
  <r>
    <s v="AD01-9362"/>
    <n v="2024"/>
    <s v="Apr"/>
    <s v="Branches"/>
    <s v="Cash on Delivery"/>
    <s v="Cancelld"/>
    <s v="Non-Registered Customer info"/>
    <s v="Refunded"/>
    <s v="Branch "/>
    <n v="195"/>
    <n v="278.85000000000002"/>
  </r>
  <r>
    <s v="AD01-9362"/>
    <n v="2024"/>
    <s v="Apr"/>
    <s v="Branches"/>
    <s v="Cash on Delivery"/>
    <s v="Cancelld"/>
    <s v="Non-Registered Customer info"/>
    <s v="Refunded"/>
    <s v="Branch "/>
    <n v="223"/>
    <n v="318.89"/>
  </r>
  <r>
    <s v="AD01-9361"/>
    <n v="2024"/>
    <s v="Apr"/>
    <s v="Branches"/>
    <s v="Cash on Delivery"/>
    <s v="Cancelld"/>
    <s v="Non-Registered Customer info"/>
    <s v="Refunded"/>
    <s v="Branch "/>
    <n v="199"/>
    <n v="284.57"/>
  </r>
  <r>
    <s v="AD01-9361"/>
    <n v="2024"/>
    <s v="Apr"/>
    <s v="Branches"/>
    <s v="Cash on Delivery"/>
    <s v="Cancelld"/>
    <s v="Non-Registered Customer info"/>
    <s v="Refunded"/>
    <s v="Branch "/>
    <n v="197"/>
    <n v="281.70999999999998"/>
  </r>
  <r>
    <s v="AD01-9362"/>
    <n v="2024"/>
    <s v="Aug"/>
    <s v="Branches"/>
    <s v="Cash on Delivery"/>
    <s v="Cancelld"/>
    <s v="Non-Registered Customer info"/>
    <s v="Refunded"/>
    <s v="Branch "/>
    <n v="176"/>
    <n v="251.68"/>
  </r>
  <r>
    <s v="AD01-9361"/>
    <n v="2024"/>
    <s v="Aug"/>
    <s v="Branches"/>
    <s v="Cash on Delivery"/>
    <s v="Cancelld"/>
    <s v="Non-Registered Customer info"/>
    <s v="Refunded"/>
    <s v="Branch "/>
    <n v="202"/>
    <n v="288.86"/>
  </r>
  <r>
    <s v="AD01-9362"/>
    <n v="2024"/>
    <s v="Aug"/>
    <s v="Branches"/>
    <s v="Cash on Delivery"/>
    <s v="Cancelld"/>
    <s v="Non-Registered Customer info"/>
    <s v="Refunded"/>
    <s v="Branch "/>
    <n v="178"/>
    <n v="254.54"/>
  </r>
  <r>
    <s v="AD01-9364"/>
    <n v="2024"/>
    <s v="Aug"/>
    <s v="Branches"/>
    <s v="Cash on Delivery"/>
    <s v="Cancelld"/>
    <s v="Non-Registered Customer info"/>
    <s v="Refunded"/>
    <s v="Branch "/>
    <n v="805"/>
    <n v="1151.1500000000001"/>
  </r>
  <r>
    <s v="AD01-9363"/>
    <n v="2024"/>
    <s v="Aug"/>
    <s v="Branches"/>
    <s v="Cash on Delivery"/>
    <s v="Cancelld"/>
    <s v="Non-Registered Customer info"/>
    <s v="Refunded"/>
    <s v="Branch "/>
    <n v="892"/>
    <n v="1275.56"/>
  </r>
  <r>
    <s v="AD01-9363"/>
    <n v="2024"/>
    <s v="Aug"/>
    <s v="Branches"/>
    <s v="Cash on Delivery"/>
    <s v="Cancelld"/>
    <s v="Non-Registered Customer info"/>
    <s v="Refunded"/>
    <s v="Branch "/>
    <n v="845"/>
    <n v="526.24"/>
  </r>
  <r>
    <s v="AD01-9364"/>
    <n v="2024"/>
    <s v="Aug"/>
    <s v="Branches"/>
    <s v="Cash on Delivery"/>
    <s v="Cancelld"/>
    <s v="Non-Registered Customer info"/>
    <s v="Refunded"/>
    <s v="Branch "/>
    <n v="177"/>
    <n v="253.11"/>
  </r>
  <r>
    <s v="AD01-9362"/>
    <n v="2024"/>
    <s v="Aug"/>
    <s v="Branches"/>
    <s v="Cash on Delivery"/>
    <s v="Cancelld"/>
    <s v="Non-Registered Customer info"/>
    <s v="Refunded"/>
    <s v="Branch "/>
    <n v="205"/>
    <n v="293.14999999999998"/>
  </r>
  <r>
    <s v="AD01-9361"/>
    <n v="2024"/>
    <s v="Aug"/>
    <s v="Branches"/>
    <s v="Cash on Delivery"/>
    <s v="Cancelld"/>
    <s v="Non-Registered Customer info"/>
    <s v="Refunded"/>
    <s v="Branch "/>
    <n v="175"/>
    <n v="250.25"/>
  </r>
  <r>
    <s v="AD01-9362"/>
    <n v="2024"/>
    <s v="Aug"/>
    <s v="Branches"/>
    <s v="Cash on Delivery"/>
    <s v="Cancelld"/>
    <s v="Non-Registered Customer info"/>
    <s v="Refunded"/>
    <s v="Branch "/>
    <n v="814"/>
    <n v="1164.02"/>
  </r>
  <r>
    <s v="AD01-9365"/>
    <n v="2024"/>
    <s v="Dec"/>
    <s v="Branches"/>
    <s v="Cash on Delivery"/>
    <s v="Cancelld"/>
    <s v="Non-Registered Customer info"/>
    <s v="Refunded"/>
    <s v="Branch "/>
    <n v="182"/>
    <n v="260.26"/>
  </r>
  <r>
    <s v="AD01-9364"/>
    <n v="2024"/>
    <s v="Dec"/>
    <s v="Branches"/>
    <s v="Cash on Delivery"/>
    <s v="Cancelld"/>
    <s v="Non-Registered Customer info"/>
    <s v="Refunded"/>
    <s v="Branch "/>
    <n v="152"/>
    <n v="217.36"/>
  </r>
  <r>
    <s v="AD01-9361"/>
    <n v="2024"/>
    <s v="Dec"/>
    <s v="Branches"/>
    <s v="Cash on Delivery"/>
    <s v="Cancelld"/>
    <s v="Non-Registered Customer info"/>
    <s v="Refunded"/>
    <s v="Branch "/>
    <n v="184"/>
    <n v="263.12"/>
  </r>
  <r>
    <s v="AD01-9363"/>
    <n v="2024"/>
    <s v="Dec"/>
    <s v="Branches"/>
    <s v="Cash on Delivery"/>
    <s v="Cancelld"/>
    <s v="Non-Registered Customer info"/>
    <s v="Refunded"/>
    <s v="Branch "/>
    <n v="154"/>
    <n v="220.22"/>
  </r>
  <r>
    <s v="AD01-9363"/>
    <n v="2024"/>
    <s v="Dec"/>
    <s v="Branches"/>
    <s v="Cash on Delivery"/>
    <s v="Cancelld"/>
    <s v="Non-Registered Customer info"/>
    <s v="Refunded"/>
    <s v="Branch "/>
    <n v="809"/>
    <n v="1156.8699999999999"/>
  </r>
  <r>
    <s v="AD01-9362"/>
    <n v="2024"/>
    <s v="Dec"/>
    <s v="Branches"/>
    <s v="Cash on Delivery"/>
    <s v="Cancelld"/>
    <s v="Non-Registered Customer info"/>
    <s v="Refunded"/>
    <s v="Branch "/>
    <n v="895"/>
    <n v="1279.8499999999999"/>
  </r>
  <r>
    <s v="AD01-9362"/>
    <n v="2024"/>
    <s v="Dec"/>
    <s v="Branches"/>
    <s v="Cash on Delivery"/>
    <s v="Cancelld"/>
    <s v="Non-Registered Customer info"/>
    <s v="Refunded"/>
    <s v="Branch "/>
    <n v="848"/>
    <n v="526.24"/>
  </r>
  <r>
    <s v="AD01-9363"/>
    <n v="2024"/>
    <s v="Dec"/>
    <s v="Branches"/>
    <s v="Cash on Delivery"/>
    <s v="Cancelld"/>
    <s v="Non-Registered Customer info"/>
    <s v="Refunded"/>
    <s v="Branch "/>
    <n v="153"/>
    <n v="218.79"/>
  </r>
  <r>
    <s v="AD01-9363"/>
    <n v="2024"/>
    <s v="Dec"/>
    <s v="Branches"/>
    <s v="Cash on Delivery"/>
    <s v="Cancelld"/>
    <s v="Non-Registered Customer info"/>
    <s v="Refunded"/>
    <s v="Branch "/>
    <n v="181"/>
    <n v="258.83"/>
  </r>
  <r>
    <s v="AD01-9361"/>
    <n v="2024"/>
    <s v="Dec"/>
    <s v="Branches"/>
    <s v="Cash on Delivery"/>
    <s v="Cancelld"/>
    <s v="Non-Registered Customer info"/>
    <s v="Refunded"/>
    <s v="Branch "/>
    <n v="157"/>
    <n v="224.51"/>
  </r>
  <r>
    <s v="AD01-9364"/>
    <n v="2024"/>
    <s v="Dec"/>
    <s v="Branches"/>
    <s v="Cash on Delivery"/>
    <s v="Cancelld"/>
    <s v="Non-Registered Customer info"/>
    <s v="Refunded"/>
    <s v="Branch "/>
    <n v="818"/>
    <n v="1169.74"/>
  </r>
  <r>
    <s v="AD01-9365"/>
    <n v="2024"/>
    <s v="Dec"/>
    <s v="Branches"/>
    <s v="Cash on Delivery"/>
    <s v="Cancelld"/>
    <s v="Non-Registered Customer info"/>
    <s v="Refunded"/>
    <s v="Branch "/>
    <n v="155"/>
    <n v="221.65"/>
  </r>
  <r>
    <s v="AD01-9361"/>
    <n v="2024"/>
    <s v="Feb"/>
    <s v="Branches"/>
    <s v="Cash on Delivery"/>
    <s v="Cancelld"/>
    <s v="Non-Registered Customer info"/>
    <s v="Refunded"/>
    <s v="Branch "/>
    <n v="236"/>
    <n v="337.48"/>
  </r>
  <r>
    <s v="AD01-9361"/>
    <n v="2024"/>
    <s v="Feb"/>
    <s v="Branches"/>
    <s v="Cash on Delivery"/>
    <s v="Cancelld"/>
    <s v="Non-Registered Customer info"/>
    <s v="Refunded"/>
    <s v="Branch "/>
    <n v="206"/>
    <n v="294.58"/>
  </r>
  <r>
    <s v="AD01-9363"/>
    <n v="2024"/>
    <s v="Feb"/>
    <s v="Branches"/>
    <s v="Cash on Delivery"/>
    <s v="Cancelld"/>
    <s v="Non-Registered Customer info"/>
    <s v="Refunded"/>
    <s v="Branch "/>
    <n v="208"/>
    <n v="297.44"/>
  </r>
  <r>
    <s v="AD01-9362"/>
    <n v="2024"/>
    <s v="Feb"/>
    <s v="Branches"/>
    <s v="Cash on Delivery"/>
    <s v="Cancelld"/>
    <s v="Non-Registered Customer info"/>
    <s v="Refunded"/>
    <s v="Branch "/>
    <n v="800"/>
    <n v="1144"/>
  </r>
  <r>
    <s v="AD01-9364"/>
    <n v="2024"/>
    <s v="Feb"/>
    <s v="Branches"/>
    <s v="Cash on Delivery"/>
    <s v="Cancelld"/>
    <s v="Non-Registered Customer info"/>
    <s v="Refunded"/>
    <s v="Branch "/>
    <n v="886"/>
    <n v="1266.98"/>
  </r>
  <r>
    <s v="AD01-9364"/>
    <n v="2024"/>
    <s v="Feb"/>
    <s v="Branches"/>
    <s v="Cash on Delivery"/>
    <s v="Cancelld"/>
    <s v="Non-Registered Customer info"/>
    <s v="Refunded"/>
    <s v="Branch "/>
    <n v="839"/>
    <n v="526.24"/>
  </r>
  <r>
    <s v="AD01-9362"/>
    <n v="2024"/>
    <s v="Feb"/>
    <s v="Branches"/>
    <s v="Cash on Delivery"/>
    <s v="Cancelld"/>
    <s v="Non-Registered Customer info"/>
    <s v="Refunded"/>
    <s v="Branch "/>
    <n v="207"/>
    <n v="296.01"/>
  </r>
  <r>
    <s v="AD01-9363"/>
    <n v="2024"/>
    <s v="Feb"/>
    <s v="Branches"/>
    <s v="Cash on Delivery"/>
    <s v="Cancelld"/>
    <s v="Non-Registered Customer info"/>
    <s v="Refunded"/>
    <s v="Branch "/>
    <n v="235"/>
    <n v="336.05"/>
  </r>
  <r>
    <s v="AD01-9361"/>
    <n v="2024"/>
    <s v="Feb"/>
    <s v="Branches"/>
    <s v="Cash on Delivery"/>
    <s v="Cancelld"/>
    <s v="Non-Registered Customer info"/>
    <s v="Refunded"/>
    <s v="Branch "/>
    <n v="809"/>
    <n v="1156.8699999999999"/>
  </r>
  <r>
    <s v="AD01-9361"/>
    <n v="2024"/>
    <s v="Feb"/>
    <s v="Branches"/>
    <s v="Cash on Delivery"/>
    <s v="Cancelld"/>
    <s v="Non-Registered Customer info"/>
    <s v="Refunded"/>
    <s v="Branch "/>
    <n v="209"/>
    <n v="298.87"/>
  </r>
  <r>
    <s v="AD01-9361"/>
    <n v="2024"/>
    <s v="Jan"/>
    <s v="Branches"/>
    <s v="Cash on Delivery"/>
    <s v="Cancelld"/>
    <s v="Non-Registered Customer info"/>
    <s v="Refunded"/>
    <s v="Branch "/>
    <n v="242"/>
    <n v="346.06"/>
  </r>
  <r>
    <s v="AD01-9364"/>
    <n v="2024"/>
    <s v="Jan"/>
    <s v="Branches"/>
    <s v="Cash on Delivery"/>
    <s v="Cancelld"/>
    <s v="Non-Registered Customer info"/>
    <s v="Refunded"/>
    <s v="Branch "/>
    <n v="212"/>
    <n v="303.15999999999997"/>
  </r>
  <r>
    <s v="AD01-9362"/>
    <n v="2024"/>
    <s v="Jan"/>
    <s v="Branches"/>
    <s v="Cash on Delivery"/>
    <s v="Cancelld"/>
    <s v="Non-Registered Customer info"/>
    <s v="Refunded"/>
    <s v="Branch "/>
    <n v="238"/>
    <n v="340.34000000000003"/>
  </r>
  <r>
    <s v="AD01-9364"/>
    <n v="2024"/>
    <s v="Jan"/>
    <s v="Branches"/>
    <s v="Cash on Delivery"/>
    <s v="Cancelld"/>
    <s v="Non-Registered Customer info"/>
    <s v="Refunded"/>
    <s v="Branch "/>
    <n v="214"/>
    <n v="306.02"/>
  </r>
  <r>
    <s v="AD01-9362"/>
    <n v="2024"/>
    <s v="Jan"/>
    <s v="Branches"/>
    <s v="Cash on Delivery"/>
    <s v="Cancelld"/>
    <s v="Non-Registered Customer info"/>
    <s v="Refunded"/>
    <s v="Branch "/>
    <n v="799"/>
    <n v="1142.57"/>
  </r>
  <r>
    <s v="AD01-9362"/>
    <n v="2024"/>
    <s v="Jan"/>
    <s v="Branches"/>
    <s v="Cash on Delivery"/>
    <s v="Cancelld"/>
    <s v="Non-Registered Customer info"/>
    <s v="Refunded"/>
    <s v="Branch "/>
    <n v="213"/>
    <n v="304.59000000000003"/>
  </r>
  <r>
    <s v="AD01-9364"/>
    <n v="2024"/>
    <s v="Jan"/>
    <s v="Branches"/>
    <s v="Cash on Delivery"/>
    <s v="Cancelld"/>
    <s v="Non-Registered Customer info"/>
    <s v="Refunded"/>
    <s v="Branch "/>
    <n v="241"/>
    <n v="344.63"/>
  </r>
  <r>
    <s v="AD01-9362"/>
    <n v="2024"/>
    <s v="Jan"/>
    <s v="Branches"/>
    <s v="Cash on Delivery"/>
    <s v="Cancelld"/>
    <s v="Non-Registered Customer info"/>
    <s v="Refunded"/>
    <s v="Branch "/>
    <n v="211"/>
    <n v="301.73"/>
  </r>
  <r>
    <s v="AD01-9364"/>
    <n v="2024"/>
    <s v="Jan"/>
    <s v="Branches"/>
    <s v="Cash on Delivery"/>
    <s v="Cancelld"/>
    <s v="Non-Registered Customer info"/>
    <s v="Refunded"/>
    <s v="Branch "/>
    <n v="808"/>
    <n v="1155.44"/>
  </r>
  <r>
    <s v="AD01-9361"/>
    <n v="2024"/>
    <s v="Jan"/>
    <s v="Branches"/>
    <s v="Cash on Delivery"/>
    <s v="Cancelld"/>
    <s v="Non-Registered Customer info"/>
    <s v="Refunded"/>
    <s v="Branch "/>
    <n v="215"/>
    <n v="307.45"/>
  </r>
  <r>
    <s v="AD01-9361"/>
    <n v="2024"/>
    <s v="Jul"/>
    <s v="Branches"/>
    <s v="Cash on Delivery"/>
    <s v="Cancelld"/>
    <s v="Non-Registered Customer info"/>
    <s v="Refunded"/>
    <s v="Branch "/>
    <n v="206"/>
    <n v="294.58"/>
  </r>
  <r>
    <s v="AD01-9362"/>
    <n v="2024"/>
    <s v="Jul"/>
    <s v="Branches"/>
    <s v="Cash on Delivery"/>
    <s v="Cancelld"/>
    <s v="Non-Registered Customer info"/>
    <s v="Refunded"/>
    <s v="Branch "/>
    <n v="182"/>
    <n v="260.26"/>
  </r>
  <r>
    <s v="AD01-9362"/>
    <n v="2024"/>
    <s v="Jul"/>
    <s v="Branches"/>
    <s v="Cash on Delivery"/>
    <s v="Cancelld"/>
    <s v="Non-Registered Customer info"/>
    <s v="Refunded"/>
    <s v="Branch "/>
    <n v="208"/>
    <n v="297.44"/>
  </r>
  <r>
    <s v="AD01-9362"/>
    <n v="2024"/>
    <s v="Jul"/>
    <s v="Branches"/>
    <s v="Cash on Delivery"/>
    <s v="Cancelld"/>
    <s v="Non-Registered Customer info"/>
    <s v="Refunded"/>
    <s v="Branch "/>
    <n v="804"/>
    <n v="1149.72"/>
  </r>
  <r>
    <s v="AD01-9361"/>
    <n v="2024"/>
    <s v="Jul"/>
    <s v="Branches"/>
    <s v="Cash on Delivery"/>
    <s v="Cancelld"/>
    <s v="Non-Registered Customer info"/>
    <s v="Refunded"/>
    <s v="Branch "/>
    <n v="891"/>
    <n v="1274.1300000000001"/>
  </r>
  <r>
    <s v="AD01-9361"/>
    <n v="2024"/>
    <s v="Jul"/>
    <s v="Branches"/>
    <s v="Cash on Delivery"/>
    <s v="Cancelld"/>
    <s v="Non-Registered Customer info"/>
    <s v="Refunded"/>
    <s v="Branch "/>
    <n v="844"/>
    <n v="526.24"/>
  </r>
  <r>
    <s v="AD01-9362"/>
    <n v="2024"/>
    <s v="Jul"/>
    <s v="Branches"/>
    <s v="Cash on Delivery"/>
    <s v="Cancelld"/>
    <s v="Non-Registered Customer info"/>
    <s v="Refunded"/>
    <s v="Branch "/>
    <n v="183"/>
    <n v="261.69"/>
  </r>
  <r>
    <s v="AD01-9362"/>
    <n v="2024"/>
    <s v="Jul"/>
    <s v="Branches"/>
    <s v="Cash on Delivery"/>
    <s v="Cancelld"/>
    <s v="Non-Registered Customer info"/>
    <s v="Refunded"/>
    <s v="Branch "/>
    <n v="181"/>
    <n v="258.83"/>
  </r>
  <r>
    <s v="AD01-9362"/>
    <n v="2024"/>
    <s v="Jul"/>
    <s v="Branches"/>
    <s v="Cash on Delivery"/>
    <s v="Cancelld"/>
    <s v="Non-Registered Customer info"/>
    <s v="Refunded"/>
    <s v="Branch "/>
    <n v="813"/>
    <n v="1162.5899999999999"/>
  </r>
  <r>
    <s v="AD01-9361"/>
    <n v="2024"/>
    <s v="Jul"/>
    <s v="Branches"/>
    <s v="Cash on Delivery"/>
    <s v="Cancelld"/>
    <s v="Non-Registered Customer info"/>
    <s v="Refunded"/>
    <s v="Branch "/>
    <n v="179"/>
    <n v="255.97"/>
  </r>
  <r>
    <s v="AD01-9362"/>
    <n v="2024"/>
    <s v="Jun"/>
    <s v="Branches"/>
    <s v="Cash on Delivery"/>
    <s v="Cancelld"/>
    <s v="Non-Registered Customer info"/>
    <s v="Refunded"/>
    <s v="Branch "/>
    <n v="212"/>
    <n v="303.15999999999997"/>
  </r>
  <r>
    <s v="AD01-9364"/>
    <n v="2024"/>
    <s v="Jun"/>
    <s v="Branches"/>
    <s v="Cash on Delivery"/>
    <s v="Cancelld"/>
    <s v="Non-Registered Customer info"/>
    <s v="Refunded"/>
    <s v="Branch "/>
    <n v="188"/>
    <n v="268.84000000000003"/>
  </r>
  <r>
    <s v="AD01-9363"/>
    <n v="2024"/>
    <s v="Jun"/>
    <s v="Branches"/>
    <s v="Cash on Delivery"/>
    <s v="Cancelld"/>
    <s v="Non-Registered Customer info"/>
    <s v="Refunded"/>
    <s v="Branch "/>
    <n v="214"/>
    <n v="306.02"/>
  </r>
  <r>
    <s v="AD01-9364"/>
    <n v="2024"/>
    <s v="Jun"/>
    <s v="Branches"/>
    <s v="Cash on Delivery"/>
    <s v="Cancelld"/>
    <s v="Non-Registered Customer info"/>
    <s v="Refunded"/>
    <s v="Branch "/>
    <n v="184"/>
    <n v="263.12"/>
  </r>
  <r>
    <s v="AD01-9363"/>
    <n v="2024"/>
    <s v="Jun"/>
    <s v="Branches"/>
    <s v="Cash on Delivery"/>
    <s v="Cancelld"/>
    <s v="Non-Registered Customer info"/>
    <s v="Refunded"/>
    <s v="Branch "/>
    <n v="803"/>
    <n v="1148.29"/>
  </r>
  <r>
    <s v="AD01-9364"/>
    <n v="2024"/>
    <s v="Jun"/>
    <s v="Branches"/>
    <s v="Cash on Delivery"/>
    <s v="Cancelld"/>
    <s v="Non-Registered Customer info"/>
    <s v="Refunded"/>
    <s v="Branch "/>
    <n v="890"/>
    <n v="1272.7"/>
  </r>
  <r>
    <s v="AD01-9364"/>
    <n v="2024"/>
    <s v="Jun"/>
    <s v="Branches"/>
    <s v="Cash on Delivery"/>
    <s v="Cancelld"/>
    <s v="Non-Registered Customer info"/>
    <s v="Refunded"/>
    <s v="Branch "/>
    <n v="843"/>
    <n v="526.24"/>
  </r>
  <r>
    <s v="AD01-9363"/>
    <n v="2024"/>
    <s v="Jun"/>
    <s v="Branches"/>
    <s v="Cash on Delivery"/>
    <s v="Cancelld"/>
    <s v="Non-Registered Customer info"/>
    <s v="Refunded"/>
    <s v="Branch "/>
    <n v="189"/>
    <n v="270.27"/>
  </r>
  <r>
    <s v="AD01-9364"/>
    <n v="2024"/>
    <s v="Jun"/>
    <s v="Branches"/>
    <s v="Cash on Delivery"/>
    <s v="Cancelld"/>
    <s v="Non-Registered Customer info"/>
    <s v="Refunded"/>
    <s v="Branch "/>
    <n v="211"/>
    <n v="301.73"/>
  </r>
  <r>
    <s v="AD01-9363"/>
    <n v="2024"/>
    <s v="Jun"/>
    <s v="Branches"/>
    <s v="Cash on Delivery"/>
    <s v="Cancelld"/>
    <s v="Non-Registered Customer info"/>
    <s v="Refunded"/>
    <s v="Branch "/>
    <n v="187"/>
    <n v="267.40999999999997"/>
  </r>
  <r>
    <s v="AD01-9364"/>
    <n v="2024"/>
    <s v="Jun"/>
    <s v="Branches"/>
    <s v="Cash on Delivery"/>
    <s v="Cancelld"/>
    <s v="Non-Registered Customer info"/>
    <s v="Refunded"/>
    <s v="Branch "/>
    <n v="812"/>
    <n v="1161.1599999999999"/>
  </r>
  <r>
    <s v="AD01-9362"/>
    <n v="2024"/>
    <s v="Jun"/>
    <s v="Branches"/>
    <s v="Cash on Delivery"/>
    <s v="Cancelld"/>
    <s v="Non-Registered Customer info"/>
    <s v="Refunded"/>
    <s v="Branch "/>
    <n v="185"/>
    <n v="264.55"/>
  </r>
  <r>
    <s v="AD01-9362"/>
    <n v="2024"/>
    <s v="Mar"/>
    <s v="Branches"/>
    <s v="Cash on Delivery"/>
    <s v="Cancelld"/>
    <s v="Non-Registered Customer info"/>
    <s v="Refunded"/>
    <s v="Branch "/>
    <n v="230"/>
    <n v="328.9"/>
  </r>
  <r>
    <s v="AD01-9361"/>
    <n v="2024"/>
    <s v="Mar"/>
    <s v="Branches"/>
    <s v="Cash on Delivery"/>
    <s v="Cancelld"/>
    <s v="Non-Registered Customer info"/>
    <s v="Refunded"/>
    <s v="Branch "/>
    <n v="200"/>
    <n v="286"/>
  </r>
  <r>
    <s v="AD01-9361"/>
    <n v="2024"/>
    <s v="Mar"/>
    <s v="Branches"/>
    <s v="Cash on Delivery"/>
    <s v="Cancelld"/>
    <s v="Non-Registered Customer info"/>
    <s v="Refunded"/>
    <s v="Branch "/>
    <n v="232"/>
    <n v="331.76"/>
  </r>
  <r>
    <s v="AD01-9364"/>
    <n v="2024"/>
    <s v="Mar"/>
    <s v="Branches"/>
    <s v="Cash on Delivery"/>
    <s v="Cancelld"/>
    <s v="Non-Registered Customer info"/>
    <s v="Refunded"/>
    <s v="Branch "/>
    <n v="202"/>
    <n v="288.86"/>
  </r>
  <r>
    <s v="AD01-9361"/>
    <n v="2024"/>
    <s v="Mar"/>
    <s v="Branches"/>
    <s v="Cash on Delivery"/>
    <s v="Cancelld"/>
    <s v="Non-Registered Customer info"/>
    <s v="Refunded"/>
    <s v="Branch "/>
    <n v="801"/>
    <n v="1145.43"/>
  </r>
  <r>
    <s v="AD01-9361"/>
    <n v="2024"/>
    <s v="Mar"/>
    <s v="Branches"/>
    <s v="Cash on Delivery"/>
    <s v="Cancelld"/>
    <s v="Non-Registered Customer info"/>
    <s v="Refunded"/>
    <s v="Branch "/>
    <n v="887"/>
    <n v="1268.4099999999999"/>
  </r>
  <r>
    <s v="AD01-9361"/>
    <n v="2024"/>
    <s v="Mar"/>
    <s v="Branches"/>
    <s v="Cash on Delivery"/>
    <s v="Cancelld"/>
    <s v="Non-Registered Customer info"/>
    <s v="Refunded"/>
    <s v="Branch "/>
    <n v="840"/>
    <n v="526.24"/>
  </r>
  <r>
    <s v="AD01-9361"/>
    <n v="2024"/>
    <s v="Mar"/>
    <s v="Branches"/>
    <s v="Cash on Delivery"/>
    <s v="Cancelld"/>
    <s v="Non-Registered Customer info"/>
    <s v="Refunded"/>
    <s v="Branch "/>
    <n v="201"/>
    <n v="287.43"/>
  </r>
  <r>
    <s v="AD01-9364"/>
    <n v="2024"/>
    <s v="Mar"/>
    <s v="Branches"/>
    <s v="Cash on Delivery"/>
    <s v="Cancelld"/>
    <s v="Non-Registered Customer info"/>
    <s v="Refunded"/>
    <s v="Branch "/>
    <n v="229"/>
    <n v="327.47000000000003"/>
  </r>
  <r>
    <s v="AD01-9361"/>
    <n v="2024"/>
    <s v="Mar"/>
    <s v="Branches"/>
    <s v="Cash on Delivery"/>
    <s v="Cancelld"/>
    <s v="Non-Registered Customer info"/>
    <s v="Refunded"/>
    <s v="Branch "/>
    <n v="205"/>
    <n v="293.14999999999998"/>
  </r>
  <r>
    <s v="AD01-9361"/>
    <n v="2024"/>
    <s v="Mar"/>
    <s v="Branches"/>
    <s v="Cash on Delivery"/>
    <s v="Cancelld"/>
    <s v="Non-Registered Customer info"/>
    <s v="Refunded"/>
    <s v="Branch "/>
    <n v="810"/>
    <n v="1158.3"/>
  </r>
  <r>
    <s v="AD01-9362"/>
    <n v="2024"/>
    <s v="Mar"/>
    <s v="Branches"/>
    <s v="Cash on Delivery"/>
    <s v="Cancelld"/>
    <s v="Non-Registered Customer info"/>
    <s v="Refunded"/>
    <s v="Branch "/>
    <n v="203"/>
    <n v="290.28999999999996"/>
  </r>
  <r>
    <s v="AD01-9364"/>
    <n v="2024"/>
    <s v="May"/>
    <s v="Branches"/>
    <s v="Cash on Delivery"/>
    <s v="Cancelld"/>
    <s v="Non-Registered Customer info"/>
    <s v="Refunded"/>
    <s v="Branch "/>
    <n v="218"/>
    <n v="311.74"/>
  </r>
  <r>
    <s v="AD01-9364"/>
    <n v="2024"/>
    <s v="May"/>
    <s v="Branches"/>
    <s v="Cash on Delivery"/>
    <s v="Cancelld"/>
    <s v="Non-Registered Customer info"/>
    <s v="Refunded"/>
    <s v="Branch "/>
    <n v="194"/>
    <n v="277.42"/>
  </r>
  <r>
    <s v="AD01-9362"/>
    <n v="2024"/>
    <s v="May"/>
    <s v="Branches"/>
    <s v="Cash on Delivery"/>
    <s v="Cancelld"/>
    <s v="Non-Registered Customer info"/>
    <s v="Refunded"/>
    <s v="Branch "/>
    <n v="220"/>
    <n v="314.60000000000002"/>
  </r>
  <r>
    <s v="AD01-9362"/>
    <n v="2024"/>
    <s v="May"/>
    <s v="Branches"/>
    <s v="Cash on Delivery"/>
    <s v="Cancelld"/>
    <s v="Non-Registered Customer info"/>
    <s v="Refunded"/>
    <s v="Branch "/>
    <n v="190"/>
    <n v="271.7"/>
  </r>
  <r>
    <s v="AD01-9362"/>
    <n v="2024"/>
    <s v="May"/>
    <s v="Branches"/>
    <s v="Cash on Delivery"/>
    <s v="Cancelld"/>
    <s v="Non-Registered Customer info"/>
    <s v="Refunded"/>
    <s v="Branch "/>
    <n v="889"/>
    <n v="1271.27"/>
  </r>
  <r>
    <s v="AD01-9362"/>
    <n v="2024"/>
    <s v="May"/>
    <s v="Branches"/>
    <s v="Cash on Delivery"/>
    <s v="Cancelld"/>
    <s v="Non-Registered Customer info"/>
    <s v="Refunded"/>
    <s v="Branch "/>
    <n v="842"/>
    <n v="526.24"/>
  </r>
  <r>
    <s v="AD01-9362"/>
    <n v="2024"/>
    <s v="May"/>
    <s v="Branches"/>
    <s v="Cash on Delivery"/>
    <s v="Cancelld"/>
    <s v="Non-Registered Customer info"/>
    <s v="Refunded"/>
    <s v="Branch "/>
    <n v="217"/>
    <n v="310.31"/>
  </r>
  <r>
    <s v="AD01-9362"/>
    <n v="2024"/>
    <s v="May"/>
    <s v="Branches"/>
    <s v="Cash on Delivery"/>
    <s v="Cancelld"/>
    <s v="Non-Registered Customer info"/>
    <s v="Refunded"/>
    <s v="Branch "/>
    <n v="193"/>
    <n v="275.99"/>
  </r>
  <r>
    <s v="AD01-9364"/>
    <n v="2024"/>
    <s v="May"/>
    <s v="Branches"/>
    <s v="Cash on Delivery"/>
    <s v="Cancelld"/>
    <s v="Non-Registered Customer info"/>
    <s v="Refunded"/>
    <s v="Branch "/>
    <n v="811"/>
    <n v="1159.73"/>
  </r>
  <r>
    <s v="AD01-9364"/>
    <n v="2024"/>
    <s v="May"/>
    <s v="Branches"/>
    <s v="Cash on Delivery"/>
    <s v="Cancelld"/>
    <s v="Non-Registered Customer info"/>
    <s v="Refunded"/>
    <s v="Branch "/>
    <n v="191"/>
    <n v="273.13"/>
  </r>
  <r>
    <s v="AD01-9362"/>
    <n v="2024"/>
    <s v="Nov"/>
    <s v="Branches"/>
    <s v="Cash on Delivery"/>
    <s v="Cancelld"/>
    <s v="Non-Registered Customer info"/>
    <s v="Refunded"/>
    <s v="Branch "/>
    <n v="188"/>
    <n v="268.84000000000003"/>
  </r>
  <r>
    <s v="AD01-9365"/>
    <n v="2024"/>
    <s v="Nov"/>
    <s v="Branches"/>
    <s v="Cash on Delivery"/>
    <s v="Cancelld"/>
    <s v="Non-Registered Customer info"/>
    <s v="Refunded"/>
    <s v="Branch "/>
    <n v="158"/>
    <n v="225.94"/>
  </r>
  <r>
    <s v="AD01-9361"/>
    <n v="2024"/>
    <s v="Nov"/>
    <s v="Branches"/>
    <s v="Cash on Delivery"/>
    <s v="Cancelld"/>
    <s v="Non-Registered Customer info"/>
    <s v="Refunded"/>
    <s v="Branch "/>
    <n v="160"/>
    <n v="228.8"/>
  </r>
  <r>
    <s v="AD01-9361"/>
    <n v="2024"/>
    <s v="Nov"/>
    <s v="Branches"/>
    <s v="Cash on Delivery"/>
    <s v="Cancelld"/>
    <s v="Non-Registered Customer info"/>
    <s v="Refunded"/>
    <s v="Branch "/>
    <n v="808"/>
    <n v="1155.44"/>
  </r>
  <r>
    <s v="AD01-9362"/>
    <n v="2024"/>
    <s v="Nov"/>
    <s v="Branches"/>
    <s v="Cash on Delivery"/>
    <s v="Cancelld"/>
    <s v="Non-Registered Customer info"/>
    <s v="Refunded"/>
    <s v="Branch "/>
    <n v="894"/>
    <n v="1278.42"/>
  </r>
  <r>
    <s v="AD01-9362"/>
    <n v="2024"/>
    <s v="Nov"/>
    <s v="Branches"/>
    <s v="Cash on Delivery"/>
    <s v="Cancelld"/>
    <s v="Non-Registered Customer info"/>
    <s v="Refunded"/>
    <s v="Branch "/>
    <n v="847"/>
    <n v="526.24"/>
  </r>
  <r>
    <s v="AD01-9361"/>
    <n v="2024"/>
    <s v="Nov"/>
    <s v="Branches"/>
    <s v="Cash on Delivery"/>
    <s v="Cancelld"/>
    <s v="Non-Registered Customer info"/>
    <s v="Refunded"/>
    <s v="Branch "/>
    <n v="159"/>
    <n v="227.37"/>
  </r>
  <r>
    <s v="AD01-9361"/>
    <n v="2024"/>
    <s v="Nov"/>
    <s v="Branches"/>
    <s v="Cash on Delivery"/>
    <s v="Cancelld"/>
    <s v="Non-Registered Customer info"/>
    <s v="Refunded"/>
    <s v="Branch "/>
    <n v="187"/>
    <n v="267.40999999999997"/>
  </r>
  <r>
    <s v="AD01-9365"/>
    <n v="2024"/>
    <s v="Nov"/>
    <s v="Branches"/>
    <s v="Cash on Delivery"/>
    <s v="Cancelld"/>
    <s v="Non-Registered Customer info"/>
    <s v="Refunded"/>
    <s v="Branch "/>
    <n v="817"/>
    <n v="1168.31"/>
  </r>
  <r>
    <s v="AD01-9362"/>
    <n v="2024"/>
    <s v="Nov"/>
    <s v="Branches"/>
    <s v="Cash on Delivery"/>
    <s v="Cancelld"/>
    <s v="Non-Registered Customer info"/>
    <s v="Refunded"/>
    <s v="Branch "/>
    <n v="161"/>
    <n v="230.23000000000002"/>
  </r>
  <r>
    <s v="AD01-9361"/>
    <n v="2024"/>
    <s v="Oct"/>
    <s v="Branches"/>
    <s v="Cash on Delivery"/>
    <s v="Cancelld"/>
    <s v="Non-Registered Customer info"/>
    <s v="Refunded"/>
    <s v="Branch "/>
    <n v="194"/>
    <n v="277.42"/>
  </r>
  <r>
    <s v="AD01-9362"/>
    <n v="2024"/>
    <s v="Oct"/>
    <s v="Branches"/>
    <s v="Cash on Delivery"/>
    <s v="Cancelld"/>
    <s v="Non-Registered Customer info"/>
    <s v="Refunded"/>
    <s v="Branch "/>
    <n v="164"/>
    <n v="234.51999999999998"/>
  </r>
  <r>
    <s v="AD01-9362"/>
    <n v="2024"/>
    <s v="Oct"/>
    <s v="Branches"/>
    <s v="Cash on Delivery"/>
    <s v="Cancelld"/>
    <s v="Non-Registered Customer info"/>
    <s v="Refunded"/>
    <s v="Branch "/>
    <n v="190"/>
    <n v="271.7"/>
  </r>
  <r>
    <s v="AD01-9363"/>
    <n v="2024"/>
    <s v="Oct"/>
    <s v="Branches"/>
    <s v="Cash on Delivery"/>
    <s v="Cancelld"/>
    <s v="Non-Registered Customer info"/>
    <s v="Refunded"/>
    <s v="Branch "/>
    <n v="166"/>
    <n v="237.38"/>
  </r>
  <r>
    <s v="AD01-9361"/>
    <n v="2024"/>
    <s v="Oct"/>
    <s v="Branches"/>
    <s v="Cash on Delivery"/>
    <s v="Cancelld"/>
    <s v="Non-Registered Customer info"/>
    <s v="Refunded"/>
    <s v="Branch "/>
    <n v="807"/>
    <n v="1154.01"/>
  </r>
  <r>
    <s v="AD01-9361"/>
    <n v="2024"/>
    <s v="Oct"/>
    <s v="Branches"/>
    <s v="Cash on Delivery"/>
    <s v="Cancelld"/>
    <s v="Non-Registered Customer info"/>
    <s v="Refunded"/>
    <s v="Branch "/>
    <n v="165"/>
    <n v="235.95"/>
  </r>
  <r>
    <s v="AD01-9363"/>
    <n v="2024"/>
    <s v="Oct"/>
    <s v="Branches"/>
    <s v="Cash on Delivery"/>
    <s v="Cancelld"/>
    <s v="Non-Registered Customer info"/>
    <s v="Refunded"/>
    <s v="Branch "/>
    <n v="193"/>
    <n v="275.99"/>
  </r>
  <r>
    <s v="AD01-9362"/>
    <n v="2024"/>
    <s v="Oct"/>
    <s v="Branches"/>
    <s v="Cash on Delivery"/>
    <s v="Cancelld"/>
    <s v="Non-Registered Customer info"/>
    <s v="Refunded"/>
    <s v="Branch "/>
    <n v="163"/>
    <n v="233.09"/>
  </r>
  <r>
    <s v="AD01-9362"/>
    <n v="2024"/>
    <s v="Oct"/>
    <s v="Branches"/>
    <s v="Cash on Delivery"/>
    <s v="Cancelld"/>
    <s v="Non-Registered Customer info"/>
    <s v="Refunded"/>
    <s v="Branch "/>
    <n v="816"/>
    <n v="1166.8800000000001"/>
  </r>
  <r>
    <s v="AD01-9361"/>
    <n v="2024"/>
    <s v="Oct"/>
    <s v="Branches"/>
    <s v="Cash on Delivery"/>
    <s v="Cancelld"/>
    <s v="Non-Registered Customer info"/>
    <s v="Refunded"/>
    <s v="Branch "/>
    <n v="167"/>
    <n v="238.81"/>
  </r>
  <r>
    <s v="AD01-9362"/>
    <n v="2024"/>
    <s v="Sep"/>
    <s v="Branches"/>
    <s v="Cash on Delivery"/>
    <s v="Cancelld"/>
    <s v="Non-Registered Customer info"/>
    <s v="Refunded"/>
    <s v="Branch "/>
    <n v="200"/>
    <n v="286"/>
  </r>
  <r>
    <s v="AD01-9361"/>
    <n v="2024"/>
    <s v="Sep"/>
    <s v="Branches"/>
    <s v="Cash on Delivery"/>
    <s v="Cancelld"/>
    <s v="Non-Registered Customer info"/>
    <s v="Refunded"/>
    <s v="Branch "/>
    <n v="170"/>
    <n v="243.1"/>
  </r>
  <r>
    <s v="AD01-9361"/>
    <n v="2024"/>
    <s v="Sep"/>
    <s v="Branches"/>
    <s v="Cash on Delivery"/>
    <s v="Cancelld"/>
    <s v="Non-Registered Customer info"/>
    <s v="Refunded"/>
    <s v="Branch "/>
    <n v="196"/>
    <n v="280.27999999999997"/>
  </r>
  <r>
    <s v="AD01-9362"/>
    <n v="2024"/>
    <s v="Sep"/>
    <s v="Branches"/>
    <s v="Cash on Delivery"/>
    <s v="Cancelld"/>
    <s v="Non-Registered Customer info"/>
    <s v="Refunded"/>
    <s v="Branch "/>
    <n v="172"/>
    <n v="245.95999999999998"/>
  </r>
  <r>
    <s v="AD01-9362"/>
    <n v="2024"/>
    <s v="Sep"/>
    <s v="Branches"/>
    <s v="Cash on Delivery"/>
    <s v="Cancelld"/>
    <s v="Non-Registered Customer info"/>
    <s v="Refunded"/>
    <s v="Branch "/>
    <n v="806"/>
    <n v="1152.58"/>
  </r>
  <r>
    <s v="AD01-9361"/>
    <n v="2024"/>
    <s v="Sep"/>
    <s v="Branches"/>
    <s v="Cash on Delivery"/>
    <s v="Cancelld"/>
    <s v="Non-Registered Customer info"/>
    <s v="Refunded"/>
    <s v="Branch "/>
    <n v="893"/>
    <n v="1276.99"/>
  </r>
  <r>
    <s v="AD01-9361"/>
    <n v="2024"/>
    <s v="Sep"/>
    <s v="Branches"/>
    <s v="Cash on Delivery"/>
    <s v="Cancelld"/>
    <s v="Non-Registered Customer info"/>
    <s v="Refunded"/>
    <s v="Branch "/>
    <n v="846"/>
    <n v="526.24"/>
  </r>
  <r>
    <s v="AD01-9362"/>
    <n v="2024"/>
    <s v="Sep"/>
    <s v="Branches"/>
    <s v="Cash on Delivery"/>
    <s v="Cancelld"/>
    <s v="Non-Registered Customer info"/>
    <s v="Refunded"/>
    <s v="Branch "/>
    <n v="171"/>
    <n v="244.53"/>
  </r>
  <r>
    <s v="AD01-9362"/>
    <n v="2024"/>
    <s v="Sep"/>
    <s v="Branches"/>
    <s v="Cash on Delivery"/>
    <s v="Cancelld"/>
    <s v="Non-Registered Customer info"/>
    <s v="Refunded"/>
    <s v="Branch "/>
    <n v="199"/>
    <n v="284.57"/>
  </r>
  <r>
    <s v="AD01-9361"/>
    <n v="2024"/>
    <s v="Sep"/>
    <s v="Branches"/>
    <s v="Cash on Delivery"/>
    <s v="Cancelld"/>
    <s v="Non-Registered Customer info"/>
    <s v="Refunded"/>
    <s v="Branch "/>
    <n v="169"/>
    <n v="241.67000000000002"/>
  </r>
  <r>
    <s v="AD01-9361"/>
    <n v="2024"/>
    <s v="Sep"/>
    <s v="Branches"/>
    <s v="Cash on Delivery"/>
    <s v="Cancelld"/>
    <s v="Non-Registered Customer info"/>
    <s v="Refunded"/>
    <s v="Branch "/>
    <n v="815"/>
    <n v="1165.45"/>
  </r>
  <r>
    <s v="AD01-9362"/>
    <n v="2024"/>
    <s v="Sep"/>
    <s v="Branches"/>
    <s v="Cash on Delivery"/>
    <s v="Cancelld"/>
    <s v="Non-Registered Customer info"/>
    <s v="Refunded"/>
    <s v="Branch "/>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726308-B253-4C90-83D7-DB04219A50D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U29:W51"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31">
      <pivotArea outline="0" collapsedLevelsAreSubtotals="1" fieldPosition="0"/>
    </format>
    <format dxfId="30">
      <pivotArea outline="0" fieldPosition="0">
        <references count="1">
          <reference field="4294967294" count="1">
            <x v="1"/>
          </reference>
        </references>
      </pivotArea>
    </format>
  </formats>
  <chartFormats count="6">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2EA6F4-C718-4AA8-82FC-83507D06831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2:Q3" firstHeaderRow="0" firstDataRow="1" firstDataCol="0"/>
  <pivotFields count="9">
    <pivotField showAll="0">
      <items count="6">
        <item x="0"/>
        <item h="1"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420C52-D128-4EB4-9ED0-7F047B57021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9"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numFmtId="43"/>
    <dataField name="Sum of Counts2" fld="4" showDataAs="percentOfCol" baseField="2" baseItem="0" numFmtId="9"/>
  </dataFields>
  <formats count="2">
    <format dxfId="34">
      <pivotArea outline="0" collapsedLevelsAreSubtotals="1" fieldPosition="0">
        <references count="1">
          <reference field="4294967294" count="1" selected="0">
            <x v="2"/>
          </reference>
        </references>
      </pivotArea>
    </format>
    <format dxfId="3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156BC4-28B5-4516-9B02-963E57A55B0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U14:W17"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36">
      <pivotArea outline="0" collapsedLevelsAreSubtotals="1" fieldPosition="0"/>
    </format>
    <format dxfId="35">
      <pivotArea outline="0" fieldPosition="0">
        <references count="1">
          <reference field="4294967294" count="1">
            <x v="1"/>
          </reference>
        </references>
      </pivotArea>
    </format>
  </formats>
  <chartFormats count="1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pivotArea type="data" outline="0" fieldPosition="0">
        <references count="2">
          <reference field="4294967294" count="1" selected="0">
            <x v="1"/>
          </reference>
          <reference field="8" count="1" selected="0">
            <x v="0"/>
          </reference>
        </references>
      </pivotArea>
    </chartFormat>
    <chartFormat chart="17" format="3">
      <pivotArea type="data" outline="0" fieldPosition="0">
        <references count="2">
          <reference field="4294967294" count="1" selected="0">
            <x v="0"/>
          </reference>
          <reference field="8" count="1" selected="0">
            <x v="0"/>
          </reference>
        </references>
      </pivotArea>
    </chartFormat>
    <chartFormat chart="17" format="4">
      <pivotArea type="data" outline="0" fieldPosition="0">
        <references count="2">
          <reference field="4294967294" count="1" selected="0">
            <x v="1"/>
          </reference>
          <reference field="8" count="1" selected="0">
            <x v="1"/>
          </reference>
        </references>
      </pivotArea>
    </chartFormat>
    <chartFormat chart="17" format="5">
      <pivotArea type="data" outline="0" fieldPosition="0">
        <references count="2">
          <reference field="4294967294" count="1" selected="0">
            <x v="0"/>
          </reference>
          <reference field="8"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 chart="18" format="9" series="1">
      <pivotArea type="data" outline="0" fieldPosition="0">
        <references count="1">
          <reference field="4294967294" count="1" selected="0">
            <x v="1"/>
          </reference>
        </references>
      </pivotArea>
    </chartFormat>
    <chartFormat chart="18" format="10">
      <pivotArea type="data" outline="0" fieldPosition="0">
        <references count="2">
          <reference field="4294967294" count="1" selected="0">
            <x v="1"/>
          </reference>
          <reference field="8" count="1" selected="0">
            <x v="0"/>
          </reference>
        </references>
      </pivotArea>
    </chartFormat>
    <chartFormat chart="18" format="11">
      <pivotArea type="data" outline="0" fieldPosition="0">
        <references count="2">
          <reference field="4294967294" count="1" selected="0">
            <x v="1"/>
          </reference>
          <reference field="8"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8" count="1" selected="0">
            <x v="0"/>
          </reference>
        </references>
      </pivotArea>
    </chartFormat>
    <chartFormat chart="19" format="14">
      <pivotArea type="data" outline="0" fieldPosition="0">
        <references count="2">
          <reference field="4294967294" count="1" selected="0">
            <x v="0"/>
          </reference>
          <reference field="8" count="1" selected="0">
            <x v="1"/>
          </reference>
        </references>
      </pivotArea>
    </chartFormat>
    <chartFormat chart="19" format="15" series="1">
      <pivotArea type="data" outline="0" fieldPosition="0">
        <references count="1">
          <reference field="4294967294" count="1" selected="0">
            <x v="1"/>
          </reference>
        </references>
      </pivotArea>
    </chartFormat>
    <chartFormat chart="19" format="16">
      <pivotArea type="data" outline="0" fieldPosition="0">
        <references count="2">
          <reference field="4294967294" count="1" selected="0">
            <x v="1"/>
          </reference>
          <reference field="8" count="1" selected="0">
            <x v="0"/>
          </reference>
        </references>
      </pivotArea>
    </chartFormat>
    <chartFormat chart="19"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30F186-C7BA-4877-B64C-8EAD5785E86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H21:I34"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37">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FDF1C6-CE90-4A45-ABC5-4115FD48BE06}"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92:N93" firstHeaderRow="0" firstDataRow="1" firstDataCol="0"/>
  <pivotFields count="11">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925F88-0D05-4920-AA73-18939DD20C83}"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71:M72" firstHeaderRow="0" firstDataRow="1" firstDataCol="0"/>
  <pivotFields count="4">
    <pivotField showAll="0">
      <items count="6">
        <item h="1" x="0"/>
        <item h="1" x="1"/>
        <item h="1" x="2"/>
        <item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numFmtId="164"/>
    <dataField name="Sum of Target" fld="3" baseField="0" baseItem="0"/>
  </dataFields>
  <formats count="2">
    <format dxfId="39">
      <pivotArea outline="0" collapsedLevelsAreSubtotals="1" fieldPosition="0">
        <references count="1">
          <reference field="4294967294" count="1" selected="0">
            <x v="0"/>
          </reference>
        </references>
      </pivotArea>
    </format>
    <format dxfId="3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B74A71-3A3D-4CA5-B378-35E6B074C6F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Q14:S27"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40">
      <pivotArea outline="0" collapsedLevelsAreSubtotals="1" fieldPosition="0"/>
    </format>
  </formats>
  <chartFormats count="2">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8CC14B-1500-494E-9E50-98F20B45C895}"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61:N68" firstHeaderRow="0" firstDataRow="1" firstDataCol="1"/>
  <pivotFields count="4">
    <pivotField showAll="0">
      <items count="6">
        <item h="1" x="0"/>
        <item h="1" x="1"/>
        <item h="1" x="2"/>
        <item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64"/>
    <dataField name="Sum of Amount2" fld="2" showDataAs="percentOfCol" baseField="1" baseItem="0" numFmtId="9"/>
  </dataFields>
  <formats count="3">
    <format dxfId="43">
      <pivotArea outline="0" collapsedLevelsAreSubtotals="1" fieldPosition="0">
        <references count="1">
          <reference field="4294967294" count="1" selected="0">
            <x v="0"/>
          </reference>
        </references>
      </pivotArea>
    </format>
    <format dxfId="42">
      <pivotArea dataOnly="0" labelOnly="1" outline="0" fieldPosition="0">
        <references count="1">
          <reference field="4294967294" count="1">
            <x v="0"/>
          </reference>
        </references>
      </pivotArea>
    </format>
    <format dxfId="4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4CBCD6-1957-4E23-BFB5-00A0AE9D7359}" sourceName="Year">
  <pivotTables>
    <pivotTable tabId="6" name="PivotTable1"/>
    <pivotTable tabId="6" name="PivotTable2"/>
    <pivotTable tabId="6" name="PivotTable3"/>
    <pivotTable tabId="6" name="PivotTable5"/>
    <pivotTable tabId="6" name="PivotTable6"/>
    <pivotTable tabId="6" name="PivotTable4"/>
  </pivotTables>
  <data>
    <tabular pivotCacheId="1964173516">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591A055-1FD9-43E6-91BD-CC72B81CD6E4}" sourceName="Year">
  <pivotTables>
    <pivotTable tabId="6" name="PivotTable7"/>
    <pivotTable tabId="6" name="PivotTable8"/>
  </pivotTables>
  <data>
    <tabular pivotCacheId="528841819">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D00725-52C8-42F5-8EB6-65D1B39BAF06}" cache="Slicer_Year" caption="Year" columnCount="5" showCaption="0"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9073DD8-F857-4913-A69A-4108D6E59233}" cache="Slicer_Year1"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62" dataDxfId="60" headerRowBorderDxfId="61" tableBorderDxfId="59">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ref="A2:I901">
    <sortCondition ref="A2:A901" customList="Jan,Feb,Mar,Apr,May,Jun,Jul,Aug,Sep,Oct,Nov,Dec"/>
  </sortState>
  <tableColumns count="9">
    <tableColumn id="1" xr3:uid="{F1B2F5AF-1872-4D88-A8AD-82C5ABEDAC5E}" name="Year" dataDxfId="58"/>
    <tableColumn id="2" xr3:uid="{A68E4C5E-63A7-44F3-94A9-B3DC035142E3}" name="Month" dataDxfId="57"/>
    <tableColumn id="3" xr3:uid="{FCFD0908-B2CD-4A82-AD2C-8F47574C7344}" name="Income sources" dataDxfId="56"/>
    <tableColumn id="4" xr3:uid="{B21922F0-2DEC-409B-A10C-800CA1A1B0C5}" name="Income Breakdowns" dataDxfId="55"/>
    <tableColumn id="5" xr3:uid="{065303FF-72C4-4F8F-BB0C-F9118DF0DFDF}" name="Counts" dataDxfId="54"/>
    <tableColumn id="6" xr3:uid="{DABCF258-4449-4DEA-86B9-64B7C52EA6A0}" name="Income" dataDxfId="53"/>
    <tableColumn id="7" xr3:uid="{21324F5C-E6CA-43C7-8626-2541ACD89257}" name="Target Income" dataDxfId="52"/>
    <tableColumn id="8" xr3:uid="{A4C67C2A-7CF2-4AF9-8525-5806E64C6993}" name="operating profit" dataDxfId="51"/>
    <tableColumn id="9" xr3:uid="{C6352437-E1F6-2340-AE38-441D5A24EB63}" name="Marketing Strategies" dataDxfId="5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0BFB64-2576-4B67-B990-8B0304E8CE66}" name="Map" displayName="Map" ref="L1:O31" totalsRowShown="0" headerRowDxfId="49" dataDxfId="48">
  <autoFilter ref="L1:O31" xr:uid="{F4DC6889-5546-4825-8031-FB975E01328D}"/>
  <sortState ref="L2:O31">
    <sortCondition ref="L1:L31"/>
  </sortState>
  <tableColumns count="4">
    <tableColumn id="1" xr3:uid="{10B1B7D6-7B7A-45FA-83E6-6E6C0C68B56B}" name="Year" dataDxfId="47"/>
    <tableColumn id="2" xr3:uid="{E39974E6-FCE8-4A2F-91DF-F5E2DD44D103}" name="Country" dataDxfId="46"/>
    <tableColumn id="3" xr3:uid="{3FC7A35B-43AD-4B3C-B971-1C1D223A7F8D}" name="Amount" dataDxfId="45"/>
    <tableColumn id="4" xr3:uid="{5D29ACED-E1E6-40ED-96AD-0550B9FD4F18}" name="Target" dataDxfId="44"/>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83D39E-9983-4419-A9BF-967920365635}" name="Table_1" displayName="Table_1" ref="Q1:AA3116">
  <tableColumns count="11">
    <tableColumn id="1" xr3:uid="{A1251BE0-DE54-41DC-847B-1B979C0D1453}" name="Order Number"/>
    <tableColumn id="2" xr3:uid="{C6F7B758-2584-4893-A258-03058D73D41A}" name="Year"/>
    <tableColumn id="3" xr3:uid="{E6E72D86-B974-4DE1-9E5B-5E5CF54067F0}" name="Month"/>
    <tableColumn id="4" xr3:uid="{C6A97183-E185-4F70-8BBF-897D462161F8}" name="POS"/>
    <tableColumn id="5" xr3:uid="{01B10A83-1BA6-4E23-A3E2-CE4E5989FEE7}" name="Payment Method"/>
    <tableColumn id="6" xr3:uid="{53A0E0F0-C9FB-426C-A660-B68FF4419B60}" name="Assembly Stage"/>
    <tableColumn id="7" xr3:uid="{E35A94D0-05BD-44F6-A402-77FD1816B0E9}" name="Registration Status"/>
    <tableColumn id="8" xr3:uid="{65CF018C-30AD-4702-8201-DA2E6001F99B}" name="Sale Status"/>
    <tableColumn id="9" xr3:uid="{05D9C1CE-A4CB-4329-9446-BC3869239FDC}" name="Delivery Type"/>
    <tableColumn id="10" xr3:uid="{5794FC2E-87AF-43B0-9D97-EA33B81ACB14}" name="Amount"/>
    <tableColumn id="11" xr3:uid="{0395D6C5-89C9-488A-871A-6826CFCA1F23}" name="Target"/>
  </tableColumns>
  <tableStyleInfo name="Data Tabl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A3116"/>
  <sheetViews>
    <sheetView showGridLines="0" topLeftCell="E2" zoomScaleNormal="85" workbookViewId="0">
      <selection activeCell="Q1" sqref="Q1:AA3116"/>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6384" width="8.85546875" style="1"/>
  </cols>
  <sheetData>
    <row r="1" spans="1:27" ht="29.1" customHeight="1" x14ac:dyDescent="0.25">
      <c r="A1" s="9" t="s">
        <v>16</v>
      </c>
      <c r="B1" s="9" t="s">
        <v>17</v>
      </c>
      <c r="C1" s="9" t="s">
        <v>18</v>
      </c>
      <c r="D1" s="9" t="s">
        <v>19</v>
      </c>
      <c r="E1" s="9" t="s">
        <v>20</v>
      </c>
      <c r="F1" s="9" t="s">
        <v>21</v>
      </c>
      <c r="G1" s="9" t="s">
        <v>22</v>
      </c>
      <c r="H1" s="9" t="s">
        <v>39</v>
      </c>
      <c r="I1" s="9" t="s">
        <v>41</v>
      </c>
      <c r="L1" s="10" t="s">
        <v>16</v>
      </c>
      <c r="M1" s="11" t="s">
        <v>43</v>
      </c>
      <c r="N1" s="10" t="s">
        <v>44</v>
      </c>
      <c r="O1" s="10" t="s">
        <v>45</v>
      </c>
      <c r="Q1" s="39" t="s">
        <v>81</v>
      </c>
      <c r="R1" s="39" t="s">
        <v>16</v>
      </c>
      <c r="S1" s="39" t="s">
        <v>17</v>
      </c>
      <c r="T1" s="39" t="s">
        <v>82</v>
      </c>
      <c r="U1" s="39" t="s">
        <v>83</v>
      </c>
      <c r="V1" s="39" t="s">
        <v>84</v>
      </c>
      <c r="W1" s="39" t="s">
        <v>85</v>
      </c>
      <c r="X1" s="39" t="s">
        <v>86</v>
      </c>
      <c r="Y1" s="39" t="s">
        <v>87</v>
      </c>
      <c r="Z1" s="39" t="s">
        <v>44</v>
      </c>
      <c r="AA1" s="39" t="s">
        <v>45</v>
      </c>
    </row>
    <row r="2" spans="1:27" ht="18" customHeight="1" x14ac:dyDescent="0.25">
      <c r="A2" s="2">
        <v>2020</v>
      </c>
      <c r="B2" s="2" t="s">
        <v>0</v>
      </c>
      <c r="C2" s="2" t="s">
        <v>14</v>
      </c>
      <c r="D2" s="3" t="s">
        <v>36</v>
      </c>
      <c r="E2" s="4">
        <v>3566</v>
      </c>
      <c r="F2" s="4">
        <v>5492.76</v>
      </c>
      <c r="G2" s="4">
        <v>5126.576</v>
      </c>
      <c r="H2" s="4">
        <v>1098.5520000000001</v>
      </c>
      <c r="I2" s="5" t="s">
        <v>40</v>
      </c>
      <c r="L2" s="12">
        <v>2020</v>
      </c>
      <c r="M2" s="12" t="s">
        <v>46</v>
      </c>
      <c r="N2" s="13">
        <v>364236</v>
      </c>
      <c r="O2" s="14">
        <v>501558.1999999999</v>
      </c>
      <c r="Q2" s="40" t="s">
        <v>88</v>
      </c>
      <c r="R2" s="40">
        <v>2020</v>
      </c>
      <c r="S2" s="40" t="s">
        <v>3</v>
      </c>
      <c r="T2" s="40" t="s">
        <v>89</v>
      </c>
      <c r="U2" s="40" t="s">
        <v>90</v>
      </c>
      <c r="V2" s="40" t="s">
        <v>91</v>
      </c>
      <c r="W2" s="40" t="s">
        <v>92</v>
      </c>
      <c r="X2" s="40" t="s">
        <v>93</v>
      </c>
      <c r="Y2" s="40" t="s">
        <v>94</v>
      </c>
      <c r="Z2" s="40">
        <v>350</v>
      </c>
      <c r="AA2" s="40">
        <v>500.5</v>
      </c>
    </row>
    <row r="3" spans="1:27" ht="18" customHeight="1" x14ac:dyDescent="0.25">
      <c r="A3" s="2">
        <v>2020</v>
      </c>
      <c r="B3" s="2" t="s">
        <v>0</v>
      </c>
      <c r="C3" s="2" t="s">
        <v>14</v>
      </c>
      <c r="D3" s="3" t="s">
        <v>37</v>
      </c>
      <c r="E3" s="4">
        <v>2498</v>
      </c>
      <c r="F3" s="4">
        <v>9600</v>
      </c>
      <c r="G3" s="4">
        <v>8960</v>
      </c>
      <c r="H3" s="4">
        <v>1920</v>
      </c>
      <c r="I3" s="5" t="s">
        <v>40</v>
      </c>
      <c r="L3" s="12">
        <v>2020</v>
      </c>
      <c r="M3" s="12" t="s">
        <v>47</v>
      </c>
      <c r="N3" s="13">
        <v>197480</v>
      </c>
      <c r="O3" s="14">
        <v>360897.68000000005</v>
      </c>
      <c r="Q3" s="40" t="s">
        <v>88</v>
      </c>
      <c r="R3" s="40">
        <v>2020</v>
      </c>
      <c r="S3" s="40" t="s">
        <v>3</v>
      </c>
      <c r="T3" s="40" t="s">
        <v>89</v>
      </c>
      <c r="U3" s="40" t="s">
        <v>90</v>
      </c>
      <c r="V3" s="40" t="s">
        <v>91</v>
      </c>
      <c r="W3" s="40" t="s">
        <v>92</v>
      </c>
      <c r="X3" s="40" t="s">
        <v>93</v>
      </c>
      <c r="Y3" s="40" t="s">
        <v>94</v>
      </c>
      <c r="Z3" s="40">
        <v>344</v>
      </c>
      <c r="AA3" s="40">
        <v>491.91999999999996</v>
      </c>
    </row>
    <row r="4" spans="1:27" ht="18" customHeight="1" x14ac:dyDescent="0.25">
      <c r="A4" s="2">
        <v>2020</v>
      </c>
      <c r="B4" s="2" t="s">
        <v>0</v>
      </c>
      <c r="C4" s="2" t="s">
        <v>13</v>
      </c>
      <c r="D4" s="3" t="s">
        <v>35</v>
      </c>
      <c r="E4" s="4">
        <v>1245</v>
      </c>
      <c r="F4" s="4">
        <v>5492.6399999999994</v>
      </c>
      <c r="G4" s="4">
        <v>5126.4639999999999</v>
      </c>
      <c r="H4" s="4">
        <v>1098.528</v>
      </c>
      <c r="I4" s="5" t="s">
        <v>40</v>
      </c>
      <c r="L4" s="12">
        <v>2020</v>
      </c>
      <c r="M4" s="12" t="s">
        <v>48</v>
      </c>
      <c r="N4" s="13">
        <v>187412</v>
      </c>
      <c r="O4" s="14">
        <v>227490.12000000002</v>
      </c>
      <c r="Q4" s="40" t="s">
        <v>95</v>
      </c>
      <c r="R4" s="40">
        <v>2020</v>
      </c>
      <c r="S4" s="40" t="s">
        <v>3</v>
      </c>
      <c r="T4" s="40" t="s">
        <v>89</v>
      </c>
      <c r="U4" s="40" t="s">
        <v>90</v>
      </c>
      <c r="V4" s="40" t="s">
        <v>91</v>
      </c>
      <c r="W4" s="40" t="s">
        <v>92</v>
      </c>
      <c r="X4" s="40" t="s">
        <v>93</v>
      </c>
      <c r="Y4" s="40" t="s">
        <v>96</v>
      </c>
      <c r="Z4" s="40">
        <v>236</v>
      </c>
      <c r="AA4" s="40">
        <v>337.48</v>
      </c>
    </row>
    <row r="5" spans="1:27" ht="18" customHeight="1" x14ac:dyDescent="0.25">
      <c r="A5" s="2">
        <v>2020</v>
      </c>
      <c r="B5" s="2" t="s">
        <v>0</v>
      </c>
      <c r="C5" s="2" t="s">
        <v>38</v>
      </c>
      <c r="D5" s="6" t="s">
        <v>30</v>
      </c>
      <c r="E5" s="7">
        <v>644</v>
      </c>
      <c r="F5" s="7">
        <v>6892.2</v>
      </c>
      <c r="G5" s="7">
        <v>6432.72</v>
      </c>
      <c r="H5" s="4">
        <v>1378.44</v>
      </c>
      <c r="I5" s="5" t="s">
        <v>40</v>
      </c>
      <c r="L5" s="12">
        <v>2020</v>
      </c>
      <c r="M5" s="12" t="s">
        <v>49</v>
      </c>
      <c r="N5" s="13">
        <v>167840</v>
      </c>
      <c r="O5" s="14">
        <v>281795.8000000001</v>
      </c>
      <c r="Q5" s="40" t="s">
        <v>95</v>
      </c>
      <c r="R5" s="40">
        <v>2020</v>
      </c>
      <c r="S5" s="40" t="s">
        <v>3</v>
      </c>
      <c r="T5" s="40" t="s">
        <v>89</v>
      </c>
      <c r="U5" s="40" t="s">
        <v>90</v>
      </c>
      <c r="V5" s="40" t="s">
        <v>91</v>
      </c>
      <c r="W5" s="40" t="s">
        <v>92</v>
      </c>
      <c r="X5" s="40" t="s">
        <v>93</v>
      </c>
      <c r="Y5" s="40" t="s">
        <v>96</v>
      </c>
      <c r="Z5" s="40">
        <v>284</v>
      </c>
      <c r="AA5" s="40">
        <v>406.12</v>
      </c>
    </row>
    <row r="6" spans="1:27" ht="18" customHeight="1" x14ac:dyDescent="0.25">
      <c r="A6" s="2">
        <v>2020</v>
      </c>
      <c r="B6" s="2" t="s">
        <v>0</v>
      </c>
      <c r="C6" s="2" t="s">
        <v>12</v>
      </c>
      <c r="D6" s="6" t="s">
        <v>29</v>
      </c>
      <c r="E6" s="7">
        <v>643</v>
      </c>
      <c r="F6" s="7">
        <v>7700</v>
      </c>
      <c r="G6" s="7">
        <v>7840</v>
      </c>
      <c r="H6" s="4">
        <v>1540</v>
      </c>
      <c r="I6" s="5" t="s">
        <v>40</v>
      </c>
      <c r="L6" s="12">
        <v>2020</v>
      </c>
      <c r="M6" s="12" t="s">
        <v>50</v>
      </c>
      <c r="N6" s="13">
        <v>126472</v>
      </c>
      <c r="O6" s="14">
        <v>206264.59999999995</v>
      </c>
      <c r="Q6" s="40" t="s">
        <v>97</v>
      </c>
      <c r="R6" s="40">
        <v>2020</v>
      </c>
      <c r="S6" s="40" t="s">
        <v>3</v>
      </c>
      <c r="T6" s="40" t="s">
        <v>89</v>
      </c>
      <c r="U6" s="40" t="s">
        <v>90</v>
      </c>
      <c r="V6" s="40" t="s">
        <v>91</v>
      </c>
      <c r="W6" s="40" t="s">
        <v>92</v>
      </c>
      <c r="X6" s="40" t="s">
        <v>93</v>
      </c>
      <c r="Y6" s="40" t="s">
        <v>96</v>
      </c>
      <c r="Z6" s="40">
        <v>238</v>
      </c>
      <c r="AA6" s="40">
        <v>340.34000000000003</v>
      </c>
    </row>
    <row r="7" spans="1:27" ht="18" customHeight="1" x14ac:dyDescent="0.25">
      <c r="A7" s="2">
        <v>2020</v>
      </c>
      <c r="B7" s="2" t="s">
        <v>0</v>
      </c>
      <c r="C7" s="2" t="s">
        <v>38</v>
      </c>
      <c r="D7" s="6" t="s">
        <v>31</v>
      </c>
      <c r="E7" s="7">
        <v>455</v>
      </c>
      <c r="F7" s="7">
        <v>5265.39</v>
      </c>
      <c r="G7" s="7">
        <v>5128.0320000000002</v>
      </c>
      <c r="H7" s="4">
        <v>1053.0780000000002</v>
      </c>
      <c r="I7" s="5" t="s">
        <v>40</v>
      </c>
      <c r="L7" s="12">
        <v>2020</v>
      </c>
      <c r="M7" s="12" t="s">
        <v>51</v>
      </c>
      <c r="N7" s="13">
        <v>125960</v>
      </c>
      <c r="O7" s="14">
        <v>202419.35999999975</v>
      </c>
      <c r="Q7" s="40" t="s">
        <v>88</v>
      </c>
      <c r="R7" s="40">
        <v>2020</v>
      </c>
      <c r="S7" s="40" t="s">
        <v>3</v>
      </c>
      <c r="T7" s="40" t="s">
        <v>89</v>
      </c>
      <c r="U7" s="40" t="s">
        <v>90</v>
      </c>
      <c r="V7" s="40" t="s">
        <v>91</v>
      </c>
      <c r="W7" s="40" t="s">
        <v>92</v>
      </c>
      <c r="X7" s="40" t="s">
        <v>93</v>
      </c>
      <c r="Y7" s="40" t="s">
        <v>96</v>
      </c>
      <c r="Z7" s="40">
        <v>280</v>
      </c>
      <c r="AA7" s="40">
        <v>400.4</v>
      </c>
    </row>
    <row r="8" spans="1:27" ht="18" customHeight="1" x14ac:dyDescent="0.25">
      <c r="A8" s="2">
        <v>2020</v>
      </c>
      <c r="B8" s="2" t="s">
        <v>0</v>
      </c>
      <c r="C8" s="2" t="s">
        <v>12</v>
      </c>
      <c r="D8" s="6" t="s">
        <v>28</v>
      </c>
      <c r="E8" s="8">
        <v>345</v>
      </c>
      <c r="F8" s="8">
        <v>9016</v>
      </c>
      <c r="G8" s="8">
        <v>7840</v>
      </c>
      <c r="H8" s="4">
        <v>1803.2</v>
      </c>
      <c r="I8" s="5" t="s">
        <v>40</v>
      </c>
      <c r="L8" s="12">
        <v>2021</v>
      </c>
      <c r="M8" s="12" t="s">
        <v>46</v>
      </c>
      <c r="N8" s="13">
        <v>342724</v>
      </c>
      <c r="O8" s="14">
        <v>509978.03999999992</v>
      </c>
      <c r="Q8" s="40" t="s">
        <v>88</v>
      </c>
      <c r="R8" s="40">
        <v>2020</v>
      </c>
      <c r="S8" s="40" t="s">
        <v>3</v>
      </c>
      <c r="T8" s="40" t="s">
        <v>89</v>
      </c>
      <c r="U8" s="40" t="s">
        <v>90</v>
      </c>
      <c r="V8" s="40" t="s">
        <v>91</v>
      </c>
      <c r="W8" s="40" t="s">
        <v>92</v>
      </c>
      <c r="X8" s="40" t="s">
        <v>93</v>
      </c>
      <c r="Y8" s="40" t="s">
        <v>96</v>
      </c>
      <c r="Z8" s="40">
        <v>208</v>
      </c>
      <c r="AA8" s="40">
        <v>297.44</v>
      </c>
    </row>
    <row r="9" spans="1:27" ht="18" customHeight="1" x14ac:dyDescent="0.25">
      <c r="A9" s="2">
        <v>2020</v>
      </c>
      <c r="B9" s="2" t="s">
        <v>0</v>
      </c>
      <c r="C9" s="2" t="s">
        <v>13</v>
      </c>
      <c r="D9" s="3" t="s">
        <v>33</v>
      </c>
      <c r="E9" s="4">
        <v>122</v>
      </c>
      <c r="F9" s="4">
        <v>2696.75</v>
      </c>
      <c r="G9" s="4">
        <v>112</v>
      </c>
      <c r="H9" s="4">
        <v>539.35</v>
      </c>
      <c r="I9" s="5" t="s">
        <v>40</v>
      </c>
      <c r="L9" s="12">
        <v>2021</v>
      </c>
      <c r="M9" s="12" t="s">
        <v>47</v>
      </c>
      <c r="N9" s="13">
        <v>238460</v>
      </c>
      <c r="O9" s="14">
        <v>280188.47999999992</v>
      </c>
      <c r="Q9" s="40" t="s">
        <v>95</v>
      </c>
      <c r="R9" s="40">
        <v>2020</v>
      </c>
      <c r="S9" s="40" t="s">
        <v>3</v>
      </c>
      <c r="T9" s="40" t="s">
        <v>89</v>
      </c>
      <c r="U9" s="40" t="s">
        <v>90</v>
      </c>
      <c r="V9" s="40" t="s">
        <v>91</v>
      </c>
      <c r="W9" s="40" t="s">
        <v>92</v>
      </c>
      <c r="X9" s="40" t="s">
        <v>93</v>
      </c>
      <c r="Y9" s="40" t="s">
        <v>94</v>
      </c>
      <c r="Z9" s="40">
        <v>354</v>
      </c>
      <c r="AA9" s="40">
        <v>526.24</v>
      </c>
    </row>
    <row r="10" spans="1:27" ht="18" customHeight="1" x14ac:dyDescent="0.25">
      <c r="A10" s="2">
        <v>2020</v>
      </c>
      <c r="B10" s="2" t="s">
        <v>0</v>
      </c>
      <c r="C10" s="2" t="s">
        <v>15</v>
      </c>
      <c r="D10" s="6" t="s">
        <v>26</v>
      </c>
      <c r="E10" s="7">
        <v>78</v>
      </c>
      <c r="F10" s="7">
        <v>5492.6399999999994</v>
      </c>
      <c r="G10" s="7">
        <v>5126.4639999999999</v>
      </c>
      <c r="H10" s="4">
        <v>1098.528</v>
      </c>
      <c r="I10" s="5" t="s">
        <v>40</v>
      </c>
      <c r="L10" s="12">
        <v>2021</v>
      </c>
      <c r="M10" s="12" t="s">
        <v>48</v>
      </c>
      <c r="N10" s="13">
        <v>231288</v>
      </c>
      <c r="O10" s="14">
        <v>209586.52000000019</v>
      </c>
      <c r="Q10" s="40" t="s">
        <v>88</v>
      </c>
      <c r="R10" s="40">
        <v>2020</v>
      </c>
      <c r="S10" s="40" t="s">
        <v>3</v>
      </c>
      <c r="T10" s="40" t="s">
        <v>89</v>
      </c>
      <c r="U10" s="40" t="s">
        <v>90</v>
      </c>
      <c r="V10" s="40" t="s">
        <v>91</v>
      </c>
      <c r="W10" s="40" t="s">
        <v>92</v>
      </c>
      <c r="X10" s="40" t="s">
        <v>93</v>
      </c>
      <c r="Y10" s="40" t="s">
        <v>94</v>
      </c>
      <c r="Z10" s="40">
        <v>348</v>
      </c>
      <c r="AA10" s="40">
        <v>526.24</v>
      </c>
    </row>
    <row r="11" spans="1:27" ht="18" customHeight="1" x14ac:dyDescent="0.25">
      <c r="A11" s="2">
        <v>2020</v>
      </c>
      <c r="B11" s="2" t="s">
        <v>0</v>
      </c>
      <c r="C11" s="2" t="s">
        <v>15</v>
      </c>
      <c r="D11" s="6" t="s">
        <v>24</v>
      </c>
      <c r="E11" s="7">
        <v>76</v>
      </c>
      <c r="F11" s="7">
        <v>5492.28</v>
      </c>
      <c r="G11" s="7">
        <v>5126.1279999999997</v>
      </c>
      <c r="H11" s="4">
        <v>1098.4559999999999</v>
      </c>
      <c r="I11" s="5" t="s">
        <v>40</v>
      </c>
      <c r="L11" s="12">
        <v>2021</v>
      </c>
      <c r="M11" s="12" t="s">
        <v>49</v>
      </c>
      <c r="N11" s="13">
        <v>210228</v>
      </c>
      <c r="O11" s="14">
        <v>273633.36</v>
      </c>
      <c r="Q11" s="40" t="s">
        <v>97</v>
      </c>
      <c r="R11" s="40">
        <v>2020</v>
      </c>
      <c r="S11" s="40" t="s">
        <v>3</v>
      </c>
      <c r="T11" s="40" t="s">
        <v>89</v>
      </c>
      <c r="U11" s="40" t="s">
        <v>90</v>
      </c>
      <c r="V11" s="40" t="s">
        <v>91</v>
      </c>
      <c r="W11" s="40" t="s">
        <v>92</v>
      </c>
      <c r="X11" s="40" t="s">
        <v>93</v>
      </c>
      <c r="Y11" s="40" t="s">
        <v>94</v>
      </c>
      <c r="Z11" s="40">
        <v>342</v>
      </c>
      <c r="AA11" s="40">
        <v>526.24</v>
      </c>
    </row>
    <row r="12" spans="1:27" ht="18" customHeight="1" x14ac:dyDescent="0.25">
      <c r="A12" s="2">
        <v>2020</v>
      </c>
      <c r="B12" s="2" t="s">
        <v>0</v>
      </c>
      <c r="C12" s="2" t="s">
        <v>15</v>
      </c>
      <c r="D12" s="6" t="s">
        <v>25</v>
      </c>
      <c r="E12" s="7">
        <v>46</v>
      </c>
      <c r="F12" s="7">
        <v>240</v>
      </c>
      <c r="G12" s="7">
        <v>224</v>
      </c>
      <c r="H12" s="4">
        <v>48</v>
      </c>
      <c r="I12" s="5" t="s">
        <v>40</v>
      </c>
      <c r="L12" s="12">
        <v>2021</v>
      </c>
      <c r="M12" s="12" t="s">
        <v>51</v>
      </c>
      <c r="N12" s="13">
        <v>135984</v>
      </c>
      <c r="O12" s="14">
        <v>204158.23999999973</v>
      </c>
      <c r="Q12" s="40" t="s">
        <v>98</v>
      </c>
      <c r="R12" s="40">
        <v>2020</v>
      </c>
      <c r="S12" s="40" t="s">
        <v>3</v>
      </c>
      <c r="T12" s="40" t="s">
        <v>89</v>
      </c>
      <c r="U12" s="40" t="s">
        <v>90</v>
      </c>
      <c r="V12" s="40" t="s">
        <v>91</v>
      </c>
      <c r="W12" s="40" t="s">
        <v>92</v>
      </c>
      <c r="X12" s="40" t="s">
        <v>93</v>
      </c>
      <c r="Y12" s="40" t="s">
        <v>96</v>
      </c>
      <c r="Z12" s="40">
        <v>677</v>
      </c>
      <c r="AA12" s="40">
        <v>968.11</v>
      </c>
    </row>
    <row r="13" spans="1:27" ht="18" customHeight="1" x14ac:dyDescent="0.25">
      <c r="A13" s="2">
        <v>2020</v>
      </c>
      <c r="B13" s="2" t="s">
        <v>0</v>
      </c>
      <c r="C13" s="2" t="s">
        <v>15</v>
      </c>
      <c r="D13" s="6" t="s">
        <v>23</v>
      </c>
      <c r="E13" s="7">
        <v>34</v>
      </c>
      <c r="F13" s="7">
        <v>5492.16</v>
      </c>
      <c r="G13" s="7">
        <v>5126.0160000000005</v>
      </c>
      <c r="H13" s="4">
        <v>1098.432</v>
      </c>
      <c r="I13" s="5" t="s">
        <v>40</v>
      </c>
      <c r="L13" s="12">
        <v>2021</v>
      </c>
      <c r="M13" s="12" t="s">
        <v>50</v>
      </c>
      <c r="N13" s="13">
        <v>128888</v>
      </c>
      <c r="O13" s="14">
        <v>275347.0400000001</v>
      </c>
      <c r="Q13" s="40" t="s">
        <v>97</v>
      </c>
      <c r="R13" s="40">
        <v>2020</v>
      </c>
      <c r="S13" s="40" t="s">
        <v>3</v>
      </c>
      <c r="T13" s="40" t="s">
        <v>89</v>
      </c>
      <c r="U13" s="40" t="s">
        <v>90</v>
      </c>
      <c r="V13" s="40" t="s">
        <v>91</v>
      </c>
      <c r="W13" s="40" t="s">
        <v>92</v>
      </c>
      <c r="X13" s="40" t="s">
        <v>93</v>
      </c>
      <c r="Y13" s="40" t="s">
        <v>96</v>
      </c>
      <c r="Z13" s="40">
        <v>710</v>
      </c>
      <c r="AA13" s="40">
        <v>1015.3</v>
      </c>
    </row>
    <row r="14" spans="1:27" ht="18" customHeight="1" x14ac:dyDescent="0.25">
      <c r="A14" s="2">
        <v>2020</v>
      </c>
      <c r="B14" s="2" t="s">
        <v>0</v>
      </c>
      <c r="C14" s="2" t="s">
        <v>13</v>
      </c>
      <c r="D14" s="3" t="s">
        <v>34</v>
      </c>
      <c r="E14" s="4">
        <v>7</v>
      </c>
      <c r="F14" s="4">
        <v>3666.3</v>
      </c>
      <c r="G14" s="4">
        <v>224</v>
      </c>
      <c r="H14" s="4">
        <v>733.2600000000001</v>
      </c>
      <c r="I14" s="5" t="s">
        <v>40</v>
      </c>
      <c r="L14" s="12">
        <v>2022</v>
      </c>
      <c r="M14" s="12" t="s">
        <v>46</v>
      </c>
      <c r="N14" s="13">
        <v>365892</v>
      </c>
      <c r="O14" s="14">
        <v>524449.6399999999</v>
      </c>
      <c r="Q14" s="40" t="s">
        <v>95</v>
      </c>
      <c r="R14" s="40">
        <v>2020</v>
      </c>
      <c r="S14" s="40" t="s">
        <v>3</v>
      </c>
      <c r="T14" s="40" t="s">
        <v>89</v>
      </c>
      <c r="U14" s="40" t="s">
        <v>90</v>
      </c>
      <c r="V14" s="40" t="s">
        <v>91</v>
      </c>
      <c r="W14" s="40" t="s">
        <v>92</v>
      </c>
      <c r="X14" s="40" t="s">
        <v>93</v>
      </c>
      <c r="Y14" s="40" t="s">
        <v>96</v>
      </c>
      <c r="Z14" s="40">
        <v>763</v>
      </c>
      <c r="AA14" s="40">
        <v>1091.0899999999999</v>
      </c>
    </row>
    <row r="15" spans="1:27" ht="18" customHeight="1" x14ac:dyDescent="0.25">
      <c r="A15" s="2">
        <v>2020</v>
      </c>
      <c r="B15" s="2" t="s">
        <v>0</v>
      </c>
      <c r="C15" s="2" t="s">
        <v>32</v>
      </c>
      <c r="D15" s="6" t="s">
        <v>32</v>
      </c>
      <c r="E15" s="7">
        <v>3</v>
      </c>
      <c r="F15" s="7">
        <v>7260</v>
      </c>
      <c r="G15" s="7">
        <v>7392</v>
      </c>
      <c r="H15" s="4">
        <v>1452</v>
      </c>
      <c r="I15" s="5" t="s">
        <v>40</v>
      </c>
      <c r="L15" s="12">
        <v>2022</v>
      </c>
      <c r="M15" s="12" t="s">
        <v>48</v>
      </c>
      <c r="N15" s="13">
        <v>188312</v>
      </c>
      <c r="O15" s="14">
        <v>201424.08000000007</v>
      </c>
      <c r="Q15" s="40" t="s">
        <v>95</v>
      </c>
      <c r="R15" s="40">
        <v>2020</v>
      </c>
      <c r="S15" s="40" t="s">
        <v>3</v>
      </c>
      <c r="T15" s="40" t="s">
        <v>89</v>
      </c>
      <c r="U15" s="40" t="s">
        <v>90</v>
      </c>
      <c r="V15" s="40" t="s">
        <v>91</v>
      </c>
      <c r="W15" s="40" t="s">
        <v>92</v>
      </c>
      <c r="X15" s="40" t="s">
        <v>93</v>
      </c>
      <c r="Y15" s="40" t="s">
        <v>94</v>
      </c>
      <c r="Z15" s="40">
        <v>351</v>
      </c>
      <c r="AA15" s="40">
        <v>501.93</v>
      </c>
    </row>
    <row r="16" spans="1:27" ht="18" customHeight="1" x14ac:dyDescent="0.25">
      <c r="A16" s="2">
        <v>2020</v>
      </c>
      <c r="B16" s="2" t="s">
        <v>0</v>
      </c>
      <c r="C16" s="2" t="s">
        <v>15</v>
      </c>
      <c r="D16" s="6" t="s">
        <v>27</v>
      </c>
      <c r="E16" s="7">
        <v>3</v>
      </c>
      <c r="F16" s="7">
        <v>5035.0300000000007</v>
      </c>
      <c r="G16" s="7">
        <v>5126.576</v>
      </c>
      <c r="H16" s="4">
        <v>1007.0060000000002</v>
      </c>
      <c r="I16" s="5" t="s">
        <v>40</v>
      </c>
      <c r="L16" s="12">
        <v>2022</v>
      </c>
      <c r="M16" s="12" t="s">
        <v>47</v>
      </c>
      <c r="N16" s="13">
        <v>387584</v>
      </c>
      <c r="O16" s="14">
        <v>700000</v>
      </c>
      <c r="Q16" s="40" t="s">
        <v>97</v>
      </c>
      <c r="R16" s="40">
        <v>2020</v>
      </c>
      <c r="S16" s="40" t="s">
        <v>3</v>
      </c>
      <c r="T16" s="40" t="s">
        <v>89</v>
      </c>
      <c r="U16" s="40" t="s">
        <v>90</v>
      </c>
      <c r="V16" s="40" t="s">
        <v>91</v>
      </c>
      <c r="W16" s="40" t="s">
        <v>92</v>
      </c>
      <c r="X16" s="40" t="s">
        <v>93</v>
      </c>
      <c r="Y16" s="40" t="s">
        <v>94</v>
      </c>
      <c r="Z16" s="40">
        <v>345</v>
      </c>
      <c r="AA16" s="40">
        <v>493.35</v>
      </c>
    </row>
    <row r="17" spans="1:27" ht="18" customHeight="1" x14ac:dyDescent="0.25">
      <c r="A17" s="2">
        <v>2020</v>
      </c>
      <c r="B17" s="2" t="s">
        <v>1</v>
      </c>
      <c r="C17" s="2" t="s">
        <v>14</v>
      </c>
      <c r="D17" s="3" t="s">
        <v>36</v>
      </c>
      <c r="E17" s="4">
        <v>3566</v>
      </c>
      <c r="F17" s="4">
        <v>5035.0300000000007</v>
      </c>
      <c r="G17" s="4">
        <v>5126.576</v>
      </c>
      <c r="H17" s="4">
        <v>1007.0060000000002</v>
      </c>
      <c r="I17" s="5" t="s">
        <v>40</v>
      </c>
      <c r="L17" s="12">
        <v>2022</v>
      </c>
      <c r="M17" s="12" t="s">
        <v>49</v>
      </c>
      <c r="N17" s="13">
        <v>178572</v>
      </c>
      <c r="O17" s="14">
        <v>255357.95999999996</v>
      </c>
      <c r="Q17" s="40" t="s">
        <v>88</v>
      </c>
      <c r="R17" s="40">
        <v>2020</v>
      </c>
      <c r="S17" s="40" t="s">
        <v>3</v>
      </c>
      <c r="T17" s="40" t="s">
        <v>89</v>
      </c>
      <c r="U17" s="40" t="s">
        <v>90</v>
      </c>
      <c r="V17" s="40" t="s">
        <v>91</v>
      </c>
      <c r="W17" s="40" t="s">
        <v>92</v>
      </c>
      <c r="X17" s="40" t="s">
        <v>93</v>
      </c>
      <c r="Y17" s="40" t="s">
        <v>94</v>
      </c>
      <c r="Z17" s="40">
        <v>339</v>
      </c>
      <c r="AA17" s="40">
        <v>484.77</v>
      </c>
    </row>
    <row r="18" spans="1:27" ht="18" customHeight="1" x14ac:dyDescent="0.25">
      <c r="A18" s="2">
        <v>2020</v>
      </c>
      <c r="B18" s="2" t="s">
        <v>1</v>
      </c>
      <c r="C18" s="2" t="s">
        <v>14</v>
      </c>
      <c r="D18" s="3" t="s">
        <v>37</v>
      </c>
      <c r="E18" s="4">
        <v>2498</v>
      </c>
      <c r="F18" s="4">
        <v>8800</v>
      </c>
      <c r="G18" s="4">
        <v>8960</v>
      </c>
      <c r="H18" s="4">
        <v>1760</v>
      </c>
      <c r="I18" s="5" t="s">
        <v>40</v>
      </c>
      <c r="L18" s="12">
        <v>2022</v>
      </c>
      <c r="M18" s="12" t="s">
        <v>50</v>
      </c>
      <c r="N18" s="13">
        <v>127296</v>
      </c>
      <c r="O18" s="14">
        <v>181256.00000000003</v>
      </c>
      <c r="Q18" s="40" t="s">
        <v>95</v>
      </c>
      <c r="R18" s="40">
        <v>2020</v>
      </c>
      <c r="S18" s="40" t="s">
        <v>3</v>
      </c>
      <c r="T18" s="40" t="s">
        <v>89</v>
      </c>
      <c r="U18" s="40" t="s">
        <v>90</v>
      </c>
      <c r="V18" s="40" t="s">
        <v>91</v>
      </c>
      <c r="W18" s="40" t="s">
        <v>92</v>
      </c>
      <c r="X18" s="40" t="s">
        <v>93</v>
      </c>
      <c r="Y18" s="40" t="s">
        <v>96</v>
      </c>
      <c r="Z18" s="40">
        <v>237</v>
      </c>
      <c r="AA18" s="40">
        <v>338.90999999999997</v>
      </c>
    </row>
    <row r="19" spans="1:27" ht="18" customHeight="1" x14ac:dyDescent="0.25">
      <c r="A19" s="2">
        <v>2020</v>
      </c>
      <c r="B19" s="2" t="s">
        <v>1</v>
      </c>
      <c r="C19" s="2" t="s">
        <v>13</v>
      </c>
      <c r="D19" s="3" t="s">
        <v>35</v>
      </c>
      <c r="E19" s="4">
        <v>1245</v>
      </c>
      <c r="F19" s="4">
        <v>5034.92</v>
      </c>
      <c r="G19" s="4">
        <v>5126.4639999999999</v>
      </c>
      <c r="H19" s="4">
        <v>1006.984</v>
      </c>
      <c r="I19" s="5" t="s">
        <v>40</v>
      </c>
      <c r="L19" s="12">
        <v>2022</v>
      </c>
      <c r="M19" s="12" t="s">
        <v>51</v>
      </c>
      <c r="N19" s="13">
        <v>125136</v>
      </c>
      <c r="O19" s="14">
        <v>199811.0399999998</v>
      </c>
      <c r="Q19" s="40" t="s">
        <v>95</v>
      </c>
      <c r="R19" s="40">
        <v>2020</v>
      </c>
      <c r="S19" s="40" t="s">
        <v>3</v>
      </c>
      <c r="T19" s="40" t="s">
        <v>89</v>
      </c>
      <c r="U19" s="40" t="s">
        <v>90</v>
      </c>
      <c r="V19" s="40" t="s">
        <v>91</v>
      </c>
      <c r="W19" s="40" t="s">
        <v>92</v>
      </c>
      <c r="X19" s="40" t="s">
        <v>93</v>
      </c>
      <c r="Y19" s="40" t="s">
        <v>96</v>
      </c>
      <c r="Z19" s="40">
        <v>749</v>
      </c>
      <c r="AA19" s="40">
        <v>526.24</v>
      </c>
    </row>
    <row r="20" spans="1:27" ht="18" customHeight="1" x14ac:dyDescent="0.25">
      <c r="A20" s="2">
        <v>2020</v>
      </c>
      <c r="B20" s="2" t="s">
        <v>1</v>
      </c>
      <c r="C20" s="2" t="s">
        <v>38</v>
      </c>
      <c r="D20" s="6" t="s">
        <v>30</v>
      </c>
      <c r="E20" s="7">
        <v>644</v>
      </c>
      <c r="F20" s="7">
        <v>6317.85</v>
      </c>
      <c r="G20" s="7">
        <v>6432.72</v>
      </c>
      <c r="H20" s="4">
        <v>1263.5700000000002</v>
      </c>
      <c r="I20" s="5" t="s">
        <v>40</v>
      </c>
      <c r="L20" s="12">
        <v>2023</v>
      </c>
      <c r="M20" s="12" t="s">
        <v>46</v>
      </c>
      <c r="N20" s="13">
        <v>204528</v>
      </c>
      <c r="O20" s="14">
        <v>292475.04000000004</v>
      </c>
      <c r="Q20" s="40" t="s">
        <v>98</v>
      </c>
      <c r="R20" s="40">
        <v>2020</v>
      </c>
      <c r="S20" s="40" t="s">
        <v>3</v>
      </c>
      <c r="T20" s="40" t="s">
        <v>89</v>
      </c>
      <c r="U20" s="40" t="s">
        <v>90</v>
      </c>
      <c r="V20" s="40" t="s">
        <v>91</v>
      </c>
      <c r="W20" s="40" t="s">
        <v>92</v>
      </c>
      <c r="X20" s="40" t="s">
        <v>93</v>
      </c>
      <c r="Y20" s="40" t="s">
        <v>96</v>
      </c>
      <c r="Z20" s="40">
        <v>803</v>
      </c>
      <c r="AA20" s="40">
        <v>526.24</v>
      </c>
    </row>
    <row r="21" spans="1:27" ht="18" customHeight="1" x14ac:dyDescent="0.25">
      <c r="A21" s="2">
        <v>2020</v>
      </c>
      <c r="B21" s="2" t="s">
        <v>1</v>
      </c>
      <c r="C21" s="2" t="s">
        <v>12</v>
      </c>
      <c r="D21" s="6" t="s">
        <v>29</v>
      </c>
      <c r="E21" s="7">
        <v>643</v>
      </c>
      <c r="F21" s="7">
        <v>7000</v>
      </c>
      <c r="G21" s="7">
        <v>7840</v>
      </c>
      <c r="H21" s="4">
        <v>1400</v>
      </c>
      <c r="I21" s="5" t="s">
        <v>40</v>
      </c>
      <c r="L21" s="12">
        <v>2023</v>
      </c>
      <c r="M21" s="12" t="s">
        <v>49</v>
      </c>
      <c r="N21" s="13">
        <v>129304</v>
      </c>
      <c r="O21" s="14">
        <v>184904.72</v>
      </c>
      <c r="Q21" s="40" t="s">
        <v>88</v>
      </c>
      <c r="R21" s="40">
        <v>2020</v>
      </c>
      <c r="S21" s="40" t="s">
        <v>3</v>
      </c>
      <c r="T21" s="40" t="s">
        <v>89</v>
      </c>
      <c r="U21" s="40" t="s">
        <v>90</v>
      </c>
      <c r="V21" s="40" t="s">
        <v>91</v>
      </c>
      <c r="W21" s="40" t="s">
        <v>92</v>
      </c>
      <c r="X21" s="40" t="s">
        <v>93</v>
      </c>
      <c r="Y21" s="40" t="s">
        <v>96</v>
      </c>
      <c r="Z21" s="40">
        <v>235</v>
      </c>
      <c r="AA21" s="40">
        <v>336.05</v>
      </c>
    </row>
    <row r="22" spans="1:27" ht="18" customHeight="1" x14ac:dyDescent="0.25">
      <c r="A22" s="2">
        <v>2020</v>
      </c>
      <c r="B22" s="2" t="s">
        <v>1</v>
      </c>
      <c r="C22" s="2" t="s">
        <v>38</v>
      </c>
      <c r="D22" s="6" t="s">
        <v>31</v>
      </c>
      <c r="E22" s="7">
        <v>455</v>
      </c>
      <c r="F22" s="7">
        <v>4578.6000000000004</v>
      </c>
      <c r="G22" s="7">
        <v>5128.0320000000002</v>
      </c>
      <c r="H22" s="4">
        <v>915.72000000000014</v>
      </c>
      <c r="I22" s="5" t="s">
        <v>40</v>
      </c>
      <c r="L22" s="12">
        <v>2023</v>
      </c>
      <c r="M22" s="12" t="s">
        <v>47</v>
      </c>
      <c r="N22" s="13">
        <v>127904</v>
      </c>
      <c r="O22" s="14">
        <v>182902.72000000003</v>
      </c>
      <c r="Q22" s="40" t="s">
        <v>88</v>
      </c>
      <c r="R22" s="40">
        <v>2020</v>
      </c>
      <c r="S22" s="40" t="s">
        <v>3</v>
      </c>
      <c r="T22" s="40" t="s">
        <v>89</v>
      </c>
      <c r="U22" s="40" t="s">
        <v>90</v>
      </c>
      <c r="V22" s="40" t="s">
        <v>91</v>
      </c>
      <c r="W22" s="40" t="s">
        <v>92</v>
      </c>
      <c r="X22" s="40" t="s">
        <v>93</v>
      </c>
      <c r="Y22" s="40" t="s">
        <v>96</v>
      </c>
      <c r="Z22" s="40">
        <v>283</v>
      </c>
      <c r="AA22" s="40">
        <v>404.69</v>
      </c>
    </row>
    <row r="23" spans="1:27" ht="18" customHeight="1" x14ac:dyDescent="0.25">
      <c r="A23" s="2">
        <v>2020</v>
      </c>
      <c r="B23" s="2" t="s">
        <v>1</v>
      </c>
      <c r="C23" s="2" t="s">
        <v>12</v>
      </c>
      <c r="D23" s="6" t="s">
        <v>28</v>
      </c>
      <c r="E23" s="8">
        <v>345</v>
      </c>
      <c r="F23" s="8">
        <v>7000</v>
      </c>
      <c r="G23" s="8">
        <v>7840</v>
      </c>
      <c r="H23" s="4">
        <v>1400</v>
      </c>
      <c r="I23" s="5" t="s">
        <v>40</v>
      </c>
      <c r="L23" s="12">
        <v>2023</v>
      </c>
      <c r="M23" s="12" t="s">
        <v>48</v>
      </c>
      <c r="N23" s="13">
        <v>219404</v>
      </c>
      <c r="O23" s="14">
        <v>212626.8</v>
      </c>
      <c r="Q23" s="40" t="s">
        <v>97</v>
      </c>
      <c r="R23" s="40">
        <v>2020</v>
      </c>
      <c r="S23" s="40" t="s">
        <v>3</v>
      </c>
      <c r="T23" s="40" t="s">
        <v>89</v>
      </c>
      <c r="U23" s="40" t="s">
        <v>90</v>
      </c>
      <c r="V23" s="40" t="s">
        <v>91</v>
      </c>
      <c r="W23" s="40" t="s">
        <v>92</v>
      </c>
      <c r="X23" s="40" t="s">
        <v>93</v>
      </c>
      <c r="Y23" s="40" t="s">
        <v>96</v>
      </c>
      <c r="Z23" s="40">
        <v>211</v>
      </c>
      <c r="AA23" s="40">
        <v>301.73</v>
      </c>
    </row>
    <row r="24" spans="1:27" ht="18" customHeight="1" x14ac:dyDescent="0.25">
      <c r="A24" s="2">
        <v>2020</v>
      </c>
      <c r="B24" s="2" t="s">
        <v>1</v>
      </c>
      <c r="C24" s="2" t="s">
        <v>13</v>
      </c>
      <c r="D24" s="3" t="s">
        <v>33</v>
      </c>
      <c r="E24" s="4">
        <v>122</v>
      </c>
      <c r="F24" s="4">
        <v>100</v>
      </c>
      <c r="G24" s="4">
        <v>112</v>
      </c>
      <c r="H24" s="4">
        <v>20</v>
      </c>
      <c r="I24" s="5" t="s">
        <v>40</v>
      </c>
      <c r="L24" s="12">
        <v>2023</v>
      </c>
      <c r="M24" s="12" t="s">
        <v>51</v>
      </c>
      <c r="N24" s="13">
        <v>73912</v>
      </c>
      <c r="O24" s="14">
        <v>130072.80000000012</v>
      </c>
      <c r="Q24" s="40" t="s">
        <v>88</v>
      </c>
      <c r="R24" s="40">
        <v>2020</v>
      </c>
      <c r="S24" s="40" t="s">
        <v>3</v>
      </c>
      <c r="T24" s="40" t="s">
        <v>89</v>
      </c>
      <c r="U24" s="40" t="s">
        <v>90</v>
      </c>
      <c r="V24" s="40" t="s">
        <v>91</v>
      </c>
      <c r="W24" s="40" t="s">
        <v>92</v>
      </c>
      <c r="X24" s="40" t="s">
        <v>93</v>
      </c>
      <c r="Y24" s="40" t="s">
        <v>94</v>
      </c>
      <c r="Z24" s="40">
        <v>876</v>
      </c>
      <c r="AA24" s="40">
        <v>1252.68</v>
      </c>
    </row>
    <row r="25" spans="1:27" ht="18" customHeight="1" x14ac:dyDescent="0.25">
      <c r="A25" s="2">
        <v>2020</v>
      </c>
      <c r="B25" s="2" t="s">
        <v>1</v>
      </c>
      <c r="C25" s="2" t="s">
        <v>15</v>
      </c>
      <c r="D25" s="6" t="s">
        <v>26</v>
      </c>
      <c r="E25" s="7">
        <v>78</v>
      </c>
      <c r="F25" s="7">
        <v>4577.2</v>
      </c>
      <c r="G25" s="7">
        <v>5126.4639999999999</v>
      </c>
      <c r="H25" s="4">
        <v>915.44</v>
      </c>
      <c r="I25" s="5" t="s">
        <v>40</v>
      </c>
      <c r="L25" s="12">
        <v>2023</v>
      </c>
      <c r="M25" s="12" t="s">
        <v>50</v>
      </c>
      <c r="N25" s="13">
        <v>71992</v>
      </c>
      <c r="O25" s="14">
        <v>104238.15999999999</v>
      </c>
      <c r="Q25" s="40" t="s">
        <v>88</v>
      </c>
      <c r="R25" s="40">
        <v>2020</v>
      </c>
      <c r="S25" s="40" t="s">
        <v>3</v>
      </c>
      <c r="T25" s="40" t="s">
        <v>89</v>
      </c>
      <c r="U25" s="40" t="s">
        <v>90</v>
      </c>
      <c r="V25" s="40" t="s">
        <v>91</v>
      </c>
      <c r="W25" s="40" t="s">
        <v>92</v>
      </c>
      <c r="X25" s="40" t="s">
        <v>93</v>
      </c>
      <c r="Y25" s="40" t="s">
        <v>94</v>
      </c>
      <c r="Z25" s="40">
        <v>877</v>
      </c>
      <c r="AA25" s="40">
        <v>1254.1100000000001</v>
      </c>
    </row>
    <row r="26" spans="1:27" ht="18" customHeight="1" x14ac:dyDescent="0.25">
      <c r="A26" s="2">
        <v>2020</v>
      </c>
      <c r="B26" s="2" t="s">
        <v>1</v>
      </c>
      <c r="C26" s="2" t="s">
        <v>15</v>
      </c>
      <c r="D26" s="6" t="s">
        <v>24</v>
      </c>
      <c r="E26" s="7">
        <v>76</v>
      </c>
      <c r="F26" s="7">
        <v>4576.8999999999996</v>
      </c>
      <c r="G26" s="7">
        <v>5126.1279999999997</v>
      </c>
      <c r="H26" s="4">
        <v>915.38</v>
      </c>
      <c r="I26" s="5" t="s">
        <v>40</v>
      </c>
      <c r="L26" s="12">
        <v>2024</v>
      </c>
      <c r="M26" s="12" t="s">
        <v>46</v>
      </c>
      <c r="N26" s="13">
        <v>190380</v>
      </c>
      <c r="O26" s="14">
        <v>272243.39999999997</v>
      </c>
      <c r="Q26" s="40" t="s">
        <v>88</v>
      </c>
      <c r="R26" s="40">
        <v>2020</v>
      </c>
      <c r="S26" s="40" t="s">
        <v>3</v>
      </c>
      <c r="T26" s="40" t="s">
        <v>89</v>
      </c>
      <c r="U26" s="40" t="s">
        <v>90</v>
      </c>
      <c r="V26" s="40" t="s">
        <v>91</v>
      </c>
      <c r="W26" s="40" t="s">
        <v>92</v>
      </c>
      <c r="X26" s="40" t="s">
        <v>93</v>
      </c>
      <c r="Y26" s="40" t="s">
        <v>94</v>
      </c>
      <c r="Z26" s="40">
        <v>878</v>
      </c>
      <c r="AA26" s="40">
        <v>1255.54</v>
      </c>
    </row>
    <row r="27" spans="1:27" ht="18" customHeight="1" x14ac:dyDescent="0.25">
      <c r="A27" s="2">
        <v>2020</v>
      </c>
      <c r="B27" s="2" t="s">
        <v>1</v>
      </c>
      <c r="C27" s="2" t="s">
        <v>15</v>
      </c>
      <c r="D27" s="6" t="s">
        <v>25</v>
      </c>
      <c r="E27" s="7">
        <v>46</v>
      </c>
      <c r="F27" s="7">
        <v>200</v>
      </c>
      <c r="G27" s="7">
        <v>224</v>
      </c>
      <c r="H27" s="4">
        <v>40</v>
      </c>
      <c r="I27" s="5" t="s">
        <v>40</v>
      </c>
      <c r="L27" s="12">
        <v>2024</v>
      </c>
      <c r="M27" s="12" t="s">
        <v>48</v>
      </c>
      <c r="N27" s="13">
        <v>112620</v>
      </c>
      <c r="O27" s="14">
        <v>107044.07999999994</v>
      </c>
      <c r="Q27" s="40" t="s">
        <v>97</v>
      </c>
      <c r="R27" s="40">
        <v>2020</v>
      </c>
      <c r="S27" s="40" t="s">
        <v>3</v>
      </c>
      <c r="T27" s="40" t="s">
        <v>89</v>
      </c>
      <c r="U27" s="40" t="s">
        <v>90</v>
      </c>
      <c r="V27" s="40" t="s">
        <v>91</v>
      </c>
      <c r="W27" s="40" t="s">
        <v>92</v>
      </c>
      <c r="X27" s="40" t="s">
        <v>93</v>
      </c>
      <c r="Y27" s="40" t="s">
        <v>96</v>
      </c>
      <c r="Z27" s="40">
        <v>281</v>
      </c>
      <c r="AA27" s="40">
        <v>401.83</v>
      </c>
    </row>
    <row r="28" spans="1:27" ht="18" customHeight="1" x14ac:dyDescent="0.25">
      <c r="A28" s="2">
        <v>2020</v>
      </c>
      <c r="B28" s="2" t="s">
        <v>1</v>
      </c>
      <c r="C28" s="2" t="s">
        <v>15</v>
      </c>
      <c r="D28" s="6" t="s">
        <v>23</v>
      </c>
      <c r="E28" s="7">
        <v>34</v>
      </c>
      <c r="F28" s="7">
        <v>4576.8</v>
      </c>
      <c r="G28" s="7">
        <v>5126.0160000000005</v>
      </c>
      <c r="H28" s="4">
        <v>915.36000000000013</v>
      </c>
      <c r="I28" s="5" t="s">
        <v>40</v>
      </c>
      <c r="L28" s="12">
        <v>2024</v>
      </c>
      <c r="M28" s="12" t="s">
        <v>47</v>
      </c>
      <c r="N28" s="13">
        <v>109940</v>
      </c>
      <c r="O28" s="14">
        <v>157214.20000000007</v>
      </c>
      <c r="Q28" s="40" t="s">
        <v>95</v>
      </c>
      <c r="R28" s="40">
        <v>2020</v>
      </c>
      <c r="S28" s="40" t="s">
        <v>3</v>
      </c>
      <c r="T28" s="40" t="s">
        <v>89</v>
      </c>
      <c r="U28" s="40" t="s">
        <v>90</v>
      </c>
      <c r="V28" s="40" t="s">
        <v>91</v>
      </c>
      <c r="W28" s="40" t="s">
        <v>92</v>
      </c>
      <c r="X28" s="40" t="s">
        <v>93</v>
      </c>
      <c r="Y28" s="40" t="s">
        <v>96</v>
      </c>
      <c r="Z28" s="40">
        <v>772</v>
      </c>
      <c r="AA28" s="40">
        <v>1103.96</v>
      </c>
    </row>
    <row r="29" spans="1:27" ht="18" customHeight="1" x14ac:dyDescent="0.25">
      <c r="A29" s="2">
        <v>2020</v>
      </c>
      <c r="B29" s="2" t="s">
        <v>1</v>
      </c>
      <c r="C29" s="2" t="s">
        <v>13</v>
      </c>
      <c r="D29" s="3" t="s">
        <v>34</v>
      </c>
      <c r="E29" s="4">
        <v>7</v>
      </c>
      <c r="F29" s="4">
        <v>200</v>
      </c>
      <c r="G29" s="4">
        <v>224</v>
      </c>
      <c r="H29" s="4">
        <v>40</v>
      </c>
      <c r="I29" s="5" t="s">
        <v>40</v>
      </c>
      <c r="L29" s="12">
        <v>2024</v>
      </c>
      <c r="M29" s="12" t="s">
        <v>49</v>
      </c>
      <c r="N29" s="13">
        <v>106948</v>
      </c>
      <c r="O29" s="14">
        <v>152935.63999999998</v>
      </c>
      <c r="Q29" s="40" t="s">
        <v>88</v>
      </c>
      <c r="R29" s="40">
        <v>2020</v>
      </c>
      <c r="S29" s="40" t="s">
        <v>7</v>
      </c>
      <c r="T29" s="40" t="s">
        <v>89</v>
      </c>
      <c r="U29" s="40" t="s">
        <v>90</v>
      </c>
      <c r="V29" s="40" t="s">
        <v>91</v>
      </c>
      <c r="W29" s="40" t="s">
        <v>92</v>
      </c>
      <c r="X29" s="40" t="s">
        <v>93</v>
      </c>
      <c r="Y29" s="40" t="s">
        <v>94</v>
      </c>
      <c r="Z29" s="40">
        <v>290</v>
      </c>
      <c r="AA29" s="40">
        <v>414.7</v>
      </c>
    </row>
    <row r="30" spans="1:27" ht="18" customHeight="1" x14ac:dyDescent="0.25">
      <c r="A30" s="2">
        <v>2020</v>
      </c>
      <c r="B30" s="2" t="s">
        <v>1</v>
      </c>
      <c r="C30" s="2" t="s">
        <v>15</v>
      </c>
      <c r="D30" s="6" t="s">
        <v>27</v>
      </c>
      <c r="E30" s="7">
        <v>3</v>
      </c>
      <c r="F30" s="7">
        <v>4577.3</v>
      </c>
      <c r="G30" s="7">
        <v>5126.576</v>
      </c>
      <c r="H30" s="4">
        <v>915.46</v>
      </c>
      <c r="I30" s="5" t="s">
        <v>40</v>
      </c>
      <c r="L30" s="12">
        <v>2024</v>
      </c>
      <c r="M30" s="12" t="s">
        <v>51</v>
      </c>
      <c r="N30" s="13">
        <v>62256</v>
      </c>
      <c r="O30" s="14">
        <v>100660.56000000013</v>
      </c>
      <c r="Q30" s="40" t="s">
        <v>88</v>
      </c>
      <c r="R30" s="40">
        <v>2020</v>
      </c>
      <c r="S30" s="40" t="s">
        <v>7</v>
      </c>
      <c r="T30" s="40" t="s">
        <v>89</v>
      </c>
      <c r="U30" s="40" t="s">
        <v>90</v>
      </c>
      <c r="V30" s="40" t="s">
        <v>91</v>
      </c>
      <c r="W30" s="40" t="s">
        <v>92</v>
      </c>
      <c r="X30" s="40" t="s">
        <v>93</v>
      </c>
      <c r="Y30" s="40" t="s">
        <v>94</v>
      </c>
      <c r="Z30" s="40">
        <v>284</v>
      </c>
      <c r="AA30" s="40">
        <v>406.12</v>
      </c>
    </row>
    <row r="31" spans="1:27" ht="18" customHeight="1" x14ac:dyDescent="0.25">
      <c r="A31" s="2">
        <v>2020</v>
      </c>
      <c r="B31" s="2" t="s">
        <v>1</v>
      </c>
      <c r="C31" s="2" t="s">
        <v>32</v>
      </c>
      <c r="D31" s="6" t="s">
        <v>32</v>
      </c>
      <c r="E31" s="7">
        <v>2</v>
      </c>
      <c r="F31" s="7">
        <v>6600</v>
      </c>
      <c r="G31" s="7">
        <v>7392</v>
      </c>
      <c r="H31" s="4">
        <v>1320</v>
      </c>
      <c r="I31" s="5" t="s">
        <v>40</v>
      </c>
      <c r="L31" s="12">
        <v>2024</v>
      </c>
      <c r="M31" s="12" t="s">
        <v>50</v>
      </c>
      <c r="N31" s="13">
        <v>62240</v>
      </c>
      <c r="O31" s="14">
        <v>90151.200000000041</v>
      </c>
      <c r="Q31" s="40" t="s">
        <v>99</v>
      </c>
      <c r="R31" s="40">
        <v>2020</v>
      </c>
      <c r="S31" s="40" t="s">
        <v>7</v>
      </c>
      <c r="T31" s="40" t="s">
        <v>89</v>
      </c>
      <c r="U31" s="40" t="s">
        <v>90</v>
      </c>
      <c r="V31" s="40" t="s">
        <v>91</v>
      </c>
      <c r="W31" s="40" t="s">
        <v>92</v>
      </c>
      <c r="X31" s="40" t="s">
        <v>93</v>
      </c>
      <c r="Y31" s="40" t="s">
        <v>94</v>
      </c>
      <c r="Z31" s="40">
        <v>278</v>
      </c>
      <c r="AA31" s="40">
        <v>397.53999999999996</v>
      </c>
    </row>
    <row r="32" spans="1:27" ht="18" customHeight="1" x14ac:dyDescent="0.25">
      <c r="A32" s="2">
        <v>2020</v>
      </c>
      <c r="B32" s="2" t="s">
        <v>2</v>
      </c>
      <c r="C32" s="2" t="s">
        <v>14</v>
      </c>
      <c r="D32" s="3" t="s">
        <v>36</v>
      </c>
      <c r="E32" s="4">
        <v>3566</v>
      </c>
      <c r="F32" s="4">
        <v>4577.3</v>
      </c>
      <c r="G32" s="4">
        <v>5126.576</v>
      </c>
      <c r="H32" s="4">
        <v>915.46</v>
      </c>
      <c r="I32" s="5" t="s">
        <v>40</v>
      </c>
      <c r="Q32" s="40" t="s">
        <v>95</v>
      </c>
      <c r="R32" s="40">
        <v>2020</v>
      </c>
      <c r="S32" s="40" t="s">
        <v>7</v>
      </c>
      <c r="T32" s="40" t="s">
        <v>89</v>
      </c>
      <c r="U32" s="40" t="s">
        <v>90</v>
      </c>
      <c r="V32" s="40" t="s">
        <v>91</v>
      </c>
      <c r="W32" s="40" t="s">
        <v>92</v>
      </c>
      <c r="X32" s="40" t="s">
        <v>93</v>
      </c>
      <c r="Y32" s="40" t="s">
        <v>96</v>
      </c>
      <c r="Z32" s="40">
        <v>212</v>
      </c>
      <c r="AA32" s="40">
        <v>303.15999999999997</v>
      </c>
    </row>
    <row r="33" spans="1:27" ht="18" customHeight="1" x14ac:dyDescent="0.25">
      <c r="A33" s="2">
        <v>2020</v>
      </c>
      <c r="B33" s="2" t="s">
        <v>2</v>
      </c>
      <c r="C33" s="2" t="s">
        <v>14</v>
      </c>
      <c r="D33" s="3" t="s">
        <v>37</v>
      </c>
      <c r="E33" s="4">
        <v>2498</v>
      </c>
      <c r="F33" s="4">
        <v>8000</v>
      </c>
      <c r="G33" s="4">
        <v>8960</v>
      </c>
      <c r="H33" s="4">
        <v>1600</v>
      </c>
      <c r="I33" s="5" t="s">
        <v>40</v>
      </c>
      <c r="Q33" s="40" t="s">
        <v>88</v>
      </c>
      <c r="R33" s="40">
        <v>2020</v>
      </c>
      <c r="S33" s="40" t="s">
        <v>7</v>
      </c>
      <c r="T33" s="40" t="s">
        <v>89</v>
      </c>
      <c r="U33" s="40" t="s">
        <v>90</v>
      </c>
      <c r="V33" s="40" t="s">
        <v>91</v>
      </c>
      <c r="W33" s="40" t="s">
        <v>92</v>
      </c>
      <c r="X33" s="40" t="s">
        <v>93</v>
      </c>
      <c r="Y33" s="40" t="s">
        <v>96</v>
      </c>
      <c r="Z33" s="40">
        <v>260</v>
      </c>
      <c r="AA33" s="40">
        <v>371.8</v>
      </c>
    </row>
    <row r="34" spans="1:27" ht="18" customHeight="1" x14ac:dyDescent="0.25">
      <c r="A34" s="2">
        <v>2020</v>
      </c>
      <c r="B34" s="2" t="s">
        <v>2</v>
      </c>
      <c r="C34" s="2" t="s">
        <v>13</v>
      </c>
      <c r="D34" s="3" t="s">
        <v>35</v>
      </c>
      <c r="E34" s="4">
        <v>1245</v>
      </c>
      <c r="F34" s="4">
        <v>4577.2</v>
      </c>
      <c r="G34" s="4">
        <v>5126.4639999999999</v>
      </c>
      <c r="H34" s="4">
        <v>915.44</v>
      </c>
      <c r="I34" s="5" t="s">
        <v>40</v>
      </c>
      <c r="Q34" s="40" t="s">
        <v>88</v>
      </c>
      <c r="R34" s="40">
        <v>2020</v>
      </c>
      <c r="S34" s="40" t="s">
        <v>7</v>
      </c>
      <c r="T34" s="40" t="s">
        <v>89</v>
      </c>
      <c r="U34" s="40" t="s">
        <v>90</v>
      </c>
      <c r="V34" s="40" t="s">
        <v>91</v>
      </c>
      <c r="W34" s="40" t="s">
        <v>92</v>
      </c>
      <c r="X34" s="40" t="s">
        <v>93</v>
      </c>
      <c r="Y34" s="40" t="s">
        <v>96</v>
      </c>
      <c r="Z34" s="40">
        <v>188</v>
      </c>
      <c r="AA34" s="40">
        <v>268.84000000000003</v>
      </c>
    </row>
    <row r="35" spans="1:27" ht="18" customHeight="1" x14ac:dyDescent="0.25">
      <c r="A35" s="2">
        <v>2020</v>
      </c>
      <c r="B35" s="2" t="s">
        <v>2</v>
      </c>
      <c r="C35" s="2" t="s">
        <v>38</v>
      </c>
      <c r="D35" s="6" t="s">
        <v>30</v>
      </c>
      <c r="E35" s="7">
        <v>644</v>
      </c>
      <c r="F35" s="7">
        <v>5743.5</v>
      </c>
      <c r="G35" s="7">
        <v>6432.72</v>
      </c>
      <c r="H35" s="4">
        <v>1148.7</v>
      </c>
      <c r="I35" s="5" t="s">
        <v>40</v>
      </c>
      <c r="Q35" s="40" t="s">
        <v>97</v>
      </c>
      <c r="R35" s="40">
        <v>2020</v>
      </c>
      <c r="S35" s="40" t="s">
        <v>7</v>
      </c>
      <c r="T35" s="40" t="s">
        <v>89</v>
      </c>
      <c r="U35" s="40" t="s">
        <v>90</v>
      </c>
      <c r="V35" s="40" t="s">
        <v>91</v>
      </c>
      <c r="W35" s="40" t="s">
        <v>92</v>
      </c>
      <c r="X35" s="40" t="s">
        <v>93</v>
      </c>
      <c r="Y35" s="40" t="s">
        <v>96</v>
      </c>
      <c r="Z35" s="40">
        <v>214</v>
      </c>
      <c r="AA35" s="40">
        <v>306.02</v>
      </c>
    </row>
    <row r="36" spans="1:27" ht="18" customHeight="1" x14ac:dyDescent="0.25">
      <c r="A36" s="2">
        <v>2020</v>
      </c>
      <c r="B36" s="2" t="s">
        <v>2</v>
      </c>
      <c r="C36" s="2" t="s">
        <v>12</v>
      </c>
      <c r="D36" s="6" t="s">
        <v>29</v>
      </c>
      <c r="E36" s="7">
        <v>643</v>
      </c>
      <c r="F36" s="7">
        <v>7000</v>
      </c>
      <c r="G36" s="7">
        <v>7840</v>
      </c>
      <c r="H36" s="4">
        <v>1400</v>
      </c>
      <c r="I36" s="5" t="s">
        <v>40</v>
      </c>
      <c r="Q36" s="40" t="s">
        <v>95</v>
      </c>
      <c r="R36" s="40">
        <v>2020</v>
      </c>
      <c r="S36" s="40" t="s">
        <v>7</v>
      </c>
      <c r="T36" s="40" t="s">
        <v>89</v>
      </c>
      <c r="U36" s="40" t="s">
        <v>90</v>
      </c>
      <c r="V36" s="40" t="s">
        <v>91</v>
      </c>
      <c r="W36" s="40" t="s">
        <v>92</v>
      </c>
      <c r="X36" s="40" t="s">
        <v>93</v>
      </c>
      <c r="Y36" s="40" t="s">
        <v>96</v>
      </c>
      <c r="Z36" s="40">
        <v>262</v>
      </c>
      <c r="AA36" s="40">
        <v>374.65999999999997</v>
      </c>
    </row>
    <row r="37" spans="1:27" ht="18" customHeight="1" x14ac:dyDescent="0.25">
      <c r="A37" s="2">
        <v>2020</v>
      </c>
      <c r="B37" s="2" t="s">
        <v>2</v>
      </c>
      <c r="C37" s="2" t="s">
        <v>38</v>
      </c>
      <c r="D37" s="6" t="s">
        <v>31</v>
      </c>
      <c r="E37" s="7">
        <v>455</v>
      </c>
      <c r="F37" s="7">
        <v>4578.6000000000004</v>
      </c>
      <c r="G37" s="7">
        <v>5128.0320000000002</v>
      </c>
      <c r="H37" s="4">
        <v>915.72000000000014</v>
      </c>
      <c r="I37" s="5" t="s">
        <v>40</v>
      </c>
      <c r="Q37" s="40" t="s">
        <v>97</v>
      </c>
      <c r="R37" s="40">
        <v>2020</v>
      </c>
      <c r="S37" s="40" t="s">
        <v>7</v>
      </c>
      <c r="T37" s="40" t="s">
        <v>89</v>
      </c>
      <c r="U37" s="40" t="s">
        <v>90</v>
      </c>
      <c r="V37" s="40" t="s">
        <v>91</v>
      </c>
      <c r="W37" s="40" t="s">
        <v>92</v>
      </c>
      <c r="X37" s="40" t="s">
        <v>93</v>
      </c>
      <c r="Y37" s="40" t="s">
        <v>96</v>
      </c>
      <c r="Z37" s="40">
        <v>190</v>
      </c>
      <c r="AA37" s="40">
        <v>271.7</v>
      </c>
    </row>
    <row r="38" spans="1:27" ht="18" customHeight="1" x14ac:dyDescent="0.25">
      <c r="A38" s="2">
        <v>2020</v>
      </c>
      <c r="B38" s="2" t="s">
        <v>2</v>
      </c>
      <c r="C38" s="2" t="s">
        <v>12</v>
      </c>
      <c r="D38" s="6" t="s">
        <v>28</v>
      </c>
      <c r="E38" s="8">
        <v>345</v>
      </c>
      <c r="F38" s="8">
        <v>7000</v>
      </c>
      <c r="G38" s="8">
        <v>7840</v>
      </c>
      <c r="H38" s="4">
        <v>1400</v>
      </c>
      <c r="I38" s="5" t="s">
        <v>40</v>
      </c>
      <c r="Q38" s="40" t="s">
        <v>98</v>
      </c>
      <c r="R38" s="40">
        <v>2020</v>
      </c>
      <c r="S38" s="40" t="s">
        <v>7</v>
      </c>
      <c r="T38" s="40" t="s">
        <v>89</v>
      </c>
      <c r="U38" s="40" t="s">
        <v>90</v>
      </c>
      <c r="V38" s="40" t="s">
        <v>91</v>
      </c>
      <c r="W38" s="40" t="s">
        <v>92</v>
      </c>
      <c r="X38" s="40" t="s">
        <v>93</v>
      </c>
      <c r="Y38" s="40" t="s">
        <v>96</v>
      </c>
      <c r="Z38" s="40">
        <v>288</v>
      </c>
      <c r="AA38" s="40">
        <v>526.24</v>
      </c>
    </row>
    <row r="39" spans="1:27" ht="18" customHeight="1" x14ac:dyDescent="0.25">
      <c r="A39" s="2">
        <v>2020</v>
      </c>
      <c r="B39" s="2" t="s">
        <v>2</v>
      </c>
      <c r="C39" s="2" t="s">
        <v>13</v>
      </c>
      <c r="D39" s="3" t="s">
        <v>33</v>
      </c>
      <c r="E39" s="4">
        <v>122</v>
      </c>
      <c r="F39" s="4">
        <v>100</v>
      </c>
      <c r="G39" s="4">
        <v>112</v>
      </c>
      <c r="H39" s="4">
        <v>20</v>
      </c>
      <c r="I39" s="5" t="s">
        <v>40</v>
      </c>
      <c r="Q39" s="40" t="s">
        <v>97</v>
      </c>
      <c r="R39" s="40">
        <v>2020</v>
      </c>
      <c r="S39" s="40" t="s">
        <v>7</v>
      </c>
      <c r="T39" s="40" t="s">
        <v>89</v>
      </c>
      <c r="U39" s="40" t="s">
        <v>90</v>
      </c>
      <c r="V39" s="40" t="s">
        <v>91</v>
      </c>
      <c r="W39" s="40" t="s">
        <v>92</v>
      </c>
      <c r="X39" s="40" t="s">
        <v>93</v>
      </c>
      <c r="Y39" s="40" t="s">
        <v>96</v>
      </c>
      <c r="Z39" s="40">
        <v>282</v>
      </c>
      <c r="AA39" s="40">
        <v>526.24</v>
      </c>
    </row>
    <row r="40" spans="1:27" ht="18" customHeight="1" x14ac:dyDescent="0.25">
      <c r="A40" s="2">
        <v>2020</v>
      </c>
      <c r="B40" s="2" t="s">
        <v>2</v>
      </c>
      <c r="C40" s="2" t="s">
        <v>15</v>
      </c>
      <c r="D40" s="6" t="s">
        <v>26</v>
      </c>
      <c r="E40" s="7">
        <v>78</v>
      </c>
      <c r="F40" s="7">
        <v>4577.2</v>
      </c>
      <c r="G40" s="7">
        <v>5126.4639999999999</v>
      </c>
      <c r="H40" s="4">
        <v>915.44</v>
      </c>
      <c r="I40" s="5" t="s">
        <v>40</v>
      </c>
      <c r="Q40" s="40" t="s">
        <v>88</v>
      </c>
      <c r="R40" s="40">
        <v>2020</v>
      </c>
      <c r="S40" s="40" t="s">
        <v>7</v>
      </c>
      <c r="T40" s="40" t="s">
        <v>89</v>
      </c>
      <c r="U40" s="40" t="s">
        <v>90</v>
      </c>
      <c r="V40" s="40" t="s">
        <v>91</v>
      </c>
      <c r="W40" s="40" t="s">
        <v>92</v>
      </c>
      <c r="X40" s="40" t="s">
        <v>93</v>
      </c>
      <c r="Y40" s="40" t="s">
        <v>96</v>
      </c>
      <c r="Z40" s="40">
        <v>276</v>
      </c>
      <c r="AA40" s="40">
        <v>526.24</v>
      </c>
    </row>
    <row r="41" spans="1:27" ht="18" customHeight="1" x14ac:dyDescent="0.25">
      <c r="A41" s="2">
        <v>2020</v>
      </c>
      <c r="B41" s="2" t="s">
        <v>2</v>
      </c>
      <c r="C41" s="2" t="s">
        <v>15</v>
      </c>
      <c r="D41" s="6" t="s">
        <v>24</v>
      </c>
      <c r="E41" s="7">
        <v>76</v>
      </c>
      <c r="F41" s="7">
        <v>4576.8999999999996</v>
      </c>
      <c r="G41" s="7">
        <v>5126.1279999999997</v>
      </c>
      <c r="H41" s="4">
        <v>915.38</v>
      </c>
      <c r="I41" s="5" t="s">
        <v>40</v>
      </c>
      <c r="Q41" s="40" t="s">
        <v>88</v>
      </c>
      <c r="R41" s="40">
        <v>2020</v>
      </c>
      <c r="S41" s="40" t="s">
        <v>7</v>
      </c>
      <c r="T41" s="40" t="s">
        <v>89</v>
      </c>
      <c r="U41" s="40" t="s">
        <v>90</v>
      </c>
      <c r="V41" s="40" t="s">
        <v>91</v>
      </c>
      <c r="W41" s="40" t="s">
        <v>92</v>
      </c>
      <c r="X41" s="40" t="s">
        <v>93</v>
      </c>
      <c r="Y41" s="40" t="s">
        <v>96</v>
      </c>
      <c r="Z41" s="40">
        <v>680</v>
      </c>
      <c r="AA41" s="40">
        <v>972.4</v>
      </c>
    </row>
    <row r="42" spans="1:27" ht="18" customHeight="1" x14ac:dyDescent="0.25">
      <c r="A42" s="2">
        <v>2020</v>
      </c>
      <c r="B42" s="2" t="s">
        <v>2</v>
      </c>
      <c r="C42" s="2" t="s">
        <v>15</v>
      </c>
      <c r="D42" s="6" t="s">
        <v>25</v>
      </c>
      <c r="E42" s="7">
        <v>46</v>
      </c>
      <c r="F42" s="7">
        <v>200</v>
      </c>
      <c r="G42" s="7">
        <v>224</v>
      </c>
      <c r="H42" s="4">
        <v>40</v>
      </c>
      <c r="I42" s="5" t="s">
        <v>40</v>
      </c>
      <c r="Q42" s="40" t="s">
        <v>97</v>
      </c>
      <c r="R42" s="40">
        <v>2020</v>
      </c>
      <c r="S42" s="40" t="s">
        <v>7</v>
      </c>
      <c r="T42" s="40" t="s">
        <v>89</v>
      </c>
      <c r="U42" s="40" t="s">
        <v>90</v>
      </c>
      <c r="V42" s="40" t="s">
        <v>91</v>
      </c>
      <c r="W42" s="40" t="s">
        <v>92</v>
      </c>
      <c r="X42" s="40" t="s">
        <v>93</v>
      </c>
      <c r="Y42" s="40" t="s">
        <v>96</v>
      </c>
      <c r="Z42" s="40">
        <v>767</v>
      </c>
      <c r="AA42" s="40">
        <v>1096.81</v>
      </c>
    </row>
    <row r="43" spans="1:27" ht="18" customHeight="1" x14ac:dyDescent="0.25">
      <c r="A43" s="2">
        <v>2020</v>
      </c>
      <c r="B43" s="2" t="s">
        <v>2</v>
      </c>
      <c r="C43" s="2" t="s">
        <v>15</v>
      </c>
      <c r="D43" s="6" t="s">
        <v>23</v>
      </c>
      <c r="E43" s="7">
        <v>34</v>
      </c>
      <c r="F43" s="7">
        <v>4576.8</v>
      </c>
      <c r="G43" s="7">
        <v>5126.0160000000005</v>
      </c>
      <c r="H43" s="4">
        <v>915.36000000000013</v>
      </c>
      <c r="I43" s="5" t="s">
        <v>42</v>
      </c>
      <c r="Q43" s="40" t="s">
        <v>95</v>
      </c>
      <c r="R43" s="40">
        <v>2020</v>
      </c>
      <c r="S43" s="40" t="s">
        <v>7</v>
      </c>
      <c r="T43" s="40" t="s">
        <v>89</v>
      </c>
      <c r="U43" s="40" t="s">
        <v>90</v>
      </c>
      <c r="V43" s="40" t="s">
        <v>91</v>
      </c>
      <c r="W43" s="40" t="s">
        <v>92</v>
      </c>
      <c r="X43" s="40" t="s">
        <v>93</v>
      </c>
      <c r="Y43" s="40" t="s">
        <v>96</v>
      </c>
      <c r="Z43" s="40">
        <v>285</v>
      </c>
      <c r="AA43" s="40">
        <v>407.55</v>
      </c>
    </row>
    <row r="44" spans="1:27" ht="18" customHeight="1" x14ac:dyDescent="0.25">
      <c r="A44" s="2">
        <v>2020</v>
      </c>
      <c r="B44" s="2" t="s">
        <v>2</v>
      </c>
      <c r="C44" s="2" t="s">
        <v>13</v>
      </c>
      <c r="D44" s="3" t="s">
        <v>34</v>
      </c>
      <c r="E44" s="4">
        <v>7</v>
      </c>
      <c r="F44" s="4">
        <v>200</v>
      </c>
      <c r="G44" s="4">
        <v>224</v>
      </c>
      <c r="H44" s="4">
        <v>40</v>
      </c>
      <c r="I44" s="5" t="s">
        <v>42</v>
      </c>
      <c r="Q44" s="40" t="s">
        <v>88</v>
      </c>
      <c r="R44" s="40">
        <v>2020</v>
      </c>
      <c r="S44" s="40" t="s">
        <v>7</v>
      </c>
      <c r="T44" s="40" t="s">
        <v>89</v>
      </c>
      <c r="U44" s="40" t="s">
        <v>90</v>
      </c>
      <c r="V44" s="40" t="s">
        <v>91</v>
      </c>
      <c r="W44" s="40" t="s">
        <v>92</v>
      </c>
      <c r="X44" s="40" t="s">
        <v>93</v>
      </c>
      <c r="Y44" s="40" t="s">
        <v>96</v>
      </c>
      <c r="Z44" s="40">
        <v>279</v>
      </c>
      <c r="AA44" s="40">
        <v>398.97</v>
      </c>
    </row>
    <row r="45" spans="1:27" ht="18" customHeight="1" x14ac:dyDescent="0.25">
      <c r="A45" s="2">
        <v>2020</v>
      </c>
      <c r="B45" s="2" t="s">
        <v>2</v>
      </c>
      <c r="C45" s="2" t="s">
        <v>15</v>
      </c>
      <c r="D45" s="6" t="s">
        <v>27</v>
      </c>
      <c r="E45" s="7">
        <v>3</v>
      </c>
      <c r="F45" s="7">
        <v>3333</v>
      </c>
      <c r="G45" s="7">
        <v>5126.576</v>
      </c>
      <c r="H45" s="4">
        <v>666.6</v>
      </c>
      <c r="I45" s="5" t="s">
        <v>42</v>
      </c>
      <c r="Q45" s="40" t="s">
        <v>97</v>
      </c>
      <c r="R45" s="40">
        <v>2020</v>
      </c>
      <c r="S45" s="40" t="s">
        <v>7</v>
      </c>
      <c r="T45" s="40" t="s">
        <v>89</v>
      </c>
      <c r="U45" s="40" t="s">
        <v>90</v>
      </c>
      <c r="V45" s="40" t="s">
        <v>91</v>
      </c>
      <c r="W45" s="40" t="s">
        <v>92</v>
      </c>
      <c r="X45" s="40" t="s">
        <v>93</v>
      </c>
      <c r="Y45" s="40" t="s">
        <v>96</v>
      </c>
      <c r="Z45" s="40">
        <v>213</v>
      </c>
      <c r="AA45" s="40">
        <v>304.59000000000003</v>
      </c>
    </row>
    <row r="46" spans="1:27" ht="18" customHeight="1" x14ac:dyDescent="0.25">
      <c r="A46" s="2">
        <v>2020</v>
      </c>
      <c r="B46" s="2" t="s">
        <v>2</v>
      </c>
      <c r="C46" s="2" t="s">
        <v>32</v>
      </c>
      <c r="D46" s="6" t="s">
        <v>32</v>
      </c>
      <c r="E46" s="7">
        <v>2</v>
      </c>
      <c r="F46" s="7">
        <v>6600</v>
      </c>
      <c r="G46" s="7">
        <v>7392</v>
      </c>
      <c r="H46" s="4">
        <v>1320</v>
      </c>
      <c r="I46" s="5" t="s">
        <v>42</v>
      </c>
      <c r="Q46" s="40" t="s">
        <v>97</v>
      </c>
      <c r="R46" s="40">
        <v>2020</v>
      </c>
      <c r="S46" s="40" t="s">
        <v>7</v>
      </c>
      <c r="T46" s="40" t="s">
        <v>89</v>
      </c>
      <c r="U46" s="40" t="s">
        <v>90</v>
      </c>
      <c r="V46" s="40" t="s">
        <v>91</v>
      </c>
      <c r="W46" s="40" t="s">
        <v>92</v>
      </c>
      <c r="X46" s="40" t="s">
        <v>93</v>
      </c>
      <c r="Y46" s="40" t="s">
        <v>96</v>
      </c>
      <c r="Z46" s="40">
        <v>753</v>
      </c>
      <c r="AA46" s="40">
        <v>526.24</v>
      </c>
    </row>
    <row r="47" spans="1:27" ht="18" customHeight="1" x14ac:dyDescent="0.25">
      <c r="A47" s="2">
        <v>2020</v>
      </c>
      <c r="B47" s="2" t="s">
        <v>3</v>
      </c>
      <c r="C47" s="2" t="s">
        <v>14</v>
      </c>
      <c r="D47" s="3" t="s">
        <v>36</v>
      </c>
      <c r="E47" s="4">
        <v>3566</v>
      </c>
      <c r="F47" s="4">
        <v>4577.3</v>
      </c>
      <c r="G47" s="4">
        <v>5126.576</v>
      </c>
      <c r="H47" s="4">
        <v>915.46</v>
      </c>
      <c r="I47" s="5" t="s">
        <v>42</v>
      </c>
      <c r="Q47" s="40" t="s">
        <v>88</v>
      </c>
      <c r="R47" s="40">
        <v>2020</v>
      </c>
      <c r="S47" s="40" t="s">
        <v>7</v>
      </c>
      <c r="T47" s="40" t="s">
        <v>89</v>
      </c>
      <c r="U47" s="40" t="s">
        <v>90</v>
      </c>
      <c r="V47" s="40" t="s">
        <v>91</v>
      </c>
      <c r="W47" s="40" t="s">
        <v>92</v>
      </c>
      <c r="X47" s="40" t="s">
        <v>93</v>
      </c>
      <c r="Y47" s="40" t="s">
        <v>96</v>
      </c>
      <c r="Z47" s="40">
        <v>806</v>
      </c>
      <c r="AA47" s="40">
        <v>526.24</v>
      </c>
    </row>
    <row r="48" spans="1:27" ht="18" customHeight="1" x14ac:dyDescent="0.25">
      <c r="A48" s="2">
        <v>2020</v>
      </c>
      <c r="B48" s="2" t="s">
        <v>3</v>
      </c>
      <c r="C48" s="2" t="s">
        <v>14</v>
      </c>
      <c r="D48" s="3" t="s">
        <v>37</v>
      </c>
      <c r="E48" s="4">
        <v>2498</v>
      </c>
      <c r="F48" s="4">
        <v>8000</v>
      </c>
      <c r="G48" s="4">
        <v>8960</v>
      </c>
      <c r="H48" s="4">
        <v>1600</v>
      </c>
      <c r="I48" s="5" t="s">
        <v>42</v>
      </c>
      <c r="Q48" s="40" t="s">
        <v>97</v>
      </c>
      <c r="R48" s="40">
        <v>2020</v>
      </c>
      <c r="S48" s="40" t="s">
        <v>7</v>
      </c>
      <c r="T48" s="40" t="s">
        <v>89</v>
      </c>
      <c r="U48" s="40" t="s">
        <v>90</v>
      </c>
      <c r="V48" s="40" t="s">
        <v>91</v>
      </c>
      <c r="W48" s="40" t="s">
        <v>92</v>
      </c>
      <c r="X48" s="40" t="s">
        <v>93</v>
      </c>
      <c r="Y48" s="40" t="s">
        <v>96</v>
      </c>
      <c r="Z48" s="40">
        <v>217</v>
      </c>
      <c r="AA48" s="40">
        <v>310.31</v>
      </c>
    </row>
    <row r="49" spans="1:27" ht="18" customHeight="1" x14ac:dyDescent="0.25">
      <c r="A49" s="2">
        <v>2020</v>
      </c>
      <c r="B49" s="2" t="s">
        <v>3</v>
      </c>
      <c r="C49" s="2" t="s">
        <v>13</v>
      </c>
      <c r="D49" s="3" t="s">
        <v>35</v>
      </c>
      <c r="E49" s="4">
        <v>1245</v>
      </c>
      <c r="F49" s="4">
        <v>4577.2</v>
      </c>
      <c r="G49" s="4">
        <v>5126.4639999999999</v>
      </c>
      <c r="H49" s="4">
        <v>915.44</v>
      </c>
      <c r="I49" s="5" t="s">
        <v>42</v>
      </c>
      <c r="Q49" s="40" t="s">
        <v>88</v>
      </c>
      <c r="R49" s="40">
        <v>2020</v>
      </c>
      <c r="S49" s="40" t="s">
        <v>7</v>
      </c>
      <c r="T49" s="40" t="s">
        <v>89</v>
      </c>
      <c r="U49" s="40" t="s">
        <v>90</v>
      </c>
      <c r="V49" s="40" t="s">
        <v>91</v>
      </c>
      <c r="W49" s="40" t="s">
        <v>92</v>
      </c>
      <c r="X49" s="40" t="s">
        <v>93</v>
      </c>
      <c r="Y49" s="40" t="s">
        <v>96</v>
      </c>
      <c r="Z49" s="40">
        <v>259</v>
      </c>
      <c r="AA49" s="40">
        <v>370.37</v>
      </c>
    </row>
    <row r="50" spans="1:27" ht="18" customHeight="1" x14ac:dyDescent="0.25">
      <c r="A50" s="2">
        <v>2020</v>
      </c>
      <c r="B50" s="2" t="s">
        <v>3</v>
      </c>
      <c r="C50" s="2" t="s">
        <v>38</v>
      </c>
      <c r="D50" s="6" t="s">
        <v>30</v>
      </c>
      <c r="E50" s="7">
        <v>644</v>
      </c>
      <c r="F50" s="7">
        <v>5743.5</v>
      </c>
      <c r="G50" s="7">
        <v>6432.72</v>
      </c>
      <c r="H50" s="4">
        <v>1148.7</v>
      </c>
      <c r="I50" s="5" t="s">
        <v>42</v>
      </c>
      <c r="Q50" s="40" t="s">
        <v>97</v>
      </c>
      <c r="R50" s="40">
        <v>2020</v>
      </c>
      <c r="S50" s="40" t="s">
        <v>7</v>
      </c>
      <c r="T50" s="40" t="s">
        <v>89</v>
      </c>
      <c r="U50" s="40" t="s">
        <v>90</v>
      </c>
      <c r="V50" s="40" t="s">
        <v>91</v>
      </c>
      <c r="W50" s="40" t="s">
        <v>92</v>
      </c>
      <c r="X50" s="40" t="s">
        <v>93</v>
      </c>
      <c r="Y50" s="40" t="s">
        <v>96</v>
      </c>
      <c r="Z50" s="40">
        <v>187</v>
      </c>
      <c r="AA50" s="40">
        <v>267.40999999999997</v>
      </c>
    </row>
    <row r="51" spans="1:27" ht="18" customHeight="1" x14ac:dyDescent="0.25">
      <c r="A51" s="2">
        <v>2020</v>
      </c>
      <c r="B51" s="2" t="s">
        <v>3</v>
      </c>
      <c r="C51" s="2" t="s">
        <v>12</v>
      </c>
      <c r="D51" s="6" t="s">
        <v>29</v>
      </c>
      <c r="E51" s="7">
        <v>643</v>
      </c>
      <c r="F51" s="7">
        <v>7000</v>
      </c>
      <c r="G51" s="7">
        <v>7840</v>
      </c>
      <c r="H51" s="4">
        <v>1400</v>
      </c>
      <c r="I51" s="5" t="s">
        <v>42</v>
      </c>
      <c r="Q51" s="40" t="s">
        <v>88</v>
      </c>
      <c r="R51" s="40">
        <v>2020</v>
      </c>
      <c r="S51" s="40" t="s">
        <v>7</v>
      </c>
      <c r="T51" s="40" t="s">
        <v>89</v>
      </c>
      <c r="U51" s="40" t="s">
        <v>90</v>
      </c>
      <c r="V51" s="40" t="s">
        <v>91</v>
      </c>
      <c r="W51" s="40" t="s">
        <v>92</v>
      </c>
      <c r="X51" s="40" t="s">
        <v>93</v>
      </c>
      <c r="Y51" s="40" t="s">
        <v>94</v>
      </c>
      <c r="Z51" s="40">
        <v>287</v>
      </c>
      <c r="AA51" s="40">
        <v>410.40999999999997</v>
      </c>
    </row>
    <row r="52" spans="1:27" ht="18" customHeight="1" x14ac:dyDescent="0.25">
      <c r="A52" s="2">
        <v>2020</v>
      </c>
      <c r="B52" s="2" t="s">
        <v>3</v>
      </c>
      <c r="C52" s="2" t="s">
        <v>38</v>
      </c>
      <c r="D52" s="6" t="s">
        <v>31</v>
      </c>
      <c r="E52" s="7">
        <v>455</v>
      </c>
      <c r="F52" s="7">
        <v>4578.6000000000004</v>
      </c>
      <c r="G52" s="7">
        <v>5128.0320000000002</v>
      </c>
      <c r="H52" s="4">
        <v>915.72000000000014</v>
      </c>
      <c r="I52" s="5" t="s">
        <v>42</v>
      </c>
      <c r="Q52" s="40" t="s">
        <v>95</v>
      </c>
      <c r="R52" s="40">
        <v>2020</v>
      </c>
      <c r="S52" s="40" t="s">
        <v>7</v>
      </c>
      <c r="T52" s="40" t="s">
        <v>89</v>
      </c>
      <c r="U52" s="40" t="s">
        <v>90</v>
      </c>
      <c r="V52" s="40" t="s">
        <v>91</v>
      </c>
      <c r="W52" s="40" t="s">
        <v>100</v>
      </c>
      <c r="X52" s="40" t="s">
        <v>93</v>
      </c>
      <c r="Y52" s="40" t="s">
        <v>94</v>
      </c>
      <c r="Z52" s="40">
        <v>281</v>
      </c>
      <c r="AA52" s="40">
        <v>401.83</v>
      </c>
    </row>
    <row r="53" spans="1:27" ht="18" customHeight="1" x14ac:dyDescent="0.25">
      <c r="A53" s="2">
        <v>2020</v>
      </c>
      <c r="B53" s="2" t="s">
        <v>3</v>
      </c>
      <c r="C53" s="2" t="s">
        <v>12</v>
      </c>
      <c r="D53" s="6" t="s">
        <v>28</v>
      </c>
      <c r="E53" s="8">
        <v>345</v>
      </c>
      <c r="F53" s="8">
        <v>7000</v>
      </c>
      <c r="G53" s="8">
        <v>7840</v>
      </c>
      <c r="H53" s="4">
        <v>1400</v>
      </c>
      <c r="I53" s="5" t="s">
        <v>42</v>
      </c>
      <c r="Q53" s="40" t="s">
        <v>95</v>
      </c>
      <c r="R53" s="40">
        <v>2020</v>
      </c>
      <c r="S53" s="40" t="s">
        <v>7</v>
      </c>
      <c r="T53" s="40" t="s">
        <v>89</v>
      </c>
      <c r="U53" s="40" t="s">
        <v>90</v>
      </c>
      <c r="V53" s="40" t="s">
        <v>91</v>
      </c>
      <c r="W53" s="40" t="s">
        <v>100</v>
      </c>
      <c r="X53" s="40" t="s">
        <v>93</v>
      </c>
      <c r="Y53" s="40" t="s">
        <v>94</v>
      </c>
      <c r="Z53" s="40">
        <v>275</v>
      </c>
      <c r="AA53" s="40">
        <v>393.25</v>
      </c>
    </row>
    <row r="54" spans="1:27" ht="18" customHeight="1" x14ac:dyDescent="0.25">
      <c r="A54" s="2">
        <v>2020</v>
      </c>
      <c r="B54" s="2" t="s">
        <v>3</v>
      </c>
      <c r="C54" s="2" t="s">
        <v>13</v>
      </c>
      <c r="D54" s="3" t="s">
        <v>33</v>
      </c>
      <c r="E54" s="4">
        <v>122</v>
      </c>
      <c r="F54" s="4">
        <v>100</v>
      </c>
      <c r="G54" s="4">
        <v>112</v>
      </c>
      <c r="H54" s="4">
        <v>20</v>
      </c>
      <c r="I54" s="5" t="s">
        <v>42</v>
      </c>
      <c r="Q54" s="40" t="s">
        <v>88</v>
      </c>
      <c r="R54" s="40">
        <v>2020</v>
      </c>
      <c r="S54" s="40" t="s">
        <v>7</v>
      </c>
      <c r="T54" s="40" t="s">
        <v>89</v>
      </c>
      <c r="U54" s="40" t="s">
        <v>90</v>
      </c>
      <c r="V54" s="40" t="s">
        <v>91</v>
      </c>
      <c r="W54" s="40" t="s">
        <v>100</v>
      </c>
      <c r="X54" s="40" t="s">
        <v>93</v>
      </c>
      <c r="Y54" s="40" t="s">
        <v>96</v>
      </c>
      <c r="Z54" s="40">
        <v>215</v>
      </c>
      <c r="AA54" s="40">
        <v>307.45</v>
      </c>
    </row>
    <row r="55" spans="1:27" ht="18" customHeight="1" x14ac:dyDescent="0.25">
      <c r="A55" s="2">
        <v>2020</v>
      </c>
      <c r="B55" s="2" t="s">
        <v>3</v>
      </c>
      <c r="C55" s="2" t="s">
        <v>15</v>
      </c>
      <c r="D55" s="6" t="s">
        <v>26</v>
      </c>
      <c r="E55" s="7">
        <v>78</v>
      </c>
      <c r="F55" s="7">
        <v>4577.2</v>
      </c>
      <c r="G55" s="7">
        <v>5126.4639999999999</v>
      </c>
      <c r="H55" s="4">
        <v>915.44</v>
      </c>
      <c r="I55" s="5" t="s">
        <v>42</v>
      </c>
      <c r="Q55" s="40" t="s">
        <v>98</v>
      </c>
      <c r="R55" s="40">
        <v>2020</v>
      </c>
      <c r="S55" s="40" t="s">
        <v>7</v>
      </c>
      <c r="T55" s="40" t="s">
        <v>89</v>
      </c>
      <c r="U55" s="40" t="s">
        <v>90</v>
      </c>
      <c r="V55" s="40" t="s">
        <v>91</v>
      </c>
      <c r="W55" s="40" t="s">
        <v>100</v>
      </c>
      <c r="X55" s="40" t="s">
        <v>93</v>
      </c>
      <c r="Y55" s="40" t="s">
        <v>96</v>
      </c>
      <c r="Z55" s="40">
        <v>263</v>
      </c>
      <c r="AA55" s="40">
        <v>376.09000000000003</v>
      </c>
    </row>
    <row r="56" spans="1:27" ht="18" customHeight="1" x14ac:dyDescent="0.25">
      <c r="A56" s="2">
        <v>2020</v>
      </c>
      <c r="B56" s="2" t="s">
        <v>3</v>
      </c>
      <c r="C56" s="2" t="s">
        <v>15</v>
      </c>
      <c r="D56" s="6" t="s">
        <v>24</v>
      </c>
      <c r="E56" s="7">
        <v>76</v>
      </c>
      <c r="F56" s="7">
        <v>4576.8999999999996</v>
      </c>
      <c r="G56" s="7">
        <v>5126.1279999999997</v>
      </c>
      <c r="H56" s="4">
        <v>915.38</v>
      </c>
      <c r="I56" s="5" t="s">
        <v>42</v>
      </c>
      <c r="Q56" s="40" t="s">
        <v>95</v>
      </c>
      <c r="R56" s="40">
        <v>2020</v>
      </c>
      <c r="S56" s="40" t="s">
        <v>7</v>
      </c>
      <c r="T56" s="40" t="s">
        <v>89</v>
      </c>
      <c r="U56" s="40" t="s">
        <v>90</v>
      </c>
      <c r="V56" s="40" t="s">
        <v>91</v>
      </c>
      <c r="W56" s="40" t="s">
        <v>100</v>
      </c>
      <c r="X56" s="40" t="s">
        <v>93</v>
      </c>
      <c r="Y56" s="40" t="s">
        <v>96</v>
      </c>
      <c r="Z56" s="40">
        <v>776</v>
      </c>
      <c r="AA56" s="40">
        <v>1109.68</v>
      </c>
    </row>
    <row r="57" spans="1:27" ht="18" customHeight="1" x14ac:dyDescent="0.25">
      <c r="A57" s="2">
        <v>2020</v>
      </c>
      <c r="B57" s="2" t="s">
        <v>3</v>
      </c>
      <c r="C57" s="2" t="s">
        <v>15</v>
      </c>
      <c r="D57" s="6" t="s">
        <v>25</v>
      </c>
      <c r="E57" s="7">
        <v>46</v>
      </c>
      <c r="F57" s="7">
        <v>200</v>
      </c>
      <c r="G57" s="7">
        <v>224</v>
      </c>
      <c r="H57" s="4">
        <v>40</v>
      </c>
      <c r="I57" s="5" t="s">
        <v>42</v>
      </c>
      <c r="Q57" s="40" t="s">
        <v>88</v>
      </c>
      <c r="R57" s="40">
        <v>2020</v>
      </c>
      <c r="S57" s="40" t="s">
        <v>11</v>
      </c>
      <c r="T57" s="40" t="s">
        <v>89</v>
      </c>
      <c r="U57" s="40" t="s">
        <v>90</v>
      </c>
      <c r="V57" s="40" t="s">
        <v>91</v>
      </c>
      <c r="W57" s="40" t="s">
        <v>100</v>
      </c>
      <c r="X57" s="40" t="s">
        <v>93</v>
      </c>
      <c r="Y57" s="40" t="s">
        <v>94</v>
      </c>
      <c r="Z57" s="40">
        <v>224</v>
      </c>
      <c r="AA57" s="40">
        <v>526.24</v>
      </c>
    </row>
    <row r="58" spans="1:27" ht="18" customHeight="1" x14ac:dyDescent="0.25">
      <c r="A58" s="2">
        <v>2020</v>
      </c>
      <c r="B58" s="2" t="s">
        <v>3</v>
      </c>
      <c r="C58" s="2" t="s">
        <v>15</v>
      </c>
      <c r="D58" s="6" t="s">
        <v>23</v>
      </c>
      <c r="E58" s="7">
        <v>34</v>
      </c>
      <c r="F58" s="7">
        <v>4576.8</v>
      </c>
      <c r="G58" s="7">
        <v>5126.0160000000005</v>
      </c>
      <c r="H58" s="4">
        <v>915.36000000000013</v>
      </c>
      <c r="I58" s="5" t="s">
        <v>42</v>
      </c>
      <c r="Q58" s="40" t="s">
        <v>88</v>
      </c>
      <c r="R58" s="40">
        <v>2020</v>
      </c>
      <c r="S58" s="40" t="s">
        <v>11</v>
      </c>
      <c r="T58" s="40" t="s">
        <v>89</v>
      </c>
      <c r="U58" s="40" t="s">
        <v>90</v>
      </c>
      <c r="V58" s="40" t="s">
        <v>91</v>
      </c>
      <c r="W58" s="40" t="s">
        <v>100</v>
      </c>
      <c r="X58" s="40" t="s">
        <v>93</v>
      </c>
      <c r="Y58" s="40" t="s">
        <v>94</v>
      </c>
      <c r="Z58" s="40">
        <v>218</v>
      </c>
      <c r="AA58" s="40">
        <v>526.24</v>
      </c>
    </row>
    <row r="59" spans="1:27" ht="18" customHeight="1" x14ac:dyDescent="0.25">
      <c r="A59" s="2">
        <v>2020</v>
      </c>
      <c r="B59" s="2" t="s">
        <v>3</v>
      </c>
      <c r="C59" s="2" t="s">
        <v>13</v>
      </c>
      <c r="D59" s="3" t="s">
        <v>34</v>
      </c>
      <c r="E59" s="4">
        <v>7</v>
      </c>
      <c r="F59" s="4">
        <v>200</v>
      </c>
      <c r="G59" s="4">
        <v>224</v>
      </c>
      <c r="H59" s="4">
        <v>40</v>
      </c>
      <c r="I59" s="5" t="s">
        <v>42</v>
      </c>
      <c r="Q59" s="40" t="s">
        <v>88</v>
      </c>
      <c r="R59" s="40">
        <v>2020</v>
      </c>
      <c r="S59" s="40" t="s">
        <v>11</v>
      </c>
      <c r="T59" s="40" t="s">
        <v>89</v>
      </c>
      <c r="U59" s="40" t="s">
        <v>90</v>
      </c>
      <c r="V59" s="40" t="s">
        <v>91</v>
      </c>
      <c r="W59" s="40" t="s">
        <v>100</v>
      </c>
      <c r="X59" s="40" t="s">
        <v>93</v>
      </c>
      <c r="Y59" s="40" t="s">
        <v>94</v>
      </c>
      <c r="Z59" s="40">
        <v>212</v>
      </c>
      <c r="AA59" s="40">
        <v>526.24</v>
      </c>
    </row>
    <row r="60" spans="1:27" ht="18" customHeight="1" x14ac:dyDescent="0.25">
      <c r="A60" s="2">
        <v>2020</v>
      </c>
      <c r="B60" s="2" t="s">
        <v>3</v>
      </c>
      <c r="C60" s="2" t="s">
        <v>15</v>
      </c>
      <c r="D60" s="6" t="s">
        <v>27</v>
      </c>
      <c r="E60" s="7">
        <v>3</v>
      </c>
      <c r="F60" s="7">
        <v>4577.3</v>
      </c>
      <c r="G60" s="7">
        <v>5126.576</v>
      </c>
      <c r="H60" s="4">
        <v>915.46</v>
      </c>
      <c r="I60" s="5" t="s">
        <v>42</v>
      </c>
      <c r="Q60" s="40" t="s">
        <v>88</v>
      </c>
      <c r="R60" s="40">
        <v>2020</v>
      </c>
      <c r="S60" s="40" t="s">
        <v>11</v>
      </c>
      <c r="T60" s="40" t="s">
        <v>89</v>
      </c>
      <c r="U60" s="40" t="s">
        <v>90</v>
      </c>
      <c r="V60" s="40" t="s">
        <v>91</v>
      </c>
      <c r="W60" s="40" t="s">
        <v>100</v>
      </c>
      <c r="X60" s="40" t="s">
        <v>93</v>
      </c>
      <c r="Y60" s="40" t="s">
        <v>96</v>
      </c>
      <c r="Z60" s="40">
        <v>194</v>
      </c>
      <c r="AA60" s="40">
        <v>277.42</v>
      </c>
    </row>
    <row r="61" spans="1:27" ht="18" customHeight="1" x14ac:dyDescent="0.25">
      <c r="A61" s="2">
        <v>2020</v>
      </c>
      <c r="B61" s="2" t="s">
        <v>3</v>
      </c>
      <c r="C61" s="2" t="s">
        <v>32</v>
      </c>
      <c r="D61" s="6" t="s">
        <v>32</v>
      </c>
      <c r="E61" s="7">
        <v>2</v>
      </c>
      <c r="F61" s="7">
        <v>6600</v>
      </c>
      <c r="G61" s="7">
        <v>7392</v>
      </c>
      <c r="H61" s="4">
        <v>1320</v>
      </c>
      <c r="I61" s="5" t="s">
        <v>42</v>
      </c>
      <c r="Q61" s="40" t="s">
        <v>95</v>
      </c>
      <c r="R61" s="40">
        <v>2020</v>
      </c>
      <c r="S61" s="40" t="s">
        <v>11</v>
      </c>
      <c r="T61" s="40" t="s">
        <v>89</v>
      </c>
      <c r="U61" s="40" t="s">
        <v>90</v>
      </c>
      <c r="V61" s="40" t="s">
        <v>91</v>
      </c>
      <c r="W61" s="40" t="s">
        <v>100</v>
      </c>
      <c r="X61" s="40" t="s">
        <v>93</v>
      </c>
      <c r="Y61" s="40" t="s">
        <v>96</v>
      </c>
      <c r="Z61" s="40">
        <v>242</v>
      </c>
      <c r="AA61" s="40">
        <v>346.06</v>
      </c>
    </row>
    <row r="62" spans="1:27" ht="18" customHeight="1" x14ac:dyDescent="0.25">
      <c r="A62" s="2">
        <v>2020</v>
      </c>
      <c r="B62" s="2" t="s">
        <v>4</v>
      </c>
      <c r="C62" s="2" t="s">
        <v>14</v>
      </c>
      <c r="D62" s="3" t="s">
        <v>36</v>
      </c>
      <c r="E62" s="4">
        <v>3566</v>
      </c>
      <c r="F62" s="4">
        <v>4577.3</v>
      </c>
      <c r="G62" s="4">
        <v>5126.576</v>
      </c>
      <c r="H62" s="4">
        <v>915.46</v>
      </c>
      <c r="I62" s="5" t="s">
        <v>42</v>
      </c>
      <c r="Q62" s="40" t="s">
        <v>95</v>
      </c>
      <c r="R62" s="40">
        <v>2020</v>
      </c>
      <c r="S62" s="40" t="s">
        <v>11</v>
      </c>
      <c r="T62" s="40" t="s">
        <v>89</v>
      </c>
      <c r="U62" s="40" t="s">
        <v>90</v>
      </c>
      <c r="V62" s="40" t="s">
        <v>91</v>
      </c>
      <c r="W62" s="40" t="s">
        <v>100</v>
      </c>
      <c r="X62" s="40" t="s">
        <v>93</v>
      </c>
      <c r="Y62" s="40" t="s">
        <v>96</v>
      </c>
      <c r="Z62" s="40">
        <v>164</v>
      </c>
      <c r="AA62" s="40">
        <v>234.51999999999998</v>
      </c>
    </row>
    <row r="63" spans="1:27" ht="18" customHeight="1" x14ac:dyDescent="0.25">
      <c r="A63" s="2">
        <v>2020</v>
      </c>
      <c r="B63" s="2" t="s">
        <v>4</v>
      </c>
      <c r="C63" s="2" t="s">
        <v>14</v>
      </c>
      <c r="D63" s="3" t="s">
        <v>37</v>
      </c>
      <c r="E63" s="4">
        <v>2498</v>
      </c>
      <c r="F63" s="4">
        <v>8000</v>
      </c>
      <c r="G63" s="4">
        <v>8960</v>
      </c>
      <c r="H63" s="4">
        <v>1600</v>
      </c>
      <c r="I63" s="5" t="s">
        <v>42</v>
      </c>
      <c r="Q63" s="40" t="s">
        <v>97</v>
      </c>
      <c r="R63" s="40">
        <v>2020</v>
      </c>
      <c r="S63" s="40" t="s">
        <v>11</v>
      </c>
      <c r="T63" s="40" t="s">
        <v>89</v>
      </c>
      <c r="U63" s="40" t="s">
        <v>90</v>
      </c>
      <c r="V63" s="40" t="s">
        <v>91</v>
      </c>
      <c r="W63" s="40" t="s">
        <v>100</v>
      </c>
      <c r="X63" s="40" t="s">
        <v>93</v>
      </c>
      <c r="Y63" s="40" t="s">
        <v>96</v>
      </c>
      <c r="Z63" s="40">
        <v>238</v>
      </c>
      <c r="AA63" s="40">
        <v>340.34000000000003</v>
      </c>
    </row>
    <row r="64" spans="1:27" ht="18" customHeight="1" x14ac:dyDescent="0.25">
      <c r="A64" s="2">
        <v>2020</v>
      </c>
      <c r="B64" s="2" t="s">
        <v>4</v>
      </c>
      <c r="C64" s="2" t="s">
        <v>13</v>
      </c>
      <c r="D64" s="3" t="s">
        <v>35</v>
      </c>
      <c r="E64" s="4">
        <v>1245</v>
      </c>
      <c r="F64" s="4">
        <v>4577.2</v>
      </c>
      <c r="G64" s="4">
        <v>5126.4639999999999</v>
      </c>
      <c r="H64" s="4">
        <v>915.44</v>
      </c>
      <c r="I64" s="5" t="s">
        <v>42</v>
      </c>
      <c r="Q64" s="40" t="s">
        <v>88</v>
      </c>
      <c r="R64" s="40">
        <v>2020</v>
      </c>
      <c r="S64" s="40" t="s">
        <v>11</v>
      </c>
      <c r="T64" s="40" t="s">
        <v>89</v>
      </c>
      <c r="U64" s="40" t="s">
        <v>90</v>
      </c>
      <c r="V64" s="40" t="s">
        <v>91</v>
      </c>
      <c r="W64" s="40" t="s">
        <v>100</v>
      </c>
      <c r="X64" s="40" t="s">
        <v>93</v>
      </c>
      <c r="Y64" s="40" t="s">
        <v>96</v>
      </c>
      <c r="Z64" s="40">
        <v>166</v>
      </c>
      <c r="AA64" s="40">
        <v>237.38</v>
      </c>
    </row>
    <row r="65" spans="1:27" ht="18" customHeight="1" x14ac:dyDescent="0.25">
      <c r="A65" s="2">
        <v>2020</v>
      </c>
      <c r="B65" s="2" t="s">
        <v>4</v>
      </c>
      <c r="C65" s="2" t="s">
        <v>38</v>
      </c>
      <c r="D65" s="6" t="s">
        <v>30</v>
      </c>
      <c r="E65" s="7">
        <v>644</v>
      </c>
      <c r="F65" s="7">
        <v>5743.5</v>
      </c>
      <c r="G65" s="7">
        <v>6432.72</v>
      </c>
      <c r="H65" s="4">
        <v>1148.7</v>
      </c>
      <c r="I65" s="5" t="s">
        <v>42</v>
      </c>
      <c r="Q65" s="40" t="s">
        <v>97</v>
      </c>
      <c r="R65" s="40">
        <v>2020</v>
      </c>
      <c r="S65" s="40" t="s">
        <v>11</v>
      </c>
      <c r="T65" s="40" t="s">
        <v>89</v>
      </c>
      <c r="U65" s="40" t="s">
        <v>90</v>
      </c>
      <c r="V65" s="40" t="s">
        <v>91</v>
      </c>
      <c r="W65" s="40" t="s">
        <v>100</v>
      </c>
      <c r="X65" s="40" t="s">
        <v>93</v>
      </c>
      <c r="Y65" s="40" t="s">
        <v>94</v>
      </c>
      <c r="Z65" s="40">
        <v>222</v>
      </c>
      <c r="AA65" s="40">
        <v>526.24</v>
      </c>
    </row>
    <row r="66" spans="1:27" ht="18" customHeight="1" x14ac:dyDescent="0.25">
      <c r="A66" s="2">
        <v>2020</v>
      </c>
      <c r="B66" s="2" t="s">
        <v>4</v>
      </c>
      <c r="C66" s="2" t="s">
        <v>12</v>
      </c>
      <c r="D66" s="6" t="s">
        <v>29</v>
      </c>
      <c r="E66" s="7">
        <v>643</v>
      </c>
      <c r="F66" s="7">
        <v>7000</v>
      </c>
      <c r="G66" s="7">
        <v>7840</v>
      </c>
      <c r="H66" s="4">
        <v>1400</v>
      </c>
      <c r="I66" s="5" t="s">
        <v>40</v>
      </c>
      <c r="Q66" s="40" t="s">
        <v>88</v>
      </c>
      <c r="R66" s="40">
        <v>2020</v>
      </c>
      <c r="S66" s="40" t="s">
        <v>11</v>
      </c>
      <c r="T66" s="40" t="s">
        <v>89</v>
      </c>
      <c r="U66" s="40" t="s">
        <v>90</v>
      </c>
      <c r="V66" s="40" t="s">
        <v>91</v>
      </c>
      <c r="W66" s="40" t="s">
        <v>100</v>
      </c>
      <c r="X66" s="40" t="s">
        <v>93</v>
      </c>
      <c r="Y66" s="40" t="s">
        <v>94</v>
      </c>
      <c r="Z66" s="40">
        <v>216</v>
      </c>
      <c r="AA66" s="40">
        <v>526.24</v>
      </c>
    </row>
    <row r="67" spans="1:27" ht="18" customHeight="1" x14ac:dyDescent="0.25">
      <c r="A67" s="2">
        <v>2020</v>
      </c>
      <c r="B67" s="2" t="s">
        <v>4</v>
      </c>
      <c r="C67" s="2" t="s">
        <v>38</v>
      </c>
      <c r="D67" s="6" t="s">
        <v>31</v>
      </c>
      <c r="E67" s="7">
        <v>455</v>
      </c>
      <c r="F67" s="7">
        <v>4578.6000000000004</v>
      </c>
      <c r="G67" s="7">
        <v>5128.0320000000002</v>
      </c>
      <c r="H67" s="4">
        <v>915.72000000000014</v>
      </c>
      <c r="I67" s="5" t="s">
        <v>40</v>
      </c>
      <c r="Q67" s="40" t="s">
        <v>95</v>
      </c>
      <c r="R67" s="40">
        <v>2020</v>
      </c>
      <c r="S67" s="40" t="s">
        <v>11</v>
      </c>
      <c r="T67" s="40" t="s">
        <v>89</v>
      </c>
      <c r="U67" s="40" t="s">
        <v>90</v>
      </c>
      <c r="V67" s="40" t="s">
        <v>91</v>
      </c>
      <c r="W67" s="40" t="s">
        <v>100</v>
      </c>
      <c r="X67" s="40" t="s">
        <v>93</v>
      </c>
      <c r="Y67" s="40" t="s">
        <v>96</v>
      </c>
      <c r="Z67" s="40">
        <v>684</v>
      </c>
      <c r="AA67" s="40">
        <v>978.12</v>
      </c>
    </row>
    <row r="68" spans="1:27" ht="18" customHeight="1" x14ac:dyDescent="0.25">
      <c r="A68" s="2">
        <v>2020</v>
      </c>
      <c r="B68" s="2" t="s">
        <v>4</v>
      </c>
      <c r="C68" s="2" t="s">
        <v>12</v>
      </c>
      <c r="D68" s="6" t="s">
        <v>28</v>
      </c>
      <c r="E68" s="8">
        <v>345</v>
      </c>
      <c r="F68" s="8">
        <v>7000</v>
      </c>
      <c r="G68" s="8">
        <v>7840</v>
      </c>
      <c r="H68" s="4">
        <v>1400</v>
      </c>
      <c r="I68" s="5" t="s">
        <v>40</v>
      </c>
      <c r="Q68" s="40" t="s">
        <v>98</v>
      </c>
      <c r="R68" s="40">
        <v>2020</v>
      </c>
      <c r="S68" s="40" t="s">
        <v>11</v>
      </c>
      <c r="T68" s="40" t="s">
        <v>89</v>
      </c>
      <c r="U68" s="40" t="s">
        <v>90</v>
      </c>
      <c r="V68" s="40" t="s">
        <v>91</v>
      </c>
      <c r="W68" s="40" t="s">
        <v>100</v>
      </c>
      <c r="X68" s="40" t="s">
        <v>93</v>
      </c>
      <c r="Y68" s="40" t="s">
        <v>96</v>
      </c>
      <c r="Z68" s="40">
        <v>717</v>
      </c>
      <c r="AA68" s="40">
        <v>1025.31</v>
      </c>
    </row>
    <row r="69" spans="1:27" ht="18" customHeight="1" x14ac:dyDescent="0.25">
      <c r="A69" s="2">
        <v>2020</v>
      </c>
      <c r="B69" s="2" t="s">
        <v>4</v>
      </c>
      <c r="C69" s="2" t="s">
        <v>13</v>
      </c>
      <c r="D69" s="3" t="s">
        <v>33</v>
      </c>
      <c r="E69" s="4">
        <v>122</v>
      </c>
      <c r="F69" s="4">
        <v>100</v>
      </c>
      <c r="G69" s="4">
        <v>112</v>
      </c>
      <c r="H69" s="4">
        <v>20</v>
      </c>
      <c r="I69" s="5" t="s">
        <v>40</v>
      </c>
      <c r="Q69" s="40" t="s">
        <v>95</v>
      </c>
      <c r="R69" s="40">
        <v>2020</v>
      </c>
      <c r="S69" s="40" t="s">
        <v>11</v>
      </c>
      <c r="T69" s="40" t="s">
        <v>89</v>
      </c>
      <c r="U69" s="40" t="s">
        <v>90</v>
      </c>
      <c r="V69" s="40" t="s">
        <v>91</v>
      </c>
      <c r="W69" s="40" t="s">
        <v>100</v>
      </c>
      <c r="X69" s="40" t="s">
        <v>93</v>
      </c>
      <c r="Y69" s="40" t="s">
        <v>96</v>
      </c>
      <c r="Z69" s="40">
        <v>770</v>
      </c>
      <c r="AA69" s="40">
        <v>1101.0999999999999</v>
      </c>
    </row>
    <row r="70" spans="1:27" ht="18" customHeight="1" x14ac:dyDescent="0.25">
      <c r="A70" s="2">
        <v>2020</v>
      </c>
      <c r="B70" s="2" t="s">
        <v>4</v>
      </c>
      <c r="C70" s="2" t="s">
        <v>15</v>
      </c>
      <c r="D70" s="6" t="s">
        <v>26</v>
      </c>
      <c r="E70" s="7">
        <v>78</v>
      </c>
      <c r="F70" s="7">
        <v>4577.2</v>
      </c>
      <c r="G70" s="7">
        <v>5126.4639999999999</v>
      </c>
      <c r="H70" s="4">
        <v>915.44</v>
      </c>
      <c r="I70" s="5" t="s">
        <v>40</v>
      </c>
      <c r="Q70" s="40" t="s">
        <v>95</v>
      </c>
      <c r="R70" s="40">
        <v>2020</v>
      </c>
      <c r="S70" s="40" t="s">
        <v>11</v>
      </c>
      <c r="T70" s="40" t="s">
        <v>89</v>
      </c>
      <c r="U70" s="40" t="s">
        <v>90</v>
      </c>
      <c r="V70" s="40" t="s">
        <v>91</v>
      </c>
      <c r="W70" s="40" t="s">
        <v>100</v>
      </c>
      <c r="X70" s="40" t="s">
        <v>93</v>
      </c>
      <c r="Y70" s="40" t="s">
        <v>94</v>
      </c>
      <c r="Z70" s="40">
        <v>225</v>
      </c>
      <c r="AA70" s="40">
        <v>321.75</v>
      </c>
    </row>
    <row r="71" spans="1:27" ht="18" customHeight="1" x14ac:dyDescent="0.25">
      <c r="A71" s="2">
        <v>2020</v>
      </c>
      <c r="B71" s="2" t="s">
        <v>4</v>
      </c>
      <c r="C71" s="2" t="s">
        <v>15</v>
      </c>
      <c r="D71" s="6" t="s">
        <v>24</v>
      </c>
      <c r="E71" s="7">
        <v>76</v>
      </c>
      <c r="F71" s="7">
        <v>4576.8999999999996</v>
      </c>
      <c r="G71" s="7">
        <v>5126.1279999999997</v>
      </c>
      <c r="H71" s="4">
        <v>915.38</v>
      </c>
      <c r="I71" s="5" t="s">
        <v>40</v>
      </c>
      <c r="Q71" s="40" t="s">
        <v>98</v>
      </c>
      <c r="R71" s="40">
        <v>2020</v>
      </c>
      <c r="S71" s="40" t="s">
        <v>11</v>
      </c>
      <c r="T71" s="40" t="s">
        <v>89</v>
      </c>
      <c r="U71" s="40" t="s">
        <v>90</v>
      </c>
      <c r="V71" s="40" t="s">
        <v>91</v>
      </c>
      <c r="W71" s="40" t="s">
        <v>100</v>
      </c>
      <c r="X71" s="40" t="s">
        <v>93</v>
      </c>
      <c r="Y71" s="40" t="s">
        <v>94</v>
      </c>
      <c r="Z71" s="40">
        <v>219</v>
      </c>
      <c r="AA71" s="40">
        <v>313.17</v>
      </c>
    </row>
    <row r="72" spans="1:27" ht="18" customHeight="1" x14ac:dyDescent="0.25">
      <c r="A72" s="2">
        <v>2020</v>
      </c>
      <c r="B72" s="2" t="s">
        <v>4</v>
      </c>
      <c r="C72" s="2" t="s">
        <v>15</v>
      </c>
      <c r="D72" s="6" t="s">
        <v>25</v>
      </c>
      <c r="E72" s="7">
        <v>46</v>
      </c>
      <c r="F72" s="7">
        <v>200</v>
      </c>
      <c r="G72" s="7">
        <v>224</v>
      </c>
      <c r="H72" s="4">
        <v>40</v>
      </c>
      <c r="I72" s="5" t="s">
        <v>40</v>
      </c>
      <c r="Q72" s="40" t="s">
        <v>97</v>
      </c>
      <c r="R72" s="40">
        <v>2020</v>
      </c>
      <c r="S72" s="40" t="s">
        <v>11</v>
      </c>
      <c r="T72" s="40" t="s">
        <v>89</v>
      </c>
      <c r="U72" s="40" t="s">
        <v>90</v>
      </c>
      <c r="V72" s="40" t="s">
        <v>91</v>
      </c>
      <c r="W72" s="40" t="s">
        <v>100</v>
      </c>
      <c r="X72" s="40" t="s">
        <v>93</v>
      </c>
      <c r="Y72" s="40" t="s">
        <v>94</v>
      </c>
      <c r="Z72" s="40">
        <v>213</v>
      </c>
      <c r="AA72" s="40">
        <v>304.59000000000003</v>
      </c>
    </row>
    <row r="73" spans="1:27" ht="18" customHeight="1" x14ac:dyDescent="0.25">
      <c r="A73" s="2">
        <v>2020</v>
      </c>
      <c r="B73" s="2" t="s">
        <v>4</v>
      </c>
      <c r="C73" s="2" t="s">
        <v>15</v>
      </c>
      <c r="D73" s="6" t="s">
        <v>23</v>
      </c>
      <c r="E73" s="7">
        <v>34</v>
      </c>
      <c r="F73" s="7">
        <v>4576.8</v>
      </c>
      <c r="G73" s="7">
        <v>5126.0160000000005</v>
      </c>
      <c r="H73" s="4">
        <v>915.36000000000013</v>
      </c>
      <c r="I73" s="5" t="s">
        <v>40</v>
      </c>
      <c r="Q73" s="40" t="s">
        <v>95</v>
      </c>
      <c r="R73" s="40">
        <v>2020</v>
      </c>
      <c r="S73" s="40" t="s">
        <v>11</v>
      </c>
      <c r="T73" s="40" t="s">
        <v>89</v>
      </c>
      <c r="U73" s="40" t="s">
        <v>90</v>
      </c>
      <c r="V73" s="40" t="s">
        <v>91</v>
      </c>
      <c r="W73" s="40" t="s">
        <v>100</v>
      </c>
      <c r="X73" s="40" t="s">
        <v>93</v>
      </c>
      <c r="Y73" s="40" t="s">
        <v>96</v>
      </c>
      <c r="Z73" s="40">
        <v>195</v>
      </c>
      <c r="AA73" s="40">
        <v>278.85000000000002</v>
      </c>
    </row>
    <row r="74" spans="1:27" ht="18" customHeight="1" x14ac:dyDescent="0.25">
      <c r="A74" s="2">
        <v>2020</v>
      </c>
      <c r="B74" s="2" t="s">
        <v>4</v>
      </c>
      <c r="C74" s="2" t="s">
        <v>13</v>
      </c>
      <c r="D74" s="3" t="s">
        <v>34</v>
      </c>
      <c r="E74" s="4">
        <v>7</v>
      </c>
      <c r="F74" s="4">
        <v>200</v>
      </c>
      <c r="G74" s="4">
        <v>224</v>
      </c>
      <c r="H74" s="4">
        <v>40</v>
      </c>
      <c r="I74" s="5" t="s">
        <v>40</v>
      </c>
      <c r="Q74" s="40" t="s">
        <v>95</v>
      </c>
      <c r="R74" s="40">
        <v>2020</v>
      </c>
      <c r="S74" s="40" t="s">
        <v>11</v>
      </c>
      <c r="T74" s="40" t="s">
        <v>89</v>
      </c>
      <c r="U74" s="40" t="s">
        <v>90</v>
      </c>
      <c r="V74" s="40" t="s">
        <v>91</v>
      </c>
      <c r="W74" s="40" t="s">
        <v>100</v>
      </c>
      <c r="X74" s="40" t="s">
        <v>93</v>
      </c>
      <c r="Y74" s="40" t="s">
        <v>96</v>
      </c>
      <c r="Z74" s="40">
        <v>810</v>
      </c>
      <c r="AA74" s="40">
        <v>526.24</v>
      </c>
    </row>
    <row r="75" spans="1:27" ht="18" customHeight="1" x14ac:dyDescent="0.25">
      <c r="A75" s="2">
        <v>2020</v>
      </c>
      <c r="B75" s="2" t="s">
        <v>4</v>
      </c>
      <c r="C75" s="2" t="s">
        <v>15</v>
      </c>
      <c r="D75" s="6" t="s">
        <v>27</v>
      </c>
      <c r="E75" s="7">
        <v>3</v>
      </c>
      <c r="F75" s="7">
        <v>4577.3</v>
      </c>
      <c r="G75" s="7">
        <v>5126.576</v>
      </c>
      <c r="H75" s="4">
        <v>915.46</v>
      </c>
      <c r="I75" s="5" t="s">
        <v>40</v>
      </c>
      <c r="Q75" s="40" t="s">
        <v>88</v>
      </c>
      <c r="R75" s="40">
        <v>2020</v>
      </c>
      <c r="S75" s="40" t="s">
        <v>11</v>
      </c>
      <c r="T75" s="40" t="s">
        <v>89</v>
      </c>
      <c r="U75" s="40" t="s">
        <v>90</v>
      </c>
      <c r="V75" s="40" t="s">
        <v>91</v>
      </c>
      <c r="W75" s="40" t="s">
        <v>100</v>
      </c>
      <c r="X75" s="40" t="s">
        <v>93</v>
      </c>
      <c r="Y75" s="40" t="s">
        <v>96</v>
      </c>
      <c r="Z75" s="40">
        <v>193</v>
      </c>
      <c r="AA75" s="40">
        <v>275.99</v>
      </c>
    </row>
    <row r="76" spans="1:27" ht="18" customHeight="1" x14ac:dyDescent="0.25">
      <c r="A76" s="2">
        <v>2020</v>
      </c>
      <c r="B76" s="2" t="s">
        <v>4</v>
      </c>
      <c r="C76" s="2" t="s">
        <v>32</v>
      </c>
      <c r="D76" s="6" t="s">
        <v>32</v>
      </c>
      <c r="E76" s="7">
        <v>2</v>
      </c>
      <c r="F76" s="7">
        <v>6600</v>
      </c>
      <c r="G76" s="7">
        <v>7392</v>
      </c>
      <c r="H76" s="4">
        <v>1320</v>
      </c>
      <c r="I76" s="5" t="s">
        <v>40</v>
      </c>
      <c r="Q76" s="40" t="s">
        <v>97</v>
      </c>
      <c r="R76" s="40">
        <v>2020</v>
      </c>
      <c r="S76" s="40" t="s">
        <v>11</v>
      </c>
      <c r="T76" s="40" t="s">
        <v>89</v>
      </c>
      <c r="U76" s="40" t="s">
        <v>90</v>
      </c>
      <c r="V76" s="40" t="s">
        <v>91</v>
      </c>
      <c r="W76" s="40" t="s">
        <v>100</v>
      </c>
      <c r="X76" s="40" t="s">
        <v>93</v>
      </c>
      <c r="Y76" s="40" t="s">
        <v>96</v>
      </c>
      <c r="Z76" s="40">
        <v>241</v>
      </c>
      <c r="AA76" s="40">
        <v>344.63</v>
      </c>
    </row>
    <row r="77" spans="1:27" ht="18" customHeight="1" x14ac:dyDescent="0.25">
      <c r="A77" s="2">
        <v>2020</v>
      </c>
      <c r="B77" s="2" t="s">
        <v>5</v>
      </c>
      <c r="C77" s="2" t="s">
        <v>14</v>
      </c>
      <c r="D77" s="3" t="s">
        <v>36</v>
      </c>
      <c r="E77" s="4">
        <v>3566</v>
      </c>
      <c r="F77" s="4">
        <v>4577.3</v>
      </c>
      <c r="G77" s="4">
        <v>5126.576</v>
      </c>
      <c r="H77" s="4">
        <v>915.46</v>
      </c>
      <c r="I77" s="5" t="s">
        <v>40</v>
      </c>
      <c r="Q77" s="40" t="s">
        <v>88</v>
      </c>
      <c r="R77" s="40">
        <v>2020</v>
      </c>
      <c r="S77" s="40" t="s">
        <v>11</v>
      </c>
      <c r="T77" s="40" t="s">
        <v>89</v>
      </c>
      <c r="U77" s="40" t="s">
        <v>90</v>
      </c>
      <c r="V77" s="40" t="s">
        <v>91</v>
      </c>
      <c r="W77" s="40" t="s">
        <v>100</v>
      </c>
      <c r="X77" s="40" t="s">
        <v>93</v>
      </c>
      <c r="Y77" s="40" t="s">
        <v>94</v>
      </c>
      <c r="Z77" s="40">
        <v>221</v>
      </c>
      <c r="AA77" s="40">
        <v>316.02999999999997</v>
      </c>
    </row>
    <row r="78" spans="1:27" ht="18" customHeight="1" x14ac:dyDescent="0.25">
      <c r="A78" s="2">
        <v>2020</v>
      </c>
      <c r="B78" s="2" t="s">
        <v>5</v>
      </c>
      <c r="C78" s="2" t="s">
        <v>14</v>
      </c>
      <c r="D78" s="3" t="s">
        <v>37</v>
      </c>
      <c r="E78" s="4">
        <v>2498</v>
      </c>
      <c r="F78" s="4">
        <v>8000</v>
      </c>
      <c r="G78" s="4">
        <v>8960</v>
      </c>
      <c r="H78" s="4">
        <v>1600</v>
      </c>
      <c r="I78" s="5" t="s">
        <v>40</v>
      </c>
      <c r="Q78" s="40" t="s">
        <v>95</v>
      </c>
      <c r="R78" s="40">
        <v>2020</v>
      </c>
      <c r="S78" s="40" t="s">
        <v>11</v>
      </c>
      <c r="T78" s="40" t="s">
        <v>89</v>
      </c>
      <c r="U78" s="40" t="s">
        <v>90</v>
      </c>
      <c r="V78" s="40" t="s">
        <v>91</v>
      </c>
      <c r="W78" s="40" t="s">
        <v>100</v>
      </c>
      <c r="X78" s="40" t="s">
        <v>93</v>
      </c>
      <c r="Y78" s="40" t="s">
        <v>94</v>
      </c>
      <c r="Z78" s="40">
        <v>215</v>
      </c>
      <c r="AA78" s="40">
        <v>307.45</v>
      </c>
    </row>
    <row r="79" spans="1:27" ht="18" customHeight="1" x14ac:dyDescent="0.25">
      <c r="A79" s="2">
        <v>2020</v>
      </c>
      <c r="B79" s="2" t="s">
        <v>5</v>
      </c>
      <c r="C79" s="2" t="s">
        <v>13</v>
      </c>
      <c r="D79" s="3" t="s">
        <v>35</v>
      </c>
      <c r="E79" s="4">
        <v>1245</v>
      </c>
      <c r="F79" s="4">
        <v>4577.2</v>
      </c>
      <c r="G79" s="4">
        <v>5126.4639999999999</v>
      </c>
      <c r="H79" s="4">
        <v>915.44</v>
      </c>
      <c r="I79" s="5" t="s">
        <v>40</v>
      </c>
      <c r="Q79" s="40" t="s">
        <v>95</v>
      </c>
      <c r="R79" s="40">
        <v>2020</v>
      </c>
      <c r="S79" s="40" t="s">
        <v>11</v>
      </c>
      <c r="T79" s="40" t="s">
        <v>89</v>
      </c>
      <c r="U79" s="40" t="s">
        <v>90</v>
      </c>
      <c r="V79" s="40" t="s">
        <v>91</v>
      </c>
      <c r="W79" s="40" t="s">
        <v>100</v>
      </c>
      <c r="X79" s="40" t="s">
        <v>93</v>
      </c>
      <c r="Y79" s="40" t="s">
        <v>96</v>
      </c>
      <c r="Z79" s="40">
        <v>191</v>
      </c>
      <c r="AA79" s="40">
        <v>273.13</v>
      </c>
    </row>
    <row r="80" spans="1:27" ht="18" customHeight="1" x14ac:dyDescent="0.25">
      <c r="A80" s="2">
        <v>2020</v>
      </c>
      <c r="B80" s="2" t="s">
        <v>5</v>
      </c>
      <c r="C80" s="2" t="s">
        <v>38</v>
      </c>
      <c r="D80" s="6" t="s">
        <v>30</v>
      </c>
      <c r="E80" s="7">
        <v>644</v>
      </c>
      <c r="F80" s="7">
        <v>5743.5</v>
      </c>
      <c r="G80" s="7">
        <v>6432.72</v>
      </c>
      <c r="H80" s="4">
        <v>1148.7</v>
      </c>
      <c r="I80" s="5" t="s">
        <v>40</v>
      </c>
      <c r="Q80" s="40" t="s">
        <v>88</v>
      </c>
      <c r="R80" s="40">
        <v>2020</v>
      </c>
      <c r="S80" s="40" t="s">
        <v>11</v>
      </c>
      <c r="T80" s="40" t="s">
        <v>89</v>
      </c>
      <c r="U80" s="40" t="s">
        <v>90</v>
      </c>
      <c r="V80" s="40" t="s">
        <v>91</v>
      </c>
      <c r="W80" s="40" t="s">
        <v>100</v>
      </c>
      <c r="X80" s="40" t="s">
        <v>93</v>
      </c>
      <c r="Y80" s="40" t="s">
        <v>96</v>
      </c>
      <c r="Z80" s="40">
        <v>239</v>
      </c>
      <c r="AA80" s="40">
        <v>341.77</v>
      </c>
    </row>
    <row r="81" spans="1:27" ht="18" customHeight="1" x14ac:dyDescent="0.25">
      <c r="A81" s="2">
        <v>2020</v>
      </c>
      <c r="B81" s="2" t="s">
        <v>5</v>
      </c>
      <c r="C81" s="2" t="s">
        <v>12</v>
      </c>
      <c r="D81" s="6" t="s">
        <v>29</v>
      </c>
      <c r="E81" s="7">
        <v>643</v>
      </c>
      <c r="F81" s="7">
        <v>7000</v>
      </c>
      <c r="G81" s="7">
        <v>7840</v>
      </c>
      <c r="H81" s="4">
        <v>1400</v>
      </c>
      <c r="I81" s="5" t="s">
        <v>40</v>
      </c>
      <c r="Q81" s="40" t="s">
        <v>88</v>
      </c>
      <c r="R81" s="40">
        <v>2020</v>
      </c>
      <c r="S81" s="40" t="s">
        <v>11</v>
      </c>
      <c r="T81" s="40" t="s">
        <v>89</v>
      </c>
      <c r="U81" s="40" t="s">
        <v>90</v>
      </c>
      <c r="V81" s="40" t="s">
        <v>91</v>
      </c>
      <c r="W81" s="40" t="s">
        <v>100</v>
      </c>
      <c r="X81" s="40" t="s">
        <v>93</v>
      </c>
      <c r="Y81" s="40" t="s">
        <v>96</v>
      </c>
      <c r="Z81" s="40">
        <v>779</v>
      </c>
      <c r="AA81" s="40">
        <v>1113.97</v>
      </c>
    </row>
    <row r="82" spans="1:27" ht="18" customHeight="1" x14ac:dyDescent="0.25">
      <c r="A82" s="2">
        <v>2020</v>
      </c>
      <c r="B82" s="2" t="s">
        <v>5</v>
      </c>
      <c r="C82" s="2" t="s">
        <v>38</v>
      </c>
      <c r="D82" s="6" t="s">
        <v>31</v>
      </c>
      <c r="E82" s="7">
        <v>455</v>
      </c>
      <c r="F82" s="7">
        <v>4578.6000000000004</v>
      </c>
      <c r="G82" s="7">
        <v>5128.0320000000002</v>
      </c>
      <c r="H82" s="4">
        <v>915.72000000000014</v>
      </c>
      <c r="I82" s="5" t="s">
        <v>40</v>
      </c>
      <c r="Q82" s="40" t="s">
        <v>95</v>
      </c>
      <c r="R82" s="40">
        <v>2020</v>
      </c>
      <c r="S82" s="40" t="s">
        <v>1</v>
      </c>
      <c r="T82" s="40" t="s">
        <v>89</v>
      </c>
      <c r="U82" s="40" t="s">
        <v>90</v>
      </c>
      <c r="V82" s="40" t="s">
        <v>91</v>
      </c>
      <c r="W82" s="40" t="s">
        <v>100</v>
      </c>
      <c r="X82" s="40" t="s">
        <v>93</v>
      </c>
      <c r="Y82" s="40" t="s">
        <v>96</v>
      </c>
      <c r="Z82" s="40">
        <v>248</v>
      </c>
      <c r="AA82" s="40">
        <v>354.64</v>
      </c>
    </row>
    <row r="83" spans="1:27" ht="18" customHeight="1" x14ac:dyDescent="0.25">
      <c r="A83" s="2">
        <v>2020</v>
      </c>
      <c r="B83" s="2" t="s">
        <v>5</v>
      </c>
      <c r="C83" s="2" t="s">
        <v>12</v>
      </c>
      <c r="D83" s="6" t="s">
        <v>28</v>
      </c>
      <c r="E83" s="8">
        <v>345</v>
      </c>
      <c r="F83" s="8">
        <v>7000</v>
      </c>
      <c r="G83" s="8">
        <v>7840</v>
      </c>
      <c r="H83" s="4">
        <v>1400</v>
      </c>
      <c r="I83" s="5" t="s">
        <v>40</v>
      </c>
      <c r="Q83" s="40" t="s">
        <v>97</v>
      </c>
      <c r="R83" s="40">
        <v>2020</v>
      </c>
      <c r="S83" s="40" t="s">
        <v>1</v>
      </c>
      <c r="T83" s="40" t="s">
        <v>89</v>
      </c>
      <c r="U83" s="40" t="s">
        <v>90</v>
      </c>
      <c r="V83" s="40" t="s">
        <v>91</v>
      </c>
      <c r="W83" s="40" t="s">
        <v>100</v>
      </c>
      <c r="X83" s="40" t="s">
        <v>93</v>
      </c>
      <c r="Y83" s="40" t="s">
        <v>96</v>
      </c>
      <c r="Z83" s="40">
        <v>218</v>
      </c>
      <c r="AA83" s="40">
        <v>311.74</v>
      </c>
    </row>
    <row r="84" spans="1:27" ht="18" customHeight="1" x14ac:dyDescent="0.25">
      <c r="A84" s="2">
        <v>2020</v>
      </c>
      <c r="B84" s="2" t="s">
        <v>5</v>
      </c>
      <c r="C84" s="2" t="s">
        <v>13</v>
      </c>
      <c r="D84" s="3" t="s">
        <v>33</v>
      </c>
      <c r="E84" s="4">
        <v>122</v>
      </c>
      <c r="F84" s="4">
        <v>100</v>
      </c>
      <c r="G84" s="4">
        <v>112</v>
      </c>
      <c r="H84" s="4">
        <v>20</v>
      </c>
      <c r="I84" s="5" t="s">
        <v>40</v>
      </c>
      <c r="Q84" s="40" t="s">
        <v>95</v>
      </c>
      <c r="R84" s="40">
        <v>2020</v>
      </c>
      <c r="S84" s="40" t="s">
        <v>1</v>
      </c>
      <c r="T84" s="40" t="s">
        <v>89</v>
      </c>
      <c r="U84" s="40" t="s">
        <v>90</v>
      </c>
      <c r="V84" s="40" t="s">
        <v>91</v>
      </c>
      <c r="W84" s="40" t="s">
        <v>100</v>
      </c>
      <c r="X84" s="40" t="s">
        <v>93</v>
      </c>
      <c r="Y84" s="40" t="s">
        <v>96</v>
      </c>
      <c r="Z84" s="40">
        <v>244</v>
      </c>
      <c r="AA84" s="40">
        <v>348.92</v>
      </c>
    </row>
    <row r="85" spans="1:27" ht="18" customHeight="1" x14ac:dyDescent="0.25">
      <c r="A85" s="2">
        <v>2020</v>
      </c>
      <c r="B85" s="2" t="s">
        <v>5</v>
      </c>
      <c r="C85" s="2" t="s">
        <v>15</v>
      </c>
      <c r="D85" s="6" t="s">
        <v>26</v>
      </c>
      <c r="E85" s="7">
        <v>78</v>
      </c>
      <c r="F85" s="7">
        <v>4577.2</v>
      </c>
      <c r="G85" s="7">
        <v>5126.4639999999999</v>
      </c>
      <c r="H85" s="4">
        <v>915.44</v>
      </c>
      <c r="I85" s="5" t="s">
        <v>40</v>
      </c>
      <c r="Q85" s="40" t="s">
        <v>97</v>
      </c>
      <c r="R85" s="40">
        <v>2020</v>
      </c>
      <c r="S85" s="40" t="s">
        <v>1</v>
      </c>
      <c r="T85" s="40" t="s">
        <v>89</v>
      </c>
      <c r="U85" s="40" t="s">
        <v>90</v>
      </c>
      <c r="V85" s="40" t="s">
        <v>91</v>
      </c>
      <c r="W85" s="40" t="s">
        <v>100</v>
      </c>
      <c r="X85" s="40" t="s">
        <v>93</v>
      </c>
      <c r="Y85" s="40" t="s">
        <v>96</v>
      </c>
      <c r="Z85" s="40">
        <v>292</v>
      </c>
      <c r="AA85" s="40">
        <v>417.56</v>
      </c>
    </row>
    <row r="86" spans="1:27" ht="18" customHeight="1" x14ac:dyDescent="0.25">
      <c r="A86" s="2">
        <v>2020</v>
      </c>
      <c r="B86" s="2" t="s">
        <v>5</v>
      </c>
      <c r="C86" s="2" t="s">
        <v>15</v>
      </c>
      <c r="D86" s="6" t="s">
        <v>24</v>
      </c>
      <c r="E86" s="7">
        <v>76</v>
      </c>
      <c r="F86" s="7">
        <v>4576.8999999999996</v>
      </c>
      <c r="G86" s="7">
        <v>5126.1279999999997</v>
      </c>
      <c r="H86" s="4">
        <v>915.38</v>
      </c>
      <c r="I86" s="5" t="s">
        <v>40</v>
      </c>
      <c r="Q86" s="40" t="s">
        <v>95</v>
      </c>
      <c r="R86" s="40">
        <v>2020</v>
      </c>
      <c r="S86" s="40" t="s">
        <v>1</v>
      </c>
      <c r="T86" s="40" t="s">
        <v>89</v>
      </c>
      <c r="U86" s="40" t="s">
        <v>90</v>
      </c>
      <c r="V86" s="40" t="s">
        <v>91</v>
      </c>
      <c r="W86" s="40" t="s">
        <v>100</v>
      </c>
      <c r="X86" s="40" t="s">
        <v>93</v>
      </c>
      <c r="Y86" s="40" t="s">
        <v>96</v>
      </c>
      <c r="Z86" s="40">
        <v>220</v>
      </c>
      <c r="AA86" s="40">
        <v>314.60000000000002</v>
      </c>
    </row>
    <row r="87" spans="1:27" ht="18" customHeight="1" x14ac:dyDescent="0.25">
      <c r="A87" s="2">
        <v>2020</v>
      </c>
      <c r="B87" s="2" t="s">
        <v>5</v>
      </c>
      <c r="C87" s="2" t="s">
        <v>15</v>
      </c>
      <c r="D87" s="6" t="s">
        <v>25</v>
      </c>
      <c r="E87" s="7">
        <v>46</v>
      </c>
      <c r="F87" s="7">
        <v>200</v>
      </c>
      <c r="G87" s="7">
        <v>224</v>
      </c>
      <c r="H87" s="4">
        <v>40</v>
      </c>
      <c r="I87" s="5" t="s">
        <v>40</v>
      </c>
      <c r="Q87" s="40" t="s">
        <v>97</v>
      </c>
      <c r="R87" s="40">
        <v>2020</v>
      </c>
      <c r="S87" s="40" t="s">
        <v>1</v>
      </c>
      <c r="T87" s="40" t="s">
        <v>89</v>
      </c>
      <c r="U87" s="40" t="s">
        <v>90</v>
      </c>
      <c r="V87" s="40" t="s">
        <v>91</v>
      </c>
      <c r="W87" s="40" t="s">
        <v>100</v>
      </c>
      <c r="X87" s="40" t="s">
        <v>93</v>
      </c>
      <c r="Y87" s="40" t="s">
        <v>96</v>
      </c>
      <c r="Z87" s="40">
        <v>675</v>
      </c>
      <c r="AA87" s="40">
        <v>965.25</v>
      </c>
    </row>
    <row r="88" spans="1:27" ht="18" customHeight="1" x14ac:dyDescent="0.25">
      <c r="A88" s="2">
        <v>2020</v>
      </c>
      <c r="B88" s="2" t="s">
        <v>5</v>
      </c>
      <c r="C88" s="2" t="s">
        <v>15</v>
      </c>
      <c r="D88" s="6" t="s">
        <v>23</v>
      </c>
      <c r="E88" s="7">
        <v>34</v>
      </c>
      <c r="F88" s="7">
        <v>4576.8</v>
      </c>
      <c r="G88" s="7">
        <v>5126.0160000000005</v>
      </c>
      <c r="H88" s="4">
        <v>915.36000000000013</v>
      </c>
      <c r="I88" s="5" t="s">
        <v>40</v>
      </c>
      <c r="Q88" s="40" t="s">
        <v>95</v>
      </c>
      <c r="R88" s="40">
        <v>2020</v>
      </c>
      <c r="S88" s="40" t="s">
        <v>1</v>
      </c>
      <c r="T88" s="40" t="s">
        <v>89</v>
      </c>
      <c r="U88" s="40" t="s">
        <v>90</v>
      </c>
      <c r="V88" s="40" t="s">
        <v>91</v>
      </c>
      <c r="W88" s="40" t="s">
        <v>100</v>
      </c>
      <c r="X88" s="40" t="s">
        <v>93</v>
      </c>
      <c r="Y88" s="40" t="s">
        <v>96</v>
      </c>
      <c r="Z88" s="40">
        <v>708</v>
      </c>
      <c r="AA88" s="40">
        <v>1012.44</v>
      </c>
    </row>
    <row r="89" spans="1:27" ht="18" customHeight="1" x14ac:dyDescent="0.25">
      <c r="A89" s="2">
        <v>2020</v>
      </c>
      <c r="B89" s="2" t="s">
        <v>5</v>
      </c>
      <c r="C89" s="2" t="s">
        <v>13</v>
      </c>
      <c r="D89" s="3" t="s">
        <v>34</v>
      </c>
      <c r="E89" s="4">
        <v>7</v>
      </c>
      <c r="F89" s="4">
        <v>200</v>
      </c>
      <c r="G89" s="4">
        <v>224</v>
      </c>
      <c r="H89" s="4">
        <v>40</v>
      </c>
      <c r="I89" s="5" t="s">
        <v>40</v>
      </c>
      <c r="Q89" s="40" t="s">
        <v>88</v>
      </c>
      <c r="R89" s="40">
        <v>2020</v>
      </c>
      <c r="S89" s="40" t="s">
        <v>1</v>
      </c>
      <c r="T89" s="40" t="s">
        <v>89</v>
      </c>
      <c r="U89" s="40" t="s">
        <v>90</v>
      </c>
      <c r="V89" s="40" t="s">
        <v>91</v>
      </c>
      <c r="W89" s="40" t="s">
        <v>100</v>
      </c>
      <c r="X89" s="40" t="s">
        <v>93</v>
      </c>
      <c r="Y89" s="40" t="s">
        <v>96</v>
      </c>
      <c r="Z89" s="40">
        <v>761</v>
      </c>
      <c r="AA89" s="40">
        <v>1088.23</v>
      </c>
    </row>
    <row r="90" spans="1:27" ht="18" customHeight="1" x14ac:dyDescent="0.25">
      <c r="A90" s="2">
        <v>2020</v>
      </c>
      <c r="B90" s="2" t="s">
        <v>5</v>
      </c>
      <c r="C90" s="2" t="s">
        <v>32</v>
      </c>
      <c r="D90" s="6" t="s">
        <v>32</v>
      </c>
      <c r="E90" s="7">
        <v>3</v>
      </c>
      <c r="F90" s="7">
        <v>6600</v>
      </c>
      <c r="G90" s="7">
        <v>7392</v>
      </c>
      <c r="H90" s="4">
        <v>1320</v>
      </c>
      <c r="I90" s="5" t="s">
        <v>40</v>
      </c>
      <c r="Q90" s="40" t="s">
        <v>88</v>
      </c>
      <c r="R90" s="40">
        <v>2020</v>
      </c>
      <c r="S90" s="40" t="s">
        <v>1</v>
      </c>
      <c r="T90" s="40" t="s">
        <v>89</v>
      </c>
      <c r="U90" s="40" t="s">
        <v>90</v>
      </c>
      <c r="V90" s="40" t="s">
        <v>91</v>
      </c>
      <c r="W90" s="40" t="s">
        <v>100</v>
      </c>
      <c r="X90" s="40" t="s">
        <v>93</v>
      </c>
      <c r="Y90" s="40" t="s">
        <v>96</v>
      </c>
      <c r="Z90" s="40">
        <v>249</v>
      </c>
      <c r="AA90" s="40">
        <v>356.07</v>
      </c>
    </row>
    <row r="91" spans="1:27" ht="18" customHeight="1" x14ac:dyDescent="0.25">
      <c r="A91" s="2">
        <v>2020</v>
      </c>
      <c r="B91" s="2" t="s">
        <v>5</v>
      </c>
      <c r="C91" s="2" t="s">
        <v>15</v>
      </c>
      <c r="D91" s="6" t="s">
        <v>27</v>
      </c>
      <c r="E91" s="7">
        <v>3</v>
      </c>
      <c r="F91" s="7">
        <v>4577.3</v>
      </c>
      <c r="G91" s="7">
        <v>5126.576</v>
      </c>
      <c r="H91" s="4">
        <v>915.46</v>
      </c>
      <c r="I91" s="5" t="s">
        <v>40</v>
      </c>
      <c r="Q91" s="40" t="s">
        <v>95</v>
      </c>
      <c r="R91" s="40">
        <v>2020</v>
      </c>
      <c r="S91" s="40" t="s">
        <v>1</v>
      </c>
      <c r="T91" s="40" t="s">
        <v>89</v>
      </c>
      <c r="U91" s="40" t="s">
        <v>90</v>
      </c>
      <c r="V91" s="40" t="s">
        <v>91</v>
      </c>
      <c r="W91" s="40" t="s">
        <v>100</v>
      </c>
      <c r="X91" s="40" t="s">
        <v>93</v>
      </c>
      <c r="Y91" s="40" t="s">
        <v>96</v>
      </c>
      <c r="Z91" s="40">
        <v>748</v>
      </c>
      <c r="AA91" s="40">
        <v>526.24</v>
      </c>
    </row>
    <row r="92" spans="1:27" ht="18" customHeight="1" x14ac:dyDescent="0.25">
      <c r="A92" s="2">
        <v>2020</v>
      </c>
      <c r="B92" s="2" t="s">
        <v>6</v>
      </c>
      <c r="C92" s="2" t="s">
        <v>14</v>
      </c>
      <c r="D92" s="3" t="s">
        <v>36</v>
      </c>
      <c r="E92" s="4">
        <v>3566</v>
      </c>
      <c r="F92" s="4">
        <v>4577.3</v>
      </c>
      <c r="G92" s="4">
        <v>5126.576</v>
      </c>
      <c r="H92" s="4">
        <v>915.46</v>
      </c>
      <c r="I92" s="5" t="s">
        <v>40</v>
      </c>
      <c r="Q92" s="40" t="s">
        <v>97</v>
      </c>
      <c r="R92" s="40">
        <v>2020</v>
      </c>
      <c r="S92" s="40" t="s">
        <v>1</v>
      </c>
      <c r="T92" s="40" t="s">
        <v>89</v>
      </c>
      <c r="U92" s="40" t="s">
        <v>90</v>
      </c>
      <c r="V92" s="40" t="s">
        <v>91</v>
      </c>
      <c r="W92" s="40" t="s">
        <v>100</v>
      </c>
      <c r="X92" s="40" t="s">
        <v>93</v>
      </c>
      <c r="Y92" s="40" t="s">
        <v>96</v>
      </c>
      <c r="Z92" s="40">
        <v>801</v>
      </c>
      <c r="AA92" s="40">
        <v>526.24</v>
      </c>
    </row>
    <row r="93" spans="1:27" ht="18" customHeight="1" x14ac:dyDescent="0.25">
      <c r="A93" s="2">
        <v>2020</v>
      </c>
      <c r="B93" s="2" t="s">
        <v>6</v>
      </c>
      <c r="C93" s="2" t="s">
        <v>14</v>
      </c>
      <c r="D93" s="3" t="s">
        <v>37</v>
      </c>
      <c r="E93" s="4">
        <v>2498</v>
      </c>
      <c r="F93" s="4">
        <v>8000</v>
      </c>
      <c r="G93" s="4">
        <v>8960</v>
      </c>
      <c r="H93" s="4">
        <v>1600</v>
      </c>
      <c r="I93" s="5" t="s">
        <v>40</v>
      </c>
      <c r="Q93" s="40" t="s">
        <v>95</v>
      </c>
      <c r="R93" s="40">
        <v>2020</v>
      </c>
      <c r="S93" s="40" t="s">
        <v>1</v>
      </c>
      <c r="T93" s="40" t="s">
        <v>89</v>
      </c>
      <c r="U93" s="40" t="s">
        <v>90</v>
      </c>
      <c r="V93" s="40" t="s">
        <v>91</v>
      </c>
      <c r="W93" s="40" t="s">
        <v>100</v>
      </c>
      <c r="X93" s="40" t="s">
        <v>93</v>
      </c>
      <c r="Y93" s="40" t="s">
        <v>96</v>
      </c>
      <c r="Z93" s="40">
        <v>247</v>
      </c>
      <c r="AA93" s="40">
        <v>353.21</v>
      </c>
    </row>
    <row r="94" spans="1:27" ht="18" customHeight="1" x14ac:dyDescent="0.25">
      <c r="A94" s="2">
        <v>2020</v>
      </c>
      <c r="B94" s="2" t="s">
        <v>6</v>
      </c>
      <c r="C94" s="2" t="s">
        <v>13</v>
      </c>
      <c r="D94" s="3" t="s">
        <v>35</v>
      </c>
      <c r="E94" s="4">
        <v>1245</v>
      </c>
      <c r="F94" s="4">
        <v>4577.2</v>
      </c>
      <c r="G94" s="4">
        <v>5126.4639999999999</v>
      </c>
      <c r="H94" s="4">
        <v>915.44</v>
      </c>
      <c r="I94" s="5" t="s">
        <v>40</v>
      </c>
      <c r="Q94" s="40" t="s">
        <v>95</v>
      </c>
      <c r="R94" s="40">
        <v>2020</v>
      </c>
      <c r="S94" s="40" t="s">
        <v>1</v>
      </c>
      <c r="T94" s="40" t="s">
        <v>89</v>
      </c>
      <c r="U94" s="40" t="s">
        <v>90</v>
      </c>
      <c r="V94" s="40" t="s">
        <v>91</v>
      </c>
      <c r="W94" s="40" t="s">
        <v>100</v>
      </c>
      <c r="X94" s="40" t="s">
        <v>93</v>
      </c>
      <c r="Y94" s="40" t="s">
        <v>96</v>
      </c>
      <c r="Z94" s="40">
        <v>295</v>
      </c>
      <c r="AA94" s="40">
        <v>421.85</v>
      </c>
    </row>
    <row r="95" spans="1:27" ht="18" customHeight="1" x14ac:dyDescent="0.25">
      <c r="A95" s="2">
        <v>2020</v>
      </c>
      <c r="B95" s="2" t="s">
        <v>6</v>
      </c>
      <c r="C95" s="2" t="s">
        <v>38</v>
      </c>
      <c r="D95" s="6" t="s">
        <v>30</v>
      </c>
      <c r="E95" s="7">
        <v>644</v>
      </c>
      <c r="F95" s="7">
        <v>5743.5</v>
      </c>
      <c r="G95" s="7">
        <v>6432.72</v>
      </c>
      <c r="H95" s="4">
        <v>1148.7</v>
      </c>
      <c r="I95" s="5" t="s">
        <v>40</v>
      </c>
      <c r="Q95" s="40" t="s">
        <v>95</v>
      </c>
      <c r="R95" s="40">
        <v>2020</v>
      </c>
      <c r="S95" s="40" t="s">
        <v>1</v>
      </c>
      <c r="T95" s="40" t="s">
        <v>89</v>
      </c>
      <c r="U95" s="40" t="s">
        <v>90</v>
      </c>
      <c r="V95" s="40" t="s">
        <v>91</v>
      </c>
      <c r="W95" s="40" t="s">
        <v>100</v>
      </c>
      <c r="X95" s="40" t="s">
        <v>93</v>
      </c>
      <c r="Y95" s="40" t="s">
        <v>96</v>
      </c>
      <c r="Z95" s="40">
        <v>217</v>
      </c>
      <c r="AA95" s="40">
        <v>310.31</v>
      </c>
    </row>
    <row r="96" spans="1:27" ht="18" customHeight="1" x14ac:dyDescent="0.25">
      <c r="A96" s="2">
        <v>2020</v>
      </c>
      <c r="B96" s="2" t="s">
        <v>6</v>
      </c>
      <c r="C96" s="2" t="s">
        <v>12</v>
      </c>
      <c r="D96" s="6" t="s">
        <v>29</v>
      </c>
      <c r="E96" s="7">
        <v>643</v>
      </c>
      <c r="F96" s="7">
        <v>7000</v>
      </c>
      <c r="G96" s="7">
        <v>7840</v>
      </c>
      <c r="H96" s="4">
        <v>1400</v>
      </c>
      <c r="I96" s="5" t="s">
        <v>40</v>
      </c>
      <c r="Q96" s="40" t="s">
        <v>97</v>
      </c>
      <c r="R96" s="40">
        <v>2020</v>
      </c>
      <c r="S96" s="40" t="s">
        <v>1</v>
      </c>
      <c r="T96" s="40" t="s">
        <v>89</v>
      </c>
      <c r="U96" s="40" t="s">
        <v>90</v>
      </c>
      <c r="V96" s="40" t="s">
        <v>91</v>
      </c>
      <c r="W96" s="40" t="s">
        <v>100</v>
      </c>
      <c r="X96" s="40" t="s">
        <v>93</v>
      </c>
      <c r="Y96" s="40" t="s">
        <v>96</v>
      </c>
      <c r="Z96" s="40">
        <v>245</v>
      </c>
      <c r="AA96" s="40">
        <v>350.35</v>
      </c>
    </row>
    <row r="97" spans="1:27" ht="18" customHeight="1" x14ac:dyDescent="0.25">
      <c r="A97" s="2">
        <v>2020</v>
      </c>
      <c r="B97" s="2" t="s">
        <v>6</v>
      </c>
      <c r="C97" s="2" t="s">
        <v>38</v>
      </c>
      <c r="D97" s="6" t="s">
        <v>31</v>
      </c>
      <c r="E97" s="7">
        <v>455</v>
      </c>
      <c r="F97" s="7">
        <v>4578.6000000000004</v>
      </c>
      <c r="G97" s="7">
        <v>5128.0320000000002</v>
      </c>
      <c r="H97" s="4">
        <v>915.72000000000014</v>
      </c>
      <c r="I97" s="5" t="s">
        <v>40</v>
      </c>
      <c r="Q97" s="40" t="s">
        <v>88</v>
      </c>
      <c r="R97" s="40">
        <v>2020</v>
      </c>
      <c r="S97" s="40" t="s">
        <v>1</v>
      </c>
      <c r="T97" s="40" t="s">
        <v>89</v>
      </c>
      <c r="U97" s="40" t="s">
        <v>90</v>
      </c>
      <c r="V97" s="40" t="s">
        <v>91</v>
      </c>
      <c r="W97" s="40" t="s">
        <v>100</v>
      </c>
      <c r="X97" s="40" t="s">
        <v>93</v>
      </c>
      <c r="Y97" s="40" t="s">
        <v>96</v>
      </c>
      <c r="Z97" s="40">
        <v>293</v>
      </c>
      <c r="AA97" s="40">
        <v>418.99</v>
      </c>
    </row>
    <row r="98" spans="1:27" ht="18" customHeight="1" x14ac:dyDescent="0.25">
      <c r="A98" s="2">
        <v>2020</v>
      </c>
      <c r="B98" s="2" t="s">
        <v>6</v>
      </c>
      <c r="C98" s="2" t="s">
        <v>12</v>
      </c>
      <c r="D98" s="6" t="s">
        <v>28</v>
      </c>
      <c r="E98" s="8">
        <v>345</v>
      </c>
      <c r="F98" s="8">
        <v>7000</v>
      </c>
      <c r="G98" s="8">
        <v>7840</v>
      </c>
      <c r="H98" s="4">
        <v>1400</v>
      </c>
      <c r="I98" s="5" t="s">
        <v>40</v>
      </c>
      <c r="Q98" s="40" t="s">
        <v>95</v>
      </c>
      <c r="R98" s="40">
        <v>2020</v>
      </c>
      <c r="S98" s="40" t="s">
        <v>1</v>
      </c>
      <c r="T98" s="40" t="s">
        <v>89</v>
      </c>
      <c r="U98" s="40" t="s">
        <v>90</v>
      </c>
      <c r="V98" s="40" t="s">
        <v>91</v>
      </c>
      <c r="W98" s="40" t="s">
        <v>100</v>
      </c>
      <c r="X98" s="40" t="s">
        <v>93</v>
      </c>
      <c r="Y98" s="40" t="s">
        <v>96</v>
      </c>
      <c r="Z98" s="40">
        <v>770</v>
      </c>
      <c r="AA98" s="40">
        <v>1101.0999999999999</v>
      </c>
    </row>
    <row r="99" spans="1:27" ht="18" customHeight="1" x14ac:dyDescent="0.25">
      <c r="A99" s="2">
        <v>2020</v>
      </c>
      <c r="B99" s="2" t="s">
        <v>6</v>
      </c>
      <c r="C99" s="2" t="s">
        <v>13</v>
      </c>
      <c r="D99" s="3" t="s">
        <v>33</v>
      </c>
      <c r="E99" s="4">
        <v>122</v>
      </c>
      <c r="F99" s="4">
        <v>100</v>
      </c>
      <c r="G99" s="4">
        <v>112</v>
      </c>
      <c r="H99" s="4">
        <v>20</v>
      </c>
      <c r="I99" s="5" t="s">
        <v>40</v>
      </c>
      <c r="Q99" s="40" t="s">
        <v>88</v>
      </c>
      <c r="R99" s="40">
        <v>2020</v>
      </c>
      <c r="S99" s="40" t="s">
        <v>0</v>
      </c>
      <c r="T99" s="40" t="s">
        <v>89</v>
      </c>
      <c r="U99" s="40" t="s">
        <v>90</v>
      </c>
      <c r="V99" s="40" t="s">
        <v>91</v>
      </c>
      <c r="W99" s="40" t="s">
        <v>100</v>
      </c>
      <c r="X99" s="40" t="s">
        <v>93</v>
      </c>
      <c r="Y99" s="40" t="s">
        <v>96</v>
      </c>
      <c r="Z99" s="40">
        <v>254</v>
      </c>
      <c r="AA99" s="40">
        <v>388.62</v>
      </c>
    </row>
    <row r="100" spans="1:27" ht="18" customHeight="1" x14ac:dyDescent="0.25">
      <c r="A100" s="2">
        <v>2020</v>
      </c>
      <c r="B100" s="2" t="s">
        <v>6</v>
      </c>
      <c r="C100" s="2" t="s">
        <v>15</v>
      </c>
      <c r="D100" s="6" t="s">
        <v>26</v>
      </c>
      <c r="E100" s="7">
        <v>78</v>
      </c>
      <c r="F100" s="7">
        <v>4577.2</v>
      </c>
      <c r="G100" s="7">
        <v>5126.4639999999999</v>
      </c>
      <c r="H100" s="4">
        <v>915.44</v>
      </c>
      <c r="I100" s="5" t="s">
        <v>40</v>
      </c>
      <c r="Q100" s="40" t="s">
        <v>88</v>
      </c>
      <c r="R100" s="40">
        <v>2020</v>
      </c>
      <c r="S100" s="40" t="s">
        <v>0</v>
      </c>
      <c r="T100" s="40" t="s">
        <v>89</v>
      </c>
      <c r="U100" s="40" t="s">
        <v>90</v>
      </c>
      <c r="V100" s="40" t="s">
        <v>91</v>
      </c>
      <c r="W100" s="40" t="s">
        <v>100</v>
      </c>
      <c r="X100" s="40" t="s">
        <v>93</v>
      </c>
      <c r="Y100" s="40" t="s">
        <v>96</v>
      </c>
      <c r="Z100" s="40">
        <v>296</v>
      </c>
      <c r="AA100" s="40">
        <v>423.28</v>
      </c>
    </row>
    <row r="101" spans="1:27" ht="18" customHeight="1" x14ac:dyDescent="0.25">
      <c r="A101" s="2">
        <v>2020</v>
      </c>
      <c r="B101" s="2" t="s">
        <v>6</v>
      </c>
      <c r="C101" s="2" t="s">
        <v>15</v>
      </c>
      <c r="D101" s="6" t="s">
        <v>24</v>
      </c>
      <c r="E101" s="7">
        <v>76</v>
      </c>
      <c r="F101" s="7">
        <v>4576.8999999999996</v>
      </c>
      <c r="G101" s="7">
        <v>5126.1279999999997</v>
      </c>
      <c r="H101" s="4">
        <v>915.38</v>
      </c>
      <c r="I101" s="5" t="s">
        <v>40</v>
      </c>
      <c r="Q101" s="40" t="s">
        <v>97</v>
      </c>
      <c r="R101" s="40">
        <v>2020</v>
      </c>
      <c r="S101" s="40" t="s">
        <v>0</v>
      </c>
      <c r="T101" s="40" t="s">
        <v>89</v>
      </c>
      <c r="U101" s="40" t="s">
        <v>90</v>
      </c>
      <c r="V101" s="40" t="s">
        <v>91</v>
      </c>
      <c r="W101" s="40" t="s">
        <v>100</v>
      </c>
      <c r="X101" s="40" t="s">
        <v>93</v>
      </c>
      <c r="Y101" s="40" t="s">
        <v>96</v>
      </c>
      <c r="Z101" s="40">
        <v>224</v>
      </c>
      <c r="AA101" s="40">
        <v>320.32</v>
      </c>
    </row>
    <row r="102" spans="1:27" ht="18" customHeight="1" x14ac:dyDescent="0.25">
      <c r="A102" s="2">
        <v>2020</v>
      </c>
      <c r="B102" s="2" t="s">
        <v>6</v>
      </c>
      <c r="C102" s="2" t="s">
        <v>15</v>
      </c>
      <c r="D102" s="6" t="s">
        <v>25</v>
      </c>
      <c r="E102" s="7">
        <v>46</v>
      </c>
      <c r="F102" s="7">
        <v>200</v>
      </c>
      <c r="G102" s="7">
        <v>224</v>
      </c>
      <c r="H102" s="4">
        <v>40</v>
      </c>
      <c r="I102" s="5" t="s">
        <v>40</v>
      </c>
      <c r="Q102" s="40" t="s">
        <v>95</v>
      </c>
      <c r="R102" s="40">
        <v>2020</v>
      </c>
      <c r="S102" s="40" t="s">
        <v>0</v>
      </c>
      <c r="T102" s="40" t="s">
        <v>89</v>
      </c>
      <c r="U102" s="40" t="s">
        <v>90</v>
      </c>
      <c r="V102" s="40" t="s">
        <v>91</v>
      </c>
      <c r="W102" s="40" t="s">
        <v>100</v>
      </c>
      <c r="X102" s="40" t="s">
        <v>93</v>
      </c>
      <c r="Y102" s="40" t="s">
        <v>94</v>
      </c>
      <c r="Z102" s="40">
        <v>370</v>
      </c>
      <c r="AA102" s="40">
        <v>529.1</v>
      </c>
    </row>
    <row r="103" spans="1:27" ht="18" customHeight="1" x14ac:dyDescent="0.25">
      <c r="A103" s="2">
        <v>2020</v>
      </c>
      <c r="B103" s="2" t="s">
        <v>6</v>
      </c>
      <c r="C103" s="2" t="s">
        <v>15</v>
      </c>
      <c r="D103" s="6" t="s">
        <v>23</v>
      </c>
      <c r="E103" s="7">
        <v>34</v>
      </c>
      <c r="F103" s="7">
        <v>4576.8</v>
      </c>
      <c r="G103" s="7">
        <v>5126.0160000000005</v>
      </c>
      <c r="H103" s="4">
        <v>915.36000000000013</v>
      </c>
      <c r="I103" s="5" t="s">
        <v>40</v>
      </c>
      <c r="Q103" s="40" t="s">
        <v>95</v>
      </c>
      <c r="R103" s="40">
        <v>2020</v>
      </c>
      <c r="S103" s="40" t="s">
        <v>0</v>
      </c>
      <c r="T103" s="40" t="s">
        <v>89</v>
      </c>
      <c r="U103" s="40" t="s">
        <v>90</v>
      </c>
      <c r="V103" s="40" t="s">
        <v>91</v>
      </c>
      <c r="W103" s="40" t="s">
        <v>100</v>
      </c>
      <c r="X103" s="40" t="s">
        <v>93</v>
      </c>
      <c r="Y103" s="40" t="s">
        <v>96</v>
      </c>
      <c r="Z103" s="40">
        <v>250</v>
      </c>
      <c r="AA103" s="40">
        <v>357.5</v>
      </c>
    </row>
    <row r="104" spans="1:27" ht="18" customHeight="1" x14ac:dyDescent="0.25">
      <c r="A104" s="2">
        <v>2020</v>
      </c>
      <c r="B104" s="2" t="s">
        <v>6</v>
      </c>
      <c r="C104" s="2" t="s">
        <v>13</v>
      </c>
      <c r="D104" s="3" t="s">
        <v>34</v>
      </c>
      <c r="E104" s="4">
        <v>7</v>
      </c>
      <c r="F104" s="4">
        <v>200</v>
      </c>
      <c r="G104" s="4">
        <v>224</v>
      </c>
      <c r="H104" s="4">
        <v>40</v>
      </c>
      <c r="I104" s="5" t="s">
        <v>40</v>
      </c>
      <c r="Q104" s="40" t="s">
        <v>95</v>
      </c>
      <c r="R104" s="40">
        <v>2020</v>
      </c>
      <c r="S104" s="40" t="s">
        <v>0</v>
      </c>
      <c r="T104" s="40" t="s">
        <v>89</v>
      </c>
      <c r="U104" s="40" t="s">
        <v>90</v>
      </c>
      <c r="V104" s="40" t="s">
        <v>91</v>
      </c>
      <c r="W104" s="40" t="s">
        <v>100</v>
      </c>
      <c r="X104" s="40" t="s">
        <v>93</v>
      </c>
      <c r="Y104" s="40" t="s">
        <v>96</v>
      </c>
      <c r="Z104" s="40">
        <v>298</v>
      </c>
      <c r="AA104" s="40">
        <v>426.14</v>
      </c>
    </row>
    <row r="105" spans="1:27" ht="18" customHeight="1" x14ac:dyDescent="0.25">
      <c r="A105" s="2">
        <v>2020</v>
      </c>
      <c r="B105" s="2" t="s">
        <v>6</v>
      </c>
      <c r="C105" s="2" t="s">
        <v>15</v>
      </c>
      <c r="D105" s="6" t="s">
        <v>27</v>
      </c>
      <c r="E105" s="7">
        <v>3</v>
      </c>
      <c r="F105" s="7">
        <v>4577.3</v>
      </c>
      <c r="G105" s="7">
        <v>5126.576</v>
      </c>
      <c r="H105" s="4">
        <v>915.46</v>
      </c>
      <c r="I105" s="5" t="s">
        <v>40</v>
      </c>
      <c r="Q105" s="40" t="s">
        <v>97</v>
      </c>
      <c r="R105" s="40">
        <v>2020</v>
      </c>
      <c r="S105" s="40" t="s">
        <v>0</v>
      </c>
      <c r="T105" s="40" t="s">
        <v>89</v>
      </c>
      <c r="U105" s="40" t="s">
        <v>90</v>
      </c>
      <c r="V105" s="40" t="s">
        <v>91</v>
      </c>
      <c r="W105" s="40" t="s">
        <v>100</v>
      </c>
      <c r="X105" s="40" t="s">
        <v>93</v>
      </c>
      <c r="Y105" s="40" t="s">
        <v>96</v>
      </c>
      <c r="Z105" s="40">
        <v>226</v>
      </c>
      <c r="AA105" s="40">
        <v>323.18</v>
      </c>
    </row>
    <row r="106" spans="1:27" ht="18" customHeight="1" x14ac:dyDescent="0.25">
      <c r="A106" s="2">
        <v>2020</v>
      </c>
      <c r="B106" s="2" t="s">
        <v>6</v>
      </c>
      <c r="C106" s="2" t="s">
        <v>32</v>
      </c>
      <c r="D106" s="6" t="s">
        <v>32</v>
      </c>
      <c r="E106" s="7">
        <v>2</v>
      </c>
      <c r="F106" s="7">
        <v>6600</v>
      </c>
      <c r="G106" s="7">
        <v>7392</v>
      </c>
      <c r="H106" s="4">
        <v>1320</v>
      </c>
      <c r="I106" s="5" t="s">
        <v>40</v>
      </c>
      <c r="Q106" s="40" t="s">
        <v>97</v>
      </c>
      <c r="R106" s="40">
        <v>2020</v>
      </c>
      <c r="S106" s="40" t="s">
        <v>0</v>
      </c>
      <c r="T106" s="40" t="s">
        <v>89</v>
      </c>
      <c r="U106" s="40" t="s">
        <v>90</v>
      </c>
      <c r="V106" s="40" t="s">
        <v>91</v>
      </c>
      <c r="W106" s="40" t="s">
        <v>100</v>
      </c>
      <c r="X106" s="40" t="s">
        <v>93</v>
      </c>
      <c r="Y106" s="40" t="s">
        <v>94</v>
      </c>
      <c r="Z106" s="40">
        <v>372</v>
      </c>
      <c r="AA106" s="40">
        <v>526.24</v>
      </c>
    </row>
    <row r="107" spans="1:27" ht="18" customHeight="1" x14ac:dyDescent="0.25">
      <c r="A107" s="2">
        <v>2020</v>
      </c>
      <c r="B107" s="2" t="s">
        <v>7</v>
      </c>
      <c r="C107" s="2" t="s">
        <v>14</v>
      </c>
      <c r="D107" s="3" t="s">
        <v>36</v>
      </c>
      <c r="E107" s="4">
        <v>3566</v>
      </c>
      <c r="F107" s="4">
        <v>4577.3</v>
      </c>
      <c r="G107" s="4">
        <v>5126.576</v>
      </c>
      <c r="H107" s="4">
        <v>915.46</v>
      </c>
      <c r="I107" s="5" t="s">
        <v>40</v>
      </c>
      <c r="Q107" s="40" t="s">
        <v>98</v>
      </c>
      <c r="R107" s="40">
        <v>2020</v>
      </c>
      <c r="S107" s="40" t="s">
        <v>0</v>
      </c>
      <c r="T107" s="40" t="s">
        <v>89</v>
      </c>
      <c r="U107" s="40" t="s">
        <v>90</v>
      </c>
      <c r="V107" s="40" t="s">
        <v>91</v>
      </c>
      <c r="W107" s="40" t="s">
        <v>100</v>
      </c>
      <c r="X107" s="40" t="s">
        <v>93</v>
      </c>
      <c r="Y107" s="40" t="s">
        <v>96</v>
      </c>
      <c r="Z107" s="40">
        <v>674</v>
      </c>
      <c r="AA107" s="40">
        <v>963.81999999999994</v>
      </c>
    </row>
    <row r="108" spans="1:27" ht="18" customHeight="1" x14ac:dyDescent="0.25">
      <c r="A108" s="2">
        <v>2020</v>
      </c>
      <c r="B108" s="2" t="s">
        <v>7</v>
      </c>
      <c r="C108" s="2" t="s">
        <v>14</v>
      </c>
      <c r="D108" s="3" t="s">
        <v>37</v>
      </c>
      <c r="E108" s="4">
        <v>2498</v>
      </c>
      <c r="F108" s="4">
        <v>8000</v>
      </c>
      <c r="G108" s="4">
        <v>8960</v>
      </c>
      <c r="H108" s="4">
        <v>1600</v>
      </c>
      <c r="I108" s="5" t="s">
        <v>42</v>
      </c>
      <c r="Q108" s="40" t="s">
        <v>97</v>
      </c>
      <c r="R108" s="40">
        <v>2020</v>
      </c>
      <c r="S108" s="40" t="s">
        <v>0</v>
      </c>
      <c r="T108" s="40" t="s">
        <v>89</v>
      </c>
      <c r="U108" s="40" t="s">
        <v>90</v>
      </c>
      <c r="V108" s="40" t="s">
        <v>91</v>
      </c>
      <c r="W108" s="40" t="s">
        <v>100</v>
      </c>
      <c r="X108" s="40" t="s">
        <v>93</v>
      </c>
      <c r="Y108" s="40" t="s">
        <v>96</v>
      </c>
      <c r="Z108" s="40">
        <v>707</v>
      </c>
      <c r="AA108" s="40">
        <v>1011.01</v>
      </c>
    </row>
    <row r="109" spans="1:27" ht="18" customHeight="1" x14ac:dyDescent="0.25">
      <c r="A109" s="2">
        <v>2020</v>
      </c>
      <c r="B109" s="2" t="s">
        <v>7</v>
      </c>
      <c r="C109" s="2" t="s">
        <v>13</v>
      </c>
      <c r="D109" s="3" t="s">
        <v>35</v>
      </c>
      <c r="E109" s="4">
        <v>1245</v>
      </c>
      <c r="F109" s="4">
        <v>4577.2</v>
      </c>
      <c r="G109" s="4">
        <v>5126.4639999999999</v>
      </c>
      <c r="H109" s="4">
        <v>915.44</v>
      </c>
      <c r="I109" s="5" t="s">
        <v>42</v>
      </c>
      <c r="Q109" s="40" t="s">
        <v>88</v>
      </c>
      <c r="R109" s="40">
        <v>2020</v>
      </c>
      <c r="S109" s="40" t="s">
        <v>0</v>
      </c>
      <c r="T109" s="40" t="s">
        <v>89</v>
      </c>
      <c r="U109" s="40" t="s">
        <v>90</v>
      </c>
      <c r="V109" s="40" t="s">
        <v>91</v>
      </c>
      <c r="W109" s="40" t="s">
        <v>100</v>
      </c>
      <c r="X109" s="40" t="s">
        <v>93</v>
      </c>
      <c r="Y109" s="40" t="s">
        <v>96</v>
      </c>
      <c r="Z109" s="40">
        <v>747</v>
      </c>
      <c r="AA109" s="40">
        <v>526.24</v>
      </c>
    </row>
    <row r="110" spans="1:27" ht="18" customHeight="1" x14ac:dyDescent="0.25">
      <c r="A110" s="2">
        <v>2020</v>
      </c>
      <c r="B110" s="2" t="s">
        <v>7</v>
      </c>
      <c r="C110" s="2" t="s">
        <v>38</v>
      </c>
      <c r="D110" s="6" t="s">
        <v>30</v>
      </c>
      <c r="E110" s="7">
        <v>644</v>
      </c>
      <c r="F110" s="7">
        <v>5743.5</v>
      </c>
      <c r="G110" s="7">
        <v>6432.72</v>
      </c>
      <c r="H110" s="4">
        <v>1148.7</v>
      </c>
      <c r="I110" s="5" t="s">
        <v>42</v>
      </c>
      <c r="Q110" s="40" t="s">
        <v>98</v>
      </c>
      <c r="R110" s="40">
        <v>2020</v>
      </c>
      <c r="S110" s="40" t="s">
        <v>0</v>
      </c>
      <c r="T110" s="40" t="s">
        <v>89</v>
      </c>
      <c r="U110" s="40" t="s">
        <v>90</v>
      </c>
      <c r="V110" s="40" t="s">
        <v>91</v>
      </c>
      <c r="W110" s="40" t="s">
        <v>100</v>
      </c>
      <c r="X110" s="40" t="s">
        <v>93</v>
      </c>
      <c r="Y110" s="40" t="s">
        <v>96</v>
      </c>
      <c r="Z110" s="40">
        <v>800</v>
      </c>
      <c r="AA110" s="40">
        <v>526.24</v>
      </c>
    </row>
    <row r="111" spans="1:27" ht="18" customHeight="1" x14ac:dyDescent="0.25">
      <c r="A111" s="2">
        <v>2020</v>
      </c>
      <c r="B111" s="2" t="s">
        <v>7</v>
      </c>
      <c r="C111" s="2" t="s">
        <v>12</v>
      </c>
      <c r="D111" s="6" t="s">
        <v>29</v>
      </c>
      <c r="E111" s="7">
        <v>643</v>
      </c>
      <c r="F111" s="7">
        <v>7000</v>
      </c>
      <c r="G111" s="7">
        <v>7840</v>
      </c>
      <c r="H111" s="4">
        <v>1400</v>
      </c>
      <c r="I111" s="5" t="s">
        <v>42</v>
      </c>
      <c r="Q111" s="40" t="s">
        <v>97</v>
      </c>
      <c r="R111" s="40">
        <v>2020</v>
      </c>
      <c r="S111" s="40" t="s">
        <v>0</v>
      </c>
      <c r="T111" s="40" t="s">
        <v>89</v>
      </c>
      <c r="U111" s="40" t="s">
        <v>90</v>
      </c>
      <c r="V111" s="40" t="s">
        <v>91</v>
      </c>
      <c r="W111" s="40" t="s">
        <v>100</v>
      </c>
      <c r="X111" s="40" t="s">
        <v>93</v>
      </c>
      <c r="Y111" s="40" t="s">
        <v>96</v>
      </c>
      <c r="Z111" s="40">
        <v>253</v>
      </c>
      <c r="AA111" s="40">
        <v>361.78999999999996</v>
      </c>
    </row>
    <row r="112" spans="1:27" ht="18" customHeight="1" x14ac:dyDescent="0.25">
      <c r="A112" s="2">
        <v>2020</v>
      </c>
      <c r="B112" s="2" t="s">
        <v>7</v>
      </c>
      <c r="C112" s="2" t="s">
        <v>38</v>
      </c>
      <c r="D112" s="6" t="s">
        <v>31</v>
      </c>
      <c r="E112" s="7">
        <v>455</v>
      </c>
      <c r="F112" s="7">
        <v>4578.6000000000004</v>
      </c>
      <c r="G112" s="7">
        <v>5128.0320000000002</v>
      </c>
      <c r="H112" s="4">
        <v>915.72000000000014</v>
      </c>
      <c r="I112" s="5" t="s">
        <v>42</v>
      </c>
      <c r="Q112" s="40" t="s">
        <v>95</v>
      </c>
      <c r="R112" s="40">
        <v>2020</v>
      </c>
      <c r="S112" s="40" t="s">
        <v>0</v>
      </c>
      <c r="T112" s="40" t="s">
        <v>89</v>
      </c>
      <c r="U112" s="40" t="s">
        <v>90</v>
      </c>
      <c r="V112" s="40" t="s">
        <v>91</v>
      </c>
      <c r="W112" s="40" t="s">
        <v>100</v>
      </c>
      <c r="X112" s="40" t="s">
        <v>93</v>
      </c>
      <c r="Y112" s="40" t="s">
        <v>96</v>
      </c>
      <c r="Z112" s="40">
        <v>223</v>
      </c>
      <c r="AA112" s="40">
        <v>318.89</v>
      </c>
    </row>
    <row r="113" spans="1:27" ht="18" customHeight="1" x14ac:dyDescent="0.25">
      <c r="A113" s="2">
        <v>2020</v>
      </c>
      <c r="B113" s="2" t="s">
        <v>7</v>
      </c>
      <c r="C113" s="2" t="s">
        <v>12</v>
      </c>
      <c r="D113" s="6" t="s">
        <v>28</v>
      </c>
      <c r="E113" s="8">
        <v>345</v>
      </c>
      <c r="F113" s="8">
        <v>7000</v>
      </c>
      <c r="G113" s="8">
        <v>7840</v>
      </c>
      <c r="H113" s="4">
        <v>1400</v>
      </c>
      <c r="I113" s="5" t="s">
        <v>42</v>
      </c>
      <c r="Q113" s="40" t="s">
        <v>88</v>
      </c>
      <c r="R113" s="40">
        <v>2020</v>
      </c>
      <c r="S113" s="40" t="s">
        <v>0</v>
      </c>
      <c r="T113" s="40" t="s">
        <v>89</v>
      </c>
      <c r="U113" s="40" t="s">
        <v>90</v>
      </c>
      <c r="V113" s="40" t="s">
        <v>91</v>
      </c>
      <c r="W113" s="40" t="s">
        <v>100</v>
      </c>
      <c r="X113" s="40" t="s">
        <v>93</v>
      </c>
      <c r="Y113" s="40" t="s">
        <v>94</v>
      </c>
      <c r="Z113" s="40">
        <v>873</v>
      </c>
      <c r="AA113" s="40">
        <v>1248.3899999999999</v>
      </c>
    </row>
    <row r="114" spans="1:27" ht="18" customHeight="1" x14ac:dyDescent="0.25">
      <c r="A114" s="2">
        <v>2020</v>
      </c>
      <c r="B114" s="2" t="s">
        <v>7</v>
      </c>
      <c r="C114" s="2" t="s">
        <v>13</v>
      </c>
      <c r="D114" s="3" t="s">
        <v>33</v>
      </c>
      <c r="E114" s="4">
        <v>122</v>
      </c>
      <c r="F114" s="4">
        <v>100</v>
      </c>
      <c r="G114" s="4">
        <v>112</v>
      </c>
      <c r="H114" s="4">
        <v>20</v>
      </c>
      <c r="I114" s="5" t="s">
        <v>42</v>
      </c>
      <c r="Q114" s="40" t="s">
        <v>97</v>
      </c>
      <c r="R114" s="40">
        <v>2020</v>
      </c>
      <c r="S114" s="40" t="s">
        <v>0</v>
      </c>
      <c r="T114" s="40" t="s">
        <v>89</v>
      </c>
      <c r="U114" s="40" t="s">
        <v>90</v>
      </c>
      <c r="V114" s="40" t="s">
        <v>91</v>
      </c>
      <c r="W114" s="40" t="s">
        <v>100</v>
      </c>
      <c r="X114" s="40" t="s">
        <v>93</v>
      </c>
      <c r="Y114" s="40" t="s">
        <v>96</v>
      </c>
      <c r="Z114" s="40">
        <v>251</v>
      </c>
      <c r="AA114" s="40">
        <v>358.93</v>
      </c>
    </row>
    <row r="115" spans="1:27" ht="18" customHeight="1" x14ac:dyDescent="0.25">
      <c r="A115" s="2">
        <v>2020</v>
      </c>
      <c r="B115" s="2" t="s">
        <v>7</v>
      </c>
      <c r="C115" s="2" t="s">
        <v>15</v>
      </c>
      <c r="D115" s="6" t="s">
        <v>26</v>
      </c>
      <c r="E115" s="7">
        <v>78</v>
      </c>
      <c r="F115" s="7">
        <v>4577.2</v>
      </c>
      <c r="G115" s="7">
        <v>5126.4639999999999</v>
      </c>
      <c r="H115" s="4">
        <v>915.44</v>
      </c>
      <c r="I115" s="5" t="s">
        <v>42</v>
      </c>
      <c r="Q115" s="40" t="s">
        <v>88</v>
      </c>
      <c r="R115" s="40">
        <v>2020</v>
      </c>
      <c r="S115" s="40" t="s">
        <v>0</v>
      </c>
      <c r="T115" s="40" t="s">
        <v>89</v>
      </c>
      <c r="U115" s="40" t="s">
        <v>90</v>
      </c>
      <c r="V115" s="40" t="s">
        <v>91</v>
      </c>
      <c r="W115" s="40" t="s">
        <v>100</v>
      </c>
      <c r="X115" s="40" t="s">
        <v>93</v>
      </c>
      <c r="Y115" s="40" t="s">
        <v>96</v>
      </c>
      <c r="Z115" s="40">
        <v>299</v>
      </c>
      <c r="AA115" s="40">
        <v>427.57</v>
      </c>
    </row>
    <row r="116" spans="1:27" ht="18" customHeight="1" x14ac:dyDescent="0.25">
      <c r="A116" s="2">
        <v>2020</v>
      </c>
      <c r="B116" s="2" t="s">
        <v>7</v>
      </c>
      <c r="C116" s="2" t="s">
        <v>15</v>
      </c>
      <c r="D116" s="6" t="s">
        <v>24</v>
      </c>
      <c r="E116" s="7">
        <v>76</v>
      </c>
      <c r="F116" s="7">
        <v>4576.8999999999996</v>
      </c>
      <c r="G116" s="7">
        <v>5126.1279999999997</v>
      </c>
      <c r="H116" s="4">
        <v>915.38</v>
      </c>
      <c r="I116" s="5" t="s">
        <v>42</v>
      </c>
      <c r="Q116" s="40" t="s">
        <v>88</v>
      </c>
      <c r="R116" s="40">
        <v>2020</v>
      </c>
      <c r="S116" s="40" t="s">
        <v>0</v>
      </c>
      <c r="T116" s="40" t="s">
        <v>89</v>
      </c>
      <c r="U116" s="40" t="s">
        <v>90</v>
      </c>
      <c r="V116" s="40" t="s">
        <v>91</v>
      </c>
      <c r="W116" s="40" t="s">
        <v>100</v>
      </c>
      <c r="X116" s="40" t="s">
        <v>93</v>
      </c>
      <c r="Y116" s="40" t="s">
        <v>96</v>
      </c>
      <c r="Z116" s="40">
        <v>769</v>
      </c>
      <c r="AA116" s="40">
        <v>1099.67</v>
      </c>
    </row>
    <row r="117" spans="1:27" ht="18" customHeight="1" x14ac:dyDescent="0.25">
      <c r="A117" s="2">
        <v>2020</v>
      </c>
      <c r="B117" s="2" t="s">
        <v>7</v>
      </c>
      <c r="C117" s="2" t="s">
        <v>15</v>
      </c>
      <c r="D117" s="6" t="s">
        <v>25</v>
      </c>
      <c r="E117" s="7">
        <v>46</v>
      </c>
      <c r="F117" s="7">
        <v>200</v>
      </c>
      <c r="G117" s="7">
        <v>224</v>
      </c>
      <c r="H117" s="4">
        <v>40</v>
      </c>
      <c r="I117" s="5" t="s">
        <v>42</v>
      </c>
      <c r="Q117" s="40" t="s">
        <v>88</v>
      </c>
      <c r="R117" s="40">
        <v>2020</v>
      </c>
      <c r="S117" s="40" t="s">
        <v>6</v>
      </c>
      <c r="T117" s="40" t="s">
        <v>89</v>
      </c>
      <c r="U117" s="40" t="s">
        <v>90</v>
      </c>
      <c r="V117" s="40" t="s">
        <v>91</v>
      </c>
      <c r="W117" s="40" t="s">
        <v>100</v>
      </c>
      <c r="X117" s="40" t="s">
        <v>93</v>
      </c>
      <c r="Y117" s="40" t="s">
        <v>94</v>
      </c>
      <c r="Z117" s="40">
        <v>302</v>
      </c>
      <c r="AA117" s="40">
        <v>431.86</v>
      </c>
    </row>
    <row r="118" spans="1:27" ht="18" customHeight="1" x14ac:dyDescent="0.25">
      <c r="A118" s="2">
        <v>2020</v>
      </c>
      <c r="B118" s="2" t="s">
        <v>7</v>
      </c>
      <c r="C118" s="2" t="s">
        <v>15</v>
      </c>
      <c r="D118" s="6" t="s">
        <v>23</v>
      </c>
      <c r="E118" s="7">
        <v>34</v>
      </c>
      <c r="F118" s="7">
        <v>4576.8</v>
      </c>
      <c r="G118" s="7">
        <v>5126.0160000000005</v>
      </c>
      <c r="H118" s="4">
        <v>915.36000000000013</v>
      </c>
      <c r="I118" s="5" t="s">
        <v>42</v>
      </c>
      <c r="Q118" s="40" t="s">
        <v>95</v>
      </c>
      <c r="R118" s="40">
        <v>2020</v>
      </c>
      <c r="S118" s="40" t="s">
        <v>6</v>
      </c>
      <c r="T118" s="40" t="s">
        <v>89</v>
      </c>
      <c r="U118" s="40" t="s">
        <v>90</v>
      </c>
      <c r="V118" s="40" t="s">
        <v>91</v>
      </c>
      <c r="W118" s="40" t="s">
        <v>100</v>
      </c>
      <c r="X118" s="40" t="s">
        <v>93</v>
      </c>
      <c r="Y118" s="40" t="s">
        <v>94</v>
      </c>
      <c r="Z118" s="40">
        <v>296</v>
      </c>
      <c r="AA118" s="40">
        <v>423.28</v>
      </c>
    </row>
    <row r="119" spans="1:27" ht="18" customHeight="1" x14ac:dyDescent="0.25">
      <c r="A119" s="2">
        <v>2020</v>
      </c>
      <c r="B119" s="2" t="s">
        <v>7</v>
      </c>
      <c r="C119" s="2" t="s">
        <v>13</v>
      </c>
      <c r="D119" s="3" t="s">
        <v>34</v>
      </c>
      <c r="E119" s="4">
        <v>7</v>
      </c>
      <c r="F119" s="4">
        <v>200</v>
      </c>
      <c r="G119" s="4">
        <v>224</v>
      </c>
      <c r="H119" s="4">
        <v>40</v>
      </c>
      <c r="I119" s="5" t="s">
        <v>42</v>
      </c>
      <c r="Q119" s="40" t="s">
        <v>95</v>
      </c>
      <c r="R119" s="40">
        <v>2020</v>
      </c>
      <c r="S119" s="40" t="s">
        <v>6</v>
      </c>
      <c r="T119" s="40" t="s">
        <v>89</v>
      </c>
      <c r="U119" s="40" t="s">
        <v>90</v>
      </c>
      <c r="V119" s="40" t="s">
        <v>91</v>
      </c>
      <c r="W119" s="40" t="s">
        <v>100</v>
      </c>
      <c r="X119" s="40" t="s">
        <v>93</v>
      </c>
      <c r="Y119" s="40" t="s">
        <v>96</v>
      </c>
      <c r="Z119" s="40">
        <v>218</v>
      </c>
      <c r="AA119" s="40">
        <v>311.74</v>
      </c>
    </row>
    <row r="120" spans="1:27" ht="18" customHeight="1" x14ac:dyDescent="0.25">
      <c r="A120" s="2">
        <v>2020</v>
      </c>
      <c r="B120" s="2" t="s">
        <v>7</v>
      </c>
      <c r="C120" s="2" t="s">
        <v>15</v>
      </c>
      <c r="D120" s="6" t="s">
        <v>27</v>
      </c>
      <c r="E120" s="7">
        <v>3</v>
      </c>
      <c r="F120" s="7">
        <v>4577.3</v>
      </c>
      <c r="G120" s="7">
        <v>5126.576</v>
      </c>
      <c r="H120" s="4">
        <v>915.46</v>
      </c>
      <c r="I120" s="5" t="s">
        <v>42</v>
      </c>
      <c r="Q120" s="40" t="s">
        <v>88</v>
      </c>
      <c r="R120" s="40">
        <v>2020</v>
      </c>
      <c r="S120" s="40" t="s">
        <v>6</v>
      </c>
      <c r="T120" s="40" t="s">
        <v>89</v>
      </c>
      <c r="U120" s="40" t="s">
        <v>90</v>
      </c>
      <c r="V120" s="40" t="s">
        <v>91</v>
      </c>
      <c r="W120" s="40" t="s">
        <v>100</v>
      </c>
      <c r="X120" s="40" t="s">
        <v>93</v>
      </c>
      <c r="Y120" s="40" t="s">
        <v>96</v>
      </c>
      <c r="Z120" s="40">
        <v>266</v>
      </c>
      <c r="AA120" s="40">
        <v>380.38</v>
      </c>
    </row>
    <row r="121" spans="1:27" ht="18" customHeight="1" x14ac:dyDescent="0.25">
      <c r="A121" s="2">
        <v>2020</v>
      </c>
      <c r="B121" s="2" t="s">
        <v>7</v>
      </c>
      <c r="C121" s="2" t="s">
        <v>32</v>
      </c>
      <c r="D121" s="6" t="s">
        <v>32</v>
      </c>
      <c r="E121" s="7">
        <v>2</v>
      </c>
      <c r="F121" s="7">
        <v>6600</v>
      </c>
      <c r="G121" s="7">
        <v>7392</v>
      </c>
      <c r="H121" s="4">
        <v>1320</v>
      </c>
      <c r="I121" s="5" t="s">
        <v>42</v>
      </c>
      <c r="Q121" s="40" t="s">
        <v>95</v>
      </c>
      <c r="R121" s="40">
        <v>2020</v>
      </c>
      <c r="S121" s="40" t="s">
        <v>6</v>
      </c>
      <c r="T121" s="40" t="s">
        <v>89</v>
      </c>
      <c r="U121" s="40" t="s">
        <v>90</v>
      </c>
      <c r="V121" s="40" t="s">
        <v>91</v>
      </c>
      <c r="W121" s="40" t="s">
        <v>100</v>
      </c>
      <c r="X121" s="40" t="s">
        <v>93</v>
      </c>
      <c r="Y121" s="40" t="s">
        <v>96</v>
      </c>
      <c r="Z121" s="40">
        <v>194</v>
      </c>
      <c r="AA121" s="40">
        <v>277.42</v>
      </c>
    </row>
    <row r="122" spans="1:27" ht="18" customHeight="1" x14ac:dyDescent="0.25">
      <c r="A122" s="2">
        <v>2020</v>
      </c>
      <c r="B122" s="2" t="s">
        <v>8</v>
      </c>
      <c r="C122" s="2" t="s">
        <v>14</v>
      </c>
      <c r="D122" s="3" t="s">
        <v>36</v>
      </c>
      <c r="E122" s="4">
        <v>3566</v>
      </c>
      <c r="F122" s="4">
        <v>4577.3</v>
      </c>
      <c r="G122" s="4">
        <v>5126.576</v>
      </c>
      <c r="H122" s="4">
        <v>915.46</v>
      </c>
      <c r="I122" s="5" t="s">
        <v>42</v>
      </c>
      <c r="Q122" s="40" t="s">
        <v>88</v>
      </c>
      <c r="R122" s="40">
        <v>2020</v>
      </c>
      <c r="S122" s="40" t="s">
        <v>6</v>
      </c>
      <c r="T122" s="40" t="s">
        <v>89</v>
      </c>
      <c r="U122" s="40" t="s">
        <v>90</v>
      </c>
      <c r="V122" s="40" t="s">
        <v>91</v>
      </c>
      <c r="W122" s="40" t="s">
        <v>100</v>
      </c>
      <c r="X122" s="40" t="s">
        <v>93</v>
      </c>
      <c r="Y122" s="40" t="s">
        <v>96</v>
      </c>
      <c r="Z122" s="40">
        <v>220</v>
      </c>
      <c r="AA122" s="40">
        <v>314.60000000000002</v>
      </c>
    </row>
    <row r="123" spans="1:27" ht="18" customHeight="1" x14ac:dyDescent="0.25">
      <c r="A123" s="2">
        <v>2020</v>
      </c>
      <c r="B123" s="2" t="s">
        <v>8</v>
      </c>
      <c r="C123" s="2" t="s">
        <v>14</v>
      </c>
      <c r="D123" s="3" t="s">
        <v>37</v>
      </c>
      <c r="E123" s="4">
        <v>2498</v>
      </c>
      <c r="F123" s="4">
        <v>8000</v>
      </c>
      <c r="G123" s="4">
        <v>8960</v>
      </c>
      <c r="H123" s="4">
        <v>1600</v>
      </c>
      <c r="I123" s="5" t="s">
        <v>42</v>
      </c>
      <c r="Q123" s="40" t="s">
        <v>88</v>
      </c>
      <c r="R123" s="40">
        <v>2020</v>
      </c>
      <c r="S123" s="40" t="s">
        <v>6</v>
      </c>
      <c r="T123" s="40" t="s">
        <v>89</v>
      </c>
      <c r="U123" s="40" t="s">
        <v>90</v>
      </c>
      <c r="V123" s="40" t="s">
        <v>91</v>
      </c>
      <c r="W123" s="40" t="s">
        <v>100</v>
      </c>
      <c r="X123" s="40" t="s">
        <v>93</v>
      </c>
      <c r="Y123" s="40" t="s">
        <v>96</v>
      </c>
      <c r="Z123" s="40">
        <v>268</v>
      </c>
      <c r="AA123" s="40">
        <v>383.24</v>
      </c>
    </row>
    <row r="124" spans="1:27" ht="18" customHeight="1" x14ac:dyDescent="0.25">
      <c r="A124" s="2">
        <v>2020</v>
      </c>
      <c r="B124" s="2" t="s">
        <v>8</v>
      </c>
      <c r="C124" s="2" t="s">
        <v>13</v>
      </c>
      <c r="D124" s="3" t="s">
        <v>35</v>
      </c>
      <c r="E124" s="4">
        <v>1245</v>
      </c>
      <c r="F124" s="4">
        <v>4577.2</v>
      </c>
      <c r="G124" s="4">
        <v>5126.4639999999999</v>
      </c>
      <c r="H124" s="4">
        <v>915.44</v>
      </c>
      <c r="I124" s="5" t="s">
        <v>42</v>
      </c>
      <c r="Q124" s="40" t="s">
        <v>95</v>
      </c>
      <c r="R124" s="40">
        <v>2020</v>
      </c>
      <c r="S124" s="40" t="s">
        <v>6</v>
      </c>
      <c r="T124" s="40" t="s">
        <v>89</v>
      </c>
      <c r="U124" s="40" t="s">
        <v>90</v>
      </c>
      <c r="V124" s="40" t="s">
        <v>91</v>
      </c>
      <c r="W124" s="40" t="s">
        <v>100</v>
      </c>
      <c r="X124" s="40" t="s">
        <v>93</v>
      </c>
      <c r="Y124" s="40" t="s">
        <v>96</v>
      </c>
      <c r="Z124" s="40">
        <v>306</v>
      </c>
      <c r="AA124" s="40">
        <v>526.24</v>
      </c>
    </row>
    <row r="125" spans="1:27" ht="18" customHeight="1" x14ac:dyDescent="0.25">
      <c r="A125" s="2">
        <v>2020</v>
      </c>
      <c r="B125" s="2" t="s">
        <v>8</v>
      </c>
      <c r="C125" s="2" t="s">
        <v>38</v>
      </c>
      <c r="D125" s="6" t="s">
        <v>30</v>
      </c>
      <c r="E125" s="7">
        <v>644</v>
      </c>
      <c r="F125" s="7">
        <v>5743.5</v>
      </c>
      <c r="G125" s="7">
        <v>6432.72</v>
      </c>
      <c r="H125" s="4">
        <v>1148.7</v>
      </c>
      <c r="I125" s="5" t="s">
        <v>42</v>
      </c>
      <c r="Q125" s="40" t="s">
        <v>97</v>
      </c>
      <c r="R125" s="40">
        <v>2020</v>
      </c>
      <c r="S125" s="40" t="s">
        <v>6</v>
      </c>
      <c r="T125" s="40" t="s">
        <v>89</v>
      </c>
      <c r="U125" s="40" t="s">
        <v>90</v>
      </c>
      <c r="V125" s="40" t="s">
        <v>91</v>
      </c>
      <c r="W125" s="40" t="s">
        <v>100</v>
      </c>
      <c r="X125" s="40" t="s">
        <v>93</v>
      </c>
      <c r="Y125" s="40" t="s">
        <v>96</v>
      </c>
      <c r="Z125" s="40">
        <v>300</v>
      </c>
      <c r="AA125" s="40">
        <v>526.24</v>
      </c>
    </row>
    <row r="126" spans="1:27" ht="18" customHeight="1" x14ac:dyDescent="0.25">
      <c r="A126" s="2">
        <v>2020</v>
      </c>
      <c r="B126" s="2" t="s">
        <v>8</v>
      </c>
      <c r="C126" s="2" t="s">
        <v>12</v>
      </c>
      <c r="D126" s="6" t="s">
        <v>29</v>
      </c>
      <c r="E126" s="7">
        <v>643</v>
      </c>
      <c r="F126" s="7">
        <v>7000</v>
      </c>
      <c r="G126" s="7">
        <v>7840</v>
      </c>
      <c r="H126" s="4">
        <v>1400</v>
      </c>
      <c r="I126" s="5" t="s">
        <v>42</v>
      </c>
      <c r="Q126" s="40" t="s">
        <v>95</v>
      </c>
      <c r="R126" s="40">
        <v>2020</v>
      </c>
      <c r="S126" s="40" t="s">
        <v>6</v>
      </c>
      <c r="T126" s="40" t="s">
        <v>89</v>
      </c>
      <c r="U126" s="40" t="s">
        <v>90</v>
      </c>
      <c r="V126" s="40" t="s">
        <v>91</v>
      </c>
      <c r="W126" s="40" t="s">
        <v>100</v>
      </c>
      <c r="X126" s="40" t="s">
        <v>93</v>
      </c>
      <c r="Y126" s="40" t="s">
        <v>96</v>
      </c>
      <c r="Z126" s="40">
        <v>294</v>
      </c>
      <c r="AA126" s="40">
        <v>526.24</v>
      </c>
    </row>
    <row r="127" spans="1:27" ht="18" customHeight="1" x14ac:dyDescent="0.25">
      <c r="A127" s="2">
        <v>2020</v>
      </c>
      <c r="B127" s="2" t="s">
        <v>8</v>
      </c>
      <c r="C127" s="2" t="s">
        <v>38</v>
      </c>
      <c r="D127" s="6" t="s">
        <v>31</v>
      </c>
      <c r="E127" s="7">
        <v>455</v>
      </c>
      <c r="F127" s="7">
        <v>4578.6000000000004</v>
      </c>
      <c r="G127" s="7">
        <v>5128.0320000000002</v>
      </c>
      <c r="H127" s="4">
        <v>915.72000000000014</v>
      </c>
      <c r="I127" s="5" t="s">
        <v>42</v>
      </c>
      <c r="Q127" s="40" t="s">
        <v>95</v>
      </c>
      <c r="R127" s="40">
        <v>2020</v>
      </c>
      <c r="S127" s="40" t="s">
        <v>6</v>
      </c>
      <c r="T127" s="40" t="s">
        <v>89</v>
      </c>
      <c r="U127" s="40" t="s">
        <v>90</v>
      </c>
      <c r="V127" s="40" t="s">
        <v>91</v>
      </c>
      <c r="W127" s="40" t="s">
        <v>100</v>
      </c>
      <c r="X127" s="40" t="s">
        <v>93</v>
      </c>
      <c r="Y127" s="40" t="s">
        <v>96</v>
      </c>
      <c r="Z127" s="40">
        <v>679</v>
      </c>
      <c r="AA127" s="40">
        <v>970.97</v>
      </c>
    </row>
    <row r="128" spans="1:27" ht="18" customHeight="1" x14ac:dyDescent="0.25">
      <c r="A128" s="2">
        <v>2020</v>
      </c>
      <c r="B128" s="2" t="s">
        <v>8</v>
      </c>
      <c r="C128" s="2" t="s">
        <v>12</v>
      </c>
      <c r="D128" s="6" t="s">
        <v>28</v>
      </c>
      <c r="E128" s="8">
        <v>345</v>
      </c>
      <c r="F128" s="8">
        <v>7000</v>
      </c>
      <c r="G128" s="8">
        <v>7840</v>
      </c>
      <c r="H128" s="4">
        <v>1400</v>
      </c>
      <c r="I128" s="5" t="s">
        <v>42</v>
      </c>
      <c r="Q128" s="40" t="s">
        <v>95</v>
      </c>
      <c r="R128" s="40">
        <v>2020</v>
      </c>
      <c r="S128" s="40" t="s">
        <v>6</v>
      </c>
      <c r="T128" s="40" t="s">
        <v>89</v>
      </c>
      <c r="U128" s="40" t="s">
        <v>90</v>
      </c>
      <c r="V128" s="40" t="s">
        <v>91</v>
      </c>
      <c r="W128" s="40" t="s">
        <v>100</v>
      </c>
      <c r="X128" s="40" t="s">
        <v>93</v>
      </c>
      <c r="Y128" s="40" t="s">
        <v>96</v>
      </c>
      <c r="Z128" s="40">
        <v>713</v>
      </c>
      <c r="AA128" s="40">
        <v>1019.5899999999999</v>
      </c>
    </row>
    <row r="129" spans="1:27" ht="18" customHeight="1" x14ac:dyDescent="0.25">
      <c r="A129" s="2">
        <v>2020</v>
      </c>
      <c r="B129" s="2" t="s">
        <v>8</v>
      </c>
      <c r="C129" s="2" t="s">
        <v>13</v>
      </c>
      <c r="D129" s="3" t="s">
        <v>33</v>
      </c>
      <c r="E129" s="4">
        <v>122</v>
      </c>
      <c r="F129" s="4">
        <v>100</v>
      </c>
      <c r="G129" s="4">
        <v>112</v>
      </c>
      <c r="H129" s="4">
        <v>20</v>
      </c>
      <c r="I129" s="5" t="s">
        <v>42</v>
      </c>
      <c r="Q129" s="40" t="s">
        <v>97</v>
      </c>
      <c r="R129" s="40">
        <v>2020</v>
      </c>
      <c r="S129" s="40" t="s">
        <v>6</v>
      </c>
      <c r="T129" s="40" t="s">
        <v>89</v>
      </c>
      <c r="U129" s="40" t="s">
        <v>90</v>
      </c>
      <c r="V129" s="40" t="s">
        <v>91</v>
      </c>
      <c r="W129" s="40" t="s">
        <v>100</v>
      </c>
      <c r="X129" s="40" t="s">
        <v>93</v>
      </c>
      <c r="Y129" s="40" t="s">
        <v>96</v>
      </c>
      <c r="Z129" s="40">
        <v>766</v>
      </c>
      <c r="AA129" s="40">
        <v>1095.3800000000001</v>
      </c>
    </row>
    <row r="130" spans="1:27" ht="18" customHeight="1" x14ac:dyDescent="0.25">
      <c r="A130" s="2">
        <v>2020</v>
      </c>
      <c r="B130" s="2" t="s">
        <v>8</v>
      </c>
      <c r="C130" s="2" t="s">
        <v>15</v>
      </c>
      <c r="D130" s="6" t="s">
        <v>26</v>
      </c>
      <c r="E130" s="7">
        <v>78</v>
      </c>
      <c r="F130" s="7">
        <v>4577.2</v>
      </c>
      <c r="G130" s="7">
        <v>5126.4639999999999</v>
      </c>
      <c r="H130" s="4">
        <v>915.44</v>
      </c>
      <c r="I130" s="5" t="s">
        <v>42</v>
      </c>
      <c r="Q130" s="40" t="s">
        <v>88</v>
      </c>
      <c r="R130" s="40">
        <v>2020</v>
      </c>
      <c r="S130" s="40" t="s">
        <v>6</v>
      </c>
      <c r="T130" s="40" t="s">
        <v>89</v>
      </c>
      <c r="U130" s="40" t="s">
        <v>90</v>
      </c>
      <c r="V130" s="40" t="s">
        <v>91</v>
      </c>
      <c r="W130" s="40" t="s">
        <v>100</v>
      </c>
      <c r="X130" s="40" t="s">
        <v>93</v>
      </c>
      <c r="Y130" s="40" t="s">
        <v>96</v>
      </c>
      <c r="Z130" s="40">
        <v>303</v>
      </c>
      <c r="AA130" s="40">
        <v>433.28999999999996</v>
      </c>
    </row>
    <row r="131" spans="1:27" ht="18" customHeight="1" x14ac:dyDescent="0.25">
      <c r="A131" s="2">
        <v>2020</v>
      </c>
      <c r="B131" s="2" t="s">
        <v>8</v>
      </c>
      <c r="C131" s="2" t="s">
        <v>15</v>
      </c>
      <c r="D131" s="6" t="s">
        <v>24</v>
      </c>
      <c r="E131" s="7">
        <v>76</v>
      </c>
      <c r="F131" s="7">
        <v>4576.8999999999996</v>
      </c>
      <c r="G131" s="7">
        <v>5126.1279999999997</v>
      </c>
      <c r="H131" s="4">
        <v>915.38</v>
      </c>
      <c r="I131" s="5" t="s">
        <v>42</v>
      </c>
      <c r="Q131" s="40" t="s">
        <v>88</v>
      </c>
      <c r="R131" s="40">
        <v>2020</v>
      </c>
      <c r="S131" s="40" t="s">
        <v>6</v>
      </c>
      <c r="T131" s="40" t="s">
        <v>89</v>
      </c>
      <c r="U131" s="40" t="s">
        <v>90</v>
      </c>
      <c r="V131" s="40" t="s">
        <v>91</v>
      </c>
      <c r="W131" s="40" t="s">
        <v>100</v>
      </c>
      <c r="X131" s="40" t="s">
        <v>93</v>
      </c>
      <c r="Y131" s="40" t="s">
        <v>96</v>
      </c>
      <c r="Z131" s="40">
        <v>297</v>
      </c>
      <c r="AA131" s="40">
        <v>424.71</v>
      </c>
    </row>
    <row r="132" spans="1:27" ht="18" customHeight="1" x14ac:dyDescent="0.25">
      <c r="A132" s="2">
        <v>2020</v>
      </c>
      <c r="B132" s="2" t="s">
        <v>8</v>
      </c>
      <c r="C132" s="2" t="s">
        <v>15</v>
      </c>
      <c r="D132" s="6" t="s">
        <v>25</v>
      </c>
      <c r="E132" s="7">
        <v>46</v>
      </c>
      <c r="F132" s="7">
        <v>200</v>
      </c>
      <c r="G132" s="7">
        <v>224</v>
      </c>
      <c r="H132" s="4">
        <v>40</v>
      </c>
      <c r="I132" s="5" t="s">
        <v>42</v>
      </c>
      <c r="Q132" s="40" t="s">
        <v>95</v>
      </c>
      <c r="R132" s="40">
        <v>2020</v>
      </c>
      <c r="S132" s="40" t="s">
        <v>6</v>
      </c>
      <c r="T132" s="40" t="s">
        <v>89</v>
      </c>
      <c r="U132" s="40" t="s">
        <v>90</v>
      </c>
      <c r="V132" s="40" t="s">
        <v>91</v>
      </c>
      <c r="W132" s="40" t="s">
        <v>100</v>
      </c>
      <c r="X132" s="40" t="s">
        <v>93</v>
      </c>
      <c r="Y132" s="40" t="s">
        <v>96</v>
      </c>
      <c r="Z132" s="40">
        <v>291</v>
      </c>
      <c r="AA132" s="40">
        <v>416.13</v>
      </c>
    </row>
    <row r="133" spans="1:27" ht="18" customHeight="1" x14ac:dyDescent="0.25">
      <c r="A133" s="2">
        <v>2020</v>
      </c>
      <c r="B133" s="2" t="s">
        <v>8</v>
      </c>
      <c r="C133" s="2" t="s">
        <v>15</v>
      </c>
      <c r="D133" s="6" t="s">
        <v>23</v>
      </c>
      <c r="E133" s="7">
        <v>34</v>
      </c>
      <c r="F133" s="7">
        <v>4576.8</v>
      </c>
      <c r="G133" s="7">
        <v>5126.0160000000005</v>
      </c>
      <c r="H133" s="4">
        <v>915.36000000000013</v>
      </c>
      <c r="I133" s="5" t="s">
        <v>40</v>
      </c>
      <c r="Q133" s="40" t="s">
        <v>97</v>
      </c>
      <c r="R133" s="40">
        <v>2020</v>
      </c>
      <c r="S133" s="40" t="s">
        <v>6</v>
      </c>
      <c r="T133" s="40" t="s">
        <v>89</v>
      </c>
      <c r="U133" s="40" t="s">
        <v>90</v>
      </c>
      <c r="V133" s="40" t="s">
        <v>91</v>
      </c>
      <c r="W133" s="40" t="s">
        <v>100</v>
      </c>
      <c r="X133" s="40" t="s">
        <v>93</v>
      </c>
      <c r="Y133" s="40" t="s">
        <v>96</v>
      </c>
      <c r="Z133" s="40">
        <v>219</v>
      </c>
      <c r="AA133" s="40">
        <v>313.17</v>
      </c>
    </row>
    <row r="134" spans="1:27" ht="18" customHeight="1" x14ac:dyDescent="0.25">
      <c r="A134" s="2">
        <v>2020</v>
      </c>
      <c r="B134" s="2" t="s">
        <v>8</v>
      </c>
      <c r="C134" s="2" t="s">
        <v>13</v>
      </c>
      <c r="D134" s="3" t="s">
        <v>34</v>
      </c>
      <c r="E134" s="4">
        <v>7</v>
      </c>
      <c r="F134" s="4">
        <v>200</v>
      </c>
      <c r="G134" s="4">
        <v>224</v>
      </c>
      <c r="H134" s="4">
        <v>40</v>
      </c>
      <c r="I134" s="5" t="s">
        <v>40</v>
      </c>
      <c r="Q134" s="40" t="s">
        <v>97</v>
      </c>
      <c r="R134" s="40">
        <v>2020</v>
      </c>
      <c r="S134" s="40" t="s">
        <v>6</v>
      </c>
      <c r="T134" s="40" t="s">
        <v>89</v>
      </c>
      <c r="U134" s="40" t="s">
        <v>90</v>
      </c>
      <c r="V134" s="40" t="s">
        <v>91</v>
      </c>
      <c r="W134" s="40" t="s">
        <v>100</v>
      </c>
      <c r="X134" s="40" t="s">
        <v>93</v>
      </c>
      <c r="Y134" s="40" t="s">
        <v>96</v>
      </c>
      <c r="Z134" s="40">
        <v>752</v>
      </c>
      <c r="AA134" s="40">
        <v>526.24</v>
      </c>
    </row>
    <row r="135" spans="1:27" ht="18" customHeight="1" x14ac:dyDescent="0.25">
      <c r="A135" s="2">
        <v>2020</v>
      </c>
      <c r="B135" s="2" t="s">
        <v>8</v>
      </c>
      <c r="C135" s="2" t="s">
        <v>15</v>
      </c>
      <c r="D135" s="6" t="s">
        <v>27</v>
      </c>
      <c r="E135" s="7">
        <v>3</v>
      </c>
      <c r="F135" s="7">
        <v>4577.3</v>
      </c>
      <c r="G135" s="7">
        <v>5126.576</v>
      </c>
      <c r="H135" s="4">
        <v>915.46</v>
      </c>
      <c r="I135" s="5" t="s">
        <v>40</v>
      </c>
      <c r="Q135" s="40" t="s">
        <v>95</v>
      </c>
      <c r="R135" s="40">
        <v>2020</v>
      </c>
      <c r="S135" s="40" t="s">
        <v>6</v>
      </c>
      <c r="T135" s="40" t="s">
        <v>89</v>
      </c>
      <c r="U135" s="40" t="s">
        <v>90</v>
      </c>
      <c r="V135" s="40" t="s">
        <v>91</v>
      </c>
      <c r="W135" s="40" t="s">
        <v>100</v>
      </c>
      <c r="X135" s="40" t="s">
        <v>93</v>
      </c>
      <c r="Y135" s="40" t="s">
        <v>96</v>
      </c>
      <c r="Z135" s="40">
        <v>805</v>
      </c>
      <c r="AA135" s="40">
        <v>526.24</v>
      </c>
    </row>
    <row r="136" spans="1:27" ht="18" customHeight="1" x14ac:dyDescent="0.25">
      <c r="A136" s="2">
        <v>2020</v>
      </c>
      <c r="B136" s="2" t="s">
        <v>8</v>
      </c>
      <c r="C136" s="2" t="s">
        <v>32</v>
      </c>
      <c r="D136" s="6" t="s">
        <v>32</v>
      </c>
      <c r="E136" s="7">
        <v>2</v>
      </c>
      <c r="F136" s="7">
        <v>6600</v>
      </c>
      <c r="G136" s="7">
        <v>7392</v>
      </c>
      <c r="H136" s="4">
        <v>1320</v>
      </c>
      <c r="I136" s="5" t="s">
        <v>40</v>
      </c>
      <c r="Q136" s="40" t="s">
        <v>95</v>
      </c>
      <c r="R136" s="40">
        <v>2020</v>
      </c>
      <c r="S136" s="40" t="s">
        <v>6</v>
      </c>
      <c r="T136" s="40" t="s">
        <v>89</v>
      </c>
      <c r="U136" s="40" t="s">
        <v>90</v>
      </c>
      <c r="V136" s="40" t="s">
        <v>91</v>
      </c>
      <c r="W136" s="40" t="s">
        <v>100</v>
      </c>
      <c r="X136" s="40" t="s">
        <v>93</v>
      </c>
      <c r="Y136" s="40" t="s">
        <v>96</v>
      </c>
      <c r="Z136" s="40">
        <v>265</v>
      </c>
      <c r="AA136" s="40">
        <v>378.95</v>
      </c>
    </row>
    <row r="137" spans="1:27" ht="18" customHeight="1" x14ac:dyDescent="0.25">
      <c r="A137" s="2">
        <v>2020</v>
      </c>
      <c r="B137" s="2" t="s">
        <v>9</v>
      </c>
      <c r="C137" s="2" t="s">
        <v>14</v>
      </c>
      <c r="D137" s="3" t="s">
        <v>36</v>
      </c>
      <c r="E137" s="4">
        <v>3566</v>
      </c>
      <c r="F137" s="4">
        <v>4577.3</v>
      </c>
      <c r="G137" s="4">
        <v>5126.576</v>
      </c>
      <c r="H137" s="4">
        <v>915.46</v>
      </c>
      <c r="I137" s="5" t="s">
        <v>40</v>
      </c>
      <c r="Q137" s="40" t="s">
        <v>88</v>
      </c>
      <c r="R137" s="40">
        <v>2020</v>
      </c>
      <c r="S137" s="40" t="s">
        <v>6</v>
      </c>
      <c r="T137" s="40" t="s">
        <v>89</v>
      </c>
      <c r="U137" s="40" t="s">
        <v>90</v>
      </c>
      <c r="V137" s="40" t="s">
        <v>91</v>
      </c>
      <c r="W137" s="40" t="s">
        <v>100</v>
      </c>
      <c r="X137" s="40" t="s">
        <v>93</v>
      </c>
      <c r="Y137" s="40" t="s">
        <v>96</v>
      </c>
      <c r="Z137" s="40">
        <v>193</v>
      </c>
      <c r="AA137" s="40">
        <v>275.99</v>
      </c>
    </row>
    <row r="138" spans="1:27" ht="18" customHeight="1" x14ac:dyDescent="0.25">
      <c r="A138" s="2">
        <v>2020</v>
      </c>
      <c r="B138" s="2" t="s">
        <v>9</v>
      </c>
      <c r="C138" s="2" t="s">
        <v>14</v>
      </c>
      <c r="D138" s="3" t="s">
        <v>37</v>
      </c>
      <c r="E138" s="4">
        <v>2498</v>
      </c>
      <c r="F138" s="4">
        <v>8000</v>
      </c>
      <c r="G138" s="4">
        <v>8960</v>
      </c>
      <c r="H138" s="4">
        <v>1600</v>
      </c>
      <c r="I138" s="5" t="s">
        <v>40</v>
      </c>
      <c r="Q138" s="40" t="s">
        <v>97</v>
      </c>
      <c r="R138" s="40">
        <v>2020</v>
      </c>
      <c r="S138" s="40" t="s">
        <v>6</v>
      </c>
      <c r="T138" s="40" t="s">
        <v>89</v>
      </c>
      <c r="U138" s="40" t="s">
        <v>90</v>
      </c>
      <c r="V138" s="40" t="s">
        <v>91</v>
      </c>
      <c r="W138" s="40" t="s">
        <v>100</v>
      </c>
      <c r="X138" s="40" t="s">
        <v>93</v>
      </c>
      <c r="Y138" s="40" t="s">
        <v>94</v>
      </c>
      <c r="Z138" s="40">
        <v>884</v>
      </c>
      <c r="AA138" s="40">
        <v>1264.1199999999999</v>
      </c>
    </row>
    <row r="139" spans="1:27" ht="18" customHeight="1" x14ac:dyDescent="0.25">
      <c r="A139" s="2">
        <v>2020</v>
      </c>
      <c r="B139" s="2" t="s">
        <v>9</v>
      </c>
      <c r="C139" s="2" t="s">
        <v>13</v>
      </c>
      <c r="D139" s="3" t="s">
        <v>35</v>
      </c>
      <c r="E139" s="4">
        <v>1245</v>
      </c>
      <c r="F139" s="4">
        <v>4577.2</v>
      </c>
      <c r="G139" s="4">
        <v>5126.4639999999999</v>
      </c>
      <c r="H139" s="4">
        <v>915.44</v>
      </c>
      <c r="I139" s="5" t="s">
        <v>40</v>
      </c>
      <c r="Q139" s="40" t="s">
        <v>95</v>
      </c>
      <c r="R139" s="40">
        <v>2020</v>
      </c>
      <c r="S139" s="40" t="s">
        <v>6</v>
      </c>
      <c r="T139" s="40" t="s">
        <v>89</v>
      </c>
      <c r="U139" s="40" t="s">
        <v>90</v>
      </c>
      <c r="V139" s="40" t="s">
        <v>91</v>
      </c>
      <c r="W139" s="40" t="s">
        <v>100</v>
      </c>
      <c r="X139" s="40" t="s">
        <v>93</v>
      </c>
      <c r="Y139" s="40" t="s">
        <v>94</v>
      </c>
      <c r="Z139" s="40">
        <v>885</v>
      </c>
      <c r="AA139" s="40">
        <v>1265.55</v>
      </c>
    </row>
    <row r="140" spans="1:27" ht="18" customHeight="1" x14ac:dyDescent="0.25">
      <c r="A140" s="2">
        <v>2020</v>
      </c>
      <c r="B140" s="2" t="s">
        <v>9</v>
      </c>
      <c r="C140" s="2" t="s">
        <v>38</v>
      </c>
      <c r="D140" s="6" t="s">
        <v>30</v>
      </c>
      <c r="E140" s="7">
        <v>644</v>
      </c>
      <c r="F140" s="7">
        <v>5743.5</v>
      </c>
      <c r="G140" s="7">
        <v>6432.72</v>
      </c>
      <c r="H140" s="4">
        <v>1148.7</v>
      </c>
      <c r="I140" s="5" t="s">
        <v>40</v>
      </c>
      <c r="Q140" s="40" t="s">
        <v>95</v>
      </c>
      <c r="R140" s="40">
        <v>2020</v>
      </c>
      <c r="S140" s="40" t="s">
        <v>6</v>
      </c>
      <c r="T140" s="40" t="s">
        <v>89</v>
      </c>
      <c r="U140" s="40" t="s">
        <v>90</v>
      </c>
      <c r="V140" s="40" t="s">
        <v>91</v>
      </c>
      <c r="W140" s="40" t="s">
        <v>100</v>
      </c>
      <c r="X140" s="40" t="s">
        <v>93</v>
      </c>
      <c r="Y140" s="40" t="s">
        <v>94</v>
      </c>
      <c r="Z140" s="40">
        <v>886</v>
      </c>
      <c r="AA140" s="40">
        <v>1266.98</v>
      </c>
    </row>
    <row r="141" spans="1:27" ht="18" customHeight="1" x14ac:dyDescent="0.25">
      <c r="A141" s="2">
        <v>2020</v>
      </c>
      <c r="B141" s="2" t="s">
        <v>9</v>
      </c>
      <c r="C141" s="2" t="s">
        <v>12</v>
      </c>
      <c r="D141" s="6" t="s">
        <v>29</v>
      </c>
      <c r="E141" s="7">
        <v>643</v>
      </c>
      <c r="F141" s="7">
        <v>7000</v>
      </c>
      <c r="G141" s="7">
        <v>7840</v>
      </c>
      <c r="H141" s="4">
        <v>1400</v>
      </c>
      <c r="I141" s="5" t="s">
        <v>40</v>
      </c>
      <c r="Q141" s="40" t="s">
        <v>95</v>
      </c>
      <c r="R141" s="40">
        <v>2020</v>
      </c>
      <c r="S141" s="40" t="s">
        <v>6</v>
      </c>
      <c r="T141" s="40" t="s">
        <v>89</v>
      </c>
      <c r="U141" s="40" t="s">
        <v>90</v>
      </c>
      <c r="V141" s="40" t="s">
        <v>91</v>
      </c>
      <c r="W141" s="40" t="s">
        <v>100</v>
      </c>
      <c r="X141" s="40" t="s">
        <v>93</v>
      </c>
      <c r="Y141" s="40" t="s">
        <v>96</v>
      </c>
      <c r="Z141" s="40">
        <v>221</v>
      </c>
      <c r="AA141" s="40">
        <v>316.02999999999997</v>
      </c>
    </row>
    <row r="142" spans="1:27" ht="18" customHeight="1" x14ac:dyDescent="0.25">
      <c r="A142" s="2">
        <v>2020</v>
      </c>
      <c r="B142" s="2" t="s">
        <v>9</v>
      </c>
      <c r="C142" s="2" t="s">
        <v>38</v>
      </c>
      <c r="D142" s="6" t="s">
        <v>31</v>
      </c>
      <c r="E142" s="7">
        <v>455</v>
      </c>
      <c r="F142" s="7">
        <v>4578.6000000000004</v>
      </c>
      <c r="G142" s="7">
        <v>5128.0320000000002</v>
      </c>
      <c r="H142" s="4">
        <v>915.72000000000014</v>
      </c>
      <c r="I142" s="5" t="s">
        <v>40</v>
      </c>
      <c r="Q142" s="40" t="s">
        <v>95</v>
      </c>
      <c r="R142" s="40">
        <v>2020</v>
      </c>
      <c r="S142" s="40" t="s">
        <v>6</v>
      </c>
      <c r="T142" s="40" t="s">
        <v>89</v>
      </c>
      <c r="U142" s="40" t="s">
        <v>90</v>
      </c>
      <c r="V142" s="40" t="s">
        <v>91</v>
      </c>
      <c r="W142" s="40" t="s">
        <v>100</v>
      </c>
      <c r="X142" s="40" t="s">
        <v>93</v>
      </c>
      <c r="Y142" s="40" t="s">
        <v>96</v>
      </c>
      <c r="Z142" s="40">
        <v>269</v>
      </c>
      <c r="AA142" s="40">
        <v>384.67</v>
      </c>
    </row>
    <row r="143" spans="1:27" ht="18" customHeight="1" x14ac:dyDescent="0.25">
      <c r="A143" s="2">
        <v>2020</v>
      </c>
      <c r="B143" s="2" t="s">
        <v>9</v>
      </c>
      <c r="C143" s="2" t="s">
        <v>12</v>
      </c>
      <c r="D143" s="6" t="s">
        <v>28</v>
      </c>
      <c r="E143" s="8">
        <v>345</v>
      </c>
      <c r="F143" s="8">
        <v>7000</v>
      </c>
      <c r="G143" s="8">
        <v>7840</v>
      </c>
      <c r="H143" s="4">
        <v>1400</v>
      </c>
      <c r="I143" s="5" t="s">
        <v>40</v>
      </c>
      <c r="Q143" s="40" t="s">
        <v>95</v>
      </c>
      <c r="R143" s="40">
        <v>2020</v>
      </c>
      <c r="S143" s="40" t="s">
        <v>6</v>
      </c>
      <c r="T143" s="40" t="s">
        <v>89</v>
      </c>
      <c r="U143" s="40" t="s">
        <v>90</v>
      </c>
      <c r="V143" s="40" t="s">
        <v>91</v>
      </c>
      <c r="W143" s="40" t="s">
        <v>100</v>
      </c>
      <c r="X143" s="40" t="s">
        <v>93</v>
      </c>
      <c r="Y143" s="40" t="s">
        <v>96</v>
      </c>
      <c r="Z143" s="40">
        <v>775</v>
      </c>
      <c r="AA143" s="40">
        <v>1108.25</v>
      </c>
    </row>
    <row r="144" spans="1:27" ht="18" customHeight="1" x14ac:dyDescent="0.25">
      <c r="A144" s="2">
        <v>2020</v>
      </c>
      <c r="B144" s="2" t="s">
        <v>9</v>
      </c>
      <c r="C144" s="2" t="s">
        <v>13</v>
      </c>
      <c r="D144" s="3" t="s">
        <v>33</v>
      </c>
      <c r="E144" s="4">
        <v>122</v>
      </c>
      <c r="F144" s="4">
        <v>100</v>
      </c>
      <c r="G144" s="4">
        <v>112</v>
      </c>
      <c r="H144" s="4">
        <v>20</v>
      </c>
      <c r="I144" s="5" t="s">
        <v>40</v>
      </c>
      <c r="Q144" s="40" t="s">
        <v>88</v>
      </c>
      <c r="R144" s="40">
        <v>2020</v>
      </c>
      <c r="S144" s="40" t="s">
        <v>5</v>
      </c>
      <c r="T144" s="40" t="s">
        <v>89</v>
      </c>
      <c r="U144" s="40" t="s">
        <v>90</v>
      </c>
      <c r="V144" s="40" t="s">
        <v>91</v>
      </c>
      <c r="W144" s="40" t="s">
        <v>100</v>
      </c>
      <c r="X144" s="40" t="s">
        <v>93</v>
      </c>
      <c r="Y144" s="40" t="s">
        <v>94</v>
      </c>
      <c r="Z144" s="40">
        <v>320</v>
      </c>
      <c r="AA144" s="40">
        <v>457.6</v>
      </c>
    </row>
    <row r="145" spans="1:27" ht="18" customHeight="1" x14ac:dyDescent="0.25">
      <c r="A145" s="2">
        <v>2020</v>
      </c>
      <c r="B145" s="2" t="s">
        <v>9</v>
      </c>
      <c r="C145" s="2" t="s">
        <v>15</v>
      </c>
      <c r="D145" s="6" t="s">
        <v>26</v>
      </c>
      <c r="E145" s="7">
        <v>78</v>
      </c>
      <c r="F145" s="7">
        <v>4577.2</v>
      </c>
      <c r="G145" s="7">
        <v>5126.4639999999999</v>
      </c>
      <c r="H145" s="4">
        <v>915.44</v>
      </c>
      <c r="I145" s="5" t="s">
        <v>40</v>
      </c>
      <c r="Q145" s="40" t="s">
        <v>95</v>
      </c>
      <c r="R145" s="40">
        <v>2020</v>
      </c>
      <c r="S145" s="40" t="s">
        <v>5</v>
      </c>
      <c r="T145" s="40" t="s">
        <v>89</v>
      </c>
      <c r="U145" s="40" t="s">
        <v>90</v>
      </c>
      <c r="V145" s="40" t="s">
        <v>91</v>
      </c>
      <c r="W145" s="40" t="s">
        <v>100</v>
      </c>
      <c r="X145" s="40" t="s">
        <v>93</v>
      </c>
      <c r="Y145" s="40" t="s">
        <v>94</v>
      </c>
      <c r="Z145" s="40">
        <v>314</v>
      </c>
      <c r="AA145" s="40">
        <v>449.02</v>
      </c>
    </row>
    <row r="146" spans="1:27" ht="18" customHeight="1" x14ac:dyDescent="0.25">
      <c r="A146" s="2">
        <v>2020</v>
      </c>
      <c r="B146" s="2" t="s">
        <v>9</v>
      </c>
      <c r="C146" s="2" t="s">
        <v>15</v>
      </c>
      <c r="D146" s="6" t="s">
        <v>24</v>
      </c>
      <c r="E146" s="7">
        <v>76</v>
      </c>
      <c r="F146" s="7">
        <v>4576.8999999999996</v>
      </c>
      <c r="G146" s="7">
        <v>5126.1279999999997</v>
      </c>
      <c r="H146" s="4">
        <v>915.38</v>
      </c>
      <c r="I146" s="5" t="s">
        <v>40</v>
      </c>
      <c r="Q146" s="40" t="s">
        <v>88</v>
      </c>
      <c r="R146" s="40">
        <v>2020</v>
      </c>
      <c r="S146" s="40" t="s">
        <v>5</v>
      </c>
      <c r="T146" s="40" t="s">
        <v>89</v>
      </c>
      <c r="U146" s="40" t="s">
        <v>90</v>
      </c>
      <c r="V146" s="40" t="s">
        <v>91</v>
      </c>
      <c r="W146" s="40" t="s">
        <v>100</v>
      </c>
      <c r="X146" s="40" t="s">
        <v>93</v>
      </c>
      <c r="Y146" s="40" t="s">
        <v>94</v>
      </c>
      <c r="Z146" s="40">
        <v>308</v>
      </c>
      <c r="AA146" s="40">
        <v>440.44</v>
      </c>
    </row>
    <row r="147" spans="1:27" ht="18" customHeight="1" x14ac:dyDescent="0.25">
      <c r="A147" s="2">
        <v>2020</v>
      </c>
      <c r="B147" s="2" t="s">
        <v>9</v>
      </c>
      <c r="C147" s="2" t="s">
        <v>15</v>
      </c>
      <c r="D147" s="6" t="s">
        <v>25</v>
      </c>
      <c r="E147" s="7">
        <v>46</v>
      </c>
      <c r="F147" s="7">
        <v>200</v>
      </c>
      <c r="G147" s="7">
        <v>224</v>
      </c>
      <c r="H147" s="4">
        <v>40</v>
      </c>
      <c r="I147" s="5" t="s">
        <v>40</v>
      </c>
      <c r="Q147" s="40" t="s">
        <v>95</v>
      </c>
      <c r="R147" s="40">
        <v>2020</v>
      </c>
      <c r="S147" s="40" t="s">
        <v>5</v>
      </c>
      <c r="T147" s="40" t="s">
        <v>89</v>
      </c>
      <c r="U147" s="40" t="s">
        <v>90</v>
      </c>
      <c r="V147" s="40" t="s">
        <v>91</v>
      </c>
      <c r="W147" s="40" t="s">
        <v>100</v>
      </c>
      <c r="X147" s="40" t="s">
        <v>93</v>
      </c>
      <c r="Y147" s="40" t="s">
        <v>96</v>
      </c>
      <c r="Z147" s="40">
        <v>224</v>
      </c>
      <c r="AA147" s="40">
        <v>320.32</v>
      </c>
    </row>
    <row r="148" spans="1:27" ht="18" customHeight="1" x14ac:dyDescent="0.25">
      <c r="A148" s="2">
        <v>2020</v>
      </c>
      <c r="B148" s="2" t="s">
        <v>9</v>
      </c>
      <c r="C148" s="2" t="s">
        <v>15</v>
      </c>
      <c r="D148" s="6" t="s">
        <v>23</v>
      </c>
      <c r="E148" s="7">
        <v>34</v>
      </c>
      <c r="F148" s="7">
        <v>4576.8</v>
      </c>
      <c r="G148" s="7">
        <v>5126.0160000000005</v>
      </c>
      <c r="H148" s="4">
        <v>915.36000000000013</v>
      </c>
      <c r="I148" s="5" t="s">
        <v>40</v>
      </c>
      <c r="Q148" s="40" t="s">
        <v>88</v>
      </c>
      <c r="R148" s="40">
        <v>2020</v>
      </c>
      <c r="S148" s="40" t="s">
        <v>5</v>
      </c>
      <c r="T148" s="40" t="s">
        <v>89</v>
      </c>
      <c r="U148" s="40" t="s">
        <v>90</v>
      </c>
      <c r="V148" s="40" t="s">
        <v>91</v>
      </c>
      <c r="W148" s="40" t="s">
        <v>100</v>
      </c>
      <c r="X148" s="40" t="s">
        <v>93</v>
      </c>
      <c r="Y148" s="40" t="s">
        <v>96</v>
      </c>
      <c r="Z148" s="40">
        <v>272</v>
      </c>
      <c r="AA148" s="40">
        <v>388.96</v>
      </c>
    </row>
    <row r="149" spans="1:27" ht="18" customHeight="1" x14ac:dyDescent="0.25">
      <c r="A149" s="2">
        <v>2020</v>
      </c>
      <c r="B149" s="2" t="s">
        <v>9</v>
      </c>
      <c r="C149" s="2" t="s">
        <v>13</v>
      </c>
      <c r="D149" s="3" t="s">
        <v>34</v>
      </c>
      <c r="E149" s="4">
        <v>7</v>
      </c>
      <c r="F149" s="4">
        <v>200</v>
      </c>
      <c r="G149" s="4">
        <v>224</v>
      </c>
      <c r="H149" s="4">
        <v>40</v>
      </c>
      <c r="I149" s="5" t="s">
        <v>40</v>
      </c>
      <c r="Q149" s="40" t="s">
        <v>97</v>
      </c>
      <c r="R149" s="40">
        <v>2020</v>
      </c>
      <c r="S149" s="40" t="s">
        <v>5</v>
      </c>
      <c r="T149" s="40" t="s">
        <v>89</v>
      </c>
      <c r="U149" s="40" t="s">
        <v>90</v>
      </c>
      <c r="V149" s="40" t="s">
        <v>91</v>
      </c>
      <c r="W149" s="40" t="s">
        <v>100</v>
      </c>
      <c r="X149" s="40" t="s">
        <v>93</v>
      </c>
      <c r="Y149" s="40" t="s">
        <v>96</v>
      </c>
      <c r="Z149" s="40">
        <v>200</v>
      </c>
      <c r="AA149" s="40">
        <v>286</v>
      </c>
    </row>
    <row r="150" spans="1:27" ht="18" customHeight="1" x14ac:dyDescent="0.25">
      <c r="A150" s="2">
        <v>2020</v>
      </c>
      <c r="B150" s="2" t="s">
        <v>9</v>
      </c>
      <c r="C150" s="2" t="s">
        <v>15</v>
      </c>
      <c r="D150" s="6" t="s">
        <v>27</v>
      </c>
      <c r="E150" s="7">
        <v>3</v>
      </c>
      <c r="F150" s="7">
        <v>4577.3</v>
      </c>
      <c r="G150" s="7">
        <v>5126.576</v>
      </c>
      <c r="H150" s="4">
        <v>915.46</v>
      </c>
      <c r="I150" s="5" t="s">
        <v>42</v>
      </c>
      <c r="Q150" s="40" t="s">
        <v>95</v>
      </c>
      <c r="R150" s="40">
        <v>2020</v>
      </c>
      <c r="S150" s="40" t="s">
        <v>5</v>
      </c>
      <c r="T150" s="40" t="s">
        <v>89</v>
      </c>
      <c r="U150" s="40" t="s">
        <v>90</v>
      </c>
      <c r="V150" s="40" t="s">
        <v>91</v>
      </c>
      <c r="W150" s="40" t="s">
        <v>100</v>
      </c>
      <c r="X150" s="40" t="s">
        <v>93</v>
      </c>
      <c r="Y150" s="40" t="s">
        <v>96</v>
      </c>
      <c r="Z150" s="40">
        <v>226</v>
      </c>
      <c r="AA150" s="40">
        <v>323.18</v>
      </c>
    </row>
    <row r="151" spans="1:27" ht="18" customHeight="1" x14ac:dyDescent="0.25">
      <c r="A151" s="2">
        <v>2020</v>
      </c>
      <c r="B151" s="2" t="s">
        <v>9</v>
      </c>
      <c r="C151" s="2" t="s">
        <v>32</v>
      </c>
      <c r="D151" s="6" t="s">
        <v>32</v>
      </c>
      <c r="E151" s="7">
        <v>2</v>
      </c>
      <c r="F151" s="7">
        <v>6600</v>
      </c>
      <c r="G151" s="7">
        <v>7392</v>
      </c>
      <c r="H151" s="4">
        <v>1320</v>
      </c>
      <c r="I151" s="5" t="s">
        <v>42</v>
      </c>
      <c r="Q151" s="40" t="s">
        <v>95</v>
      </c>
      <c r="R151" s="40">
        <v>2020</v>
      </c>
      <c r="S151" s="40" t="s">
        <v>5</v>
      </c>
      <c r="T151" s="40" t="s">
        <v>89</v>
      </c>
      <c r="U151" s="40" t="s">
        <v>90</v>
      </c>
      <c r="V151" s="40" t="s">
        <v>91</v>
      </c>
      <c r="W151" s="40" t="s">
        <v>100</v>
      </c>
      <c r="X151" s="40" t="s">
        <v>93</v>
      </c>
      <c r="Y151" s="40" t="s">
        <v>96</v>
      </c>
      <c r="Z151" s="40">
        <v>274</v>
      </c>
      <c r="AA151" s="40">
        <v>391.82</v>
      </c>
    </row>
    <row r="152" spans="1:27" ht="18" customHeight="1" x14ac:dyDescent="0.25">
      <c r="A152" s="2">
        <v>2020</v>
      </c>
      <c r="B152" s="2" t="s">
        <v>10</v>
      </c>
      <c r="C152" s="2" t="s">
        <v>14</v>
      </c>
      <c r="D152" s="3" t="s">
        <v>36</v>
      </c>
      <c r="E152" s="4">
        <v>3566</v>
      </c>
      <c r="F152" s="4">
        <v>4577.3</v>
      </c>
      <c r="G152" s="4">
        <v>5126.576</v>
      </c>
      <c r="H152" s="4">
        <v>915.46</v>
      </c>
      <c r="I152" s="5" t="s">
        <v>42</v>
      </c>
      <c r="Q152" s="40" t="s">
        <v>95</v>
      </c>
      <c r="R152" s="40">
        <v>2020</v>
      </c>
      <c r="S152" s="40" t="s">
        <v>5</v>
      </c>
      <c r="T152" s="40" t="s">
        <v>89</v>
      </c>
      <c r="U152" s="40" t="s">
        <v>90</v>
      </c>
      <c r="V152" s="40" t="s">
        <v>91</v>
      </c>
      <c r="W152" s="40" t="s">
        <v>100</v>
      </c>
      <c r="X152" s="40" t="s">
        <v>93</v>
      </c>
      <c r="Y152" s="40" t="s">
        <v>96</v>
      </c>
      <c r="Z152" s="40">
        <v>196</v>
      </c>
      <c r="AA152" s="40">
        <v>280.27999999999997</v>
      </c>
    </row>
    <row r="153" spans="1:27" ht="18" customHeight="1" x14ac:dyDescent="0.25">
      <c r="A153" s="2">
        <v>2020</v>
      </c>
      <c r="B153" s="2" t="s">
        <v>10</v>
      </c>
      <c r="C153" s="2" t="s">
        <v>14</v>
      </c>
      <c r="D153" s="3" t="s">
        <v>37</v>
      </c>
      <c r="E153" s="4">
        <v>2498</v>
      </c>
      <c r="F153" s="4">
        <v>8000</v>
      </c>
      <c r="G153" s="4">
        <v>8960</v>
      </c>
      <c r="H153" s="4">
        <v>1600</v>
      </c>
      <c r="I153" s="5" t="s">
        <v>42</v>
      </c>
      <c r="Q153" s="40" t="s">
        <v>88</v>
      </c>
      <c r="R153" s="40">
        <v>2020</v>
      </c>
      <c r="S153" s="40" t="s">
        <v>5</v>
      </c>
      <c r="T153" s="40" t="s">
        <v>89</v>
      </c>
      <c r="U153" s="40" t="s">
        <v>90</v>
      </c>
      <c r="V153" s="40" t="s">
        <v>91</v>
      </c>
      <c r="W153" s="40" t="s">
        <v>100</v>
      </c>
      <c r="X153" s="40" t="s">
        <v>93</v>
      </c>
      <c r="Y153" s="40" t="s">
        <v>96</v>
      </c>
      <c r="Z153" s="40">
        <v>318</v>
      </c>
      <c r="AA153" s="40">
        <v>526.24</v>
      </c>
    </row>
    <row r="154" spans="1:27" ht="18" customHeight="1" x14ac:dyDescent="0.25">
      <c r="A154" s="2">
        <v>2020</v>
      </c>
      <c r="B154" s="2" t="s">
        <v>10</v>
      </c>
      <c r="C154" s="2" t="s">
        <v>13</v>
      </c>
      <c r="D154" s="3" t="s">
        <v>35</v>
      </c>
      <c r="E154" s="4">
        <v>1245</v>
      </c>
      <c r="F154" s="4">
        <v>4577.2</v>
      </c>
      <c r="G154" s="4">
        <v>5126.4639999999999</v>
      </c>
      <c r="H154" s="4">
        <v>915.44</v>
      </c>
      <c r="I154" s="5" t="s">
        <v>42</v>
      </c>
      <c r="Q154" s="40" t="s">
        <v>99</v>
      </c>
      <c r="R154" s="40">
        <v>2020</v>
      </c>
      <c r="S154" s="40" t="s">
        <v>5</v>
      </c>
      <c r="T154" s="40" t="s">
        <v>89</v>
      </c>
      <c r="U154" s="40" t="s">
        <v>90</v>
      </c>
      <c r="V154" s="40" t="s">
        <v>91</v>
      </c>
      <c r="W154" s="40" t="s">
        <v>100</v>
      </c>
      <c r="X154" s="40" t="s">
        <v>93</v>
      </c>
      <c r="Y154" s="40" t="s">
        <v>96</v>
      </c>
      <c r="Z154" s="40">
        <v>312</v>
      </c>
      <c r="AA154" s="40">
        <v>526.24</v>
      </c>
    </row>
    <row r="155" spans="1:27" ht="18" customHeight="1" x14ac:dyDescent="0.25">
      <c r="A155" s="2">
        <v>2020</v>
      </c>
      <c r="B155" s="2" t="s">
        <v>10</v>
      </c>
      <c r="C155" s="2" t="s">
        <v>38</v>
      </c>
      <c r="D155" s="6" t="s">
        <v>30</v>
      </c>
      <c r="E155" s="7">
        <v>644</v>
      </c>
      <c r="F155" s="7">
        <v>5743.5</v>
      </c>
      <c r="G155" s="7">
        <v>6432.72</v>
      </c>
      <c r="H155" s="4">
        <v>1148.7</v>
      </c>
      <c r="I155" s="5" t="s">
        <v>42</v>
      </c>
      <c r="Q155" s="40" t="s">
        <v>97</v>
      </c>
      <c r="R155" s="40">
        <v>2020</v>
      </c>
      <c r="S155" s="40" t="s">
        <v>5</v>
      </c>
      <c r="T155" s="40" t="s">
        <v>89</v>
      </c>
      <c r="U155" s="40" t="s">
        <v>90</v>
      </c>
      <c r="V155" s="40" t="s">
        <v>91</v>
      </c>
      <c r="W155" s="40" t="s">
        <v>100</v>
      </c>
      <c r="X155" s="40" t="s">
        <v>93</v>
      </c>
      <c r="Y155" s="40" t="s">
        <v>96</v>
      </c>
      <c r="Z155" s="40">
        <v>712</v>
      </c>
      <c r="AA155" s="40">
        <v>1018.16</v>
      </c>
    </row>
    <row r="156" spans="1:27" ht="18" customHeight="1" x14ac:dyDescent="0.25">
      <c r="A156" s="2">
        <v>2020</v>
      </c>
      <c r="B156" s="2" t="s">
        <v>10</v>
      </c>
      <c r="C156" s="2" t="s">
        <v>12</v>
      </c>
      <c r="D156" s="6" t="s">
        <v>29</v>
      </c>
      <c r="E156" s="7">
        <v>643</v>
      </c>
      <c r="F156" s="7">
        <v>7000</v>
      </c>
      <c r="G156" s="7">
        <v>7840</v>
      </c>
      <c r="H156" s="4">
        <v>1400</v>
      </c>
      <c r="I156" s="5" t="s">
        <v>42</v>
      </c>
      <c r="Q156" s="40" t="s">
        <v>88</v>
      </c>
      <c r="R156" s="40">
        <v>2020</v>
      </c>
      <c r="S156" s="40" t="s">
        <v>5</v>
      </c>
      <c r="T156" s="40" t="s">
        <v>89</v>
      </c>
      <c r="U156" s="40" t="s">
        <v>90</v>
      </c>
      <c r="V156" s="40" t="s">
        <v>91</v>
      </c>
      <c r="W156" s="40" t="s">
        <v>100</v>
      </c>
      <c r="X156" s="40" t="s">
        <v>93</v>
      </c>
      <c r="Y156" s="40" t="s">
        <v>96</v>
      </c>
      <c r="Z156" s="40">
        <v>765</v>
      </c>
      <c r="AA156" s="40">
        <v>1093.95</v>
      </c>
    </row>
    <row r="157" spans="1:27" ht="18" customHeight="1" x14ac:dyDescent="0.25">
      <c r="A157" s="2">
        <v>2020</v>
      </c>
      <c r="B157" s="2" t="s">
        <v>10</v>
      </c>
      <c r="C157" s="2" t="s">
        <v>38</v>
      </c>
      <c r="D157" s="6" t="s">
        <v>31</v>
      </c>
      <c r="E157" s="7">
        <v>455</v>
      </c>
      <c r="F157" s="7">
        <v>4578.6000000000004</v>
      </c>
      <c r="G157" s="7">
        <v>5128.0320000000002</v>
      </c>
      <c r="H157" s="4">
        <v>915.72000000000014</v>
      </c>
      <c r="I157" s="5" t="s">
        <v>42</v>
      </c>
      <c r="Q157" s="40" t="s">
        <v>95</v>
      </c>
      <c r="R157" s="40">
        <v>2020</v>
      </c>
      <c r="S157" s="40" t="s">
        <v>5</v>
      </c>
      <c r="T157" s="40" t="s">
        <v>89</v>
      </c>
      <c r="U157" s="40" t="s">
        <v>90</v>
      </c>
      <c r="V157" s="40" t="s">
        <v>91</v>
      </c>
      <c r="W157" s="40" t="s">
        <v>100</v>
      </c>
      <c r="X157" s="40" t="s">
        <v>93</v>
      </c>
      <c r="Y157" s="40" t="s">
        <v>94</v>
      </c>
      <c r="Z157" s="40">
        <v>321</v>
      </c>
      <c r="AA157" s="40">
        <v>459.03</v>
      </c>
    </row>
    <row r="158" spans="1:27" ht="18" customHeight="1" x14ac:dyDescent="0.25">
      <c r="A158" s="2">
        <v>2020</v>
      </c>
      <c r="B158" s="2" t="s">
        <v>10</v>
      </c>
      <c r="C158" s="2" t="s">
        <v>12</v>
      </c>
      <c r="D158" s="6" t="s">
        <v>28</v>
      </c>
      <c r="E158" s="8">
        <v>345</v>
      </c>
      <c r="F158" s="8">
        <v>7000</v>
      </c>
      <c r="G158" s="8">
        <v>7840</v>
      </c>
      <c r="H158" s="4">
        <v>1400</v>
      </c>
      <c r="I158" s="5" t="s">
        <v>42</v>
      </c>
      <c r="Q158" s="40" t="s">
        <v>88</v>
      </c>
      <c r="R158" s="40">
        <v>2020</v>
      </c>
      <c r="S158" s="40" t="s">
        <v>5</v>
      </c>
      <c r="T158" s="40" t="s">
        <v>89</v>
      </c>
      <c r="U158" s="40" t="s">
        <v>90</v>
      </c>
      <c r="V158" s="40" t="s">
        <v>91</v>
      </c>
      <c r="W158" s="40" t="s">
        <v>100</v>
      </c>
      <c r="X158" s="40" t="s">
        <v>93</v>
      </c>
      <c r="Y158" s="40" t="s">
        <v>96</v>
      </c>
      <c r="Z158" s="40">
        <v>315</v>
      </c>
      <c r="AA158" s="40">
        <v>450.45</v>
      </c>
    </row>
    <row r="159" spans="1:27" ht="18" customHeight="1" x14ac:dyDescent="0.25">
      <c r="A159" s="2">
        <v>2020</v>
      </c>
      <c r="B159" s="2" t="s">
        <v>10</v>
      </c>
      <c r="C159" s="2" t="s">
        <v>13</v>
      </c>
      <c r="D159" s="3" t="s">
        <v>33</v>
      </c>
      <c r="E159" s="4">
        <v>122</v>
      </c>
      <c r="F159" s="4">
        <v>100</v>
      </c>
      <c r="G159" s="4">
        <v>112</v>
      </c>
      <c r="H159" s="4">
        <v>20</v>
      </c>
      <c r="I159" s="5" t="s">
        <v>42</v>
      </c>
      <c r="Q159" s="40" t="s">
        <v>97</v>
      </c>
      <c r="R159" s="40">
        <v>2020</v>
      </c>
      <c r="S159" s="40" t="s">
        <v>5</v>
      </c>
      <c r="T159" s="40" t="s">
        <v>89</v>
      </c>
      <c r="U159" s="40" t="s">
        <v>90</v>
      </c>
      <c r="V159" s="40" t="s">
        <v>91</v>
      </c>
      <c r="W159" s="40" t="s">
        <v>100</v>
      </c>
      <c r="X159" s="40" t="s">
        <v>93</v>
      </c>
      <c r="Y159" s="40" t="s">
        <v>96</v>
      </c>
      <c r="Z159" s="40">
        <v>309</v>
      </c>
      <c r="AA159" s="40">
        <v>441.87</v>
      </c>
    </row>
    <row r="160" spans="1:27" ht="18" customHeight="1" x14ac:dyDescent="0.25">
      <c r="A160" s="2">
        <v>2020</v>
      </c>
      <c r="B160" s="2" t="s">
        <v>10</v>
      </c>
      <c r="C160" s="2" t="s">
        <v>15</v>
      </c>
      <c r="D160" s="6" t="s">
        <v>26</v>
      </c>
      <c r="E160" s="7">
        <v>78</v>
      </c>
      <c r="F160" s="7">
        <v>4577.2</v>
      </c>
      <c r="G160" s="7">
        <v>5126.4639999999999</v>
      </c>
      <c r="H160" s="4">
        <v>915.44</v>
      </c>
      <c r="I160" s="5" t="s">
        <v>42</v>
      </c>
      <c r="Q160" s="40" t="s">
        <v>88</v>
      </c>
      <c r="R160" s="40">
        <v>2020</v>
      </c>
      <c r="S160" s="40" t="s">
        <v>5</v>
      </c>
      <c r="T160" s="40" t="s">
        <v>89</v>
      </c>
      <c r="U160" s="40" t="s">
        <v>90</v>
      </c>
      <c r="V160" s="40" t="s">
        <v>91</v>
      </c>
      <c r="W160" s="40" t="s">
        <v>100</v>
      </c>
      <c r="X160" s="40" t="s">
        <v>93</v>
      </c>
      <c r="Y160" s="40" t="s">
        <v>96</v>
      </c>
      <c r="Z160" s="40">
        <v>225</v>
      </c>
      <c r="AA160" s="40">
        <v>321.75</v>
      </c>
    </row>
    <row r="161" spans="1:27" ht="18" customHeight="1" x14ac:dyDescent="0.25">
      <c r="A161" s="2">
        <v>2020</v>
      </c>
      <c r="B161" s="2" t="s">
        <v>10</v>
      </c>
      <c r="C161" s="2" t="s">
        <v>15</v>
      </c>
      <c r="D161" s="6" t="s">
        <v>24</v>
      </c>
      <c r="E161" s="7">
        <v>76</v>
      </c>
      <c r="F161" s="7">
        <v>4576.8999999999996</v>
      </c>
      <c r="G161" s="7">
        <v>5126.1279999999997</v>
      </c>
      <c r="H161" s="4">
        <v>915.38</v>
      </c>
      <c r="I161" s="5" t="s">
        <v>42</v>
      </c>
      <c r="Q161" s="40" t="s">
        <v>88</v>
      </c>
      <c r="R161" s="40">
        <v>2020</v>
      </c>
      <c r="S161" s="40" t="s">
        <v>5</v>
      </c>
      <c r="T161" s="40" t="s">
        <v>89</v>
      </c>
      <c r="U161" s="40" t="s">
        <v>90</v>
      </c>
      <c r="V161" s="40" t="s">
        <v>91</v>
      </c>
      <c r="W161" s="40" t="s">
        <v>100</v>
      </c>
      <c r="X161" s="40" t="s">
        <v>93</v>
      </c>
      <c r="Y161" s="40" t="s">
        <v>96</v>
      </c>
      <c r="Z161" s="40">
        <v>751</v>
      </c>
      <c r="AA161" s="40">
        <v>526.24</v>
      </c>
    </row>
    <row r="162" spans="1:27" ht="18" customHeight="1" x14ac:dyDescent="0.25">
      <c r="A162" s="2">
        <v>2020</v>
      </c>
      <c r="B162" s="2" t="s">
        <v>10</v>
      </c>
      <c r="C162" s="2" t="s">
        <v>15</v>
      </c>
      <c r="D162" s="6" t="s">
        <v>25</v>
      </c>
      <c r="E162" s="7">
        <v>46</v>
      </c>
      <c r="F162" s="7">
        <v>200</v>
      </c>
      <c r="G162" s="7">
        <v>224</v>
      </c>
      <c r="H162" s="4">
        <v>40</v>
      </c>
      <c r="I162" s="5" t="s">
        <v>42</v>
      </c>
      <c r="Q162" s="40" t="s">
        <v>95</v>
      </c>
      <c r="R162" s="40">
        <v>2020</v>
      </c>
      <c r="S162" s="40" t="s">
        <v>5</v>
      </c>
      <c r="T162" s="40" t="s">
        <v>89</v>
      </c>
      <c r="U162" s="40" t="s">
        <v>90</v>
      </c>
      <c r="V162" s="40" t="s">
        <v>91</v>
      </c>
      <c r="W162" s="40" t="s">
        <v>100</v>
      </c>
      <c r="X162" s="40" t="s">
        <v>93</v>
      </c>
      <c r="Y162" s="40" t="s">
        <v>96</v>
      </c>
      <c r="Z162" s="40">
        <v>223</v>
      </c>
      <c r="AA162" s="40">
        <v>318.89</v>
      </c>
    </row>
    <row r="163" spans="1:27" ht="18" customHeight="1" x14ac:dyDescent="0.25">
      <c r="A163" s="2">
        <v>2020</v>
      </c>
      <c r="B163" s="2" t="s">
        <v>10</v>
      </c>
      <c r="C163" s="2" t="s">
        <v>15</v>
      </c>
      <c r="D163" s="6" t="s">
        <v>23</v>
      </c>
      <c r="E163" s="7">
        <v>34</v>
      </c>
      <c r="F163" s="7">
        <v>4576.8</v>
      </c>
      <c r="G163" s="7">
        <v>5126.0160000000005</v>
      </c>
      <c r="H163" s="4">
        <v>915.36000000000013</v>
      </c>
      <c r="I163" s="5" t="s">
        <v>42</v>
      </c>
      <c r="Q163" s="40" t="s">
        <v>99</v>
      </c>
      <c r="R163" s="40">
        <v>2020</v>
      </c>
      <c r="S163" s="40" t="s">
        <v>5</v>
      </c>
      <c r="T163" s="40" t="s">
        <v>89</v>
      </c>
      <c r="U163" s="40" t="s">
        <v>90</v>
      </c>
      <c r="V163" s="40" t="s">
        <v>91</v>
      </c>
      <c r="W163" s="40" t="s">
        <v>100</v>
      </c>
      <c r="X163" s="40" t="s">
        <v>93</v>
      </c>
      <c r="Y163" s="40" t="s">
        <v>96</v>
      </c>
      <c r="Z163" s="40">
        <v>271</v>
      </c>
      <c r="AA163" s="40">
        <v>387.53</v>
      </c>
    </row>
    <row r="164" spans="1:27" ht="18" customHeight="1" x14ac:dyDescent="0.25">
      <c r="A164" s="2">
        <v>2020</v>
      </c>
      <c r="B164" s="2" t="s">
        <v>10</v>
      </c>
      <c r="C164" s="2" t="s">
        <v>13</v>
      </c>
      <c r="D164" s="3" t="s">
        <v>34</v>
      </c>
      <c r="E164" s="4">
        <v>7</v>
      </c>
      <c r="F164" s="4">
        <v>200</v>
      </c>
      <c r="G164" s="4">
        <v>224</v>
      </c>
      <c r="H164" s="4">
        <v>40</v>
      </c>
      <c r="I164" s="5" t="s">
        <v>42</v>
      </c>
      <c r="Q164" s="40" t="s">
        <v>95</v>
      </c>
      <c r="R164" s="40">
        <v>2020</v>
      </c>
      <c r="S164" s="40" t="s">
        <v>5</v>
      </c>
      <c r="T164" s="40" t="s">
        <v>89</v>
      </c>
      <c r="U164" s="40" t="s">
        <v>90</v>
      </c>
      <c r="V164" s="40" t="s">
        <v>91</v>
      </c>
      <c r="W164" s="40" t="s">
        <v>100</v>
      </c>
      <c r="X164" s="40" t="s">
        <v>93</v>
      </c>
      <c r="Y164" s="40" t="s">
        <v>96</v>
      </c>
      <c r="Z164" s="40">
        <v>199</v>
      </c>
      <c r="AA164" s="40">
        <v>284.57</v>
      </c>
    </row>
    <row r="165" spans="1:27" ht="18" customHeight="1" x14ac:dyDescent="0.25">
      <c r="A165" s="2">
        <v>2020</v>
      </c>
      <c r="B165" s="2" t="s">
        <v>10</v>
      </c>
      <c r="C165" s="2" t="s">
        <v>15</v>
      </c>
      <c r="D165" s="6" t="s">
        <v>27</v>
      </c>
      <c r="E165" s="7">
        <v>3</v>
      </c>
      <c r="F165" s="7">
        <v>4577.3</v>
      </c>
      <c r="G165" s="7">
        <v>5126.576</v>
      </c>
      <c r="H165" s="4">
        <v>915.46</v>
      </c>
      <c r="I165" s="5" t="s">
        <v>42</v>
      </c>
      <c r="Q165" s="40" t="s">
        <v>97</v>
      </c>
      <c r="R165" s="40">
        <v>2020</v>
      </c>
      <c r="S165" s="40" t="s">
        <v>5</v>
      </c>
      <c r="T165" s="40" t="s">
        <v>89</v>
      </c>
      <c r="U165" s="40" t="s">
        <v>90</v>
      </c>
      <c r="V165" s="40" t="s">
        <v>91</v>
      </c>
      <c r="W165" s="40" t="s">
        <v>100</v>
      </c>
      <c r="X165" s="40" t="s">
        <v>93</v>
      </c>
      <c r="Y165" s="40" t="s">
        <v>94</v>
      </c>
      <c r="Z165" s="40">
        <v>882</v>
      </c>
      <c r="AA165" s="40">
        <v>1261.26</v>
      </c>
    </row>
    <row r="166" spans="1:27" ht="18" customHeight="1" x14ac:dyDescent="0.25">
      <c r="A166" s="2">
        <v>2020</v>
      </c>
      <c r="B166" s="2" t="s">
        <v>10</v>
      </c>
      <c r="C166" s="2" t="s">
        <v>32</v>
      </c>
      <c r="D166" s="6" t="s">
        <v>32</v>
      </c>
      <c r="E166" s="7">
        <v>2</v>
      </c>
      <c r="F166" s="7">
        <v>6600</v>
      </c>
      <c r="G166" s="7">
        <v>7392</v>
      </c>
      <c r="H166" s="4">
        <v>1320</v>
      </c>
      <c r="I166" s="5" t="s">
        <v>40</v>
      </c>
      <c r="Q166" s="40" t="s">
        <v>88</v>
      </c>
      <c r="R166" s="40">
        <v>2020</v>
      </c>
      <c r="S166" s="40" t="s">
        <v>5</v>
      </c>
      <c r="T166" s="40" t="s">
        <v>89</v>
      </c>
      <c r="U166" s="40" t="s">
        <v>90</v>
      </c>
      <c r="V166" s="40" t="s">
        <v>91</v>
      </c>
      <c r="W166" s="40" t="s">
        <v>100</v>
      </c>
      <c r="X166" s="40" t="s">
        <v>93</v>
      </c>
      <c r="Y166" s="40" t="s">
        <v>94</v>
      </c>
      <c r="Z166" s="40">
        <v>883</v>
      </c>
      <c r="AA166" s="40">
        <v>1262.69</v>
      </c>
    </row>
    <row r="167" spans="1:27" ht="18" customHeight="1" x14ac:dyDescent="0.25">
      <c r="A167" s="2">
        <v>2020</v>
      </c>
      <c r="B167" s="2" t="s">
        <v>11</v>
      </c>
      <c r="C167" s="2" t="s">
        <v>14</v>
      </c>
      <c r="D167" s="3" t="s">
        <v>36</v>
      </c>
      <c r="E167" s="4">
        <v>3566</v>
      </c>
      <c r="F167" s="4">
        <v>4577.3</v>
      </c>
      <c r="G167" s="4">
        <v>5126.576</v>
      </c>
      <c r="H167" s="4">
        <v>915.46</v>
      </c>
      <c r="I167" s="5" t="s">
        <v>40</v>
      </c>
      <c r="Q167" s="40" t="s">
        <v>97</v>
      </c>
      <c r="R167" s="40">
        <v>2020</v>
      </c>
      <c r="S167" s="40" t="s">
        <v>5</v>
      </c>
      <c r="T167" s="40" t="s">
        <v>89</v>
      </c>
      <c r="U167" s="40" t="s">
        <v>90</v>
      </c>
      <c r="V167" s="40" t="s">
        <v>91</v>
      </c>
      <c r="W167" s="40" t="s">
        <v>100</v>
      </c>
      <c r="X167" s="40" t="s">
        <v>93</v>
      </c>
      <c r="Y167" s="40" t="s">
        <v>96</v>
      </c>
      <c r="Z167" s="40">
        <v>227</v>
      </c>
      <c r="AA167" s="40">
        <v>324.61</v>
      </c>
    </row>
    <row r="168" spans="1:27" ht="18" customHeight="1" x14ac:dyDescent="0.25">
      <c r="A168" s="2">
        <v>2020</v>
      </c>
      <c r="B168" s="2" t="s">
        <v>11</v>
      </c>
      <c r="C168" s="2" t="s">
        <v>14</v>
      </c>
      <c r="D168" s="3" t="s">
        <v>37</v>
      </c>
      <c r="E168" s="4">
        <v>2498</v>
      </c>
      <c r="F168" s="4">
        <v>8000</v>
      </c>
      <c r="G168" s="4">
        <v>8960</v>
      </c>
      <c r="H168" s="4">
        <v>1600</v>
      </c>
      <c r="I168" s="5" t="s">
        <v>40</v>
      </c>
      <c r="Q168" s="40" t="s">
        <v>95</v>
      </c>
      <c r="R168" s="40">
        <v>2020</v>
      </c>
      <c r="S168" s="40" t="s">
        <v>5</v>
      </c>
      <c r="T168" s="40" t="s">
        <v>89</v>
      </c>
      <c r="U168" s="40" t="s">
        <v>90</v>
      </c>
      <c r="V168" s="40" t="s">
        <v>91</v>
      </c>
      <c r="W168" s="40" t="s">
        <v>100</v>
      </c>
      <c r="X168" s="40" t="s">
        <v>93</v>
      </c>
      <c r="Y168" s="40" t="s">
        <v>96</v>
      </c>
      <c r="Z168" s="40">
        <v>774</v>
      </c>
      <c r="AA168" s="40">
        <v>1106.82</v>
      </c>
    </row>
    <row r="169" spans="1:27" ht="18" customHeight="1" x14ac:dyDescent="0.25">
      <c r="A169" s="2">
        <v>2020</v>
      </c>
      <c r="B169" s="2" t="s">
        <v>11</v>
      </c>
      <c r="C169" s="2" t="s">
        <v>13</v>
      </c>
      <c r="D169" s="3" t="s">
        <v>35</v>
      </c>
      <c r="E169" s="4">
        <v>1245</v>
      </c>
      <c r="F169" s="4">
        <v>4577.2</v>
      </c>
      <c r="G169" s="4">
        <v>5126.4639999999999</v>
      </c>
      <c r="H169" s="4">
        <v>915.44</v>
      </c>
      <c r="I169" s="5" t="s">
        <v>40</v>
      </c>
      <c r="Q169" s="40" t="s">
        <v>97</v>
      </c>
      <c r="R169" s="40">
        <v>2020</v>
      </c>
      <c r="S169" s="40" t="s">
        <v>2</v>
      </c>
      <c r="T169" s="40" t="s">
        <v>89</v>
      </c>
      <c r="U169" s="40" t="s">
        <v>90</v>
      </c>
      <c r="V169" s="40" t="s">
        <v>91</v>
      </c>
      <c r="W169" s="40" t="s">
        <v>100</v>
      </c>
      <c r="X169" s="40" t="s">
        <v>93</v>
      </c>
      <c r="Y169" s="40" t="s">
        <v>96</v>
      </c>
      <c r="Z169" s="40">
        <v>368</v>
      </c>
      <c r="AA169" s="40">
        <v>526.24</v>
      </c>
    </row>
    <row r="170" spans="1:27" ht="18" customHeight="1" x14ac:dyDescent="0.25">
      <c r="A170" s="2">
        <v>2020</v>
      </c>
      <c r="B170" s="2" t="s">
        <v>11</v>
      </c>
      <c r="C170" s="2" t="s">
        <v>38</v>
      </c>
      <c r="D170" s="6" t="s">
        <v>30</v>
      </c>
      <c r="E170" s="7">
        <v>644</v>
      </c>
      <c r="F170" s="7">
        <v>5743.5</v>
      </c>
      <c r="G170" s="7">
        <v>6432.72</v>
      </c>
      <c r="H170" s="4">
        <v>1148.7</v>
      </c>
      <c r="I170" s="5" t="s">
        <v>40</v>
      </c>
      <c r="Q170" s="40" t="s">
        <v>97</v>
      </c>
      <c r="R170" s="40">
        <v>2020</v>
      </c>
      <c r="S170" s="40" t="s">
        <v>2</v>
      </c>
      <c r="T170" s="40" t="s">
        <v>89</v>
      </c>
      <c r="U170" s="40" t="s">
        <v>90</v>
      </c>
      <c r="V170" s="40" t="s">
        <v>91</v>
      </c>
      <c r="W170" s="40" t="s">
        <v>100</v>
      </c>
      <c r="X170" s="40" t="s">
        <v>93</v>
      </c>
      <c r="Y170" s="40" t="s">
        <v>94</v>
      </c>
      <c r="Z170" s="40">
        <v>362</v>
      </c>
      <c r="AA170" s="40">
        <v>517.66</v>
      </c>
    </row>
    <row r="171" spans="1:27" ht="18" customHeight="1" x14ac:dyDescent="0.25">
      <c r="A171" s="2">
        <v>2020</v>
      </c>
      <c r="B171" s="2" t="s">
        <v>11</v>
      </c>
      <c r="C171" s="2" t="s">
        <v>12</v>
      </c>
      <c r="D171" s="6" t="s">
        <v>29</v>
      </c>
      <c r="E171" s="7">
        <v>643</v>
      </c>
      <c r="F171" s="7">
        <v>7000</v>
      </c>
      <c r="G171" s="7">
        <v>7840</v>
      </c>
      <c r="H171" s="4">
        <v>1400</v>
      </c>
      <c r="I171" s="5" t="s">
        <v>42</v>
      </c>
      <c r="Q171" s="40" t="s">
        <v>97</v>
      </c>
      <c r="R171" s="40">
        <v>2020</v>
      </c>
      <c r="S171" s="40" t="s">
        <v>2</v>
      </c>
      <c r="T171" s="40" t="s">
        <v>89</v>
      </c>
      <c r="U171" s="40" t="s">
        <v>90</v>
      </c>
      <c r="V171" s="40" t="s">
        <v>91</v>
      </c>
      <c r="W171" s="40" t="s">
        <v>100</v>
      </c>
      <c r="X171" s="40" t="s">
        <v>93</v>
      </c>
      <c r="Y171" s="40" t="s">
        <v>94</v>
      </c>
      <c r="Z171" s="40">
        <v>356</v>
      </c>
      <c r="AA171" s="40">
        <v>509.08</v>
      </c>
    </row>
    <row r="172" spans="1:27" ht="18" customHeight="1" x14ac:dyDescent="0.25">
      <c r="A172" s="2">
        <v>2020</v>
      </c>
      <c r="B172" s="2" t="s">
        <v>11</v>
      </c>
      <c r="C172" s="2" t="s">
        <v>38</v>
      </c>
      <c r="D172" s="6" t="s">
        <v>31</v>
      </c>
      <c r="E172" s="7">
        <v>455</v>
      </c>
      <c r="F172" s="7">
        <v>4578.6000000000004</v>
      </c>
      <c r="G172" s="7">
        <v>5128.0320000000002</v>
      </c>
      <c r="H172" s="4">
        <v>915.72000000000014</v>
      </c>
      <c r="I172" s="5" t="s">
        <v>42</v>
      </c>
      <c r="Q172" s="40" t="s">
        <v>98</v>
      </c>
      <c r="R172" s="40">
        <v>2020</v>
      </c>
      <c r="S172" s="40" t="s">
        <v>2</v>
      </c>
      <c r="T172" s="40" t="s">
        <v>89</v>
      </c>
      <c r="U172" s="40" t="s">
        <v>90</v>
      </c>
      <c r="V172" s="40" t="s">
        <v>91</v>
      </c>
      <c r="W172" s="40" t="s">
        <v>100</v>
      </c>
      <c r="X172" s="40" t="s">
        <v>93</v>
      </c>
      <c r="Y172" s="40" t="s">
        <v>96</v>
      </c>
      <c r="Z172" s="40">
        <v>242</v>
      </c>
      <c r="AA172" s="40">
        <v>346.06</v>
      </c>
    </row>
    <row r="173" spans="1:27" ht="18" customHeight="1" x14ac:dyDescent="0.25">
      <c r="A173" s="2">
        <v>2020</v>
      </c>
      <c r="B173" s="2" t="s">
        <v>11</v>
      </c>
      <c r="C173" s="2" t="s">
        <v>12</v>
      </c>
      <c r="D173" s="6" t="s">
        <v>28</v>
      </c>
      <c r="E173" s="8">
        <v>345</v>
      </c>
      <c r="F173" s="8">
        <v>7000</v>
      </c>
      <c r="G173" s="8">
        <v>7840</v>
      </c>
      <c r="H173" s="4">
        <v>1400</v>
      </c>
      <c r="I173" s="5" t="s">
        <v>42</v>
      </c>
      <c r="Q173" s="40" t="s">
        <v>88</v>
      </c>
      <c r="R173" s="40">
        <v>2020</v>
      </c>
      <c r="S173" s="40" t="s">
        <v>2</v>
      </c>
      <c r="T173" s="40" t="s">
        <v>89</v>
      </c>
      <c r="U173" s="40" t="s">
        <v>90</v>
      </c>
      <c r="V173" s="40" t="s">
        <v>91</v>
      </c>
      <c r="W173" s="40" t="s">
        <v>100</v>
      </c>
      <c r="X173" s="40" t="s">
        <v>93</v>
      </c>
      <c r="Y173" s="40" t="s">
        <v>96</v>
      </c>
      <c r="Z173" s="40">
        <v>290</v>
      </c>
      <c r="AA173" s="40">
        <v>414.7</v>
      </c>
    </row>
    <row r="174" spans="1:27" ht="18" customHeight="1" x14ac:dyDescent="0.25">
      <c r="A174" s="2">
        <v>2020</v>
      </c>
      <c r="B174" s="2" t="s">
        <v>11</v>
      </c>
      <c r="C174" s="2" t="s">
        <v>13</v>
      </c>
      <c r="D174" s="3" t="s">
        <v>33</v>
      </c>
      <c r="E174" s="4">
        <v>122</v>
      </c>
      <c r="F174" s="4">
        <v>100</v>
      </c>
      <c r="G174" s="4">
        <v>112</v>
      </c>
      <c r="H174" s="4">
        <v>20</v>
      </c>
      <c r="I174" s="5" t="s">
        <v>42</v>
      </c>
      <c r="Q174" s="40" t="s">
        <v>95</v>
      </c>
      <c r="R174" s="40">
        <v>2020</v>
      </c>
      <c r="S174" s="40" t="s">
        <v>2</v>
      </c>
      <c r="T174" s="40" t="s">
        <v>89</v>
      </c>
      <c r="U174" s="40" t="s">
        <v>90</v>
      </c>
      <c r="V174" s="40" t="s">
        <v>91</v>
      </c>
      <c r="W174" s="40" t="s">
        <v>100</v>
      </c>
      <c r="X174" s="40" t="s">
        <v>93</v>
      </c>
      <c r="Y174" s="40" t="s">
        <v>96</v>
      </c>
      <c r="Z174" s="40">
        <v>212</v>
      </c>
      <c r="AA174" s="40">
        <v>303.15999999999997</v>
      </c>
    </row>
    <row r="175" spans="1:27" ht="18" customHeight="1" x14ac:dyDescent="0.25">
      <c r="A175" s="2">
        <v>2020</v>
      </c>
      <c r="B175" s="2" t="s">
        <v>11</v>
      </c>
      <c r="C175" s="2" t="s">
        <v>15</v>
      </c>
      <c r="D175" s="6" t="s">
        <v>26</v>
      </c>
      <c r="E175" s="7">
        <v>78</v>
      </c>
      <c r="F175" s="7">
        <v>4577.2</v>
      </c>
      <c r="G175" s="7">
        <v>5126.4639999999999</v>
      </c>
      <c r="H175" s="4">
        <v>915.44</v>
      </c>
      <c r="I175" s="5" t="s">
        <v>42</v>
      </c>
      <c r="Q175" s="40" t="s">
        <v>99</v>
      </c>
      <c r="R175" s="40">
        <v>2020</v>
      </c>
      <c r="S175" s="40" t="s">
        <v>2</v>
      </c>
      <c r="T175" s="40" t="s">
        <v>89</v>
      </c>
      <c r="U175" s="40" t="s">
        <v>90</v>
      </c>
      <c r="V175" s="40" t="s">
        <v>91</v>
      </c>
      <c r="W175" s="40" t="s">
        <v>100</v>
      </c>
      <c r="X175" s="40" t="s">
        <v>93</v>
      </c>
      <c r="Y175" s="40" t="s">
        <v>96</v>
      </c>
      <c r="Z175" s="40">
        <v>286</v>
      </c>
      <c r="AA175" s="40">
        <v>408.98</v>
      </c>
    </row>
    <row r="176" spans="1:27" ht="18" customHeight="1" x14ac:dyDescent="0.25">
      <c r="A176" s="2">
        <v>2020</v>
      </c>
      <c r="B176" s="2" t="s">
        <v>11</v>
      </c>
      <c r="C176" s="2" t="s">
        <v>15</v>
      </c>
      <c r="D176" s="6" t="s">
        <v>24</v>
      </c>
      <c r="E176" s="7">
        <v>76</v>
      </c>
      <c r="F176" s="7">
        <v>4576.8999999999996</v>
      </c>
      <c r="G176" s="7">
        <v>5126.1279999999997</v>
      </c>
      <c r="H176" s="4">
        <v>915.38</v>
      </c>
      <c r="I176" s="5" t="s">
        <v>42</v>
      </c>
      <c r="Q176" s="40" t="s">
        <v>98</v>
      </c>
      <c r="R176" s="40">
        <v>2020</v>
      </c>
      <c r="S176" s="40" t="s">
        <v>2</v>
      </c>
      <c r="T176" s="40" t="s">
        <v>89</v>
      </c>
      <c r="U176" s="40" t="s">
        <v>90</v>
      </c>
      <c r="V176" s="40" t="s">
        <v>91</v>
      </c>
      <c r="W176" s="40" t="s">
        <v>100</v>
      </c>
      <c r="X176" s="40" t="s">
        <v>93</v>
      </c>
      <c r="Y176" s="40" t="s">
        <v>96</v>
      </c>
      <c r="Z176" s="40">
        <v>214</v>
      </c>
      <c r="AA176" s="40">
        <v>306.02</v>
      </c>
    </row>
    <row r="177" spans="1:27" ht="18" customHeight="1" x14ac:dyDescent="0.25">
      <c r="A177" s="2">
        <v>2020</v>
      </c>
      <c r="B177" s="2" t="s">
        <v>11</v>
      </c>
      <c r="C177" s="2" t="s">
        <v>15</v>
      </c>
      <c r="D177" s="6" t="s">
        <v>25</v>
      </c>
      <c r="E177" s="7">
        <v>46</v>
      </c>
      <c r="F177" s="7">
        <v>200</v>
      </c>
      <c r="G177" s="7">
        <v>224</v>
      </c>
      <c r="H177" s="4">
        <v>40</v>
      </c>
      <c r="I177" s="5" t="s">
        <v>42</v>
      </c>
      <c r="Q177" s="40" t="s">
        <v>95</v>
      </c>
      <c r="R177" s="40">
        <v>2020</v>
      </c>
      <c r="S177" s="40" t="s">
        <v>2</v>
      </c>
      <c r="T177" s="40" t="s">
        <v>89</v>
      </c>
      <c r="U177" s="40" t="s">
        <v>90</v>
      </c>
      <c r="V177" s="40" t="s">
        <v>91</v>
      </c>
      <c r="W177" s="40" t="s">
        <v>100</v>
      </c>
      <c r="X177" s="40" t="s">
        <v>93</v>
      </c>
      <c r="Y177" s="40" t="s">
        <v>96</v>
      </c>
      <c r="Z177" s="40">
        <v>366</v>
      </c>
      <c r="AA177" s="40">
        <v>526.24</v>
      </c>
    </row>
    <row r="178" spans="1:27" ht="18" customHeight="1" x14ac:dyDescent="0.25">
      <c r="A178" s="2">
        <v>2020</v>
      </c>
      <c r="B178" s="2" t="s">
        <v>11</v>
      </c>
      <c r="C178" s="2" t="s">
        <v>15</v>
      </c>
      <c r="D178" s="6" t="s">
        <v>23</v>
      </c>
      <c r="E178" s="7">
        <v>34</v>
      </c>
      <c r="F178" s="7">
        <v>4576.8</v>
      </c>
      <c r="G178" s="7">
        <v>5126.0160000000005</v>
      </c>
      <c r="H178" s="4">
        <v>915.36000000000013</v>
      </c>
      <c r="I178" s="5" t="s">
        <v>42</v>
      </c>
      <c r="Q178" s="40" t="s">
        <v>95</v>
      </c>
      <c r="R178" s="40">
        <v>2020</v>
      </c>
      <c r="S178" s="40" t="s">
        <v>2</v>
      </c>
      <c r="T178" s="40" t="s">
        <v>89</v>
      </c>
      <c r="U178" s="40" t="s">
        <v>90</v>
      </c>
      <c r="V178" s="40" t="s">
        <v>91</v>
      </c>
      <c r="W178" s="40" t="s">
        <v>100</v>
      </c>
      <c r="X178" s="40" t="s">
        <v>93</v>
      </c>
      <c r="Y178" s="40" t="s">
        <v>94</v>
      </c>
      <c r="Z178" s="40">
        <v>360</v>
      </c>
      <c r="AA178" s="40">
        <v>526.24</v>
      </c>
    </row>
    <row r="179" spans="1:27" ht="18" customHeight="1" x14ac:dyDescent="0.25">
      <c r="A179" s="2">
        <v>2020</v>
      </c>
      <c r="B179" s="2" t="s">
        <v>11</v>
      </c>
      <c r="C179" s="2" t="s">
        <v>13</v>
      </c>
      <c r="D179" s="3" t="s">
        <v>34</v>
      </c>
      <c r="E179" s="4">
        <v>7</v>
      </c>
      <c r="F179" s="4">
        <v>200</v>
      </c>
      <c r="G179" s="4">
        <v>224</v>
      </c>
      <c r="H179" s="4">
        <v>40</v>
      </c>
      <c r="I179" s="5" t="s">
        <v>42</v>
      </c>
      <c r="Q179" s="40" t="s">
        <v>97</v>
      </c>
      <c r="R179" s="40">
        <v>2020</v>
      </c>
      <c r="S179" s="40" t="s">
        <v>2</v>
      </c>
      <c r="T179" s="40" t="s">
        <v>89</v>
      </c>
      <c r="U179" s="40" t="s">
        <v>90</v>
      </c>
      <c r="V179" s="40" t="s">
        <v>91</v>
      </c>
      <c r="W179" s="40" t="s">
        <v>100</v>
      </c>
      <c r="X179" s="40" t="s">
        <v>93</v>
      </c>
      <c r="Y179" s="40" t="s">
        <v>96</v>
      </c>
      <c r="Z179" s="40">
        <v>676</v>
      </c>
      <c r="AA179" s="40">
        <v>966.68000000000006</v>
      </c>
    </row>
    <row r="180" spans="1:27" ht="18" customHeight="1" x14ac:dyDescent="0.25">
      <c r="A180" s="2">
        <v>2020</v>
      </c>
      <c r="B180" s="2" t="s">
        <v>11</v>
      </c>
      <c r="C180" s="2" t="s">
        <v>15</v>
      </c>
      <c r="D180" s="6" t="s">
        <v>27</v>
      </c>
      <c r="E180" s="7">
        <v>3</v>
      </c>
      <c r="F180" s="7">
        <v>4577.3</v>
      </c>
      <c r="G180" s="7">
        <v>5126.576</v>
      </c>
      <c r="H180" s="4">
        <v>915.46</v>
      </c>
      <c r="I180" s="5" t="s">
        <v>40</v>
      </c>
      <c r="Q180" s="40" t="s">
        <v>97</v>
      </c>
      <c r="R180" s="40">
        <v>2020</v>
      </c>
      <c r="S180" s="40" t="s">
        <v>2</v>
      </c>
      <c r="T180" s="40" t="s">
        <v>89</v>
      </c>
      <c r="U180" s="40" t="s">
        <v>90</v>
      </c>
      <c r="V180" s="40" t="s">
        <v>91</v>
      </c>
      <c r="W180" s="40" t="s">
        <v>100</v>
      </c>
      <c r="X180" s="40" t="s">
        <v>93</v>
      </c>
      <c r="Y180" s="40" t="s">
        <v>96</v>
      </c>
      <c r="Z180" s="40">
        <v>709</v>
      </c>
      <c r="AA180" s="40">
        <v>1013.87</v>
      </c>
    </row>
    <row r="181" spans="1:27" ht="18" customHeight="1" x14ac:dyDescent="0.25">
      <c r="A181" s="2">
        <v>2020</v>
      </c>
      <c r="B181" s="2" t="s">
        <v>11</v>
      </c>
      <c r="C181" s="2" t="s">
        <v>32</v>
      </c>
      <c r="D181" s="6" t="s">
        <v>32</v>
      </c>
      <c r="E181" s="7">
        <v>2</v>
      </c>
      <c r="F181" s="7">
        <v>6600</v>
      </c>
      <c r="G181" s="7">
        <v>7392</v>
      </c>
      <c r="H181" s="4">
        <v>1320</v>
      </c>
      <c r="I181" s="5" t="s">
        <v>42</v>
      </c>
      <c r="Q181" s="40" t="s">
        <v>88</v>
      </c>
      <c r="R181" s="40">
        <v>2020</v>
      </c>
      <c r="S181" s="40" t="s">
        <v>2</v>
      </c>
      <c r="T181" s="40" t="s">
        <v>89</v>
      </c>
      <c r="U181" s="40" t="s">
        <v>90</v>
      </c>
      <c r="V181" s="40" t="s">
        <v>91</v>
      </c>
      <c r="W181" s="40" t="s">
        <v>100</v>
      </c>
      <c r="X181" s="40" t="s">
        <v>93</v>
      </c>
      <c r="Y181" s="40" t="s">
        <v>96</v>
      </c>
      <c r="Z181" s="40">
        <v>762</v>
      </c>
      <c r="AA181" s="40">
        <v>1089.6599999999999</v>
      </c>
    </row>
    <row r="182" spans="1:27" ht="18" customHeight="1" x14ac:dyDescent="0.25">
      <c r="A182" s="2">
        <v>2021</v>
      </c>
      <c r="B182" s="2" t="s">
        <v>0</v>
      </c>
      <c r="C182" s="2" t="s">
        <v>14</v>
      </c>
      <c r="D182" s="3" t="s">
        <v>36</v>
      </c>
      <c r="E182" s="4">
        <v>6591.1679999999997</v>
      </c>
      <c r="F182" s="4">
        <v>4577.3</v>
      </c>
      <c r="G182" s="4">
        <v>5126.576</v>
      </c>
      <c r="H182" s="4">
        <v>915.46</v>
      </c>
      <c r="I182" s="5" t="s">
        <v>40</v>
      </c>
      <c r="Q182" s="40" t="s">
        <v>88</v>
      </c>
      <c r="R182" s="40">
        <v>2020</v>
      </c>
      <c r="S182" s="40" t="s">
        <v>2</v>
      </c>
      <c r="T182" s="40" t="s">
        <v>89</v>
      </c>
      <c r="U182" s="40" t="s">
        <v>90</v>
      </c>
      <c r="V182" s="40" t="s">
        <v>91</v>
      </c>
      <c r="W182" s="40" t="s">
        <v>100</v>
      </c>
      <c r="X182" s="40" t="s">
        <v>93</v>
      </c>
      <c r="Y182" s="40" t="s">
        <v>96</v>
      </c>
      <c r="Z182" s="40">
        <v>369</v>
      </c>
      <c r="AA182" s="40">
        <v>527.66999999999996</v>
      </c>
    </row>
    <row r="183" spans="1:27" ht="18" customHeight="1" x14ac:dyDescent="0.25">
      <c r="A183" s="2">
        <v>2021</v>
      </c>
      <c r="B183" s="2" t="s">
        <v>0</v>
      </c>
      <c r="C183" s="2" t="s">
        <v>14</v>
      </c>
      <c r="D183" s="3" t="s">
        <v>37</v>
      </c>
      <c r="E183" s="4">
        <v>8270.64</v>
      </c>
      <c r="F183" s="4">
        <v>8800</v>
      </c>
      <c r="G183" s="4">
        <v>8960</v>
      </c>
      <c r="H183" s="4">
        <v>1760</v>
      </c>
      <c r="I183" s="5" t="s">
        <v>40</v>
      </c>
      <c r="Q183" s="40" t="s">
        <v>97</v>
      </c>
      <c r="R183" s="40">
        <v>2020</v>
      </c>
      <c r="S183" s="40" t="s">
        <v>2</v>
      </c>
      <c r="T183" s="40" t="s">
        <v>89</v>
      </c>
      <c r="U183" s="40" t="s">
        <v>90</v>
      </c>
      <c r="V183" s="40" t="s">
        <v>91</v>
      </c>
      <c r="W183" s="40" t="s">
        <v>100</v>
      </c>
      <c r="X183" s="40" t="s">
        <v>93</v>
      </c>
      <c r="Y183" s="40" t="s">
        <v>96</v>
      </c>
      <c r="Z183" s="40">
        <v>363</v>
      </c>
      <c r="AA183" s="40">
        <v>519.09</v>
      </c>
    </row>
    <row r="184" spans="1:27" ht="18" customHeight="1" x14ac:dyDescent="0.25">
      <c r="A184" s="2">
        <v>2021</v>
      </c>
      <c r="B184" s="2" t="s">
        <v>0</v>
      </c>
      <c r="C184" s="2" t="s">
        <v>13</v>
      </c>
      <c r="D184" s="3" t="s">
        <v>35</v>
      </c>
      <c r="E184" s="4">
        <v>8470</v>
      </c>
      <c r="F184" s="4">
        <v>5034.92</v>
      </c>
      <c r="G184" s="4">
        <v>5126.4639999999999</v>
      </c>
      <c r="H184" s="4">
        <v>1006.984</v>
      </c>
      <c r="I184" s="5" t="s">
        <v>40</v>
      </c>
      <c r="Q184" s="40" t="s">
        <v>99</v>
      </c>
      <c r="R184" s="40">
        <v>2020</v>
      </c>
      <c r="S184" s="40" t="s">
        <v>2</v>
      </c>
      <c r="T184" s="40" t="s">
        <v>89</v>
      </c>
      <c r="U184" s="40" t="s">
        <v>90</v>
      </c>
      <c r="V184" s="40" t="s">
        <v>91</v>
      </c>
      <c r="W184" s="40" t="s">
        <v>100</v>
      </c>
      <c r="X184" s="40" t="s">
        <v>93</v>
      </c>
      <c r="Y184" s="40" t="s">
        <v>94</v>
      </c>
      <c r="Z184" s="40">
        <v>357</v>
      </c>
      <c r="AA184" s="40">
        <v>510.51</v>
      </c>
    </row>
    <row r="185" spans="1:27" ht="18" customHeight="1" x14ac:dyDescent="0.25">
      <c r="A185" s="2">
        <v>2021</v>
      </c>
      <c r="B185" s="2" t="s">
        <v>0</v>
      </c>
      <c r="C185" s="2" t="s">
        <v>38</v>
      </c>
      <c r="D185" s="6" t="s">
        <v>30</v>
      </c>
      <c r="E185" s="7">
        <v>6055.1985000000004</v>
      </c>
      <c r="F185" s="7">
        <v>6317.85</v>
      </c>
      <c r="G185" s="7">
        <v>6432.72</v>
      </c>
      <c r="H185" s="4">
        <v>1263.5700000000002</v>
      </c>
      <c r="I185" s="5" t="s">
        <v>40</v>
      </c>
      <c r="Q185" s="40" t="s">
        <v>88</v>
      </c>
      <c r="R185" s="40">
        <v>2020</v>
      </c>
      <c r="S185" s="40" t="s">
        <v>2</v>
      </c>
      <c r="T185" s="40" t="s">
        <v>89</v>
      </c>
      <c r="U185" s="40" t="s">
        <v>90</v>
      </c>
      <c r="V185" s="40" t="s">
        <v>91</v>
      </c>
      <c r="W185" s="40" t="s">
        <v>100</v>
      </c>
      <c r="X185" s="40" t="s">
        <v>93</v>
      </c>
      <c r="Y185" s="40" t="s">
        <v>96</v>
      </c>
      <c r="Z185" s="40">
        <v>243</v>
      </c>
      <c r="AA185" s="40">
        <v>347.49</v>
      </c>
    </row>
    <row r="186" spans="1:27" ht="18" customHeight="1" x14ac:dyDescent="0.25">
      <c r="A186" s="2">
        <v>2021</v>
      </c>
      <c r="B186" s="2" t="s">
        <v>0</v>
      </c>
      <c r="C186" s="2" t="s">
        <v>12</v>
      </c>
      <c r="D186" s="6" t="s">
        <v>29</v>
      </c>
      <c r="E186" s="7">
        <v>10368.4</v>
      </c>
      <c r="F186" s="7">
        <v>7700</v>
      </c>
      <c r="G186" s="7">
        <v>7840</v>
      </c>
      <c r="H186" s="4">
        <v>1540</v>
      </c>
      <c r="I186" s="5" t="s">
        <v>40</v>
      </c>
      <c r="Q186" s="40" t="s">
        <v>97</v>
      </c>
      <c r="R186" s="40">
        <v>2020</v>
      </c>
      <c r="S186" s="40" t="s">
        <v>2</v>
      </c>
      <c r="T186" s="40" t="s">
        <v>89</v>
      </c>
      <c r="U186" s="40" t="s">
        <v>90</v>
      </c>
      <c r="V186" s="40" t="s">
        <v>91</v>
      </c>
      <c r="W186" s="40" t="s">
        <v>100</v>
      </c>
      <c r="X186" s="40" t="s">
        <v>93</v>
      </c>
      <c r="Y186" s="40" t="s">
        <v>96</v>
      </c>
      <c r="Z186" s="40">
        <v>802</v>
      </c>
      <c r="AA186" s="40">
        <v>526.24</v>
      </c>
    </row>
    <row r="187" spans="1:27" ht="18" customHeight="1" x14ac:dyDescent="0.25">
      <c r="A187" s="2">
        <v>2021</v>
      </c>
      <c r="B187" s="2" t="s">
        <v>0</v>
      </c>
      <c r="C187" s="2" t="s">
        <v>38</v>
      </c>
      <c r="D187" s="6" t="s">
        <v>31</v>
      </c>
      <c r="E187" s="7">
        <v>3101.2624999999998</v>
      </c>
      <c r="F187" s="7">
        <v>5036.46</v>
      </c>
      <c r="G187" s="7">
        <v>5128.0320000000002</v>
      </c>
      <c r="H187" s="4">
        <v>1007.292</v>
      </c>
      <c r="I187" s="5" t="s">
        <v>40</v>
      </c>
      <c r="Q187" s="40" t="s">
        <v>98</v>
      </c>
      <c r="R187" s="40">
        <v>2020</v>
      </c>
      <c r="S187" s="40" t="s">
        <v>2</v>
      </c>
      <c r="T187" s="40" t="s">
        <v>89</v>
      </c>
      <c r="U187" s="40" t="s">
        <v>90</v>
      </c>
      <c r="V187" s="40" t="s">
        <v>91</v>
      </c>
      <c r="W187" s="40" t="s">
        <v>100</v>
      </c>
      <c r="X187" s="40" t="s">
        <v>93</v>
      </c>
      <c r="Y187" s="40" t="s">
        <v>96</v>
      </c>
      <c r="Z187" s="40">
        <v>241</v>
      </c>
      <c r="AA187" s="40">
        <v>344.63</v>
      </c>
    </row>
    <row r="188" spans="1:27" ht="18" customHeight="1" x14ac:dyDescent="0.25">
      <c r="A188" s="2">
        <v>2021</v>
      </c>
      <c r="B188" s="2" t="s">
        <v>0</v>
      </c>
      <c r="C188" s="2" t="s">
        <v>12</v>
      </c>
      <c r="D188" s="6" t="s">
        <v>28</v>
      </c>
      <c r="E188" s="8">
        <v>6591.1679999999997</v>
      </c>
      <c r="F188" s="8">
        <v>7700</v>
      </c>
      <c r="G188" s="8">
        <v>7840</v>
      </c>
      <c r="H188" s="4">
        <v>1540</v>
      </c>
      <c r="I188" s="5" t="s">
        <v>40</v>
      </c>
      <c r="Q188" s="40" t="s">
        <v>95</v>
      </c>
      <c r="R188" s="40">
        <v>2020</v>
      </c>
      <c r="S188" s="40" t="s">
        <v>2</v>
      </c>
      <c r="T188" s="40" t="s">
        <v>89</v>
      </c>
      <c r="U188" s="40" t="s">
        <v>90</v>
      </c>
      <c r="V188" s="40" t="s">
        <v>91</v>
      </c>
      <c r="W188" s="40" t="s">
        <v>100</v>
      </c>
      <c r="X188" s="40" t="s">
        <v>93</v>
      </c>
      <c r="Y188" s="40" t="s">
        <v>96</v>
      </c>
      <c r="Z188" s="40">
        <v>289</v>
      </c>
      <c r="AA188" s="40">
        <v>413.27</v>
      </c>
    </row>
    <row r="189" spans="1:27" ht="18" customHeight="1" x14ac:dyDescent="0.25">
      <c r="A189" s="2">
        <v>2021</v>
      </c>
      <c r="B189" s="2" t="s">
        <v>0</v>
      </c>
      <c r="C189" s="2" t="s">
        <v>13</v>
      </c>
      <c r="D189" s="3" t="s">
        <v>33</v>
      </c>
      <c r="E189" s="4">
        <v>6590.7359999999999</v>
      </c>
      <c r="F189" s="4">
        <v>110</v>
      </c>
      <c r="G189" s="4">
        <v>112</v>
      </c>
      <c r="H189" s="4">
        <v>22</v>
      </c>
      <c r="I189" s="5" t="s">
        <v>40</v>
      </c>
      <c r="Q189" s="40" t="s">
        <v>97</v>
      </c>
      <c r="R189" s="40">
        <v>2020</v>
      </c>
      <c r="S189" s="40" t="s">
        <v>2</v>
      </c>
      <c r="T189" s="40" t="s">
        <v>89</v>
      </c>
      <c r="U189" s="40" t="s">
        <v>90</v>
      </c>
      <c r="V189" s="40" t="s">
        <v>91</v>
      </c>
      <c r="W189" s="40" t="s">
        <v>100</v>
      </c>
      <c r="X189" s="40" t="s">
        <v>93</v>
      </c>
      <c r="Y189" s="40" t="s">
        <v>96</v>
      </c>
      <c r="Z189" s="40">
        <v>874</v>
      </c>
      <c r="AA189" s="40">
        <v>1249.82</v>
      </c>
    </row>
    <row r="190" spans="1:27" ht="18" customHeight="1" x14ac:dyDescent="0.25">
      <c r="A190" s="2">
        <v>2021</v>
      </c>
      <c r="B190" s="2" t="s">
        <v>0</v>
      </c>
      <c r="C190" s="2" t="s">
        <v>15</v>
      </c>
      <c r="D190" s="6" t="s">
        <v>26</v>
      </c>
      <c r="E190" s="7">
        <v>288</v>
      </c>
      <c r="F190" s="7">
        <v>5034.92</v>
      </c>
      <c r="G190" s="7">
        <v>5126.4639999999999</v>
      </c>
      <c r="H190" s="4">
        <v>1006.984</v>
      </c>
      <c r="I190" s="5" t="s">
        <v>40</v>
      </c>
      <c r="Q190" s="40" t="s">
        <v>88</v>
      </c>
      <c r="R190" s="40">
        <v>2020</v>
      </c>
      <c r="S190" s="40" t="s">
        <v>2</v>
      </c>
      <c r="T190" s="40" t="s">
        <v>89</v>
      </c>
      <c r="U190" s="40" t="s">
        <v>90</v>
      </c>
      <c r="V190" s="40" t="s">
        <v>91</v>
      </c>
      <c r="W190" s="40" t="s">
        <v>100</v>
      </c>
      <c r="X190" s="40" t="s">
        <v>93</v>
      </c>
      <c r="Y190" s="40" t="s">
        <v>94</v>
      </c>
      <c r="Z190" s="40">
        <v>875</v>
      </c>
      <c r="AA190" s="40">
        <v>1251.25</v>
      </c>
    </row>
    <row r="191" spans="1:27" ht="18" customHeight="1" x14ac:dyDescent="0.25">
      <c r="A191" s="2">
        <v>2021</v>
      </c>
      <c r="B191" s="2" t="s">
        <v>0</v>
      </c>
      <c r="C191" s="2" t="s">
        <v>15</v>
      </c>
      <c r="D191" s="6" t="s">
        <v>24</v>
      </c>
      <c r="E191" s="7">
        <v>6590.5919999999996</v>
      </c>
      <c r="F191" s="7">
        <v>4576.8999999999996</v>
      </c>
      <c r="G191" s="7">
        <v>5126.1279999999997</v>
      </c>
      <c r="H191" s="4">
        <v>915.38</v>
      </c>
      <c r="I191" s="5" t="s">
        <v>40</v>
      </c>
      <c r="Q191" s="40" t="s">
        <v>95</v>
      </c>
      <c r="R191" s="40">
        <v>2020</v>
      </c>
      <c r="S191" s="40" t="s">
        <v>2</v>
      </c>
      <c r="T191" s="40" t="s">
        <v>89</v>
      </c>
      <c r="U191" s="40" t="s">
        <v>90</v>
      </c>
      <c r="V191" s="40" t="s">
        <v>91</v>
      </c>
      <c r="W191" s="40" t="s">
        <v>100</v>
      </c>
      <c r="X191" s="40" t="s">
        <v>93</v>
      </c>
      <c r="Y191" s="40" t="s">
        <v>96</v>
      </c>
      <c r="Z191" s="40">
        <v>239</v>
      </c>
      <c r="AA191" s="40">
        <v>341.77</v>
      </c>
    </row>
    <row r="192" spans="1:27" ht="18" customHeight="1" x14ac:dyDescent="0.25">
      <c r="A192" s="2">
        <v>2021</v>
      </c>
      <c r="B192" s="2" t="s">
        <v>0</v>
      </c>
      <c r="C192" s="2" t="s">
        <v>15</v>
      </c>
      <c r="D192" s="6" t="s">
        <v>25</v>
      </c>
      <c r="E192" s="7">
        <v>4032.9300000000003</v>
      </c>
      <c r="F192" s="7">
        <v>200</v>
      </c>
      <c r="G192" s="7">
        <v>224</v>
      </c>
      <c r="H192" s="4">
        <v>40</v>
      </c>
      <c r="I192" s="5" t="s">
        <v>40</v>
      </c>
      <c r="Q192" s="40" t="s">
        <v>95</v>
      </c>
      <c r="R192" s="40">
        <v>2020</v>
      </c>
      <c r="S192" s="40" t="s">
        <v>2</v>
      </c>
      <c r="T192" s="40" t="s">
        <v>89</v>
      </c>
      <c r="U192" s="40" t="s">
        <v>90</v>
      </c>
      <c r="V192" s="40" t="s">
        <v>91</v>
      </c>
      <c r="W192" s="40" t="s">
        <v>100</v>
      </c>
      <c r="X192" s="40" t="s">
        <v>93</v>
      </c>
      <c r="Y192" s="40" t="s">
        <v>96</v>
      </c>
      <c r="Z192" s="40">
        <v>287</v>
      </c>
      <c r="AA192" s="40">
        <v>410.40999999999997</v>
      </c>
    </row>
    <row r="193" spans="1:27" ht="18" customHeight="1" x14ac:dyDescent="0.25">
      <c r="A193" s="2">
        <v>2021</v>
      </c>
      <c r="B193" s="2" t="s">
        <v>0</v>
      </c>
      <c r="C193" s="2" t="s">
        <v>15</v>
      </c>
      <c r="D193" s="6" t="s">
        <v>23</v>
      </c>
      <c r="E193" s="7">
        <v>7986</v>
      </c>
      <c r="F193" s="7">
        <v>4576.8</v>
      </c>
      <c r="G193" s="7">
        <v>5126.0160000000005</v>
      </c>
      <c r="H193" s="4">
        <v>915.36000000000013</v>
      </c>
      <c r="I193" s="5" t="s">
        <v>40</v>
      </c>
      <c r="Q193" s="40" t="s">
        <v>98</v>
      </c>
      <c r="R193" s="40">
        <v>2020</v>
      </c>
      <c r="S193" s="40" t="s">
        <v>2</v>
      </c>
      <c r="T193" s="40" t="s">
        <v>89</v>
      </c>
      <c r="U193" s="40" t="s">
        <v>90</v>
      </c>
      <c r="V193" s="40" t="s">
        <v>91</v>
      </c>
      <c r="W193" s="40" t="s">
        <v>100</v>
      </c>
      <c r="X193" s="40" t="s">
        <v>93</v>
      </c>
      <c r="Y193" s="40" t="s">
        <v>96</v>
      </c>
      <c r="Z193" s="40">
        <v>771</v>
      </c>
      <c r="AA193" s="40">
        <v>1102.53</v>
      </c>
    </row>
    <row r="194" spans="1:27" ht="18" customHeight="1" x14ac:dyDescent="0.25">
      <c r="A194" s="2">
        <v>2021</v>
      </c>
      <c r="B194" s="2" t="s">
        <v>0</v>
      </c>
      <c r="C194" s="2" t="s">
        <v>13</v>
      </c>
      <c r="D194" s="3" t="s">
        <v>34</v>
      </c>
      <c r="E194" s="4">
        <v>5538.5330000000004</v>
      </c>
      <c r="F194" s="4">
        <v>200</v>
      </c>
      <c r="G194" s="4">
        <v>224</v>
      </c>
      <c r="H194" s="4">
        <v>40</v>
      </c>
      <c r="I194" s="5" t="s">
        <v>40</v>
      </c>
      <c r="Q194" s="40" t="s">
        <v>88</v>
      </c>
      <c r="R194" s="40">
        <v>2020</v>
      </c>
      <c r="S194" s="40" t="s">
        <v>4</v>
      </c>
      <c r="T194" s="40" t="s">
        <v>89</v>
      </c>
      <c r="U194" s="40" t="s">
        <v>90</v>
      </c>
      <c r="V194" s="40" t="s">
        <v>91</v>
      </c>
      <c r="W194" s="40" t="s">
        <v>100</v>
      </c>
      <c r="X194" s="40" t="s">
        <v>93</v>
      </c>
      <c r="Y194" s="40" t="s">
        <v>94</v>
      </c>
      <c r="Z194" s="40">
        <v>338</v>
      </c>
      <c r="AA194" s="40">
        <v>483.34000000000003</v>
      </c>
    </row>
    <row r="195" spans="1:27" ht="18" customHeight="1" x14ac:dyDescent="0.25">
      <c r="A195" s="2">
        <v>2021</v>
      </c>
      <c r="B195" s="2" t="s">
        <v>0</v>
      </c>
      <c r="C195" s="2" t="s">
        <v>32</v>
      </c>
      <c r="D195" s="6" t="s">
        <v>32</v>
      </c>
      <c r="E195" s="7">
        <v>3</v>
      </c>
      <c r="F195" s="7">
        <v>6600</v>
      </c>
      <c r="G195" s="7">
        <v>7392</v>
      </c>
      <c r="H195" s="4">
        <v>1320</v>
      </c>
      <c r="I195" s="5" t="s">
        <v>40</v>
      </c>
      <c r="Q195" s="40" t="s">
        <v>88</v>
      </c>
      <c r="R195" s="40">
        <v>2020</v>
      </c>
      <c r="S195" s="40" t="s">
        <v>4</v>
      </c>
      <c r="T195" s="40" t="s">
        <v>89</v>
      </c>
      <c r="U195" s="40" t="s">
        <v>90</v>
      </c>
      <c r="V195" s="40" t="s">
        <v>91</v>
      </c>
      <c r="W195" s="40" t="s">
        <v>100</v>
      </c>
      <c r="X195" s="40" t="s">
        <v>93</v>
      </c>
      <c r="Y195" s="40" t="s">
        <v>94</v>
      </c>
      <c r="Z195" s="40">
        <v>332</v>
      </c>
      <c r="AA195" s="40">
        <v>474.76</v>
      </c>
    </row>
    <row r="196" spans="1:27" ht="18" customHeight="1" x14ac:dyDescent="0.25">
      <c r="A196" s="2">
        <v>2021</v>
      </c>
      <c r="B196" s="2" t="s">
        <v>0</v>
      </c>
      <c r="C196" s="2" t="s">
        <v>15</v>
      </c>
      <c r="D196" s="6" t="s">
        <v>27</v>
      </c>
      <c r="E196" s="7">
        <v>3</v>
      </c>
      <c r="F196" s="7">
        <v>4577.3</v>
      </c>
      <c r="G196" s="7">
        <v>5126.576</v>
      </c>
      <c r="H196" s="4">
        <v>915.46</v>
      </c>
      <c r="I196" s="5" t="s">
        <v>40</v>
      </c>
      <c r="Q196" s="40" t="s">
        <v>95</v>
      </c>
      <c r="R196" s="40">
        <v>2020</v>
      </c>
      <c r="S196" s="40" t="s">
        <v>4</v>
      </c>
      <c r="T196" s="40" t="s">
        <v>89</v>
      </c>
      <c r="U196" s="40" t="s">
        <v>90</v>
      </c>
      <c r="V196" s="40" t="s">
        <v>91</v>
      </c>
      <c r="W196" s="40" t="s">
        <v>100</v>
      </c>
      <c r="X196" s="40" t="s">
        <v>93</v>
      </c>
      <c r="Y196" s="40" t="s">
        <v>94</v>
      </c>
      <c r="Z196" s="40">
        <v>326</v>
      </c>
      <c r="AA196" s="40">
        <v>466.18</v>
      </c>
    </row>
    <row r="197" spans="1:27" ht="18" customHeight="1" x14ac:dyDescent="0.25">
      <c r="A197" s="2">
        <v>2021</v>
      </c>
      <c r="B197" s="2" t="s">
        <v>1</v>
      </c>
      <c r="C197" s="2" t="s">
        <v>14</v>
      </c>
      <c r="D197" s="3" t="s">
        <v>36</v>
      </c>
      <c r="E197" s="4">
        <v>3566</v>
      </c>
      <c r="F197" s="4">
        <v>4577.3</v>
      </c>
      <c r="G197" s="4">
        <v>5126.576</v>
      </c>
      <c r="H197" s="4">
        <v>915.46</v>
      </c>
      <c r="I197" s="5" t="s">
        <v>40</v>
      </c>
      <c r="Q197" s="40" t="s">
        <v>95</v>
      </c>
      <c r="R197" s="40">
        <v>2020</v>
      </c>
      <c r="S197" s="40" t="s">
        <v>4</v>
      </c>
      <c r="T197" s="40" t="s">
        <v>89</v>
      </c>
      <c r="U197" s="40" t="s">
        <v>90</v>
      </c>
      <c r="V197" s="40" t="s">
        <v>91</v>
      </c>
      <c r="W197" s="40" t="s">
        <v>100</v>
      </c>
      <c r="X197" s="40" t="s">
        <v>93</v>
      </c>
      <c r="Y197" s="40" t="s">
        <v>96</v>
      </c>
      <c r="Z197" s="40">
        <v>230</v>
      </c>
      <c r="AA197" s="40">
        <v>328.9</v>
      </c>
    </row>
    <row r="198" spans="1:27" ht="18" customHeight="1" x14ac:dyDescent="0.25">
      <c r="A198" s="2">
        <v>2021</v>
      </c>
      <c r="B198" s="2" t="s">
        <v>1</v>
      </c>
      <c r="C198" s="2" t="s">
        <v>14</v>
      </c>
      <c r="D198" s="3" t="s">
        <v>37</v>
      </c>
      <c r="E198" s="4">
        <v>2498</v>
      </c>
      <c r="F198" s="4">
        <v>8000</v>
      </c>
      <c r="G198" s="4">
        <v>8960</v>
      </c>
      <c r="H198" s="4">
        <v>1600</v>
      </c>
      <c r="I198" s="5" t="s">
        <v>40</v>
      </c>
      <c r="Q198" s="40" t="s">
        <v>97</v>
      </c>
      <c r="R198" s="40">
        <v>2020</v>
      </c>
      <c r="S198" s="40" t="s">
        <v>4</v>
      </c>
      <c r="T198" s="40" t="s">
        <v>89</v>
      </c>
      <c r="U198" s="40" t="s">
        <v>90</v>
      </c>
      <c r="V198" s="40" t="s">
        <v>91</v>
      </c>
      <c r="W198" s="40" t="s">
        <v>100</v>
      </c>
      <c r="X198" s="40" t="s">
        <v>93</v>
      </c>
      <c r="Y198" s="40" t="s">
        <v>96</v>
      </c>
      <c r="Z198" s="40">
        <v>278</v>
      </c>
      <c r="AA198" s="40">
        <v>397.53999999999996</v>
      </c>
    </row>
    <row r="199" spans="1:27" ht="18" customHeight="1" x14ac:dyDescent="0.25">
      <c r="A199" s="2">
        <v>2021</v>
      </c>
      <c r="B199" s="2" t="s">
        <v>1</v>
      </c>
      <c r="C199" s="2" t="s">
        <v>13</v>
      </c>
      <c r="D199" s="3" t="s">
        <v>35</v>
      </c>
      <c r="E199" s="4">
        <v>1245</v>
      </c>
      <c r="F199" s="4">
        <v>4577.2</v>
      </c>
      <c r="G199" s="4">
        <v>5126.4639999999999</v>
      </c>
      <c r="H199" s="4">
        <v>915.44</v>
      </c>
      <c r="I199" s="5" t="s">
        <v>40</v>
      </c>
      <c r="Q199" s="40" t="s">
        <v>95</v>
      </c>
      <c r="R199" s="40">
        <v>2020</v>
      </c>
      <c r="S199" s="40" t="s">
        <v>4</v>
      </c>
      <c r="T199" s="40" t="s">
        <v>89</v>
      </c>
      <c r="U199" s="40" t="s">
        <v>90</v>
      </c>
      <c r="V199" s="40" t="s">
        <v>91</v>
      </c>
      <c r="W199" s="40" t="s">
        <v>100</v>
      </c>
      <c r="X199" s="40" t="s">
        <v>93</v>
      </c>
      <c r="Y199" s="40" t="s">
        <v>96</v>
      </c>
      <c r="Z199" s="40">
        <v>206</v>
      </c>
      <c r="AA199" s="40">
        <v>294.58</v>
      </c>
    </row>
    <row r="200" spans="1:27" ht="18" customHeight="1" x14ac:dyDescent="0.25">
      <c r="A200" s="2">
        <v>2021</v>
      </c>
      <c r="B200" s="2" t="s">
        <v>1</v>
      </c>
      <c r="C200" s="2" t="s">
        <v>38</v>
      </c>
      <c r="D200" s="6" t="s">
        <v>30</v>
      </c>
      <c r="E200" s="7">
        <v>644</v>
      </c>
      <c r="F200" s="7">
        <v>5743.5</v>
      </c>
      <c r="G200" s="7">
        <v>6432.72</v>
      </c>
      <c r="H200" s="4">
        <v>1148.7</v>
      </c>
      <c r="I200" s="5" t="s">
        <v>40</v>
      </c>
      <c r="Q200" s="40" t="s">
        <v>88</v>
      </c>
      <c r="R200" s="40">
        <v>2020</v>
      </c>
      <c r="S200" s="40" t="s">
        <v>4</v>
      </c>
      <c r="T200" s="40" t="s">
        <v>89</v>
      </c>
      <c r="U200" s="40" t="s">
        <v>90</v>
      </c>
      <c r="V200" s="40" t="s">
        <v>91</v>
      </c>
      <c r="W200" s="40" t="s">
        <v>100</v>
      </c>
      <c r="X200" s="40" t="s">
        <v>93</v>
      </c>
      <c r="Y200" s="40" t="s">
        <v>96</v>
      </c>
      <c r="Z200" s="40">
        <v>232</v>
      </c>
      <c r="AA200" s="40">
        <v>331.76</v>
      </c>
    </row>
    <row r="201" spans="1:27" ht="18" customHeight="1" x14ac:dyDescent="0.25">
      <c r="A201" s="2">
        <v>2021</v>
      </c>
      <c r="B201" s="2" t="s">
        <v>1</v>
      </c>
      <c r="C201" s="2" t="s">
        <v>12</v>
      </c>
      <c r="D201" s="6" t="s">
        <v>29</v>
      </c>
      <c r="E201" s="7">
        <v>643</v>
      </c>
      <c r="F201" s="7">
        <v>7000</v>
      </c>
      <c r="G201" s="7">
        <v>7840</v>
      </c>
      <c r="H201" s="4">
        <v>1400</v>
      </c>
      <c r="I201" s="5" t="s">
        <v>40</v>
      </c>
      <c r="Q201" s="40" t="s">
        <v>88</v>
      </c>
      <c r="R201" s="40">
        <v>2020</v>
      </c>
      <c r="S201" s="40" t="s">
        <v>4</v>
      </c>
      <c r="T201" s="40" t="s">
        <v>89</v>
      </c>
      <c r="U201" s="40" t="s">
        <v>90</v>
      </c>
      <c r="V201" s="40" t="s">
        <v>91</v>
      </c>
      <c r="W201" s="40" t="s">
        <v>100</v>
      </c>
      <c r="X201" s="40" t="s">
        <v>93</v>
      </c>
      <c r="Y201" s="40" t="s">
        <v>96</v>
      </c>
      <c r="Z201" s="40">
        <v>202</v>
      </c>
      <c r="AA201" s="40">
        <v>288.86</v>
      </c>
    </row>
    <row r="202" spans="1:27" ht="18" customHeight="1" x14ac:dyDescent="0.25">
      <c r="A202" s="2">
        <v>2021</v>
      </c>
      <c r="B202" s="2" t="s">
        <v>1</v>
      </c>
      <c r="C202" s="2" t="s">
        <v>38</v>
      </c>
      <c r="D202" s="6" t="s">
        <v>31</v>
      </c>
      <c r="E202" s="7">
        <v>455</v>
      </c>
      <c r="F202" s="7">
        <v>4578.6000000000004</v>
      </c>
      <c r="G202" s="7">
        <v>5128.0320000000002</v>
      </c>
      <c r="H202" s="4">
        <v>915.72000000000014</v>
      </c>
      <c r="I202" s="5" t="s">
        <v>40</v>
      </c>
      <c r="Q202" s="40" t="s">
        <v>97</v>
      </c>
      <c r="R202" s="40">
        <v>2020</v>
      </c>
      <c r="S202" s="40" t="s">
        <v>4</v>
      </c>
      <c r="T202" s="40" t="s">
        <v>89</v>
      </c>
      <c r="U202" s="40" t="s">
        <v>90</v>
      </c>
      <c r="V202" s="40" t="s">
        <v>91</v>
      </c>
      <c r="W202" s="40" t="s">
        <v>100</v>
      </c>
      <c r="X202" s="40" t="s">
        <v>93</v>
      </c>
      <c r="Y202" s="40" t="s">
        <v>94</v>
      </c>
      <c r="Z202" s="40">
        <v>336</v>
      </c>
      <c r="AA202" s="40">
        <v>526.24</v>
      </c>
    </row>
    <row r="203" spans="1:27" ht="18" customHeight="1" x14ac:dyDescent="0.25">
      <c r="A203" s="2">
        <v>2021</v>
      </c>
      <c r="B203" s="2" t="s">
        <v>1</v>
      </c>
      <c r="C203" s="2" t="s">
        <v>12</v>
      </c>
      <c r="D203" s="6" t="s">
        <v>28</v>
      </c>
      <c r="E203" s="8">
        <v>345</v>
      </c>
      <c r="F203" s="8">
        <v>7000</v>
      </c>
      <c r="G203" s="8">
        <v>7840</v>
      </c>
      <c r="H203" s="4">
        <v>1400</v>
      </c>
      <c r="I203" s="5" t="s">
        <v>40</v>
      </c>
      <c r="Q203" s="40" t="s">
        <v>95</v>
      </c>
      <c r="R203" s="40">
        <v>2020</v>
      </c>
      <c r="S203" s="40" t="s">
        <v>4</v>
      </c>
      <c r="T203" s="40" t="s">
        <v>89</v>
      </c>
      <c r="U203" s="40" t="s">
        <v>90</v>
      </c>
      <c r="V203" s="40" t="s">
        <v>91</v>
      </c>
      <c r="W203" s="40" t="s">
        <v>100</v>
      </c>
      <c r="X203" s="40" t="s">
        <v>93</v>
      </c>
      <c r="Y203" s="40" t="s">
        <v>94</v>
      </c>
      <c r="Z203" s="40">
        <v>330</v>
      </c>
      <c r="AA203" s="40">
        <v>526.24</v>
      </c>
    </row>
    <row r="204" spans="1:27" ht="18" customHeight="1" x14ac:dyDescent="0.25">
      <c r="A204" s="2">
        <v>2021</v>
      </c>
      <c r="B204" s="2" t="s">
        <v>1</v>
      </c>
      <c r="C204" s="2" t="s">
        <v>13</v>
      </c>
      <c r="D204" s="3" t="s">
        <v>33</v>
      </c>
      <c r="E204" s="4">
        <v>122</v>
      </c>
      <c r="F204" s="4">
        <v>100</v>
      </c>
      <c r="G204" s="4">
        <v>112</v>
      </c>
      <c r="H204" s="4">
        <v>20</v>
      </c>
      <c r="I204" s="5" t="s">
        <v>40</v>
      </c>
      <c r="Q204" s="40" t="s">
        <v>88</v>
      </c>
      <c r="R204" s="40">
        <v>2020</v>
      </c>
      <c r="S204" s="40" t="s">
        <v>4</v>
      </c>
      <c r="T204" s="40" t="s">
        <v>89</v>
      </c>
      <c r="U204" s="40" t="s">
        <v>90</v>
      </c>
      <c r="V204" s="40" t="s">
        <v>91</v>
      </c>
      <c r="W204" s="40" t="s">
        <v>100</v>
      </c>
      <c r="X204" s="40" t="s">
        <v>93</v>
      </c>
      <c r="Y204" s="40" t="s">
        <v>94</v>
      </c>
      <c r="Z204" s="40">
        <v>324</v>
      </c>
      <c r="AA204" s="40">
        <v>526.24</v>
      </c>
    </row>
    <row r="205" spans="1:27" ht="18" customHeight="1" x14ac:dyDescent="0.25">
      <c r="A205" s="2">
        <v>2021</v>
      </c>
      <c r="B205" s="2" t="s">
        <v>1</v>
      </c>
      <c r="C205" s="2" t="s">
        <v>15</v>
      </c>
      <c r="D205" s="6" t="s">
        <v>26</v>
      </c>
      <c r="E205" s="7">
        <v>78</v>
      </c>
      <c r="F205" s="7">
        <v>4577.2</v>
      </c>
      <c r="G205" s="7">
        <v>5126.4639999999999</v>
      </c>
      <c r="H205" s="4">
        <v>915.44</v>
      </c>
      <c r="I205" s="5" t="s">
        <v>40</v>
      </c>
      <c r="Q205" s="40" t="s">
        <v>95</v>
      </c>
      <c r="R205" s="40">
        <v>2020</v>
      </c>
      <c r="S205" s="40" t="s">
        <v>4</v>
      </c>
      <c r="T205" s="40" t="s">
        <v>89</v>
      </c>
      <c r="U205" s="40" t="s">
        <v>90</v>
      </c>
      <c r="V205" s="40" t="s">
        <v>91</v>
      </c>
      <c r="W205" s="40" t="s">
        <v>100</v>
      </c>
      <c r="X205" s="40" t="s">
        <v>93</v>
      </c>
      <c r="Y205" s="40" t="s">
        <v>96</v>
      </c>
      <c r="Z205" s="40">
        <v>678</v>
      </c>
      <c r="AA205" s="40">
        <v>969.54</v>
      </c>
    </row>
    <row r="206" spans="1:27" ht="18" customHeight="1" x14ac:dyDescent="0.25">
      <c r="A206" s="2">
        <v>2021</v>
      </c>
      <c r="B206" s="2" t="s">
        <v>1</v>
      </c>
      <c r="C206" s="2" t="s">
        <v>15</v>
      </c>
      <c r="D206" s="6" t="s">
        <v>24</v>
      </c>
      <c r="E206" s="7">
        <v>240</v>
      </c>
      <c r="F206" s="7">
        <v>4576.8999999999996</v>
      </c>
      <c r="G206" s="7">
        <v>5126.1279999999997</v>
      </c>
      <c r="H206" s="4">
        <v>915.38</v>
      </c>
      <c r="I206" s="5" t="s">
        <v>40</v>
      </c>
      <c r="Q206" s="40" t="s">
        <v>97</v>
      </c>
      <c r="R206" s="40">
        <v>2020</v>
      </c>
      <c r="S206" s="40" t="s">
        <v>4</v>
      </c>
      <c r="T206" s="40" t="s">
        <v>89</v>
      </c>
      <c r="U206" s="40" t="s">
        <v>90</v>
      </c>
      <c r="V206" s="40" t="s">
        <v>91</v>
      </c>
      <c r="W206" s="40" t="s">
        <v>100</v>
      </c>
      <c r="X206" s="40" t="s">
        <v>93</v>
      </c>
      <c r="Y206" s="40" t="s">
        <v>96</v>
      </c>
      <c r="Z206" s="40">
        <v>711</v>
      </c>
      <c r="AA206" s="40">
        <v>1016.73</v>
      </c>
    </row>
    <row r="207" spans="1:27" ht="18" customHeight="1" x14ac:dyDescent="0.25">
      <c r="A207" s="2">
        <v>2021</v>
      </c>
      <c r="B207" s="2" t="s">
        <v>1</v>
      </c>
      <c r="C207" s="2" t="s">
        <v>15</v>
      </c>
      <c r="D207" s="6" t="s">
        <v>25</v>
      </c>
      <c r="E207" s="7">
        <v>5492.16</v>
      </c>
      <c r="F207" s="7">
        <v>200</v>
      </c>
      <c r="G207" s="7">
        <v>224</v>
      </c>
      <c r="H207" s="4">
        <v>40</v>
      </c>
      <c r="I207" s="5" t="s">
        <v>40</v>
      </c>
      <c r="Q207" s="40" t="s">
        <v>95</v>
      </c>
      <c r="R207" s="40">
        <v>2020</v>
      </c>
      <c r="S207" s="40" t="s">
        <v>4</v>
      </c>
      <c r="T207" s="40" t="s">
        <v>89</v>
      </c>
      <c r="U207" s="40" t="s">
        <v>90</v>
      </c>
      <c r="V207" s="40" t="s">
        <v>91</v>
      </c>
      <c r="W207" s="40" t="s">
        <v>100</v>
      </c>
      <c r="X207" s="40" t="s">
        <v>93</v>
      </c>
      <c r="Y207" s="40" t="s">
        <v>96</v>
      </c>
      <c r="Z207" s="40">
        <v>764</v>
      </c>
      <c r="AA207" s="40">
        <v>1092.52</v>
      </c>
    </row>
    <row r="208" spans="1:27" ht="18" customHeight="1" x14ac:dyDescent="0.25">
      <c r="A208" s="2">
        <v>2021</v>
      </c>
      <c r="B208" s="2" t="s">
        <v>1</v>
      </c>
      <c r="C208" s="2" t="s">
        <v>15</v>
      </c>
      <c r="D208" s="6" t="s">
        <v>23</v>
      </c>
      <c r="E208" s="7">
        <v>240</v>
      </c>
      <c r="F208" s="7">
        <v>4576.8</v>
      </c>
      <c r="G208" s="7">
        <v>5126.0160000000005</v>
      </c>
      <c r="H208" s="4">
        <v>915.36000000000013</v>
      </c>
      <c r="I208" s="5" t="s">
        <v>40</v>
      </c>
      <c r="Q208" s="40" t="s">
        <v>97</v>
      </c>
      <c r="R208" s="40">
        <v>2020</v>
      </c>
      <c r="S208" s="40" t="s">
        <v>4</v>
      </c>
      <c r="T208" s="40" t="s">
        <v>89</v>
      </c>
      <c r="U208" s="40" t="s">
        <v>90</v>
      </c>
      <c r="V208" s="40" t="s">
        <v>91</v>
      </c>
      <c r="W208" s="40" t="s">
        <v>100</v>
      </c>
      <c r="X208" s="40" t="s">
        <v>93</v>
      </c>
      <c r="Y208" s="40" t="s">
        <v>94</v>
      </c>
      <c r="Z208" s="40">
        <v>333</v>
      </c>
      <c r="AA208" s="40">
        <v>476.19</v>
      </c>
    </row>
    <row r="209" spans="1:27" ht="18" customHeight="1" x14ac:dyDescent="0.25">
      <c r="A209" s="2">
        <v>2021</v>
      </c>
      <c r="B209" s="2" t="s">
        <v>1</v>
      </c>
      <c r="C209" s="2" t="s">
        <v>13</v>
      </c>
      <c r="D209" s="3" t="s">
        <v>34</v>
      </c>
      <c r="E209" s="4">
        <v>5492.76</v>
      </c>
      <c r="F209" s="4">
        <v>200</v>
      </c>
      <c r="G209" s="4">
        <v>224</v>
      </c>
      <c r="H209" s="4">
        <v>40</v>
      </c>
      <c r="I209" s="5" t="s">
        <v>40</v>
      </c>
      <c r="Q209" s="40" t="s">
        <v>97</v>
      </c>
      <c r="R209" s="40">
        <v>2020</v>
      </c>
      <c r="S209" s="40" t="s">
        <v>4</v>
      </c>
      <c r="T209" s="40" t="s">
        <v>89</v>
      </c>
      <c r="U209" s="40" t="s">
        <v>90</v>
      </c>
      <c r="V209" s="40" t="s">
        <v>91</v>
      </c>
      <c r="W209" s="40" t="s">
        <v>100</v>
      </c>
      <c r="X209" s="40" t="s">
        <v>93</v>
      </c>
      <c r="Y209" s="40" t="s">
        <v>94</v>
      </c>
      <c r="Z209" s="40">
        <v>327</v>
      </c>
      <c r="AA209" s="40">
        <v>467.61</v>
      </c>
    </row>
    <row r="210" spans="1:27" ht="18" customHeight="1" x14ac:dyDescent="0.25">
      <c r="A210" s="2">
        <v>2021</v>
      </c>
      <c r="B210" s="2" t="s">
        <v>1</v>
      </c>
      <c r="C210" s="2" t="s">
        <v>15</v>
      </c>
      <c r="D210" s="6" t="s">
        <v>27</v>
      </c>
      <c r="E210" s="7">
        <v>7920</v>
      </c>
      <c r="F210" s="7">
        <v>4577.3</v>
      </c>
      <c r="G210" s="7">
        <v>5126.576</v>
      </c>
      <c r="H210" s="4">
        <v>915.46</v>
      </c>
      <c r="I210" s="5" t="s">
        <v>40</v>
      </c>
      <c r="Q210" s="40" t="s">
        <v>95</v>
      </c>
      <c r="R210" s="40">
        <v>2020</v>
      </c>
      <c r="S210" s="40" t="s">
        <v>4</v>
      </c>
      <c r="T210" s="40" t="s">
        <v>89</v>
      </c>
      <c r="U210" s="40" t="s">
        <v>90</v>
      </c>
      <c r="V210" s="40" t="s">
        <v>91</v>
      </c>
      <c r="W210" s="40" t="s">
        <v>100</v>
      </c>
      <c r="X210" s="40" t="s">
        <v>93</v>
      </c>
      <c r="Y210" s="40" t="s">
        <v>96</v>
      </c>
      <c r="Z210" s="40">
        <v>231</v>
      </c>
      <c r="AA210" s="40">
        <v>330.33</v>
      </c>
    </row>
    <row r="211" spans="1:27" ht="18" customHeight="1" x14ac:dyDescent="0.25">
      <c r="A211" s="2">
        <v>2021</v>
      </c>
      <c r="B211" s="2" t="s">
        <v>1</v>
      </c>
      <c r="C211" s="2" t="s">
        <v>32</v>
      </c>
      <c r="D211" s="6" t="s">
        <v>32</v>
      </c>
      <c r="E211" s="7">
        <v>5492.76</v>
      </c>
      <c r="F211" s="7">
        <v>6600</v>
      </c>
      <c r="G211" s="7">
        <v>7392</v>
      </c>
      <c r="H211" s="4">
        <v>1320</v>
      </c>
      <c r="I211" s="5" t="s">
        <v>40</v>
      </c>
      <c r="Q211" s="40" t="s">
        <v>97</v>
      </c>
      <c r="R211" s="40">
        <v>2020</v>
      </c>
      <c r="S211" s="40" t="s">
        <v>4</v>
      </c>
      <c r="T211" s="40" t="s">
        <v>89</v>
      </c>
      <c r="U211" s="40" t="s">
        <v>90</v>
      </c>
      <c r="V211" s="40" t="s">
        <v>91</v>
      </c>
      <c r="W211" s="40" t="s">
        <v>100</v>
      </c>
      <c r="X211" s="40" t="s">
        <v>93</v>
      </c>
      <c r="Y211" s="40" t="s">
        <v>96</v>
      </c>
      <c r="Z211" s="40">
        <v>750</v>
      </c>
      <c r="AA211" s="40">
        <v>526.24</v>
      </c>
    </row>
    <row r="212" spans="1:27" ht="18" customHeight="1" x14ac:dyDescent="0.25">
      <c r="A212" s="2">
        <v>2021</v>
      </c>
      <c r="B212" s="2" t="s">
        <v>2</v>
      </c>
      <c r="C212" s="2" t="s">
        <v>14</v>
      </c>
      <c r="D212" s="3" t="s">
        <v>36</v>
      </c>
      <c r="E212" s="4">
        <v>9600</v>
      </c>
      <c r="F212" s="4">
        <v>4577.3</v>
      </c>
      <c r="G212" s="4">
        <v>5126.576</v>
      </c>
      <c r="H212" s="4">
        <v>915.46</v>
      </c>
      <c r="I212" s="5" t="s">
        <v>40</v>
      </c>
      <c r="Q212" s="40" t="s">
        <v>95</v>
      </c>
      <c r="R212" s="40">
        <v>2020</v>
      </c>
      <c r="S212" s="40" t="s">
        <v>4</v>
      </c>
      <c r="T212" s="40" t="s">
        <v>89</v>
      </c>
      <c r="U212" s="40" t="s">
        <v>90</v>
      </c>
      <c r="V212" s="40" t="s">
        <v>91</v>
      </c>
      <c r="W212" s="40" t="s">
        <v>100</v>
      </c>
      <c r="X212" s="40" t="s">
        <v>93</v>
      </c>
      <c r="Y212" s="40" t="s">
        <v>96</v>
      </c>
      <c r="Z212" s="40">
        <v>804</v>
      </c>
      <c r="AA212" s="40">
        <v>526.24</v>
      </c>
    </row>
    <row r="213" spans="1:27" ht="18" customHeight="1" x14ac:dyDescent="0.25">
      <c r="A213" s="2">
        <v>2021</v>
      </c>
      <c r="B213" s="2" t="s">
        <v>2</v>
      </c>
      <c r="C213" s="2" t="s">
        <v>14</v>
      </c>
      <c r="D213" s="3" t="s">
        <v>37</v>
      </c>
      <c r="E213" s="4">
        <v>5492.6399999999994</v>
      </c>
      <c r="F213" s="4">
        <v>8000</v>
      </c>
      <c r="G213" s="4">
        <v>8960</v>
      </c>
      <c r="H213" s="4">
        <v>1600</v>
      </c>
      <c r="I213" s="5" t="s">
        <v>40</v>
      </c>
      <c r="Q213" s="40" t="s">
        <v>88</v>
      </c>
      <c r="R213" s="40">
        <v>2020</v>
      </c>
      <c r="S213" s="40" t="s">
        <v>4</v>
      </c>
      <c r="T213" s="40" t="s">
        <v>89</v>
      </c>
      <c r="U213" s="40" t="s">
        <v>90</v>
      </c>
      <c r="V213" s="40" t="s">
        <v>91</v>
      </c>
      <c r="W213" s="40" t="s">
        <v>100</v>
      </c>
      <c r="X213" s="40" t="s">
        <v>93</v>
      </c>
      <c r="Y213" s="40" t="s">
        <v>96</v>
      </c>
      <c r="Z213" s="40">
        <v>229</v>
      </c>
      <c r="AA213" s="40">
        <v>327.47000000000003</v>
      </c>
    </row>
    <row r="214" spans="1:27" ht="18" customHeight="1" x14ac:dyDescent="0.25">
      <c r="A214" s="2">
        <v>2021</v>
      </c>
      <c r="B214" s="2" t="s">
        <v>2</v>
      </c>
      <c r="C214" s="2" t="s">
        <v>13</v>
      </c>
      <c r="D214" s="3" t="s">
        <v>35</v>
      </c>
      <c r="E214" s="4">
        <v>6892.2</v>
      </c>
      <c r="F214" s="4">
        <v>4577.2</v>
      </c>
      <c r="G214" s="4">
        <v>5126.4639999999999</v>
      </c>
      <c r="H214" s="4">
        <v>915.44</v>
      </c>
      <c r="I214" s="5" t="s">
        <v>40</v>
      </c>
      <c r="Q214" s="40" t="s">
        <v>95</v>
      </c>
      <c r="R214" s="40">
        <v>2020</v>
      </c>
      <c r="S214" s="40" t="s">
        <v>4</v>
      </c>
      <c r="T214" s="40" t="s">
        <v>89</v>
      </c>
      <c r="U214" s="40" t="s">
        <v>90</v>
      </c>
      <c r="V214" s="40" t="s">
        <v>91</v>
      </c>
      <c r="W214" s="40" t="s">
        <v>100</v>
      </c>
      <c r="X214" s="40" t="s">
        <v>93</v>
      </c>
      <c r="Y214" s="40" t="s">
        <v>96</v>
      </c>
      <c r="Z214" s="40">
        <v>277</v>
      </c>
      <c r="AA214" s="40">
        <v>396.11</v>
      </c>
    </row>
    <row r="215" spans="1:27" ht="18" customHeight="1" x14ac:dyDescent="0.25">
      <c r="A215" s="2">
        <v>2021</v>
      </c>
      <c r="B215" s="2" t="s">
        <v>2</v>
      </c>
      <c r="C215" s="2" t="s">
        <v>38</v>
      </c>
      <c r="D215" s="6" t="s">
        <v>30</v>
      </c>
      <c r="E215" s="7">
        <v>644</v>
      </c>
      <c r="F215" s="7">
        <v>5743.5</v>
      </c>
      <c r="G215" s="7">
        <v>6432.72</v>
      </c>
      <c r="H215" s="4">
        <v>1148.7</v>
      </c>
      <c r="I215" s="5" t="s">
        <v>40</v>
      </c>
      <c r="Q215" s="40" t="s">
        <v>88</v>
      </c>
      <c r="R215" s="40">
        <v>2020</v>
      </c>
      <c r="S215" s="40" t="s">
        <v>4</v>
      </c>
      <c r="T215" s="40" t="s">
        <v>89</v>
      </c>
      <c r="U215" s="40" t="s">
        <v>90</v>
      </c>
      <c r="V215" s="40" t="s">
        <v>91</v>
      </c>
      <c r="W215" s="40" t="s">
        <v>92</v>
      </c>
      <c r="X215" s="40" t="s">
        <v>93</v>
      </c>
      <c r="Y215" s="40" t="s">
        <v>96</v>
      </c>
      <c r="Z215" s="40">
        <v>205</v>
      </c>
      <c r="AA215" s="40">
        <v>293.14999999999998</v>
      </c>
    </row>
    <row r="216" spans="1:27" ht="18" customHeight="1" x14ac:dyDescent="0.25">
      <c r="A216" s="2">
        <v>2021</v>
      </c>
      <c r="B216" s="2" t="s">
        <v>2</v>
      </c>
      <c r="C216" s="2" t="s">
        <v>12</v>
      </c>
      <c r="D216" s="6" t="s">
        <v>29</v>
      </c>
      <c r="E216" s="7">
        <v>643</v>
      </c>
      <c r="F216" s="7">
        <v>7000</v>
      </c>
      <c r="G216" s="7">
        <v>7840</v>
      </c>
      <c r="H216" s="4">
        <v>1400</v>
      </c>
      <c r="I216" s="5" t="s">
        <v>40</v>
      </c>
      <c r="Q216" s="40" t="s">
        <v>88</v>
      </c>
      <c r="R216" s="40">
        <v>2020</v>
      </c>
      <c r="S216" s="40" t="s">
        <v>4</v>
      </c>
      <c r="T216" s="40" t="s">
        <v>89</v>
      </c>
      <c r="U216" s="40" t="s">
        <v>90</v>
      </c>
      <c r="V216" s="40" t="s">
        <v>91</v>
      </c>
      <c r="W216" s="40" t="s">
        <v>92</v>
      </c>
      <c r="X216" s="40" t="s">
        <v>93</v>
      </c>
      <c r="Y216" s="40" t="s">
        <v>94</v>
      </c>
      <c r="Z216" s="40">
        <v>879</v>
      </c>
      <c r="AA216" s="40">
        <v>1256.97</v>
      </c>
    </row>
    <row r="217" spans="1:27" ht="18" customHeight="1" x14ac:dyDescent="0.25">
      <c r="A217" s="2">
        <v>2021</v>
      </c>
      <c r="B217" s="2" t="s">
        <v>2</v>
      </c>
      <c r="C217" s="2" t="s">
        <v>38</v>
      </c>
      <c r="D217" s="6" t="s">
        <v>31</v>
      </c>
      <c r="E217" s="7">
        <v>455</v>
      </c>
      <c r="F217" s="7">
        <v>4578.6000000000004</v>
      </c>
      <c r="G217" s="7">
        <v>5128.0320000000002</v>
      </c>
      <c r="H217" s="4">
        <v>915.72000000000014</v>
      </c>
      <c r="I217" s="5" t="s">
        <v>40</v>
      </c>
      <c r="Q217" s="40" t="s">
        <v>99</v>
      </c>
      <c r="R217" s="40">
        <v>2020</v>
      </c>
      <c r="S217" s="40" t="s">
        <v>4</v>
      </c>
      <c r="T217" s="40" t="s">
        <v>89</v>
      </c>
      <c r="U217" s="40" t="s">
        <v>90</v>
      </c>
      <c r="V217" s="40" t="s">
        <v>91</v>
      </c>
      <c r="W217" s="40" t="s">
        <v>92</v>
      </c>
      <c r="X217" s="40" t="s">
        <v>93</v>
      </c>
      <c r="Y217" s="40" t="s">
        <v>94</v>
      </c>
      <c r="Z217" s="40">
        <v>880</v>
      </c>
      <c r="AA217" s="40">
        <v>1258.4000000000001</v>
      </c>
    </row>
    <row r="218" spans="1:27" ht="18" customHeight="1" x14ac:dyDescent="0.25">
      <c r="A218" s="2">
        <v>2021</v>
      </c>
      <c r="B218" s="2" t="s">
        <v>2</v>
      </c>
      <c r="C218" s="2" t="s">
        <v>12</v>
      </c>
      <c r="D218" s="6" t="s">
        <v>28</v>
      </c>
      <c r="E218" s="8">
        <v>345</v>
      </c>
      <c r="F218" s="8">
        <v>7000</v>
      </c>
      <c r="G218" s="8">
        <v>7840</v>
      </c>
      <c r="H218" s="4">
        <v>1400</v>
      </c>
      <c r="I218" s="5" t="s">
        <v>40</v>
      </c>
      <c r="Q218" s="40" t="s">
        <v>95</v>
      </c>
      <c r="R218" s="40">
        <v>2020</v>
      </c>
      <c r="S218" s="40" t="s">
        <v>4</v>
      </c>
      <c r="T218" s="40" t="s">
        <v>89</v>
      </c>
      <c r="U218" s="40" t="s">
        <v>90</v>
      </c>
      <c r="V218" s="40" t="s">
        <v>91</v>
      </c>
      <c r="W218" s="40" t="s">
        <v>92</v>
      </c>
      <c r="X218" s="40" t="s">
        <v>93</v>
      </c>
      <c r="Y218" s="40" t="s">
        <v>94</v>
      </c>
      <c r="Z218" s="40">
        <v>881</v>
      </c>
      <c r="AA218" s="40">
        <v>1259.83</v>
      </c>
    </row>
    <row r="219" spans="1:27" ht="18" customHeight="1" x14ac:dyDescent="0.25">
      <c r="A219" s="2">
        <v>2021</v>
      </c>
      <c r="B219" s="2" t="s">
        <v>2</v>
      </c>
      <c r="C219" s="2" t="s">
        <v>13</v>
      </c>
      <c r="D219" s="3" t="s">
        <v>33</v>
      </c>
      <c r="E219" s="4">
        <v>122</v>
      </c>
      <c r="F219" s="4">
        <v>100</v>
      </c>
      <c r="G219" s="4">
        <v>112</v>
      </c>
      <c r="H219" s="4">
        <v>20</v>
      </c>
      <c r="I219" s="5" t="s">
        <v>40</v>
      </c>
      <c r="Q219" s="40" t="s">
        <v>95</v>
      </c>
      <c r="R219" s="40">
        <v>2020</v>
      </c>
      <c r="S219" s="40" t="s">
        <v>4</v>
      </c>
      <c r="T219" s="40" t="s">
        <v>89</v>
      </c>
      <c r="U219" s="40" t="s">
        <v>90</v>
      </c>
      <c r="V219" s="40" t="s">
        <v>91</v>
      </c>
      <c r="W219" s="40" t="s">
        <v>92</v>
      </c>
      <c r="X219" s="40" t="s">
        <v>93</v>
      </c>
      <c r="Y219" s="40" t="s">
        <v>96</v>
      </c>
      <c r="Z219" s="40">
        <v>233</v>
      </c>
      <c r="AA219" s="40">
        <v>333.19</v>
      </c>
    </row>
    <row r="220" spans="1:27" ht="18" customHeight="1" x14ac:dyDescent="0.25">
      <c r="A220" s="2">
        <v>2021</v>
      </c>
      <c r="B220" s="2" t="s">
        <v>2</v>
      </c>
      <c r="C220" s="2" t="s">
        <v>15</v>
      </c>
      <c r="D220" s="6" t="s">
        <v>26</v>
      </c>
      <c r="E220" s="7">
        <v>78</v>
      </c>
      <c r="F220" s="7">
        <v>4577.2</v>
      </c>
      <c r="G220" s="7">
        <v>5126.4639999999999</v>
      </c>
      <c r="H220" s="4">
        <v>915.44</v>
      </c>
      <c r="I220" s="5" t="s">
        <v>40</v>
      </c>
      <c r="Q220" s="40" t="s">
        <v>88</v>
      </c>
      <c r="R220" s="40">
        <v>2020</v>
      </c>
      <c r="S220" s="40" t="s">
        <v>4</v>
      </c>
      <c r="T220" s="40" t="s">
        <v>89</v>
      </c>
      <c r="U220" s="40" t="s">
        <v>90</v>
      </c>
      <c r="V220" s="40" t="s">
        <v>91</v>
      </c>
      <c r="W220" s="40" t="s">
        <v>92</v>
      </c>
      <c r="X220" s="40" t="s">
        <v>93</v>
      </c>
      <c r="Y220" s="40" t="s">
        <v>96</v>
      </c>
      <c r="Z220" s="40">
        <v>275</v>
      </c>
      <c r="AA220" s="40">
        <v>393.25</v>
      </c>
    </row>
    <row r="221" spans="1:27" ht="18" customHeight="1" x14ac:dyDescent="0.25">
      <c r="A221" s="2">
        <v>2021</v>
      </c>
      <c r="B221" s="2" t="s">
        <v>2</v>
      </c>
      <c r="C221" s="2" t="s">
        <v>15</v>
      </c>
      <c r="D221" s="6" t="s">
        <v>24</v>
      </c>
      <c r="E221" s="7">
        <v>76</v>
      </c>
      <c r="F221" s="7">
        <v>4576.8999999999996</v>
      </c>
      <c r="G221" s="7">
        <v>5126.1279999999997</v>
      </c>
      <c r="H221" s="4">
        <v>915.38</v>
      </c>
      <c r="I221" s="5" t="s">
        <v>40</v>
      </c>
      <c r="Q221" s="40" t="s">
        <v>95</v>
      </c>
      <c r="R221" s="40">
        <v>2020</v>
      </c>
      <c r="S221" s="40" t="s">
        <v>4</v>
      </c>
      <c r="T221" s="40" t="s">
        <v>89</v>
      </c>
      <c r="U221" s="40" t="s">
        <v>90</v>
      </c>
      <c r="V221" s="40" t="s">
        <v>91</v>
      </c>
      <c r="W221" s="40" t="s">
        <v>92</v>
      </c>
      <c r="X221" s="40" t="s">
        <v>93</v>
      </c>
      <c r="Y221" s="40" t="s">
        <v>96</v>
      </c>
      <c r="Z221" s="40">
        <v>773</v>
      </c>
      <c r="AA221" s="40">
        <v>1105.3899999999999</v>
      </c>
    </row>
    <row r="222" spans="1:27" ht="18" customHeight="1" x14ac:dyDescent="0.25">
      <c r="A222" s="2">
        <v>2021</v>
      </c>
      <c r="B222" s="2" t="s">
        <v>2</v>
      </c>
      <c r="C222" s="2" t="s">
        <v>15</v>
      </c>
      <c r="D222" s="6" t="s">
        <v>25</v>
      </c>
      <c r="E222" s="7">
        <v>46</v>
      </c>
      <c r="F222" s="7">
        <v>200</v>
      </c>
      <c r="G222" s="7">
        <v>224</v>
      </c>
      <c r="H222" s="4">
        <v>40</v>
      </c>
      <c r="I222" s="5" t="s">
        <v>40</v>
      </c>
      <c r="Q222" s="40" t="s">
        <v>98</v>
      </c>
      <c r="R222" s="40">
        <v>2020</v>
      </c>
      <c r="S222" s="40" t="s">
        <v>10</v>
      </c>
      <c r="T222" s="40" t="s">
        <v>89</v>
      </c>
      <c r="U222" s="40" t="s">
        <v>90</v>
      </c>
      <c r="V222" s="40" t="s">
        <v>91</v>
      </c>
      <c r="W222" s="40" t="s">
        <v>92</v>
      </c>
      <c r="X222" s="40" t="s">
        <v>93</v>
      </c>
      <c r="Y222" s="40" t="s">
        <v>94</v>
      </c>
      <c r="Z222" s="40">
        <v>242</v>
      </c>
      <c r="AA222" s="40">
        <v>526.24</v>
      </c>
    </row>
    <row r="223" spans="1:27" ht="18" customHeight="1" x14ac:dyDescent="0.25">
      <c r="A223" s="2">
        <v>2021</v>
      </c>
      <c r="B223" s="2" t="s">
        <v>2</v>
      </c>
      <c r="C223" s="2" t="s">
        <v>15</v>
      </c>
      <c r="D223" s="6" t="s">
        <v>23</v>
      </c>
      <c r="E223" s="7">
        <v>34</v>
      </c>
      <c r="F223" s="7">
        <v>4576.8</v>
      </c>
      <c r="G223" s="7">
        <v>5126.0160000000005</v>
      </c>
      <c r="H223" s="4">
        <v>915.36000000000013</v>
      </c>
      <c r="I223" s="5" t="s">
        <v>40</v>
      </c>
      <c r="Q223" s="40" t="s">
        <v>95</v>
      </c>
      <c r="R223" s="40">
        <v>2020</v>
      </c>
      <c r="S223" s="40" t="s">
        <v>10</v>
      </c>
      <c r="T223" s="40" t="s">
        <v>89</v>
      </c>
      <c r="U223" s="40" t="s">
        <v>90</v>
      </c>
      <c r="V223" s="40" t="s">
        <v>91</v>
      </c>
      <c r="W223" s="40" t="s">
        <v>92</v>
      </c>
      <c r="X223" s="40" t="s">
        <v>93</v>
      </c>
      <c r="Y223" s="40" t="s">
        <v>94</v>
      </c>
      <c r="Z223" s="40">
        <v>236</v>
      </c>
      <c r="AA223" s="40">
        <v>526.24</v>
      </c>
    </row>
    <row r="224" spans="1:27" ht="18" customHeight="1" x14ac:dyDescent="0.25">
      <c r="A224" s="2">
        <v>2021</v>
      </c>
      <c r="B224" s="2" t="s">
        <v>2</v>
      </c>
      <c r="C224" s="2" t="s">
        <v>13</v>
      </c>
      <c r="D224" s="3" t="s">
        <v>34</v>
      </c>
      <c r="E224" s="4">
        <v>7</v>
      </c>
      <c r="F224" s="4">
        <v>200</v>
      </c>
      <c r="G224" s="4">
        <v>224</v>
      </c>
      <c r="H224" s="4">
        <v>40</v>
      </c>
      <c r="I224" s="5" t="s">
        <v>40</v>
      </c>
      <c r="Q224" s="40" t="s">
        <v>97</v>
      </c>
      <c r="R224" s="40">
        <v>2020</v>
      </c>
      <c r="S224" s="40" t="s">
        <v>10</v>
      </c>
      <c r="T224" s="40" t="s">
        <v>89</v>
      </c>
      <c r="U224" s="40" t="s">
        <v>90</v>
      </c>
      <c r="V224" s="40" t="s">
        <v>91</v>
      </c>
      <c r="W224" s="40" t="s">
        <v>92</v>
      </c>
      <c r="X224" s="40" t="s">
        <v>93</v>
      </c>
      <c r="Y224" s="40" t="s">
        <v>94</v>
      </c>
      <c r="Z224" s="40">
        <v>230</v>
      </c>
      <c r="AA224" s="40">
        <v>526.24</v>
      </c>
    </row>
    <row r="225" spans="1:27" ht="18" customHeight="1" x14ac:dyDescent="0.25">
      <c r="A225" s="2">
        <v>2021</v>
      </c>
      <c r="B225" s="2" t="s">
        <v>2</v>
      </c>
      <c r="C225" s="2" t="s">
        <v>15</v>
      </c>
      <c r="D225" s="6" t="s">
        <v>27</v>
      </c>
      <c r="E225" s="7">
        <v>3</v>
      </c>
      <c r="F225" s="7">
        <v>4577.3</v>
      </c>
      <c r="G225" s="7">
        <v>5126.576</v>
      </c>
      <c r="H225" s="4">
        <v>915.46</v>
      </c>
      <c r="I225" s="5" t="s">
        <v>40</v>
      </c>
      <c r="Q225" s="40" t="s">
        <v>98</v>
      </c>
      <c r="R225" s="40">
        <v>2020</v>
      </c>
      <c r="S225" s="40" t="s">
        <v>10</v>
      </c>
      <c r="T225" s="40" t="s">
        <v>89</v>
      </c>
      <c r="U225" s="40" t="s">
        <v>90</v>
      </c>
      <c r="V225" s="40" t="s">
        <v>91</v>
      </c>
      <c r="W225" s="40" t="s">
        <v>92</v>
      </c>
      <c r="X225" s="40" t="s">
        <v>93</v>
      </c>
      <c r="Y225" s="40" t="s">
        <v>96</v>
      </c>
      <c r="Z225" s="40">
        <v>200</v>
      </c>
      <c r="AA225" s="40">
        <v>286</v>
      </c>
    </row>
    <row r="226" spans="1:27" ht="18" customHeight="1" x14ac:dyDescent="0.25">
      <c r="A226" s="2">
        <v>2021</v>
      </c>
      <c r="B226" s="2" t="s">
        <v>2</v>
      </c>
      <c r="C226" s="2" t="s">
        <v>32</v>
      </c>
      <c r="D226" s="6" t="s">
        <v>32</v>
      </c>
      <c r="E226" s="7">
        <v>2</v>
      </c>
      <c r="F226" s="7">
        <v>6600</v>
      </c>
      <c r="G226" s="7">
        <v>7392</v>
      </c>
      <c r="H226" s="4">
        <v>1320</v>
      </c>
      <c r="I226" s="5" t="s">
        <v>40</v>
      </c>
      <c r="Q226" s="40" t="s">
        <v>97</v>
      </c>
      <c r="R226" s="40">
        <v>2020</v>
      </c>
      <c r="S226" s="40" t="s">
        <v>10</v>
      </c>
      <c r="T226" s="40" t="s">
        <v>89</v>
      </c>
      <c r="U226" s="40" t="s">
        <v>90</v>
      </c>
      <c r="V226" s="40" t="s">
        <v>91</v>
      </c>
      <c r="W226" s="40" t="s">
        <v>92</v>
      </c>
      <c r="X226" s="40" t="s">
        <v>93</v>
      </c>
      <c r="Y226" s="40" t="s">
        <v>96</v>
      </c>
      <c r="Z226" s="40">
        <v>170</v>
      </c>
      <c r="AA226" s="40">
        <v>243.1</v>
      </c>
    </row>
    <row r="227" spans="1:27" ht="18" customHeight="1" x14ac:dyDescent="0.25">
      <c r="A227" s="2">
        <v>2021</v>
      </c>
      <c r="B227" s="2" t="s">
        <v>3</v>
      </c>
      <c r="C227" s="2" t="s">
        <v>14</v>
      </c>
      <c r="D227" s="3" t="s">
        <v>36</v>
      </c>
      <c r="E227" s="4">
        <v>3566</v>
      </c>
      <c r="F227" s="4">
        <v>4577.3</v>
      </c>
      <c r="G227" s="4">
        <v>5126.576</v>
      </c>
      <c r="H227" s="4">
        <v>915.46</v>
      </c>
      <c r="I227" s="5" t="s">
        <v>40</v>
      </c>
      <c r="Q227" s="40" t="s">
        <v>97</v>
      </c>
      <c r="R227" s="40">
        <v>2020</v>
      </c>
      <c r="S227" s="40" t="s">
        <v>10</v>
      </c>
      <c r="T227" s="40" t="s">
        <v>89</v>
      </c>
      <c r="U227" s="40" t="s">
        <v>90</v>
      </c>
      <c r="V227" s="40" t="s">
        <v>91</v>
      </c>
      <c r="W227" s="40" t="s">
        <v>92</v>
      </c>
      <c r="X227" s="40" t="s">
        <v>93</v>
      </c>
      <c r="Y227" s="40" t="s">
        <v>96</v>
      </c>
      <c r="Z227" s="40">
        <v>196</v>
      </c>
      <c r="AA227" s="40">
        <v>280.27999999999997</v>
      </c>
    </row>
    <row r="228" spans="1:27" ht="18" customHeight="1" x14ac:dyDescent="0.25">
      <c r="A228" s="2">
        <v>2021</v>
      </c>
      <c r="B228" s="2" t="s">
        <v>3</v>
      </c>
      <c r="C228" s="2" t="s">
        <v>14</v>
      </c>
      <c r="D228" s="3" t="s">
        <v>37</v>
      </c>
      <c r="E228" s="4">
        <v>2498</v>
      </c>
      <c r="F228" s="4">
        <v>8000</v>
      </c>
      <c r="G228" s="4">
        <v>8960</v>
      </c>
      <c r="H228" s="4">
        <v>1600</v>
      </c>
      <c r="I228" s="5" t="s">
        <v>40</v>
      </c>
      <c r="Q228" s="40" t="s">
        <v>95</v>
      </c>
      <c r="R228" s="40">
        <v>2020</v>
      </c>
      <c r="S228" s="40" t="s">
        <v>10</v>
      </c>
      <c r="T228" s="40" t="s">
        <v>89</v>
      </c>
      <c r="U228" s="40" t="s">
        <v>90</v>
      </c>
      <c r="V228" s="40" t="s">
        <v>91</v>
      </c>
      <c r="W228" s="40" t="s">
        <v>92</v>
      </c>
      <c r="X228" s="40" t="s">
        <v>93</v>
      </c>
      <c r="Y228" s="40" t="s">
        <v>96</v>
      </c>
      <c r="Z228" s="40">
        <v>244</v>
      </c>
      <c r="AA228" s="40">
        <v>348.92</v>
      </c>
    </row>
    <row r="229" spans="1:27" ht="18" customHeight="1" x14ac:dyDescent="0.25">
      <c r="A229" s="2">
        <v>2021</v>
      </c>
      <c r="B229" s="2" t="s">
        <v>3</v>
      </c>
      <c r="C229" s="2" t="s">
        <v>13</v>
      </c>
      <c r="D229" s="3" t="s">
        <v>35</v>
      </c>
      <c r="E229" s="4">
        <v>1245</v>
      </c>
      <c r="F229" s="4">
        <v>4577.2</v>
      </c>
      <c r="G229" s="4">
        <v>5126.4639999999999</v>
      </c>
      <c r="H229" s="4">
        <v>915.44</v>
      </c>
      <c r="I229" s="5" t="s">
        <v>40</v>
      </c>
      <c r="Q229" s="40" t="s">
        <v>88</v>
      </c>
      <c r="R229" s="40">
        <v>2020</v>
      </c>
      <c r="S229" s="40" t="s">
        <v>10</v>
      </c>
      <c r="T229" s="40" t="s">
        <v>89</v>
      </c>
      <c r="U229" s="40" t="s">
        <v>90</v>
      </c>
      <c r="V229" s="40" t="s">
        <v>91</v>
      </c>
      <c r="W229" s="40" t="s">
        <v>92</v>
      </c>
      <c r="X229" s="40" t="s">
        <v>93</v>
      </c>
      <c r="Y229" s="40" t="s">
        <v>96</v>
      </c>
      <c r="Z229" s="40">
        <v>172</v>
      </c>
      <c r="AA229" s="40">
        <v>245.95999999999998</v>
      </c>
    </row>
    <row r="230" spans="1:27" ht="18" customHeight="1" x14ac:dyDescent="0.25">
      <c r="A230" s="2">
        <v>2021</v>
      </c>
      <c r="B230" s="2" t="s">
        <v>3</v>
      </c>
      <c r="C230" s="2" t="s">
        <v>38</v>
      </c>
      <c r="D230" s="6" t="s">
        <v>30</v>
      </c>
      <c r="E230" s="7">
        <v>644</v>
      </c>
      <c r="F230" s="7">
        <v>5743.5</v>
      </c>
      <c r="G230" s="7">
        <v>6432.72</v>
      </c>
      <c r="H230" s="4">
        <v>1148.7</v>
      </c>
      <c r="I230" s="5" t="s">
        <v>40</v>
      </c>
      <c r="Q230" s="40" t="s">
        <v>88</v>
      </c>
      <c r="R230" s="40">
        <v>2020</v>
      </c>
      <c r="S230" s="40" t="s">
        <v>10</v>
      </c>
      <c r="T230" s="40" t="s">
        <v>89</v>
      </c>
      <c r="U230" s="40" t="s">
        <v>90</v>
      </c>
      <c r="V230" s="40" t="s">
        <v>91</v>
      </c>
      <c r="W230" s="40" t="s">
        <v>92</v>
      </c>
      <c r="X230" s="40" t="s">
        <v>93</v>
      </c>
      <c r="Y230" s="40" t="s">
        <v>94</v>
      </c>
      <c r="Z230" s="40">
        <v>240</v>
      </c>
      <c r="AA230" s="40">
        <v>526.24</v>
      </c>
    </row>
    <row r="231" spans="1:27" ht="18" customHeight="1" x14ac:dyDescent="0.25">
      <c r="A231" s="2">
        <v>2021</v>
      </c>
      <c r="B231" s="2" t="s">
        <v>3</v>
      </c>
      <c r="C231" s="2" t="s">
        <v>12</v>
      </c>
      <c r="D231" s="6" t="s">
        <v>29</v>
      </c>
      <c r="E231" s="7">
        <v>643</v>
      </c>
      <c r="F231" s="7">
        <v>7000</v>
      </c>
      <c r="G231" s="7">
        <v>7840</v>
      </c>
      <c r="H231" s="4">
        <v>1400</v>
      </c>
      <c r="I231" s="5" t="s">
        <v>40</v>
      </c>
      <c r="Q231" s="40" t="s">
        <v>97</v>
      </c>
      <c r="R231" s="40">
        <v>2020</v>
      </c>
      <c r="S231" s="40" t="s">
        <v>10</v>
      </c>
      <c r="T231" s="40" t="s">
        <v>89</v>
      </c>
      <c r="U231" s="40" t="s">
        <v>90</v>
      </c>
      <c r="V231" s="40" t="s">
        <v>91</v>
      </c>
      <c r="W231" s="40" t="s">
        <v>92</v>
      </c>
      <c r="X231" s="40" t="s">
        <v>93</v>
      </c>
      <c r="Y231" s="40" t="s">
        <v>94</v>
      </c>
      <c r="Z231" s="40">
        <v>234</v>
      </c>
      <c r="AA231" s="40">
        <v>526.24</v>
      </c>
    </row>
    <row r="232" spans="1:27" ht="18" customHeight="1" x14ac:dyDescent="0.25">
      <c r="A232" s="2">
        <v>2021</v>
      </c>
      <c r="B232" s="2" t="s">
        <v>3</v>
      </c>
      <c r="C232" s="2" t="s">
        <v>38</v>
      </c>
      <c r="D232" s="6" t="s">
        <v>31</v>
      </c>
      <c r="E232" s="7">
        <v>455</v>
      </c>
      <c r="F232" s="7">
        <v>4578.6000000000004</v>
      </c>
      <c r="G232" s="7">
        <v>5128.0320000000002</v>
      </c>
      <c r="H232" s="4">
        <v>915.72000000000014</v>
      </c>
      <c r="I232" s="5" t="s">
        <v>40</v>
      </c>
      <c r="Q232" s="40" t="s">
        <v>95</v>
      </c>
      <c r="R232" s="40">
        <v>2020</v>
      </c>
      <c r="S232" s="40" t="s">
        <v>10</v>
      </c>
      <c r="T232" s="40" t="s">
        <v>89</v>
      </c>
      <c r="U232" s="40" t="s">
        <v>90</v>
      </c>
      <c r="V232" s="40" t="s">
        <v>91</v>
      </c>
      <c r="W232" s="40" t="s">
        <v>92</v>
      </c>
      <c r="X232" s="40" t="s">
        <v>93</v>
      </c>
      <c r="Y232" s="40" t="s">
        <v>94</v>
      </c>
      <c r="Z232" s="40">
        <v>228</v>
      </c>
      <c r="AA232" s="40">
        <v>526.24</v>
      </c>
    </row>
    <row r="233" spans="1:27" ht="18" customHeight="1" x14ac:dyDescent="0.25">
      <c r="A233" s="2">
        <v>2021</v>
      </c>
      <c r="B233" s="2" t="s">
        <v>3</v>
      </c>
      <c r="C233" s="2" t="s">
        <v>12</v>
      </c>
      <c r="D233" s="6" t="s">
        <v>28</v>
      </c>
      <c r="E233" s="8">
        <v>345</v>
      </c>
      <c r="F233" s="8">
        <v>7000</v>
      </c>
      <c r="G233" s="8">
        <v>7840</v>
      </c>
      <c r="H233" s="4">
        <v>1400</v>
      </c>
      <c r="I233" s="5" t="s">
        <v>40</v>
      </c>
      <c r="Q233" s="40" t="s">
        <v>88</v>
      </c>
      <c r="R233" s="40">
        <v>2020</v>
      </c>
      <c r="S233" s="40" t="s">
        <v>10</v>
      </c>
      <c r="T233" s="40" t="s">
        <v>89</v>
      </c>
      <c r="U233" s="40" t="s">
        <v>90</v>
      </c>
      <c r="V233" s="40" t="s">
        <v>91</v>
      </c>
      <c r="W233" s="40" t="s">
        <v>92</v>
      </c>
      <c r="X233" s="40" t="s">
        <v>93</v>
      </c>
      <c r="Y233" s="40" t="s">
        <v>96</v>
      </c>
      <c r="Z233" s="40">
        <v>683</v>
      </c>
      <c r="AA233" s="40">
        <v>976.69</v>
      </c>
    </row>
    <row r="234" spans="1:27" ht="18" customHeight="1" x14ac:dyDescent="0.25">
      <c r="A234" s="2">
        <v>2021</v>
      </c>
      <c r="B234" s="2" t="s">
        <v>3</v>
      </c>
      <c r="C234" s="2" t="s">
        <v>13</v>
      </c>
      <c r="D234" s="3" t="s">
        <v>33</v>
      </c>
      <c r="E234" s="4">
        <v>122</v>
      </c>
      <c r="F234" s="4">
        <v>100</v>
      </c>
      <c r="G234" s="4">
        <v>112</v>
      </c>
      <c r="H234" s="4">
        <v>20</v>
      </c>
      <c r="I234" s="5" t="s">
        <v>40</v>
      </c>
      <c r="Q234" s="40" t="s">
        <v>95</v>
      </c>
      <c r="R234" s="40">
        <v>2020</v>
      </c>
      <c r="S234" s="40" t="s">
        <v>10</v>
      </c>
      <c r="T234" s="40" t="s">
        <v>89</v>
      </c>
      <c r="U234" s="40" t="s">
        <v>90</v>
      </c>
      <c r="V234" s="40" t="s">
        <v>91</v>
      </c>
      <c r="W234" s="40" t="s">
        <v>92</v>
      </c>
      <c r="X234" s="40" t="s">
        <v>93</v>
      </c>
      <c r="Y234" s="40" t="s">
        <v>96</v>
      </c>
      <c r="Z234" s="40">
        <v>716</v>
      </c>
      <c r="AA234" s="40">
        <v>1023.88</v>
      </c>
    </row>
    <row r="235" spans="1:27" ht="18" customHeight="1" x14ac:dyDescent="0.25">
      <c r="A235" s="2">
        <v>2021</v>
      </c>
      <c r="B235" s="2" t="s">
        <v>3</v>
      </c>
      <c r="C235" s="2" t="s">
        <v>15</v>
      </c>
      <c r="D235" s="6" t="s">
        <v>26</v>
      </c>
      <c r="E235" s="7">
        <v>78</v>
      </c>
      <c r="F235" s="7">
        <v>4577.2</v>
      </c>
      <c r="G235" s="7">
        <v>5126.4639999999999</v>
      </c>
      <c r="H235" s="4">
        <v>915.44</v>
      </c>
      <c r="I235" s="5" t="s">
        <v>40</v>
      </c>
      <c r="Q235" s="40" t="s">
        <v>97</v>
      </c>
      <c r="R235" s="40">
        <v>2020</v>
      </c>
      <c r="S235" s="40" t="s">
        <v>10</v>
      </c>
      <c r="T235" s="40" t="s">
        <v>89</v>
      </c>
      <c r="U235" s="40" t="s">
        <v>90</v>
      </c>
      <c r="V235" s="40" t="s">
        <v>91</v>
      </c>
      <c r="W235" s="40" t="s">
        <v>92</v>
      </c>
      <c r="X235" s="40" t="s">
        <v>93</v>
      </c>
      <c r="Y235" s="40" t="s">
        <v>96</v>
      </c>
      <c r="Z235" s="40">
        <v>769</v>
      </c>
      <c r="AA235" s="40">
        <v>1099.67</v>
      </c>
    </row>
    <row r="236" spans="1:27" ht="18" customHeight="1" x14ac:dyDescent="0.25">
      <c r="A236" s="2">
        <v>2021</v>
      </c>
      <c r="B236" s="2" t="s">
        <v>3</v>
      </c>
      <c r="C236" s="2" t="s">
        <v>15</v>
      </c>
      <c r="D236" s="6" t="s">
        <v>24</v>
      </c>
      <c r="E236" s="7">
        <v>76</v>
      </c>
      <c r="F236" s="7">
        <v>4576.8999999999996</v>
      </c>
      <c r="G236" s="7">
        <v>5126.1279999999997</v>
      </c>
      <c r="H236" s="4">
        <v>915.38</v>
      </c>
      <c r="I236" s="5" t="s">
        <v>40</v>
      </c>
      <c r="Q236" s="40" t="s">
        <v>95</v>
      </c>
      <c r="R236" s="40">
        <v>2020</v>
      </c>
      <c r="S236" s="40" t="s">
        <v>10</v>
      </c>
      <c r="T236" s="40" t="s">
        <v>89</v>
      </c>
      <c r="U236" s="40" t="s">
        <v>90</v>
      </c>
      <c r="V236" s="40" t="s">
        <v>91</v>
      </c>
      <c r="W236" s="40" t="s">
        <v>92</v>
      </c>
      <c r="X236" s="40" t="s">
        <v>93</v>
      </c>
      <c r="Y236" s="40" t="s">
        <v>94</v>
      </c>
      <c r="Z236" s="40">
        <v>237</v>
      </c>
      <c r="AA236" s="40">
        <v>338.90999999999997</v>
      </c>
    </row>
    <row r="237" spans="1:27" ht="18" customHeight="1" x14ac:dyDescent="0.25">
      <c r="A237" s="2">
        <v>2021</v>
      </c>
      <c r="B237" s="2" t="s">
        <v>3</v>
      </c>
      <c r="C237" s="2" t="s">
        <v>15</v>
      </c>
      <c r="D237" s="6" t="s">
        <v>25</v>
      </c>
      <c r="E237" s="7">
        <v>46</v>
      </c>
      <c r="F237" s="7">
        <v>200</v>
      </c>
      <c r="G237" s="7">
        <v>224</v>
      </c>
      <c r="H237" s="4">
        <v>40</v>
      </c>
      <c r="I237" s="5" t="s">
        <v>40</v>
      </c>
      <c r="Q237" s="40" t="s">
        <v>95</v>
      </c>
      <c r="R237" s="40">
        <v>2020</v>
      </c>
      <c r="S237" s="40" t="s">
        <v>10</v>
      </c>
      <c r="T237" s="40" t="s">
        <v>89</v>
      </c>
      <c r="U237" s="40" t="s">
        <v>90</v>
      </c>
      <c r="V237" s="40" t="s">
        <v>91</v>
      </c>
      <c r="W237" s="40" t="s">
        <v>92</v>
      </c>
      <c r="X237" s="40" t="s">
        <v>93</v>
      </c>
      <c r="Y237" s="40" t="s">
        <v>94</v>
      </c>
      <c r="Z237" s="40">
        <v>231</v>
      </c>
      <c r="AA237" s="40">
        <v>330.33</v>
      </c>
    </row>
    <row r="238" spans="1:27" ht="18" customHeight="1" x14ac:dyDescent="0.25">
      <c r="A238" s="2">
        <v>2021</v>
      </c>
      <c r="B238" s="2" t="s">
        <v>3</v>
      </c>
      <c r="C238" s="2" t="s">
        <v>15</v>
      </c>
      <c r="D238" s="6" t="s">
        <v>23</v>
      </c>
      <c r="E238" s="7">
        <v>34</v>
      </c>
      <c r="F238" s="7">
        <v>4576.8</v>
      </c>
      <c r="G238" s="7">
        <v>5126.0160000000005</v>
      </c>
      <c r="H238" s="4">
        <v>915.36000000000013</v>
      </c>
      <c r="I238" s="5" t="s">
        <v>40</v>
      </c>
      <c r="Q238" s="40" t="s">
        <v>97</v>
      </c>
      <c r="R238" s="40">
        <v>2020</v>
      </c>
      <c r="S238" s="40" t="s">
        <v>10</v>
      </c>
      <c r="T238" s="40" t="s">
        <v>89</v>
      </c>
      <c r="U238" s="40" t="s">
        <v>90</v>
      </c>
      <c r="V238" s="40" t="s">
        <v>91</v>
      </c>
      <c r="W238" s="40" t="s">
        <v>92</v>
      </c>
      <c r="X238" s="40" t="s">
        <v>93</v>
      </c>
      <c r="Y238" s="40" t="s">
        <v>96</v>
      </c>
      <c r="Z238" s="40">
        <v>201</v>
      </c>
      <c r="AA238" s="40">
        <v>287.43</v>
      </c>
    </row>
    <row r="239" spans="1:27" ht="18" customHeight="1" x14ac:dyDescent="0.25">
      <c r="A239" s="2">
        <v>2021</v>
      </c>
      <c r="B239" s="2" t="s">
        <v>3</v>
      </c>
      <c r="C239" s="2" t="s">
        <v>13</v>
      </c>
      <c r="D239" s="3" t="s">
        <v>34</v>
      </c>
      <c r="E239" s="4">
        <v>7</v>
      </c>
      <c r="F239" s="4">
        <v>200</v>
      </c>
      <c r="G239" s="4">
        <v>224</v>
      </c>
      <c r="H239" s="4">
        <v>40</v>
      </c>
      <c r="I239" s="5" t="s">
        <v>40</v>
      </c>
      <c r="Q239" s="40" t="s">
        <v>95</v>
      </c>
      <c r="R239" s="40">
        <v>2020</v>
      </c>
      <c r="S239" s="40" t="s">
        <v>10</v>
      </c>
      <c r="T239" s="40" t="s">
        <v>89</v>
      </c>
      <c r="U239" s="40" t="s">
        <v>90</v>
      </c>
      <c r="V239" s="40" t="s">
        <v>91</v>
      </c>
      <c r="W239" s="40" t="s">
        <v>92</v>
      </c>
      <c r="X239" s="40" t="s">
        <v>93</v>
      </c>
      <c r="Y239" s="40" t="s">
        <v>96</v>
      </c>
      <c r="Z239" s="40">
        <v>756</v>
      </c>
      <c r="AA239" s="40">
        <v>526.24</v>
      </c>
    </row>
    <row r="240" spans="1:27" ht="18" customHeight="1" x14ac:dyDescent="0.25">
      <c r="A240" s="2">
        <v>2021</v>
      </c>
      <c r="B240" s="2" t="s">
        <v>3</v>
      </c>
      <c r="C240" s="2" t="s">
        <v>15</v>
      </c>
      <c r="D240" s="6" t="s">
        <v>27</v>
      </c>
      <c r="E240" s="7">
        <v>3</v>
      </c>
      <c r="F240" s="7">
        <v>4577.3</v>
      </c>
      <c r="G240" s="7">
        <v>5126.576</v>
      </c>
      <c r="H240" s="4">
        <v>915.46</v>
      </c>
      <c r="I240" s="5" t="s">
        <v>40</v>
      </c>
      <c r="Q240" s="40" t="s">
        <v>88</v>
      </c>
      <c r="R240" s="40">
        <v>2020</v>
      </c>
      <c r="S240" s="40" t="s">
        <v>10</v>
      </c>
      <c r="T240" s="40" t="s">
        <v>89</v>
      </c>
      <c r="U240" s="40" t="s">
        <v>90</v>
      </c>
      <c r="V240" s="40" t="s">
        <v>91</v>
      </c>
      <c r="W240" s="40" t="s">
        <v>92</v>
      </c>
      <c r="X240" s="40" t="s">
        <v>93</v>
      </c>
      <c r="Y240" s="40" t="s">
        <v>96</v>
      </c>
      <c r="Z240" s="40">
        <v>809</v>
      </c>
      <c r="AA240" s="40">
        <v>526.24</v>
      </c>
    </row>
    <row r="241" spans="1:27" ht="18" customHeight="1" x14ac:dyDescent="0.25">
      <c r="A241" s="2">
        <v>2021</v>
      </c>
      <c r="B241" s="2" t="s">
        <v>3</v>
      </c>
      <c r="C241" s="2" t="s">
        <v>32</v>
      </c>
      <c r="D241" s="6" t="s">
        <v>32</v>
      </c>
      <c r="E241" s="7">
        <v>2</v>
      </c>
      <c r="F241" s="7">
        <v>7920</v>
      </c>
      <c r="G241" s="7">
        <v>10296</v>
      </c>
      <c r="H241" s="4">
        <v>1584</v>
      </c>
      <c r="I241" s="5" t="s">
        <v>40</v>
      </c>
      <c r="Q241" s="40" t="s">
        <v>88</v>
      </c>
      <c r="R241" s="40">
        <v>2020</v>
      </c>
      <c r="S241" s="40" t="s">
        <v>10</v>
      </c>
      <c r="T241" s="40" t="s">
        <v>89</v>
      </c>
      <c r="U241" s="40" t="s">
        <v>90</v>
      </c>
      <c r="V241" s="40" t="s">
        <v>91</v>
      </c>
      <c r="W241" s="40" t="s">
        <v>92</v>
      </c>
      <c r="X241" s="40" t="s">
        <v>93</v>
      </c>
      <c r="Y241" s="40" t="s">
        <v>96</v>
      </c>
      <c r="Z241" s="40">
        <v>199</v>
      </c>
      <c r="AA241" s="40">
        <v>284.57</v>
      </c>
    </row>
    <row r="242" spans="1:27" ht="18" customHeight="1" x14ac:dyDescent="0.25">
      <c r="A242" s="2">
        <v>2021</v>
      </c>
      <c r="B242" s="2" t="s">
        <v>4</v>
      </c>
      <c r="C242" s="2" t="s">
        <v>14</v>
      </c>
      <c r="D242" s="3" t="s">
        <v>36</v>
      </c>
      <c r="E242" s="4">
        <v>3566</v>
      </c>
      <c r="F242" s="4">
        <v>5492.76</v>
      </c>
      <c r="G242" s="4">
        <v>7140.5879999999997</v>
      </c>
      <c r="H242" s="4">
        <v>1098.5520000000001</v>
      </c>
      <c r="I242" s="5" t="s">
        <v>40</v>
      </c>
      <c r="Q242" s="40" t="s">
        <v>88</v>
      </c>
      <c r="R242" s="40">
        <v>2020</v>
      </c>
      <c r="S242" s="40" t="s">
        <v>10</v>
      </c>
      <c r="T242" s="40" t="s">
        <v>89</v>
      </c>
      <c r="U242" s="40" t="s">
        <v>90</v>
      </c>
      <c r="V242" s="40" t="s">
        <v>91</v>
      </c>
      <c r="W242" s="40" t="s">
        <v>92</v>
      </c>
      <c r="X242" s="40" t="s">
        <v>93</v>
      </c>
      <c r="Y242" s="40" t="s">
        <v>96</v>
      </c>
      <c r="Z242" s="40">
        <v>247</v>
      </c>
      <c r="AA242" s="40">
        <v>353.21</v>
      </c>
    </row>
    <row r="243" spans="1:27" ht="18" customHeight="1" x14ac:dyDescent="0.25">
      <c r="A243" s="2">
        <v>2021</v>
      </c>
      <c r="B243" s="2" t="s">
        <v>4</v>
      </c>
      <c r="C243" s="2" t="s">
        <v>14</v>
      </c>
      <c r="D243" s="3" t="s">
        <v>37</v>
      </c>
      <c r="E243" s="4">
        <v>2498</v>
      </c>
      <c r="F243" s="4">
        <v>9600</v>
      </c>
      <c r="G243" s="4">
        <v>12480</v>
      </c>
      <c r="H243" s="4">
        <v>1920</v>
      </c>
      <c r="I243" s="5" t="s">
        <v>40</v>
      </c>
      <c r="Q243" s="40" t="s">
        <v>97</v>
      </c>
      <c r="R243" s="40">
        <v>2020</v>
      </c>
      <c r="S243" s="40" t="s">
        <v>10</v>
      </c>
      <c r="T243" s="40" t="s">
        <v>89</v>
      </c>
      <c r="U243" s="40" t="s">
        <v>90</v>
      </c>
      <c r="V243" s="40" t="s">
        <v>91</v>
      </c>
      <c r="W243" s="40" t="s">
        <v>92</v>
      </c>
      <c r="X243" s="40" t="s">
        <v>93</v>
      </c>
      <c r="Y243" s="40" t="s">
        <v>96</v>
      </c>
      <c r="Z243" s="40">
        <v>169</v>
      </c>
      <c r="AA243" s="40">
        <v>241.67000000000002</v>
      </c>
    </row>
    <row r="244" spans="1:27" ht="18" customHeight="1" x14ac:dyDescent="0.25">
      <c r="A244" s="2">
        <v>2021</v>
      </c>
      <c r="B244" s="2" t="s">
        <v>4</v>
      </c>
      <c r="C244" s="2" t="s">
        <v>13</v>
      </c>
      <c r="D244" s="3" t="s">
        <v>35</v>
      </c>
      <c r="E244" s="4">
        <v>1245</v>
      </c>
      <c r="F244" s="4">
        <v>5492.6399999999994</v>
      </c>
      <c r="G244" s="4">
        <v>7140.4319999999989</v>
      </c>
      <c r="H244" s="4">
        <v>1098.528</v>
      </c>
      <c r="I244" s="5" t="s">
        <v>40</v>
      </c>
      <c r="Q244" s="40" t="s">
        <v>88</v>
      </c>
      <c r="R244" s="40">
        <v>2020</v>
      </c>
      <c r="S244" s="40" t="s">
        <v>10</v>
      </c>
      <c r="T244" s="40" t="s">
        <v>89</v>
      </c>
      <c r="U244" s="40" t="s">
        <v>90</v>
      </c>
      <c r="V244" s="40" t="s">
        <v>91</v>
      </c>
      <c r="W244" s="40" t="s">
        <v>92</v>
      </c>
      <c r="X244" s="40" t="s">
        <v>93</v>
      </c>
      <c r="Y244" s="40" t="s">
        <v>94</v>
      </c>
      <c r="Z244" s="40">
        <v>239</v>
      </c>
      <c r="AA244" s="40">
        <v>341.77</v>
      </c>
    </row>
    <row r="245" spans="1:27" ht="18" customHeight="1" x14ac:dyDescent="0.25">
      <c r="A245" s="2">
        <v>2021</v>
      </c>
      <c r="B245" s="2" t="s">
        <v>4</v>
      </c>
      <c r="C245" s="2" t="s">
        <v>38</v>
      </c>
      <c r="D245" s="6" t="s">
        <v>30</v>
      </c>
      <c r="E245" s="7">
        <v>644</v>
      </c>
      <c r="F245" s="7">
        <v>6892.2</v>
      </c>
      <c r="G245" s="7">
        <v>8959.86</v>
      </c>
      <c r="H245" s="4">
        <v>1378.44</v>
      </c>
      <c r="I245" s="5" t="s">
        <v>40</v>
      </c>
      <c r="Q245" s="40" t="s">
        <v>95</v>
      </c>
      <c r="R245" s="40">
        <v>2020</v>
      </c>
      <c r="S245" s="40" t="s">
        <v>10</v>
      </c>
      <c r="T245" s="40" t="s">
        <v>89</v>
      </c>
      <c r="U245" s="40" t="s">
        <v>90</v>
      </c>
      <c r="V245" s="40" t="s">
        <v>91</v>
      </c>
      <c r="W245" s="40" t="s">
        <v>92</v>
      </c>
      <c r="X245" s="40" t="s">
        <v>93</v>
      </c>
      <c r="Y245" s="40" t="s">
        <v>94</v>
      </c>
      <c r="Z245" s="40">
        <v>233</v>
      </c>
      <c r="AA245" s="40">
        <v>333.19</v>
      </c>
    </row>
    <row r="246" spans="1:27" ht="18" customHeight="1" x14ac:dyDescent="0.25">
      <c r="A246" s="2">
        <v>2021</v>
      </c>
      <c r="B246" s="2" t="s">
        <v>4</v>
      </c>
      <c r="C246" s="2" t="s">
        <v>12</v>
      </c>
      <c r="D246" s="6" t="s">
        <v>29</v>
      </c>
      <c r="E246" s="7">
        <v>643</v>
      </c>
      <c r="F246" s="7">
        <v>8400</v>
      </c>
      <c r="G246" s="7">
        <v>10920</v>
      </c>
      <c r="H246" s="4">
        <v>1680</v>
      </c>
      <c r="I246" s="5" t="s">
        <v>40</v>
      </c>
      <c r="Q246" s="40" t="s">
        <v>97</v>
      </c>
      <c r="R246" s="40">
        <v>2020</v>
      </c>
      <c r="S246" s="40" t="s">
        <v>10</v>
      </c>
      <c r="T246" s="40" t="s">
        <v>89</v>
      </c>
      <c r="U246" s="40" t="s">
        <v>90</v>
      </c>
      <c r="V246" s="40" t="s">
        <v>91</v>
      </c>
      <c r="W246" s="40" t="s">
        <v>92</v>
      </c>
      <c r="X246" s="40" t="s">
        <v>93</v>
      </c>
      <c r="Y246" s="40" t="s">
        <v>94</v>
      </c>
      <c r="Z246" s="40">
        <v>227</v>
      </c>
      <c r="AA246" s="40">
        <v>324.61</v>
      </c>
    </row>
    <row r="247" spans="1:27" ht="18" customHeight="1" x14ac:dyDescent="0.25">
      <c r="A247" s="2">
        <v>2021</v>
      </c>
      <c r="B247" s="2" t="s">
        <v>4</v>
      </c>
      <c r="C247" s="2" t="s">
        <v>38</v>
      </c>
      <c r="D247" s="6" t="s">
        <v>31</v>
      </c>
      <c r="E247" s="7">
        <v>455</v>
      </c>
      <c r="F247" s="7">
        <v>5494.3200000000006</v>
      </c>
      <c r="G247" s="7">
        <v>7142.6160000000009</v>
      </c>
      <c r="H247" s="4">
        <v>1098.8640000000003</v>
      </c>
      <c r="I247" s="5" t="s">
        <v>40</v>
      </c>
      <c r="Q247" s="40" t="s">
        <v>97</v>
      </c>
      <c r="R247" s="40">
        <v>2020</v>
      </c>
      <c r="S247" s="40" t="s">
        <v>10</v>
      </c>
      <c r="T247" s="40" t="s">
        <v>89</v>
      </c>
      <c r="U247" s="40" t="s">
        <v>90</v>
      </c>
      <c r="V247" s="40" t="s">
        <v>91</v>
      </c>
      <c r="W247" s="40" t="s">
        <v>92</v>
      </c>
      <c r="X247" s="40" t="s">
        <v>93</v>
      </c>
      <c r="Y247" s="40" t="s">
        <v>96</v>
      </c>
      <c r="Z247" s="40">
        <v>197</v>
      </c>
      <c r="AA247" s="40">
        <v>281.70999999999998</v>
      </c>
    </row>
    <row r="248" spans="1:27" ht="18" customHeight="1" x14ac:dyDescent="0.25">
      <c r="A248" s="2">
        <v>2021</v>
      </c>
      <c r="B248" s="2" t="s">
        <v>4</v>
      </c>
      <c r="C248" s="2" t="s">
        <v>12</v>
      </c>
      <c r="D248" s="6" t="s">
        <v>28</v>
      </c>
      <c r="E248" s="8">
        <v>345</v>
      </c>
      <c r="F248" s="8">
        <v>8400</v>
      </c>
      <c r="G248" s="8">
        <v>10920</v>
      </c>
      <c r="H248" s="4">
        <v>1680</v>
      </c>
      <c r="I248" s="5" t="s">
        <v>40</v>
      </c>
      <c r="Q248" s="40" t="s">
        <v>97</v>
      </c>
      <c r="R248" s="40">
        <v>2020</v>
      </c>
      <c r="S248" s="40" t="s">
        <v>10</v>
      </c>
      <c r="T248" s="40" t="s">
        <v>89</v>
      </c>
      <c r="U248" s="40" t="s">
        <v>90</v>
      </c>
      <c r="V248" s="40" t="s">
        <v>91</v>
      </c>
      <c r="W248" s="40" t="s">
        <v>92</v>
      </c>
      <c r="X248" s="40" t="s">
        <v>93</v>
      </c>
      <c r="Y248" s="40" t="s">
        <v>96</v>
      </c>
      <c r="Z248" s="40">
        <v>245</v>
      </c>
      <c r="AA248" s="40">
        <v>350.35</v>
      </c>
    </row>
    <row r="249" spans="1:27" ht="18" customHeight="1" x14ac:dyDescent="0.25">
      <c r="A249" s="2">
        <v>2021</v>
      </c>
      <c r="B249" s="2" t="s">
        <v>4</v>
      </c>
      <c r="C249" s="2" t="s">
        <v>13</v>
      </c>
      <c r="D249" s="3" t="s">
        <v>33</v>
      </c>
      <c r="E249" s="4">
        <v>122</v>
      </c>
      <c r="F249" s="4">
        <v>120</v>
      </c>
      <c r="G249" s="4">
        <v>156</v>
      </c>
      <c r="H249" s="4">
        <v>24</v>
      </c>
      <c r="I249" s="5" t="s">
        <v>40</v>
      </c>
      <c r="Q249" s="40" t="s">
        <v>98</v>
      </c>
      <c r="R249" s="40">
        <v>2020</v>
      </c>
      <c r="S249" s="40" t="s">
        <v>10</v>
      </c>
      <c r="T249" s="40" t="s">
        <v>89</v>
      </c>
      <c r="U249" s="40" t="s">
        <v>90</v>
      </c>
      <c r="V249" s="40" t="s">
        <v>91</v>
      </c>
      <c r="W249" s="40" t="s">
        <v>92</v>
      </c>
      <c r="X249" s="40" t="s">
        <v>93</v>
      </c>
      <c r="Y249" s="40" t="s">
        <v>96</v>
      </c>
      <c r="Z249" s="40">
        <v>778</v>
      </c>
      <c r="AA249" s="40">
        <v>1112.54</v>
      </c>
    </row>
    <row r="250" spans="1:27" ht="18" customHeight="1" x14ac:dyDescent="0.25">
      <c r="A250" s="2">
        <v>2021</v>
      </c>
      <c r="B250" s="2" t="s">
        <v>4</v>
      </c>
      <c r="C250" s="2" t="s">
        <v>15</v>
      </c>
      <c r="D250" s="6" t="s">
        <v>26</v>
      </c>
      <c r="E250" s="7">
        <v>78</v>
      </c>
      <c r="F250" s="7">
        <v>4577.2</v>
      </c>
      <c r="G250" s="7">
        <v>5126.4639999999999</v>
      </c>
      <c r="H250" s="4">
        <v>915.44</v>
      </c>
      <c r="I250" s="5" t="s">
        <v>40</v>
      </c>
      <c r="Q250" s="40" t="s">
        <v>95</v>
      </c>
      <c r="R250" s="40">
        <v>2020</v>
      </c>
      <c r="S250" s="40" t="s">
        <v>9</v>
      </c>
      <c r="T250" s="40" t="s">
        <v>89</v>
      </c>
      <c r="U250" s="40" t="s">
        <v>90</v>
      </c>
      <c r="V250" s="40" t="s">
        <v>91</v>
      </c>
      <c r="W250" s="40" t="s">
        <v>92</v>
      </c>
      <c r="X250" s="40" t="s">
        <v>93</v>
      </c>
      <c r="Y250" s="40" t="s">
        <v>94</v>
      </c>
      <c r="Z250" s="40">
        <v>254</v>
      </c>
      <c r="AA250" s="40">
        <v>526.24</v>
      </c>
    </row>
    <row r="251" spans="1:27" ht="18" customHeight="1" x14ac:dyDescent="0.25">
      <c r="A251" s="2">
        <v>2021</v>
      </c>
      <c r="B251" s="2" t="s">
        <v>4</v>
      </c>
      <c r="C251" s="2" t="s">
        <v>15</v>
      </c>
      <c r="D251" s="6" t="s">
        <v>24</v>
      </c>
      <c r="E251" s="7">
        <v>76</v>
      </c>
      <c r="F251" s="7">
        <v>4576.8999999999996</v>
      </c>
      <c r="G251" s="7">
        <v>5126.1279999999997</v>
      </c>
      <c r="H251" s="4">
        <v>915.38</v>
      </c>
      <c r="I251" s="5" t="s">
        <v>40</v>
      </c>
      <c r="Q251" s="40" t="s">
        <v>95</v>
      </c>
      <c r="R251" s="40">
        <v>2020</v>
      </c>
      <c r="S251" s="40" t="s">
        <v>9</v>
      </c>
      <c r="T251" s="40" t="s">
        <v>89</v>
      </c>
      <c r="U251" s="40" t="s">
        <v>90</v>
      </c>
      <c r="V251" s="40" t="s">
        <v>91</v>
      </c>
      <c r="W251" s="40" t="s">
        <v>92</v>
      </c>
      <c r="X251" s="40" t="s">
        <v>93</v>
      </c>
      <c r="Y251" s="40" t="s">
        <v>94</v>
      </c>
      <c r="Z251" s="40">
        <v>248</v>
      </c>
      <c r="AA251" s="40">
        <v>526.24</v>
      </c>
    </row>
    <row r="252" spans="1:27" ht="18" customHeight="1" x14ac:dyDescent="0.25">
      <c r="A252" s="2">
        <v>2021</v>
      </c>
      <c r="B252" s="2" t="s">
        <v>4</v>
      </c>
      <c r="C252" s="2" t="s">
        <v>15</v>
      </c>
      <c r="D252" s="6" t="s">
        <v>25</v>
      </c>
      <c r="E252" s="7">
        <v>46</v>
      </c>
      <c r="F252" s="7">
        <v>200</v>
      </c>
      <c r="G252" s="7">
        <v>224</v>
      </c>
      <c r="H252" s="4">
        <v>40</v>
      </c>
      <c r="I252" s="5" t="s">
        <v>40</v>
      </c>
      <c r="Q252" s="40" t="s">
        <v>95</v>
      </c>
      <c r="R252" s="40">
        <v>2020</v>
      </c>
      <c r="S252" s="40" t="s">
        <v>9</v>
      </c>
      <c r="T252" s="40" t="s">
        <v>89</v>
      </c>
      <c r="U252" s="40" t="s">
        <v>90</v>
      </c>
      <c r="V252" s="40" t="s">
        <v>91</v>
      </c>
      <c r="W252" s="40" t="s">
        <v>92</v>
      </c>
      <c r="X252" s="40" t="s">
        <v>93</v>
      </c>
      <c r="Y252" s="40" t="s">
        <v>96</v>
      </c>
      <c r="Z252" s="40">
        <v>206</v>
      </c>
      <c r="AA252" s="40">
        <v>294.58</v>
      </c>
    </row>
    <row r="253" spans="1:27" ht="18" customHeight="1" x14ac:dyDescent="0.25">
      <c r="A253" s="2">
        <v>2021</v>
      </c>
      <c r="B253" s="2" t="s">
        <v>4</v>
      </c>
      <c r="C253" s="2" t="s">
        <v>15</v>
      </c>
      <c r="D253" s="6" t="s">
        <v>23</v>
      </c>
      <c r="E253" s="7">
        <v>34</v>
      </c>
      <c r="F253" s="7">
        <v>4576.8</v>
      </c>
      <c r="G253" s="7">
        <v>5126.0160000000005</v>
      </c>
      <c r="H253" s="4">
        <v>915.36000000000013</v>
      </c>
      <c r="I253" s="5" t="s">
        <v>40</v>
      </c>
      <c r="Q253" s="40" t="s">
        <v>88</v>
      </c>
      <c r="R253" s="40">
        <v>2020</v>
      </c>
      <c r="S253" s="40" t="s">
        <v>9</v>
      </c>
      <c r="T253" s="40" t="s">
        <v>89</v>
      </c>
      <c r="U253" s="40" t="s">
        <v>90</v>
      </c>
      <c r="V253" s="40" t="s">
        <v>91</v>
      </c>
      <c r="W253" s="40" t="s">
        <v>92</v>
      </c>
      <c r="X253" s="40" t="s">
        <v>93</v>
      </c>
      <c r="Y253" s="40" t="s">
        <v>96</v>
      </c>
      <c r="Z253" s="40">
        <v>248</v>
      </c>
      <c r="AA253" s="40">
        <v>354.64</v>
      </c>
    </row>
    <row r="254" spans="1:27" ht="18" customHeight="1" x14ac:dyDescent="0.25">
      <c r="A254" s="2">
        <v>2021</v>
      </c>
      <c r="B254" s="2" t="s">
        <v>4</v>
      </c>
      <c r="C254" s="2" t="s">
        <v>13</v>
      </c>
      <c r="D254" s="3" t="s">
        <v>34</v>
      </c>
      <c r="E254" s="4">
        <v>7</v>
      </c>
      <c r="F254" s="4">
        <v>200</v>
      </c>
      <c r="G254" s="4">
        <v>224</v>
      </c>
      <c r="H254" s="4">
        <v>40</v>
      </c>
      <c r="I254" s="5" t="s">
        <v>40</v>
      </c>
      <c r="Q254" s="40" t="s">
        <v>97</v>
      </c>
      <c r="R254" s="40">
        <v>2020</v>
      </c>
      <c r="S254" s="40" t="s">
        <v>9</v>
      </c>
      <c r="T254" s="40" t="s">
        <v>89</v>
      </c>
      <c r="U254" s="40" t="s">
        <v>90</v>
      </c>
      <c r="V254" s="40" t="s">
        <v>91</v>
      </c>
      <c r="W254" s="40" t="s">
        <v>92</v>
      </c>
      <c r="X254" s="40" t="s">
        <v>93</v>
      </c>
      <c r="Y254" s="40" t="s">
        <v>96</v>
      </c>
      <c r="Z254" s="40">
        <v>176</v>
      </c>
      <c r="AA254" s="40">
        <v>251.68</v>
      </c>
    </row>
    <row r="255" spans="1:27" ht="18" customHeight="1" x14ac:dyDescent="0.25">
      <c r="A255" s="2">
        <v>2021</v>
      </c>
      <c r="B255" s="2" t="s">
        <v>4</v>
      </c>
      <c r="C255" s="2" t="s">
        <v>15</v>
      </c>
      <c r="D255" s="6" t="s">
        <v>27</v>
      </c>
      <c r="E255" s="7">
        <v>3</v>
      </c>
      <c r="F255" s="7">
        <v>4577.3</v>
      </c>
      <c r="G255" s="7">
        <v>5126.576</v>
      </c>
      <c r="H255" s="4">
        <v>915.46</v>
      </c>
      <c r="I255" s="5" t="s">
        <v>40</v>
      </c>
      <c r="Q255" s="40" t="s">
        <v>99</v>
      </c>
      <c r="R255" s="40">
        <v>2020</v>
      </c>
      <c r="S255" s="40" t="s">
        <v>9</v>
      </c>
      <c r="T255" s="40" t="s">
        <v>89</v>
      </c>
      <c r="U255" s="40" t="s">
        <v>90</v>
      </c>
      <c r="V255" s="40" t="s">
        <v>91</v>
      </c>
      <c r="W255" s="40" t="s">
        <v>92</v>
      </c>
      <c r="X255" s="40" t="s">
        <v>93</v>
      </c>
      <c r="Y255" s="40" t="s">
        <v>96</v>
      </c>
      <c r="Z255" s="40">
        <v>202</v>
      </c>
      <c r="AA255" s="40">
        <v>288.86</v>
      </c>
    </row>
    <row r="256" spans="1:27" ht="18" customHeight="1" x14ac:dyDescent="0.25">
      <c r="A256" s="2">
        <v>2021</v>
      </c>
      <c r="B256" s="2" t="s">
        <v>4</v>
      </c>
      <c r="C256" s="2" t="s">
        <v>32</v>
      </c>
      <c r="D256" s="6" t="s">
        <v>32</v>
      </c>
      <c r="E256" s="7">
        <v>2</v>
      </c>
      <c r="F256" s="7">
        <v>6600</v>
      </c>
      <c r="G256" s="7">
        <v>7392</v>
      </c>
      <c r="H256" s="4">
        <v>1320</v>
      </c>
      <c r="I256" s="5" t="s">
        <v>40</v>
      </c>
      <c r="Q256" s="40" t="s">
        <v>95</v>
      </c>
      <c r="R256" s="40">
        <v>2020</v>
      </c>
      <c r="S256" s="40" t="s">
        <v>9</v>
      </c>
      <c r="T256" s="40" t="s">
        <v>89</v>
      </c>
      <c r="U256" s="40" t="s">
        <v>90</v>
      </c>
      <c r="V256" s="40" t="s">
        <v>91</v>
      </c>
      <c r="W256" s="40" t="s">
        <v>92</v>
      </c>
      <c r="X256" s="40" t="s">
        <v>93</v>
      </c>
      <c r="Y256" s="40" t="s">
        <v>96</v>
      </c>
      <c r="Z256" s="40">
        <v>250</v>
      </c>
      <c r="AA256" s="40">
        <v>357.5</v>
      </c>
    </row>
    <row r="257" spans="1:27" ht="18" customHeight="1" x14ac:dyDescent="0.25">
      <c r="A257" s="2">
        <v>2021</v>
      </c>
      <c r="B257" s="2" t="s">
        <v>5</v>
      </c>
      <c r="C257" s="2" t="s">
        <v>14</v>
      </c>
      <c r="D257" s="3" t="s">
        <v>36</v>
      </c>
      <c r="E257" s="4">
        <v>3566</v>
      </c>
      <c r="F257" s="4">
        <v>4577.3</v>
      </c>
      <c r="G257" s="4">
        <v>5126.576</v>
      </c>
      <c r="H257" s="4">
        <v>915.46</v>
      </c>
      <c r="I257" s="5" t="s">
        <v>40</v>
      </c>
      <c r="Q257" s="40" t="s">
        <v>88</v>
      </c>
      <c r="R257" s="40">
        <v>2020</v>
      </c>
      <c r="S257" s="40" t="s">
        <v>9</v>
      </c>
      <c r="T257" s="40" t="s">
        <v>89</v>
      </c>
      <c r="U257" s="40" t="s">
        <v>90</v>
      </c>
      <c r="V257" s="40" t="s">
        <v>91</v>
      </c>
      <c r="W257" s="40" t="s">
        <v>92</v>
      </c>
      <c r="X257" s="40" t="s">
        <v>93</v>
      </c>
      <c r="Y257" s="40" t="s">
        <v>96</v>
      </c>
      <c r="Z257" s="40">
        <v>178</v>
      </c>
      <c r="AA257" s="40">
        <v>254.54</v>
      </c>
    </row>
    <row r="258" spans="1:27" ht="18" customHeight="1" x14ac:dyDescent="0.25">
      <c r="A258" s="2">
        <v>2021</v>
      </c>
      <c r="B258" s="2" t="s">
        <v>5</v>
      </c>
      <c r="C258" s="2" t="s">
        <v>14</v>
      </c>
      <c r="D258" s="3" t="s">
        <v>37</v>
      </c>
      <c r="E258" s="4">
        <v>2498</v>
      </c>
      <c r="F258" s="4">
        <v>8000</v>
      </c>
      <c r="G258" s="4">
        <v>8960</v>
      </c>
      <c r="H258" s="4">
        <v>1600</v>
      </c>
      <c r="I258" s="5" t="s">
        <v>40</v>
      </c>
      <c r="Q258" s="40" t="s">
        <v>88</v>
      </c>
      <c r="R258" s="40">
        <v>2020</v>
      </c>
      <c r="S258" s="40" t="s">
        <v>9</v>
      </c>
      <c r="T258" s="40" t="s">
        <v>89</v>
      </c>
      <c r="U258" s="40" t="s">
        <v>90</v>
      </c>
      <c r="V258" s="40" t="s">
        <v>91</v>
      </c>
      <c r="W258" s="40" t="s">
        <v>92</v>
      </c>
      <c r="X258" s="40" t="s">
        <v>93</v>
      </c>
      <c r="Y258" s="40" t="s">
        <v>96</v>
      </c>
      <c r="Z258" s="40">
        <v>258</v>
      </c>
      <c r="AA258" s="40">
        <v>526.24</v>
      </c>
    </row>
    <row r="259" spans="1:27" ht="18" customHeight="1" x14ac:dyDescent="0.25">
      <c r="A259" s="2">
        <v>2021</v>
      </c>
      <c r="B259" s="2" t="s">
        <v>5</v>
      </c>
      <c r="C259" s="2" t="s">
        <v>13</v>
      </c>
      <c r="D259" s="3" t="s">
        <v>35</v>
      </c>
      <c r="E259" s="4">
        <v>1245</v>
      </c>
      <c r="F259" s="4">
        <v>4577.2</v>
      </c>
      <c r="G259" s="4">
        <v>5126.4639999999999</v>
      </c>
      <c r="H259" s="4">
        <v>915.44</v>
      </c>
      <c r="I259" s="5" t="s">
        <v>40</v>
      </c>
      <c r="Q259" s="40" t="s">
        <v>88</v>
      </c>
      <c r="R259" s="40">
        <v>2020</v>
      </c>
      <c r="S259" s="40" t="s">
        <v>9</v>
      </c>
      <c r="T259" s="40" t="s">
        <v>89</v>
      </c>
      <c r="U259" s="40" t="s">
        <v>90</v>
      </c>
      <c r="V259" s="40" t="s">
        <v>91</v>
      </c>
      <c r="W259" s="40" t="s">
        <v>92</v>
      </c>
      <c r="X259" s="40" t="s">
        <v>93</v>
      </c>
      <c r="Y259" s="40" t="s">
        <v>96</v>
      </c>
      <c r="Z259" s="40">
        <v>252</v>
      </c>
      <c r="AA259" s="40">
        <v>526.24</v>
      </c>
    </row>
    <row r="260" spans="1:27" ht="18" customHeight="1" x14ac:dyDescent="0.25">
      <c r="A260" s="2">
        <v>2021</v>
      </c>
      <c r="B260" s="2" t="s">
        <v>5</v>
      </c>
      <c r="C260" s="2" t="s">
        <v>38</v>
      </c>
      <c r="D260" s="6" t="s">
        <v>30</v>
      </c>
      <c r="E260" s="7">
        <v>644</v>
      </c>
      <c r="F260" s="7">
        <v>5743.5</v>
      </c>
      <c r="G260" s="7">
        <v>6432.72</v>
      </c>
      <c r="H260" s="4">
        <v>1148.7</v>
      </c>
      <c r="I260" s="5" t="s">
        <v>40</v>
      </c>
      <c r="Q260" s="40" t="s">
        <v>88</v>
      </c>
      <c r="R260" s="40">
        <v>2020</v>
      </c>
      <c r="S260" s="40" t="s">
        <v>9</v>
      </c>
      <c r="T260" s="40" t="s">
        <v>89</v>
      </c>
      <c r="U260" s="40" t="s">
        <v>90</v>
      </c>
      <c r="V260" s="40" t="s">
        <v>91</v>
      </c>
      <c r="W260" s="40" t="s">
        <v>92</v>
      </c>
      <c r="X260" s="40" t="s">
        <v>93</v>
      </c>
      <c r="Y260" s="40" t="s">
        <v>94</v>
      </c>
      <c r="Z260" s="40">
        <v>246</v>
      </c>
      <c r="AA260" s="40">
        <v>526.24</v>
      </c>
    </row>
    <row r="261" spans="1:27" ht="18" customHeight="1" x14ac:dyDescent="0.25">
      <c r="A261" s="2">
        <v>2021</v>
      </c>
      <c r="B261" s="2" t="s">
        <v>5</v>
      </c>
      <c r="C261" s="2" t="s">
        <v>12</v>
      </c>
      <c r="D261" s="6" t="s">
        <v>29</v>
      </c>
      <c r="E261" s="7">
        <v>643</v>
      </c>
      <c r="F261" s="7">
        <v>7000</v>
      </c>
      <c r="G261" s="7">
        <v>7840</v>
      </c>
      <c r="H261" s="4">
        <v>1400</v>
      </c>
      <c r="I261" s="5" t="s">
        <v>40</v>
      </c>
      <c r="Q261" s="40" t="s">
        <v>97</v>
      </c>
      <c r="R261" s="40">
        <v>2020</v>
      </c>
      <c r="S261" s="40" t="s">
        <v>9</v>
      </c>
      <c r="T261" s="40" t="s">
        <v>89</v>
      </c>
      <c r="U261" s="40" t="s">
        <v>90</v>
      </c>
      <c r="V261" s="40" t="s">
        <v>91</v>
      </c>
      <c r="W261" s="40" t="s">
        <v>92</v>
      </c>
      <c r="X261" s="40" t="s">
        <v>93</v>
      </c>
      <c r="Y261" s="40" t="s">
        <v>96</v>
      </c>
      <c r="Z261" s="40">
        <v>682</v>
      </c>
      <c r="AA261" s="40">
        <v>975.26</v>
      </c>
    </row>
    <row r="262" spans="1:27" ht="18" customHeight="1" x14ac:dyDescent="0.25">
      <c r="A262" s="2">
        <v>2021</v>
      </c>
      <c r="B262" s="2" t="s">
        <v>5</v>
      </c>
      <c r="C262" s="2" t="s">
        <v>38</v>
      </c>
      <c r="D262" s="6" t="s">
        <v>31</v>
      </c>
      <c r="E262" s="7">
        <v>455</v>
      </c>
      <c r="F262" s="7">
        <v>4578.6000000000004</v>
      </c>
      <c r="G262" s="7">
        <v>5128.0320000000002</v>
      </c>
      <c r="H262" s="4">
        <v>915.72000000000014</v>
      </c>
      <c r="I262" s="5" t="s">
        <v>40</v>
      </c>
      <c r="Q262" s="40" t="s">
        <v>95</v>
      </c>
      <c r="R262" s="40">
        <v>2020</v>
      </c>
      <c r="S262" s="40" t="s">
        <v>9</v>
      </c>
      <c r="T262" s="40" t="s">
        <v>89</v>
      </c>
      <c r="U262" s="40" t="s">
        <v>90</v>
      </c>
      <c r="V262" s="40" t="s">
        <v>91</v>
      </c>
      <c r="W262" s="40" t="s">
        <v>92</v>
      </c>
      <c r="X262" s="40" t="s">
        <v>93</v>
      </c>
      <c r="Y262" s="40" t="s">
        <v>96</v>
      </c>
      <c r="Z262" s="40">
        <v>715</v>
      </c>
      <c r="AA262" s="40">
        <v>1022.45</v>
      </c>
    </row>
    <row r="263" spans="1:27" ht="18" customHeight="1" x14ac:dyDescent="0.25">
      <c r="A263" s="2">
        <v>2021</v>
      </c>
      <c r="B263" s="2" t="s">
        <v>5</v>
      </c>
      <c r="C263" s="2" t="s">
        <v>12</v>
      </c>
      <c r="D263" s="6" t="s">
        <v>28</v>
      </c>
      <c r="E263" s="8">
        <v>345</v>
      </c>
      <c r="F263" s="8">
        <v>7000</v>
      </c>
      <c r="G263" s="8">
        <v>7840</v>
      </c>
      <c r="H263" s="4">
        <v>1400</v>
      </c>
      <c r="I263" s="5" t="s">
        <v>40</v>
      </c>
      <c r="Q263" s="40" t="s">
        <v>95</v>
      </c>
      <c r="R263" s="40">
        <v>2020</v>
      </c>
      <c r="S263" s="40" t="s">
        <v>9</v>
      </c>
      <c r="T263" s="40" t="s">
        <v>89</v>
      </c>
      <c r="U263" s="40" t="s">
        <v>90</v>
      </c>
      <c r="V263" s="40" t="s">
        <v>91</v>
      </c>
      <c r="W263" s="40" t="s">
        <v>92</v>
      </c>
      <c r="X263" s="40" t="s">
        <v>93</v>
      </c>
      <c r="Y263" s="40" t="s">
        <v>96</v>
      </c>
      <c r="Z263" s="40">
        <v>255</v>
      </c>
      <c r="AA263" s="40">
        <v>364.65</v>
      </c>
    </row>
    <row r="264" spans="1:27" ht="18" customHeight="1" x14ac:dyDescent="0.25">
      <c r="A264" s="2">
        <v>2021</v>
      </c>
      <c r="B264" s="2" t="s">
        <v>5</v>
      </c>
      <c r="C264" s="2" t="s">
        <v>13</v>
      </c>
      <c r="D264" s="3" t="s">
        <v>33</v>
      </c>
      <c r="E264" s="4">
        <v>122</v>
      </c>
      <c r="F264" s="4">
        <v>100</v>
      </c>
      <c r="G264" s="4">
        <v>112</v>
      </c>
      <c r="H264" s="4">
        <v>20</v>
      </c>
      <c r="I264" s="5" t="s">
        <v>40</v>
      </c>
      <c r="Q264" s="40" t="s">
        <v>95</v>
      </c>
      <c r="R264" s="40">
        <v>2020</v>
      </c>
      <c r="S264" s="40" t="s">
        <v>9</v>
      </c>
      <c r="T264" s="40" t="s">
        <v>89</v>
      </c>
      <c r="U264" s="40" t="s">
        <v>90</v>
      </c>
      <c r="V264" s="40" t="s">
        <v>91</v>
      </c>
      <c r="W264" s="40" t="s">
        <v>92</v>
      </c>
      <c r="X264" s="40" t="s">
        <v>93</v>
      </c>
      <c r="Y264" s="40" t="s">
        <v>96</v>
      </c>
      <c r="Z264" s="40">
        <v>249</v>
      </c>
      <c r="AA264" s="40">
        <v>356.07</v>
      </c>
    </row>
    <row r="265" spans="1:27" ht="18" customHeight="1" x14ac:dyDescent="0.25">
      <c r="A265" s="2">
        <v>2021</v>
      </c>
      <c r="B265" s="2" t="s">
        <v>5</v>
      </c>
      <c r="C265" s="2" t="s">
        <v>15</v>
      </c>
      <c r="D265" s="6" t="s">
        <v>26</v>
      </c>
      <c r="E265" s="7">
        <v>78</v>
      </c>
      <c r="F265" s="7">
        <v>4577.2</v>
      </c>
      <c r="G265" s="7">
        <v>5126.4639999999999</v>
      </c>
      <c r="H265" s="4">
        <v>915.44</v>
      </c>
      <c r="I265" s="5" t="s">
        <v>40</v>
      </c>
      <c r="Q265" s="40" t="s">
        <v>88</v>
      </c>
      <c r="R265" s="40">
        <v>2020</v>
      </c>
      <c r="S265" s="40" t="s">
        <v>9</v>
      </c>
      <c r="T265" s="40" t="s">
        <v>89</v>
      </c>
      <c r="U265" s="40" t="s">
        <v>90</v>
      </c>
      <c r="V265" s="40" t="s">
        <v>91</v>
      </c>
      <c r="W265" s="40" t="s">
        <v>92</v>
      </c>
      <c r="X265" s="40" t="s">
        <v>93</v>
      </c>
      <c r="Y265" s="40" t="s">
        <v>94</v>
      </c>
      <c r="Z265" s="40">
        <v>243</v>
      </c>
      <c r="AA265" s="40">
        <v>347.49</v>
      </c>
    </row>
    <row r="266" spans="1:27" ht="18" customHeight="1" x14ac:dyDescent="0.25">
      <c r="A266" s="2">
        <v>2021</v>
      </c>
      <c r="B266" s="2" t="s">
        <v>5</v>
      </c>
      <c r="C266" s="2" t="s">
        <v>15</v>
      </c>
      <c r="D266" s="6" t="s">
        <v>24</v>
      </c>
      <c r="E266" s="7">
        <v>5034.5899999999992</v>
      </c>
      <c r="F266" s="7">
        <v>4576.8999999999996</v>
      </c>
      <c r="G266" s="7">
        <v>5126.1279999999997</v>
      </c>
      <c r="H266" s="4">
        <v>915.38</v>
      </c>
      <c r="I266" s="5" t="s">
        <v>40</v>
      </c>
      <c r="Q266" s="40" t="s">
        <v>88</v>
      </c>
      <c r="R266" s="40">
        <v>2020</v>
      </c>
      <c r="S266" s="40" t="s">
        <v>9</v>
      </c>
      <c r="T266" s="40" t="s">
        <v>89</v>
      </c>
      <c r="U266" s="40" t="s">
        <v>90</v>
      </c>
      <c r="V266" s="40" t="s">
        <v>91</v>
      </c>
      <c r="W266" s="40" t="s">
        <v>92</v>
      </c>
      <c r="X266" s="40" t="s">
        <v>93</v>
      </c>
      <c r="Y266" s="40" t="s">
        <v>96</v>
      </c>
      <c r="Z266" s="40">
        <v>755</v>
      </c>
      <c r="AA266" s="40">
        <v>526.24</v>
      </c>
    </row>
    <row r="267" spans="1:27" ht="18" customHeight="1" x14ac:dyDescent="0.25">
      <c r="A267" s="2">
        <v>2021</v>
      </c>
      <c r="B267" s="2" t="s">
        <v>5</v>
      </c>
      <c r="C267" s="2" t="s">
        <v>15</v>
      </c>
      <c r="D267" s="6" t="s">
        <v>25</v>
      </c>
      <c r="E267" s="7">
        <v>220</v>
      </c>
      <c r="F267" s="7">
        <v>200</v>
      </c>
      <c r="G267" s="7">
        <v>224</v>
      </c>
      <c r="H267" s="4">
        <v>40</v>
      </c>
      <c r="I267" s="5" t="s">
        <v>40</v>
      </c>
      <c r="Q267" s="40" t="s">
        <v>97</v>
      </c>
      <c r="R267" s="40">
        <v>2020</v>
      </c>
      <c r="S267" s="40" t="s">
        <v>9</v>
      </c>
      <c r="T267" s="40" t="s">
        <v>89</v>
      </c>
      <c r="U267" s="40" t="s">
        <v>90</v>
      </c>
      <c r="V267" s="40" t="s">
        <v>91</v>
      </c>
      <c r="W267" s="40" t="s">
        <v>92</v>
      </c>
      <c r="X267" s="40" t="s">
        <v>93</v>
      </c>
      <c r="Y267" s="40" t="s">
        <v>96</v>
      </c>
      <c r="Z267" s="40">
        <v>808</v>
      </c>
      <c r="AA267" s="40">
        <v>526.24</v>
      </c>
    </row>
    <row r="268" spans="1:27" ht="18" customHeight="1" x14ac:dyDescent="0.25">
      <c r="A268" s="2">
        <v>2021</v>
      </c>
      <c r="B268" s="2" t="s">
        <v>5</v>
      </c>
      <c r="C268" s="2" t="s">
        <v>15</v>
      </c>
      <c r="D268" s="6" t="s">
        <v>23</v>
      </c>
      <c r="E268" s="7">
        <v>5034.4800000000005</v>
      </c>
      <c r="F268" s="7">
        <v>4576.8</v>
      </c>
      <c r="G268" s="7">
        <v>5126.0160000000005</v>
      </c>
      <c r="H268" s="4">
        <v>915.36000000000013</v>
      </c>
      <c r="I268" s="5" t="s">
        <v>40</v>
      </c>
      <c r="Q268" s="40" t="s">
        <v>88</v>
      </c>
      <c r="R268" s="40">
        <v>2020</v>
      </c>
      <c r="S268" s="40" t="s">
        <v>9</v>
      </c>
      <c r="T268" s="40" t="s">
        <v>89</v>
      </c>
      <c r="U268" s="40" t="s">
        <v>90</v>
      </c>
      <c r="V268" s="40" t="s">
        <v>91</v>
      </c>
      <c r="W268" s="40" t="s">
        <v>92</v>
      </c>
      <c r="X268" s="40" t="s">
        <v>93</v>
      </c>
      <c r="Y268" s="40" t="s">
        <v>96</v>
      </c>
      <c r="Z268" s="40">
        <v>205</v>
      </c>
      <c r="AA268" s="40">
        <v>293.14999999999998</v>
      </c>
    </row>
    <row r="269" spans="1:27" ht="18" customHeight="1" x14ac:dyDescent="0.25">
      <c r="A269" s="2">
        <v>2021</v>
      </c>
      <c r="B269" s="2" t="s">
        <v>5</v>
      </c>
      <c r="C269" s="2" t="s">
        <v>13</v>
      </c>
      <c r="D269" s="3" t="s">
        <v>34</v>
      </c>
      <c r="E269" s="4">
        <v>220</v>
      </c>
      <c r="F269" s="4">
        <v>200</v>
      </c>
      <c r="G269" s="4">
        <v>224</v>
      </c>
      <c r="H269" s="4">
        <v>40</v>
      </c>
      <c r="I269" s="5" t="s">
        <v>40</v>
      </c>
      <c r="Q269" s="40" t="s">
        <v>88</v>
      </c>
      <c r="R269" s="40">
        <v>2020</v>
      </c>
      <c r="S269" s="40" t="s">
        <v>9</v>
      </c>
      <c r="T269" s="40" t="s">
        <v>89</v>
      </c>
      <c r="U269" s="40" t="s">
        <v>90</v>
      </c>
      <c r="V269" s="40" t="s">
        <v>91</v>
      </c>
      <c r="W269" s="40" t="s">
        <v>92</v>
      </c>
      <c r="X269" s="40" t="s">
        <v>93</v>
      </c>
      <c r="Y269" s="40" t="s">
        <v>96</v>
      </c>
      <c r="Z269" s="40">
        <v>253</v>
      </c>
      <c r="AA269" s="40">
        <v>361.78999999999996</v>
      </c>
    </row>
    <row r="270" spans="1:27" ht="18" customHeight="1" x14ac:dyDescent="0.25">
      <c r="A270" s="2">
        <v>2021</v>
      </c>
      <c r="B270" s="2" t="s">
        <v>5</v>
      </c>
      <c r="C270" s="2" t="s">
        <v>32</v>
      </c>
      <c r="D270" s="6" t="s">
        <v>32</v>
      </c>
      <c r="E270" s="7">
        <v>7260</v>
      </c>
      <c r="F270" s="7">
        <v>6600</v>
      </c>
      <c r="G270" s="7">
        <v>7392</v>
      </c>
      <c r="H270" s="4">
        <v>1320</v>
      </c>
      <c r="I270" s="5" t="s">
        <v>40</v>
      </c>
      <c r="Q270" s="40" t="s">
        <v>99</v>
      </c>
      <c r="R270" s="40">
        <v>2020</v>
      </c>
      <c r="S270" s="40" t="s">
        <v>9</v>
      </c>
      <c r="T270" s="40" t="s">
        <v>89</v>
      </c>
      <c r="U270" s="40" t="s">
        <v>90</v>
      </c>
      <c r="V270" s="40" t="s">
        <v>91</v>
      </c>
      <c r="W270" s="40" t="s">
        <v>92</v>
      </c>
      <c r="X270" s="40" t="s">
        <v>93</v>
      </c>
      <c r="Y270" s="40" t="s">
        <v>96</v>
      </c>
      <c r="Z270" s="40">
        <v>175</v>
      </c>
      <c r="AA270" s="40">
        <v>250.25</v>
      </c>
    </row>
    <row r="271" spans="1:27" ht="18" customHeight="1" x14ac:dyDescent="0.25">
      <c r="A271" s="2">
        <v>2021</v>
      </c>
      <c r="B271" s="2" t="s">
        <v>5</v>
      </c>
      <c r="C271" s="2" t="s">
        <v>15</v>
      </c>
      <c r="D271" s="6" t="s">
        <v>27</v>
      </c>
      <c r="E271" s="7">
        <v>5035.0300000000007</v>
      </c>
      <c r="F271" s="7">
        <v>4577.3</v>
      </c>
      <c r="G271" s="7">
        <v>5126.576</v>
      </c>
      <c r="H271" s="4">
        <v>915.46</v>
      </c>
      <c r="I271" s="5" t="s">
        <v>40</v>
      </c>
      <c r="Q271" s="40" t="s">
        <v>98</v>
      </c>
      <c r="R271" s="40">
        <v>2020</v>
      </c>
      <c r="S271" s="40" t="s">
        <v>9</v>
      </c>
      <c r="T271" s="40" t="s">
        <v>89</v>
      </c>
      <c r="U271" s="40" t="s">
        <v>90</v>
      </c>
      <c r="V271" s="40" t="s">
        <v>91</v>
      </c>
      <c r="W271" s="40" t="s">
        <v>92</v>
      </c>
      <c r="X271" s="40" t="s">
        <v>93</v>
      </c>
      <c r="Y271" s="40" t="s">
        <v>94</v>
      </c>
      <c r="Z271" s="40">
        <v>257</v>
      </c>
      <c r="AA271" s="40">
        <v>367.51</v>
      </c>
    </row>
    <row r="272" spans="1:27" ht="18" customHeight="1" x14ac:dyDescent="0.25">
      <c r="A272" s="2">
        <v>2021</v>
      </c>
      <c r="B272" s="2" t="s">
        <v>6</v>
      </c>
      <c r="C272" s="2" t="s">
        <v>14</v>
      </c>
      <c r="D272" s="3" t="s">
        <v>36</v>
      </c>
      <c r="E272" s="4">
        <v>5035.0300000000007</v>
      </c>
      <c r="F272" s="4">
        <v>4577.3</v>
      </c>
      <c r="G272" s="4">
        <v>5126.576</v>
      </c>
      <c r="H272" s="4">
        <v>915.46</v>
      </c>
      <c r="I272" s="5" t="s">
        <v>40</v>
      </c>
      <c r="Q272" s="40" t="s">
        <v>98</v>
      </c>
      <c r="R272" s="40">
        <v>2020</v>
      </c>
      <c r="S272" s="40" t="s">
        <v>9</v>
      </c>
      <c r="T272" s="40" t="s">
        <v>89</v>
      </c>
      <c r="U272" s="40" t="s">
        <v>90</v>
      </c>
      <c r="V272" s="40" t="s">
        <v>91</v>
      </c>
      <c r="W272" s="40" t="s">
        <v>92</v>
      </c>
      <c r="X272" s="40" t="s">
        <v>93</v>
      </c>
      <c r="Y272" s="40" t="s">
        <v>94</v>
      </c>
      <c r="Z272" s="40">
        <v>251</v>
      </c>
      <c r="AA272" s="40">
        <v>358.93</v>
      </c>
    </row>
    <row r="273" spans="1:27" ht="18" customHeight="1" x14ac:dyDescent="0.25">
      <c r="A273" s="2">
        <v>2021</v>
      </c>
      <c r="B273" s="2" t="s">
        <v>6</v>
      </c>
      <c r="C273" s="2" t="s">
        <v>14</v>
      </c>
      <c r="D273" s="3" t="s">
        <v>37</v>
      </c>
      <c r="E273" s="4">
        <v>8800</v>
      </c>
      <c r="F273" s="4">
        <v>8000</v>
      </c>
      <c r="G273" s="4">
        <v>8960</v>
      </c>
      <c r="H273" s="4">
        <v>1600</v>
      </c>
      <c r="I273" s="5" t="s">
        <v>40</v>
      </c>
      <c r="Q273" s="40" t="s">
        <v>95</v>
      </c>
      <c r="R273" s="40">
        <v>2020</v>
      </c>
      <c r="S273" s="40" t="s">
        <v>9</v>
      </c>
      <c r="T273" s="40" t="s">
        <v>89</v>
      </c>
      <c r="U273" s="40" t="s">
        <v>90</v>
      </c>
      <c r="V273" s="40" t="s">
        <v>91</v>
      </c>
      <c r="W273" s="40" t="s">
        <v>92</v>
      </c>
      <c r="X273" s="40" t="s">
        <v>93</v>
      </c>
      <c r="Y273" s="40" t="s">
        <v>94</v>
      </c>
      <c r="Z273" s="40">
        <v>245</v>
      </c>
      <c r="AA273" s="40">
        <v>350.35</v>
      </c>
    </row>
    <row r="274" spans="1:27" ht="18" customHeight="1" x14ac:dyDescent="0.25">
      <c r="A274" s="2">
        <v>2021</v>
      </c>
      <c r="B274" s="2" t="s">
        <v>6</v>
      </c>
      <c r="C274" s="2" t="s">
        <v>13</v>
      </c>
      <c r="D274" s="3" t="s">
        <v>35</v>
      </c>
      <c r="E274" s="4">
        <v>5034.92</v>
      </c>
      <c r="F274" s="4">
        <v>4577.2</v>
      </c>
      <c r="G274" s="4">
        <v>5126.4639999999999</v>
      </c>
      <c r="H274" s="4">
        <v>915.44</v>
      </c>
      <c r="I274" s="5" t="s">
        <v>40</v>
      </c>
      <c r="Q274" s="40" t="s">
        <v>97</v>
      </c>
      <c r="R274" s="40">
        <v>2020</v>
      </c>
      <c r="S274" s="40" t="s">
        <v>9</v>
      </c>
      <c r="T274" s="40" t="s">
        <v>89</v>
      </c>
      <c r="U274" s="40" t="s">
        <v>90</v>
      </c>
      <c r="V274" s="40" t="s">
        <v>91</v>
      </c>
      <c r="W274" s="40" t="s">
        <v>92</v>
      </c>
      <c r="X274" s="40" t="s">
        <v>93</v>
      </c>
      <c r="Y274" s="40" t="s">
        <v>96</v>
      </c>
      <c r="Z274" s="40">
        <v>203</v>
      </c>
      <c r="AA274" s="40">
        <v>290.28999999999996</v>
      </c>
    </row>
    <row r="275" spans="1:27" ht="18" customHeight="1" x14ac:dyDescent="0.25">
      <c r="A275" s="2">
        <v>2021</v>
      </c>
      <c r="B275" s="2" t="s">
        <v>6</v>
      </c>
      <c r="C275" s="2" t="s">
        <v>38</v>
      </c>
      <c r="D275" s="6" t="s">
        <v>30</v>
      </c>
      <c r="E275" s="7">
        <v>644</v>
      </c>
      <c r="F275" s="7">
        <v>5743.5</v>
      </c>
      <c r="G275" s="7">
        <v>6432.72</v>
      </c>
      <c r="H275" s="4">
        <v>1148.7</v>
      </c>
      <c r="I275" s="5" t="s">
        <v>40</v>
      </c>
      <c r="Q275" s="40" t="s">
        <v>88</v>
      </c>
      <c r="R275" s="40">
        <v>2020</v>
      </c>
      <c r="S275" s="40" t="s">
        <v>9</v>
      </c>
      <c r="T275" s="40" t="s">
        <v>89</v>
      </c>
      <c r="U275" s="40" t="s">
        <v>90</v>
      </c>
      <c r="V275" s="40" t="s">
        <v>91</v>
      </c>
      <c r="W275" s="40" t="s">
        <v>92</v>
      </c>
      <c r="X275" s="40" t="s">
        <v>93</v>
      </c>
      <c r="Y275" s="40" t="s">
        <v>96</v>
      </c>
      <c r="Z275" s="40">
        <v>251</v>
      </c>
      <c r="AA275" s="40">
        <v>358.93</v>
      </c>
    </row>
    <row r="276" spans="1:27" ht="18" customHeight="1" x14ac:dyDescent="0.25">
      <c r="A276" s="2">
        <v>2021</v>
      </c>
      <c r="B276" s="2" t="s">
        <v>6</v>
      </c>
      <c r="C276" s="2" t="s">
        <v>12</v>
      </c>
      <c r="D276" s="6" t="s">
        <v>29</v>
      </c>
      <c r="E276" s="7">
        <v>643</v>
      </c>
      <c r="F276" s="7">
        <v>7000</v>
      </c>
      <c r="G276" s="7">
        <v>7840</v>
      </c>
      <c r="H276" s="4">
        <v>1400</v>
      </c>
      <c r="I276" s="5" t="s">
        <v>40</v>
      </c>
      <c r="Q276" s="40" t="s">
        <v>95</v>
      </c>
      <c r="R276" s="40">
        <v>2020</v>
      </c>
      <c r="S276" s="40" t="s">
        <v>9</v>
      </c>
      <c r="T276" s="40" t="s">
        <v>89</v>
      </c>
      <c r="U276" s="40" t="s">
        <v>90</v>
      </c>
      <c r="V276" s="40" t="s">
        <v>91</v>
      </c>
      <c r="W276" s="40" t="s">
        <v>92</v>
      </c>
      <c r="X276" s="40" t="s">
        <v>93</v>
      </c>
      <c r="Y276" s="40" t="s">
        <v>96</v>
      </c>
      <c r="Z276" s="40">
        <v>777</v>
      </c>
      <c r="AA276" s="40">
        <v>1111.1100000000001</v>
      </c>
    </row>
    <row r="277" spans="1:27" ht="18" customHeight="1" x14ac:dyDescent="0.25">
      <c r="A277" s="2">
        <v>2021</v>
      </c>
      <c r="B277" s="2" t="s">
        <v>6</v>
      </c>
      <c r="C277" s="2" t="s">
        <v>38</v>
      </c>
      <c r="D277" s="6" t="s">
        <v>31</v>
      </c>
      <c r="E277" s="7">
        <v>455</v>
      </c>
      <c r="F277" s="7">
        <v>4578.6000000000004</v>
      </c>
      <c r="G277" s="7">
        <v>5128.0320000000002</v>
      </c>
      <c r="H277" s="4">
        <v>915.72000000000014</v>
      </c>
      <c r="I277" s="5" t="s">
        <v>40</v>
      </c>
      <c r="Q277" s="40" t="s">
        <v>88</v>
      </c>
      <c r="R277" s="40">
        <v>2020</v>
      </c>
      <c r="S277" s="40" t="s">
        <v>8</v>
      </c>
      <c r="T277" s="40" t="s">
        <v>89</v>
      </c>
      <c r="U277" s="40" t="s">
        <v>90</v>
      </c>
      <c r="V277" s="40" t="s">
        <v>91</v>
      </c>
      <c r="W277" s="40" t="s">
        <v>92</v>
      </c>
      <c r="X277" s="40" t="s">
        <v>93</v>
      </c>
      <c r="Y277" s="40" t="s">
        <v>94</v>
      </c>
      <c r="Z277" s="40">
        <v>272</v>
      </c>
      <c r="AA277" s="40">
        <v>526.24</v>
      </c>
    </row>
    <row r="278" spans="1:27" ht="18" customHeight="1" x14ac:dyDescent="0.25">
      <c r="A278" s="2">
        <v>2021</v>
      </c>
      <c r="B278" s="2" t="s">
        <v>6</v>
      </c>
      <c r="C278" s="2" t="s">
        <v>12</v>
      </c>
      <c r="D278" s="6" t="s">
        <v>28</v>
      </c>
      <c r="E278" s="8">
        <v>345</v>
      </c>
      <c r="F278" s="8">
        <v>7000</v>
      </c>
      <c r="G278" s="8">
        <v>7840</v>
      </c>
      <c r="H278" s="4">
        <v>1400</v>
      </c>
      <c r="I278" s="5" t="s">
        <v>40</v>
      </c>
      <c r="Q278" s="40" t="s">
        <v>88</v>
      </c>
      <c r="R278" s="40">
        <v>2020</v>
      </c>
      <c r="S278" s="40" t="s">
        <v>8</v>
      </c>
      <c r="T278" s="40" t="s">
        <v>89</v>
      </c>
      <c r="U278" s="40" t="s">
        <v>90</v>
      </c>
      <c r="V278" s="40" t="s">
        <v>91</v>
      </c>
      <c r="W278" s="40" t="s">
        <v>92</v>
      </c>
      <c r="X278" s="40" t="s">
        <v>93</v>
      </c>
      <c r="Y278" s="40" t="s">
        <v>94</v>
      </c>
      <c r="Z278" s="40">
        <v>266</v>
      </c>
      <c r="AA278" s="40">
        <v>526.24</v>
      </c>
    </row>
    <row r="279" spans="1:27" ht="18" customHeight="1" x14ac:dyDescent="0.25">
      <c r="A279" s="2">
        <v>2021</v>
      </c>
      <c r="B279" s="2" t="s">
        <v>6</v>
      </c>
      <c r="C279" s="2" t="s">
        <v>13</v>
      </c>
      <c r="D279" s="3" t="s">
        <v>33</v>
      </c>
      <c r="E279" s="4">
        <v>122</v>
      </c>
      <c r="F279" s="4">
        <v>100</v>
      </c>
      <c r="G279" s="4">
        <v>112</v>
      </c>
      <c r="H279" s="4">
        <v>20</v>
      </c>
      <c r="I279" s="5" t="s">
        <v>40</v>
      </c>
      <c r="Q279" s="40" t="s">
        <v>88</v>
      </c>
      <c r="R279" s="40">
        <v>2020</v>
      </c>
      <c r="S279" s="40" t="s">
        <v>8</v>
      </c>
      <c r="T279" s="40" t="s">
        <v>89</v>
      </c>
      <c r="U279" s="40" t="s">
        <v>90</v>
      </c>
      <c r="V279" s="40" t="s">
        <v>91</v>
      </c>
      <c r="W279" s="40" t="s">
        <v>92</v>
      </c>
      <c r="X279" s="40" t="s">
        <v>93</v>
      </c>
      <c r="Y279" s="40" t="s">
        <v>94</v>
      </c>
      <c r="Z279" s="40">
        <v>260</v>
      </c>
      <c r="AA279" s="40">
        <v>526.24</v>
      </c>
    </row>
    <row r="280" spans="1:27" ht="18" customHeight="1" x14ac:dyDescent="0.25">
      <c r="A280" s="2">
        <v>2021</v>
      </c>
      <c r="B280" s="2" t="s">
        <v>6</v>
      </c>
      <c r="C280" s="2" t="s">
        <v>15</v>
      </c>
      <c r="D280" s="6" t="s">
        <v>26</v>
      </c>
      <c r="E280" s="7">
        <v>78</v>
      </c>
      <c r="F280" s="7">
        <v>4577.2</v>
      </c>
      <c r="G280" s="7">
        <v>5126.4639999999999</v>
      </c>
      <c r="H280" s="4">
        <v>915.44</v>
      </c>
      <c r="I280" s="5" t="s">
        <v>40</v>
      </c>
      <c r="Q280" s="40" t="s">
        <v>97</v>
      </c>
      <c r="R280" s="40">
        <v>2020</v>
      </c>
      <c r="S280" s="40" t="s">
        <v>8</v>
      </c>
      <c r="T280" s="40" t="s">
        <v>89</v>
      </c>
      <c r="U280" s="40" t="s">
        <v>90</v>
      </c>
      <c r="V280" s="40" t="s">
        <v>91</v>
      </c>
      <c r="W280" s="40" t="s">
        <v>92</v>
      </c>
      <c r="X280" s="40" t="s">
        <v>93</v>
      </c>
      <c r="Y280" s="40" t="s">
        <v>96</v>
      </c>
      <c r="Z280" s="40">
        <v>254</v>
      </c>
      <c r="AA280" s="40">
        <v>363.22</v>
      </c>
    </row>
    <row r="281" spans="1:27" ht="18" customHeight="1" x14ac:dyDescent="0.25">
      <c r="A281" s="2">
        <v>2021</v>
      </c>
      <c r="B281" s="2" t="s">
        <v>6</v>
      </c>
      <c r="C281" s="2" t="s">
        <v>15</v>
      </c>
      <c r="D281" s="6" t="s">
        <v>24</v>
      </c>
      <c r="E281" s="7">
        <v>76</v>
      </c>
      <c r="F281" s="7">
        <v>4576.8999999999996</v>
      </c>
      <c r="G281" s="7">
        <v>5126.1279999999997</v>
      </c>
      <c r="H281" s="4">
        <v>915.38</v>
      </c>
      <c r="I281" s="5" t="s">
        <v>40</v>
      </c>
      <c r="Q281" s="40" t="s">
        <v>88</v>
      </c>
      <c r="R281" s="40">
        <v>2020</v>
      </c>
      <c r="S281" s="40" t="s">
        <v>8</v>
      </c>
      <c r="T281" s="40" t="s">
        <v>89</v>
      </c>
      <c r="U281" s="40" t="s">
        <v>90</v>
      </c>
      <c r="V281" s="40" t="s">
        <v>91</v>
      </c>
      <c r="W281" s="40" t="s">
        <v>92</v>
      </c>
      <c r="X281" s="40" t="s">
        <v>93</v>
      </c>
      <c r="Y281" s="40" t="s">
        <v>96</v>
      </c>
      <c r="Z281" s="40">
        <v>182</v>
      </c>
      <c r="AA281" s="40">
        <v>260.26</v>
      </c>
    </row>
    <row r="282" spans="1:27" ht="18" customHeight="1" x14ac:dyDescent="0.25">
      <c r="A282" s="2">
        <v>2021</v>
      </c>
      <c r="B282" s="2" t="s">
        <v>6</v>
      </c>
      <c r="C282" s="2" t="s">
        <v>15</v>
      </c>
      <c r="D282" s="6" t="s">
        <v>25</v>
      </c>
      <c r="E282" s="7">
        <v>46</v>
      </c>
      <c r="F282" s="7">
        <v>200</v>
      </c>
      <c r="G282" s="7">
        <v>224</v>
      </c>
      <c r="H282" s="4">
        <v>40</v>
      </c>
      <c r="I282" s="5" t="s">
        <v>40</v>
      </c>
      <c r="Q282" s="40" t="s">
        <v>98</v>
      </c>
      <c r="R282" s="40">
        <v>2020</v>
      </c>
      <c r="S282" s="40" t="s">
        <v>8</v>
      </c>
      <c r="T282" s="40" t="s">
        <v>89</v>
      </c>
      <c r="U282" s="40" t="s">
        <v>90</v>
      </c>
      <c r="V282" s="40" t="s">
        <v>91</v>
      </c>
      <c r="W282" s="40" t="s">
        <v>92</v>
      </c>
      <c r="X282" s="40" t="s">
        <v>93</v>
      </c>
      <c r="Y282" s="40" t="s">
        <v>96</v>
      </c>
      <c r="Z282" s="40">
        <v>208</v>
      </c>
      <c r="AA282" s="40">
        <v>297.44</v>
      </c>
    </row>
    <row r="283" spans="1:27" ht="18" customHeight="1" x14ac:dyDescent="0.25">
      <c r="A283" s="2">
        <v>2021</v>
      </c>
      <c r="B283" s="2" t="s">
        <v>6</v>
      </c>
      <c r="C283" s="2" t="s">
        <v>15</v>
      </c>
      <c r="D283" s="6" t="s">
        <v>23</v>
      </c>
      <c r="E283" s="7">
        <v>34</v>
      </c>
      <c r="F283" s="7">
        <v>4576.8</v>
      </c>
      <c r="G283" s="7">
        <v>5126.0160000000005</v>
      </c>
      <c r="H283" s="4">
        <v>915.36000000000013</v>
      </c>
      <c r="I283" s="5" t="s">
        <v>40</v>
      </c>
      <c r="Q283" s="40" t="s">
        <v>98</v>
      </c>
      <c r="R283" s="40">
        <v>2020</v>
      </c>
      <c r="S283" s="40" t="s">
        <v>8</v>
      </c>
      <c r="T283" s="40" t="s">
        <v>89</v>
      </c>
      <c r="U283" s="40" t="s">
        <v>90</v>
      </c>
      <c r="V283" s="40" t="s">
        <v>91</v>
      </c>
      <c r="W283" s="40" t="s">
        <v>92</v>
      </c>
      <c r="X283" s="40" t="s">
        <v>93</v>
      </c>
      <c r="Y283" s="40" t="s">
        <v>96</v>
      </c>
      <c r="Z283" s="40">
        <v>256</v>
      </c>
      <c r="AA283" s="40">
        <v>366.08</v>
      </c>
    </row>
    <row r="284" spans="1:27" ht="18" customHeight="1" x14ac:dyDescent="0.25">
      <c r="A284" s="2">
        <v>2021</v>
      </c>
      <c r="B284" s="2" t="s">
        <v>6</v>
      </c>
      <c r="C284" s="2" t="s">
        <v>13</v>
      </c>
      <c r="D284" s="3" t="s">
        <v>34</v>
      </c>
      <c r="E284" s="4">
        <v>7</v>
      </c>
      <c r="F284" s="4">
        <v>200</v>
      </c>
      <c r="G284" s="4">
        <v>224</v>
      </c>
      <c r="H284" s="4">
        <v>40</v>
      </c>
      <c r="I284" s="5" t="s">
        <v>40</v>
      </c>
      <c r="Q284" s="40" t="s">
        <v>97</v>
      </c>
      <c r="R284" s="40">
        <v>2020</v>
      </c>
      <c r="S284" s="40" t="s">
        <v>8</v>
      </c>
      <c r="T284" s="40" t="s">
        <v>89</v>
      </c>
      <c r="U284" s="40" t="s">
        <v>90</v>
      </c>
      <c r="V284" s="40" t="s">
        <v>91</v>
      </c>
      <c r="W284" s="40" t="s">
        <v>92</v>
      </c>
      <c r="X284" s="40" t="s">
        <v>93</v>
      </c>
      <c r="Y284" s="40" t="s">
        <v>96</v>
      </c>
      <c r="Z284" s="40">
        <v>184</v>
      </c>
      <c r="AA284" s="40">
        <v>263.12</v>
      </c>
    </row>
    <row r="285" spans="1:27" ht="18" customHeight="1" x14ac:dyDescent="0.25">
      <c r="A285" s="2">
        <v>2021</v>
      </c>
      <c r="B285" s="2" t="s">
        <v>6</v>
      </c>
      <c r="C285" s="2" t="s">
        <v>15</v>
      </c>
      <c r="D285" s="6" t="s">
        <v>27</v>
      </c>
      <c r="E285" s="7">
        <v>3</v>
      </c>
      <c r="F285" s="7">
        <v>4577.3</v>
      </c>
      <c r="G285" s="7">
        <v>5126.576</v>
      </c>
      <c r="H285" s="4">
        <v>915.46</v>
      </c>
      <c r="I285" s="5" t="s">
        <v>40</v>
      </c>
      <c r="Q285" s="40" t="s">
        <v>99</v>
      </c>
      <c r="R285" s="40">
        <v>2020</v>
      </c>
      <c r="S285" s="40" t="s">
        <v>8</v>
      </c>
      <c r="T285" s="40" t="s">
        <v>89</v>
      </c>
      <c r="U285" s="40" t="s">
        <v>90</v>
      </c>
      <c r="V285" s="40" t="s">
        <v>91</v>
      </c>
      <c r="W285" s="40" t="s">
        <v>92</v>
      </c>
      <c r="X285" s="40" t="s">
        <v>93</v>
      </c>
      <c r="Y285" s="40" t="s">
        <v>96</v>
      </c>
      <c r="Z285" s="40">
        <v>270</v>
      </c>
      <c r="AA285" s="40">
        <v>526.24</v>
      </c>
    </row>
    <row r="286" spans="1:27" ht="18" customHeight="1" x14ac:dyDescent="0.25">
      <c r="A286" s="2">
        <v>2021</v>
      </c>
      <c r="B286" s="2" t="s">
        <v>6</v>
      </c>
      <c r="C286" s="2" t="s">
        <v>32</v>
      </c>
      <c r="D286" s="6" t="s">
        <v>32</v>
      </c>
      <c r="E286" s="7">
        <v>2</v>
      </c>
      <c r="F286" s="7">
        <v>6600</v>
      </c>
      <c r="G286" s="7">
        <v>7392</v>
      </c>
      <c r="H286" s="4">
        <v>1320</v>
      </c>
      <c r="I286" s="5" t="s">
        <v>40</v>
      </c>
      <c r="Q286" s="40" t="s">
        <v>88</v>
      </c>
      <c r="R286" s="40">
        <v>2020</v>
      </c>
      <c r="S286" s="40" t="s">
        <v>8</v>
      </c>
      <c r="T286" s="40" t="s">
        <v>89</v>
      </c>
      <c r="U286" s="40" t="s">
        <v>90</v>
      </c>
      <c r="V286" s="40" t="s">
        <v>91</v>
      </c>
      <c r="W286" s="40" t="s">
        <v>92</v>
      </c>
      <c r="X286" s="40" t="s">
        <v>93</v>
      </c>
      <c r="Y286" s="40" t="s">
        <v>96</v>
      </c>
      <c r="Z286" s="40">
        <v>264</v>
      </c>
      <c r="AA286" s="40">
        <v>526.24</v>
      </c>
    </row>
    <row r="287" spans="1:27" ht="18" customHeight="1" x14ac:dyDescent="0.25">
      <c r="A287" s="2">
        <v>2021</v>
      </c>
      <c r="B287" s="2" t="s">
        <v>7</v>
      </c>
      <c r="C287" s="2" t="s">
        <v>14</v>
      </c>
      <c r="D287" s="3" t="s">
        <v>36</v>
      </c>
      <c r="E287" s="4">
        <v>3566</v>
      </c>
      <c r="F287" s="4">
        <v>4577.3</v>
      </c>
      <c r="G287" s="4">
        <v>5126.576</v>
      </c>
      <c r="H287" s="4">
        <v>915.46</v>
      </c>
      <c r="I287" s="5" t="s">
        <v>40</v>
      </c>
      <c r="Q287" s="40" t="s">
        <v>98</v>
      </c>
      <c r="R287" s="40">
        <v>2020</v>
      </c>
      <c r="S287" s="40" t="s">
        <v>8</v>
      </c>
      <c r="T287" s="40" t="s">
        <v>89</v>
      </c>
      <c r="U287" s="40" t="s">
        <v>90</v>
      </c>
      <c r="V287" s="40" t="s">
        <v>91</v>
      </c>
      <c r="W287" s="40" t="s">
        <v>92</v>
      </c>
      <c r="X287" s="40" t="s">
        <v>93</v>
      </c>
      <c r="Y287" s="40" t="s">
        <v>96</v>
      </c>
      <c r="Z287" s="40">
        <v>681</v>
      </c>
      <c r="AA287" s="40">
        <v>973.82999999999993</v>
      </c>
    </row>
    <row r="288" spans="1:27" ht="18" customHeight="1" x14ac:dyDescent="0.25">
      <c r="A288" s="2">
        <v>2021</v>
      </c>
      <c r="B288" s="2" t="s">
        <v>7</v>
      </c>
      <c r="C288" s="2" t="s">
        <v>14</v>
      </c>
      <c r="D288" s="3" t="s">
        <v>37</v>
      </c>
      <c r="E288" s="4">
        <v>2498</v>
      </c>
      <c r="F288" s="4">
        <v>8000</v>
      </c>
      <c r="G288" s="4">
        <v>8960</v>
      </c>
      <c r="H288" s="4">
        <v>1600</v>
      </c>
      <c r="I288" s="5" t="s">
        <v>40</v>
      </c>
      <c r="Q288" s="40" t="s">
        <v>88</v>
      </c>
      <c r="R288" s="40">
        <v>2020</v>
      </c>
      <c r="S288" s="40" t="s">
        <v>8</v>
      </c>
      <c r="T288" s="40" t="s">
        <v>89</v>
      </c>
      <c r="U288" s="40" t="s">
        <v>90</v>
      </c>
      <c r="V288" s="40" t="s">
        <v>91</v>
      </c>
      <c r="W288" s="40" t="s">
        <v>92</v>
      </c>
      <c r="X288" s="40" t="s">
        <v>93</v>
      </c>
      <c r="Y288" s="40" t="s">
        <v>96</v>
      </c>
      <c r="Z288" s="40">
        <v>714</v>
      </c>
      <c r="AA288" s="40">
        <v>1021.02</v>
      </c>
    </row>
    <row r="289" spans="1:27" ht="18" customHeight="1" x14ac:dyDescent="0.25">
      <c r="A289" s="2">
        <v>2021</v>
      </c>
      <c r="B289" s="2" t="s">
        <v>7</v>
      </c>
      <c r="C289" s="2" t="s">
        <v>13</v>
      </c>
      <c r="D289" s="3" t="s">
        <v>35</v>
      </c>
      <c r="E289" s="4">
        <v>1245</v>
      </c>
      <c r="F289" s="4">
        <v>4577.2</v>
      </c>
      <c r="G289" s="4">
        <v>5126.4639999999999</v>
      </c>
      <c r="H289" s="4">
        <v>915.44</v>
      </c>
      <c r="I289" s="5" t="s">
        <v>40</v>
      </c>
      <c r="Q289" s="40" t="s">
        <v>88</v>
      </c>
      <c r="R289" s="40">
        <v>2020</v>
      </c>
      <c r="S289" s="40" t="s">
        <v>8</v>
      </c>
      <c r="T289" s="40" t="s">
        <v>89</v>
      </c>
      <c r="U289" s="40" t="s">
        <v>90</v>
      </c>
      <c r="V289" s="40" t="s">
        <v>91</v>
      </c>
      <c r="W289" s="40" t="s">
        <v>92</v>
      </c>
      <c r="X289" s="40" t="s">
        <v>93</v>
      </c>
      <c r="Y289" s="40" t="s">
        <v>96</v>
      </c>
      <c r="Z289" s="40">
        <v>768</v>
      </c>
      <c r="AA289" s="40">
        <v>1098.24</v>
      </c>
    </row>
    <row r="290" spans="1:27" ht="18" customHeight="1" x14ac:dyDescent="0.25">
      <c r="A290" s="2">
        <v>2021</v>
      </c>
      <c r="B290" s="2" t="s">
        <v>7</v>
      </c>
      <c r="C290" s="2" t="s">
        <v>38</v>
      </c>
      <c r="D290" s="6" t="s">
        <v>30</v>
      </c>
      <c r="E290" s="7">
        <v>644</v>
      </c>
      <c r="F290" s="7">
        <v>5743.5</v>
      </c>
      <c r="G290" s="7">
        <v>6432.72</v>
      </c>
      <c r="H290" s="4">
        <v>1148.7</v>
      </c>
      <c r="I290" s="5" t="s">
        <v>40</v>
      </c>
      <c r="Q290" s="40" t="s">
        <v>88</v>
      </c>
      <c r="R290" s="40">
        <v>2020</v>
      </c>
      <c r="S290" s="40" t="s">
        <v>8</v>
      </c>
      <c r="T290" s="40" t="s">
        <v>89</v>
      </c>
      <c r="U290" s="40" t="s">
        <v>90</v>
      </c>
      <c r="V290" s="40" t="s">
        <v>91</v>
      </c>
      <c r="W290" s="40" t="s">
        <v>92</v>
      </c>
      <c r="X290" s="40" t="s">
        <v>93</v>
      </c>
      <c r="Y290" s="40" t="s">
        <v>96</v>
      </c>
      <c r="Z290" s="40">
        <v>273</v>
      </c>
      <c r="AA290" s="40">
        <v>390.39</v>
      </c>
    </row>
    <row r="291" spans="1:27" ht="18" customHeight="1" x14ac:dyDescent="0.25">
      <c r="A291" s="2">
        <v>2021</v>
      </c>
      <c r="B291" s="2" t="s">
        <v>7</v>
      </c>
      <c r="C291" s="2" t="s">
        <v>12</v>
      </c>
      <c r="D291" s="6" t="s">
        <v>29</v>
      </c>
      <c r="E291" s="7">
        <v>643</v>
      </c>
      <c r="F291" s="7">
        <v>7000</v>
      </c>
      <c r="G291" s="7">
        <v>7840</v>
      </c>
      <c r="H291" s="4">
        <v>1400</v>
      </c>
      <c r="I291" s="5" t="s">
        <v>40</v>
      </c>
      <c r="Q291" s="40" t="s">
        <v>98</v>
      </c>
      <c r="R291" s="40">
        <v>2020</v>
      </c>
      <c r="S291" s="40" t="s">
        <v>8</v>
      </c>
      <c r="T291" s="40" t="s">
        <v>89</v>
      </c>
      <c r="U291" s="40" t="s">
        <v>90</v>
      </c>
      <c r="V291" s="40" t="s">
        <v>91</v>
      </c>
      <c r="W291" s="40" t="s">
        <v>92</v>
      </c>
      <c r="X291" s="40" t="s">
        <v>93</v>
      </c>
      <c r="Y291" s="40" t="s">
        <v>96</v>
      </c>
      <c r="Z291" s="40">
        <v>267</v>
      </c>
      <c r="AA291" s="40">
        <v>381.81</v>
      </c>
    </row>
    <row r="292" spans="1:27" ht="18" customHeight="1" x14ac:dyDescent="0.25">
      <c r="A292" s="2">
        <v>2021</v>
      </c>
      <c r="B292" s="2" t="s">
        <v>7</v>
      </c>
      <c r="C292" s="2" t="s">
        <v>38</v>
      </c>
      <c r="D292" s="6" t="s">
        <v>31</v>
      </c>
      <c r="E292" s="7">
        <v>455</v>
      </c>
      <c r="F292" s="7">
        <v>5036.46</v>
      </c>
      <c r="G292" s="7">
        <v>5128.0320000000002</v>
      </c>
      <c r="H292" s="4">
        <v>1007.292</v>
      </c>
      <c r="I292" s="5" t="s">
        <v>40</v>
      </c>
      <c r="Q292" s="40" t="s">
        <v>97</v>
      </c>
      <c r="R292" s="40">
        <v>2020</v>
      </c>
      <c r="S292" s="40" t="s">
        <v>8</v>
      </c>
      <c r="T292" s="40" t="s">
        <v>89</v>
      </c>
      <c r="U292" s="40" t="s">
        <v>90</v>
      </c>
      <c r="V292" s="40" t="s">
        <v>91</v>
      </c>
      <c r="W292" s="40" t="s">
        <v>92</v>
      </c>
      <c r="X292" s="40" t="s">
        <v>93</v>
      </c>
      <c r="Y292" s="40" t="s">
        <v>96</v>
      </c>
      <c r="Z292" s="40">
        <v>261</v>
      </c>
      <c r="AA292" s="40">
        <v>373.23</v>
      </c>
    </row>
    <row r="293" spans="1:27" ht="18" customHeight="1" x14ac:dyDescent="0.25">
      <c r="A293" s="2">
        <v>2021</v>
      </c>
      <c r="B293" s="2" t="s">
        <v>7</v>
      </c>
      <c r="C293" s="2" t="s">
        <v>12</v>
      </c>
      <c r="D293" s="6" t="s">
        <v>28</v>
      </c>
      <c r="E293" s="8">
        <v>345</v>
      </c>
      <c r="F293" s="8">
        <v>7700</v>
      </c>
      <c r="G293" s="8">
        <v>7840</v>
      </c>
      <c r="H293" s="4">
        <v>1540</v>
      </c>
      <c r="I293" s="5" t="s">
        <v>40</v>
      </c>
      <c r="Q293" s="40" t="s">
        <v>88</v>
      </c>
      <c r="R293" s="40">
        <v>2020</v>
      </c>
      <c r="S293" s="40" t="s">
        <v>8</v>
      </c>
      <c r="T293" s="40" t="s">
        <v>89</v>
      </c>
      <c r="U293" s="40" t="s">
        <v>90</v>
      </c>
      <c r="V293" s="40" t="s">
        <v>91</v>
      </c>
      <c r="W293" s="40" t="s">
        <v>92</v>
      </c>
      <c r="X293" s="40" t="s">
        <v>93</v>
      </c>
      <c r="Y293" s="40" t="s">
        <v>96</v>
      </c>
      <c r="Z293" s="40">
        <v>207</v>
      </c>
      <c r="AA293" s="40">
        <v>296.01</v>
      </c>
    </row>
    <row r="294" spans="1:27" ht="18" customHeight="1" x14ac:dyDescent="0.25">
      <c r="A294" s="2">
        <v>2021</v>
      </c>
      <c r="B294" s="2" t="s">
        <v>7</v>
      </c>
      <c r="C294" s="2" t="s">
        <v>13</v>
      </c>
      <c r="D294" s="3" t="s">
        <v>33</v>
      </c>
      <c r="E294" s="4">
        <v>122</v>
      </c>
      <c r="F294" s="4">
        <v>110</v>
      </c>
      <c r="G294" s="4">
        <v>112</v>
      </c>
      <c r="H294" s="4">
        <v>22</v>
      </c>
      <c r="I294" s="5" t="s">
        <v>40</v>
      </c>
      <c r="Q294" s="40" t="s">
        <v>88</v>
      </c>
      <c r="R294" s="40">
        <v>2020</v>
      </c>
      <c r="S294" s="40" t="s">
        <v>8</v>
      </c>
      <c r="T294" s="40" t="s">
        <v>89</v>
      </c>
      <c r="U294" s="40" t="s">
        <v>90</v>
      </c>
      <c r="V294" s="40" t="s">
        <v>91</v>
      </c>
      <c r="W294" s="40" t="s">
        <v>92</v>
      </c>
      <c r="X294" s="40" t="s">
        <v>93</v>
      </c>
      <c r="Y294" s="40" t="s">
        <v>96</v>
      </c>
      <c r="Z294" s="40">
        <v>754</v>
      </c>
      <c r="AA294" s="40">
        <v>526.24</v>
      </c>
    </row>
    <row r="295" spans="1:27" ht="18" customHeight="1" x14ac:dyDescent="0.25">
      <c r="A295" s="2">
        <v>2021</v>
      </c>
      <c r="B295" s="2" t="s">
        <v>7</v>
      </c>
      <c r="C295" s="2" t="s">
        <v>15</v>
      </c>
      <c r="D295" s="6" t="s">
        <v>26</v>
      </c>
      <c r="E295" s="7">
        <v>78</v>
      </c>
      <c r="F295" s="7">
        <v>5034.92</v>
      </c>
      <c r="G295" s="7">
        <v>5126.4639999999999</v>
      </c>
      <c r="H295" s="4">
        <v>1006.984</v>
      </c>
      <c r="I295" s="5" t="s">
        <v>40</v>
      </c>
      <c r="Q295" s="40" t="s">
        <v>98</v>
      </c>
      <c r="R295" s="40">
        <v>2020</v>
      </c>
      <c r="S295" s="40" t="s">
        <v>8</v>
      </c>
      <c r="T295" s="40" t="s">
        <v>89</v>
      </c>
      <c r="U295" s="40" t="s">
        <v>90</v>
      </c>
      <c r="V295" s="40" t="s">
        <v>91</v>
      </c>
      <c r="W295" s="40" t="s">
        <v>92</v>
      </c>
      <c r="X295" s="40" t="s">
        <v>93</v>
      </c>
      <c r="Y295" s="40" t="s">
        <v>96</v>
      </c>
      <c r="Z295" s="40">
        <v>807</v>
      </c>
      <c r="AA295" s="40">
        <v>526.24</v>
      </c>
    </row>
    <row r="296" spans="1:27" ht="18" customHeight="1" x14ac:dyDescent="0.25">
      <c r="A296" s="2">
        <v>2021</v>
      </c>
      <c r="B296" s="2" t="s">
        <v>7</v>
      </c>
      <c r="C296" s="2" t="s">
        <v>15</v>
      </c>
      <c r="D296" s="6" t="s">
        <v>24</v>
      </c>
      <c r="E296" s="7">
        <v>76</v>
      </c>
      <c r="F296" s="7">
        <v>5034.5899999999992</v>
      </c>
      <c r="G296" s="7">
        <v>5126.1279999999997</v>
      </c>
      <c r="H296" s="4">
        <v>1006.9179999999999</v>
      </c>
      <c r="I296" s="5" t="s">
        <v>40</v>
      </c>
      <c r="Q296" s="40" t="s">
        <v>97</v>
      </c>
      <c r="R296" s="40">
        <v>2020</v>
      </c>
      <c r="S296" s="40" t="s">
        <v>8</v>
      </c>
      <c r="T296" s="40" t="s">
        <v>89</v>
      </c>
      <c r="U296" s="40" t="s">
        <v>90</v>
      </c>
      <c r="V296" s="40" t="s">
        <v>91</v>
      </c>
      <c r="W296" s="40" t="s">
        <v>92</v>
      </c>
      <c r="X296" s="40" t="s">
        <v>93</v>
      </c>
      <c r="Y296" s="40" t="s">
        <v>96</v>
      </c>
      <c r="Z296" s="40">
        <v>211</v>
      </c>
      <c r="AA296" s="40">
        <v>301.73</v>
      </c>
    </row>
    <row r="297" spans="1:27" ht="18" customHeight="1" x14ac:dyDescent="0.25">
      <c r="A297" s="2">
        <v>2021</v>
      </c>
      <c r="B297" s="2" t="s">
        <v>7</v>
      </c>
      <c r="C297" s="2" t="s">
        <v>15</v>
      </c>
      <c r="D297" s="6" t="s">
        <v>25</v>
      </c>
      <c r="E297" s="7">
        <v>46</v>
      </c>
      <c r="F297" s="7">
        <v>230</v>
      </c>
      <c r="G297" s="7">
        <v>224</v>
      </c>
      <c r="H297" s="4">
        <v>46</v>
      </c>
      <c r="I297" s="5" t="s">
        <v>40</v>
      </c>
      <c r="Q297" s="40" t="s">
        <v>98</v>
      </c>
      <c r="R297" s="40">
        <v>2020</v>
      </c>
      <c r="S297" s="40" t="s">
        <v>8</v>
      </c>
      <c r="T297" s="40" t="s">
        <v>89</v>
      </c>
      <c r="U297" s="40" t="s">
        <v>90</v>
      </c>
      <c r="V297" s="40" t="s">
        <v>91</v>
      </c>
      <c r="W297" s="40" t="s">
        <v>92</v>
      </c>
      <c r="X297" s="40" t="s">
        <v>93</v>
      </c>
      <c r="Y297" s="40" t="s">
        <v>96</v>
      </c>
      <c r="Z297" s="40">
        <v>181</v>
      </c>
      <c r="AA297" s="40">
        <v>258.83</v>
      </c>
    </row>
    <row r="298" spans="1:27" ht="18" customHeight="1" x14ac:dyDescent="0.25">
      <c r="A298" s="2">
        <v>2021</v>
      </c>
      <c r="B298" s="2" t="s">
        <v>7</v>
      </c>
      <c r="C298" s="2" t="s">
        <v>15</v>
      </c>
      <c r="D298" s="6" t="s">
        <v>23</v>
      </c>
      <c r="E298" s="7">
        <v>34</v>
      </c>
      <c r="F298" s="7">
        <v>5263.32</v>
      </c>
      <c r="G298" s="7">
        <v>5126.0160000000005</v>
      </c>
      <c r="H298" s="4">
        <v>1052.664</v>
      </c>
      <c r="I298" s="5" t="s">
        <v>40</v>
      </c>
      <c r="Q298" s="40" t="s">
        <v>88</v>
      </c>
      <c r="R298" s="40">
        <v>2020</v>
      </c>
      <c r="S298" s="40" t="s">
        <v>8</v>
      </c>
      <c r="T298" s="40" t="s">
        <v>89</v>
      </c>
      <c r="U298" s="40" t="s">
        <v>90</v>
      </c>
      <c r="V298" s="40" t="s">
        <v>91</v>
      </c>
      <c r="W298" s="40" t="s">
        <v>92</v>
      </c>
      <c r="X298" s="40" t="s">
        <v>93</v>
      </c>
      <c r="Y298" s="40" t="s">
        <v>94</v>
      </c>
      <c r="Z298" s="40">
        <v>269</v>
      </c>
      <c r="AA298" s="40">
        <v>384.67</v>
      </c>
    </row>
    <row r="299" spans="1:27" ht="18" customHeight="1" x14ac:dyDescent="0.25">
      <c r="A299" s="2">
        <v>2021</v>
      </c>
      <c r="B299" s="2" t="s">
        <v>7</v>
      </c>
      <c r="C299" s="2" t="s">
        <v>13</v>
      </c>
      <c r="D299" s="3" t="s">
        <v>34</v>
      </c>
      <c r="E299" s="4">
        <v>7</v>
      </c>
      <c r="F299" s="4">
        <v>230</v>
      </c>
      <c r="G299" s="4">
        <v>224</v>
      </c>
      <c r="H299" s="4">
        <v>46</v>
      </c>
      <c r="I299" s="5" t="s">
        <v>42</v>
      </c>
      <c r="Q299" s="40" t="s">
        <v>95</v>
      </c>
      <c r="R299" s="40">
        <v>2020</v>
      </c>
      <c r="S299" s="40" t="s">
        <v>8</v>
      </c>
      <c r="T299" s="40" t="s">
        <v>89</v>
      </c>
      <c r="U299" s="40" t="s">
        <v>90</v>
      </c>
      <c r="V299" s="40" t="s">
        <v>91</v>
      </c>
      <c r="W299" s="40" t="s">
        <v>92</v>
      </c>
      <c r="X299" s="40" t="s">
        <v>93</v>
      </c>
      <c r="Y299" s="40" t="s">
        <v>94</v>
      </c>
      <c r="Z299" s="40">
        <v>263</v>
      </c>
      <c r="AA299" s="40">
        <v>376.09000000000003</v>
      </c>
    </row>
    <row r="300" spans="1:27" ht="18" customHeight="1" x14ac:dyDescent="0.25">
      <c r="A300" s="2">
        <v>2021</v>
      </c>
      <c r="B300" s="2" t="s">
        <v>7</v>
      </c>
      <c r="C300" s="2" t="s">
        <v>15</v>
      </c>
      <c r="D300" s="6" t="s">
        <v>27</v>
      </c>
      <c r="E300" s="7">
        <v>3</v>
      </c>
      <c r="F300" s="7">
        <v>5263.8950000000004</v>
      </c>
      <c r="G300" s="7">
        <v>5126.576</v>
      </c>
      <c r="H300" s="4">
        <v>1052.7790000000002</v>
      </c>
      <c r="I300" s="5" t="s">
        <v>42</v>
      </c>
      <c r="Q300" s="40" t="s">
        <v>88</v>
      </c>
      <c r="R300" s="40">
        <v>2020</v>
      </c>
      <c r="S300" s="40" t="s">
        <v>8</v>
      </c>
      <c r="T300" s="40" t="s">
        <v>89</v>
      </c>
      <c r="U300" s="40" t="s">
        <v>90</v>
      </c>
      <c r="V300" s="40" t="s">
        <v>91</v>
      </c>
      <c r="W300" s="40" t="s">
        <v>92</v>
      </c>
      <c r="X300" s="40" t="s">
        <v>93</v>
      </c>
      <c r="Y300" s="40" t="s">
        <v>96</v>
      </c>
      <c r="Z300" s="40">
        <v>209</v>
      </c>
      <c r="AA300" s="40">
        <v>298.87</v>
      </c>
    </row>
    <row r="301" spans="1:27" ht="18" customHeight="1" x14ac:dyDescent="0.25">
      <c r="A301" s="2">
        <v>2021</v>
      </c>
      <c r="B301" s="2" t="s">
        <v>7</v>
      </c>
      <c r="C301" s="2" t="s">
        <v>32</v>
      </c>
      <c r="D301" s="6" t="s">
        <v>32</v>
      </c>
      <c r="E301" s="7">
        <v>2</v>
      </c>
      <c r="F301" s="7">
        <v>7590</v>
      </c>
      <c r="G301" s="7">
        <v>7392</v>
      </c>
      <c r="H301" s="4">
        <v>1518</v>
      </c>
      <c r="I301" s="5" t="s">
        <v>42</v>
      </c>
      <c r="Q301" s="40" t="s">
        <v>99</v>
      </c>
      <c r="R301" s="40">
        <v>2020</v>
      </c>
      <c r="S301" s="40" t="s">
        <v>8</v>
      </c>
      <c r="T301" s="40" t="s">
        <v>89</v>
      </c>
      <c r="U301" s="40" t="s">
        <v>90</v>
      </c>
      <c r="V301" s="40" t="s">
        <v>91</v>
      </c>
      <c r="W301" s="40" t="s">
        <v>92</v>
      </c>
      <c r="X301" s="40" t="s">
        <v>93</v>
      </c>
      <c r="Y301" s="40" t="s">
        <v>96</v>
      </c>
      <c r="Z301" s="40">
        <v>257</v>
      </c>
      <c r="AA301" s="40">
        <v>367.51</v>
      </c>
    </row>
    <row r="302" spans="1:27" ht="18" customHeight="1" x14ac:dyDescent="0.25">
      <c r="A302" s="2">
        <v>2021</v>
      </c>
      <c r="B302" s="2" t="s">
        <v>8</v>
      </c>
      <c r="C302" s="2" t="s">
        <v>14</v>
      </c>
      <c r="D302" s="3" t="s">
        <v>36</v>
      </c>
      <c r="E302" s="4">
        <v>3566</v>
      </c>
      <c r="F302" s="4">
        <v>5263.8950000000004</v>
      </c>
      <c r="G302" s="4">
        <v>5126.576</v>
      </c>
      <c r="H302" s="4">
        <v>1052.7790000000002</v>
      </c>
      <c r="I302" s="5" t="s">
        <v>42</v>
      </c>
      <c r="Q302" s="40" t="s">
        <v>88</v>
      </c>
      <c r="R302" s="40">
        <v>2020</v>
      </c>
      <c r="S302" s="40" t="s">
        <v>3</v>
      </c>
      <c r="T302" s="40" t="s">
        <v>101</v>
      </c>
      <c r="U302" s="40" t="s">
        <v>90</v>
      </c>
      <c r="V302" s="40" t="s">
        <v>91</v>
      </c>
      <c r="W302" s="40" t="s">
        <v>92</v>
      </c>
      <c r="X302" s="40" t="s">
        <v>93</v>
      </c>
      <c r="Y302" s="40" t="s">
        <v>94</v>
      </c>
      <c r="Z302" s="40">
        <v>128</v>
      </c>
      <c r="AA302" s="40">
        <v>183.04</v>
      </c>
    </row>
    <row r="303" spans="1:27" ht="18" customHeight="1" x14ac:dyDescent="0.25">
      <c r="A303" s="2">
        <v>2021</v>
      </c>
      <c r="B303" s="2" t="s">
        <v>8</v>
      </c>
      <c r="C303" s="2" t="s">
        <v>14</v>
      </c>
      <c r="D303" s="3" t="s">
        <v>37</v>
      </c>
      <c r="E303" s="4">
        <v>2498</v>
      </c>
      <c r="F303" s="4">
        <v>8800</v>
      </c>
      <c r="G303" s="4">
        <v>8960</v>
      </c>
      <c r="H303" s="4">
        <v>1760</v>
      </c>
      <c r="I303" s="5" t="s">
        <v>42</v>
      </c>
      <c r="Q303" s="40" t="s">
        <v>97</v>
      </c>
      <c r="R303" s="40">
        <v>2020</v>
      </c>
      <c r="S303" s="40" t="s">
        <v>3</v>
      </c>
      <c r="T303" s="40" t="s">
        <v>101</v>
      </c>
      <c r="U303" s="40" t="s">
        <v>90</v>
      </c>
      <c r="V303" s="40" t="s">
        <v>91</v>
      </c>
      <c r="W303" s="40" t="s">
        <v>92</v>
      </c>
      <c r="X303" s="40" t="s">
        <v>93</v>
      </c>
      <c r="Y303" s="40" t="s">
        <v>94</v>
      </c>
      <c r="Z303" s="40">
        <v>302</v>
      </c>
      <c r="AA303" s="40">
        <v>431.86</v>
      </c>
    </row>
    <row r="304" spans="1:27" ht="18" customHeight="1" x14ac:dyDescent="0.25">
      <c r="A304" s="2">
        <v>2021</v>
      </c>
      <c r="B304" s="2" t="s">
        <v>8</v>
      </c>
      <c r="C304" s="2" t="s">
        <v>13</v>
      </c>
      <c r="D304" s="3" t="s">
        <v>35</v>
      </c>
      <c r="E304" s="4">
        <v>1245</v>
      </c>
      <c r="F304" s="4">
        <v>5034.92</v>
      </c>
      <c r="G304" s="4">
        <v>5126.4639999999999</v>
      </c>
      <c r="H304" s="4">
        <v>1006.984</v>
      </c>
      <c r="I304" s="5" t="s">
        <v>42</v>
      </c>
      <c r="Q304" s="40" t="s">
        <v>95</v>
      </c>
      <c r="R304" s="40">
        <v>2020</v>
      </c>
      <c r="S304" s="40" t="s">
        <v>3</v>
      </c>
      <c r="T304" s="40" t="s">
        <v>101</v>
      </c>
      <c r="U304" s="40" t="s">
        <v>90</v>
      </c>
      <c r="V304" s="40" t="s">
        <v>91</v>
      </c>
      <c r="W304" s="40" t="s">
        <v>92</v>
      </c>
      <c r="X304" s="40" t="s">
        <v>93</v>
      </c>
      <c r="Y304" s="40" t="s">
        <v>94</v>
      </c>
      <c r="Z304" s="40">
        <v>328</v>
      </c>
      <c r="AA304" s="40">
        <v>526.24</v>
      </c>
    </row>
    <row r="305" spans="1:27" ht="18" customHeight="1" x14ac:dyDescent="0.25">
      <c r="A305" s="2">
        <v>2021</v>
      </c>
      <c r="B305" s="2" t="s">
        <v>8</v>
      </c>
      <c r="C305" s="2" t="s">
        <v>38</v>
      </c>
      <c r="D305" s="6" t="s">
        <v>30</v>
      </c>
      <c r="E305" s="7">
        <v>644</v>
      </c>
      <c r="F305" s="7">
        <v>6317.85</v>
      </c>
      <c r="G305" s="7">
        <v>6432.72</v>
      </c>
      <c r="H305" s="4">
        <v>1263.5700000000002</v>
      </c>
      <c r="I305" s="5" t="s">
        <v>42</v>
      </c>
      <c r="Q305" s="40" t="s">
        <v>88</v>
      </c>
      <c r="R305" s="40">
        <v>2020</v>
      </c>
      <c r="S305" s="40" t="s">
        <v>3</v>
      </c>
      <c r="T305" s="40" t="s">
        <v>101</v>
      </c>
      <c r="U305" s="40" t="s">
        <v>90</v>
      </c>
      <c r="V305" s="40" t="s">
        <v>91</v>
      </c>
      <c r="W305" s="40" t="s">
        <v>92</v>
      </c>
      <c r="X305" s="40" t="s">
        <v>93</v>
      </c>
      <c r="Y305" s="40" t="s">
        <v>94</v>
      </c>
      <c r="Z305" s="40">
        <v>130</v>
      </c>
      <c r="AA305" s="40">
        <v>526.24</v>
      </c>
    </row>
    <row r="306" spans="1:27" ht="18" customHeight="1" x14ac:dyDescent="0.25">
      <c r="A306" s="2">
        <v>2021</v>
      </c>
      <c r="B306" s="2" t="s">
        <v>8</v>
      </c>
      <c r="C306" s="2" t="s">
        <v>12</v>
      </c>
      <c r="D306" s="6" t="s">
        <v>29</v>
      </c>
      <c r="E306" s="7">
        <v>643</v>
      </c>
      <c r="F306" s="7">
        <v>7700</v>
      </c>
      <c r="G306" s="7">
        <v>7840</v>
      </c>
      <c r="H306" s="4">
        <v>1540</v>
      </c>
      <c r="I306" s="5" t="s">
        <v>42</v>
      </c>
      <c r="Q306" s="40" t="s">
        <v>88</v>
      </c>
      <c r="R306" s="40">
        <v>2020</v>
      </c>
      <c r="S306" s="40" t="s">
        <v>3</v>
      </c>
      <c r="T306" s="40" t="s">
        <v>101</v>
      </c>
      <c r="U306" s="40" t="s">
        <v>90</v>
      </c>
      <c r="V306" s="40" t="s">
        <v>91</v>
      </c>
      <c r="W306" s="40" t="s">
        <v>92</v>
      </c>
      <c r="X306" s="40" t="s">
        <v>93</v>
      </c>
      <c r="Y306" s="40" t="s">
        <v>94</v>
      </c>
      <c r="Z306" s="40">
        <v>304</v>
      </c>
      <c r="AA306" s="40">
        <v>526.24</v>
      </c>
    </row>
    <row r="307" spans="1:27" ht="18" customHeight="1" x14ac:dyDescent="0.25">
      <c r="A307" s="2">
        <v>2021</v>
      </c>
      <c r="B307" s="2" t="s">
        <v>8</v>
      </c>
      <c r="C307" s="2" t="s">
        <v>38</v>
      </c>
      <c r="D307" s="6" t="s">
        <v>31</v>
      </c>
      <c r="E307" s="7">
        <v>455</v>
      </c>
      <c r="F307" s="7">
        <v>5036.46</v>
      </c>
      <c r="G307" s="7">
        <v>5128.0320000000002</v>
      </c>
      <c r="H307" s="4">
        <v>1007.292</v>
      </c>
      <c r="I307" s="5" t="s">
        <v>42</v>
      </c>
      <c r="Q307" s="40" t="s">
        <v>95</v>
      </c>
      <c r="R307" s="40">
        <v>2020</v>
      </c>
      <c r="S307" s="40" t="s">
        <v>3</v>
      </c>
      <c r="T307" s="40" t="s">
        <v>101</v>
      </c>
      <c r="U307" s="40" t="s">
        <v>90</v>
      </c>
      <c r="V307" s="40" t="s">
        <v>91</v>
      </c>
      <c r="W307" s="40" t="s">
        <v>92</v>
      </c>
      <c r="X307" s="40" t="s">
        <v>93</v>
      </c>
      <c r="Y307" s="40" t="s">
        <v>94</v>
      </c>
      <c r="Z307" s="40">
        <v>989</v>
      </c>
      <c r="AA307" s="40">
        <v>1414.27</v>
      </c>
    </row>
    <row r="308" spans="1:27" ht="18" customHeight="1" x14ac:dyDescent="0.25">
      <c r="A308" s="2">
        <v>2021</v>
      </c>
      <c r="B308" s="2" t="s">
        <v>8</v>
      </c>
      <c r="C308" s="2" t="s">
        <v>12</v>
      </c>
      <c r="D308" s="6" t="s">
        <v>28</v>
      </c>
      <c r="E308" s="8">
        <v>345</v>
      </c>
      <c r="F308" s="8">
        <v>7700</v>
      </c>
      <c r="G308" s="8">
        <v>7840</v>
      </c>
      <c r="H308" s="4">
        <v>1540</v>
      </c>
      <c r="I308" s="5" t="s">
        <v>42</v>
      </c>
      <c r="Q308" s="40" t="s">
        <v>88</v>
      </c>
      <c r="R308" s="40">
        <v>2020</v>
      </c>
      <c r="S308" s="40" t="s">
        <v>3</v>
      </c>
      <c r="T308" s="40" t="s">
        <v>101</v>
      </c>
      <c r="U308" s="40" t="s">
        <v>90</v>
      </c>
      <c r="V308" s="40" t="s">
        <v>91</v>
      </c>
      <c r="W308" s="40" t="s">
        <v>92</v>
      </c>
      <c r="X308" s="40" t="s">
        <v>93</v>
      </c>
      <c r="Y308" s="40" t="s">
        <v>94</v>
      </c>
      <c r="Z308" s="40">
        <v>1022</v>
      </c>
      <c r="AA308" s="40">
        <v>1461.46</v>
      </c>
    </row>
    <row r="309" spans="1:27" ht="18" customHeight="1" x14ac:dyDescent="0.25">
      <c r="A309" s="2">
        <v>2021</v>
      </c>
      <c r="B309" s="2" t="s">
        <v>8</v>
      </c>
      <c r="C309" s="2" t="s">
        <v>13</v>
      </c>
      <c r="D309" s="3" t="s">
        <v>33</v>
      </c>
      <c r="E309" s="4">
        <v>122</v>
      </c>
      <c r="F309" s="4">
        <v>110</v>
      </c>
      <c r="G309" s="4">
        <v>112</v>
      </c>
      <c r="H309" s="4">
        <v>22</v>
      </c>
      <c r="I309" s="5" t="s">
        <v>42</v>
      </c>
      <c r="Q309" s="40" t="s">
        <v>97</v>
      </c>
      <c r="R309" s="40">
        <v>2020</v>
      </c>
      <c r="S309" s="40" t="s">
        <v>3</v>
      </c>
      <c r="T309" s="40" t="s">
        <v>101</v>
      </c>
      <c r="U309" s="40" t="s">
        <v>90</v>
      </c>
      <c r="V309" s="40" t="s">
        <v>91</v>
      </c>
      <c r="W309" s="40" t="s">
        <v>92</v>
      </c>
      <c r="X309" s="40" t="s">
        <v>93</v>
      </c>
      <c r="Y309" s="40" t="s">
        <v>94</v>
      </c>
      <c r="Z309" s="40">
        <v>300</v>
      </c>
      <c r="AA309" s="40">
        <v>429</v>
      </c>
    </row>
    <row r="310" spans="1:27" ht="18" customHeight="1" x14ac:dyDescent="0.25">
      <c r="A310" s="2">
        <v>2021</v>
      </c>
      <c r="B310" s="2" t="s">
        <v>8</v>
      </c>
      <c r="C310" s="2" t="s">
        <v>15</v>
      </c>
      <c r="D310" s="6" t="s">
        <v>26</v>
      </c>
      <c r="E310" s="7">
        <v>78</v>
      </c>
      <c r="F310" s="7">
        <v>5034.92</v>
      </c>
      <c r="G310" s="7">
        <v>5126.4639999999999</v>
      </c>
      <c r="H310" s="4">
        <v>1006.984</v>
      </c>
      <c r="I310" s="5" t="s">
        <v>42</v>
      </c>
      <c r="Q310" s="40" t="s">
        <v>97</v>
      </c>
      <c r="R310" s="40">
        <v>2020</v>
      </c>
      <c r="S310" s="40" t="s">
        <v>3</v>
      </c>
      <c r="T310" s="40" t="s">
        <v>101</v>
      </c>
      <c r="U310" s="40" t="s">
        <v>90</v>
      </c>
      <c r="V310" s="40" t="s">
        <v>91</v>
      </c>
      <c r="W310" s="40" t="s">
        <v>92</v>
      </c>
      <c r="X310" s="40" t="s">
        <v>93</v>
      </c>
      <c r="Y310" s="40" t="s">
        <v>94</v>
      </c>
      <c r="Z310" s="40">
        <v>327</v>
      </c>
      <c r="AA310" s="40">
        <v>467.61</v>
      </c>
    </row>
    <row r="311" spans="1:27" ht="18" customHeight="1" x14ac:dyDescent="0.25">
      <c r="A311" s="2">
        <v>2021</v>
      </c>
      <c r="B311" s="2" t="s">
        <v>8</v>
      </c>
      <c r="C311" s="2" t="s">
        <v>15</v>
      </c>
      <c r="D311" s="6" t="s">
        <v>24</v>
      </c>
      <c r="E311" s="7">
        <v>76</v>
      </c>
      <c r="F311" s="7">
        <v>4576.8999999999996</v>
      </c>
      <c r="G311" s="7">
        <v>5126.1279999999997</v>
      </c>
      <c r="H311" s="4">
        <v>915.38</v>
      </c>
      <c r="I311" s="5" t="s">
        <v>42</v>
      </c>
      <c r="Q311" s="40" t="s">
        <v>88</v>
      </c>
      <c r="R311" s="40">
        <v>2020</v>
      </c>
      <c r="S311" s="40" t="s">
        <v>3</v>
      </c>
      <c r="T311" s="40" t="s">
        <v>101</v>
      </c>
      <c r="U311" s="40" t="s">
        <v>90</v>
      </c>
      <c r="V311" s="40" t="s">
        <v>91</v>
      </c>
      <c r="W311" s="40" t="s">
        <v>92</v>
      </c>
      <c r="X311" s="40" t="s">
        <v>93</v>
      </c>
      <c r="Y311" s="40" t="s">
        <v>94</v>
      </c>
      <c r="Z311" s="40">
        <v>129</v>
      </c>
      <c r="AA311" s="40">
        <v>184.47</v>
      </c>
    </row>
    <row r="312" spans="1:27" ht="18" customHeight="1" x14ac:dyDescent="0.25">
      <c r="A312" s="2">
        <v>2021</v>
      </c>
      <c r="B312" s="2" t="s">
        <v>8</v>
      </c>
      <c r="C312" s="2" t="s">
        <v>15</v>
      </c>
      <c r="D312" s="6" t="s">
        <v>25</v>
      </c>
      <c r="E312" s="7">
        <v>46</v>
      </c>
      <c r="F312" s="7">
        <v>200</v>
      </c>
      <c r="G312" s="7">
        <v>224</v>
      </c>
      <c r="H312" s="4">
        <v>40</v>
      </c>
      <c r="I312" s="5" t="s">
        <v>42</v>
      </c>
      <c r="Q312" s="40" t="s">
        <v>95</v>
      </c>
      <c r="R312" s="40">
        <v>2020</v>
      </c>
      <c r="S312" s="40" t="s">
        <v>3</v>
      </c>
      <c r="T312" s="40" t="s">
        <v>101</v>
      </c>
      <c r="U312" s="40" t="s">
        <v>90</v>
      </c>
      <c r="V312" s="40" t="s">
        <v>91</v>
      </c>
      <c r="W312" s="40" t="s">
        <v>92</v>
      </c>
      <c r="X312" s="40" t="s">
        <v>93</v>
      </c>
      <c r="Y312" s="40" t="s">
        <v>94</v>
      </c>
      <c r="Z312" s="40">
        <v>303</v>
      </c>
      <c r="AA312" s="40">
        <v>433.28999999999996</v>
      </c>
    </row>
    <row r="313" spans="1:27" ht="18" customHeight="1" x14ac:dyDescent="0.25">
      <c r="A313" s="2">
        <v>2021</v>
      </c>
      <c r="B313" s="2" t="s">
        <v>8</v>
      </c>
      <c r="C313" s="2" t="s">
        <v>15</v>
      </c>
      <c r="D313" s="6" t="s">
        <v>23</v>
      </c>
      <c r="E313" s="7">
        <v>34</v>
      </c>
      <c r="F313" s="7">
        <v>4576.8</v>
      </c>
      <c r="G313" s="7">
        <v>5126.0160000000005</v>
      </c>
      <c r="H313" s="4">
        <v>915.36000000000013</v>
      </c>
      <c r="I313" s="5" t="s">
        <v>42</v>
      </c>
      <c r="Q313" s="40" t="s">
        <v>88</v>
      </c>
      <c r="R313" s="40">
        <v>2020</v>
      </c>
      <c r="S313" s="40" t="s">
        <v>3</v>
      </c>
      <c r="T313" s="40" t="s">
        <v>101</v>
      </c>
      <c r="U313" s="40" t="s">
        <v>90</v>
      </c>
      <c r="V313" s="40" t="s">
        <v>91</v>
      </c>
      <c r="W313" s="40" t="s">
        <v>92</v>
      </c>
      <c r="X313" s="40" t="s">
        <v>93</v>
      </c>
      <c r="Y313" s="40" t="s">
        <v>94</v>
      </c>
      <c r="Z313" s="40">
        <v>770</v>
      </c>
      <c r="AA313" s="40">
        <v>1101.0999999999999</v>
      </c>
    </row>
    <row r="314" spans="1:27" ht="18" customHeight="1" x14ac:dyDescent="0.25">
      <c r="A314" s="2">
        <v>2021</v>
      </c>
      <c r="B314" s="2" t="s">
        <v>8</v>
      </c>
      <c r="C314" s="2" t="s">
        <v>13</v>
      </c>
      <c r="D314" s="3" t="s">
        <v>34</v>
      </c>
      <c r="E314" s="4">
        <v>7</v>
      </c>
      <c r="F314" s="4">
        <v>200</v>
      </c>
      <c r="G314" s="4">
        <v>224</v>
      </c>
      <c r="H314" s="4">
        <v>40</v>
      </c>
      <c r="I314" s="5" t="s">
        <v>42</v>
      </c>
      <c r="Q314" s="40" t="s">
        <v>95</v>
      </c>
      <c r="R314" s="40">
        <v>2020</v>
      </c>
      <c r="S314" s="40" t="s">
        <v>3</v>
      </c>
      <c r="T314" s="40" t="s">
        <v>101</v>
      </c>
      <c r="U314" s="40" t="s">
        <v>90</v>
      </c>
      <c r="V314" s="40" t="s">
        <v>91</v>
      </c>
      <c r="W314" s="40" t="s">
        <v>92</v>
      </c>
      <c r="X314" s="40" t="s">
        <v>93</v>
      </c>
      <c r="Y314" s="40" t="s">
        <v>94</v>
      </c>
      <c r="Z314" s="40">
        <v>857</v>
      </c>
      <c r="AA314" s="40">
        <v>1225.51</v>
      </c>
    </row>
    <row r="315" spans="1:27" ht="18" customHeight="1" x14ac:dyDescent="0.25">
      <c r="A315" s="2">
        <v>2021</v>
      </c>
      <c r="B315" s="2" t="s">
        <v>8</v>
      </c>
      <c r="C315" s="2" t="s">
        <v>15</v>
      </c>
      <c r="D315" s="6" t="s">
        <v>27</v>
      </c>
      <c r="E315" s="7">
        <v>3</v>
      </c>
      <c r="F315" s="7">
        <v>4577.3</v>
      </c>
      <c r="G315" s="7">
        <v>5126.576</v>
      </c>
      <c r="H315" s="4">
        <v>915.46</v>
      </c>
      <c r="I315" s="5" t="s">
        <v>42</v>
      </c>
      <c r="Q315" s="40" t="s">
        <v>97</v>
      </c>
      <c r="R315" s="40">
        <v>2020</v>
      </c>
      <c r="S315" s="40" t="s">
        <v>3</v>
      </c>
      <c r="T315" s="40" t="s">
        <v>101</v>
      </c>
      <c r="U315" s="40" t="s">
        <v>90</v>
      </c>
      <c r="V315" s="40" t="s">
        <v>91</v>
      </c>
      <c r="W315" s="40" t="s">
        <v>92</v>
      </c>
      <c r="X315" s="40" t="s">
        <v>93</v>
      </c>
      <c r="Y315" s="40" t="s">
        <v>94</v>
      </c>
      <c r="Z315" s="40">
        <v>329</v>
      </c>
      <c r="AA315" s="40">
        <v>470.47</v>
      </c>
    </row>
    <row r="316" spans="1:27" ht="18" customHeight="1" x14ac:dyDescent="0.25">
      <c r="A316" s="2">
        <v>2021</v>
      </c>
      <c r="B316" s="2" t="s">
        <v>8</v>
      </c>
      <c r="C316" s="2" t="s">
        <v>32</v>
      </c>
      <c r="D316" s="6" t="s">
        <v>32</v>
      </c>
      <c r="E316" s="7">
        <v>2</v>
      </c>
      <c r="F316" s="7">
        <v>6600</v>
      </c>
      <c r="G316" s="7">
        <v>7392</v>
      </c>
      <c r="H316" s="4">
        <v>1320</v>
      </c>
      <c r="I316" s="5" t="s">
        <v>42</v>
      </c>
      <c r="Q316" s="40" t="s">
        <v>88</v>
      </c>
      <c r="R316" s="40">
        <v>2020</v>
      </c>
      <c r="S316" s="40" t="s">
        <v>3</v>
      </c>
      <c r="T316" s="40" t="s">
        <v>101</v>
      </c>
      <c r="U316" s="40" t="s">
        <v>90</v>
      </c>
      <c r="V316" s="40" t="s">
        <v>91</v>
      </c>
      <c r="W316" s="40" t="s">
        <v>92</v>
      </c>
      <c r="X316" s="40" t="s">
        <v>93</v>
      </c>
      <c r="Y316" s="40" t="s">
        <v>94</v>
      </c>
      <c r="Z316" s="40">
        <v>131</v>
      </c>
      <c r="AA316" s="40">
        <v>187.32999999999998</v>
      </c>
    </row>
    <row r="317" spans="1:27" ht="18" customHeight="1" x14ac:dyDescent="0.25">
      <c r="A317" s="2">
        <v>2021</v>
      </c>
      <c r="B317" s="2" t="s">
        <v>9</v>
      </c>
      <c r="C317" s="2" t="s">
        <v>14</v>
      </c>
      <c r="D317" s="3" t="s">
        <v>36</v>
      </c>
      <c r="E317" s="4">
        <v>3566</v>
      </c>
      <c r="F317" s="4">
        <v>4577.3</v>
      </c>
      <c r="G317" s="4">
        <v>5126.576</v>
      </c>
      <c r="H317" s="4">
        <v>915.46</v>
      </c>
      <c r="I317" s="5" t="s">
        <v>42</v>
      </c>
      <c r="Q317" s="40" t="s">
        <v>97</v>
      </c>
      <c r="R317" s="40">
        <v>2020</v>
      </c>
      <c r="S317" s="40" t="s">
        <v>7</v>
      </c>
      <c r="T317" s="40" t="s">
        <v>101</v>
      </c>
      <c r="U317" s="40" t="s">
        <v>90</v>
      </c>
      <c r="V317" s="40" t="s">
        <v>91</v>
      </c>
      <c r="W317" s="40" t="s">
        <v>92</v>
      </c>
      <c r="X317" s="40" t="s">
        <v>93</v>
      </c>
      <c r="Y317" s="40" t="s">
        <v>94</v>
      </c>
      <c r="Z317" s="40">
        <v>308</v>
      </c>
      <c r="AA317" s="40">
        <v>440.44</v>
      </c>
    </row>
    <row r="318" spans="1:27" ht="18" customHeight="1" x14ac:dyDescent="0.25">
      <c r="A318" s="2">
        <v>2021</v>
      </c>
      <c r="B318" s="2" t="s">
        <v>9</v>
      </c>
      <c r="C318" s="2" t="s">
        <v>14</v>
      </c>
      <c r="D318" s="3" t="s">
        <v>37</v>
      </c>
      <c r="E318" s="4">
        <v>2498</v>
      </c>
      <c r="F318" s="4">
        <v>8000</v>
      </c>
      <c r="G318" s="4">
        <v>8960</v>
      </c>
      <c r="H318" s="4">
        <v>1600</v>
      </c>
      <c r="I318" s="5" t="s">
        <v>42</v>
      </c>
      <c r="Q318" s="40" t="s">
        <v>88</v>
      </c>
      <c r="R318" s="40">
        <v>2020</v>
      </c>
      <c r="S318" s="40" t="s">
        <v>7</v>
      </c>
      <c r="T318" s="40" t="s">
        <v>101</v>
      </c>
      <c r="U318" s="40" t="s">
        <v>90</v>
      </c>
      <c r="V318" s="40" t="s">
        <v>91</v>
      </c>
      <c r="W318" s="40" t="s">
        <v>92</v>
      </c>
      <c r="X318" s="40" t="s">
        <v>93</v>
      </c>
      <c r="Y318" s="40" t="s">
        <v>94</v>
      </c>
      <c r="Z318" s="40">
        <v>356</v>
      </c>
      <c r="AA318" s="40">
        <v>509.08</v>
      </c>
    </row>
    <row r="319" spans="1:27" ht="18" customHeight="1" x14ac:dyDescent="0.25">
      <c r="A319" s="2">
        <v>2021</v>
      </c>
      <c r="B319" s="2" t="s">
        <v>9</v>
      </c>
      <c r="C319" s="2" t="s">
        <v>13</v>
      </c>
      <c r="D319" s="3" t="s">
        <v>35</v>
      </c>
      <c r="E319" s="4">
        <v>1245</v>
      </c>
      <c r="F319" s="4">
        <v>4577.2</v>
      </c>
      <c r="G319" s="4">
        <v>5126.4639999999999</v>
      </c>
      <c r="H319" s="4">
        <v>915.44</v>
      </c>
      <c r="I319" s="5" t="s">
        <v>42</v>
      </c>
      <c r="Q319" s="40" t="s">
        <v>95</v>
      </c>
      <c r="R319" s="40">
        <v>2020</v>
      </c>
      <c r="S319" s="40" t="s">
        <v>7</v>
      </c>
      <c r="T319" s="40" t="s">
        <v>101</v>
      </c>
      <c r="U319" s="40" t="s">
        <v>90</v>
      </c>
      <c r="V319" s="40" t="s">
        <v>91</v>
      </c>
      <c r="W319" s="40" t="s">
        <v>92</v>
      </c>
      <c r="X319" s="40" t="s">
        <v>93</v>
      </c>
      <c r="Y319" s="40" t="s">
        <v>94</v>
      </c>
      <c r="Z319" s="40">
        <v>310</v>
      </c>
      <c r="AA319" s="40">
        <v>526.24</v>
      </c>
    </row>
    <row r="320" spans="1:27" ht="18" customHeight="1" x14ac:dyDescent="0.25">
      <c r="A320" s="2">
        <v>2021</v>
      </c>
      <c r="B320" s="2" t="s">
        <v>9</v>
      </c>
      <c r="C320" s="2" t="s">
        <v>38</v>
      </c>
      <c r="D320" s="6" t="s">
        <v>30</v>
      </c>
      <c r="E320" s="7">
        <v>644</v>
      </c>
      <c r="F320" s="7">
        <v>5743.5</v>
      </c>
      <c r="G320" s="7">
        <v>6432.72</v>
      </c>
      <c r="H320" s="4">
        <v>1148.7</v>
      </c>
      <c r="I320" s="5" t="s">
        <v>42</v>
      </c>
      <c r="Q320" s="40" t="s">
        <v>95</v>
      </c>
      <c r="R320" s="40">
        <v>2020</v>
      </c>
      <c r="S320" s="40" t="s">
        <v>7</v>
      </c>
      <c r="T320" s="40" t="s">
        <v>101</v>
      </c>
      <c r="U320" s="40" t="s">
        <v>90</v>
      </c>
      <c r="V320" s="40" t="s">
        <v>91</v>
      </c>
      <c r="W320" s="40" t="s">
        <v>92</v>
      </c>
      <c r="X320" s="40" t="s">
        <v>93</v>
      </c>
      <c r="Y320" s="40" t="s">
        <v>94</v>
      </c>
      <c r="Z320" s="40">
        <v>352</v>
      </c>
      <c r="AA320" s="40">
        <v>526.24</v>
      </c>
    </row>
    <row r="321" spans="1:27" ht="18" customHeight="1" x14ac:dyDescent="0.25">
      <c r="A321" s="2">
        <v>2021</v>
      </c>
      <c r="B321" s="2" t="s">
        <v>9</v>
      </c>
      <c r="C321" s="2" t="s">
        <v>12</v>
      </c>
      <c r="D321" s="6" t="s">
        <v>29</v>
      </c>
      <c r="E321" s="7">
        <v>643</v>
      </c>
      <c r="F321" s="7">
        <v>7000</v>
      </c>
      <c r="G321" s="7">
        <v>7840</v>
      </c>
      <c r="H321" s="4">
        <v>1400</v>
      </c>
      <c r="I321" s="5" t="s">
        <v>42</v>
      </c>
      <c r="Q321" s="40" t="s">
        <v>95</v>
      </c>
      <c r="R321" s="40">
        <v>2020</v>
      </c>
      <c r="S321" s="40" t="s">
        <v>7</v>
      </c>
      <c r="T321" s="40" t="s">
        <v>101</v>
      </c>
      <c r="U321" s="40" t="s">
        <v>90</v>
      </c>
      <c r="V321" s="40" t="s">
        <v>91</v>
      </c>
      <c r="W321" s="40" t="s">
        <v>92</v>
      </c>
      <c r="X321" s="40" t="s">
        <v>93</v>
      </c>
      <c r="Y321" s="40" t="s">
        <v>94</v>
      </c>
      <c r="Z321" s="40">
        <v>280</v>
      </c>
      <c r="AA321" s="40">
        <v>526.24</v>
      </c>
    </row>
    <row r="322" spans="1:27" ht="18" customHeight="1" x14ac:dyDescent="0.25">
      <c r="A322" s="2">
        <v>2021</v>
      </c>
      <c r="B322" s="2" t="s">
        <v>9</v>
      </c>
      <c r="C322" s="2" t="s">
        <v>38</v>
      </c>
      <c r="D322" s="6" t="s">
        <v>31</v>
      </c>
      <c r="E322" s="7">
        <v>455</v>
      </c>
      <c r="F322" s="7">
        <v>4578.6000000000004</v>
      </c>
      <c r="G322" s="7">
        <v>5128.0320000000002</v>
      </c>
      <c r="H322" s="4">
        <v>915.72000000000014</v>
      </c>
      <c r="I322" s="5" t="s">
        <v>40</v>
      </c>
      <c r="Q322" s="40" t="s">
        <v>95</v>
      </c>
      <c r="R322" s="40">
        <v>2020</v>
      </c>
      <c r="S322" s="40" t="s">
        <v>7</v>
      </c>
      <c r="T322" s="40" t="s">
        <v>101</v>
      </c>
      <c r="U322" s="40" t="s">
        <v>90</v>
      </c>
      <c r="V322" s="40" t="s">
        <v>91</v>
      </c>
      <c r="W322" s="40" t="s">
        <v>92</v>
      </c>
      <c r="X322" s="40" t="s">
        <v>93</v>
      </c>
      <c r="Y322" s="40" t="s">
        <v>94</v>
      </c>
      <c r="Z322" s="40">
        <v>993</v>
      </c>
      <c r="AA322" s="40">
        <v>1419.99</v>
      </c>
    </row>
    <row r="323" spans="1:27" ht="18" customHeight="1" x14ac:dyDescent="0.25">
      <c r="A323" s="2">
        <v>2021</v>
      </c>
      <c r="B323" s="2" t="s">
        <v>9</v>
      </c>
      <c r="C323" s="2" t="s">
        <v>12</v>
      </c>
      <c r="D323" s="6" t="s">
        <v>28</v>
      </c>
      <c r="E323" s="8">
        <v>345</v>
      </c>
      <c r="F323" s="8">
        <v>7000</v>
      </c>
      <c r="G323" s="8">
        <v>7840</v>
      </c>
      <c r="H323" s="4">
        <v>1400</v>
      </c>
      <c r="I323" s="5" t="s">
        <v>40</v>
      </c>
      <c r="Q323" s="40" t="s">
        <v>95</v>
      </c>
      <c r="R323" s="40">
        <v>2020</v>
      </c>
      <c r="S323" s="40" t="s">
        <v>7</v>
      </c>
      <c r="T323" s="40" t="s">
        <v>101</v>
      </c>
      <c r="U323" s="40" t="s">
        <v>90</v>
      </c>
      <c r="V323" s="40" t="s">
        <v>91</v>
      </c>
      <c r="W323" s="40" t="s">
        <v>92</v>
      </c>
      <c r="X323" s="40" t="s">
        <v>93</v>
      </c>
      <c r="Y323" s="40" t="s">
        <v>94</v>
      </c>
      <c r="Z323" s="40">
        <v>1026</v>
      </c>
      <c r="AA323" s="40">
        <v>1467.18</v>
      </c>
    </row>
    <row r="324" spans="1:27" ht="18" customHeight="1" x14ac:dyDescent="0.25">
      <c r="A324" s="2">
        <v>2021</v>
      </c>
      <c r="B324" s="2" t="s">
        <v>9</v>
      </c>
      <c r="C324" s="2" t="s">
        <v>13</v>
      </c>
      <c r="D324" s="3" t="s">
        <v>33</v>
      </c>
      <c r="E324" s="4">
        <v>122</v>
      </c>
      <c r="F324" s="4">
        <v>100</v>
      </c>
      <c r="G324" s="4">
        <v>112</v>
      </c>
      <c r="H324" s="4">
        <v>20</v>
      </c>
      <c r="I324" s="5" t="s">
        <v>40</v>
      </c>
      <c r="Q324" s="40" t="s">
        <v>97</v>
      </c>
      <c r="R324" s="40">
        <v>2020</v>
      </c>
      <c r="S324" s="40" t="s">
        <v>7</v>
      </c>
      <c r="T324" s="40" t="s">
        <v>101</v>
      </c>
      <c r="U324" s="40" t="s">
        <v>90</v>
      </c>
      <c r="V324" s="40" t="s">
        <v>91</v>
      </c>
      <c r="W324" s="40" t="s">
        <v>92</v>
      </c>
      <c r="X324" s="40" t="s">
        <v>93</v>
      </c>
      <c r="Y324" s="40" t="s">
        <v>94</v>
      </c>
      <c r="Z324" s="40">
        <v>282</v>
      </c>
      <c r="AA324" s="40">
        <v>403.26</v>
      </c>
    </row>
    <row r="325" spans="1:27" ht="18" customHeight="1" x14ac:dyDescent="0.25">
      <c r="A325" s="2">
        <v>2021</v>
      </c>
      <c r="B325" s="2" t="s">
        <v>9</v>
      </c>
      <c r="C325" s="2" t="s">
        <v>15</v>
      </c>
      <c r="D325" s="6" t="s">
        <v>26</v>
      </c>
      <c r="E325" s="7">
        <v>78</v>
      </c>
      <c r="F325" s="7">
        <v>4577.2</v>
      </c>
      <c r="G325" s="7">
        <v>5126.4639999999999</v>
      </c>
      <c r="H325" s="4">
        <v>915.44</v>
      </c>
      <c r="I325" s="5" t="s">
        <v>40</v>
      </c>
      <c r="Q325" s="40" t="s">
        <v>97</v>
      </c>
      <c r="R325" s="40">
        <v>2020</v>
      </c>
      <c r="S325" s="40" t="s">
        <v>7</v>
      </c>
      <c r="T325" s="40" t="s">
        <v>101</v>
      </c>
      <c r="U325" s="40" t="s">
        <v>90</v>
      </c>
      <c r="V325" s="40" t="s">
        <v>91</v>
      </c>
      <c r="W325" s="40" t="s">
        <v>92</v>
      </c>
      <c r="X325" s="40" t="s">
        <v>93</v>
      </c>
      <c r="Y325" s="40" t="s">
        <v>94</v>
      </c>
      <c r="Z325" s="40">
        <v>309</v>
      </c>
      <c r="AA325" s="40">
        <v>441.87</v>
      </c>
    </row>
    <row r="326" spans="1:27" ht="18" customHeight="1" x14ac:dyDescent="0.25">
      <c r="A326" s="2">
        <v>2021</v>
      </c>
      <c r="B326" s="2" t="s">
        <v>9</v>
      </c>
      <c r="C326" s="2" t="s">
        <v>15</v>
      </c>
      <c r="D326" s="6" t="s">
        <v>24</v>
      </c>
      <c r="E326" s="7">
        <v>76</v>
      </c>
      <c r="F326" s="7">
        <v>4576.8999999999996</v>
      </c>
      <c r="G326" s="7">
        <v>5126.1279999999997</v>
      </c>
      <c r="H326" s="4">
        <v>915.38</v>
      </c>
      <c r="I326" s="5" t="s">
        <v>40</v>
      </c>
      <c r="Q326" s="40" t="s">
        <v>88</v>
      </c>
      <c r="R326" s="40">
        <v>2020</v>
      </c>
      <c r="S326" s="40" t="s">
        <v>7</v>
      </c>
      <c r="T326" s="40" t="s">
        <v>101</v>
      </c>
      <c r="U326" s="40" t="s">
        <v>90</v>
      </c>
      <c r="V326" s="40" t="s">
        <v>91</v>
      </c>
      <c r="W326" s="40" t="s">
        <v>92</v>
      </c>
      <c r="X326" s="40" t="s">
        <v>93</v>
      </c>
      <c r="Y326" s="40" t="s">
        <v>94</v>
      </c>
      <c r="Z326" s="40">
        <v>357</v>
      </c>
      <c r="AA326" s="40">
        <v>510.51</v>
      </c>
    </row>
    <row r="327" spans="1:27" ht="18" customHeight="1" x14ac:dyDescent="0.25">
      <c r="A327" s="2">
        <v>2021</v>
      </c>
      <c r="B327" s="2" t="s">
        <v>9</v>
      </c>
      <c r="C327" s="2" t="s">
        <v>15</v>
      </c>
      <c r="D327" s="6" t="s">
        <v>25</v>
      </c>
      <c r="E327" s="7">
        <v>46</v>
      </c>
      <c r="F327" s="7">
        <v>200</v>
      </c>
      <c r="G327" s="7">
        <v>224</v>
      </c>
      <c r="H327" s="4">
        <v>40</v>
      </c>
      <c r="I327" s="5" t="s">
        <v>40</v>
      </c>
      <c r="Q327" s="40" t="s">
        <v>95</v>
      </c>
      <c r="R327" s="40">
        <v>2020</v>
      </c>
      <c r="S327" s="40" t="s">
        <v>7</v>
      </c>
      <c r="T327" s="40" t="s">
        <v>101</v>
      </c>
      <c r="U327" s="40" t="s">
        <v>90</v>
      </c>
      <c r="V327" s="40" t="s">
        <v>91</v>
      </c>
      <c r="W327" s="40" t="s">
        <v>92</v>
      </c>
      <c r="X327" s="40" t="s">
        <v>93</v>
      </c>
      <c r="Y327" s="40" t="s">
        <v>94</v>
      </c>
      <c r="Z327" s="40">
        <v>279</v>
      </c>
      <c r="AA327" s="40">
        <v>398.97</v>
      </c>
    </row>
    <row r="328" spans="1:27" ht="18" customHeight="1" x14ac:dyDescent="0.25">
      <c r="A328" s="2">
        <v>2021</v>
      </c>
      <c r="B328" s="2" t="s">
        <v>9</v>
      </c>
      <c r="C328" s="2" t="s">
        <v>15</v>
      </c>
      <c r="D328" s="6" t="s">
        <v>23</v>
      </c>
      <c r="E328" s="7">
        <v>34</v>
      </c>
      <c r="F328" s="7">
        <v>4576.8</v>
      </c>
      <c r="G328" s="7">
        <v>5126.0160000000005</v>
      </c>
      <c r="H328" s="4">
        <v>915.36000000000013</v>
      </c>
      <c r="I328" s="5" t="s">
        <v>40</v>
      </c>
      <c r="Q328" s="40" t="s">
        <v>95</v>
      </c>
      <c r="R328" s="40">
        <v>2020</v>
      </c>
      <c r="S328" s="40" t="s">
        <v>7</v>
      </c>
      <c r="T328" s="40" t="s">
        <v>101</v>
      </c>
      <c r="U328" s="40" t="s">
        <v>90</v>
      </c>
      <c r="V328" s="40" t="s">
        <v>91</v>
      </c>
      <c r="W328" s="40" t="s">
        <v>92</v>
      </c>
      <c r="X328" s="40" t="s">
        <v>93</v>
      </c>
      <c r="Y328" s="40" t="s">
        <v>94</v>
      </c>
      <c r="Z328" s="40">
        <v>774</v>
      </c>
      <c r="AA328" s="40">
        <v>1106.82</v>
      </c>
    </row>
    <row r="329" spans="1:27" ht="18" customHeight="1" x14ac:dyDescent="0.25">
      <c r="A329" s="2">
        <v>2021</v>
      </c>
      <c r="B329" s="2" t="s">
        <v>9</v>
      </c>
      <c r="C329" s="2" t="s">
        <v>13</v>
      </c>
      <c r="D329" s="3" t="s">
        <v>34</v>
      </c>
      <c r="E329" s="4">
        <v>7</v>
      </c>
      <c r="F329" s="4">
        <v>200</v>
      </c>
      <c r="G329" s="4">
        <v>224</v>
      </c>
      <c r="H329" s="4">
        <v>40</v>
      </c>
      <c r="I329" s="5" t="s">
        <v>40</v>
      </c>
      <c r="Q329" s="40" t="s">
        <v>88</v>
      </c>
      <c r="R329" s="40">
        <v>2020</v>
      </c>
      <c r="S329" s="40" t="s">
        <v>7</v>
      </c>
      <c r="T329" s="40" t="s">
        <v>101</v>
      </c>
      <c r="U329" s="40" t="s">
        <v>90</v>
      </c>
      <c r="V329" s="40" t="s">
        <v>91</v>
      </c>
      <c r="W329" s="40" t="s">
        <v>92</v>
      </c>
      <c r="X329" s="40" t="s">
        <v>93</v>
      </c>
      <c r="Y329" s="40" t="s">
        <v>94</v>
      </c>
      <c r="Z329" s="40">
        <v>807</v>
      </c>
      <c r="AA329" s="40">
        <v>1154.01</v>
      </c>
    </row>
    <row r="330" spans="1:27" ht="18" customHeight="1" x14ac:dyDescent="0.25">
      <c r="A330" s="2">
        <v>2021</v>
      </c>
      <c r="B330" s="2" t="s">
        <v>9</v>
      </c>
      <c r="C330" s="2" t="s">
        <v>15</v>
      </c>
      <c r="D330" s="6" t="s">
        <v>27</v>
      </c>
      <c r="E330" s="7">
        <v>3</v>
      </c>
      <c r="F330" s="7">
        <v>4577.3</v>
      </c>
      <c r="G330" s="7">
        <v>5126.576</v>
      </c>
      <c r="H330" s="4">
        <v>915.46</v>
      </c>
      <c r="I330" s="5" t="s">
        <v>40</v>
      </c>
      <c r="Q330" s="40" t="s">
        <v>95</v>
      </c>
      <c r="R330" s="40">
        <v>2020</v>
      </c>
      <c r="S330" s="40" t="s">
        <v>7</v>
      </c>
      <c r="T330" s="40" t="s">
        <v>101</v>
      </c>
      <c r="U330" s="40" t="s">
        <v>90</v>
      </c>
      <c r="V330" s="40" t="s">
        <v>91</v>
      </c>
      <c r="W330" s="40" t="s">
        <v>92</v>
      </c>
      <c r="X330" s="40" t="s">
        <v>93</v>
      </c>
      <c r="Y330" s="40" t="s">
        <v>94</v>
      </c>
      <c r="Z330" s="40">
        <v>860</v>
      </c>
      <c r="AA330" s="40">
        <v>1229.8</v>
      </c>
    </row>
    <row r="331" spans="1:27" ht="18" customHeight="1" x14ac:dyDescent="0.25">
      <c r="A331" s="2">
        <v>2021</v>
      </c>
      <c r="B331" s="2" t="s">
        <v>9</v>
      </c>
      <c r="C331" s="2" t="s">
        <v>32</v>
      </c>
      <c r="D331" s="6" t="s">
        <v>32</v>
      </c>
      <c r="E331" s="7">
        <v>2</v>
      </c>
      <c r="F331" s="7">
        <v>6600</v>
      </c>
      <c r="G331" s="7">
        <v>7392</v>
      </c>
      <c r="H331" s="4">
        <v>1320</v>
      </c>
      <c r="I331" s="5" t="s">
        <v>40</v>
      </c>
      <c r="Q331" s="40" t="s">
        <v>99</v>
      </c>
      <c r="R331" s="40">
        <v>2020</v>
      </c>
      <c r="S331" s="40" t="s">
        <v>7</v>
      </c>
      <c r="T331" s="40" t="s">
        <v>101</v>
      </c>
      <c r="U331" s="40" t="s">
        <v>90</v>
      </c>
      <c r="V331" s="40" t="s">
        <v>91</v>
      </c>
      <c r="W331" s="40" t="s">
        <v>92</v>
      </c>
      <c r="X331" s="40" t="s">
        <v>93</v>
      </c>
      <c r="Y331" s="40" t="s">
        <v>94</v>
      </c>
      <c r="Z331" s="40">
        <v>353</v>
      </c>
      <c r="AA331" s="40">
        <v>504.78999999999996</v>
      </c>
    </row>
    <row r="332" spans="1:27" ht="18" customHeight="1" x14ac:dyDescent="0.25">
      <c r="A332" s="2">
        <v>2021</v>
      </c>
      <c r="B332" s="2" t="s">
        <v>10</v>
      </c>
      <c r="C332" s="2" t="s">
        <v>14</v>
      </c>
      <c r="D332" s="3" t="s">
        <v>36</v>
      </c>
      <c r="E332" s="4">
        <v>3566</v>
      </c>
      <c r="F332" s="4">
        <v>4577.3</v>
      </c>
      <c r="G332" s="4">
        <v>5126.576</v>
      </c>
      <c r="H332" s="4">
        <v>915.46</v>
      </c>
      <c r="I332" s="5" t="s">
        <v>40</v>
      </c>
      <c r="Q332" s="40" t="s">
        <v>97</v>
      </c>
      <c r="R332" s="40">
        <v>2020</v>
      </c>
      <c r="S332" s="40" t="s">
        <v>7</v>
      </c>
      <c r="T332" s="40" t="s">
        <v>101</v>
      </c>
      <c r="U332" s="40" t="s">
        <v>90</v>
      </c>
      <c r="V332" s="40" t="s">
        <v>91</v>
      </c>
      <c r="W332" s="40" t="s">
        <v>92</v>
      </c>
      <c r="X332" s="40" t="s">
        <v>93</v>
      </c>
      <c r="Y332" s="40" t="s">
        <v>94</v>
      </c>
      <c r="Z332" s="40">
        <v>281</v>
      </c>
      <c r="AA332" s="40">
        <v>401.83</v>
      </c>
    </row>
    <row r="333" spans="1:27" ht="18" customHeight="1" x14ac:dyDescent="0.25">
      <c r="A333" s="2">
        <v>2021</v>
      </c>
      <c r="B333" s="2" t="s">
        <v>10</v>
      </c>
      <c r="C333" s="2" t="s">
        <v>14</v>
      </c>
      <c r="D333" s="3" t="s">
        <v>37</v>
      </c>
      <c r="E333" s="4">
        <v>2498</v>
      </c>
      <c r="F333" s="4">
        <v>8000</v>
      </c>
      <c r="G333" s="4">
        <v>8960</v>
      </c>
      <c r="H333" s="4">
        <v>1600</v>
      </c>
      <c r="I333" s="5" t="s">
        <v>40</v>
      </c>
      <c r="Q333" s="40" t="s">
        <v>97</v>
      </c>
      <c r="R333" s="40">
        <v>2020</v>
      </c>
      <c r="S333" s="40" t="s">
        <v>11</v>
      </c>
      <c r="T333" s="40" t="s">
        <v>101</v>
      </c>
      <c r="U333" s="40" t="s">
        <v>90</v>
      </c>
      <c r="V333" s="40" t="s">
        <v>91</v>
      </c>
      <c r="W333" s="40" t="s">
        <v>92</v>
      </c>
      <c r="X333" s="40" t="s">
        <v>93</v>
      </c>
      <c r="Y333" s="40" t="s">
        <v>94</v>
      </c>
      <c r="Z333" s="40">
        <v>284</v>
      </c>
      <c r="AA333" s="40">
        <v>406.12</v>
      </c>
    </row>
    <row r="334" spans="1:27" ht="18" customHeight="1" x14ac:dyDescent="0.25">
      <c r="A334" s="2">
        <v>2021</v>
      </c>
      <c r="B334" s="2" t="s">
        <v>10</v>
      </c>
      <c r="C334" s="2" t="s">
        <v>13</v>
      </c>
      <c r="D334" s="3" t="s">
        <v>35</v>
      </c>
      <c r="E334" s="4">
        <v>1245</v>
      </c>
      <c r="F334" s="4">
        <v>4577.2</v>
      </c>
      <c r="G334" s="4">
        <v>5126.4639999999999</v>
      </c>
      <c r="H334" s="4">
        <v>915.44</v>
      </c>
      <c r="I334" s="5" t="s">
        <v>40</v>
      </c>
      <c r="Q334" s="40" t="s">
        <v>95</v>
      </c>
      <c r="R334" s="40">
        <v>2020</v>
      </c>
      <c r="S334" s="40" t="s">
        <v>11</v>
      </c>
      <c r="T334" s="40" t="s">
        <v>101</v>
      </c>
      <c r="U334" s="40" t="s">
        <v>90</v>
      </c>
      <c r="V334" s="40" t="s">
        <v>91</v>
      </c>
      <c r="W334" s="40" t="s">
        <v>92</v>
      </c>
      <c r="X334" s="40" t="s">
        <v>93</v>
      </c>
      <c r="Y334" s="40" t="s">
        <v>94</v>
      </c>
      <c r="Z334" s="40">
        <v>332</v>
      </c>
      <c r="AA334" s="40">
        <v>474.76</v>
      </c>
    </row>
    <row r="335" spans="1:27" ht="18" customHeight="1" x14ac:dyDescent="0.25">
      <c r="A335" s="2">
        <v>2021</v>
      </c>
      <c r="B335" s="2" t="s">
        <v>10</v>
      </c>
      <c r="C335" s="2" t="s">
        <v>38</v>
      </c>
      <c r="D335" s="6" t="s">
        <v>30</v>
      </c>
      <c r="E335" s="7">
        <v>644</v>
      </c>
      <c r="F335" s="7">
        <v>5743.5</v>
      </c>
      <c r="G335" s="7">
        <v>6432.72</v>
      </c>
      <c r="H335" s="4">
        <v>1148.7</v>
      </c>
      <c r="I335" s="5" t="s">
        <v>40</v>
      </c>
      <c r="Q335" s="40" t="s">
        <v>97</v>
      </c>
      <c r="R335" s="40">
        <v>2020</v>
      </c>
      <c r="S335" s="40" t="s">
        <v>11</v>
      </c>
      <c r="T335" s="40" t="s">
        <v>101</v>
      </c>
      <c r="U335" s="40" t="s">
        <v>90</v>
      </c>
      <c r="V335" s="40" t="s">
        <v>91</v>
      </c>
      <c r="W335" s="40" t="s">
        <v>92</v>
      </c>
      <c r="X335" s="40" t="s">
        <v>93</v>
      </c>
      <c r="Y335" s="40" t="s">
        <v>94</v>
      </c>
      <c r="Z335" s="40">
        <v>260</v>
      </c>
      <c r="AA335" s="40">
        <v>371.8</v>
      </c>
    </row>
    <row r="336" spans="1:27" ht="18" customHeight="1" x14ac:dyDescent="0.25">
      <c r="A336" s="2">
        <v>2021</v>
      </c>
      <c r="B336" s="2" t="s">
        <v>10</v>
      </c>
      <c r="C336" s="2" t="s">
        <v>12</v>
      </c>
      <c r="D336" s="6" t="s">
        <v>29</v>
      </c>
      <c r="E336" s="7">
        <v>643</v>
      </c>
      <c r="F336" s="7">
        <v>7000</v>
      </c>
      <c r="G336" s="7">
        <v>7840</v>
      </c>
      <c r="H336" s="4">
        <v>1400</v>
      </c>
      <c r="I336" s="5" t="s">
        <v>40</v>
      </c>
      <c r="Q336" s="40" t="s">
        <v>95</v>
      </c>
      <c r="R336" s="40">
        <v>2020</v>
      </c>
      <c r="S336" s="40" t="s">
        <v>11</v>
      </c>
      <c r="T336" s="40" t="s">
        <v>101</v>
      </c>
      <c r="U336" s="40" t="s">
        <v>90</v>
      </c>
      <c r="V336" s="40" t="s">
        <v>91</v>
      </c>
      <c r="W336" s="40" t="s">
        <v>92</v>
      </c>
      <c r="X336" s="40" t="s">
        <v>93</v>
      </c>
      <c r="Y336" s="40" t="s">
        <v>94</v>
      </c>
      <c r="Z336" s="40">
        <v>286</v>
      </c>
      <c r="AA336" s="40">
        <v>526.24</v>
      </c>
    </row>
    <row r="337" spans="1:27" ht="18" customHeight="1" x14ac:dyDescent="0.25">
      <c r="A337" s="2">
        <v>2021</v>
      </c>
      <c r="B337" s="2" t="s">
        <v>10</v>
      </c>
      <c r="C337" s="2" t="s">
        <v>38</v>
      </c>
      <c r="D337" s="6" t="s">
        <v>31</v>
      </c>
      <c r="E337" s="7">
        <v>455</v>
      </c>
      <c r="F337" s="7">
        <v>4578.6000000000004</v>
      </c>
      <c r="G337" s="7">
        <v>5128.0320000000002</v>
      </c>
      <c r="H337" s="4">
        <v>915.72000000000014</v>
      </c>
      <c r="I337" s="5" t="s">
        <v>40</v>
      </c>
      <c r="Q337" s="40" t="s">
        <v>88</v>
      </c>
      <c r="R337" s="40">
        <v>2020</v>
      </c>
      <c r="S337" s="40" t="s">
        <v>11</v>
      </c>
      <c r="T337" s="40" t="s">
        <v>101</v>
      </c>
      <c r="U337" s="40" t="s">
        <v>90</v>
      </c>
      <c r="V337" s="40" t="s">
        <v>91</v>
      </c>
      <c r="W337" s="40" t="s">
        <v>92</v>
      </c>
      <c r="X337" s="40" t="s">
        <v>93</v>
      </c>
      <c r="Y337" s="40" t="s">
        <v>94</v>
      </c>
      <c r="Z337" s="40">
        <v>334</v>
      </c>
      <c r="AA337" s="40">
        <v>526.24</v>
      </c>
    </row>
    <row r="338" spans="1:27" ht="18" customHeight="1" x14ac:dyDescent="0.25">
      <c r="A338" s="2">
        <v>2021</v>
      </c>
      <c r="B338" s="2" t="s">
        <v>10</v>
      </c>
      <c r="C338" s="2" t="s">
        <v>12</v>
      </c>
      <c r="D338" s="6" t="s">
        <v>28</v>
      </c>
      <c r="E338" s="8">
        <v>345</v>
      </c>
      <c r="F338" s="8">
        <v>7000</v>
      </c>
      <c r="G338" s="8">
        <v>7840</v>
      </c>
      <c r="H338" s="4">
        <v>1400</v>
      </c>
      <c r="I338" s="5" t="s">
        <v>40</v>
      </c>
      <c r="Q338" s="40" t="s">
        <v>95</v>
      </c>
      <c r="R338" s="40">
        <v>2020</v>
      </c>
      <c r="S338" s="40" t="s">
        <v>11</v>
      </c>
      <c r="T338" s="40" t="s">
        <v>101</v>
      </c>
      <c r="U338" s="40" t="s">
        <v>90</v>
      </c>
      <c r="V338" s="40" t="s">
        <v>91</v>
      </c>
      <c r="W338" s="40" t="s">
        <v>92</v>
      </c>
      <c r="X338" s="40" t="s">
        <v>93</v>
      </c>
      <c r="Y338" s="40" t="s">
        <v>94</v>
      </c>
      <c r="Z338" s="40">
        <v>262</v>
      </c>
      <c r="AA338" s="40">
        <v>526.24</v>
      </c>
    </row>
    <row r="339" spans="1:27" ht="18" customHeight="1" x14ac:dyDescent="0.25">
      <c r="A339" s="2">
        <v>2021</v>
      </c>
      <c r="B339" s="2" t="s">
        <v>10</v>
      </c>
      <c r="C339" s="2" t="s">
        <v>13</v>
      </c>
      <c r="D339" s="3" t="s">
        <v>33</v>
      </c>
      <c r="E339" s="4">
        <v>122</v>
      </c>
      <c r="F339" s="4">
        <v>100</v>
      </c>
      <c r="G339" s="4">
        <v>112</v>
      </c>
      <c r="H339" s="4">
        <v>20</v>
      </c>
      <c r="I339" s="5" t="s">
        <v>40</v>
      </c>
      <c r="Q339" s="40" t="s">
        <v>88</v>
      </c>
      <c r="R339" s="40">
        <v>2020</v>
      </c>
      <c r="S339" s="40" t="s">
        <v>11</v>
      </c>
      <c r="T339" s="40" t="s">
        <v>101</v>
      </c>
      <c r="U339" s="40" t="s">
        <v>90</v>
      </c>
      <c r="V339" s="40" t="s">
        <v>91</v>
      </c>
      <c r="W339" s="40" t="s">
        <v>92</v>
      </c>
      <c r="X339" s="40" t="s">
        <v>93</v>
      </c>
      <c r="Y339" s="40" t="s">
        <v>94</v>
      </c>
      <c r="Z339" s="40">
        <v>996</v>
      </c>
      <c r="AA339" s="40">
        <v>1424.28</v>
      </c>
    </row>
    <row r="340" spans="1:27" ht="18" customHeight="1" x14ac:dyDescent="0.25">
      <c r="A340" s="2">
        <v>2021</v>
      </c>
      <c r="B340" s="2" t="s">
        <v>10</v>
      </c>
      <c r="C340" s="2" t="s">
        <v>15</v>
      </c>
      <c r="D340" s="6" t="s">
        <v>26</v>
      </c>
      <c r="E340" s="7">
        <v>78</v>
      </c>
      <c r="F340" s="7">
        <v>4577.2</v>
      </c>
      <c r="G340" s="7">
        <v>5126.4639999999999</v>
      </c>
      <c r="H340" s="4">
        <v>915.44</v>
      </c>
      <c r="I340" s="5" t="s">
        <v>40</v>
      </c>
      <c r="Q340" s="40" t="s">
        <v>95</v>
      </c>
      <c r="R340" s="40">
        <v>2020</v>
      </c>
      <c r="S340" s="40" t="s">
        <v>11</v>
      </c>
      <c r="T340" s="40" t="s">
        <v>101</v>
      </c>
      <c r="U340" s="40" t="s">
        <v>90</v>
      </c>
      <c r="V340" s="40" t="s">
        <v>91</v>
      </c>
      <c r="W340" s="40" t="s">
        <v>92</v>
      </c>
      <c r="X340" s="40" t="s">
        <v>93</v>
      </c>
      <c r="Y340" s="40" t="s">
        <v>94</v>
      </c>
      <c r="Z340" s="40">
        <v>258</v>
      </c>
      <c r="AA340" s="40">
        <v>368.94</v>
      </c>
    </row>
    <row r="341" spans="1:27" ht="18" customHeight="1" x14ac:dyDescent="0.25">
      <c r="A341" s="2">
        <v>2021</v>
      </c>
      <c r="B341" s="2" t="s">
        <v>10</v>
      </c>
      <c r="C341" s="2" t="s">
        <v>15</v>
      </c>
      <c r="D341" s="6" t="s">
        <v>24</v>
      </c>
      <c r="E341" s="7">
        <v>76</v>
      </c>
      <c r="F341" s="7">
        <v>4576.8999999999996</v>
      </c>
      <c r="G341" s="7">
        <v>5126.1279999999997</v>
      </c>
      <c r="H341" s="4">
        <v>915.38</v>
      </c>
      <c r="I341" s="5" t="s">
        <v>40</v>
      </c>
      <c r="Q341" s="40" t="s">
        <v>95</v>
      </c>
      <c r="R341" s="40">
        <v>2020</v>
      </c>
      <c r="S341" s="40" t="s">
        <v>11</v>
      </c>
      <c r="T341" s="40" t="s">
        <v>101</v>
      </c>
      <c r="U341" s="40" t="s">
        <v>90</v>
      </c>
      <c r="V341" s="40" t="s">
        <v>91</v>
      </c>
      <c r="W341" s="40" t="s">
        <v>92</v>
      </c>
      <c r="X341" s="40" t="s">
        <v>93</v>
      </c>
      <c r="Y341" s="40" t="s">
        <v>94</v>
      </c>
      <c r="Z341" s="40">
        <v>285</v>
      </c>
      <c r="AA341" s="40">
        <v>407.55</v>
      </c>
    </row>
    <row r="342" spans="1:27" ht="18" customHeight="1" x14ac:dyDescent="0.25">
      <c r="A342" s="2">
        <v>2021</v>
      </c>
      <c r="B342" s="2" t="s">
        <v>10</v>
      </c>
      <c r="C342" s="2" t="s">
        <v>15</v>
      </c>
      <c r="D342" s="6" t="s">
        <v>25</v>
      </c>
      <c r="E342" s="7">
        <v>46</v>
      </c>
      <c r="F342" s="7">
        <v>200</v>
      </c>
      <c r="G342" s="7">
        <v>224</v>
      </c>
      <c r="H342" s="4">
        <v>40</v>
      </c>
      <c r="I342" s="5" t="s">
        <v>40</v>
      </c>
      <c r="Q342" s="40" t="s">
        <v>88</v>
      </c>
      <c r="R342" s="40">
        <v>2020</v>
      </c>
      <c r="S342" s="40" t="s">
        <v>11</v>
      </c>
      <c r="T342" s="40" t="s">
        <v>101</v>
      </c>
      <c r="U342" s="40" t="s">
        <v>90</v>
      </c>
      <c r="V342" s="40" t="s">
        <v>91</v>
      </c>
      <c r="W342" s="40" t="s">
        <v>92</v>
      </c>
      <c r="X342" s="40" t="s">
        <v>93</v>
      </c>
      <c r="Y342" s="40" t="s">
        <v>94</v>
      </c>
      <c r="Z342" s="40">
        <v>333</v>
      </c>
      <c r="AA342" s="40">
        <v>476.19</v>
      </c>
    </row>
    <row r="343" spans="1:27" ht="18" customHeight="1" x14ac:dyDescent="0.25">
      <c r="A343" s="2">
        <v>2021</v>
      </c>
      <c r="B343" s="2" t="s">
        <v>10</v>
      </c>
      <c r="C343" s="2" t="s">
        <v>15</v>
      </c>
      <c r="D343" s="6" t="s">
        <v>23</v>
      </c>
      <c r="E343" s="7">
        <v>34</v>
      </c>
      <c r="F343" s="7">
        <v>5492.16</v>
      </c>
      <c r="G343" s="7">
        <v>5126.0160000000005</v>
      </c>
      <c r="H343" s="4">
        <v>1098.432</v>
      </c>
      <c r="I343" s="5" t="s">
        <v>40</v>
      </c>
      <c r="Q343" s="40" t="s">
        <v>88</v>
      </c>
      <c r="R343" s="40">
        <v>2020</v>
      </c>
      <c r="S343" s="40" t="s">
        <v>11</v>
      </c>
      <c r="T343" s="40" t="s">
        <v>101</v>
      </c>
      <c r="U343" s="40" t="s">
        <v>90</v>
      </c>
      <c r="V343" s="40" t="s">
        <v>91</v>
      </c>
      <c r="W343" s="40" t="s">
        <v>92</v>
      </c>
      <c r="X343" s="40" t="s">
        <v>93</v>
      </c>
      <c r="Y343" s="40" t="s">
        <v>94</v>
      </c>
      <c r="Z343" s="40">
        <v>261</v>
      </c>
      <c r="AA343" s="40">
        <v>373.23</v>
      </c>
    </row>
    <row r="344" spans="1:27" ht="18" customHeight="1" x14ac:dyDescent="0.25">
      <c r="A344" s="2">
        <v>2021</v>
      </c>
      <c r="B344" s="2" t="s">
        <v>10</v>
      </c>
      <c r="C344" s="2" t="s">
        <v>13</v>
      </c>
      <c r="D344" s="3" t="s">
        <v>34</v>
      </c>
      <c r="E344" s="4">
        <v>7</v>
      </c>
      <c r="F344" s="4">
        <v>240</v>
      </c>
      <c r="G344" s="4">
        <v>224</v>
      </c>
      <c r="H344" s="4">
        <v>48</v>
      </c>
      <c r="I344" s="5" t="s">
        <v>40</v>
      </c>
      <c r="Q344" s="40" t="s">
        <v>95</v>
      </c>
      <c r="R344" s="40">
        <v>2020</v>
      </c>
      <c r="S344" s="40" t="s">
        <v>11</v>
      </c>
      <c r="T344" s="40" t="s">
        <v>101</v>
      </c>
      <c r="U344" s="40" t="s">
        <v>90</v>
      </c>
      <c r="V344" s="40" t="s">
        <v>91</v>
      </c>
      <c r="W344" s="40" t="s">
        <v>92</v>
      </c>
      <c r="X344" s="40" t="s">
        <v>93</v>
      </c>
      <c r="Y344" s="40" t="s">
        <v>94</v>
      </c>
      <c r="Z344" s="40">
        <v>777</v>
      </c>
      <c r="AA344" s="40">
        <v>1111.1100000000001</v>
      </c>
    </row>
    <row r="345" spans="1:27" ht="18" customHeight="1" x14ac:dyDescent="0.25">
      <c r="A345" s="2">
        <v>2021</v>
      </c>
      <c r="B345" s="2" t="s">
        <v>10</v>
      </c>
      <c r="C345" s="2" t="s">
        <v>15</v>
      </c>
      <c r="D345" s="6" t="s">
        <v>27</v>
      </c>
      <c r="E345" s="7">
        <v>3</v>
      </c>
      <c r="F345" s="7">
        <v>5492.76</v>
      </c>
      <c r="G345" s="7">
        <v>5126.576</v>
      </c>
      <c r="H345" s="4">
        <v>1098.5520000000001</v>
      </c>
      <c r="I345" s="5" t="s">
        <v>40</v>
      </c>
      <c r="Q345" s="40" t="s">
        <v>88</v>
      </c>
      <c r="R345" s="40">
        <v>2020</v>
      </c>
      <c r="S345" s="40" t="s">
        <v>11</v>
      </c>
      <c r="T345" s="40" t="s">
        <v>101</v>
      </c>
      <c r="U345" s="40" t="s">
        <v>90</v>
      </c>
      <c r="V345" s="40" t="s">
        <v>91</v>
      </c>
      <c r="W345" s="40" t="s">
        <v>92</v>
      </c>
      <c r="X345" s="40" t="s">
        <v>93</v>
      </c>
      <c r="Y345" s="40" t="s">
        <v>94</v>
      </c>
      <c r="Z345" s="40">
        <v>811</v>
      </c>
      <c r="AA345" s="40">
        <v>1159.73</v>
      </c>
    </row>
    <row r="346" spans="1:27" ht="18" customHeight="1" x14ac:dyDescent="0.25">
      <c r="A346" s="2">
        <v>2021</v>
      </c>
      <c r="B346" s="2" t="s">
        <v>10</v>
      </c>
      <c r="C346" s="2" t="s">
        <v>32</v>
      </c>
      <c r="D346" s="6" t="s">
        <v>32</v>
      </c>
      <c r="E346" s="7">
        <v>2</v>
      </c>
      <c r="F346" s="7">
        <v>7920</v>
      </c>
      <c r="G346" s="7">
        <v>7392</v>
      </c>
      <c r="H346" s="4">
        <v>1584</v>
      </c>
      <c r="I346" s="5" t="s">
        <v>40</v>
      </c>
      <c r="Q346" s="40" t="s">
        <v>95</v>
      </c>
      <c r="R346" s="40">
        <v>2020</v>
      </c>
      <c r="S346" s="40" t="s">
        <v>11</v>
      </c>
      <c r="T346" s="40" t="s">
        <v>101</v>
      </c>
      <c r="U346" s="40" t="s">
        <v>90</v>
      </c>
      <c r="V346" s="40" t="s">
        <v>91</v>
      </c>
      <c r="W346" s="40" t="s">
        <v>92</v>
      </c>
      <c r="X346" s="40" t="s">
        <v>93</v>
      </c>
      <c r="Y346" s="40" t="s">
        <v>94</v>
      </c>
      <c r="Z346" s="40">
        <v>864</v>
      </c>
      <c r="AA346" s="40">
        <v>1235.52</v>
      </c>
    </row>
    <row r="347" spans="1:27" ht="18" customHeight="1" x14ac:dyDescent="0.25">
      <c r="A347" s="2">
        <v>2021</v>
      </c>
      <c r="B347" s="2" t="s">
        <v>11</v>
      </c>
      <c r="C347" s="2" t="s">
        <v>14</v>
      </c>
      <c r="D347" s="3" t="s">
        <v>36</v>
      </c>
      <c r="E347" s="4">
        <v>3566</v>
      </c>
      <c r="F347" s="4">
        <v>4577.3</v>
      </c>
      <c r="G347" s="4">
        <v>5126.576</v>
      </c>
      <c r="H347" s="4">
        <v>915.46</v>
      </c>
      <c r="I347" s="5" t="s">
        <v>40</v>
      </c>
      <c r="Q347" s="40" t="s">
        <v>97</v>
      </c>
      <c r="R347" s="40">
        <v>2020</v>
      </c>
      <c r="S347" s="40" t="s">
        <v>11</v>
      </c>
      <c r="T347" s="40" t="s">
        <v>101</v>
      </c>
      <c r="U347" s="40" t="s">
        <v>90</v>
      </c>
      <c r="V347" s="40" t="s">
        <v>91</v>
      </c>
      <c r="W347" s="40" t="s">
        <v>92</v>
      </c>
      <c r="X347" s="40" t="s">
        <v>93</v>
      </c>
      <c r="Y347" s="40" t="s">
        <v>94</v>
      </c>
      <c r="Z347" s="40">
        <v>287</v>
      </c>
      <c r="AA347" s="40">
        <v>410.40999999999997</v>
      </c>
    </row>
    <row r="348" spans="1:27" ht="18" customHeight="1" x14ac:dyDescent="0.25">
      <c r="A348" s="2">
        <v>2021</v>
      </c>
      <c r="B348" s="2" t="s">
        <v>11</v>
      </c>
      <c r="C348" s="2" t="s">
        <v>14</v>
      </c>
      <c r="D348" s="3" t="s">
        <v>37</v>
      </c>
      <c r="E348" s="4">
        <v>2498</v>
      </c>
      <c r="F348" s="4">
        <v>8000</v>
      </c>
      <c r="G348" s="4">
        <v>8960</v>
      </c>
      <c r="H348" s="4">
        <v>1600</v>
      </c>
      <c r="I348" s="5" t="s">
        <v>40</v>
      </c>
      <c r="Q348" s="40" t="s">
        <v>88</v>
      </c>
      <c r="R348" s="40">
        <v>2020</v>
      </c>
      <c r="S348" s="40" t="s">
        <v>11</v>
      </c>
      <c r="T348" s="40" t="s">
        <v>101</v>
      </c>
      <c r="U348" s="40" t="s">
        <v>90</v>
      </c>
      <c r="V348" s="40" t="s">
        <v>91</v>
      </c>
      <c r="W348" s="40" t="s">
        <v>92</v>
      </c>
      <c r="X348" s="40" t="s">
        <v>93</v>
      </c>
      <c r="Y348" s="40" t="s">
        <v>94</v>
      </c>
      <c r="Z348" s="40">
        <v>335</v>
      </c>
      <c r="AA348" s="40">
        <v>479.05</v>
      </c>
    </row>
    <row r="349" spans="1:27" ht="18" customHeight="1" x14ac:dyDescent="0.25">
      <c r="A349" s="2">
        <v>2021</v>
      </c>
      <c r="B349" s="2" t="s">
        <v>11</v>
      </c>
      <c r="C349" s="2" t="s">
        <v>13</v>
      </c>
      <c r="D349" s="3" t="s">
        <v>35</v>
      </c>
      <c r="E349" s="4">
        <v>1245</v>
      </c>
      <c r="F349" s="4">
        <v>4577.2</v>
      </c>
      <c r="G349" s="4">
        <v>5126.4639999999999</v>
      </c>
      <c r="H349" s="4">
        <v>915.44</v>
      </c>
      <c r="I349" s="5" t="s">
        <v>40</v>
      </c>
      <c r="Q349" s="40" t="s">
        <v>97</v>
      </c>
      <c r="R349" s="40">
        <v>2020</v>
      </c>
      <c r="S349" s="40" t="s">
        <v>11</v>
      </c>
      <c r="T349" s="40" t="s">
        <v>101</v>
      </c>
      <c r="U349" s="40" t="s">
        <v>90</v>
      </c>
      <c r="V349" s="40" t="s">
        <v>91</v>
      </c>
      <c r="W349" s="40" t="s">
        <v>92</v>
      </c>
      <c r="X349" s="40" t="s">
        <v>93</v>
      </c>
      <c r="Y349" s="40" t="s">
        <v>94</v>
      </c>
      <c r="Z349" s="40">
        <v>257</v>
      </c>
      <c r="AA349" s="40">
        <v>367.51</v>
      </c>
    </row>
    <row r="350" spans="1:27" ht="18" customHeight="1" x14ac:dyDescent="0.25">
      <c r="A350" s="2">
        <v>2021</v>
      </c>
      <c r="B350" s="2" t="s">
        <v>11</v>
      </c>
      <c r="C350" s="2" t="s">
        <v>38</v>
      </c>
      <c r="D350" s="6" t="s">
        <v>30</v>
      </c>
      <c r="E350" s="7">
        <v>644</v>
      </c>
      <c r="F350" s="7">
        <v>5743.5</v>
      </c>
      <c r="G350" s="7">
        <v>6432.72</v>
      </c>
      <c r="H350" s="4">
        <v>1148.7</v>
      </c>
      <c r="I350" s="5" t="s">
        <v>40</v>
      </c>
      <c r="Q350" s="40" t="s">
        <v>95</v>
      </c>
      <c r="R350" s="40">
        <v>2020</v>
      </c>
      <c r="S350" s="40" t="s">
        <v>1</v>
      </c>
      <c r="T350" s="40" t="s">
        <v>101</v>
      </c>
      <c r="U350" s="40" t="s">
        <v>90</v>
      </c>
      <c r="V350" s="40" t="s">
        <v>91</v>
      </c>
      <c r="W350" s="40" t="s">
        <v>92</v>
      </c>
      <c r="X350" s="40" t="s">
        <v>93</v>
      </c>
      <c r="Y350" s="40" t="s">
        <v>96</v>
      </c>
      <c r="Z350" s="40">
        <v>350</v>
      </c>
      <c r="AA350" s="40">
        <v>500.5</v>
      </c>
    </row>
    <row r="351" spans="1:27" ht="18" customHeight="1" x14ac:dyDescent="0.25">
      <c r="A351" s="2">
        <v>2021</v>
      </c>
      <c r="B351" s="2" t="s">
        <v>11</v>
      </c>
      <c r="C351" s="2" t="s">
        <v>12</v>
      </c>
      <c r="D351" s="6" t="s">
        <v>29</v>
      </c>
      <c r="E351" s="7">
        <v>643</v>
      </c>
      <c r="F351" s="7">
        <v>7000</v>
      </c>
      <c r="G351" s="7">
        <v>7840</v>
      </c>
      <c r="H351" s="4">
        <v>1400</v>
      </c>
      <c r="I351" s="5" t="s">
        <v>40</v>
      </c>
      <c r="Q351" s="40" t="s">
        <v>97</v>
      </c>
      <c r="R351" s="40">
        <v>2020</v>
      </c>
      <c r="S351" s="40" t="s">
        <v>1</v>
      </c>
      <c r="T351" s="40" t="s">
        <v>101</v>
      </c>
      <c r="U351" s="40" t="s">
        <v>90</v>
      </c>
      <c r="V351" s="40" t="s">
        <v>91</v>
      </c>
      <c r="W351" s="40" t="s">
        <v>92</v>
      </c>
      <c r="X351" s="40" t="s">
        <v>93</v>
      </c>
      <c r="Y351" s="40" t="s">
        <v>96</v>
      </c>
      <c r="Z351" s="40">
        <v>344</v>
      </c>
      <c r="AA351" s="40">
        <v>491.91999999999996</v>
      </c>
    </row>
    <row r="352" spans="1:27" ht="18" customHeight="1" x14ac:dyDescent="0.25">
      <c r="A352" s="2">
        <v>2021</v>
      </c>
      <c r="B352" s="2" t="s">
        <v>11</v>
      </c>
      <c r="C352" s="2" t="s">
        <v>38</v>
      </c>
      <c r="D352" s="6" t="s">
        <v>31</v>
      </c>
      <c r="E352" s="7">
        <v>455</v>
      </c>
      <c r="F352" s="7">
        <v>4578.6000000000004</v>
      </c>
      <c r="G352" s="7">
        <v>5128.0320000000002</v>
      </c>
      <c r="H352" s="4">
        <v>915.72000000000014</v>
      </c>
      <c r="I352" s="5" t="s">
        <v>40</v>
      </c>
      <c r="Q352" s="40" t="s">
        <v>88</v>
      </c>
      <c r="R352" s="40">
        <v>2020</v>
      </c>
      <c r="S352" s="40" t="s">
        <v>1</v>
      </c>
      <c r="T352" s="40" t="s">
        <v>101</v>
      </c>
      <c r="U352" s="40" t="s">
        <v>90</v>
      </c>
      <c r="V352" s="40" t="s">
        <v>91</v>
      </c>
      <c r="W352" s="40" t="s">
        <v>92</v>
      </c>
      <c r="X352" s="40" t="s">
        <v>93</v>
      </c>
      <c r="Y352" s="40" t="s">
        <v>94</v>
      </c>
      <c r="Z352" s="40">
        <v>338</v>
      </c>
      <c r="AA352" s="40">
        <v>483.34000000000003</v>
      </c>
    </row>
    <row r="353" spans="1:27" ht="18" customHeight="1" x14ac:dyDescent="0.25">
      <c r="A353" s="2">
        <v>2021</v>
      </c>
      <c r="B353" s="2" t="s">
        <v>11</v>
      </c>
      <c r="C353" s="2" t="s">
        <v>12</v>
      </c>
      <c r="D353" s="6" t="s">
        <v>28</v>
      </c>
      <c r="E353" s="8">
        <v>345</v>
      </c>
      <c r="F353" s="8">
        <v>7000</v>
      </c>
      <c r="G353" s="8">
        <v>7840</v>
      </c>
      <c r="H353" s="4">
        <v>1400</v>
      </c>
      <c r="I353" s="5" t="s">
        <v>40</v>
      </c>
      <c r="Q353" s="40" t="s">
        <v>88</v>
      </c>
      <c r="R353" s="40">
        <v>2020</v>
      </c>
      <c r="S353" s="40" t="s">
        <v>1</v>
      </c>
      <c r="T353" s="40" t="s">
        <v>101</v>
      </c>
      <c r="U353" s="40" t="s">
        <v>90</v>
      </c>
      <c r="V353" s="40" t="s">
        <v>91</v>
      </c>
      <c r="W353" s="40" t="s">
        <v>92</v>
      </c>
      <c r="X353" s="40" t="s">
        <v>93</v>
      </c>
      <c r="Y353" s="40" t="s">
        <v>94</v>
      </c>
      <c r="Z353" s="40">
        <v>140</v>
      </c>
      <c r="AA353" s="40">
        <v>200.2</v>
      </c>
    </row>
    <row r="354" spans="1:27" ht="18" customHeight="1" x14ac:dyDescent="0.25">
      <c r="A354" s="2">
        <v>2021</v>
      </c>
      <c r="B354" s="2" t="s">
        <v>11</v>
      </c>
      <c r="C354" s="2" t="s">
        <v>13</v>
      </c>
      <c r="D354" s="3" t="s">
        <v>33</v>
      </c>
      <c r="E354" s="4">
        <v>122</v>
      </c>
      <c r="F354" s="4">
        <v>100</v>
      </c>
      <c r="G354" s="4">
        <v>112</v>
      </c>
      <c r="H354" s="4">
        <v>20</v>
      </c>
      <c r="I354" s="5" t="s">
        <v>40</v>
      </c>
      <c r="Q354" s="40" t="s">
        <v>98</v>
      </c>
      <c r="R354" s="40">
        <v>2020</v>
      </c>
      <c r="S354" s="40" t="s">
        <v>1</v>
      </c>
      <c r="T354" s="40" t="s">
        <v>101</v>
      </c>
      <c r="U354" s="40" t="s">
        <v>90</v>
      </c>
      <c r="V354" s="40" t="s">
        <v>91</v>
      </c>
      <c r="W354" s="40" t="s">
        <v>92</v>
      </c>
      <c r="X354" s="40" t="s">
        <v>93</v>
      </c>
      <c r="Y354" s="40" t="s">
        <v>94</v>
      </c>
      <c r="Z354" s="40">
        <v>314</v>
      </c>
      <c r="AA354" s="40">
        <v>449.02</v>
      </c>
    </row>
    <row r="355" spans="1:27" ht="18" customHeight="1" x14ac:dyDescent="0.25">
      <c r="A355" s="2">
        <v>2021</v>
      </c>
      <c r="B355" s="2" t="s">
        <v>11</v>
      </c>
      <c r="C355" s="2" t="s">
        <v>15</v>
      </c>
      <c r="D355" s="6" t="s">
        <v>26</v>
      </c>
      <c r="E355" s="7">
        <v>78</v>
      </c>
      <c r="F355" s="7">
        <v>4577.2</v>
      </c>
      <c r="G355" s="7">
        <v>5126.4639999999999</v>
      </c>
      <c r="H355" s="4">
        <v>915.44</v>
      </c>
      <c r="I355" s="5" t="s">
        <v>40</v>
      </c>
      <c r="Q355" s="40" t="s">
        <v>88</v>
      </c>
      <c r="R355" s="40">
        <v>2020</v>
      </c>
      <c r="S355" s="40" t="s">
        <v>1</v>
      </c>
      <c r="T355" s="40" t="s">
        <v>101</v>
      </c>
      <c r="U355" s="40" t="s">
        <v>90</v>
      </c>
      <c r="V355" s="40" t="s">
        <v>91</v>
      </c>
      <c r="W355" s="40" t="s">
        <v>92</v>
      </c>
      <c r="X355" s="40" t="s">
        <v>93</v>
      </c>
      <c r="Y355" s="40" t="s">
        <v>96</v>
      </c>
      <c r="Z355" s="40">
        <v>352</v>
      </c>
      <c r="AA355" s="40">
        <v>503.36</v>
      </c>
    </row>
    <row r="356" spans="1:27" ht="18" customHeight="1" x14ac:dyDescent="0.25">
      <c r="A356" s="2">
        <v>2021</v>
      </c>
      <c r="B356" s="2" t="s">
        <v>11</v>
      </c>
      <c r="C356" s="2" t="s">
        <v>15</v>
      </c>
      <c r="D356" s="6" t="s">
        <v>24</v>
      </c>
      <c r="E356" s="7">
        <v>76</v>
      </c>
      <c r="F356" s="7">
        <v>4576.8999999999996</v>
      </c>
      <c r="G356" s="7">
        <v>5126.1279999999997</v>
      </c>
      <c r="H356" s="4">
        <v>915.38</v>
      </c>
      <c r="I356" s="5" t="s">
        <v>40</v>
      </c>
      <c r="Q356" s="40" t="s">
        <v>88</v>
      </c>
      <c r="R356" s="40">
        <v>2020</v>
      </c>
      <c r="S356" s="40" t="s">
        <v>1</v>
      </c>
      <c r="T356" s="40" t="s">
        <v>101</v>
      </c>
      <c r="U356" s="40" t="s">
        <v>90</v>
      </c>
      <c r="V356" s="40" t="s">
        <v>91</v>
      </c>
      <c r="W356" s="40" t="s">
        <v>92</v>
      </c>
      <c r="X356" s="40" t="s">
        <v>93</v>
      </c>
      <c r="Y356" s="40" t="s">
        <v>96</v>
      </c>
      <c r="Z356" s="40">
        <v>346</v>
      </c>
      <c r="AA356" s="40">
        <v>494.78</v>
      </c>
    </row>
    <row r="357" spans="1:27" ht="18" customHeight="1" x14ac:dyDescent="0.25">
      <c r="A357" s="2">
        <v>2021</v>
      </c>
      <c r="B357" s="2" t="s">
        <v>11</v>
      </c>
      <c r="C357" s="2" t="s">
        <v>15</v>
      </c>
      <c r="D357" s="6" t="s">
        <v>25</v>
      </c>
      <c r="E357" s="7">
        <v>46</v>
      </c>
      <c r="F357" s="7">
        <v>200</v>
      </c>
      <c r="G357" s="7">
        <v>224</v>
      </c>
      <c r="H357" s="4">
        <v>40</v>
      </c>
      <c r="I357" s="5" t="s">
        <v>40</v>
      </c>
      <c r="Q357" s="40" t="s">
        <v>95</v>
      </c>
      <c r="R357" s="40">
        <v>2020</v>
      </c>
      <c r="S357" s="40" t="s">
        <v>1</v>
      </c>
      <c r="T357" s="40" t="s">
        <v>101</v>
      </c>
      <c r="U357" s="40" t="s">
        <v>90</v>
      </c>
      <c r="V357" s="40" t="s">
        <v>91</v>
      </c>
      <c r="W357" s="40" t="s">
        <v>92</v>
      </c>
      <c r="X357" s="40" t="s">
        <v>93</v>
      </c>
      <c r="Y357" s="40" t="s">
        <v>96</v>
      </c>
      <c r="Z357" s="40">
        <v>340</v>
      </c>
      <c r="AA357" s="40">
        <v>486.2</v>
      </c>
    </row>
    <row r="358" spans="1:27" ht="18" customHeight="1" x14ac:dyDescent="0.25">
      <c r="A358" s="2">
        <v>2021</v>
      </c>
      <c r="B358" s="2" t="s">
        <v>11</v>
      </c>
      <c r="C358" s="2" t="s">
        <v>15</v>
      </c>
      <c r="D358" s="6" t="s">
        <v>23</v>
      </c>
      <c r="E358" s="7">
        <v>34</v>
      </c>
      <c r="F358" s="7">
        <v>4576.8</v>
      </c>
      <c r="G358" s="7">
        <v>5126.0160000000005</v>
      </c>
      <c r="H358" s="4">
        <v>915.36000000000013</v>
      </c>
      <c r="I358" s="5" t="s">
        <v>40</v>
      </c>
      <c r="Q358" s="40" t="s">
        <v>95</v>
      </c>
      <c r="R358" s="40">
        <v>2020</v>
      </c>
      <c r="S358" s="40" t="s">
        <v>1</v>
      </c>
      <c r="T358" s="40" t="s">
        <v>101</v>
      </c>
      <c r="U358" s="40" t="s">
        <v>90</v>
      </c>
      <c r="V358" s="40" t="s">
        <v>91</v>
      </c>
      <c r="W358" s="40" t="s">
        <v>92</v>
      </c>
      <c r="X358" s="40" t="s">
        <v>93</v>
      </c>
      <c r="Y358" s="40" t="s">
        <v>94</v>
      </c>
      <c r="Z358" s="40">
        <v>340</v>
      </c>
      <c r="AA358" s="40">
        <v>526.24</v>
      </c>
    </row>
    <row r="359" spans="1:27" ht="18" customHeight="1" x14ac:dyDescent="0.25">
      <c r="A359" s="2">
        <v>2021</v>
      </c>
      <c r="B359" s="2" t="s">
        <v>11</v>
      </c>
      <c r="C359" s="2" t="s">
        <v>13</v>
      </c>
      <c r="D359" s="3" t="s">
        <v>34</v>
      </c>
      <c r="E359" s="4">
        <v>7</v>
      </c>
      <c r="F359" s="4">
        <v>200</v>
      </c>
      <c r="G359" s="4">
        <v>224</v>
      </c>
      <c r="H359" s="4">
        <v>40</v>
      </c>
      <c r="I359" s="5" t="s">
        <v>40</v>
      </c>
      <c r="Q359" s="40" t="s">
        <v>88</v>
      </c>
      <c r="R359" s="40">
        <v>2020</v>
      </c>
      <c r="S359" s="40" t="s">
        <v>1</v>
      </c>
      <c r="T359" s="40" t="s">
        <v>101</v>
      </c>
      <c r="U359" s="40" t="s">
        <v>90</v>
      </c>
      <c r="V359" s="40" t="s">
        <v>91</v>
      </c>
      <c r="W359" s="40" t="s">
        <v>92</v>
      </c>
      <c r="X359" s="40" t="s">
        <v>93</v>
      </c>
      <c r="Y359" s="40" t="s">
        <v>94</v>
      </c>
      <c r="Z359" s="40">
        <v>142</v>
      </c>
      <c r="AA359" s="40">
        <v>526.24</v>
      </c>
    </row>
    <row r="360" spans="1:27" ht="18" customHeight="1" x14ac:dyDescent="0.25">
      <c r="A360" s="2">
        <v>2021</v>
      </c>
      <c r="B360" s="2" t="s">
        <v>11</v>
      </c>
      <c r="C360" s="2" t="s">
        <v>15</v>
      </c>
      <c r="D360" s="6" t="s">
        <v>27</v>
      </c>
      <c r="E360" s="7">
        <v>3</v>
      </c>
      <c r="F360" s="7">
        <v>4577.3</v>
      </c>
      <c r="G360" s="7">
        <v>5126.576</v>
      </c>
      <c r="H360" s="4">
        <v>915.46</v>
      </c>
      <c r="I360" s="5" t="s">
        <v>40</v>
      </c>
      <c r="Q360" s="40" t="s">
        <v>95</v>
      </c>
      <c r="R360" s="40">
        <v>2020</v>
      </c>
      <c r="S360" s="40" t="s">
        <v>1</v>
      </c>
      <c r="T360" s="40" t="s">
        <v>101</v>
      </c>
      <c r="U360" s="40" t="s">
        <v>90</v>
      </c>
      <c r="V360" s="40" t="s">
        <v>91</v>
      </c>
      <c r="W360" s="40" t="s">
        <v>92</v>
      </c>
      <c r="X360" s="40" t="s">
        <v>93</v>
      </c>
      <c r="Y360" s="40" t="s">
        <v>94</v>
      </c>
      <c r="Z360" s="40">
        <v>987</v>
      </c>
      <c r="AA360" s="40">
        <v>1411.4099999999999</v>
      </c>
    </row>
    <row r="361" spans="1:27" ht="18" customHeight="1" x14ac:dyDescent="0.25">
      <c r="A361" s="2">
        <v>2021</v>
      </c>
      <c r="B361" s="2" t="s">
        <v>11</v>
      </c>
      <c r="C361" s="2" t="s">
        <v>32</v>
      </c>
      <c r="D361" s="6" t="s">
        <v>32</v>
      </c>
      <c r="E361" s="7">
        <v>2</v>
      </c>
      <c r="F361" s="7">
        <v>6600</v>
      </c>
      <c r="G361" s="7">
        <v>7392</v>
      </c>
      <c r="H361" s="4">
        <v>1320</v>
      </c>
      <c r="I361" s="5" t="s">
        <v>40</v>
      </c>
      <c r="Q361" s="40" t="s">
        <v>95</v>
      </c>
      <c r="R361" s="40">
        <v>2020</v>
      </c>
      <c r="S361" s="40" t="s">
        <v>1</v>
      </c>
      <c r="T361" s="40" t="s">
        <v>101</v>
      </c>
      <c r="U361" s="40" t="s">
        <v>90</v>
      </c>
      <c r="V361" s="40" t="s">
        <v>91</v>
      </c>
      <c r="W361" s="40" t="s">
        <v>92</v>
      </c>
      <c r="X361" s="40" t="s">
        <v>93</v>
      </c>
      <c r="Y361" s="40" t="s">
        <v>94</v>
      </c>
      <c r="Z361" s="40">
        <v>1021</v>
      </c>
      <c r="AA361" s="40">
        <v>1460.03</v>
      </c>
    </row>
    <row r="362" spans="1:27" ht="18" customHeight="1" x14ac:dyDescent="0.25">
      <c r="A362" s="2">
        <v>2022</v>
      </c>
      <c r="B362" s="2" t="s">
        <v>0</v>
      </c>
      <c r="C362" s="2" t="s">
        <v>14</v>
      </c>
      <c r="D362" s="3" t="s">
        <v>36</v>
      </c>
      <c r="E362" s="4">
        <v>3566</v>
      </c>
      <c r="F362" s="4">
        <v>5492.76</v>
      </c>
      <c r="G362" s="4">
        <v>5126.576</v>
      </c>
      <c r="H362" s="4">
        <v>1098.5520000000001</v>
      </c>
      <c r="I362" s="5" t="s">
        <v>40</v>
      </c>
      <c r="Q362" s="40" t="s">
        <v>95</v>
      </c>
      <c r="R362" s="40">
        <v>2020</v>
      </c>
      <c r="S362" s="40" t="s">
        <v>1</v>
      </c>
      <c r="T362" s="40" t="s">
        <v>101</v>
      </c>
      <c r="U362" s="40" t="s">
        <v>90</v>
      </c>
      <c r="V362" s="40" t="s">
        <v>91</v>
      </c>
      <c r="W362" s="40" t="s">
        <v>92</v>
      </c>
      <c r="X362" s="40" t="s">
        <v>93</v>
      </c>
      <c r="Y362" s="40" t="s">
        <v>94</v>
      </c>
      <c r="Z362" s="40">
        <v>312</v>
      </c>
      <c r="AA362" s="40">
        <v>446.15999999999997</v>
      </c>
    </row>
    <row r="363" spans="1:27" ht="18" customHeight="1" x14ac:dyDescent="0.25">
      <c r="A363" s="2">
        <v>2022</v>
      </c>
      <c r="B363" s="2" t="s">
        <v>0</v>
      </c>
      <c r="C363" s="2" t="s">
        <v>14</v>
      </c>
      <c r="D363" s="3" t="s">
        <v>37</v>
      </c>
      <c r="E363" s="4">
        <v>2498</v>
      </c>
      <c r="F363" s="4">
        <v>9600</v>
      </c>
      <c r="G363" s="4">
        <v>8960</v>
      </c>
      <c r="H363" s="4">
        <v>1920</v>
      </c>
      <c r="I363" s="5" t="s">
        <v>40</v>
      </c>
      <c r="Q363" s="40" t="s">
        <v>95</v>
      </c>
      <c r="R363" s="40">
        <v>2020</v>
      </c>
      <c r="S363" s="40" t="s">
        <v>1</v>
      </c>
      <c r="T363" s="40" t="s">
        <v>101</v>
      </c>
      <c r="U363" s="40" t="s">
        <v>90</v>
      </c>
      <c r="V363" s="40" t="s">
        <v>91</v>
      </c>
      <c r="W363" s="40" t="s">
        <v>92</v>
      </c>
      <c r="X363" s="40" t="s">
        <v>93</v>
      </c>
      <c r="Y363" s="40" t="s">
        <v>94</v>
      </c>
      <c r="Z363" s="40">
        <v>339</v>
      </c>
      <c r="AA363" s="40">
        <v>484.77</v>
      </c>
    </row>
    <row r="364" spans="1:27" ht="18" customHeight="1" x14ac:dyDescent="0.25">
      <c r="A364" s="2">
        <v>2022</v>
      </c>
      <c r="B364" s="2" t="s">
        <v>0</v>
      </c>
      <c r="C364" s="2" t="s">
        <v>13</v>
      </c>
      <c r="D364" s="3" t="s">
        <v>35</v>
      </c>
      <c r="E364" s="4">
        <v>1245</v>
      </c>
      <c r="F364" s="4">
        <v>5492.6399999999994</v>
      </c>
      <c r="G364" s="4">
        <v>5126.4639999999999</v>
      </c>
      <c r="H364" s="4">
        <v>1098.528</v>
      </c>
      <c r="I364" s="5" t="s">
        <v>42</v>
      </c>
      <c r="Q364" s="40" t="s">
        <v>88</v>
      </c>
      <c r="R364" s="40">
        <v>2020</v>
      </c>
      <c r="S364" s="40" t="s">
        <v>1</v>
      </c>
      <c r="T364" s="40" t="s">
        <v>101</v>
      </c>
      <c r="U364" s="40" t="s">
        <v>90</v>
      </c>
      <c r="V364" s="40" t="s">
        <v>91</v>
      </c>
      <c r="W364" s="40" t="s">
        <v>92</v>
      </c>
      <c r="X364" s="40" t="s">
        <v>93</v>
      </c>
      <c r="Y364" s="40" t="s">
        <v>94</v>
      </c>
      <c r="Z364" s="40">
        <v>141</v>
      </c>
      <c r="AA364" s="40">
        <v>201.63</v>
      </c>
    </row>
    <row r="365" spans="1:27" ht="18" customHeight="1" x14ac:dyDescent="0.25">
      <c r="A365" s="2">
        <v>2022</v>
      </c>
      <c r="B365" s="2" t="s">
        <v>0</v>
      </c>
      <c r="C365" s="2" t="s">
        <v>38</v>
      </c>
      <c r="D365" s="6" t="s">
        <v>30</v>
      </c>
      <c r="E365" s="7">
        <v>644</v>
      </c>
      <c r="F365" s="7">
        <v>6892.2</v>
      </c>
      <c r="G365" s="7">
        <v>6432.72</v>
      </c>
      <c r="H365" s="4">
        <v>1378.44</v>
      </c>
      <c r="I365" s="5" t="s">
        <v>42</v>
      </c>
      <c r="Q365" s="40" t="s">
        <v>95</v>
      </c>
      <c r="R365" s="40">
        <v>2020</v>
      </c>
      <c r="S365" s="40" t="s">
        <v>1</v>
      </c>
      <c r="T365" s="40" t="s">
        <v>101</v>
      </c>
      <c r="U365" s="40" t="s">
        <v>90</v>
      </c>
      <c r="V365" s="40" t="s">
        <v>91</v>
      </c>
      <c r="W365" s="40" t="s">
        <v>92</v>
      </c>
      <c r="X365" s="40" t="s">
        <v>93</v>
      </c>
      <c r="Y365" s="40" t="s">
        <v>94</v>
      </c>
      <c r="Z365" s="40">
        <v>315</v>
      </c>
      <c r="AA365" s="40">
        <v>450.45</v>
      </c>
    </row>
    <row r="366" spans="1:27" ht="18" customHeight="1" x14ac:dyDescent="0.25">
      <c r="A366" s="2">
        <v>2022</v>
      </c>
      <c r="B366" s="2" t="s">
        <v>0</v>
      </c>
      <c r="C366" s="2" t="s">
        <v>12</v>
      </c>
      <c r="D366" s="6" t="s">
        <v>29</v>
      </c>
      <c r="E366" s="7">
        <v>643</v>
      </c>
      <c r="F366" s="7">
        <v>8400</v>
      </c>
      <c r="G366" s="7">
        <v>7840</v>
      </c>
      <c r="H366" s="4">
        <v>1680</v>
      </c>
      <c r="I366" s="5" t="s">
        <v>42</v>
      </c>
      <c r="Q366" s="40" t="s">
        <v>95</v>
      </c>
      <c r="R366" s="40">
        <v>2020</v>
      </c>
      <c r="S366" s="40" t="s">
        <v>1</v>
      </c>
      <c r="T366" s="40" t="s">
        <v>101</v>
      </c>
      <c r="U366" s="40" t="s">
        <v>90</v>
      </c>
      <c r="V366" s="40" t="s">
        <v>91</v>
      </c>
      <c r="W366" s="40" t="s">
        <v>92</v>
      </c>
      <c r="X366" s="40" t="s">
        <v>93</v>
      </c>
      <c r="Y366" s="40" t="s">
        <v>94</v>
      </c>
      <c r="Z366" s="40">
        <v>355</v>
      </c>
      <c r="AA366" s="40">
        <v>507.65</v>
      </c>
    </row>
    <row r="367" spans="1:27" ht="18" customHeight="1" x14ac:dyDescent="0.25">
      <c r="A367" s="2">
        <v>2022</v>
      </c>
      <c r="B367" s="2" t="s">
        <v>0</v>
      </c>
      <c r="C367" s="2" t="s">
        <v>38</v>
      </c>
      <c r="D367" s="6" t="s">
        <v>31</v>
      </c>
      <c r="E367" s="7">
        <v>455</v>
      </c>
      <c r="F367" s="7">
        <v>5494.3200000000006</v>
      </c>
      <c r="G367" s="7">
        <v>5128.0320000000002</v>
      </c>
      <c r="H367" s="4">
        <v>1098.8640000000003</v>
      </c>
      <c r="I367" s="5" t="s">
        <v>42</v>
      </c>
      <c r="Q367" s="40" t="s">
        <v>88</v>
      </c>
      <c r="R367" s="40">
        <v>2020</v>
      </c>
      <c r="S367" s="40" t="s">
        <v>1</v>
      </c>
      <c r="T367" s="40" t="s">
        <v>101</v>
      </c>
      <c r="U367" s="40" t="s">
        <v>90</v>
      </c>
      <c r="V367" s="40" t="s">
        <v>91</v>
      </c>
      <c r="W367" s="40" t="s">
        <v>92</v>
      </c>
      <c r="X367" s="40" t="s">
        <v>93</v>
      </c>
      <c r="Y367" s="40" t="s">
        <v>96</v>
      </c>
      <c r="Z367" s="40">
        <v>349</v>
      </c>
      <c r="AA367" s="40">
        <v>499.07</v>
      </c>
    </row>
    <row r="368" spans="1:27" ht="18" customHeight="1" x14ac:dyDescent="0.25">
      <c r="A368" s="2">
        <v>2022</v>
      </c>
      <c r="B368" s="2" t="s">
        <v>0</v>
      </c>
      <c r="C368" s="2" t="s">
        <v>12</v>
      </c>
      <c r="D368" s="6" t="s">
        <v>28</v>
      </c>
      <c r="E368" s="8">
        <v>345</v>
      </c>
      <c r="F368" s="8">
        <v>8400</v>
      </c>
      <c r="G368" s="8">
        <v>7840</v>
      </c>
      <c r="H368" s="4">
        <v>1680</v>
      </c>
      <c r="I368" s="5" t="s">
        <v>42</v>
      </c>
      <c r="Q368" s="40" t="s">
        <v>95</v>
      </c>
      <c r="R368" s="40">
        <v>2020</v>
      </c>
      <c r="S368" s="40" t="s">
        <v>1</v>
      </c>
      <c r="T368" s="40" t="s">
        <v>101</v>
      </c>
      <c r="U368" s="40" t="s">
        <v>90</v>
      </c>
      <c r="V368" s="40" t="s">
        <v>91</v>
      </c>
      <c r="W368" s="40" t="s">
        <v>92</v>
      </c>
      <c r="X368" s="40" t="s">
        <v>93</v>
      </c>
      <c r="Y368" s="40" t="s">
        <v>96</v>
      </c>
      <c r="Z368" s="40">
        <v>343</v>
      </c>
      <c r="AA368" s="40">
        <v>490.49</v>
      </c>
    </row>
    <row r="369" spans="1:27" ht="18" customHeight="1" x14ac:dyDescent="0.25">
      <c r="A369" s="2">
        <v>2022</v>
      </c>
      <c r="B369" s="2" t="s">
        <v>0</v>
      </c>
      <c r="C369" s="2" t="s">
        <v>13</v>
      </c>
      <c r="D369" s="3" t="s">
        <v>33</v>
      </c>
      <c r="E369" s="4">
        <v>122</v>
      </c>
      <c r="F369" s="4">
        <v>120</v>
      </c>
      <c r="G369" s="4">
        <v>112</v>
      </c>
      <c r="H369" s="4">
        <v>24</v>
      </c>
      <c r="I369" s="5" t="s">
        <v>42</v>
      </c>
      <c r="Q369" s="40" t="s">
        <v>95</v>
      </c>
      <c r="R369" s="40">
        <v>2020</v>
      </c>
      <c r="S369" s="40" t="s">
        <v>1</v>
      </c>
      <c r="T369" s="40" t="s">
        <v>101</v>
      </c>
      <c r="U369" s="40" t="s">
        <v>90</v>
      </c>
      <c r="V369" s="40" t="s">
        <v>91</v>
      </c>
      <c r="W369" s="40" t="s">
        <v>92</v>
      </c>
      <c r="X369" s="40" t="s">
        <v>93</v>
      </c>
      <c r="Y369" s="40" t="s">
        <v>94</v>
      </c>
      <c r="Z369" s="40">
        <v>802</v>
      </c>
      <c r="AA369" s="40">
        <v>1146.8600000000001</v>
      </c>
    </row>
    <row r="370" spans="1:27" ht="18" customHeight="1" x14ac:dyDescent="0.25">
      <c r="A370" s="2">
        <v>2022</v>
      </c>
      <c r="B370" s="2" t="s">
        <v>0</v>
      </c>
      <c r="C370" s="2" t="s">
        <v>15</v>
      </c>
      <c r="D370" s="6" t="s">
        <v>26</v>
      </c>
      <c r="E370" s="7">
        <v>78</v>
      </c>
      <c r="F370" s="7">
        <v>2288.6</v>
      </c>
      <c r="G370" s="7">
        <v>5126.4639999999999</v>
      </c>
      <c r="H370" s="4">
        <v>457.72</v>
      </c>
      <c r="I370" s="5" t="s">
        <v>42</v>
      </c>
      <c r="Q370" s="40" t="s">
        <v>95</v>
      </c>
      <c r="R370" s="40">
        <v>2020</v>
      </c>
      <c r="S370" s="40" t="s">
        <v>1</v>
      </c>
      <c r="T370" s="40" t="s">
        <v>101</v>
      </c>
      <c r="U370" s="40" t="s">
        <v>90</v>
      </c>
      <c r="V370" s="40" t="s">
        <v>91</v>
      </c>
      <c r="W370" s="40" t="s">
        <v>92</v>
      </c>
      <c r="X370" s="40" t="s">
        <v>93</v>
      </c>
      <c r="Y370" s="40" t="s">
        <v>94</v>
      </c>
      <c r="Z370" s="40">
        <v>855</v>
      </c>
      <c r="AA370" s="40">
        <v>1222.6500000000001</v>
      </c>
    </row>
    <row r="371" spans="1:27" ht="18" customHeight="1" x14ac:dyDescent="0.25">
      <c r="A371" s="2">
        <v>2022</v>
      </c>
      <c r="B371" s="2" t="s">
        <v>0</v>
      </c>
      <c r="C371" s="2" t="s">
        <v>15</v>
      </c>
      <c r="D371" s="6" t="s">
        <v>24</v>
      </c>
      <c r="E371" s="7">
        <v>76</v>
      </c>
      <c r="F371" s="7">
        <v>2288.4499999999998</v>
      </c>
      <c r="G371" s="7">
        <v>5126.1279999999997</v>
      </c>
      <c r="H371" s="4">
        <v>457.69</v>
      </c>
      <c r="I371" s="5" t="s">
        <v>42</v>
      </c>
      <c r="Q371" s="40" t="s">
        <v>95</v>
      </c>
      <c r="R371" s="40">
        <v>2020</v>
      </c>
      <c r="S371" s="40" t="s">
        <v>1</v>
      </c>
      <c r="T371" s="40" t="s">
        <v>101</v>
      </c>
      <c r="U371" s="40" t="s">
        <v>90</v>
      </c>
      <c r="V371" s="40" t="s">
        <v>91</v>
      </c>
      <c r="W371" s="40" t="s">
        <v>92</v>
      </c>
      <c r="X371" s="40" t="s">
        <v>93</v>
      </c>
      <c r="Y371" s="40" t="s">
        <v>96</v>
      </c>
      <c r="Z371" s="40">
        <v>789</v>
      </c>
      <c r="AA371" s="40">
        <v>1128.27</v>
      </c>
    </row>
    <row r="372" spans="1:27" ht="18" customHeight="1" x14ac:dyDescent="0.25">
      <c r="A372" s="2">
        <v>2022</v>
      </c>
      <c r="B372" s="2" t="s">
        <v>0</v>
      </c>
      <c r="C372" s="2" t="s">
        <v>15</v>
      </c>
      <c r="D372" s="6" t="s">
        <v>25</v>
      </c>
      <c r="E372" s="7">
        <v>46</v>
      </c>
      <c r="F372" s="7">
        <v>100</v>
      </c>
      <c r="G372" s="7">
        <v>224</v>
      </c>
      <c r="H372" s="4">
        <v>20</v>
      </c>
      <c r="I372" s="5" t="s">
        <v>42</v>
      </c>
      <c r="Q372" s="40" t="s">
        <v>88</v>
      </c>
      <c r="R372" s="40">
        <v>2020</v>
      </c>
      <c r="S372" s="40" t="s">
        <v>1</v>
      </c>
      <c r="T372" s="40" t="s">
        <v>101</v>
      </c>
      <c r="U372" s="40" t="s">
        <v>90</v>
      </c>
      <c r="V372" s="40" t="s">
        <v>91</v>
      </c>
      <c r="W372" s="40" t="s">
        <v>92</v>
      </c>
      <c r="X372" s="40" t="s">
        <v>93</v>
      </c>
      <c r="Y372" s="40" t="s">
        <v>96</v>
      </c>
      <c r="Z372" s="40">
        <v>790</v>
      </c>
      <c r="AA372" s="40">
        <v>1129.7</v>
      </c>
    </row>
    <row r="373" spans="1:27" ht="18" customHeight="1" x14ac:dyDescent="0.25">
      <c r="A373" s="2">
        <v>2022</v>
      </c>
      <c r="B373" s="2" t="s">
        <v>0</v>
      </c>
      <c r="C373" s="2" t="s">
        <v>15</v>
      </c>
      <c r="D373" s="6" t="s">
        <v>23</v>
      </c>
      <c r="E373" s="7">
        <v>34</v>
      </c>
      <c r="F373" s="7">
        <v>2288.4</v>
      </c>
      <c r="G373" s="7">
        <v>5126.0160000000005</v>
      </c>
      <c r="H373" s="4">
        <v>457.68000000000006</v>
      </c>
      <c r="I373" s="5" t="s">
        <v>42</v>
      </c>
      <c r="Q373" s="40" t="s">
        <v>95</v>
      </c>
      <c r="R373" s="40">
        <v>2020</v>
      </c>
      <c r="S373" s="40" t="s">
        <v>1</v>
      </c>
      <c r="T373" s="40" t="s">
        <v>101</v>
      </c>
      <c r="U373" s="40" t="s">
        <v>90</v>
      </c>
      <c r="V373" s="40" t="s">
        <v>91</v>
      </c>
      <c r="W373" s="40" t="s">
        <v>92</v>
      </c>
      <c r="X373" s="40" t="s">
        <v>93</v>
      </c>
      <c r="Y373" s="40" t="s">
        <v>96</v>
      </c>
      <c r="Z373" s="40">
        <v>791</v>
      </c>
      <c r="AA373" s="40">
        <v>1131.1300000000001</v>
      </c>
    </row>
    <row r="374" spans="1:27" ht="18" customHeight="1" x14ac:dyDescent="0.25">
      <c r="A374" s="2">
        <v>2022</v>
      </c>
      <c r="B374" s="2" t="s">
        <v>0</v>
      </c>
      <c r="C374" s="2" t="s">
        <v>13</v>
      </c>
      <c r="D374" s="3" t="s">
        <v>34</v>
      </c>
      <c r="E374" s="4">
        <v>7</v>
      </c>
      <c r="F374" s="4">
        <v>200</v>
      </c>
      <c r="G374" s="4">
        <v>224</v>
      </c>
      <c r="H374" s="4">
        <v>40</v>
      </c>
      <c r="I374" s="5" t="s">
        <v>42</v>
      </c>
      <c r="Q374" s="40" t="s">
        <v>98</v>
      </c>
      <c r="R374" s="40">
        <v>2020</v>
      </c>
      <c r="S374" s="40" t="s">
        <v>1</v>
      </c>
      <c r="T374" s="40" t="s">
        <v>101</v>
      </c>
      <c r="U374" s="40" t="s">
        <v>90</v>
      </c>
      <c r="V374" s="40" t="s">
        <v>91</v>
      </c>
      <c r="W374" s="40" t="s">
        <v>92</v>
      </c>
      <c r="X374" s="40" t="s">
        <v>93</v>
      </c>
      <c r="Y374" s="40" t="s">
        <v>94</v>
      </c>
      <c r="Z374" s="40">
        <v>341</v>
      </c>
      <c r="AA374" s="40">
        <v>487.63</v>
      </c>
    </row>
    <row r="375" spans="1:27" ht="18" customHeight="1" x14ac:dyDescent="0.25">
      <c r="A375" s="2">
        <v>2022</v>
      </c>
      <c r="B375" s="2" t="s">
        <v>0</v>
      </c>
      <c r="C375" s="2" t="s">
        <v>32</v>
      </c>
      <c r="D375" s="6" t="s">
        <v>32</v>
      </c>
      <c r="E375" s="7">
        <v>3</v>
      </c>
      <c r="F375" s="7">
        <v>4577.3</v>
      </c>
      <c r="G375" s="7">
        <v>7392</v>
      </c>
      <c r="H375" s="4">
        <v>915.46</v>
      </c>
      <c r="I375" s="5" t="s">
        <v>42</v>
      </c>
      <c r="Q375" s="40" t="s">
        <v>95</v>
      </c>
      <c r="R375" s="40">
        <v>2020</v>
      </c>
      <c r="S375" s="40" t="s">
        <v>1</v>
      </c>
      <c r="T375" s="40" t="s">
        <v>101</v>
      </c>
      <c r="U375" s="40" t="s">
        <v>90</v>
      </c>
      <c r="V375" s="40" t="s">
        <v>91</v>
      </c>
      <c r="W375" s="40" t="s">
        <v>92</v>
      </c>
      <c r="X375" s="40" t="s">
        <v>93</v>
      </c>
      <c r="Y375" s="40" t="s">
        <v>94</v>
      </c>
      <c r="Z375" s="40">
        <v>143</v>
      </c>
      <c r="AA375" s="40">
        <v>204.49</v>
      </c>
    </row>
    <row r="376" spans="1:27" ht="18" customHeight="1" x14ac:dyDescent="0.25">
      <c r="A376" s="2">
        <v>2022</v>
      </c>
      <c r="B376" s="2" t="s">
        <v>0</v>
      </c>
      <c r="C376" s="2" t="s">
        <v>15</v>
      </c>
      <c r="D376" s="6" t="s">
        <v>27</v>
      </c>
      <c r="E376" s="7">
        <v>3</v>
      </c>
      <c r="F376" s="7">
        <v>3300</v>
      </c>
      <c r="G376" s="7">
        <v>5126.576</v>
      </c>
      <c r="H376" s="4">
        <v>660</v>
      </c>
      <c r="I376" s="5" t="s">
        <v>42</v>
      </c>
      <c r="Q376" s="40" t="s">
        <v>88</v>
      </c>
      <c r="R376" s="40">
        <v>2020</v>
      </c>
      <c r="S376" s="40" t="s">
        <v>1</v>
      </c>
      <c r="T376" s="40" t="s">
        <v>101</v>
      </c>
      <c r="U376" s="40" t="s">
        <v>90</v>
      </c>
      <c r="V376" s="40" t="s">
        <v>91</v>
      </c>
      <c r="W376" s="40" t="s">
        <v>92</v>
      </c>
      <c r="X376" s="40" t="s">
        <v>93</v>
      </c>
      <c r="Y376" s="40" t="s">
        <v>94</v>
      </c>
      <c r="Z376" s="40">
        <v>311</v>
      </c>
      <c r="AA376" s="40">
        <v>444.73</v>
      </c>
    </row>
    <row r="377" spans="1:27" ht="18" customHeight="1" x14ac:dyDescent="0.25">
      <c r="A377" s="2">
        <v>2022</v>
      </c>
      <c r="B377" s="2" t="s">
        <v>1</v>
      </c>
      <c r="C377" s="2" t="s">
        <v>14</v>
      </c>
      <c r="D377" s="3" t="s">
        <v>36</v>
      </c>
      <c r="E377" s="4">
        <v>3566</v>
      </c>
      <c r="F377" s="4">
        <v>4577.3</v>
      </c>
      <c r="G377" s="4">
        <v>5126.576</v>
      </c>
      <c r="H377" s="4">
        <v>915.46</v>
      </c>
      <c r="I377" s="5" t="s">
        <v>42</v>
      </c>
      <c r="Q377" s="40" t="s">
        <v>88</v>
      </c>
      <c r="R377" s="40">
        <v>2020</v>
      </c>
      <c r="S377" s="40" t="s">
        <v>0</v>
      </c>
      <c r="T377" s="40" t="s">
        <v>101</v>
      </c>
      <c r="U377" s="40" t="s">
        <v>90</v>
      </c>
      <c r="V377" s="40" t="s">
        <v>91</v>
      </c>
      <c r="W377" s="40" t="s">
        <v>92</v>
      </c>
      <c r="X377" s="40" t="s">
        <v>93</v>
      </c>
      <c r="Y377" s="40" t="s">
        <v>94</v>
      </c>
      <c r="Z377" s="40">
        <v>356</v>
      </c>
      <c r="AA377" s="40">
        <v>509.08</v>
      </c>
    </row>
    <row r="378" spans="1:27" ht="18" customHeight="1" x14ac:dyDescent="0.25">
      <c r="A378" s="2">
        <v>2022</v>
      </c>
      <c r="B378" s="2" t="s">
        <v>1</v>
      </c>
      <c r="C378" s="2" t="s">
        <v>14</v>
      </c>
      <c r="D378" s="3" t="s">
        <v>37</v>
      </c>
      <c r="E378" s="4">
        <v>2498</v>
      </c>
      <c r="F378" s="4">
        <v>8000</v>
      </c>
      <c r="G378" s="4">
        <v>8960</v>
      </c>
      <c r="H378" s="4">
        <v>1600</v>
      </c>
      <c r="I378" s="5" t="s">
        <v>42</v>
      </c>
      <c r="Q378" s="40" t="s">
        <v>97</v>
      </c>
      <c r="R378" s="40">
        <v>2020</v>
      </c>
      <c r="S378" s="40" t="s">
        <v>0</v>
      </c>
      <c r="T378" s="40" t="s">
        <v>101</v>
      </c>
      <c r="U378" s="40" t="s">
        <v>90</v>
      </c>
      <c r="V378" s="40" t="s">
        <v>91</v>
      </c>
      <c r="W378" s="40" t="s">
        <v>92</v>
      </c>
      <c r="X378" s="40" t="s">
        <v>93</v>
      </c>
      <c r="Y378" s="40" t="s">
        <v>94</v>
      </c>
      <c r="Z378" s="40">
        <v>344</v>
      </c>
      <c r="AA378" s="40">
        <v>491.91999999999996</v>
      </c>
    </row>
    <row r="379" spans="1:27" ht="18" customHeight="1" x14ac:dyDescent="0.25">
      <c r="A379" s="2">
        <v>2022</v>
      </c>
      <c r="B379" s="2" t="s">
        <v>1</v>
      </c>
      <c r="C379" s="2" t="s">
        <v>13</v>
      </c>
      <c r="D379" s="3" t="s">
        <v>35</v>
      </c>
      <c r="E379" s="4">
        <v>1245</v>
      </c>
      <c r="F379" s="4">
        <v>4577.2</v>
      </c>
      <c r="G379" s="4">
        <v>5126.4639999999999</v>
      </c>
      <c r="H379" s="4">
        <v>915.44</v>
      </c>
      <c r="I379" s="5" t="s">
        <v>42</v>
      </c>
      <c r="Q379" s="40" t="s">
        <v>95</v>
      </c>
      <c r="R379" s="40">
        <v>2020</v>
      </c>
      <c r="S379" s="40" t="s">
        <v>0</v>
      </c>
      <c r="T379" s="40" t="s">
        <v>101</v>
      </c>
      <c r="U379" s="40" t="s">
        <v>90</v>
      </c>
      <c r="V379" s="40" t="s">
        <v>91</v>
      </c>
      <c r="W379" s="40" t="s">
        <v>92</v>
      </c>
      <c r="X379" s="40" t="s">
        <v>93</v>
      </c>
      <c r="Y379" s="40" t="s">
        <v>94</v>
      </c>
      <c r="Z379" s="40">
        <v>146</v>
      </c>
      <c r="AA379" s="40">
        <v>208.78</v>
      </c>
    </row>
    <row r="380" spans="1:27" ht="18" customHeight="1" x14ac:dyDescent="0.25">
      <c r="A380" s="2">
        <v>2022</v>
      </c>
      <c r="B380" s="2" t="s">
        <v>1</v>
      </c>
      <c r="C380" s="2" t="s">
        <v>38</v>
      </c>
      <c r="D380" s="6" t="s">
        <v>30</v>
      </c>
      <c r="E380" s="7">
        <v>644</v>
      </c>
      <c r="F380" s="7">
        <v>5743.5</v>
      </c>
      <c r="G380" s="7">
        <v>6432.72</v>
      </c>
      <c r="H380" s="4">
        <v>1148.7</v>
      </c>
      <c r="I380" s="5" t="s">
        <v>42</v>
      </c>
      <c r="Q380" s="40" t="s">
        <v>95</v>
      </c>
      <c r="R380" s="40">
        <v>2020</v>
      </c>
      <c r="S380" s="40" t="s">
        <v>0</v>
      </c>
      <c r="T380" s="40" t="s">
        <v>101</v>
      </c>
      <c r="U380" s="40" t="s">
        <v>90</v>
      </c>
      <c r="V380" s="40" t="s">
        <v>91</v>
      </c>
      <c r="W380" s="40" t="s">
        <v>92</v>
      </c>
      <c r="X380" s="40" t="s">
        <v>93</v>
      </c>
      <c r="Y380" s="40" t="s">
        <v>94</v>
      </c>
      <c r="Z380" s="40">
        <v>320</v>
      </c>
      <c r="AA380" s="40">
        <v>457.6</v>
      </c>
    </row>
    <row r="381" spans="1:27" ht="18" customHeight="1" x14ac:dyDescent="0.25">
      <c r="A381" s="2">
        <v>2022</v>
      </c>
      <c r="B381" s="2" t="s">
        <v>1</v>
      </c>
      <c r="C381" s="2" t="s">
        <v>12</v>
      </c>
      <c r="D381" s="6" t="s">
        <v>29</v>
      </c>
      <c r="E381" s="7">
        <v>643</v>
      </c>
      <c r="F381" s="7">
        <v>7000</v>
      </c>
      <c r="G381" s="7">
        <v>7840</v>
      </c>
      <c r="H381" s="4">
        <v>1400</v>
      </c>
      <c r="I381" s="5" t="s">
        <v>42</v>
      </c>
      <c r="Q381" s="40" t="s">
        <v>95</v>
      </c>
      <c r="R381" s="40">
        <v>2020</v>
      </c>
      <c r="S381" s="40" t="s">
        <v>0</v>
      </c>
      <c r="T381" s="40" t="s">
        <v>101</v>
      </c>
      <c r="U381" s="40" t="s">
        <v>90</v>
      </c>
      <c r="V381" s="40" t="s">
        <v>91</v>
      </c>
      <c r="W381" s="40" t="s">
        <v>92</v>
      </c>
      <c r="X381" s="40" t="s">
        <v>93</v>
      </c>
      <c r="Y381" s="40" t="s">
        <v>94</v>
      </c>
      <c r="Z381" s="40">
        <v>358</v>
      </c>
      <c r="AA381" s="40">
        <v>511.94</v>
      </c>
    </row>
    <row r="382" spans="1:27" ht="18" customHeight="1" x14ac:dyDescent="0.25">
      <c r="A382" s="2">
        <v>2022</v>
      </c>
      <c r="B382" s="2" t="s">
        <v>1</v>
      </c>
      <c r="C382" s="2" t="s">
        <v>38</v>
      </c>
      <c r="D382" s="6" t="s">
        <v>31</v>
      </c>
      <c r="E382" s="7">
        <v>455</v>
      </c>
      <c r="F382" s="7">
        <v>4578.6000000000004</v>
      </c>
      <c r="G382" s="7">
        <v>5128.0320000000002</v>
      </c>
      <c r="H382" s="4">
        <v>915.72000000000014</v>
      </c>
      <c r="I382" s="5" t="s">
        <v>42</v>
      </c>
      <c r="Q382" s="40" t="s">
        <v>88</v>
      </c>
      <c r="R382" s="40">
        <v>2020</v>
      </c>
      <c r="S382" s="40" t="s">
        <v>0</v>
      </c>
      <c r="T382" s="40" t="s">
        <v>101</v>
      </c>
      <c r="U382" s="40" t="s">
        <v>90</v>
      </c>
      <c r="V382" s="40" t="s">
        <v>91</v>
      </c>
      <c r="W382" s="40" t="s">
        <v>92</v>
      </c>
      <c r="X382" s="40" t="s">
        <v>93</v>
      </c>
      <c r="Y382" s="40" t="s">
        <v>94</v>
      </c>
      <c r="Z382" s="40">
        <v>262</v>
      </c>
      <c r="AA382" s="40">
        <v>374.65999999999997</v>
      </c>
    </row>
    <row r="383" spans="1:27" ht="18" customHeight="1" x14ac:dyDescent="0.25">
      <c r="A383" s="2">
        <v>2022</v>
      </c>
      <c r="B383" s="2" t="s">
        <v>1</v>
      </c>
      <c r="C383" s="2" t="s">
        <v>12</v>
      </c>
      <c r="D383" s="6" t="s">
        <v>28</v>
      </c>
      <c r="E383" s="8">
        <v>345</v>
      </c>
      <c r="F383" s="8">
        <v>7000</v>
      </c>
      <c r="G383" s="8">
        <v>7840</v>
      </c>
      <c r="H383" s="4">
        <v>1400</v>
      </c>
      <c r="I383" s="5" t="s">
        <v>42</v>
      </c>
      <c r="Q383" s="40" t="s">
        <v>97</v>
      </c>
      <c r="R383" s="40">
        <v>2020</v>
      </c>
      <c r="S383" s="40" t="s">
        <v>0</v>
      </c>
      <c r="T383" s="40" t="s">
        <v>101</v>
      </c>
      <c r="U383" s="40" t="s">
        <v>90</v>
      </c>
      <c r="V383" s="40" t="s">
        <v>91</v>
      </c>
      <c r="W383" s="40" t="s">
        <v>92</v>
      </c>
      <c r="X383" s="40" t="s">
        <v>93</v>
      </c>
      <c r="Y383" s="40" t="s">
        <v>94</v>
      </c>
      <c r="Z383" s="40">
        <v>346</v>
      </c>
      <c r="AA383" s="40">
        <v>526.24</v>
      </c>
    </row>
    <row r="384" spans="1:27" ht="18" customHeight="1" x14ac:dyDescent="0.25">
      <c r="A384" s="2">
        <v>2022</v>
      </c>
      <c r="B384" s="2" t="s">
        <v>1</v>
      </c>
      <c r="C384" s="2" t="s">
        <v>13</v>
      </c>
      <c r="D384" s="3" t="s">
        <v>33</v>
      </c>
      <c r="E384" s="4">
        <v>122</v>
      </c>
      <c r="F384" s="4">
        <v>100</v>
      </c>
      <c r="G384" s="4">
        <v>112</v>
      </c>
      <c r="H384" s="4">
        <v>20</v>
      </c>
      <c r="I384" s="5" t="s">
        <v>42</v>
      </c>
      <c r="Q384" s="40" t="s">
        <v>97</v>
      </c>
      <c r="R384" s="40">
        <v>2020</v>
      </c>
      <c r="S384" s="40" t="s">
        <v>0</v>
      </c>
      <c r="T384" s="40" t="s">
        <v>101</v>
      </c>
      <c r="U384" s="40" t="s">
        <v>90</v>
      </c>
      <c r="V384" s="40" t="s">
        <v>91</v>
      </c>
      <c r="W384" s="40" t="s">
        <v>92</v>
      </c>
      <c r="X384" s="40" t="s">
        <v>93</v>
      </c>
      <c r="Y384" s="40" t="s">
        <v>94</v>
      </c>
      <c r="Z384" s="40">
        <v>148</v>
      </c>
      <c r="AA384" s="40">
        <v>526.24</v>
      </c>
    </row>
    <row r="385" spans="1:27" ht="18" customHeight="1" x14ac:dyDescent="0.25">
      <c r="A385" s="2">
        <v>2022</v>
      </c>
      <c r="B385" s="2" t="s">
        <v>1</v>
      </c>
      <c r="C385" s="2" t="s">
        <v>15</v>
      </c>
      <c r="D385" s="6" t="s">
        <v>26</v>
      </c>
      <c r="E385" s="7">
        <v>78</v>
      </c>
      <c r="F385" s="7">
        <v>2288.6</v>
      </c>
      <c r="G385" s="7">
        <v>5126.4639999999999</v>
      </c>
      <c r="H385" s="4">
        <v>457.72</v>
      </c>
      <c r="I385" s="5" t="s">
        <v>42</v>
      </c>
      <c r="Q385" s="40" t="s">
        <v>95</v>
      </c>
      <c r="R385" s="40">
        <v>2020</v>
      </c>
      <c r="S385" s="40" t="s">
        <v>0</v>
      </c>
      <c r="T385" s="40" t="s">
        <v>101</v>
      </c>
      <c r="U385" s="40" t="s">
        <v>90</v>
      </c>
      <c r="V385" s="40" t="s">
        <v>91</v>
      </c>
      <c r="W385" s="40" t="s">
        <v>92</v>
      </c>
      <c r="X385" s="40" t="s">
        <v>93</v>
      </c>
      <c r="Y385" s="40" t="s">
        <v>94</v>
      </c>
      <c r="Z385" s="40">
        <v>316</v>
      </c>
      <c r="AA385" s="40">
        <v>526.24</v>
      </c>
    </row>
    <row r="386" spans="1:27" ht="18" customHeight="1" x14ac:dyDescent="0.25">
      <c r="A386" s="2">
        <v>2022</v>
      </c>
      <c r="B386" s="2" t="s">
        <v>1</v>
      </c>
      <c r="C386" s="2" t="s">
        <v>15</v>
      </c>
      <c r="D386" s="6" t="s">
        <v>24</v>
      </c>
      <c r="E386" s="7">
        <v>76</v>
      </c>
      <c r="F386" s="7">
        <v>2288.4499999999998</v>
      </c>
      <c r="G386" s="7">
        <v>5126.1279999999997</v>
      </c>
      <c r="H386" s="4">
        <v>457.69</v>
      </c>
      <c r="I386" s="5" t="s">
        <v>42</v>
      </c>
      <c r="Q386" s="40" t="s">
        <v>97</v>
      </c>
      <c r="R386" s="40">
        <v>2020</v>
      </c>
      <c r="S386" s="40" t="s">
        <v>0</v>
      </c>
      <c r="T386" s="40" t="s">
        <v>101</v>
      </c>
      <c r="U386" s="40" t="s">
        <v>90</v>
      </c>
      <c r="V386" s="40" t="s">
        <v>91</v>
      </c>
      <c r="W386" s="40" t="s">
        <v>92</v>
      </c>
      <c r="X386" s="40" t="s">
        <v>93</v>
      </c>
      <c r="Y386" s="40" t="s">
        <v>94</v>
      </c>
      <c r="Z386" s="40">
        <v>959</v>
      </c>
      <c r="AA386" s="40">
        <v>1371.37</v>
      </c>
    </row>
    <row r="387" spans="1:27" ht="18" customHeight="1" x14ac:dyDescent="0.25">
      <c r="A387" s="2">
        <v>2022</v>
      </c>
      <c r="B387" s="2" t="s">
        <v>1</v>
      </c>
      <c r="C387" s="2" t="s">
        <v>15</v>
      </c>
      <c r="D387" s="6" t="s">
        <v>25</v>
      </c>
      <c r="E387" s="7">
        <v>46</v>
      </c>
      <c r="F387" s="7">
        <v>100</v>
      </c>
      <c r="G387" s="7">
        <v>224</v>
      </c>
      <c r="H387" s="4">
        <v>20</v>
      </c>
      <c r="I387" s="5" t="s">
        <v>42</v>
      </c>
      <c r="Q387" s="40" t="s">
        <v>95</v>
      </c>
      <c r="R387" s="40">
        <v>2020</v>
      </c>
      <c r="S387" s="40" t="s">
        <v>0</v>
      </c>
      <c r="T387" s="40" t="s">
        <v>101</v>
      </c>
      <c r="U387" s="40" t="s">
        <v>90</v>
      </c>
      <c r="V387" s="40" t="s">
        <v>91</v>
      </c>
      <c r="W387" s="40" t="s">
        <v>92</v>
      </c>
      <c r="X387" s="40" t="s">
        <v>93</v>
      </c>
      <c r="Y387" s="40" t="s">
        <v>94</v>
      </c>
      <c r="Z387" s="40">
        <v>1020</v>
      </c>
      <c r="AA387" s="40">
        <v>1458.6</v>
      </c>
    </row>
    <row r="388" spans="1:27" ht="18" customHeight="1" x14ac:dyDescent="0.25">
      <c r="A388" s="2">
        <v>2022</v>
      </c>
      <c r="B388" s="2" t="s">
        <v>1</v>
      </c>
      <c r="C388" s="2" t="s">
        <v>15</v>
      </c>
      <c r="D388" s="6" t="s">
        <v>23</v>
      </c>
      <c r="E388" s="7">
        <v>34</v>
      </c>
      <c r="F388" s="7">
        <v>2288.4</v>
      </c>
      <c r="G388" s="7">
        <v>5126.0160000000005</v>
      </c>
      <c r="H388" s="4">
        <v>457.68000000000006</v>
      </c>
      <c r="I388" s="5" t="s">
        <v>42</v>
      </c>
      <c r="Q388" s="40" t="s">
        <v>95</v>
      </c>
      <c r="R388" s="40">
        <v>2020</v>
      </c>
      <c r="S388" s="40" t="s">
        <v>0</v>
      </c>
      <c r="T388" s="40" t="s">
        <v>101</v>
      </c>
      <c r="U388" s="40" t="s">
        <v>90</v>
      </c>
      <c r="V388" s="40" t="s">
        <v>91</v>
      </c>
      <c r="W388" s="40" t="s">
        <v>92</v>
      </c>
      <c r="X388" s="40" t="s">
        <v>93</v>
      </c>
      <c r="Y388" s="40" t="s">
        <v>94</v>
      </c>
      <c r="Z388" s="40">
        <v>318</v>
      </c>
      <c r="AA388" s="40">
        <v>454.74</v>
      </c>
    </row>
    <row r="389" spans="1:27" ht="18" customHeight="1" x14ac:dyDescent="0.25">
      <c r="A389" s="2">
        <v>2022</v>
      </c>
      <c r="B389" s="2" t="s">
        <v>1</v>
      </c>
      <c r="C389" s="2" t="s">
        <v>13</v>
      </c>
      <c r="D389" s="3" t="s">
        <v>34</v>
      </c>
      <c r="E389" s="4">
        <v>7</v>
      </c>
      <c r="F389" s="4">
        <v>200</v>
      </c>
      <c r="G389" s="4">
        <v>224</v>
      </c>
      <c r="H389" s="4">
        <v>40</v>
      </c>
      <c r="I389" s="5" t="s">
        <v>40</v>
      </c>
      <c r="Q389" s="40" t="s">
        <v>95</v>
      </c>
      <c r="R389" s="40">
        <v>2020</v>
      </c>
      <c r="S389" s="40" t="s">
        <v>0</v>
      </c>
      <c r="T389" s="40" t="s">
        <v>101</v>
      </c>
      <c r="U389" s="40" t="s">
        <v>90</v>
      </c>
      <c r="V389" s="40" t="s">
        <v>91</v>
      </c>
      <c r="W389" s="40" t="s">
        <v>92</v>
      </c>
      <c r="X389" s="40" t="s">
        <v>93</v>
      </c>
      <c r="Y389" s="40" t="s">
        <v>94</v>
      </c>
      <c r="Z389" s="40">
        <v>345</v>
      </c>
      <c r="AA389" s="40">
        <v>493.35</v>
      </c>
    </row>
    <row r="390" spans="1:27" ht="18" customHeight="1" x14ac:dyDescent="0.25">
      <c r="A390" s="2">
        <v>2022</v>
      </c>
      <c r="B390" s="2" t="s">
        <v>1</v>
      </c>
      <c r="C390" s="2" t="s">
        <v>15</v>
      </c>
      <c r="D390" s="6" t="s">
        <v>27</v>
      </c>
      <c r="E390" s="7">
        <v>3</v>
      </c>
      <c r="F390" s="7">
        <v>3300</v>
      </c>
      <c r="G390" s="7">
        <v>5126.576</v>
      </c>
      <c r="H390" s="4">
        <v>660</v>
      </c>
      <c r="I390" s="5" t="s">
        <v>40</v>
      </c>
      <c r="Q390" s="40" t="s">
        <v>97</v>
      </c>
      <c r="R390" s="40">
        <v>2020</v>
      </c>
      <c r="S390" s="40" t="s">
        <v>0</v>
      </c>
      <c r="T390" s="40" t="s">
        <v>101</v>
      </c>
      <c r="U390" s="40" t="s">
        <v>90</v>
      </c>
      <c r="V390" s="40" t="s">
        <v>91</v>
      </c>
      <c r="W390" s="40" t="s">
        <v>92</v>
      </c>
      <c r="X390" s="40" t="s">
        <v>93</v>
      </c>
      <c r="Y390" s="40" t="s">
        <v>94</v>
      </c>
      <c r="Z390" s="40">
        <v>147</v>
      </c>
      <c r="AA390" s="40">
        <v>210.21</v>
      </c>
    </row>
    <row r="391" spans="1:27" ht="18" customHeight="1" x14ac:dyDescent="0.25">
      <c r="A391" s="2">
        <v>2022</v>
      </c>
      <c r="B391" s="2" t="s">
        <v>1</v>
      </c>
      <c r="C391" s="2" t="s">
        <v>32</v>
      </c>
      <c r="D391" s="6" t="s">
        <v>32</v>
      </c>
      <c r="E391" s="7">
        <v>2</v>
      </c>
      <c r="F391" s="7">
        <v>6600</v>
      </c>
      <c r="G391" s="7">
        <v>7392</v>
      </c>
      <c r="H391" s="4">
        <v>1320</v>
      </c>
      <c r="I391" s="5" t="s">
        <v>40</v>
      </c>
      <c r="Q391" s="40" t="s">
        <v>97</v>
      </c>
      <c r="R391" s="40">
        <v>2020</v>
      </c>
      <c r="S391" s="40" t="s">
        <v>0</v>
      </c>
      <c r="T391" s="40" t="s">
        <v>101</v>
      </c>
      <c r="U391" s="40" t="s">
        <v>90</v>
      </c>
      <c r="V391" s="40" t="s">
        <v>91</v>
      </c>
      <c r="W391" s="40" t="s">
        <v>92</v>
      </c>
      <c r="X391" s="40" t="s">
        <v>93</v>
      </c>
      <c r="Y391" s="40" t="s">
        <v>94</v>
      </c>
      <c r="Z391" s="40">
        <v>265</v>
      </c>
      <c r="AA391" s="40">
        <v>378.95</v>
      </c>
    </row>
    <row r="392" spans="1:27" ht="18" customHeight="1" x14ac:dyDescent="0.25">
      <c r="A392" s="2">
        <v>2022</v>
      </c>
      <c r="B392" s="2" t="s">
        <v>2</v>
      </c>
      <c r="C392" s="2" t="s">
        <v>14</v>
      </c>
      <c r="D392" s="3" t="s">
        <v>36</v>
      </c>
      <c r="E392" s="4">
        <v>3566</v>
      </c>
      <c r="F392" s="4">
        <v>4577.3</v>
      </c>
      <c r="G392" s="4">
        <v>5126.576</v>
      </c>
      <c r="H392" s="4">
        <v>915.46</v>
      </c>
      <c r="I392" s="5" t="s">
        <v>40</v>
      </c>
      <c r="Q392" s="40" t="s">
        <v>95</v>
      </c>
      <c r="R392" s="40">
        <v>2020</v>
      </c>
      <c r="S392" s="40" t="s">
        <v>0</v>
      </c>
      <c r="T392" s="40" t="s">
        <v>101</v>
      </c>
      <c r="U392" s="40" t="s">
        <v>90</v>
      </c>
      <c r="V392" s="40" t="s">
        <v>91</v>
      </c>
      <c r="W392" s="40" t="s">
        <v>92</v>
      </c>
      <c r="X392" s="40" t="s">
        <v>93</v>
      </c>
      <c r="Y392" s="40" t="s">
        <v>94</v>
      </c>
      <c r="Z392" s="40">
        <v>768</v>
      </c>
      <c r="AA392" s="40">
        <v>1098.24</v>
      </c>
    </row>
    <row r="393" spans="1:27" ht="18" customHeight="1" x14ac:dyDescent="0.25">
      <c r="A393" s="2">
        <v>2022</v>
      </c>
      <c r="B393" s="2" t="s">
        <v>2</v>
      </c>
      <c r="C393" s="2" t="s">
        <v>14</v>
      </c>
      <c r="D393" s="3" t="s">
        <v>37</v>
      </c>
      <c r="E393" s="4">
        <v>2498</v>
      </c>
      <c r="F393" s="4">
        <v>8000</v>
      </c>
      <c r="G393" s="4">
        <v>8960</v>
      </c>
      <c r="H393" s="4">
        <v>1600</v>
      </c>
      <c r="I393" s="5" t="s">
        <v>40</v>
      </c>
      <c r="Q393" s="40" t="s">
        <v>88</v>
      </c>
      <c r="R393" s="40">
        <v>2020</v>
      </c>
      <c r="S393" s="40" t="s">
        <v>0</v>
      </c>
      <c r="T393" s="40" t="s">
        <v>101</v>
      </c>
      <c r="U393" s="40" t="s">
        <v>90</v>
      </c>
      <c r="V393" s="40" t="s">
        <v>91</v>
      </c>
      <c r="W393" s="40" t="s">
        <v>92</v>
      </c>
      <c r="X393" s="40" t="s">
        <v>93</v>
      </c>
      <c r="Y393" s="40" t="s">
        <v>94</v>
      </c>
      <c r="Z393" s="40">
        <v>801</v>
      </c>
      <c r="AA393" s="40">
        <v>1145.43</v>
      </c>
    </row>
    <row r="394" spans="1:27" ht="18" customHeight="1" x14ac:dyDescent="0.25">
      <c r="A394" s="2">
        <v>2022</v>
      </c>
      <c r="B394" s="2" t="s">
        <v>2</v>
      </c>
      <c r="C394" s="2" t="s">
        <v>13</v>
      </c>
      <c r="D394" s="3" t="s">
        <v>35</v>
      </c>
      <c r="E394" s="4">
        <v>1245</v>
      </c>
      <c r="F394" s="4">
        <v>4577.2</v>
      </c>
      <c r="G394" s="4">
        <v>5126.4639999999999</v>
      </c>
      <c r="H394" s="4">
        <v>915.44</v>
      </c>
      <c r="I394" s="5" t="s">
        <v>40</v>
      </c>
      <c r="Q394" s="40" t="s">
        <v>97</v>
      </c>
      <c r="R394" s="40">
        <v>2020</v>
      </c>
      <c r="S394" s="40" t="s">
        <v>0</v>
      </c>
      <c r="T394" s="40" t="s">
        <v>101</v>
      </c>
      <c r="U394" s="40" t="s">
        <v>90</v>
      </c>
      <c r="V394" s="40" t="s">
        <v>91</v>
      </c>
      <c r="W394" s="40" t="s">
        <v>92</v>
      </c>
      <c r="X394" s="40" t="s">
        <v>93</v>
      </c>
      <c r="Y394" s="40" t="s">
        <v>94</v>
      </c>
      <c r="Z394" s="40">
        <v>854</v>
      </c>
      <c r="AA394" s="40">
        <v>1221.22</v>
      </c>
    </row>
    <row r="395" spans="1:27" ht="18" customHeight="1" x14ac:dyDescent="0.25">
      <c r="A395" s="2">
        <v>2022</v>
      </c>
      <c r="B395" s="2" t="s">
        <v>2</v>
      </c>
      <c r="C395" s="2" t="s">
        <v>38</v>
      </c>
      <c r="D395" s="6" t="s">
        <v>30</v>
      </c>
      <c r="E395" s="7">
        <v>644</v>
      </c>
      <c r="F395" s="7">
        <v>5743.5</v>
      </c>
      <c r="G395" s="7">
        <v>6432.72</v>
      </c>
      <c r="H395" s="4">
        <v>1148.7</v>
      </c>
      <c r="I395" s="5" t="s">
        <v>40</v>
      </c>
      <c r="Q395" s="40" t="s">
        <v>88</v>
      </c>
      <c r="R395" s="40">
        <v>2020</v>
      </c>
      <c r="S395" s="40" t="s">
        <v>0</v>
      </c>
      <c r="T395" s="40" t="s">
        <v>101</v>
      </c>
      <c r="U395" s="40" t="s">
        <v>90</v>
      </c>
      <c r="V395" s="40" t="s">
        <v>91</v>
      </c>
      <c r="W395" s="40" t="s">
        <v>92</v>
      </c>
      <c r="X395" s="40" t="s">
        <v>93</v>
      </c>
      <c r="Y395" s="40" t="s">
        <v>94</v>
      </c>
      <c r="Z395" s="40">
        <v>788</v>
      </c>
      <c r="AA395" s="40">
        <v>1126.8399999999999</v>
      </c>
    </row>
    <row r="396" spans="1:27" ht="18" customHeight="1" x14ac:dyDescent="0.25">
      <c r="A396" s="2">
        <v>2022</v>
      </c>
      <c r="B396" s="2" t="s">
        <v>2</v>
      </c>
      <c r="C396" s="2" t="s">
        <v>12</v>
      </c>
      <c r="D396" s="6" t="s">
        <v>29</v>
      </c>
      <c r="E396" s="7">
        <v>643</v>
      </c>
      <c r="F396" s="7">
        <v>7000</v>
      </c>
      <c r="G396" s="7">
        <v>7840</v>
      </c>
      <c r="H396" s="4">
        <v>1400</v>
      </c>
      <c r="I396" s="5" t="s">
        <v>40</v>
      </c>
      <c r="Q396" s="40" t="s">
        <v>95</v>
      </c>
      <c r="R396" s="40">
        <v>2020</v>
      </c>
      <c r="S396" s="40" t="s">
        <v>0</v>
      </c>
      <c r="T396" s="40" t="s">
        <v>101</v>
      </c>
      <c r="U396" s="40" t="s">
        <v>90</v>
      </c>
      <c r="V396" s="40" t="s">
        <v>91</v>
      </c>
      <c r="W396" s="40" t="s">
        <v>92</v>
      </c>
      <c r="X396" s="40" t="s">
        <v>93</v>
      </c>
      <c r="Y396" s="40" t="s">
        <v>94</v>
      </c>
      <c r="Z396" s="40">
        <v>263</v>
      </c>
      <c r="AA396" s="40">
        <v>376.09000000000003</v>
      </c>
    </row>
    <row r="397" spans="1:27" ht="18" customHeight="1" x14ac:dyDescent="0.25">
      <c r="A397" s="2">
        <v>2022</v>
      </c>
      <c r="B397" s="2" t="s">
        <v>2</v>
      </c>
      <c r="C397" s="2" t="s">
        <v>38</v>
      </c>
      <c r="D397" s="6" t="s">
        <v>31</v>
      </c>
      <c r="E397" s="7">
        <v>455</v>
      </c>
      <c r="F397" s="7">
        <v>4578.6000000000004</v>
      </c>
      <c r="G397" s="7">
        <v>5128.0320000000002</v>
      </c>
      <c r="H397" s="4">
        <v>915.72000000000014</v>
      </c>
      <c r="I397" s="5" t="s">
        <v>40</v>
      </c>
      <c r="Q397" s="40" t="s">
        <v>95</v>
      </c>
      <c r="R397" s="40">
        <v>2020</v>
      </c>
      <c r="S397" s="40" t="s">
        <v>0</v>
      </c>
      <c r="T397" s="40" t="s">
        <v>101</v>
      </c>
      <c r="U397" s="40" t="s">
        <v>90</v>
      </c>
      <c r="V397" s="40" t="s">
        <v>91</v>
      </c>
      <c r="W397" s="40" t="s">
        <v>92</v>
      </c>
      <c r="X397" s="40" t="s">
        <v>93</v>
      </c>
      <c r="Y397" s="40" t="s">
        <v>94</v>
      </c>
      <c r="Z397" s="40">
        <v>347</v>
      </c>
      <c r="AA397" s="40">
        <v>496.21000000000004</v>
      </c>
    </row>
    <row r="398" spans="1:27" ht="18" customHeight="1" x14ac:dyDescent="0.25">
      <c r="A398" s="2">
        <v>2022</v>
      </c>
      <c r="B398" s="2" t="s">
        <v>2</v>
      </c>
      <c r="C398" s="2" t="s">
        <v>12</v>
      </c>
      <c r="D398" s="6" t="s">
        <v>28</v>
      </c>
      <c r="E398" s="8">
        <v>345</v>
      </c>
      <c r="F398" s="8">
        <v>7000</v>
      </c>
      <c r="G398" s="8">
        <v>7840</v>
      </c>
      <c r="H398" s="4">
        <v>1400</v>
      </c>
      <c r="I398" s="5" t="s">
        <v>40</v>
      </c>
      <c r="Q398" s="40" t="s">
        <v>97</v>
      </c>
      <c r="R398" s="40">
        <v>2020</v>
      </c>
      <c r="S398" s="40" t="s">
        <v>0</v>
      </c>
      <c r="T398" s="40" t="s">
        <v>101</v>
      </c>
      <c r="U398" s="40" t="s">
        <v>90</v>
      </c>
      <c r="V398" s="40" t="s">
        <v>91</v>
      </c>
      <c r="W398" s="40" t="s">
        <v>92</v>
      </c>
      <c r="X398" s="40" t="s">
        <v>93</v>
      </c>
      <c r="Y398" s="40" t="s">
        <v>94</v>
      </c>
      <c r="Z398" s="40">
        <v>317</v>
      </c>
      <c r="AA398" s="40">
        <v>453.31</v>
      </c>
    </row>
    <row r="399" spans="1:27" ht="18" customHeight="1" x14ac:dyDescent="0.25">
      <c r="A399" s="2">
        <v>2022</v>
      </c>
      <c r="B399" s="2" t="s">
        <v>2</v>
      </c>
      <c r="C399" s="2" t="s">
        <v>13</v>
      </c>
      <c r="D399" s="3" t="s">
        <v>33</v>
      </c>
      <c r="E399" s="4">
        <v>122</v>
      </c>
      <c r="F399" s="4">
        <v>100</v>
      </c>
      <c r="G399" s="4">
        <v>112</v>
      </c>
      <c r="H399" s="4">
        <v>20</v>
      </c>
      <c r="I399" s="5" t="s">
        <v>40</v>
      </c>
      <c r="Q399" s="40" t="s">
        <v>95</v>
      </c>
      <c r="R399" s="40">
        <v>2020</v>
      </c>
      <c r="S399" s="40" t="s">
        <v>6</v>
      </c>
      <c r="T399" s="40" t="s">
        <v>101</v>
      </c>
      <c r="U399" s="40" t="s">
        <v>90</v>
      </c>
      <c r="V399" s="40" t="s">
        <v>91</v>
      </c>
      <c r="W399" s="40" t="s">
        <v>92</v>
      </c>
      <c r="X399" s="40" t="s">
        <v>93</v>
      </c>
      <c r="Y399" s="40" t="s">
        <v>94</v>
      </c>
      <c r="Z399" s="40">
        <v>314</v>
      </c>
      <c r="AA399" s="40">
        <v>449.02</v>
      </c>
    </row>
    <row r="400" spans="1:27" ht="18" customHeight="1" x14ac:dyDescent="0.25">
      <c r="A400" s="2">
        <v>2022</v>
      </c>
      <c r="B400" s="2" t="s">
        <v>2</v>
      </c>
      <c r="C400" s="2" t="s">
        <v>15</v>
      </c>
      <c r="D400" s="6" t="s">
        <v>26</v>
      </c>
      <c r="E400" s="7">
        <v>78</v>
      </c>
      <c r="F400" s="7">
        <v>2288.6</v>
      </c>
      <c r="G400" s="7">
        <v>5126.4639999999999</v>
      </c>
      <c r="H400" s="4">
        <v>457.72</v>
      </c>
      <c r="I400" s="5" t="s">
        <v>40</v>
      </c>
      <c r="Q400" s="40" t="s">
        <v>97</v>
      </c>
      <c r="R400" s="40">
        <v>2020</v>
      </c>
      <c r="S400" s="40" t="s">
        <v>6</v>
      </c>
      <c r="T400" s="40" t="s">
        <v>101</v>
      </c>
      <c r="U400" s="40" t="s">
        <v>90</v>
      </c>
      <c r="V400" s="40" t="s">
        <v>91</v>
      </c>
      <c r="W400" s="40" t="s">
        <v>92</v>
      </c>
      <c r="X400" s="40" t="s">
        <v>93</v>
      </c>
      <c r="Y400" s="40" t="s">
        <v>94</v>
      </c>
      <c r="Z400" s="40">
        <v>362</v>
      </c>
      <c r="AA400" s="40">
        <v>517.66</v>
      </c>
    </row>
    <row r="401" spans="1:27" ht="18" customHeight="1" x14ac:dyDescent="0.25">
      <c r="A401" s="2">
        <v>2022</v>
      </c>
      <c r="B401" s="2" t="s">
        <v>2</v>
      </c>
      <c r="C401" s="2" t="s">
        <v>15</v>
      </c>
      <c r="D401" s="6" t="s">
        <v>24</v>
      </c>
      <c r="E401" s="7">
        <v>76</v>
      </c>
      <c r="F401" s="7">
        <v>2288.4499999999998</v>
      </c>
      <c r="G401" s="7">
        <v>5126.1279999999997</v>
      </c>
      <c r="H401" s="4">
        <v>457.69</v>
      </c>
      <c r="I401" s="5" t="s">
        <v>40</v>
      </c>
      <c r="Q401" s="40" t="s">
        <v>95</v>
      </c>
      <c r="R401" s="40">
        <v>2020</v>
      </c>
      <c r="S401" s="40" t="s">
        <v>6</v>
      </c>
      <c r="T401" s="40" t="s">
        <v>101</v>
      </c>
      <c r="U401" s="40" t="s">
        <v>90</v>
      </c>
      <c r="V401" s="40" t="s">
        <v>91</v>
      </c>
      <c r="W401" s="40" t="s">
        <v>92</v>
      </c>
      <c r="X401" s="40" t="s">
        <v>93</v>
      </c>
      <c r="Y401" s="40" t="s">
        <v>94</v>
      </c>
      <c r="Z401" s="40">
        <v>284</v>
      </c>
      <c r="AA401" s="40">
        <v>406.12</v>
      </c>
    </row>
    <row r="402" spans="1:27" ht="18" customHeight="1" x14ac:dyDescent="0.25">
      <c r="A402" s="2">
        <v>2022</v>
      </c>
      <c r="B402" s="2" t="s">
        <v>2</v>
      </c>
      <c r="C402" s="2" t="s">
        <v>15</v>
      </c>
      <c r="D402" s="6" t="s">
        <v>25</v>
      </c>
      <c r="E402" s="7">
        <v>46</v>
      </c>
      <c r="F402" s="7">
        <v>100</v>
      </c>
      <c r="G402" s="7">
        <v>224</v>
      </c>
      <c r="H402" s="4">
        <v>20</v>
      </c>
      <c r="I402" s="5" t="s">
        <v>40</v>
      </c>
      <c r="Q402" s="40" t="s">
        <v>95</v>
      </c>
      <c r="R402" s="40">
        <v>2020</v>
      </c>
      <c r="S402" s="40" t="s">
        <v>6</v>
      </c>
      <c r="T402" s="40" t="s">
        <v>101</v>
      </c>
      <c r="U402" s="40" t="s">
        <v>90</v>
      </c>
      <c r="V402" s="40" t="s">
        <v>91</v>
      </c>
      <c r="W402" s="40" t="s">
        <v>92</v>
      </c>
      <c r="X402" s="40" t="s">
        <v>93</v>
      </c>
      <c r="Y402" s="40" t="s">
        <v>94</v>
      </c>
      <c r="Z402" s="40">
        <v>358</v>
      </c>
      <c r="AA402" s="40">
        <v>526.24</v>
      </c>
    </row>
    <row r="403" spans="1:27" ht="18" customHeight="1" x14ac:dyDescent="0.25">
      <c r="A403" s="2">
        <v>2022</v>
      </c>
      <c r="B403" s="2" t="s">
        <v>2</v>
      </c>
      <c r="C403" s="2" t="s">
        <v>15</v>
      </c>
      <c r="D403" s="6" t="s">
        <v>23</v>
      </c>
      <c r="E403" s="7">
        <v>34</v>
      </c>
      <c r="F403" s="7">
        <v>2288.4</v>
      </c>
      <c r="G403" s="7">
        <v>5126.0160000000005</v>
      </c>
      <c r="H403" s="4">
        <v>457.68000000000006</v>
      </c>
      <c r="I403" s="5" t="s">
        <v>40</v>
      </c>
      <c r="Q403" s="40" t="s">
        <v>95</v>
      </c>
      <c r="R403" s="40">
        <v>2020</v>
      </c>
      <c r="S403" s="40" t="s">
        <v>6</v>
      </c>
      <c r="T403" s="40" t="s">
        <v>101</v>
      </c>
      <c r="U403" s="40" t="s">
        <v>90</v>
      </c>
      <c r="V403" s="40" t="s">
        <v>91</v>
      </c>
      <c r="W403" s="40" t="s">
        <v>92</v>
      </c>
      <c r="X403" s="40" t="s">
        <v>93</v>
      </c>
      <c r="Y403" s="40" t="s">
        <v>94</v>
      </c>
      <c r="Z403" s="40">
        <v>286</v>
      </c>
      <c r="AA403" s="40">
        <v>526.24</v>
      </c>
    </row>
    <row r="404" spans="1:27" ht="18" customHeight="1" x14ac:dyDescent="0.25">
      <c r="A404" s="2">
        <v>2022</v>
      </c>
      <c r="B404" s="2" t="s">
        <v>2</v>
      </c>
      <c r="C404" s="2" t="s">
        <v>13</v>
      </c>
      <c r="D404" s="3" t="s">
        <v>34</v>
      </c>
      <c r="E404" s="4">
        <v>7</v>
      </c>
      <c r="F404" s="4">
        <v>200</v>
      </c>
      <c r="G404" s="4">
        <v>224</v>
      </c>
      <c r="H404" s="4">
        <v>40</v>
      </c>
      <c r="I404" s="5" t="s">
        <v>40</v>
      </c>
      <c r="Q404" s="40" t="s">
        <v>95</v>
      </c>
      <c r="R404" s="40">
        <v>2020</v>
      </c>
      <c r="S404" s="40" t="s">
        <v>6</v>
      </c>
      <c r="T404" s="40" t="s">
        <v>101</v>
      </c>
      <c r="U404" s="40" t="s">
        <v>90</v>
      </c>
      <c r="V404" s="40" t="s">
        <v>91</v>
      </c>
      <c r="W404" s="40" t="s">
        <v>92</v>
      </c>
      <c r="X404" s="40" t="s">
        <v>93</v>
      </c>
      <c r="Y404" s="40" t="s">
        <v>94</v>
      </c>
      <c r="Z404" s="40">
        <v>992</v>
      </c>
      <c r="AA404" s="40">
        <v>1418.56</v>
      </c>
    </row>
    <row r="405" spans="1:27" ht="18" customHeight="1" x14ac:dyDescent="0.25">
      <c r="A405" s="2">
        <v>2022</v>
      </c>
      <c r="B405" s="2" t="s">
        <v>2</v>
      </c>
      <c r="C405" s="2" t="s">
        <v>15</v>
      </c>
      <c r="D405" s="6" t="s">
        <v>27</v>
      </c>
      <c r="E405" s="7">
        <v>3</v>
      </c>
      <c r="F405" s="7">
        <v>2288.65</v>
      </c>
      <c r="G405" s="7">
        <v>5126.576</v>
      </c>
      <c r="H405" s="4">
        <v>457.73</v>
      </c>
      <c r="I405" s="5" t="s">
        <v>40</v>
      </c>
      <c r="Q405" s="40" t="s">
        <v>95</v>
      </c>
      <c r="R405" s="40">
        <v>2020</v>
      </c>
      <c r="S405" s="40" t="s">
        <v>6</v>
      </c>
      <c r="T405" s="40" t="s">
        <v>101</v>
      </c>
      <c r="U405" s="40" t="s">
        <v>90</v>
      </c>
      <c r="V405" s="40" t="s">
        <v>91</v>
      </c>
      <c r="W405" s="40" t="s">
        <v>92</v>
      </c>
      <c r="X405" s="40" t="s">
        <v>93</v>
      </c>
      <c r="Y405" s="40" t="s">
        <v>94</v>
      </c>
      <c r="Z405" s="40">
        <v>1025</v>
      </c>
      <c r="AA405" s="40">
        <v>1465.75</v>
      </c>
    </row>
    <row r="406" spans="1:27" ht="18" customHeight="1" x14ac:dyDescent="0.25">
      <c r="A406" s="2">
        <v>2022</v>
      </c>
      <c r="B406" s="2" t="s">
        <v>2</v>
      </c>
      <c r="C406" s="2" t="s">
        <v>32</v>
      </c>
      <c r="D406" s="6" t="s">
        <v>32</v>
      </c>
      <c r="E406" s="7">
        <v>2</v>
      </c>
      <c r="F406" s="7">
        <v>6600</v>
      </c>
      <c r="G406" s="7">
        <v>7392</v>
      </c>
      <c r="H406" s="4">
        <v>1320</v>
      </c>
      <c r="I406" s="5" t="s">
        <v>42</v>
      </c>
      <c r="Q406" s="40" t="s">
        <v>88</v>
      </c>
      <c r="R406" s="40">
        <v>2020</v>
      </c>
      <c r="S406" s="40" t="s">
        <v>6</v>
      </c>
      <c r="T406" s="40" t="s">
        <v>101</v>
      </c>
      <c r="U406" s="40" t="s">
        <v>90</v>
      </c>
      <c r="V406" s="40" t="s">
        <v>91</v>
      </c>
      <c r="W406" s="40" t="s">
        <v>92</v>
      </c>
      <c r="X406" s="40" t="s">
        <v>93</v>
      </c>
      <c r="Y406" s="40" t="s">
        <v>94</v>
      </c>
      <c r="Z406" s="40">
        <v>288</v>
      </c>
      <c r="AA406" s="40">
        <v>411.84000000000003</v>
      </c>
    </row>
    <row r="407" spans="1:27" ht="18" customHeight="1" x14ac:dyDescent="0.25">
      <c r="A407" s="2">
        <v>2022</v>
      </c>
      <c r="B407" s="2" t="s">
        <v>3</v>
      </c>
      <c r="C407" s="2" t="s">
        <v>14</v>
      </c>
      <c r="D407" s="3" t="s">
        <v>36</v>
      </c>
      <c r="E407" s="4">
        <v>3566</v>
      </c>
      <c r="F407" s="4">
        <v>4577.3</v>
      </c>
      <c r="G407" s="4">
        <v>5126.576</v>
      </c>
      <c r="H407" s="4">
        <v>915.46</v>
      </c>
      <c r="I407" s="5" t="s">
        <v>42</v>
      </c>
      <c r="Q407" s="40" t="s">
        <v>88</v>
      </c>
      <c r="R407" s="40">
        <v>2020</v>
      </c>
      <c r="S407" s="40" t="s">
        <v>6</v>
      </c>
      <c r="T407" s="40" t="s">
        <v>101</v>
      </c>
      <c r="U407" s="40" t="s">
        <v>90</v>
      </c>
      <c r="V407" s="40" t="s">
        <v>91</v>
      </c>
      <c r="W407" s="40" t="s">
        <v>92</v>
      </c>
      <c r="X407" s="40" t="s">
        <v>93</v>
      </c>
      <c r="Y407" s="40" t="s">
        <v>94</v>
      </c>
      <c r="Z407" s="40">
        <v>315</v>
      </c>
      <c r="AA407" s="40">
        <v>450.45</v>
      </c>
    </row>
    <row r="408" spans="1:27" ht="18" customHeight="1" x14ac:dyDescent="0.25">
      <c r="A408" s="2">
        <v>2022</v>
      </c>
      <c r="B408" s="2" t="s">
        <v>3</v>
      </c>
      <c r="C408" s="2" t="s">
        <v>14</v>
      </c>
      <c r="D408" s="3" t="s">
        <v>37</v>
      </c>
      <c r="E408" s="4">
        <v>2498</v>
      </c>
      <c r="F408" s="4">
        <v>8000</v>
      </c>
      <c r="G408" s="4">
        <v>8960</v>
      </c>
      <c r="H408" s="4">
        <v>1600</v>
      </c>
      <c r="I408" s="5" t="s">
        <v>42</v>
      </c>
      <c r="Q408" s="40" t="s">
        <v>95</v>
      </c>
      <c r="R408" s="40">
        <v>2020</v>
      </c>
      <c r="S408" s="40" t="s">
        <v>6</v>
      </c>
      <c r="T408" s="40" t="s">
        <v>101</v>
      </c>
      <c r="U408" s="40" t="s">
        <v>90</v>
      </c>
      <c r="V408" s="40" t="s">
        <v>91</v>
      </c>
      <c r="W408" s="40" t="s">
        <v>92</v>
      </c>
      <c r="X408" s="40" t="s">
        <v>93</v>
      </c>
      <c r="Y408" s="40" t="s">
        <v>94</v>
      </c>
      <c r="Z408" s="40">
        <v>285</v>
      </c>
      <c r="AA408" s="40">
        <v>407.55</v>
      </c>
    </row>
    <row r="409" spans="1:27" ht="18" customHeight="1" x14ac:dyDescent="0.25">
      <c r="A409" s="2">
        <v>2022</v>
      </c>
      <c r="B409" s="2" t="s">
        <v>3</v>
      </c>
      <c r="C409" s="2" t="s">
        <v>13</v>
      </c>
      <c r="D409" s="3" t="s">
        <v>35</v>
      </c>
      <c r="E409" s="4">
        <v>1245</v>
      </c>
      <c r="F409" s="4">
        <v>4577.2</v>
      </c>
      <c r="G409" s="4">
        <v>5126.4639999999999</v>
      </c>
      <c r="H409" s="4">
        <v>915.44</v>
      </c>
      <c r="I409" s="5" t="s">
        <v>42</v>
      </c>
      <c r="Q409" s="40" t="s">
        <v>95</v>
      </c>
      <c r="R409" s="40">
        <v>2020</v>
      </c>
      <c r="S409" s="40" t="s">
        <v>6</v>
      </c>
      <c r="T409" s="40" t="s">
        <v>101</v>
      </c>
      <c r="U409" s="40" t="s">
        <v>90</v>
      </c>
      <c r="V409" s="40" t="s">
        <v>91</v>
      </c>
      <c r="W409" s="40" t="s">
        <v>92</v>
      </c>
      <c r="X409" s="40" t="s">
        <v>93</v>
      </c>
      <c r="Y409" s="40" t="s">
        <v>94</v>
      </c>
      <c r="Z409" s="40">
        <v>773</v>
      </c>
      <c r="AA409" s="40">
        <v>1105.3899999999999</v>
      </c>
    </row>
    <row r="410" spans="1:27" ht="18" customHeight="1" x14ac:dyDescent="0.25">
      <c r="A410" s="2">
        <v>2022</v>
      </c>
      <c r="B410" s="2" t="s">
        <v>3</v>
      </c>
      <c r="C410" s="2" t="s">
        <v>38</v>
      </c>
      <c r="D410" s="6" t="s">
        <v>30</v>
      </c>
      <c r="E410" s="7">
        <v>644</v>
      </c>
      <c r="F410" s="7">
        <v>5743.5</v>
      </c>
      <c r="G410" s="7">
        <v>6432.72</v>
      </c>
      <c r="H410" s="4">
        <v>1148.7</v>
      </c>
      <c r="I410" s="5" t="s">
        <v>42</v>
      </c>
      <c r="Q410" s="40" t="s">
        <v>88</v>
      </c>
      <c r="R410" s="40">
        <v>2020</v>
      </c>
      <c r="S410" s="40" t="s">
        <v>6</v>
      </c>
      <c r="T410" s="40" t="s">
        <v>101</v>
      </c>
      <c r="U410" s="40" t="s">
        <v>90</v>
      </c>
      <c r="V410" s="40" t="s">
        <v>91</v>
      </c>
      <c r="W410" s="40" t="s">
        <v>92</v>
      </c>
      <c r="X410" s="40" t="s">
        <v>93</v>
      </c>
      <c r="Y410" s="40" t="s">
        <v>94</v>
      </c>
      <c r="Z410" s="40">
        <v>806</v>
      </c>
      <c r="AA410" s="40">
        <v>1152.58</v>
      </c>
    </row>
    <row r="411" spans="1:27" ht="18" customHeight="1" x14ac:dyDescent="0.25">
      <c r="A411" s="2">
        <v>2022</v>
      </c>
      <c r="B411" s="2" t="s">
        <v>3</v>
      </c>
      <c r="C411" s="2" t="s">
        <v>12</v>
      </c>
      <c r="D411" s="6" t="s">
        <v>29</v>
      </c>
      <c r="E411" s="7">
        <v>643</v>
      </c>
      <c r="F411" s="7">
        <v>7000</v>
      </c>
      <c r="G411" s="7">
        <v>7840</v>
      </c>
      <c r="H411" s="4">
        <v>1400</v>
      </c>
      <c r="I411" s="5" t="s">
        <v>42</v>
      </c>
      <c r="Q411" s="40" t="s">
        <v>95</v>
      </c>
      <c r="R411" s="40">
        <v>2020</v>
      </c>
      <c r="S411" s="40" t="s">
        <v>6</v>
      </c>
      <c r="T411" s="40" t="s">
        <v>101</v>
      </c>
      <c r="U411" s="40" t="s">
        <v>90</v>
      </c>
      <c r="V411" s="40" t="s">
        <v>91</v>
      </c>
      <c r="W411" s="40" t="s">
        <v>92</v>
      </c>
      <c r="X411" s="40" t="s">
        <v>93</v>
      </c>
      <c r="Y411" s="40" t="s">
        <v>94</v>
      </c>
      <c r="Z411" s="40">
        <v>311</v>
      </c>
      <c r="AA411" s="40">
        <v>444.73</v>
      </c>
    </row>
    <row r="412" spans="1:27" ht="18" customHeight="1" x14ac:dyDescent="0.25">
      <c r="A412" s="2">
        <v>2022</v>
      </c>
      <c r="B412" s="2" t="s">
        <v>3</v>
      </c>
      <c r="C412" s="2" t="s">
        <v>38</v>
      </c>
      <c r="D412" s="6" t="s">
        <v>31</v>
      </c>
      <c r="E412" s="7">
        <v>455</v>
      </c>
      <c r="F412" s="7">
        <v>4578.6000000000004</v>
      </c>
      <c r="G412" s="7">
        <v>5128.0320000000002</v>
      </c>
      <c r="H412" s="4">
        <v>915.72000000000014</v>
      </c>
      <c r="I412" s="5" t="s">
        <v>42</v>
      </c>
      <c r="Q412" s="40" t="s">
        <v>95</v>
      </c>
      <c r="R412" s="40">
        <v>2020</v>
      </c>
      <c r="S412" s="40" t="s">
        <v>6</v>
      </c>
      <c r="T412" s="40" t="s">
        <v>101</v>
      </c>
      <c r="U412" s="40" t="s">
        <v>90</v>
      </c>
      <c r="V412" s="40" t="s">
        <v>91</v>
      </c>
      <c r="W412" s="40" t="s">
        <v>92</v>
      </c>
      <c r="X412" s="40" t="s">
        <v>93</v>
      </c>
      <c r="Y412" s="40" t="s">
        <v>94</v>
      </c>
      <c r="Z412" s="40">
        <v>359</v>
      </c>
      <c r="AA412" s="40">
        <v>513.37</v>
      </c>
    </row>
    <row r="413" spans="1:27" ht="18" customHeight="1" x14ac:dyDescent="0.25">
      <c r="A413" s="2">
        <v>2022</v>
      </c>
      <c r="B413" s="2" t="s">
        <v>3</v>
      </c>
      <c r="C413" s="2" t="s">
        <v>12</v>
      </c>
      <c r="D413" s="6" t="s">
        <v>28</v>
      </c>
      <c r="E413" s="8">
        <v>345</v>
      </c>
      <c r="F413" s="8">
        <v>7000</v>
      </c>
      <c r="G413" s="8">
        <v>7840</v>
      </c>
      <c r="H413" s="4">
        <v>1400</v>
      </c>
      <c r="I413" s="5" t="s">
        <v>42</v>
      </c>
      <c r="Q413" s="40" t="s">
        <v>95</v>
      </c>
      <c r="R413" s="40">
        <v>2020</v>
      </c>
      <c r="S413" s="40" t="s">
        <v>6</v>
      </c>
      <c r="T413" s="40" t="s">
        <v>101</v>
      </c>
      <c r="U413" s="40" t="s">
        <v>90</v>
      </c>
      <c r="V413" s="40" t="s">
        <v>91</v>
      </c>
      <c r="W413" s="40" t="s">
        <v>92</v>
      </c>
      <c r="X413" s="40" t="s">
        <v>93</v>
      </c>
      <c r="Y413" s="40" t="s">
        <v>94</v>
      </c>
      <c r="Z413" s="40">
        <v>287</v>
      </c>
      <c r="AA413" s="40">
        <v>410.40999999999997</v>
      </c>
    </row>
    <row r="414" spans="1:27" ht="18" customHeight="1" x14ac:dyDescent="0.25">
      <c r="A414" s="2">
        <v>2022</v>
      </c>
      <c r="B414" s="2" t="s">
        <v>3</v>
      </c>
      <c r="C414" s="2" t="s">
        <v>13</v>
      </c>
      <c r="D414" s="3" t="s">
        <v>33</v>
      </c>
      <c r="E414" s="4">
        <v>122</v>
      </c>
      <c r="F414" s="4">
        <v>100</v>
      </c>
      <c r="G414" s="4">
        <v>112</v>
      </c>
      <c r="H414" s="4">
        <v>20</v>
      </c>
      <c r="I414" s="5" t="s">
        <v>42</v>
      </c>
      <c r="Q414" s="40" t="s">
        <v>95</v>
      </c>
      <c r="R414" s="40">
        <v>2020</v>
      </c>
      <c r="S414" s="40" t="s">
        <v>5</v>
      </c>
      <c r="T414" s="40" t="s">
        <v>101</v>
      </c>
      <c r="U414" s="40" t="s">
        <v>90</v>
      </c>
      <c r="V414" s="40" t="s">
        <v>91</v>
      </c>
      <c r="W414" s="40" t="s">
        <v>92</v>
      </c>
      <c r="X414" s="40" t="s">
        <v>93</v>
      </c>
      <c r="Y414" s="40" t="s">
        <v>94</v>
      </c>
      <c r="Z414" s="40">
        <v>320</v>
      </c>
      <c r="AA414" s="40">
        <v>457.6</v>
      </c>
    </row>
    <row r="415" spans="1:27" ht="18" customHeight="1" x14ac:dyDescent="0.25">
      <c r="A415" s="2">
        <v>2022</v>
      </c>
      <c r="B415" s="2" t="s">
        <v>3</v>
      </c>
      <c r="C415" s="2" t="s">
        <v>15</v>
      </c>
      <c r="D415" s="6" t="s">
        <v>26</v>
      </c>
      <c r="E415" s="7">
        <v>78</v>
      </c>
      <c r="F415" s="7">
        <v>2288.6</v>
      </c>
      <c r="G415" s="7">
        <v>5126.4639999999999</v>
      </c>
      <c r="H415" s="4">
        <v>457.72</v>
      </c>
      <c r="I415" s="5" t="s">
        <v>42</v>
      </c>
      <c r="Q415" s="40" t="s">
        <v>95</v>
      </c>
      <c r="R415" s="40">
        <v>2020</v>
      </c>
      <c r="S415" s="40" t="s">
        <v>5</v>
      </c>
      <c r="T415" s="40" t="s">
        <v>101</v>
      </c>
      <c r="U415" s="40" t="s">
        <v>90</v>
      </c>
      <c r="V415" s="40" t="s">
        <v>91</v>
      </c>
      <c r="W415" s="40" t="s">
        <v>92</v>
      </c>
      <c r="X415" s="40" t="s">
        <v>93</v>
      </c>
      <c r="Y415" s="40" t="s">
        <v>94</v>
      </c>
      <c r="Z415" s="40">
        <v>290</v>
      </c>
      <c r="AA415" s="40">
        <v>414.7</v>
      </c>
    </row>
    <row r="416" spans="1:27" ht="18" customHeight="1" x14ac:dyDescent="0.25">
      <c r="A416" s="2">
        <v>2022</v>
      </c>
      <c r="B416" s="2" t="s">
        <v>3</v>
      </c>
      <c r="C416" s="2" t="s">
        <v>15</v>
      </c>
      <c r="D416" s="6" t="s">
        <v>24</v>
      </c>
      <c r="E416" s="7">
        <v>76</v>
      </c>
      <c r="F416" s="7">
        <v>2288.4499999999998</v>
      </c>
      <c r="G416" s="7">
        <v>5126.1279999999997</v>
      </c>
      <c r="H416" s="4">
        <v>457.69</v>
      </c>
      <c r="I416" s="5" t="s">
        <v>42</v>
      </c>
      <c r="Q416" s="40" t="s">
        <v>99</v>
      </c>
      <c r="R416" s="40">
        <v>2020</v>
      </c>
      <c r="S416" s="40" t="s">
        <v>5</v>
      </c>
      <c r="T416" s="40" t="s">
        <v>101</v>
      </c>
      <c r="U416" s="40" t="s">
        <v>90</v>
      </c>
      <c r="V416" s="40" t="s">
        <v>91</v>
      </c>
      <c r="W416" s="40" t="s">
        <v>92</v>
      </c>
      <c r="X416" s="40" t="s">
        <v>93</v>
      </c>
      <c r="Y416" s="40" t="s">
        <v>94</v>
      </c>
      <c r="Z416" s="40">
        <v>316</v>
      </c>
      <c r="AA416" s="40">
        <v>526.24</v>
      </c>
    </row>
    <row r="417" spans="1:27" ht="18" customHeight="1" x14ac:dyDescent="0.25">
      <c r="A417" s="2">
        <v>2022</v>
      </c>
      <c r="B417" s="2" t="s">
        <v>3</v>
      </c>
      <c r="C417" s="2" t="s">
        <v>15</v>
      </c>
      <c r="D417" s="6" t="s">
        <v>25</v>
      </c>
      <c r="E417" s="7">
        <v>46</v>
      </c>
      <c r="F417" s="7">
        <v>100</v>
      </c>
      <c r="G417" s="7">
        <v>224</v>
      </c>
      <c r="H417" s="4">
        <v>20</v>
      </c>
      <c r="I417" s="5" t="s">
        <v>42</v>
      </c>
      <c r="Q417" s="40" t="s">
        <v>88</v>
      </c>
      <c r="R417" s="40">
        <v>2020</v>
      </c>
      <c r="S417" s="40" t="s">
        <v>5</v>
      </c>
      <c r="T417" s="40" t="s">
        <v>101</v>
      </c>
      <c r="U417" s="40" t="s">
        <v>90</v>
      </c>
      <c r="V417" s="40" t="s">
        <v>91</v>
      </c>
      <c r="W417" s="40" t="s">
        <v>92</v>
      </c>
      <c r="X417" s="40" t="s">
        <v>93</v>
      </c>
      <c r="Y417" s="40" t="s">
        <v>94</v>
      </c>
      <c r="Z417" s="40">
        <v>364</v>
      </c>
      <c r="AA417" s="40">
        <v>526.24</v>
      </c>
    </row>
    <row r="418" spans="1:27" ht="18" customHeight="1" x14ac:dyDescent="0.25">
      <c r="A418" s="2">
        <v>2022</v>
      </c>
      <c r="B418" s="2" t="s">
        <v>3</v>
      </c>
      <c r="C418" s="2" t="s">
        <v>15</v>
      </c>
      <c r="D418" s="6" t="s">
        <v>23</v>
      </c>
      <c r="E418" s="7">
        <v>34</v>
      </c>
      <c r="F418" s="7">
        <v>2288.4</v>
      </c>
      <c r="G418" s="7">
        <v>5126.0160000000005</v>
      </c>
      <c r="H418" s="4">
        <v>457.68000000000006</v>
      </c>
      <c r="I418" s="5" t="s">
        <v>42</v>
      </c>
      <c r="Q418" s="40" t="s">
        <v>99</v>
      </c>
      <c r="R418" s="40">
        <v>2020</v>
      </c>
      <c r="S418" s="40" t="s">
        <v>5</v>
      </c>
      <c r="T418" s="40" t="s">
        <v>101</v>
      </c>
      <c r="U418" s="40" t="s">
        <v>90</v>
      </c>
      <c r="V418" s="40" t="s">
        <v>91</v>
      </c>
      <c r="W418" s="40" t="s">
        <v>92</v>
      </c>
      <c r="X418" s="40" t="s">
        <v>93</v>
      </c>
      <c r="Y418" s="40" t="s">
        <v>94</v>
      </c>
      <c r="Z418" s="40">
        <v>292</v>
      </c>
      <c r="AA418" s="40">
        <v>526.24</v>
      </c>
    </row>
    <row r="419" spans="1:27" ht="18" customHeight="1" x14ac:dyDescent="0.25">
      <c r="A419" s="2">
        <v>2022</v>
      </c>
      <c r="B419" s="2" t="s">
        <v>3</v>
      </c>
      <c r="C419" s="2" t="s">
        <v>13</v>
      </c>
      <c r="D419" s="3" t="s">
        <v>34</v>
      </c>
      <c r="E419" s="4">
        <v>7</v>
      </c>
      <c r="F419" s="4">
        <v>200</v>
      </c>
      <c r="G419" s="4">
        <v>224</v>
      </c>
      <c r="H419" s="4">
        <v>40</v>
      </c>
      <c r="I419" s="5" t="s">
        <v>42</v>
      </c>
      <c r="Q419" s="40" t="s">
        <v>95</v>
      </c>
      <c r="R419" s="40">
        <v>2020</v>
      </c>
      <c r="S419" s="40" t="s">
        <v>5</v>
      </c>
      <c r="T419" s="40" t="s">
        <v>101</v>
      </c>
      <c r="U419" s="40" t="s">
        <v>90</v>
      </c>
      <c r="V419" s="40" t="s">
        <v>91</v>
      </c>
      <c r="W419" s="40" t="s">
        <v>92</v>
      </c>
      <c r="X419" s="40" t="s">
        <v>93</v>
      </c>
      <c r="Y419" s="40" t="s">
        <v>94</v>
      </c>
      <c r="Z419" s="40">
        <v>991</v>
      </c>
      <c r="AA419" s="40">
        <v>1417.13</v>
      </c>
    </row>
    <row r="420" spans="1:27" ht="18" customHeight="1" x14ac:dyDescent="0.25">
      <c r="A420" s="2">
        <v>2022</v>
      </c>
      <c r="B420" s="2" t="s">
        <v>3</v>
      </c>
      <c r="C420" s="2" t="s">
        <v>15</v>
      </c>
      <c r="D420" s="6" t="s">
        <v>27</v>
      </c>
      <c r="E420" s="7">
        <v>3</v>
      </c>
      <c r="F420" s="7">
        <v>2288.65</v>
      </c>
      <c r="G420" s="7">
        <v>5126.576</v>
      </c>
      <c r="H420" s="4">
        <v>457.73</v>
      </c>
      <c r="I420" s="5" t="s">
        <v>42</v>
      </c>
      <c r="Q420" s="40" t="s">
        <v>97</v>
      </c>
      <c r="R420" s="40">
        <v>2020</v>
      </c>
      <c r="S420" s="40" t="s">
        <v>5</v>
      </c>
      <c r="T420" s="40" t="s">
        <v>101</v>
      </c>
      <c r="U420" s="40" t="s">
        <v>90</v>
      </c>
      <c r="V420" s="40" t="s">
        <v>91</v>
      </c>
      <c r="W420" s="40" t="s">
        <v>92</v>
      </c>
      <c r="X420" s="40" t="s">
        <v>93</v>
      </c>
      <c r="Y420" s="40" t="s">
        <v>94</v>
      </c>
      <c r="Z420" s="40">
        <v>1024</v>
      </c>
      <c r="AA420" s="40">
        <v>1464.32</v>
      </c>
    </row>
    <row r="421" spans="1:27" ht="18" customHeight="1" x14ac:dyDescent="0.25">
      <c r="A421" s="2">
        <v>2022</v>
      </c>
      <c r="B421" s="2" t="s">
        <v>3</v>
      </c>
      <c r="C421" s="2" t="s">
        <v>32</v>
      </c>
      <c r="D421" s="6" t="s">
        <v>32</v>
      </c>
      <c r="E421" s="7">
        <v>2</v>
      </c>
      <c r="F421" s="7">
        <v>7920</v>
      </c>
      <c r="G421" s="7">
        <v>7392</v>
      </c>
      <c r="H421" s="4">
        <v>1584</v>
      </c>
      <c r="I421" s="5" t="s">
        <v>42</v>
      </c>
      <c r="Q421" s="40" t="s">
        <v>88</v>
      </c>
      <c r="R421" s="40">
        <v>2020</v>
      </c>
      <c r="S421" s="40" t="s">
        <v>5</v>
      </c>
      <c r="T421" s="40" t="s">
        <v>101</v>
      </c>
      <c r="U421" s="40" t="s">
        <v>90</v>
      </c>
      <c r="V421" s="40" t="s">
        <v>91</v>
      </c>
      <c r="W421" s="40" t="s">
        <v>92</v>
      </c>
      <c r="X421" s="40" t="s">
        <v>93</v>
      </c>
      <c r="Y421" s="40" t="s">
        <v>94</v>
      </c>
      <c r="Z421" s="40">
        <v>294</v>
      </c>
      <c r="AA421" s="40">
        <v>420.42</v>
      </c>
    </row>
    <row r="422" spans="1:27" ht="18" customHeight="1" x14ac:dyDescent="0.25">
      <c r="A422" s="2">
        <v>2022</v>
      </c>
      <c r="B422" s="2" t="s">
        <v>4</v>
      </c>
      <c r="C422" s="2" t="s">
        <v>14</v>
      </c>
      <c r="D422" s="3" t="s">
        <v>36</v>
      </c>
      <c r="E422" s="4">
        <v>3566</v>
      </c>
      <c r="F422" s="4">
        <v>4577.3</v>
      </c>
      <c r="G422" s="4">
        <v>5126.576</v>
      </c>
      <c r="H422" s="4">
        <v>915.46</v>
      </c>
      <c r="I422" s="5" t="s">
        <v>40</v>
      </c>
      <c r="Q422" s="40" t="s">
        <v>88</v>
      </c>
      <c r="R422" s="40">
        <v>2020</v>
      </c>
      <c r="S422" s="40" t="s">
        <v>5</v>
      </c>
      <c r="T422" s="40" t="s">
        <v>101</v>
      </c>
      <c r="U422" s="40" t="s">
        <v>90</v>
      </c>
      <c r="V422" s="40" t="s">
        <v>91</v>
      </c>
      <c r="W422" s="40" t="s">
        <v>92</v>
      </c>
      <c r="X422" s="40" t="s">
        <v>93</v>
      </c>
      <c r="Y422" s="40" t="s">
        <v>94</v>
      </c>
      <c r="Z422" s="40">
        <v>321</v>
      </c>
      <c r="AA422" s="40">
        <v>459.03</v>
      </c>
    </row>
    <row r="423" spans="1:27" ht="18" customHeight="1" x14ac:dyDescent="0.25">
      <c r="A423" s="2">
        <v>2022</v>
      </c>
      <c r="B423" s="2" t="s">
        <v>4</v>
      </c>
      <c r="C423" s="2" t="s">
        <v>14</v>
      </c>
      <c r="D423" s="3" t="s">
        <v>37</v>
      </c>
      <c r="E423" s="4">
        <v>2498</v>
      </c>
      <c r="F423" s="4">
        <v>8800</v>
      </c>
      <c r="G423" s="4">
        <v>8960</v>
      </c>
      <c r="H423" s="4">
        <v>1760</v>
      </c>
      <c r="I423" s="5" t="s">
        <v>40</v>
      </c>
      <c r="Q423" s="40" t="s">
        <v>88</v>
      </c>
      <c r="R423" s="40">
        <v>2020</v>
      </c>
      <c r="S423" s="40" t="s">
        <v>5</v>
      </c>
      <c r="T423" s="40" t="s">
        <v>101</v>
      </c>
      <c r="U423" s="40" t="s">
        <v>90</v>
      </c>
      <c r="V423" s="40" t="s">
        <v>91</v>
      </c>
      <c r="W423" s="40" t="s">
        <v>92</v>
      </c>
      <c r="X423" s="40" t="s">
        <v>93</v>
      </c>
      <c r="Y423" s="40" t="s">
        <v>94</v>
      </c>
      <c r="Z423" s="40">
        <v>363</v>
      </c>
      <c r="AA423" s="40">
        <v>519.09</v>
      </c>
    </row>
    <row r="424" spans="1:27" ht="18" customHeight="1" x14ac:dyDescent="0.25">
      <c r="A424" s="2">
        <v>2022</v>
      </c>
      <c r="B424" s="2" t="s">
        <v>4</v>
      </c>
      <c r="C424" s="2" t="s">
        <v>13</v>
      </c>
      <c r="D424" s="3" t="s">
        <v>35</v>
      </c>
      <c r="E424" s="4">
        <v>1245</v>
      </c>
      <c r="F424" s="4">
        <v>5034.92</v>
      </c>
      <c r="G424" s="4">
        <v>5126.4639999999999</v>
      </c>
      <c r="H424" s="4">
        <v>1006.984</v>
      </c>
      <c r="I424" s="5" t="s">
        <v>40</v>
      </c>
      <c r="Q424" s="40" t="s">
        <v>95</v>
      </c>
      <c r="R424" s="40">
        <v>2020</v>
      </c>
      <c r="S424" s="40" t="s">
        <v>5</v>
      </c>
      <c r="T424" s="40" t="s">
        <v>101</v>
      </c>
      <c r="U424" s="40" t="s">
        <v>90</v>
      </c>
      <c r="V424" s="40" t="s">
        <v>91</v>
      </c>
      <c r="W424" s="40" t="s">
        <v>92</v>
      </c>
      <c r="X424" s="40" t="s">
        <v>93</v>
      </c>
      <c r="Y424" s="40" t="s">
        <v>94</v>
      </c>
      <c r="Z424" s="40">
        <v>291</v>
      </c>
      <c r="AA424" s="40">
        <v>416.13</v>
      </c>
    </row>
    <row r="425" spans="1:27" ht="18" customHeight="1" x14ac:dyDescent="0.25">
      <c r="A425" s="2">
        <v>2022</v>
      </c>
      <c r="B425" s="2" t="s">
        <v>4</v>
      </c>
      <c r="C425" s="2" t="s">
        <v>38</v>
      </c>
      <c r="D425" s="6" t="s">
        <v>30</v>
      </c>
      <c r="E425" s="7">
        <v>644</v>
      </c>
      <c r="F425" s="7">
        <v>6317.85</v>
      </c>
      <c r="G425" s="7">
        <v>6432.72</v>
      </c>
      <c r="H425" s="4">
        <v>1263.5700000000002</v>
      </c>
      <c r="I425" s="5" t="s">
        <v>40</v>
      </c>
      <c r="Q425" s="40" t="s">
        <v>99</v>
      </c>
      <c r="R425" s="40">
        <v>2020</v>
      </c>
      <c r="S425" s="40" t="s">
        <v>5</v>
      </c>
      <c r="T425" s="40" t="s">
        <v>101</v>
      </c>
      <c r="U425" s="40" t="s">
        <v>90</v>
      </c>
      <c r="V425" s="40" t="s">
        <v>91</v>
      </c>
      <c r="W425" s="40" t="s">
        <v>92</v>
      </c>
      <c r="X425" s="40" t="s">
        <v>93</v>
      </c>
      <c r="Y425" s="40" t="s">
        <v>94</v>
      </c>
      <c r="Z425" s="40">
        <v>772</v>
      </c>
      <c r="AA425" s="40">
        <v>1103.96</v>
      </c>
    </row>
    <row r="426" spans="1:27" ht="18" customHeight="1" x14ac:dyDescent="0.25">
      <c r="A426" s="2">
        <v>2022</v>
      </c>
      <c r="B426" s="2" t="s">
        <v>4</v>
      </c>
      <c r="C426" s="2" t="s">
        <v>12</v>
      </c>
      <c r="D426" s="6" t="s">
        <v>29</v>
      </c>
      <c r="E426" s="7">
        <v>643</v>
      </c>
      <c r="F426" s="7">
        <v>7700</v>
      </c>
      <c r="G426" s="7">
        <v>7840</v>
      </c>
      <c r="H426" s="4">
        <v>1540</v>
      </c>
      <c r="I426" s="5" t="s">
        <v>40</v>
      </c>
      <c r="Q426" s="40" t="s">
        <v>88</v>
      </c>
      <c r="R426" s="40">
        <v>2020</v>
      </c>
      <c r="S426" s="40" t="s">
        <v>5</v>
      </c>
      <c r="T426" s="40" t="s">
        <v>101</v>
      </c>
      <c r="U426" s="40" t="s">
        <v>90</v>
      </c>
      <c r="V426" s="40" t="s">
        <v>91</v>
      </c>
      <c r="W426" s="40" t="s">
        <v>92</v>
      </c>
      <c r="X426" s="40" t="s">
        <v>93</v>
      </c>
      <c r="Y426" s="40" t="s">
        <v>94</v>
      </c>
      <c r="Z426" s="40">
        <v>805</v>
      </c>
      <c r="AA426" s="40">
        <v>1151.1500000000001</v>
      </c>
    </row>
    <row r="427" spans="1:27" ht="18" customHeight="1" x14ac:dyDescent="0.25">
      <c r="A427" s="2">
        <v>2022</v>
      </c>
      <c r="B427" s="2" t="s">
        <v>4</v>
      </c>
      <c r="C427" s="2" t="s">
        <v>38</v>
      </c>
      <c r="D427" s="6" t="s">
        <v>31</v>
      </c>
      <c r="E427" s="7">
        <v>455</v>
      </c>
      <c r="F427" s="7">
        <v>5036.46</v>
      </c>
      <c r="G427" s="7">
        <v>5128.0320000000002</v>
      </c>
      <c r="H427" s="4">
        <v>1007.292</v>
      </c>
      <c r="I427" s="5" t="s">
        <v>42</v>
      </c>
      <c r="Q427" s="40" t="s">
        <v>99</v>
      </c>
      <c r="R427" s="40">
        <v>2020</v>
      </c>
      <c r="S427" s="40" t="s">
        <v>5</v>
      </c>
      <c r="T427" s="40" t="s">
        <v>101</v>
      </c>
      <c r="U427" s="40" t="s">
        <v>90</v>
      </c>
      <c r="V427" s="40" t="s">
        <v>91</v>
      </c>
      <c r="W427" s="40" t="s">
        <v>92</v>
      </c>
      <c r="X427" s="40" t="s">
        <v>93</v>
      </c>
      <c r="Y427" s="40" t="s">
        <v>94</v>
      </c>
      <c r="Z427" s="40">
        <v>859</v>
      </c>
      <c r="AA427" s="40">
        <v>1228.3699999999999</v>
      </c>
    </row>
    <row r="428" spans="1:27" ht="18" customHeight="1" x14ac:dyDescent="0.25">
      <c r="A428" s="2">
        <v>2022</v>
      </c>
      <c r="B428" s="2" t="s">
        <v>4</v>
      </c>
      <c r="C428" s="2" t="s">
        <v>12</v>
      </c>
      <c r="D428" s="6" t="s">
        <v>28</v>
      </c>
      <c r="E428" s="8">
        <v>345</v>
      </c>
      <c r="F428" s="8">
        <v>7700</v>
      </c>
      <c r="G428" s="8">
        <v>7840</v>
      </c>
      <c r="H428" s="4">
        <v>1540</v>
      </c>
      <c r="I428" s="5" t="s">
        <v>42</v>
      </c>
      <c r="Q428" s="40" t="s">
        <v>95</v>
      </c>
      <c r="R428" s="40">
        <v>2020</v>
      </c>
      <c r="S428" s="40" t="s">
        <v>5</v>
      </c>
      <c r="T428" s="40" t="s">
        <v>101</v>
      </c>
      <c r="U428" s="40" t="s">
        <v>90</v>
      </c>
      <c r="V428" s="40" t="s">
        <v>91</v>
      </c>
      <c r="W428" s="40" t="s">
        <v>92</v>
      </c>
      <c r="X428" s="40" t="s">
        <v>93</v>
      </c>
      <c r="Y428" s="40" t="s">
        <v>94</v>
      </c>
      <c r="Z428" s="40">
        <v>317</v>
      </c>
      <c r="AA428" s="40">
        <v>453.31</v>
      </c>
    </row>
    <row r="429" spans="1:27" ht="18" customHeight="1" x14ac:dyDescent="0.25">
      <c r="A429" s="2">
        <v>2022</v>
      </c>
      <c r="B429" s="2" t="s">
        <v>4</v>
      </c>
      <c r="C429" s="2" t="s">
        <v>13</v>
      </c>
      <c r="D429" s="3" t="s">
        <v>33</v>
      </c>
      <c r="E429" s="4">
        <v>122</v>
      </c>
      <c r="F429" s="4">
        <v>110</v>
      </c>
      <c r="G429" s="4">
        <v>112</v>
      </c>
      <c r="H429" s="4">
        <v>22</v>
      </c>
      <c r="I429" s="5" t="s">
        <v>42</v>
      </c>
      <c r="Q429" s="40" t="s">
        <v>95</v>
      </c>
      <c r="R429" s="40">
        <v>2020</v>
      </c>
      <c r="S429" s="40" t="s">
        <v>5</v>
      </c>
      <c r="T429" s="40" t="s">
        <v>101</v>
      </c>
      <c r="U429" s="40" t="s">
        <v>90</v>
      </c>
      <c r="V429" s="40" t="s">
        <v>91</v>
      </c>
      <c r="W429" s="40" t="s">
        <v>92</v>
      </c>
      <c r="X429" s="40" t="s">
        <v>93</v>
      </c>
      <c r="Y429" s="40" t="s">
        <v>94</v>
      </c>
      <c r="Z429" s="40">
        <v>365</v>
      </c>
      <c r="AA429" s="40">
        <v>521.95000000000005</v>
      </c>
    </row>
    <row r="430" spans="1:27" ht="18" customHeight="1" x14ac:dyDescent="0.25">
      <c r="A430" s="2">
        <v>2022</v>
      </c>
      <c r="B430" s="2" t="s">
        <v>4</v>
      </c>
      <c r="C430" s="2" t="s">
        <v>15</v>
      </c>
      <c r="D430" s="6" t="s">
        <v>26</v>
      </c>
      <c r="E430" s="7">
        <v>78</v>
      </c>
      <c r="F430" s="7">
        <v>2517.46</v>
      </c>
      <c r="G430" s="7">
        <v>5126.4639999999999</v>
      </c>
      <c r="H430" s="4">
        <v>503.49200000000002</v>
      </c>
      <c r="I430" s="5" t="s">
        <v>42</v>
      </c>
      <c r="Q430" s="40" t="s">
        <v>95</v>
      </c>
      <c r="R430" s="40">
        <v>2020</v>
      </c>
      <c r="S430" s="40" t="s">
        <v>5</v>
      </c>
      <c r="T430" s="40" t="s">
        <v>101</v>
      </c>
      <c r="U430" s="40" t="s">
        <v>90</v>
      </c>
      <c r="V430" s="40" t="s">
        <v>91</v>
      </c>
      <c r="W430" s="40" t="s">
        <v>92</v>
      </c>
      <c r="X430" s="40" t="s">
        <v>93</v>
      </c>
      <c r="Y430" s="40" t="s">
        <v>94</v>
      </c>
      <c r="Z430" s="40">
        <v>293</v>
      </c>
      <c r="AA430" s="40">
        <v>418.99</v>
      </c>
    </row>
    <row r="431" spans="1:27" ht="18" customHeight="1" x14ac:dyDescent="0.25">
      <c r="A431" s="2">
        <v>2022</v>
      </c>
      <c r="B431" s="2" t="s">
        <v>4</v>
      </c>
      <c r="C431" s="2" t="s">
        <v>15</v>
      </c>
      <c r="D431" s="6" t="s">
        <v>24</v>
      </c>
      <c r="E431" s="7">
        <v>76</v>
      </c>
      <c r="F431" s="7">
        <v>2288.4499999999998</v>
      </c>
      <c r="G431" s="7">
        <v>5126.1279999999997</v>
      </c>
      <c r="H431" s="4">
        <v>457.69</v>
      </c>
      <c r="I431" s="5" t="s">
        <v>42</v>
      </c>
      <c r="Q431" s="40" t="s">
        <v>97</v>
      </c>
      <c r="R431" s="40">
        <v>2020</v>
      </c>
      <c r="S431" s="40" t="s">
        <v>2</v>
      </c>
      <c r="T431" s="40" t="s">
        <v>101</v>
      </c>
      <c r="U431" s="40" t="s">
        <v>90</v>
      </c>
      <c r="V431" s="40" t="s">
        <v>91</v>
      </c>
      <c r="W431" s="40" t="s">
        <v>92</v>
      </c>
      <c r="X431" s="40" t="s">
        <v>93</v>
      </c>
      <c r="Y431" s="40" t="s">
        <v>94</v>
      </c>
      <c r="Z431" s="40">
        <v>332</v>
      </c>
      <c r="AA431" s="40">
        <v>474.76</v>
      </c>
    </row>
    <row r="432" spans="1:27" ht="18" customHeight="1" x14ac:dyDescent="0.25">
      <c r="A432" s="2">
        <v>2022</v>
      </c>
      <c r="B432" s="2" t="s">
        <v>4</v>
      </c>
      <c r="C432" s="2" t="s">
        <v>15</v>
      </c>
      <c r="D432" s="6" t="s">
        <v>25</v>
      </c>
      <c r="E432" s="7">
        <v>46</v>
      </c>
      <c r="F432" s="7">
        <v>100</v>
      </c>
      <c r="G432" s="7">
        <v>224</v>
      </c>
      <c r="H432" s="4">
        <v>20</v>
      </c>
      <c r="I432" s="5" t="s">
        <v>42</v>
      </c>
      <c r="Q432" s="40" t="s">
        <v>88</v>
      </c>
      <c r="R432" s="40">
        <v>2020</v>
      </c>
      <c r="S432" s="40" t="s">
        <v>2</v>
      </c>
      <c r="T432" s="40" t="s">
        <v>101</v>
      </c>
      <c r="U432" s="40" t="s">
        <v>90</v>
      </c>
      <c r="V432" s="40" t="s">
        <v>91</v>
      </c>
      <c r="W432" s="40" t="s">
        <v>92</v>
      </c>
      <c r="X432" s="40" t="s">
        <v>93</v>
      </c>
      <c r="Y432" s="40" t="s">
        <v>94</v>
      </c>
      <c r="Z432" s="40">
        <v>134</v>
      </c>
      <c r="AA432" s="40">
        <v>191.62</v>
      </c>
    </row>
    <row r="433" spans="1:27" ht="18" customHeight="1" x14ac:dyDescent="0.25">
      <c r="A433" s="2">
        <v>2022</v>
      </c>
      <c r="B433" s="2" t="s">
        <v>4</v>
      </c>
      <c r="C433" s="2" t="s">
        <v>15</v>
      </c>
      <c r="D433" s="6" t="s">
        <v>23</v>
      </c>
      <c r="E433" s="7">
        <v>34</v>
      </c>
      <c r="F433" s="7">
        <v>2288.4</v>
      </c>
      <c r="G433" s="7">
        <v>5126.0160000000005</v>
      </c>
      <c r="H433" s="4">
        <v>457.68000000000006</v>
      </c>
      <c r="I433" s="5" t="s">
        <v>42</v>
      </c>
      <c r="Q433" s="40" t="s">
        <v>95</v>
      </c>
      <c r="R433" s="40">
        <v>2020</v>
      </c>
      <c r="S433" s="40" t="s">
        <v>2</v>
      </c>
      <c r="T433" s="40" t="s">
        <v>101</v>
      </c>
      <c r="U433" s="40" t="s">
        <v>90</v>
      </c>
      <c r="V433" s="40" t="s">
        <v>91</v>
      </c>
      <c r="W433" s="40" t="s">
        <v>92</v>
      </c>
      <c r="X433" s="40" t="s">
        <v>93</v>
      </c>
      <c r="Y433" s="40" t="s">
        <v>94</v>
      </c>
      <c r="Z433" s="40">
        <v>308</v>
      </c>
      <c r="AA433" s="40">
        <v>440.44</v>
      </c>
    </row>
    <row r="434" spans="1:27" ht="18" customHeight="1" x14ac:dyDescent="0.25">
      <c r="A434" s="2">
        <v>2022</v>
      </c>
      <c r="B434" s="2" t="s">
        <v>4</v>
      </c>
      <c r="C434" s="2" t="s">
        <v>13</v>
      </c>
      <c r="D434" s="3" t="s">
        <v>34</v>
      </c>
      <c r="E434" s="4">
        <v>7</v>
      </c>
      <c r="F434" s="4">
        <v>200</v>
      </c>
      <c r="G434" s="4">
        <v>224</v>
      </c>
      <c r="H434" s="4">
        <v>40</v>
      </c>
      <c r="I434" s="5" t="s">
        <v>42</v>
      </c>
      <c r="Q434" s="40" t="s">
        <v>97</v>
      </c>
      <c r="R434" s="40">
        <v>2020</v>
      </c>
      <c r="S434" s="40" t="s">
        <v>2</v>
      </c>
      <c r="T434" s="40" t="s">
        <v>101</v>
      </c>
      <c r="U434" s="40" t="s">
        <v>90</v>
      </c>
      <c r="V434" s="40" t="s">
        <v>91</v>
      </c>
      <c r="W434" s="40" t="s">
        <v>92</v>
      </c>
      <c r="X434" s="40" t="s">
        <v>93</v>
      </c>
      <c r="Y434" s="40" t="s">
        <v>94</v>
      </c>
      <c r="Z434" s="40">
        <v>334</v>
      </c>
      <c r="AA434" s="40">
        <v>526.24</v>
      </c>
    </row>
    <row r="435" spans="1:27" ht="18" customHeight="1" x14ac:dyDescent="0.25">
      <c r="A435" s="2">
        <v>2022</v>
      </c>
      <c r="B435" s="2" t="s">
        <v>4</v>
      </c>
      <c r="C435" s="2" t="s">
        <v>15</v>
      </c>
      <c r="D435" s="6" t="s">
        <v>27</v>
      </c>
      <c r="E435" s="7">
        <v>3</v>
      </c>
      <c r="F435" s="7">
        <v>3300</v>
      </c>
      <c r="G435" s="7">
        <v>5126.576</v>
      </c>
      <c r="H435" s="4">
        <v>660</v>
      </c>
      <c r="I435" s="5" t="s">
        <v>42</v>
      </c>
      <c r="Q435" s="40" t="s">
        <v>97</v>
      </c>
      <c r="R435" s="40">
        <v>2020</v>
      </c>
      <c r="S435" s="40" t="s">
        <v>2</v>
      </c>
      <c r="T435" s="40" t="s">
        <v>101</v>
      </c>
      <c r="U435" s="40" t="s">
        <v>90</v>
      </c>
      <c r="V435" s="40" t="s">
        <v>91</v>
      </c>
      <c r="W435" s="40" t="s">
        <v>92</v>
      </c>
      <c r="X435" s="40" t="s">
        <v>93</v>
      </c>
      <c r="Y435" s="40" t="s">
        <v>94</v>
      </c>
      <c r="Z435" s="40">
        <v>136</v>
      </c>
      <c r="AA435" s="40">
        <v>526.24</v>
      </c>
    </row>
    <row r="436" spans="1:27" ht="18" customHeight="1" x14ac:dyDescent="0.25">
      <c r="A436" s="2">
        <v>2022</v>
      </c>
      <c r="B436" s="2" t="s">
        <v>4</v>
      </c>
      <c r="C436" s="2" t="s">
        <v>32</v>
      </c>
      <c r="D436" s="6" t="s">
        <v>32</v>
      </c>
      <c r="E436" s="7">
        <v>2</v>
      </c>
      <c r="F436" s="7">
        <v>4577.3</v>
      </c>
      <c r="G436" s="7">
        <v>7392</v>
      </c>
      <c r="H436" s="4">
        <v>915.46</v>
      </c>
      <c r="I436" s="5" t="s">
        <v>40</v>
      </c>
      <c r="Q436" s="40" t="s">
        <v>95</v>
      </c>
      <c r="R436" s="40">
        <v>2020</v>
      </c>
      <c r="S436" s="40" t="s">
        <v>2</v>
      </c>
      <c r="T436" s="40" t="s">
        <v>101</v>
      </c>
      <c r="U436" s="40" t="s">
        <v>90</v>
      </c>
      <c r="V436" s="40" t="s">
        <v>91</v>
      </c>
      <c r="W436" s="40" t="s">
        <v>92</v>
      </c>
      <c r="X436" s="40" t="s">
        <v>93</v>
      </c>
      <c r="Y436" s="40" t="s">
        <v>94</v>
      </c>
      <c r="Z436" s="40">
        <v>310</v>
      </c>
      <c r="AA436" s="40">
        <v>526.24</v>
      </c>
    </row>
    <row r="437" spans="1:27" ht="18" customHeight="1" x14ac:dyDescent="0.25">
      <c r="A437" s="2">
        <v>2022</v>
      </c>
      <c r="B437" s="2" t="s">
        <v>5</v>
      </c>
      <c r="C437" s="2" t="s">
        <v>14</v>
      </c>
      <c r="D437" s="3" t="s">
        <v>36</v>
      </c>
      <c r="E437" s="4">
        <v>3566</v>
      </c>
      <c r="F437" s="4">
        <v>4577.3</v>
      </c>
      <c r="G437" s="4">
        <v>5126.576</v>
      </c>
      <c r="H437" s="4">
        <v>915.46</v>
      </c>
      <c r="I437" s="5" t="s">
        <v>42</v>
      </c>
      <c r="Q437" s="40" t="s">
        <v>95</v>
      </c>
      <c r="R437" s="40">
        <v>2020</v>
      </c>
      <c r="S437" s="40" t="s">
        <v>2</v>
      </c>
      <c r="T437" s="40" t="s">
        <v>101</v>
      </c>
      <c r="U437" s="40" t="s">
        <v>90</v>
      </c>
      <c r="V437" s="40" t="s">
        <v>91</v>
      </c>
      <c r="W437" s="40" t="s">
        <v>92</v>
      </c>
      <c r="X437" s="40" t="s">
        <v>93</v>
      </c>
      <c r="Y437" s="40" t="s">
        <v>94</v>
      </c>
      <c r="Z437" s="40">
        <v>988</v>
      </c>
      <c r="AA437" s="40">
        <v>1412.84</v>
      </c>
    </row>
    <row r="438" spans="1:27" ht="18" customHeight="1" x14ac:dyDescent="0.25">
      <c r="A438" s="2">
        <v>2022</v>
      </c>
      <c r="B438" s="2" t="s">
        <v>5</v>
      </c>
      <c r="C438" s="2" t="s">
        <v>14</v>
      </c>
      <c r="D438" s="3" t="s">
        <v>37</v>
      </c>
      <c r="E438" s="4">
        <v>2498</v>
      </c>
      <c r="F438" s="4">
        <v>8000</v>
      </c>
      <c r="G438" s="4">
        <v>8960</v>
      </c>
      <c r="H438" s="4">
        <v>1600</v>
      </c>
      <c r="I438" s="5" t="s">
        <v>40</v>
      </c>
      <c r="Q438" s="40" t="s">
        <v>88</v>
      </c>
      <c r="R438" s="40">
        <v>2020</v>
      </c>
      <c r="S438" s="40" t="s">
        <v>2</v>
      </c>
      <c r="T438" s="40" t="s">
        <v>101</v>
      </c>
      <c r="U438" s="40" t="s">
        <v>90</v>
      </c>
      <c r="V438" s="40" t="s">
        <v>91</v>
      </c>
      <c r="W438" s="40" t="s">
        <v>92</v>
      </c>
      <c r="X438" s="40" t="s">
        <v>93</v>
      </c>
      <c r="Y438" s="40" t="s">
        <v>94</v>
      </c>
      <c r="Z438" s="40">
        <v>306</v>
      </c>
      <c r="AA438" s="40">
        <v>437.58</v>
      </c>
    </row>
    <row r="439" spans="1:27" ht="18" customHeight="1" x14ac:dyDescent="0.25">
      <c r="A439" s="2">
        <v>2022</v>
      </c>
      <c r="B439" s="2" t="s">
        <v>5</v>
      </c>
      <c r="C439" s="2" t="s">
        <v>13</v>
      </c>
      <c r="D439" s="3" t="s">
        <v>35</v>
      </c>
      <c r="E439" s="4">
        <v>1245</v>
      </c>
      <c r="F439" s="4">
        <v>4577.2</v>
      </c>
      <c r="G439" s="4">
        <v>5126.4639999999999</v>
      </c>
      <c r="H439" s="4">
        <v>915.44</v>
      </c>
      <c r="I439" s="5" t="s">
        <v>40</v>
      </c>
      <c r="Q439" s="40" t="s">
        <v>88</v>
      </c>
      <c r="R439" s="40">
        <v>2020</v>
      </c>
      <c r="S439" s="40" t="s">
        <v>2</v>
      </c>
      <c r="T439" s="40" t="s">
        <v>101</v>
      </c>
      <c r="U439" s="40" t="s">
        <v>90</v>
      </c>
      <c r="V439" s="40" t="s">
        <v>91</v>
      </c>
      <c r="W439" s="40" t="s">
        <v>92</v>
      </c>
      <c r="X439" s="40" t="s">
        <v>93</v>
      </c>
      <c r="Y439" s="40" t="s">
        <v>94</v>
      </c>
      <c r="Z439" s="40">
        <v>333</v>
      </c>
      <c r="AA439" s="40">
        <v>476.19</v>
      </c>
    </row>
    <row r="440" spans="1:27" ht="18" customHeight="1" x14ac:dyDescent="0.25">
      <c r="A440" s="2">
        <v>2022</v>
      </c>
      <c r="B440" s="2" t="s">
        <v>5</v>
      </c>
      <c r="C440" s="2" t="s">
        <v>38</v>
      </c>
      <c r="D440" s="6" t="s">
        <v>30</v>
      </c>
      <c r="E440" s="7">
        <v>644</v>
      </c>
      <c r="F440" s="7">
        <v>5743.5</v>
      </c>
      <c r="G440" s="7">
        <v>6432.72</v>
      </c>
      <c r="H440" s="4">
        <v>1148.7</v>
      </c>
      <c r="I440" s="5" t="s">
        <v>40</v>
      </c>
      <c r="Q440" s="40" t="s">
        <v>97</v>
      </c>
      <c r="R440" s="40">
        <v>2020</v>
      </c>
      <c r="S440" s="40" t="s">
        <v>2</v>
      </c>
      <c r="T440" s="40" t="s">
        <v>101</v>
      </c>
      <c r="U440" s="40" t="s">
        <v>90</v>
      </c>
      <c r="V440" s="40" t="s">
        <v>91</v>
      </c>
      <c r="W440" s="40" t="s">
        <v>92</v>
      </c>
      <c r="X440" s="40" t="s">
        <v>93</v>
      </c>
      <c r="Y440" s="40" t="s">
        <v>94</v>
      </c>
      <c r="Z440" s="40">
        <v>135</v>
      </c>
      <c r="AA440" s="40">
        <v>193.05</v>
      </c>
    </row>
    <row r="441" spans="1:27" ht="18" customHeight="1" x14ac:dyDescent="0.25">
      <c r="A441" s="2">
        <v>2022</v>
      </c>
      <c r="B441" s="2" t="s">
        <v>5</v>
      </c>
      <c r="C441" s="2" t="s">
        <v>12</v>
      </c>
      <c r="D441" s="6" t="s">
        <v>29</v>
      </c>
      <c r="E441" s="7">
        <v>643</v>
      </c>
      <c r="F441" s="7">
        <v>7000</v>
      </c>
      <c r="G441" s="7">
        <v>7840</v>
      </c>
      <c r="H441" s="4">
        <v>1400</v>
      </c>
      <c r="I441" s="5" t="s">
        <v>40</v>
      </c>
      <c r="Q441" s="40" t="s">
        <v>95</v>
      </c>
      <c r="R441" s="40">
        <v>2020</v>
      </c>
      <c r="S441" s="40" t="s">
        <v>2</v>
      </c>
      <c r="T441" s="40" t="s">
        <v>101</v>
      </c>
      <c r="U441" s="40" t="s">
        <v>90</v>
      </c>
      <c r="V441" s="40" t="s">
        <v>91</v>
      </c>
      <c r="W441" s="40" t="s">
        <v>92</v>
      </c>
      <c r="X441" s="40" t="s">
        <v>93</v>
      </c>
      <c r="Y441" s="40" t="s">
        <v>94</v>
      </c>
      <c r="Z441" s="40">
        <v>309</v>
      </c>
      <c r="AA441" s="40">
        <v>441.87</v>
      </c>
    </row>
    <row r="442" spans="1:27" ht="18" customHeight="1" x14ac:dyDescent="0.25">
      <c r="A442" s="2">
        <v>2022</v>
      </c>
      <c r="B442" s="2" t="s">
        <v>5</v>
      </c>
      <c r="C442" s="2" t="s">
        <v>38</v>
      </c>
      <c r="D442" s="6" t="s">
        <v>31</v>
      </c>
      <c r="E442" s="7">
        <v>455</v>
      </c>
      <c r="F442" s="7">
        <v>4578.6000000000004</v>
      </c>
      <c r="G442" s="7">
        <v>5128.0320000000002</v>
      </c>
      <c r="H442" s="4">
        <v>915.72000000000014</v>
      </c>
      <c r="I442" s="5" t="s">
        <v>40</v>
      </c>
      <c r="Q442" s="40" t="s">
        <v>95</v>
      </c>
      <c r="R442" s="40">
        <v>2020</v>
      </c>
      <c r="S442" s="40" t="s">
        <v>2</v>
      </c>
      <c r="T442" s="40" t="s">
        <v>101</v>
      </c>
      <c r="U442" s="40" t="s">
        <v>90</v>
      </c>
      <c r="V442" s="40" t="s">
        <v>91</v>
      </c>
      <c r="W442" s="40" t="s">
        <v>92</v>
      </c>
      <c r="X442" s="40" t="s">
        <v>93</v>
      </c>
      <c r="Y442" s="40" t="s">
        <v>94</v>
      </c>
      <c r="Z442" s="40">
        <v>769</v>
      </c>
      <c r="AA442" s="40">
        <v>1099.67</v>
      </c>
    </row>
    <row r="443" spans="1:27" ht="18" customHeight="1" x14ac:dyDescent="0.25">
      <c r="A443" s="2">
        <v>2022</v>
      </c>
      <c r="B443" s="2" t="s">
        <v>5</v>
      </c>
      <c r="C443" s="2" t="s">
        <v>12</v>
      </c>
      <c r="D443" s="6" t="s">
        <v>28</v>
      </c>
      <c r="E443" s="8">
        <v>345</v>
      </c>
      <c r="F443" s="8">
        <v>7000</v>
      </c>
      <c r="G443" s="8">
        <v>7840</v>
      </c>
      <c r="H443" s="4">
        <v>1400</v>
      </c>
      <c r="I443" s="5" t="s">
        <v>40</v>
      </c>
      <c r="Q443" s="40" t="s">
        <v>97</v>
      </c>
      <c r="R443" s="40">
        <v>2020</v>
      </c>
      <c r="S443" s="40" t="s">
        <v>2</v>
      </c>
      <c r="T443" s="40" t="s">
        <v>101</v>
      </c>
      <c r="U443" s="40" t="s">
        <v>90</v>
      </c>
      <c r="V443" s="40" t="s">
        <v>91</v>
      </c>
      <c r="W443" s="40" t="s">
        <v>92</v>
      </c>
      <c r="X443" s="40" t="s">
        <v>93</v>
      </c>
      <c r="Y443" s="40" t="s">
        <v>94</v>
      </c>
      <c r="Z443" s="40">
        <v>803</v>
      </c>
      <c r="AA443" s="40">
        <v>1148.29</v>
      </c>
    </row>
    <row r="444" spans="1:27" ht="18" customHeight="1" x14ac:dyDescent="0.25">
      <c r="A444" s="2">
        <v>2022</v>
      </c>
      <c r="B444" s="2" t="s">
        <v>5</v>
      </c>
      <c r="C444" s="2" t="s">
        <v>13</v>
      </c>
      <c r="D444" s="3" t="s">
        <v>33</v>
      </c>
      <c r="E444" s="4">
        <v>122</v>
      </c>
      <c r="F444" s="4">
        <v>100</v>
      </c>
      <c r="G444" s="4">
        <v>112</v>
      </c>
      <c r="H444" s="4">
        <v>20</v>
      </c>
      <c r="I444" s="5" t="s">
        <v>40</v>
      </c>
      <c r="Q444" s="40" t="s">
        <v>97</v>
      </c>
      <c r="R444" s="40">
        <v>2020</v>
      </c>
      <c r="S444" s="40" t="s">
        <v>2</v>
      </c>
      <c r="T444" s="40" t="s">
        <v>101</v>
      </c>
      <c r="U444" s="40" t="s">
        <v>90</v>
      </c>
      <c r="V444" s="40" t="s">
        <v>91</v>
      </c>
      <c r="W444" s="40" t="s">
        <v>92</v>
      </c>
      <c r="X444" s="40" t="s">
        <v>93</v>
      </c>
      <c r="Y444" s="40" t="s">
        <v>94</v>
      </c>
      <c r="Z444" s="40">
        <v>856</v>
      </c>
      <c r="AA444" s="40">
        <v>1224.08</v>
      </c>
    </row>
    <row r="445" spans="1:27" ht="18" customHeight="1" x14ac:dyDescent="0.25">
      <c r="A445" s="2">
        <v>2022</v>
      </c>
      <c r="B445" s="2" t="s">
        <v>5</v>
      </c>
      <c r="C445" s="2" t="s">
        <v>15</v>
      </c>
      <c r="D445" s="6" t="s">
        <v>26</v>
      </c>
      <c r="E445" s="7">
        <v>78</v>
      </c>
      <c r="F445" s="7">
        <v>2288.6</v>
      </c>
      <c r="G445" s="7">
        <v>5126.4639999999999</v>
      </c>
      <c r="H445" s="4">
        <v>457.72</v>
      </c>
      <c r="I445" s="5" t="s">
        <v>40</v>
      </c>
      <c r="Q445" s="40" t="s">
        <v>95</v>
      </c>
      <c r="R445" s="40">
        <v>2020</v>
      </c>
      <c r="S445" s="40" t="s">
        <v>2</v>
      </c>
      <c r="T445" s="40" t="s">
        <v>101</v>
      </c>
      <c r="U445" s="40" t="s">
        <v>90</v>
      </c>
      <c r="V445" s="40" t="s">
        <v>91</v>
      </c>
      <c r="W445" s="40" t="s">
        <v>92</v>
      </c>
      <c r="X445" s="40" t="s">
        <v>93</v>
      </c>
      <c r="Y445" s="40" t="s">
        <v>94</v>
      </c>
      <c r="Z445" s="40">
        <v>335</v>
      </c>
      <c r="AA445" s="40">
        <v>479.05</v>
      </c>
    </row>
    <row r="446" spans="1:27" ht="18" customHeight="1" x14ac:dyDescent="0.25">
      <c r="A446" s="2">
        <v>2022</v>
      </c>
      <c r="B446" s="2" t="s">
        <v>5</v>
      </c>
      <c r="C446" s="2" t="s">
        <v>15</v>
      </c>
      <c r="D446" s="6" t="s">
        <v>24</v>
      </c>
      <c r="E446" s="7">
        <v>76</v>
      </c>
      <c r="F446" s="7">
        <v>2288.4499999999998</v>
      </c>
      <c r="G446" s="7">
        <v>5126.1279999999997</v>
      </c>
      <c r="H446" s="4">
        <v>457.69</v>
      </c>
      <c r="I446" s="5" t="s">
        <v>40</v>
      </c>
      <c r="Q446" s="40" t="s">
        <v>97</v>
      </c>
      <c r="R446" s="40">
        <v>2020</v>
      </c>
      <c r="S446" s="40" t="s">
        <v>2</v>
      </c>
      <c r="T446" s="40" t="s">
        <v>101</v>
      </c>
      <c r="U446" s="40" t="s">
        <v>90</v>
      </c>
      <c r="V446" s="40" t="s">
        <v>91</v>
      </c>
      <c r="W446" s="40" t="s">
        <v>92</v>
      </c>
      <c r="X446" s="40" t="s">
        <v>93</v>
      </c>
      <c r="Y446" s="40" t="s">
        <v>94</v>
      </c>
      <c r="Z446" s="40">
        <v>137</v>
      </c>
      <c r="AA446" s="40">
        <v>195.91</v>
      </c>
    </row>
    <row r="447" spans="1:27" ht="18" customHeight="1" x14ac:dyDescent="0.25">
      <c r="A447" s="2">
        <v>2022</v>
      </c>
      <c r="B447" s="2" t="s">
        <v>5</v>
      </c>
      <c r="C447" s="2" t="s">
        <v>15</v>
      </c>
      <c r="D447" s="6" t="s">
        <v>25</v>
      </c>
      <c r="E447" s="7">
        <v>46</v>
      </c>
      <c r="F447" s="7">
        <v>100</v>
      </c>
      <c r="G447" s="7">
        <v>224</v>
      </c>
      <c r="H447" s="4">
        <v>20</v>
      </c>
      <c r="I447" s="5" t="s">
        <v>40</v>
      </c>
      <c r="Q447" s="40" t="s">
        <v>97</v>
      </c>
      <c r="R447" s="40">
        <v>2020</v>
      </c>
      <c r="S447" s="40" t="s">
        <v>2</v>
      </c>
      <c r="T447" s="40" t="s">
        <v>101</v>
      </c>
      <c r="U447" s="40" t="s">
        <v>90</v>
      </c>
      <c r="V447" s="40" t="s">
        <v>91</v>
      </c>
      <c r="W447" s="40" t="s">
        <v>92</v>
      </c>
      <c r="X447" s="40" t="s">
        <v>93</v>
      </c>
      <c r="Y447" s="40" t="s">
        <v>94</v>
      </c>
      <c r="Z447" s="40">
        <v>305</v>
      </c>
      <c r="AA447" s="40">
        <v>436.15</v>
      </c>
    </row>
    <row r="448" spans="1:27" ht="18" customHeight="1" x14ac:dyDescent="0.25">
      <c r="A448" s="2">
        <v>2022</v>
      </c>
      <c r="B448" s="2" t="s">
        <v>5</v>
      </c>
      <c r="C448" s="2" t="s">
        <v>15</v>
      </c>
      <c r="D448" s="6" t="s">
        <v>23</v>
      </c>
      <c r="E448" s="7">
        <v>34</v>
      </c>
      <c r="F448" s="7">
        <v>2288.4</v>
      </c>
      <c r="G448" s="7">
        <v>5126.0160000000005</v>
      </c>
      <c r="H448" s="4">
        <v>457.68000000000006</v>
      </c>
      <c r="I448" s="5" t="s">
        <v>40</v>
      </c>
      <c r="Q448" s="40" t="s">
        <v>88</v>
      </c>
      <c r="R448" s="40">
        <v>2020</v>
      </c>
      <c r="S448" s="40" t="s">
        <v>4</v>
      </c>
      <c r="T448" s="40" t="s">
        <v>101</v>
      </c>
      <c r="U448" s="40" t="s">
        <v>90</v>
      </c>
      <c r="V448" s="40" t="s">
        <v>91</v>
      </c>
      <c r="W448" s="40" t="s">
        <v>92</v>
      </c>
      <c r="X448" s="40" t="s">
        <v>93</v>
      </c>
      <c r="Y448" s="40" t="s">
        <v>94</v>
      </c>
      <c r="Z448" s="40">
        <v>326</v>
      </c>
      <c r="AA448" s="40">
        <v>466.18</v>
      </c>
    </row>
    <row r="449" spans="1:27" ht="18" customHeight="1" x14ac:dyDescent="0.25">
      <c r="A449" s="2">
        <v>2022</v>
      </c>
      <c r="B449" s="2" t="s">
        <v>5</v>
      </c>
      <c r="C449" s="2" t="s">
        <v>13</v>
      </c>
      <c r="D449" s="3" t="s">
        <v>34</v>
      </c>
      <c r="E449" s="4">
        <v>7</v>
      </c>
      <c r="F449" s="4">
        <v>200</v>
      </c>
      <c r="G449" s="4">
        <v>224</v>
      </c>
      <c r="H449" s="4">
        <v>40</v>
      </c>
      <c r="I449" s="5" t="s">
        <v>40</v>
      </c>
      <c r="Q449" s="40" t="s">
        <v>95</v>
      </c>
      <c r="R449" s="40">
        <v>2020</v>
      </c>
      <c r="S449" s="40" t="s">
        <v>4</v>
      </c>
      <c r="T449" s="40" t="s">
        <v>101</v>
      </c>
      <c r="U449" s="40" t="s">
        <v>90</v>
      </c>
      <c r="V449" s="40" t="s">
        <v>91</v>
      </c>
      <c r="W449" s="40" t="s">
        <v>92</v>
      </c>
      <c r="X449" s="40" t="s">
        <v>93</v>
      </c>
      <c r="Y449" s="40" t="s">
        <v>94</v>
      </c>
      <c r="Z449" s="40">
        <v>368</v>
      </c>
      <c r="AA449" s="40">
        <v>526.24</v>
      </c>
    </row>
    <row r="450" spans="1:27" ht="18" customHeight="1" x14ac:dyDescent="0.25">
      <c r="A450" s="2">
        <v>2022</v>
      </c>
      <c r="B450" s="2" t="s">
        <v>5</v>
      </c>
      <c r="C450" s="2" t="s">
        <v>32</v>
      </c>
      <c r="D450" s="6" t="s">
        <v>32</v>
      </c>
      <c r="E450" s="7">
        <v>3</v>
      </c>
      <c r="F450" s="7">
        <v>4577.3</v>
      </c>
      <c r="G450" s="7">
        <v>7392</v>
      </c>
      <c r="H450" s="4">
        <v>915.46</v>
      </c>
      <c r="I450" s="5" t="s">
        <v>40</v>
      </c>
      <c r="Q450" s="40" t="s">
        <v>95</v>
      </c>
      <c r="R450" s="40">
        <v>2020</v>
      </c>
      <c r="S450" s="40" t="s">
        <v>4</v>
      </c>
      <c r="T450" s="40" t="s">
        <v>101</v>
      </c>
      <c r="U450" s="40" t="s">
        <v>90</v>
      </c>
      <c r="V450" s="40" t="s">
        <v>91</v>
      </c>
      <c r="W450" s="40" t="s">
        <v>92</v>
      </c>
      <c r="X450" s="40" t="s">
        <v>93</v>
      </c>
      <c r="Y450" s="40" t="s">
        <v>94</v>
      </c>
      <c r="Z450" s="40">
        <v>296</v>
      </c>
      <c r="AA450" s="40">
        <v>423.28</v>
      </c>
    </row>
    <row r="451" spans="1:27" ht="18" customHeight="1" x14ac:dyDescent="0.25">
      <c r="A451" s="2">
        <v>2022</v>
      </c>
      <c r="B451" s="2" t="s">
        <v>5</v>
      </c>
      <c r="C451" s="2" t="s">
        <v>15</v>
      </c>
      <c r="D451" s="6" t="s">
        <v>27</v>
      </c>
      <c r="E451" s="7">
        <v>3</v>
      </c>
      <c r="F451" s="7">
        <v>2288.65</v>
      </c>
      <c r="G451" s="7">
        <v>5126.576</v>
      </c>
      <c r="H451" s="4">
        <v>457.73</v>
      </c>
      <c r="I451" s="5" t="s">
        <v>40</v>
      </c>
      <c r="Q451" s="40" t="s">
        <v>95</v>
      </c>
      <c r="R451" s="40">
        <v>2020</v>
      </c>
      <c r="S451" s="40" t="s">
        <v>4</v>
      </c>
      <c r="T451" s="40" t="s">
        <v>101</v>
      </c>
      <c r="U451" s="40" t="s">
        <v>90</v>
      </c>
      <c r="V451" s="40" t="s">
        <v>91</v>
      </c>
      <c r="W451" s="40" t="s">
        <v>92</v>
      </c>
      <c r="X451" s="40" t="s">
        <v>93</v>
      </c>
      <c r="Y451" s="40" t="s">
        <v>94</v>
      </c>
      <c r="Z451" s="40">
        <v>322</v>
      </c>
      <c r="AA451" s="40">
        <v>526.24</v>
      </c>
    </row>
    <row r="452" spans="1:27" ht="18" customHeight="1" x14ac:dyDescent="0.25">
      <c r="A452" s="2">
        <v>2022</v>
      </c>
      <c r="B452" s="2" t="s">
        <v>6</v>
      </c>
      <c r="C452" s="2" t="s">
        <v>14</v>
      </c>
      <c r="D452" s="3" t="s">
        <v>36</v>
      </c>
      <c r="E452" s="4">
        <v>3566</v>
      </c>
      <c r="F452" s="4">
        <v>4577.3</v>
      </c>
      <c r="G452" s="4">
        <v>5126.576</v>
      </c>
      <c r="H452" s="4">
        <v>915.46</v>
      </c>
      <c r="I452" s="5" t="s">
        <v>40</v>
      </c>
      <c r="Q452" s="40" t="s">
        <v>99</v>
      </c>
      <c r="R452" s="40">
        <v>2020</v>
      </c>
      <c r="S452" s="40" t="s">
        <v>4</v>
      </c>
      <c r="T452" s="40" t="s">
        <v>101</v>
      </c>
      <c r="U452" s="40" t="s">
        <v>90</v>
      </c>
      <c r="V452" s="40" t="s">
        <v>91</v>
      </c>
      <c r="W452" s="40" t="s">
        <v>92</v>
      </c>
      <c r="X452" s="40" t="s">
        <v>93</v>
      </c>
      <c r="Y452" s="40" t="s">
        <v>94</v>
      </c>
      <c r="Z452" s="40">
        <v>370</v>
      </c>
      <c r="AA452" s="40">
        <v>526.24</v>
      </c>
    </row>
    <row r="453" spans="1:27" ht="18" customHeight="1" x14ac:dyDescent="0.25">
      <c r="A453" s="2">
        <v>2022</v>
      </c>
      <c r="B453" s="2" t="s">
        <v>6</v>
      </c>
      <c r="C453" s="2" t="s">
        <v>14</v>
      </c>
      <c r="D453" s="3" t="s">
        <v>37</v>
      </c>
      <c r="E453" s="4">
        <v>2498</v>
      </c>
      <c r="F453" s="4">
        <v>8000</v>
      </c>
      <c r="G453" s="4">
        <v>8960</v>
      </c>
      <c r="H453" s="4">
        <v>1600</v>
      </c>
      <c r="I453" s="5" t="s">
        <v>40</v>
      </c>
      <c r="Q453" s="40" t="s">
        <v>97</v>
      </c>
      <c r="R453" s="40">
        <v>2020</v>
      </c>
      <c r="S453" s="40" t="s">
        <v>4</v>
      </c>
      <c r="T453" s="40" t="s">
        <v>101</v>
      </c>
      <c r="U453" s="40" t="s">
        <v>90</v>
      </c>
      <c r="V453" s="40" t="s">
        <v>91</v>
      </c>
      <c r="W453" s="40" t="s">
        <v>92</v>
      </c>
      <c r="X453" s="40" t="s">
        <v>93</v>
      </c>
      <c r="Y453" s="40" t="s">
        <v>94</v>
      </c>
      <c r="Z453" s="40">
        <v>298</v>
      </c>
      <c r="AA453" s="40">
        <v>526.24</v>
      </c>
    </row>
    <row r="454" spans="1:27" ht="18" customHeight="1" x14ac:dyDescent="0.25">
      <c r="A454" s="2">
        <v>2022</v>
      </c>
      <c r="B454" s="2" t="s">
        <v>6</v>
      </c>
      <c r="C454" s="2" t="s">
        <v>13</v>
      </c>
      <c r="D454" s="3" t="s">
        <v>35</v>
      </c>
      <c r="E454" s="4">
        <v>1245</v>
      </c>
      <c r="F454" s="4">
        <v>4577.2</v>
      </c>
      <c r="G454" s="4">
        <v>5126.4639999999999</v>
      </c>
      <c r="H454" s="4">
        <v>915.44</v>
      </c>
      <c r="I454" s="5" t="s">
        <v>40</v>
      </c>
      <c r="Q454" s="40" t="s">
        <v>97</v>
      </c>
      <c r="R454" s="40">
        <v>2020</v>
      </c>
      <c r="S454" s="40" t="s">
        <v>4</v>
      </c>
      <c r="T454" s="40" t="s">
        <v>101</v>
      </c>
      <c r="U454" s="40" t="s">
        <v>90</v>
      </c>
      <c r="V454" s="40" t="s">
        <v>91</v>
      </c>
      <c r="W454" s="40" t="s">
        <v>92</v>
      </c>
      <c r="X454" s="40" t="s">
        <v>93</v>
      </c>
      <c r="Y454" s="40" t="s">
        <v>94</v>
      </c>
      <c r="Z454" s="40">
        <v>990</v>
      </c>
      <c r="AA454" s="40">
        <v>1415.7</v>
      </c>
    </row>
    <row r="455" spans="1:27" ht="18" customHeight="1" x14ac:dyDescent="0.25">
      <c r="A455" s="2">
        <v>2022</v>
      </c>
      <c r="B455" s="2" t="s">
        <v>6</v>
      </c>
      <c r="C455" s="2" t="s">
        <v>38</v>
      </c>
      <c r="D455" s="6" t="s">
        <v>30</v>
      </c>
      <c r="E455" s="7">
        <v>644</v>
      </c>
      <c r="F455" s="7">
        <v>5743.5</v>
      </c>
      <c r="G455" s="7">
        <v>6432.72</v>
      </c>
      <c r="H455" s="4">
        <v>1148.7</v>
      </c>
      <c r="I455" s="5" t="s">
        <v>40</v>
      </c>
      <c r="Q455" s="40" t="s">
        <v>88</v>
      </c>
      <c r="R455" s="40">
        <v>2020</v>
      </c>
      <c r="S455" s="40" t="s">
        <v>4</v>
      </c>
      <c r="T455" s="40" t="s">
        <v>101</v>
      </c>
      <c r="U455" s="40" t="s">
        <v>90</v>
      </c>
      <c r="V455" s="40" t="s">
        <v>91</v>
      </c>
      <c r="W455" s="40" t="s">
        <v>92</v>
      </c>
      <c r="X455" s="40" t="s">
        <v>93</v>
      </c>
      <c r="Y455" s="40" t="s">
        <v>94</v>
      </c>
      <c r="Z455" s="40">
        <v>1023</v>
      </c>
      <c r="AA455" s="40">
        <v>1462.8899999999999</v>
      </c>
    </row>
    <row r="456" spans="1:27" ht="18" customHeight="1" x14ac:dyDescent="0.25">
      <c r="A456" s="2">
        <v>2022</v>
      </c>
      <c r="B456" s="2" t="s">
        <v>6</v>
      </c>
      <c r="C456" s="2" t="s">
        <v>12</v>
      </c>
      <c r="D456" s="6" t="s">
        <v>29</v>
      </c>
      <c r="E456" s="7">
        <v>643</v>
      </c>
      <c r="F456" s="7">
        <v>7000</v>
      </c>
      <c r="G456" s="7">
        <v>7840</v>
      </c>
      <c r="H456" s="4">
        <v>1400</v>
      </c>
      <c r="I456" s="5" t="s">
        <v>40</v>
      </c>
      <c r="Q456" s="40" t="s">
        <v>95</v>
      </c>
      <c r="R456" s="40">
        <v>2020</v>
      </c>
      <c r="S456" s="40" t="s">
        <v>4</v>
      </c>
      <c r="T456" s="40" t="s">
        <v>101</v>
      </c>
      <c r="U456" s="40" t="s">
        <v>90</v>
      </c>
      <c r="V456" s="40" t="s">
        <v>91</v>
      </c>
      <c r="W456" s="40" t="s">
        <v>92</v>
      </c>
      <c r="X456" s="40" t="s">
        <v>93</v>
      </c>
      <c r="Y456" s="40" t="s">
        <v>94</v>
      </c>
      <c r="Z456" s="40">
        <v>369</v>
      </c>
      <c r="AA456" s="40">
        <v>527.66999999999996</v>
      </c>
    </row>
    <row r="457" spans="1:27" ht="18" customHeight="1" x14ac:dyDescent="0.25">
      <c r="A457" s="2">
        <v>2022</v>
      </c>
      <c r="B457" s="2" t="s">
        <v>6</v>
      </c>
      <c r="C457" s="2" t="s">
        <v>38</v>
      </c>
      <c r="D457" s="6" t="s">
        <v>31</v>
      </c>
      <c r="E457" s="7">
        <v>455</v>
      </c>
      <c r="F457" s="7">
        <v>4578.6000000000004</v>
      </c>
      <c r="G457" s="7">
        <v>5128.0320000000002</v>
      </c>
      <c r="H457" s="4">
        <v>915.72000000000014</v>
      </c>
      <c r="I457" s="5" t="s">
        <v>40</v>
      </c>
      <c r="Q457" s="40" t="s">
        <v>97</v>
      </c>
      <c r="R457" s="40">
        <v>2020</v>
      </c>
      <c r="S457" s="40" t="s">
        <v>4</v>
      </c>
      <c r="T457" s="40" t="s">
        <v>101</v>
      </c>
      <c r="U457" s="40" t="s">
        <v>90</v>
      </c>
      <c r="V457" s="40" t="s">
        <v>91</v>
      </c>
      <c r="W457" s="40" t="s">
        <v>92</v>
      </c>
      <c r="X457" s="40" t="s">
        <v>93</v>
      </c>
      <c r="Y457" s="40" t="s">
        <v>94</v>
      </c>
      <c r="Z457" s="40">
        <v>297</v>
      </c>
      <c r="AA457" s="40">
        <v>424.71</v>
      </c>
    </row>
    <row r="458" spans="1:27" ht="18" customHeight="1" x14ac:dyDescent="0.25">
      <c r="A458" s="2">
        <v>2022</v>
      </c>
      <c r="B458" s="2" t="s">
        <v>6</v>
      </c>
      <c r="C458" s="2" t="s">
        <v>12</v>
      </c>
      <c r="D458" s="6" t="s">
        <v>28</v>
      </c>
      <c r="E458" s="8">
        <v>345</v>
      </c>
      <c r="F458" s="8">
        <v>7000</v>
      </c>
      <c r="G458" s="8">
        <v>7840</v>
      </c>
      <c r="H458" s="4">
        <v>1400</v>
      </c>
      <c r="I458" s="5" t="s">
        <v>40</v>
      </c>
      <c r="Q458" s="40" t="s">
        <v>97</v>
      </c>
      <c r="R458" s="40">
        <v>2020</v>
      </c>
      <c r="S458" s="40" t="s">
        <v>4</v>
      </c>
      <c r="T458" s="40" t="s">
        <v>101</v>
      </c>
      <c r="U458" s="40" t="s">
        <v>90</v>
      </c>
      <c r="V458" s="40" t="s">
        <v>91</v>
      </c>
      <c r="W458" s="40" t="s">
        <v>92</v>
      </c>
      <c r="X458" s="40" t="s">
        <v>93</v>
      </c>
      <c r="Y458" s="40" t="s">
        <v>94</v>
      </c>
      <c r="Z458" s="40">
        <v>771</v>
      </c>
      <c r="AA458" s="40">
        <v>1102.53</v>
      </c>
    </row>
    <row r="459" spans="1:27" ht="18" customHeight="1" x14ac:dyDescent="0.25">
      <c r="A459" s="2">
        <v>2022</v>
      </c>
      <c r="B459" s="2" t="s">
        <v>6</v>
      </c>
      <c r="C459" s="2" t="s">
        <v>13</v>
      </c>
      <c r="D459" s="3" t="s">
        <v>33</v>
      </c>
      <c r="E459" s="4">
        <v>122</v>
      </c>
      <c r="F459" s="4">
        <v>100</v>
      </c>
      <c r="G459" s="4">
        <v>112</v>
      </c>
      <c r="H459" s="4">
        <v>20</v>
      </c>
      <c r="I459" s="5" t="s">
        <v>40</v>
      </c>
      <c r="Q459" s="40" t="s">
        <v>88</v>
      </c>
      <c r="R459" s="40">
        <v>2020</v>
      </c>
      <c r="S459" s="40" t="s">
        <v>4</v>
      </c>
      <c r="T459" s="40" t="s">
        <v>101</v>
      </c>
      <c r="U459" s="40" t="s">
        <v>90</v>
      </c>
      <c r="V459" s="40" t="s">
        <v>91</v>
      </c>
      <c r="W459" s="40" t="s">
        <v>92</v>
      </c>
      <c r="X459" s="40" t="s">
        <v>93</v>
      </c>
      <c r="Y459" s="40" t="s">
        <v>94</v>
      </c>
      <c r="Z459" s="40">
        <v>804</v>
      </c>
      <c r="AA459" s="40">
        <v>1149.72</v>
      </c>
    </row>
    <row r="460" spans="1:27" ht="18" customHeight="1" x14ac:dyDescent="0.25">
      <c r="A460" s="2">
        <v>2022</v>
      </c>
      <c r="B460" s="2" t="s">
        <v>6</v>
      </c>
      <c r="C460" s="2" t="s">
        <v>15</v>
      </c>
      <c r="D460" s="6" t="s">
        <v>26</v>
      </c>
      <c r="E460" s="7">
        <v>78</v>
      </c>
      <c r="F460" s="7">
        <v>2288.6</v>
      </c>
      <c r="G460" s="7">
        <v>5126.4639999999999</v>
      </c>
      <c r="H460" s="4">
        <v>457.72</v>
      </c>
      <c r="I460" s="5" t="s">
        <v>40</v>
      </c>
      <c r="Q460" s="40" t="s">
        <v>95</v>
      </c>
      <c r="R460" s="40">
        <v>2020</v>
      </c>
      <c r="S460" s="40" t="s">
        <v>4</v>
      </c>
      <c r="T460" s="40" t="s">
        <v>101</v>
      </c>
      <c r="U460" s="40" t="s">
        <v>90</v>
      </c>
      <c r="V460" s="40" t="s">
        <v>91</v>
      </c>
      <c r="W460" s="40" t="s">
        <v>92</v>
      </c>
      <c r="X460" s="40" t="s">
        <v>93</v>
      </c>
      <c r="Y460" s="40" t="s">
        <v>94</v>
      </c>
      <c r="Z460" s="40">
        <v>858</v>
      </c>
      <c r="AA460" s="40">
        <v>1226.94</v>
      </c>
    </row>
    <row r="461" spans="1:27" ht="18" customHeight="1" x14ac:dyDescent="0.25">
      <c r="A461" s="2">
        <v>2022</v>
      </c>
      <c r="B461" s="2" t="s">
        <v>6</v>
      </c>
      <c r="C461" s="2" t="s">
        <v>15</v>
      </c>
      <c r="D461" s="6" t="s">
        <v>24</v>
      </c>
      <c r="E461" s="7">
        <v>76</v>
      </c>
      <c r="F461" s="7">
        <v>2288.4499999999998</v>
      </c>
      <c r="G461" s="7">
        <v>5126.1279999999997</v>
      </c>
      <c r="H461" s="4">
        <v>457.69</v>
      </c>
      <c r="I461" s="5" t="s">
        <v>40</v>
      </c>
      <c r="Q461" s="40" t="s">
        <v>95</v>
      </c>
      <c r="R461" s="40">
        <v>2020</v>
      </c>
      <c r="S461" s="40" t="s">
        <v>4</v>
      </c>
      <c r="T461" s="40" t="s">
        <v>101</v>
      </c>
      <c r="U461" s="40" t="s">
        <v>90</v>
      </c>
      <c r="V461" s="40" t="s">
        <v>91</v>
      </c>
      <c r="W461" s="40" t="s">
        <v>92</v>
      </c>
      <c r="X461" s="40" t="s">
        <v>93</v>
      </c>
      <c r="Y461" s="40" t="s">
        <v>94</v>
      </c>
      <c r="Z461" s="40">
        <v>323</v>
      </c>
      <c r="AA461" s="40">
        <v>461.89</v>
      </c>
    </row>
    <row r="462" spans="1:27" ht="18" customHeight="1" x14ac:dyDescent="0.25">
      <c r="A462" s="2">
        <v>2022</v>
      </c>
      <c r="B462" s="2" t="s">
        <v>6</v>
      </c>
      <c r="C462" s="2" t="s">
        <v>15</v>
      </c>
      <c r="D462" s="6" t="s">
        <v>25</v>
      </c>
      <c r="E462" s="7">
        <v>46</v>
      </c>
      <c r="F462" s="7">
        <v>100</v>
      </c>
      <c r="G462" s="7">
        <v>224</v>
      </c>
      <c r="H462" s="4">
        <v>20</v>
      </c>
      <c r="I462" s="5" t="s">
        <v>40</v>
      </c>
      <c r="Q462" s="40" t="s">
        <v>88</v>
      </c>
      <c r="R462" s="40">
        <v>2020</v>
      </c>
      <c r="S462" s="40" t="s">
        <v>4</v>
      </c>
      <c r="T462" s="40" t="s">
        <v>101</v>
      </c>
      <c r="U462" s="40" t="s">
        <v>90</v>
      </c>
      <c r="V462" s="40" t="s">
        <v>91</v>
      </c>
      <c r="W462" s="40" t="s">
        <v>92</v>
      </c>
      <c r="X462" s="40" t="s">
        <v>93</v>
      </c>
      <c r="Y462" s="40" t="s">
        <v>94</v>
      </c>
      <c r="Z462" s="40">
        <v>371</v>
      </c>
      <c r="AA462" s="40">
        <v>530.53</v>
      </c>
    </row>
    <row r="463" spans="1:27" ht="18" customHeight="1" x14ac:dyDescent="0.25">
      <c r="A463" s="2">
        <v>2022</v>
      </c>
      <c r="B463" s="2" t="s">
        <v>6</v>
      </c>
      <c r="C463" s="2" t="s">
        <v>15</v>
      </c>
      <c r="D463" s="6" t="s">
        <v>23</v>
      </c>
      <c r="E463" s="7">
        <v>34</v>
      </c>
      <c r="F463" s="7">
        <v>2288.4</v>
      </c>
      <c r="G463" s="7">
        <v>5126.0160000000005</v>
      </c>
      <c r="H463" s="4">
        <v>457.68000000000006</v>
      </c>
      <c r="I463" s="5" t="s">
        <v>40</v>
      </c>
      <c r="Q463" s="40" t="s">
        <v>88</v>
      </c>
      <c r="R463" s="40">
        <v>2020</v>
      </c>
      <c r="S463" s="40" t="s">
        <v>4</v>
      </c>
      <c r="T463" s="40" t="s">
        <v>101</v>
      </c>
      <c r="U463" s="40" t="s">
        <v>90</v>
      </c>
      <c r="V463" s="40" t="s">
        <v>91</v>
      </c>
      <c r="W463" s="40" t="s">
        <v>92</v>
      </c>
      <c r="X463" s="40" t="s">
        <v>93</v>
      </c>
      <c r="Y463" s="40" t="s">
        <v>94</v>
      </c>
      <c r="Z463" s="40">
        <v>299</v>
      </c>
      <c r="AA463" s="40">
        <v>427.57</v>
      </c>
    </row>
    <row r="464" spans="1:27" ht="18" customHeight="1" x14ac:dyDescent="0.25">
      <c r="A464" s="2">
        <v>2022</v>
      </c>
      <c r="B464" s="2" t="s">
        <v>6</v>
      </c>
      <c r="C464" s="2" t="s">
        <v>13</v>
      </c>
      <c r="D464" s="3" t="s">
        <v>34</v>
      </c>
      <c r="E464" s="4">
        <v>7</v>
      </c>
      <c r="F464" s="4">
        <v>200</v>
      </c>
      <c r="G464" s="4">
        <v>224</v>
      </c>
      <c r="H464" s="4">
        <v>40</v>
      </c>
      <c r="I464" s="5" t="s">
        <v>40</v>
      </c>
      <c r="Q464" s="40" t="s">
        <v>88</v>
      </c>
      <c r="R464" s="40">
        <v>2020</v>
      </c>
      <c r="S464" s="40" t="s">
        <v>10</v>
      </c>
      <c r="T464" s="40" t="s">
        <v>101</v>
      </c>
      <c r="U464" s="40" t="s">
        <v>90</v>
      </c>
      <c r="V464" s="40" t="s">
        <v>91</v>
      </c>
      <c r="W464" s="40" t="s">
        <v>92</v>
      </c>
      <c r="X464" s="40" t="s">
        <v>93</v>
      </c>
      <c r="Y464" s="40" t="s">
        <v>94</v>
      </c>
      <c r="Z464" s="40">
        <v>290</v>
      </c>
      <c r="AA464" s="40">
        <v>414.7</v>
      </c>
    </row>
    <row r="465" spans="1:27" ht="18" customHeight="1" x14ac:dyDescent="0.25">
      <c r="A465" s="2">
        <v>2022</v>
      </c>
      <c r="B465" s="2" t="s">
        <v>6</v>
      </c>
      <c r="C465" s="2" t="s">
        <v>15</v>
      </c>
      <c r="D465" s="6" t="s">
        <v>27</v>
      </c>
      <c r="E465" s="7">
        <v>3</v>
      </c>
      <c r="F465" s="7">
        <v>2288.65</v>
      </c>
      <c r="G465" s="7">
        <v>5126.576</v>
      </c>
      <c r="H465" s="4">
        <v>457.73</v>
      </c>
      <c r="I465" s="5" t="s">
        <v>40</v>
      </c>
      <c r="Q465" s="40" t="s">
        <v>95</v>
      </c>
      <c r="R465" s="40">
        <v>2020</v>
      </c>
      <c r="S465" s="40" t="s">
        <v>10</v>
      </c>
      <c r="T465" s="40" t="s">
        <v>101</v>
      </c>
      <c r="U465" s="40" t="s">
        <v>90</v>
      </c>
      <c r="V465" s="40" t="s">
        <v>91</v>
      </c>
      <c r="W465" s="40" t="s">
        <v>92</v>
      </c>
      <c r="X465" s="40" t="s">
        <v>93</v>
      </c>
      <c r="Y465" s="40" t="s">
        <v>94</v>
      </c>
      <c r="Z465" s="40">
        <v>338</v>
      </c>
      <c r="AA465" s="40">
        <v>483.34000000000003</v>
      </c>
    </row>
    <row r="466" spans="1:27" ht="18" customHeight="1" x14ac:dyDescent="0.25">
      <c r="A466" s="2">
        <v>2022</v>
      </c>
      <c r="B466" s="2" t="s">
        <v>6</v>
      </c>
      <c r="C466" s="2" t="s">
        <v>32</v>
      </c>
      <c r="D466" s="6" t="s">
        <v>32</v>
      </c>
      <c r="E466" s="7">
        <v>2</v>
      </c>
      <c r="F466" s="7">
        <v>6600</v>
      </c>
      <c r="G466" s="7">
        <v>7392</v>
      </c>
      <c r="H466" s="4">
        <v>1320</v>
      </c>
      <c r="I466" s="5" t="s">
        <v>40</v>
      </c>
      <c r="Q466" s="40" t="s">
        <v>95</v>
      </c>
      <c r="R466" s="40">
        <v>2020</v>
      </c>
      <c r="S466" s="40" t="s">
        <v>10</v>
      </c>
      <c r="T466" s="40" t="s">
        <v>101</v>
      </c>
      <c r="U466" s="40" t="s">
        <v>90</v>
      </c>
      <c r="V466" s="40" t="s">
        <v>91</v>
      </c>
      <c r="W466" s="40" t="s">
        <v>92</v>
      </c>
      <c r="X466" s="40" t="s">
        <v>93</v>
      </c>
      <c r="Y466" s="40" t="s">
        <v>94</v>
      </c>
      <c r="Z466" s="40">
        <v>266</v>
      </c>
      <c r="AA466" s="40">
        <v>380.38</v>
      </c>
    </row>
    <row r="467" spans="1:27" ht="18" customHeight="1" x14ac:dyDescent="0.25">
      <c r="A467" s="2">
        <v>2022</v>
      </c>
      <c r="B467" s="2" t="s">
        <v>7</v>
      </c>
      <c r="C467" s="2" t="s">
        <v>14</v>
      </c>
      <c r="D467" s="3" t="s">
        <v>36</v>
      </c>
      <c r="E467" s="4">
        <v>3566</v>
      </c>
      <c r="F467" s="4">
        <v>4577.3</v>
      </c>
      <c r="G467" s="4">
        <v>5126.576</v>
      </c>
      <c r="H467" s="4">
        <v>915.46</v>
      </c>
      <c r="I467" s="5" t="s">
        <v>40</v>
      </c>
      <c r="Q467" s="40" t="s">
        <v>88</v>
      </c>
      <c r="R467" s="40">
        <v>2020</v>
      </c>
      <c r="S467" s="40" t="s">
        <v>10</v>
      </c>
      <c r="T467" s="40" t="s">
        <v>101</v>
      </c>
      <c r="U467" s="40" t="s">
        <v>90</v>
      </c>
      <c r="V467" s="40" t="s">
        <v>91</v>
      </c>
      <c r="W467" s="40" t="s">
        <v>92</v>
      </c>
      <c r="X467" s="40" t="s">
        <v>93</v>
      </c>
      <c r="Y467" s="40" t="s">
        <v>94</v>
      </c>
      <c r="Z467" s="40">
        <v>292</v>
      </c>
      <c r="AA467" s="40">
        <v>526.24</v>
      </c>
    </row>
    <row r="468" spans="1:27" ht="18" customHeight="1" x14ac:dyDescent="0.25">
      <c r="A468" s="2">
        <v>2022</v>
      </c>
      <c r="B468" s="2" t="s">
        <v>7</v>
      </c>
      <c r="C468" s="2" t="s">
        <v>14</v>
      </c>
      <c r="D468" s="3" t="s">
        <v>37</v>
      </c>
      <c r="E468" s="4">
        <v>2498</v>
      </c>
      <c r="F468" s="4">
        <v>8000</v>
      </c>
      <c r="G468" s="4">
        <v>8960</v>
      </c>
      <c r="H468" s="4">
        <v>1600</v>
      </c>
      <c r="I468" s="5" t="s">
        <v>40</v>
      </c>
      <c r="Q468" s="40" t="s">
        <v>88</v>
      </c>
      <c r="R468" s="40">
        <v>2020</v>
      </c>
      <c r="S468" s="40" t="s">
        <v>10</v>
      </c>
      <c r="T468" s="40" t="s">
        <v>101</v>
      </c>
      <c r="U468" s="40" t="s">
        <v>90</v>
      </c>
      <c r="V468" s="40" t="s">
        <v>91</v>
      </c>
      <c r="W468" s="40" t="s">
        <v>92</v>
      </c>
      <c r="X468" s="40" t="s">
        <v>93</v>
      </c>
      <c r="Y468" s="40" t="s">
        <v>94</v>
      </c>
      <c r="Z468" s="40">
        <v>340</v>
      </c>
      <c r="AA468" s="40">
        <v>526.24</v>
      </c>
    </row>
    <row r="469" spans="1:27" ht="18" customHeight="1" x14ac:dyDescent="0.25">
      <c r="A469" s="2">
        <v>2022</v>
      </c>
      <c r="B469" s="2" t="s">
        <v>7</v>
      </c>
      <c r="C469" s="2" t="s">
        <v>13</v>
      </c>
      <c r="D469" s="3" t="s">
        <v>35</v>
      </c>
      <c r="E469" s="4">
        <v>1245</v>
      </c>
      <c r="F469" s="4">
        <v>4577.2</v>
      </c>
      <c r="G469" s="4">
        <v>5126.4639999999999</v>
      </c>
      <c r="H469" s="4">
        <v>915.44</v>
      </c>
      <c r="I469" s="5" t="s">
        <v>40</v>
      </c>
      <c r="Q469" s="40" t="s">
        <v>95</v>
      </c>
      <c r="R469" s="40">
        <v>2020</v>
      </c>
      <c r="S469" s="40" t="s">
        <v>10</v>
      </c>
      <c r="T469" s="40" t="s">
        <v>101</v>
      </c>
      <c r="U469" s="40" t="s">
        <v>90</v>
      </c>
      <c r="V469" s="40" t="s">
        <v>91</v>
      </c>
      <c r="W469" s="40" t="s">
        <v>92</v>
      </c>
      <c r="X469" s="40" t="s">
        <v>93</v>
      </c>
      <c r="Y469" s="40" t="s">
        <v>94</v>
      </c>
      <c r="Z469" s="40">
        <v>995</v>
      </c>
      <c r="AA469" s="40">
        <v>1422.85</v>
      </c>
    </row>
    <row r="470" spans="1:27" ht="18" customHeight="1" x14ac:dyDescent="0.25">
      <c r="A470" s="2">
        <v>2022</v>
      </c>
      <c r="B470" s="2" t="s">
        <v>7</v>
      </c>
      <c r="C470" s="2" t="s">
        <v>38</v>
      </c>
      <c r="D470" s="6" t="s">
        <v>30</v>
      </c>
      <c r="E470" s="7">
        <v>644</v>
      </c>
      <c r="F470" s="7">
        <v>5743.5</v>
      </c>
      <c r="G470" s="7">
        <v>6432.72</v>
      </c>
      <c r="H470" s="4">
        <v>1148.7</v>
      </c>
      <c r="I470" s="5" t="s">
        <v>40</v>
      </c>
      <c r="Q470" s="40" t="s">
        <v>97</v>
      </c>
      <c r="R470" s="40">
        <v>2020</v>
      </c>
      <c r="S470" s="40" t="s">
        <v>10</v>
      </c>
      <c r="T470" s="40" t="s">
        <v>101</v>
      </c>
      <c r="U470" s="40" t="s">
        <v>90</v>
      </c>
      <c r="V470" s="40" t="s">
        <v>91</v>
      </c>
      <c r="W470" s="40" t="s">
        <v>92</v>
      </c>
      <c r="X470" s="40" t="s">
        <v>93</v>
      </c>
      <c r="Y470" s="40" t="s">
        <v>94</v>
      </c>
      <c r="Z470" s="40">
        <v>1029</v>
      </c>
      <c r="AA470" s="40">
        <v>1471.47</v>
      </c>
    </row>
    <row r="471" spans="1:27" ht="18" customHeight="1" x14ac:dyDescent="0.25">
      <c r="A471" s="2">
        <v>2022</v>
      </c>
      <c r="B471" s="2" t="s">
        <v>7</v>
      </c>
      <c r="C471" s="2" t="s">
        <v>12</v>
      </c>
      <c r="D471" s="6" t="s">
        <v>29</v>
      </c>
      <c r="E471" s="7">
        <v>643</v>
      </c>
      <c r="F471" s="7">
        <v>7000</v>
      </c>
      <c r="G471" s="7">
        <v>7840</v>
      </c>
      <c r="H471" s="4">
        <v>1400</v>
      </c>
      <c r="I471" s="5" t="s">
        <v>40</v>
      </c>
      <c r="Q471" s="40" t="s">
        <v>95</v>
      </c>
      <c r="R471" s="40">
        <v>2020</v>
      </c>
      <c r="S471" s="40" t="s">
        <v>10</v>
      </c>
      <c r="T471" s="40" t="s">
        <v>101</v>
      </c>
      <c r="U471" s="40" t="s">
        <v>90</v>
      </c>
      <c r="V471" s="40" t="s">
        <v>91</v>
      </c>
      <c r="W471" s="40" t="s">
        <v>92</v>
      </c>
      <c r="X471" s="40" t="s">
        <v>93</v>
      </c>
      <c r="Y471" s="40" t="s">
        <v>94</v>
      </c>
      <c r="Z471" s="40">
        <v>264</v>
      </c>
      <c r="AA471" s="40">
        <v>377.52</v>
      </c>
    </row>
    <row r="472" spans="1:27" ht="18" customHeight="1" x14ac:dyDescent="0.25">
      <c r="A472" s="2">
        <v>2022</v>
      </c>
      <c r="B472" s="2" t="s">
        <v>7</v>
      </c>
      <c r="C472" s="2" t="s">
        <v>38</v>
      </c>
      <c r="D472" s="6" t="s">
        <v>31</v>
      </c>
      <c r="E472" s="7">
        <v>455</v>
      </c>
      <c r="F472" s="7">
        <v>5036.46</v>
      </c>
      <c r="G472" s="7">
        <v>5128.0320000000002</v>
      </c>
      <c r="H472" s="4">
        <v>1007.292</v>
      </c>
      <c r="I472" s="5" t="s">
        <v>40</v>
      </c>
      <c r="Q472" s="40" t="s">
        <v>95</v>
      </c>
      <c r="R472" s="40">
        <v>2020</v>
      </c>
      <c r="S472" s="40" t="s">
        <v>10</v>
      </c>
      <c r="T472" s="40" t="s">
        <v>101</v>
      </c>
      <c r="U472" s="40" t="s">
        <v>90</v>
      </c>
      <c r="V472" s="40" t="s">
        <v>91</v>
      </c>
      <c r="W472" s="40" t="s">
        <v>92</v>
      </c>
      <c r="X472" s="40" t="s">
        <v>93</v>
      </c>
      <c r="Y472" s="40" t="s">
        <v>94</v>
      </c>
      <c r="Z472" s="40">
        <v>291</v>
      </c>
      <c r="AA472" s="40">
        <v>416.13</v>
      </c>
    </row>
    <row r="473" spans="1:27" ht="18" customHeight="1" x14ac:dyDescent="0.25">
      <c r="A473" s="2">
        <v>2022</v>
      </c>
      <c r="B473" s="2" t="s">
        <v>7</v>
      </c>
      <c r="C473" s="2" t="s">
        <v>12</v>
      </c>
      <c r="D473" s="6" t="s">
        <v>28</v>
      </c>
      <c r="E473" s="8">
        <v>345</v>
      </c>
      <c r="F473" s="8">
        <v>7700</v>
      </c>
      <c r="G473" s="8">
        <v>7840</v>
      </c>
      <c r="H473" s="4">
        <v>1540</v>
      </c>
      <c r="I473" s="5" t="s">
        <v>40</v>
      </c>
      <c r="Q473" s="40" t="s">
        <v>95</v>
      </c>
      <c r="R473" s="40">
        <v>2020</v>
      </c>
      <c r="S473" s="40" t="s">
        <v>10</v>
      </c>
      <c r="T473" s="40" t="s">
        <v>101</v>
      </c>
      <c r="U473" s="40" t="s">
        <v>90</v>
      </c>
      <c r="V473" s="40" t="s">
        <v>91</v>
      </c>
      <c r="W473" s="40" t="s">
        <v>92</v>
      </c>
      <c r="X473" s="40" t="s">
        <v>93</v>
      </c>
      <c r="Y473" s="40" t="s">
        <v>94</v>
      </c>
      <c r="Z473" s="40">
        <v>339</v>
      </c>
      <c r="AA473" s="40">
        <v>484.77</v>
      </c>
    </row>
    <row r="474" spans="1:27" ht="18" customHeight="1" x14ac:dyDescent="0.25">
      <c r="A474" s="2">
        <v>2022</v>
      </c>
      <c r="B474" s="2" t="s">
        <v>7</v>
      </c>
      <c r="C474" s="2" t="s">
        <v>13</v>
      </c>
      <c r="D474" s="3" t="s">
        <v>33</v>
      </c>
      <c r="E474" s="4">
        <v>122</v>
      </c>
      <c r="F474" s="4">
        <v>110</v>
      </c>
      <c r="G474" s="4">
        <v>112</v>
      </c>
      <c r="H474" s="4">
        <v>22</v>
      </c>
      <c r="I474" s="5" t="s">
        <v>40</v>
      </c>
      <c r="Q474" s="40" t="s">
        <v>95</v>
      </c>
      <c r="R474" s="40">
        <v>2020</v>
      </c>
      <c r="S474" s="40" t="s">
        <v>10</v>
      </c>
      <c r="T474" s="40" t="s">
        <v>101</v>
      </c>
      <c r="U474" s="40" t="s">
        <v>90</v>
      </c>
      <c r="V474" s="40" t="s">
        <v>91</v>
      </c>
      <c r="W474" s="40" t="s">
        <v>92</v>
      </c>
      <c r="X474" s="40" t="s">
        <v>93</v>
      </c>
      <c r="Y474" s="40" t="s">
        <v>94</v>
      </c>
      <c r="Z474" s="40">
        <v>267</v>
      </c>
      <c r="AA474" s="40">
        <v>381.81</v>
      </c>
    </row>
    <row r="475" spans="1:27" ht="18" customHeight="1" x14ac:dyDescent="0.25">
      <c r="A475" s="2">
        <v>2022</v>
      </c>
      <c r="B475" s="2" t="s">
        <v>7</v>
      </c>
      <c r="C475" s="2" t="s">
        <v>15</v>
      </c>
      <c r="D475" s="6" t="s">
        <v>26</v>
      </c>
      <c r="E475" s="7">
        <v>78</v>
      </c>
      <c r="F475" s="7">
        <v>2517.46</v>
      </c>
      <c r="G475" s="7">
        <v>5126.4639999999999</v>
      </c>
      <c r="H475" s="4">
        <v>503.49200000000002</v>
      </c>
      <c r="I475" s="5" t="s">
        <v>40</v>
      </c>
      <c r="Q475" s="40" t="s">
        <v>97</v>
      </c>
      <c r="R475" s="40">
        <v>2020</v>
      </c>
      <c r="S475" s="40" t="s">
        <v>10</v>
      </c>
      <c r="T475" s="40" t="s">
        <v>101</v>
      </c>
      <c r="U475" s="40" t="s">
        <v>90</v>
      </c>
      <c r="V475" s="40" t="s">
        <v>91</v>
      </c>
      <c r="W475" s="40" t="s">
        <v>92</v>
      </c>
      <c r="X475" s="40" t="s">
        <v>93</v>
      </c>
      <c r="Y475" s="40" t="s">
        <v>94</v>
      </c>
      <c r="Z475" s="40">
        <v>810</v>
      </c>
      <c r="AA475" s="40">
        <v>1158.3</v>
      </c>
    </row>
    <row r="476" spans="1:27" ht="18" customHeight="1" x14ac:dyDescent="0.25">
      <c r="A476" s="2">
        <v>2022</v>
      </c>
      <c r="B476" s="2" t="s">
        <v>7</v>
      </c>
      <c r="C476" s="2" t="s">
        <v>15</v>
      </c>
      <c r="D476" s="6" t="s">
        <v>24</v>
      </c>
      <c r="E476" s="7">
        <v>76</v>
      </c>
      <c r="F476" s="7">
        <v>2517.2949999999996</v>
      </c>
      <c r="G476" s="7">
        <v>5126.1279999999997</v>
      </c>
      <c r="H476" s="4">
        <v>503.45899999999995</v>
      </c>
      <c r="I476" s="5" t="s">
        <v>40</v>
      </c>
      <c r="Q476" s="40" t="s">
        <v>88</v>
      </c>
      <c r="R476" s="40">
        <v>2020</v>
      </c>
      <c r="S476" s="40" t="s">
        <v>10</v>
      </c>
      <c r="T476" s="40" t="s">
        <v>101</v>
      </c>
      <c r="U476" s="40" t="s">
        <v>90</v>
      </c>
      <c r="V476" s="40" t="s">
        <v>91</v>
      </c>
      <c r="W476" s="40" t="s">
        <v>92</v>
      </c>
      <c r="X476" s="40" t="s">
        <v>93</v>
      </c>
      <c r="Y476" s="40" t="s">
        <v>94</v>
      </c>
      <c r="Z476" s="40">
        <v>863</v>
      </c>
      <c r="AA476" s="40">
        <v>1234.0899999999999</v>
      </c>
    </row>
    <row r="477" spans="1:27" ht="18" customHeight="1" x14ac:dyDescent="0.25">
      <c r="A477" s="2">
        <v>2022</v>
      </c>
      <c r="B477" s="2" t="s">
        <v>7</v>
      </c>
      <c r="C477" s="2" t="s">
        <v>15</v>
      </c>
      <c r="D477" s="6" t="s">
        <v>25</v>
      </c>
      <c r="E477" s="7">
        <v>46</v>
      </c>
      <c r="F477" s="7">
        <v>115</v>
      </c>
      <c r="G477" s="7">
        <v>224</v>
      </c>
      <c r="H477" s="4">
        <v>23</v>
      </c>
      <c r="I477" s="5" t="s">
        <v>40</v>
      </c>
      <c r="Q477" s="40" t="s">
        <v>95</v>
      </c>
      <c r="R477" s="40">
        <v>2020</v>
      </c>
      <c r="S477" s="40" t="s">
        <v>10</v>
      </c>
      <c r="T477" s="40" t="s">
        <v>101</v>
      </c>
      <c r="U477" s="40" t="s">
        <v>90</v>
      </c>
      <c r="V477" s="40" t="s">
        <v>91</v>
      </c>
      <c r="W477" s="40" t="s">
        <v>92</v>
      </c>
      <c r="X477" s="40" t="s">
        <v>102</v>
      </c>
      <c r="Y477" s="40" t="s">
        <v>94</v>
      </c>
      <c r="Z477" s="40">
        <v>293</v>
      </c>
      <c r="AA477" s="40">
        <v>418.99</v>
      </c>
    </row>
    <row r="478" spans="1:27" ht="18" customHeight="1" x14ac:dyDescent="0.25">
      <c r="A478" s="2">
        <v>2022</v>
      </c>
      <c r="B478" s="2" t="s">
        <v>7</v>
      </c>
      <c r="C478" s="2" t="s">
        <v>15</v>
      </c>
      <c r="D478" s="6" t="s">
        <v>23</v>
      </c>
      <c r="E478" s="7">
        <v>34</v>
      </c>
      <c r="F478" s="7">
        <v>2631.66</v>
      </c>
      <c r="G478" s="7">
        <v>5126.0160000000005</v>
      </c>
      <c r="H478" s="4">
        <v>526.33199999999999</v>
      </c>
      <c r="I478" s="5" t="s">
        <v>40</v>
      </c>
      <c r="Q478" s="40" t="s">
        <v>98</v>
      </c>
      <c r="R478" s="40">
        <v>2020</v>
      </c>
      <c r="S478" s="40" t="s">
        <v>10</v>
      </c>
      <c r="T478" s="40" t="s">
        <v>101</v>
      </c>
      <c r="U478" s="40" t="s">
        <v>90</v>
      </c>
      <c r="V478" s="40" t="s">
        <v>91</v>
      </c>
      <c r="W478" s="40" t="s">
        <v>92</v>
      </c>
      <c r="X478" s="40" t="s">
        <v>102</v>
      </c>
      <c r="Y478" s="40" t="s">
        <v>94</v>
      </c>
      <c r="Z478" s="40">
        <v>341</v>
      </c>
      <c r="AA478" s="40">
        <v>487.63</v>
      </c>
    </row>
    <row r="479" spans="1:27" ht="18" customHeight="1" x14ac:dyDescent="0.25">
      <c r="A479" s="2">
        <v>2022</v>
      </c>
      <c r="B479" s="2" t="s">
        <v>7</v>
      </c>
      <c r="C479" s="2" t="s">
        <v>13</v>
      </c>
      <c r="D479" s="3" t="s">
        <v>34</v>
      </c>
      <c r="E479" s="4">
        <v>7</v>
      </c>
      <c r="F479" s="4">
        <v>230</v>
      </c>
      <c r="G479" s="4">
        <v>224</v>
      </c>
      <c r="H479" s="4">
        <v>46</v>
      </c>
      <c r="I479" s="5" t="s">
        <v>40</v>
      </c>
      <c r="Q479" s="40" t="s">
        <v>88</v>
      </c>
      <c r="R479" s="40">
        <v>2020</v>
      </c>
      <c r="S479" s="40" t="s">
        <v>10</v>
      </c>
      <c r="T479" s="40" t="s">
        <v>101</v>
      </c>
      <c r="U479" s="40" t="s">
        <v>90</v>
      </c>
      <c r="V479" s="40" t="s">
        <v>91</v>
      </c>
      <c r="W479" s="40" t="s">
        <v>92</v>
      </c>
      <c r="X479" s="40" t="s">
        <v>102</v>
      </c>
      <c r="Y479" s="40" t="s">
        <v>94</v>
      </c>
      <c r="Z479" s="40">
        <v>263</v>
      </c>
      <c r="AA479" s="40">
        <v>376.09000000000003</v>
      </c>
    </row>
    <row r="480" spans="1:27" ht="18" customHeight="1" x14ac:dyDescent="0.25">
      <c r="A480" s="2">
        <v>2022</v>
      </c>
      <c r="B480" s="2" t="s">
        <v>7</v>
      </c>
      <c r="C480" s="2" t="s">
        <v>15</v>
      </c>
      <c r="D480" s="6" t="s">
        <v>27</v>
      </c>
      <c r="E480" s="7">
        <v>3</v>
      </c>
      <c r="F480" s="7">
        <v>2631.9475000000002</v>
      </c>
      <c r="G480" s="7">
        <v>5126.576</v>
      </c>
      <c r="H480" s="4">
        <v>526.38950000000011</v>
      </c>
      <c r="I480" s="5" t="s">
        <v>40</v>
      </c>
      <c r="Q480" s="40" t="s">
        <v>95</v>
      </c>
      <c r="R480" s="40">
        <v>2020</v>
      </c>
      <c r="S480" s="40" t="s">
        <v>9</v>
      </c>
      <c r="T480" s="40" t="s">
        <v>101</v>
      </c>
      <c r="U480" s="40" t="s">
        <v>90</v>
      </c>
      <c r="V480" s="40" t="s">
        <v>91</v>
      </c>
      <c r="W480" s="40" t="s">
        <v>92</v>
      </c>
      <c r="X480" s="40" t="s">
        <v>102</v>
      </c>
      <c r="Y480" s="40" t="s">
        <v>94</v>
      </c>
      <c r="Z480" s="40">
        <v>296</v>
      </c>
      <c r="AA480" s="40">
        <v>423.28</v>
      </c>
    </row>
    <row r="481" spans="1:27" ht="18" customHeight="1" x14ac:dyDescent="0.25">
      <c r="A481" s="2">
        <v>2022</v>
      </c>
      <c r="B481" s="2" t="s">
        <v>7</v>
      </c>
      <c r="C481" s="2" t="s">
        <v>32</v>
      </c>
      <c r="D481" s="6" t="s">
        <v>32</v>
      </c>
      <c r="E481" s="7">
        <v>2</v>
      </c>
      <c r="F481" s="7">
        <v>7590</v>
      </c>
      <c r="G481" s="7">
        <v>7392</v>
      </c>
      <c r="H481" s="4">
        <v>1518</v>
      </c>
      <c r="I481" s="5" t="s">
        <v>40</v>
      </c>
      <c r="Q481" s="40" t="s">
        <v>98</v>
      </c>
      <c r="R481" s="40">
        <v>2020</v>
      </c>
      <c r="S481" s="40" t="s">
        <v>9</v>
      </c>
      <c r="T481" s="40" t="s">
        <v>101</v>
      </c>
      <c r="U481" s="40" t="s">
        <v>90</v>
      </c>
      <c r="V481" s="40" t="s">
        <v>91</v>
      </c>
      <c r="W481" s="40" t="s">
        <v>92</v>
      </c>
      <c r="X481" s="40" t="s">
        <v>102</v>
      </c>
      <c r="Y481" s="40" t="s">
        <v>94</v>
      </c>
      <c r="Z481" s="40">
        <v>344</v>
      </c>
      <c r="AA481" s="40">
        <v>491.91999999999996</v>
      </c>
    </row>
    <row r="482" spans="1:27" ht="18" customHeight="1" x14ac:dyDescent="0.25">
      <c r="A482" s="2">
        <v>2022</v>
      </c>
      <c r="B482" s="2" t="s">
        <v>8</v>
      </c>
      <c r="C482" s="2" t="s">
        <v>14</v>
      </c>
      <c r="D482" s="3" t="s">
        <v>36</v>
      </c>
      <c r="E482" s="4">
        <v>3566</v>
      </c>
      <c r="F482" s="4">
        <v>4577.3</v>
      </c>
      <c r="G482" s="4">
        <v>5126.576</v>
      </c>
      <c r="H482" s="4">
        <v>915.46</v>
      </c>
      <c r="I482" s="5" t="s">
        <v>40</v>
      </c>
      <c r="Q482" s="40" t="s">
        <v>95</v>
      </c>
      <c r="R482" s="40">
        <v>2020</v>
      </c>
      <c r="S482" s="40" t="s">
        <v>9</v>
      </c>
      <c r="T482" s="40" t="s">
        <v>101</v>
      </c>
      <c r="U482" s="40" t="s">
        <v>90</v>
      </c>
      <c r="V482" s="40" t="s">
        <v>91</v>
      </c>
      <c r="W482" s="40" t="s">
        <v>92</v>
      </c>
      <c r="X482" s="40" t="s">
        <v>102</v>
      </c>
      <c r="Y482" s="40" t="s">
        <v>94</v>
      </c>
      <c r="Z482" s="40">
        <v>272</v>
      </c>
      <c r="AA482" s="40">
        <v>388.96</v>
      </c>
    </row>
    <row r="483" spans="1:27" ht="18" customHeight="1" x14ac:dyDescent="0.25">
      <c r="A483" s="2">
        <v>2022</v>
      </c>
      <c r="B483" s="2" t="s">
        <v>8</v>
      </c>
      <c r="C483" s="2" t="s">
        <v>14</v>
      </c>
      <c r="D483" s="3" t="s">
        <v>37</v>
      </c>
      <c r="E483" s="4">
        <v>2498</v>
      </c>
      <c r="F483" s="4">
        <v>8000</v>
      </c>
      <c r="G483" s="4">
        <v>8960</v>
      </c>
      <c r="H483" s="4">
        <v>1600</v>
      </c>
      <c r="I483" s="5" t="s">
        <v>40</v>
      </c>
      <c r="Q483" s="40" t="s">
        <v>88</v>
      </c>
      <c r="R483" s="40">
        <v>2020</v>
      </c>
      <c r="S483" s="40" t="s">
        <v>9</v>
      </c>
      <c r="T483" s="40" t="s">
        <v>101</v>
      </c>
      <c r="U483" s="40" t="s">
        <v>90</v>
      </c>
      <c r="V483" s="40" t="s">
        <v>91</v>
      </c>
      <c r="W483" s="40" t="s">
        <v>92</v>
      </c>
      <c r="X483" s="40" t="s">
        <v>102</v>
      </c>
      <c r="Y483" s="40" t="s">
        <v>94</v>
      </c>
      <c r="Z483" s="40">
        <v>298</v>
      </c>
      <c r="AA483" s="40">
        <v>526.24</v>
      </c>
    </row>
    <row r="484" spans="1:27" ht="18" customHeight="1" x14ac:dyDescent="0.25">
      <c r="A484" s="2">
        <v>2022</v>
      </c>
      <c r="B484" s="2" t="s">
        <v>8</v>
      </c>
      <c r="C484" s="2" t="s">
        <v>13</v>
      </c>
      <c r="D484" s="3" t="s">
        <v>35</v>
      </c>
      <c r="E484" s="4">
        <v>1245</v>
      </c>
      <c r="F484" s="4">
        <v>4577.2</v>
      </c>
      <c r="G484" s="4">
        <v>5126.4639999999999</v>
      </c>
      <c r="H484" s="4">
        <v>915.44</v>
      </c>
      <c r="I484" s="5" t="s">
        <v>40</v>
      </c>
      <c r="Q484" s="40" t="s">
        <v>98</v>
      </c>
      <c r="R484" s="40">
        <v>2020</v>
      </c>
      <c r="S484" s="40" t="s">
        <v>9</v>
      </c>
      <c r="T484" s="40" t="s">
        <v>101</v>
      </c>
      <c r="U484" s="40" t="s">
        <v>90</v>
      </c>
      <c r="V484" s="40" t="s">
        <v>91</v>
      </c>
      <c r="W484" s="40" t="s">
        <v>92</v>
      </c>
      <c r="X484" s="40" t="s">
        <v>102</v>
      </c>
      <c r="Y484" s="40" t="s">
        <v>94</v>
      </c>
      <c r="Z484" s="40">
        <v>346</v>
      </c>
      <c r="AA484" s="40">
        <v>526.24</v>
      </c>
    </row>
    <row r="485" spans="1:27" ht="18" customHeight="1" x14ac:dyDescent="0.25">
      <c r="A485" s="2">
        <v>2022</v>
      </c>
      <c r="B485" s="2" t="s">
        <v>8</v>
      </c>
      <c r="C485" s="2" t="s">
        <v>38</v>
      </c>
      <c r="D485" s="6" t="s">
        <v>30</v>
      </c>
      <c r="E485" s="7">
        <v>644</v>
      </c>
      <c r="F485" s="7">
        <v>5743.5</v>
      </c>
      <c r="G485" s="7">
        <v>6432.72</v>
      </c>
      <c r="H485" s="4">
        <v>1148.7</v>
      </c>
      <c r="I485" s="5" t="s">
        <v>40</v>
      </c>
      <c r="Q485" s="40" t="s">
        <v>99</v>
      </c>
      <c r="R485" s="40">
        <v>2020</v>
      </c>
      <c r="S485" s="40" t="s">
        <v>9</v>
      </c>
      <c r="T485" s="40" t="s">
        <v>101</v>
      </c>
      <c r="U485" s="40" t="s">
        <v>90</v>
      </c>
      <c r="V485" s="40" t="s">
        <v>91</v>
      </c>
      <c r="W485" s="40" t="s">
        <v>92</v>
      </c>
      <c r="X485" s="40" t="s">
        <v>102</v>
      </c>
      <c r="Y485" s="40" t="s">
        <v>94</v>
      </c>
      <c r="Z485" s="40">
        <v>268</v>
      </c>
      <c r="AA485" s="40">
        <v>526.24</v>
      </c>
    </row>
    <row r="486" spans="1:27" ht="18" customHeight="1" x14ac:dyDescent="0.25">
      <c r="A486" s="2">
        <v>2022</v>
      </c>
      <c r="B486" s="2" t="s">
        <v>8</v>
      </c>
      <c r="C486" s="2" t="s">
        <v>12</v>
      </c>
      <c r="D486" s="6" t="s">
        <v>29</v>
      </c>
      <c r="E486" s="7">
        <v>643</v>
      </c>
      <c r="F486" s="7">
        <v>7000</v>
      </c>
      <c r="G486" s="7">
        <v>7840</v>
      </c>
      <c r="H486" s="4">
        <v>1400</v>
      </c>
      <c r="I486" s="5" t="s">
        <v>40</v>
      </c>
      <c r="Q486" s="40" t="s">
        <v>95</v>
      </c>
      <c r="R486" s="40">
        <v>2020</v>
      </c>
      <c r="S486" s="40" t="s">
        <v>9</v>
      </c>
      <c r="T486" s="40" t="s">
        <v>101</v>
      </c>
      <c r="U486" s="40" t="s">
        <v>90</v>
      </c>
      <c r="V486" s="40" t="s">
        <v>91</v>
      </c>
      <c r="W486" s="40" t="s">
        <v>92</v>
      </c>
      <c r="X486" s="40" t="s">
        <v>102</v>
      </c>
      <c r="Y486" s="40" t="s">
        <v>94</v>
      </c>
      <c r="Z486" s="40">
        <v>1028</v>
      </c>
      <c r="AA486" s="40">
        <v>1470.04</v>
      </c>
    </row>
    <row r="487" spans="1:27" ht="18" customHeight="1" x14ac:dyDescent="0.25">
      <c r="A487" s="2">
        <v>2022</v>
      </c>
      <c r="B487" s="2" t="s">
        <v>8</v>
      </c>
      <c r="C487" s="2" t="s">
        <v>38</v>
      </c>
      <c r="D487" s="6" t="s">
        <v>31</v>
      </c>
      <c r="E487" s="7">
        <v>455</v>
      </c>
      <c r="F487" s="7">
        <v>4578.6000000000004</v>
      </c>
      <c r="G487" s="7">
        <v>5128.0320000000002</v>
      </c>
      <c r="H487" s="4">
        <v>915.72000000000014</v>
      </c>
      <c r="I487" s="5" t="s">
        <v>40</v>
      </c>
      <c r="Q487" s="40" t="s">
        <v>97</v>
      </c>
      <c r="R487" s="40">
        <v>2020</v>
      </c>
      <c r="S487" s="40" t="s">
        <v>9</v>
      </c>
      <c r="T487" s="40" t="s">
        <v>101</v>
      </c>
      <c r="U487" s="40" t="s">
        <v>90</v>
      </c>
      <c r="V487" s="40" t="s">
        <v>91</v>
      </c>
      <c r="W487" s="40" t="s">
        <v>92</v>
      </c>
      <c r="X487" s="40" t="s">
        <v>102</v>
      </c>
      <c r="Y487" s="40" t="s">
        <v>94</v>
      </c>
      <c r="Z487" s="40">
        <v>270</v>
      </c>
      <c r="AA487" s="40">
        <v>386.1</v>
      </c>
    </row>
    <row r="488" spans="1:27" ht="18" customHeight="1" x14ac:dyDescent="0.25">
      <c r="A488" s="2">
        <v>2022</v>
      </c>
      <c r="B488" s="2" t="s">
        <v>8</v>
      </c>
      <c r="C488" s="2" t="s">
        <v>12</v>
      </c>
      <c r="D488" s="6" t="s">
        <v>28</v>
      </c>
      <c r="E488" s="8">
        <v>345</v>
      </c>
      <c r="F488" s="8">
        <v>7000</v>
      </c>
      <c r="G488" s="8">
        <v>7840</v>
      </c>
      <c r="H488" s="4">
        <v>1400</v>
      </c>
      <c r="I488" s="5" t="s">
        <v>40</v>
      </c>
      <c r="Q488" s="40" t="s">
        <v>97</v>
      </c>
      <c r="R488" s="40">
        <v>2020</v>
      </c>
      <c r="S488" s="40" t="s">
        <v>9</v>
      </c>
      <c r="T488" s="40" t="s">
        <v>101</v>
      </c>
      <c r="U488" s="40" t="s">
        <v>90</v>
      </c>
      <c r="V488" s="40" t="s">
        <v>91</v>
      </c>
      <c r="W488" s="40" t="s">
        <v>92</v>
      </c>
      <c r="X488" s="40" t="s">
        <v>102</v>
      </c>
      <c r="Y488" s="40" t="s">
        <v>94</v>
      </c>
      <c r="Z488" s="40">
        <v>297</v>
      </c>
      <c r="AA488" s="40">
        <v>424.71</v>
      </c>
    </row>
    <row r="489" spans="1:27" ht="18" customHeight="1" x14ac:dyDescent="0.25">
      <c r="A489" s="2">
        <v>2022</v>
      </c>
      <c r="B489" s="2" t="s">
        <v>8</v>
      </c>
      <c r="C489" s="2" t="s">
        <v>13</v>
      </c>
      <c r="D489" s="3" t="s">
        <v>33</v>
      </c>
      <c r="E489" s="4">
        <v>122</v>
      </c>
      <c r="F489" s="4">
        <v>100</v>
      </c>
      <c r="G489" s="4">
        <v>112</v>
      </c>
      <c r="H489" s="4">
        <v>20</v>
      </c>
      <c r="I489" s="5" t="s">
        <v>40</v>
      </c>
      <c r="Q489" s="40" t="s">
        <v>95</v>
      </c>
      <c r="R489" s="40">
        <v>2020</v>
      </c>
      <c r="S489" s="40" t="s">
        <v>9</v>
      </c>
      <c r="T489" s="40" t="s">
        <v>101</v>
      </c>
      <c r="U489" s="40" t="s">
        <v>90</v>
      </c>
      <c r="V489" s="40" t="s">
        <v>91</v>
      </c>
      <c r="W489" s="40" t="s">
        <v>92</v>
      </c>
      <c r="X489" s="40" t="s">
        <v>102</v>
      </c>
      <c r="Y489" s="40" t="s">
        <v>94</v>
      </c>
      <c r="Z489" s="40">
        <v>345</v>
      </c>
      <c r="AA489" s="40">
        <v>493.35</v>
      </c>
    </row>
    <row r="490" spans="1:27" ht="18" customHeight="1" x14ac:dyDescent="0.25">
      <c r="A490" s="2">
        <v>2022</v>
      </c>
      <c r="B490" s="2" t="s">
        <v>8</v>
      </c>
      <c r="C490" s="2" t="s">
        <v>15</v>
      </c>
      <c r="D490" s="6" t="s">
        <v>26</v>
      </c>
      <c r="E490" s="7">
        <v>78</v>
      </c>
      <c r="F490" s="7">
        <v>2288.6</v>
      </c>
      <c r="G490" s="7">
        <v>5126.4639999999999</v>
      </c>
      <c r="H490" s="4">
        <v>457.72</v>
      </c>
      <c r="I490" s="5" t="s">
        <v>40</v>
      </c>
      <c r="Q490" s="40" t="s">
        <v>99</v>
      </c>
      <c r="R490" s="40">
        <v>2020</v>
      </c>
      <c r="S490" s="40" t="s">
        <v>9</v>
      </c>
      <c r="T490" s="40" t="s">
        <v>101</v>
      </c>
      <c r="U490" s="40" t="s">
        <v>90</v>
      </c>
      <c r="V490" s="40" t="s">
        <v>91</v>
      </c>
      <c r="W490" s="40" t="s">
        <v>92</v>
      </c>
      <c r="X490" s="40" t="s">
        <v>102</v>
      </c>
      <c r="Y490" s="40" t="s">
        <v>94</v>
      </c>
      <c r="Z490" s="40">
        <v>776</v>
      </c>
      <c r="AA490" s="40">
        <v>1109.68</v>
      </c>
    </row>
    <row r="491" spans="1:27" ht="18" customHeight="1" x14ac:dyDescent="0.25">
      <c r="A491" s="2">
        <v>2022</v>
      </c>
      <c r="B491" s="2" t="s">
        <v>8</v>
      </c>
      <c r="C491" s="2" t="s">
        <v>15</v>
      </c>
      <c r="D491" s="6" t="s">
        <v>24</v>
      </c>
      <c r="E491" s="7">
        <v>76</v>
      </c>
      <c r="F491" s="7">
        <v>2288.4499999999998</v>
      </c>
      <c r="G491" s="7">
        <v>5126.1279999999997</v>
      </c>
      <c r="H491" s="4">
        <v>457.69</v>
      </c>
      <c r="I491" s="5" t="s">
        <v>40</v>
      </c>
      <c r="Q491" s="40" t="s">
        <v>95</v>
      </c>
      <c r="R491" s="40">
        <v>2020</v>
      </c>
      <c r="S491" s="40" t="s">
        <v>9</v>
      </c>
      <c r="T491" s="40" t="s">
        <v>101</v>
      </c>
      <c r="U491" s="40" t="s">
        <v>90</v>
      </c>
      <c r="V491" s="40" t="s">
        <v>91</v>
      </c>
      <c r="W491" s="40" t="s">
        <v>92</v>
      </c>
      <c r="X491" s="40" t="s">
        <v>102</v>
      </c>
      <c r="Y491" s="40" t="s">
        <v>94</v>
      </c>
      <c r="Z491" s="40">
        <v>809</v>
      </c>
      <c r="AA491" s="40">
        <v>1156.8699999999999</v>
      </c>
    </row>
    <row r="492" spans="1:27" ht="18" customHeight="1" x14ac:dyDescent="0.25">
      <c r="A492" s="2">
        <v>2022</v>
      </c>
      <c r="B492" s="2" t="s">
        <v>8</v>
      </c>
      <c r="C492" s="2" t="s">
        <v>15</v>
      </c>
      <c r="D492" s="6" t="s">
        <v>25</v>
      </c>
      <c r="E492" s="7">
        <v>46</v>
      </c>
      <c r="F492" s="7">
        <v>100</v>
      </c>
      <c r="G492" s="7">
        <v>224</v>
      </c>
      <c r="H492" s="4">
        <v>20</v>
      </c>
      <c r="I492" s="5" t="s">
        <v>40</v>
      </c>
      <c r="Q492" s="40" t="s">
        <v>88</v>
      </c>
      <c r="R492" s="40">
        <v>2020</v>
      </c>
      <c r="S492" s="40" t="s">
        <v>9</v>
      </c>
      <c r="T492" s="40" t="s">
        <v>101</v>
      </c>
      <c r="U492" s="40" t="s">
        <v>90</v>
      </c>
      <c r="V492" s="40" t="s">
        <v>91</v>
      </c>
      <c r="W492" s="40" t="s">
        <v>92</v>
      </c>
      <c r="X492" s="40" t="s">
        <v>102</v>
      </c>
      <c r="Y492" s="40" t="s">
        <v>94</v>
      </c>
      <c r="Z492" s="40">
        <v>862</v>
      </c>
      <c r="AA492" s="40">
        <v>1232.6599999999999</v>
      </c>
    </row>
    <row r="493" spans="1:27" ht="18" customHeight="1" x14ac:dyDescent="0.25">
      <c r="A493" s="2">
        <v>2022</v>
      </c>
      <c r="B493" s="2" t="s">
        <v>8</v>
      </c>
      <c r="C493" s="2" t="s">
        <v>15</v>
      </c>
      <c r="D493" s="6" t="s">
        <v>23</v>
      </c>
      <c r="E493" s="7">
        <v>34</v>
      </c>
      <c r="F493" s="7">
        <v>2746.08</v>
      </c>
      <c r="G493" s="7">
        <v>5126.0160000000005</v>
      </c>
      <c r="H493" s="4">
        <v>549.21600000000001</v>
      </c>
      <c r="I493" s="5" t="s">
        <v>40</v>
      </c>
      <c r="Q493" s="40" t="s">
        <v>95</v>
      </c>
      <c r="R493" s="40">
        <v>2020</v>
      </c>
      <c r="S493" s="40" t="s">
        <v>9</v>
      </c>
      <c r="T493" s="40" t="s">
        <v>101</v>
      </c>
      <c r="U493" s="40" t="s">
        <v>90</v>
      </c>
      <c r="V493" s="40" t="s">
        <v>91</v>
      </c>
      <c r="W493" s="40" t="s">
        <v>92</v>
      </c>
      <c r="X493" s="40" t="s">
        <v>102</v>
      </c>
      <c r="Y493" s="40" t="s">
        <v>94</v>
      </c>
      <c r="Z493" s="40">
        <v>299</v>
      </c>
      <c r="AA493" s="40">
        <v>427.57</v>
      </c>
    </row>
    <row r="494" spans="1:27" ht="18" customHeight="1" x14ac:dyDescent="0.25">
      <c r="A494" s="2">
        <v>2022</v>
      </c>
      <c r="B494" s="2" t="s">
        <v>8</v>
      </c>
      <c r="C494" s="2" t="s">
        <v>13</v>
      </c>
      <c r="D494" s="3" t="s">
        <v>34</v>
      </c>
      <c r="E494" s="4">
        <v>7</v>
      </c>
      <c r="F494" s="4">
        <v>240</v>
      </c>
      <c r="G494" s="4">
        <v>224</v>
      </c>
      <c r="H494" s="4">
        <v>48</v>
      </c>
      <c r="I494" s="5" t="s">
        <v>40</v>
      </c>
      <c r="Q494" s="40" t="s">
        <v>95</v>
      </c>
      <c r="R494" s="40">
        <v>2020</v>
      </c>
      <c r="S494" s="40" t="s">
        <v>9</v>
      </c>
      <c r="T494" s="40" t="s">
        <v>101</v>
      </c>
      <c r="U494" s="40" t="s">
        <v>90</v>
      </c>
      <c r="V494" s="40" t="s">
        <v>91</v>
      </c>
      <c r="W494" s="40" t="s">
        <v>92</v>
      </c>
      <c r="X494" s="40" t="s">
        <v>102</v>
      </c>
      <c r="Y494" s="40" t="s">
        <v>94</v>
      </c>
      <c r="Z494" s="40">
        <v>269</v>
      </c>
      <c r="AA494" s="40">
        <v>384.67</v>
      </c>
    </row>
    <row r="495" spans="1:27" ht="18" customHeight="1" x14ac:dyDescent="0.25">
      <c r="A495" s="2">
        <v>2022</v>
      </c>
      <c r="B495" s="2" t="s">
        <v>8</v>
      </c>
      <c r="C495" s="2" t="s">
        <v>15</v>
      </c>
      <c r="D495" s="6" t="s">
        <v>27</v>
      </c>
      <c r="E495" s="7">
        <v>3</v>
      </c>
      <c r="F495" s="7">
        <v>2746.38</v>
      </c>
      <c r="G495" s="7">
        <v>5126.576</v>
      </c>
      <c r="H495" s="4">
        <v>549.27600000000007</v>
      </c>
      <c r="I495" s="5" t="s">
        <v>40</v>
      </c>
      <c r="Q495" s="40" t="s">
        <v>95</v>
      </c>
      <c r="R495" s="40">
        <v>2020</v>
      </c>
      <c r="S495" s="40" t="s">
        <v>8</v>
      </c>
      <c r="T495" s="40" t="s">
        <v>101</v>
      </c>
      <c r="U495" s="40" t="s">
        <v>90</v>
      </c>
      <c r="V495" s="40" t="s">
        <v>91</v>
      </c>
      <c r="W495" s="40" t="s">
        <v>92</v>
      </c>
      <c r="X495" s="40" t="s">
        <v>102</v>
      </c>
      <c r="Y495" s="40" t="s">
        <v>94</v>
      </c>
      <c r="Z495" s="40">
        <v>302</v>
      </c>
      <c r="AA495" s="40">
        <v>431.86</v>
      </c>
    </row>
    <row r="496" spans="1:27" ht="18" customHeight="1" x14ac:dyDescent="0.25">
      <c r="A496" s="2">
        <v>2022</v>
      </c>
      <c r="B496" s="2" t="s">
        <v>8</v>
      </c>
      <c r="C496" s="2" t="s">
        <v>32</v>
      </c>
      <c r="D496" s="6" t="s">
        <v>32</v>
      </c>
      <c r="E496" s="7">
        <v>2</v>
      </c>
      <c r="F496" s="7">
        <v>7920</v>
      </c>
      <c r="G496" s="7">
        <v>7392</v>
      </c>
      <c r="H496" s="4">
        <v>1584</v>
      </c>
      <c r="I496" s="5" t="s">
        <v>40</v>
      </c>
      <c r="Q496" s="40" t="s">
        <v>88</v>
      </c>
      <c r="R496" s="40">
        <v>2020</v>
      </c>
      <c r="S496" s="40" t="s">
        <v>8</v>
      </c>
      <c r="T496" s="40" t="s">
        <v>101</v>
      </c>
      <c r="U496" s="40" t="s">
        <v>90</v>
      </c>
      <c r="V496" s="40" t="s">
        <v>91</v>
      </c>
      <c r="W496" s="40" t="s">
        <v>92</v>
      </c>
      <c r="X496" s="40" t="s">
        <v>102</v>
      </c>
      <c r="Y496" s="40" t="s">
        <v>94</v>
      </c>
      <c r="Z496" s="40">
        <v>350</v>
      </c>
      <c r="AA496" s="40">
        <v>500.5</v>
      </c>
    </row>
    <row r="497" spans="1:27" ht="18" customHeight="1" x14ac:dyDescent="0.25">
      <c r="A497" s="2">
        <v>2022</v>
      </c>
      <c r="B497" s="2" t="s">
        <v>9</v>
      </c>
      <c r="C497" s="2" t="s">
        <v>14</v>
      </c>
      <c r="D497" s="3" t="s">
        <v>36</v>
      </c>
      <c r="E497" s="4">
        <v>3566</v>
      </c>
      <c r="F497" s="4">
        <v>5035.0300000000007</v>
      </c>
      <c r="G497" s="4">
        <v>5126.576</v>
      </c>
      <c r="H497" s="4">
        <v>1007.0060000000002</v>
      </c>
      <c r="I497" s="5" t="s">
        <v>40</v>
      </c>
      <c r="Q497" s="40" t="s">
        <v>88</v>
      </c>
      <c r="R497" s="40">
        <v>2020</v>
      </c>
      <c r="S497" s="40" t="s">
        <v>8</v>
      </c>
      <c r="T497" s="40" t="s">
        <v>101</v>
      </c>
      <c r="U497" s="40" t="s">
        <v>90</v>
      </c>
      <c r="V497" s="40" t="s">
        <v>91</v>
      </c>
      <c r="W497" s="40" t="s">
        <v>92</v>
      </c>
      <c r="X497" s="40" t="s">
        <v>102</v>
      </c>
      <c r="Y497" s="40" t="s">
        <v>94</v>
      </c>
      <c r="Z497" s="40">
        <v>278</v>
      </c>
      <c r="AA497" s="40">
        <v>397.53999999999996</v>
      </c>
    </row>
    <row r="498" spans="1:27" ht="18" customHeight="1" x14ac:dyDescent="0.25">
      <c r="A498" s="2">
        <v>2022</v>
      </c>
      <c r="B498" s="2" t="s">
        <v>9</v>
      </c>
      <c r="C498" s="2" t="s">
        <v>14</v>
      </c>
      <c r="D498" s="3" t="s">
        <v>37</v>
      </c>
      <c r="E498" s="4">
        <v>2498</v>
      </c>
      <c r="F498" s="4">
        <v>9200</v>
      </c>
      <c r="G498" s="4">
        <v>8960</v>
      </c>
      <c r="H498" s="4">
        <v>1840</v>
      </c>
      <c r="I498" s="5" t="s">
        <v>40</v>
      </c>
      <c r="Q498" s="40" t="s">
        <v>95</v>
      </c>
      <c r="R498" s="40">
        <v>2020</v>
      </c>
      <c r="S498" s="40" t="s">
        <v>8</v>
      </c>
      <c r="T498" s="40" t="s">
        <v>101</v>
      </c>
      <c r="U498" s="40" t="s">
        <v>90</v>
      </c>
      <c r="V498" s="40" t="s">
        <v>91</v>
      </c>
      <c r="W498" s="40" t="s">
        <v>92</v>
      </c>
      <c r="X498" s="40" t="s">
        <v>102</v>
      </c>
      <c r="Y498" s="40" t="s">
        <v>94</v>
      </c>
      <c r="Z498" s="40">
        <v>304</v>
      </c>
      <c r="AA498" s="40">
        <v>526.24</v>
      </c>
    </row>
    <row r="499" spans="1:27" ht="18" customHeight="1" x14ac:dyDescent="0.25">
      <c r="A499" s="2">
        <v>2022</v>
      </c>
      <c r="B499" s="2" t="s">
        <v>9</v>
      </c>
      <c r="C499" s="2" t="s">
        <v>13</v>
      </c>
      <c r="D499" s="3" t="s">
        <v>35</v>
      </c>
      <c r="E499" s="4">
        <v>1245</v>
      </c>
      <c r="F499" s="4">
        <v>5263.78</v>
      </c>
      <c r="G499" s="4">
        <v>5126.4639999999999</v>
      </c>
      <c r="H499" s="4">
        <v>1052.7560000000001</v>
      </c>
      <c r="I499" s="5" t="s">
        <v>40</v>
      </c>
      <c r="Q499" s="40" t="s">
        <v>88</v>
      </c>
      <c r="R499" s="40">
        <v>2020</v>
      </c>
      <c r="S499" s="40" t="s">
        <v>8</v>
      </c>
      <c r="T499" s="40" t="s">
        <v>101</v>
      </c>
      <c r="U499" s="40" t="s">
        <v>90</v>
      </c>
      <c r="V499" s="40" t="s">
        <v>91</v>
      </c>
      <c r="W499" s="40" t="s">
        <v>92</v>
      </c>
      <c r="X499" s="40" t="s">
        <v>102</v>
      </c>
      <c r="Y499" s="40" t="s">
        <v>94</v>
      </c>
      <c r="Z499" s="40">
        <v>274</v>
      </c>
      <c r="AA499" s="40">
        <v>526.24</v>
      </c>
    </row>
    <row r="500" spans="1:27" ht="18" customHeight="1" x14ac:dyDescent="0.25">
      <c r="A500" s="2">
        <v>2022</v>
      </c>
      <c r="B500" s="2" t="s">
        <v>9</v>
      </c>
      <c r="C500" s="2" t="s">
        <v>38</v>
      </c>
      <c r="D500" s="6" t="s">
        <v>30</v>
      </c>
      <c r="E500" s="7">
        <v>644</v>
      </c>
      <c r="F500" s="7">
        <v>6605.0249999999996</v>
      </c>
      <c r="G500" s="7">
        <v>6432.72</v>
      </c>
      <c r="H500" s="4">
        <v>1321.0050000000001</v>
      </c>
      <c r="I500" s="5" t="s">
        <v>40</v>
      </c>
      <c r="Q500" s="40" t="s">
        <v>98</v>
      </c>
      <c r="R500" s="40">
        <v>2020</v>
      </c>
      <c r="S500" s="40" t="s">
        <v>8</v>
      </c>
      <c r="T500" s="40" t="s">
        <v>101</v>
      </c>
      <c r="U500" s="40" t="s">
        <v>90</v>
      </c>
      <c r="V500" s="40" t="s">
        <v>91</v>
      </c>
      <c r="W500" s="40" t="s">
        <v>92</v>
      </c>
      <c r="X500" s="40" t="s">
        <v>102</v>
      </c>
      <c r="Y500" s="40" t="s">
        <v>94</v>
      </c>
      <c r="Z500" s="40">
        <v>994</v>
      </c>
      <c r="AA500" s="40">
        <v>1421.42</v>
      </c>
    </row>
    <row r="501" spans="1:27" ht="18" customHeight="1" x14ac:dyDescent="0.25">
      <c r="A501" s="2">
        <v>2022</v>
      </c>
      <c r="B501" s="2" t="s">
        <v>9</v>
      </c>
      <c r="C501" s="2" t="s">
        <v>12</v>
      </c>
      <c r="D501" s="6" t="s">
        <v>29</v>
      </c>
      <c r="E501" s="7">
        <v>643</v>
      </c>
      <c r="F501" s="7">
        <v>8400</v>
      </c>
      <c r="G501" s="7">
        <v>7840</v>
      </c>
      <c r="H501" s="4">
        <v>1680</v>
      </c>
      <c r="I501" s="5" t="s">
        <v>40</v>
      </c>
      <c r="Q501" s="40" t="s">
        <v>95</v>
      </c>
      <c r="R501" s="40">
        <v>2020</v>
      </c>
      <c r="S501" s="40" t="s">
        <v>8</v>
      </c>
      <c r="T501" s="40" t="s">
        <v>101</v>
      </c>
      <c r="U501" s="40" t="s">
        <v>90</v>
      </c>
      <c r="V501" s="40" t="s">
        <v>91</v>
      </c>
      <c r="W501" s="40" t="s">
        <v>92</v>
      </c>
      <c r="X501" s="40" t="s">
        <v>102</v>
      </c>
      <c r="Y501" s="40" t="s">
        <v>94</v>
      </c>
      <c r="Z501" s="40">
        <v>1027</v>
      </c>
      <c r="AA501" s="40">
        <v>1468.6100000000001</v>
      </c>
    </row>
    <row r="502" spans="1:27" ht="18" customHeight="1" x14ac:dyDescent="0.25">
      <c r="A502" s="2">
        <v>2022</v>
      </c>
      <c r="B502" s="2" t="s">
        <v>9</v>
      </c>
      <c r="C502" s="2" t="s">
        <v>38</v>
      </c>
      <c r="D502" s="6" t="s">
        <v>31</v>
      </c>
      <c r="E502" s="7">
        <v>455</v>
      </c>
      <c r="F502" s="7">
        <v>5494.3200000000006</v>
      </c>
      <c r="G502" s="7">
        <v>5128.0320000000002</v>
      </c>
      <c r="H502" s="4">
        <v>1098.8640000000003</v>
      </c>
      <c r="I502" s="5" t="s">
        <v>40</v>
      </c>
      <c r="Q502" s="40" t="s">
        <v>88</v>
      </c>
      <c r="R502" s="40">
        <v>2020</v>
      </c>
      <c r="S502" s="40" t="s">
        <v>8</v>
      </c>
      <c r="T502" s="40" t="s">
        <v>101</v>
      </c>
      <c r="U502" s="40" t="s">
        <v>90</v>
      </c>
      <c r="V502" s="40" t="s">
        <v>91</v>
      </c>
      <c r="W502" s="40" t="s">
        <v>92</v>
      </c>
      <c r="X502" s="40" t="s">
        <v>102</v>
      </c>
      <c r="Y502" s="40" t="s">
        <v>94</v>
      </c>
      <c r="Z502" s="40">
        <v>276</v>
      </c>
      <c r="AA502" s="40">
        <v>394.68</v>
      </c>
    </row>
    <row r="503" spans="1:27" ht="18" customHeight="1" x14ac:dyDescent="0.25">
      <c r="A503" s="2">
        <v>2022</v>
      </c>
      <c r="B503" s="2" t="s">
        <v>9</v>
      </c>
      <c r="C503" s="2" t="s">
        <v>12</v>
      </c>
      <c r="D503" s="6" t="s">
        <v>28</v>
      </c>
      <c r="E503" s="8">
        <v>345</v>
      </c>
      <c r="F503" s="8">
        <v>8400</v>
      </c>
      <c r="G503" s="8">
        <v>7840</v>
      </c>
      <c r="H503" s="4">
        <v>1680</v>
      </c>
      <c r="I503" s="5" t="s">
        <v>40</v>
      </c>
      <c r="Q503" s="40" t="s">
        <v>88</v>
      </c>
      <c r="R503" s="40">
        <v>2020</v>
      </c>
      <c r="S503" s="40" t="s">
        <v>8</v>
      </c>
      <c r="T503" s="40" t="s">
        <v>101</v>
      </c>
      <c r="U503" s="40" t="s">
        <v>90</v>
      </c>
      <c r="V503" s="40" t="s">
        <v>91</v>
      </c>
      <c r="W503" s="40" t="s">
        <v>92</v>
      </c>
      <c r="X503" s="40" t="s">
        <v>102</v>
      </c>
      <c r="Y503" s="40" t="s">
        <v>94</v>
      </c>
      <c r="Z503" s="40">
        <v>303</v>
      </c>
      <c r="AA503" s="40">
        <v>433.28999999999996</v>
      </c>
    </row>
    <row r="504" spans="1:27" ht="18" customHeight="1" x14ac:dyDescent="0.25">
      <c r="A504" s="2">
        <v>2022</v>
      </c>
      <c r="B504" s="2" t="s">
        <v>9</v>
      </c>
      <c r="C504" s="2" t="s">
        <v>13</v>
      </c>
      <c r="D504" s="3" t="s">
        <v>33</v>
      </c>
      <c r="E504" s="4">
        <v>122</v>
      </c>
      <c r="F504" s="4">
        <v>120</v>
      </c>
      <c r="G504" s="4">
        <v>112</v>
      </c>
      <c r="H504" s="4">
        <v>24</v>
      </c>
      <c r="I504" s="5" t="s">
        <v>40</v>
      </c>
      <c r="Q504" s="40" t="s">
        <v>88</v>
      </c>
      <c r="R504" s="40">
        <v>2020</v>
      </c>
      <c r="S504" s="40" t="s">
        <v>8</v>
      </c>
      <c r="T504" s="40" t="s">
        <v>101</v>
      </c>
      <c r="U504" s="40" t="s">
        <v>90</v>
      </c>
      <c r="V504" s="40" t="s">
        <v>91</v>
      </c>
      <c r="W504" s="40" t="s">
        <v>92</v>
      </c>
      <c r="X504" s="40" t="s">
        <v>102</v>
      </c>
      <c r="Y504" s="40" t="s">
        <v>94</v>
      </c>
      <c r="Z504" s="40">
        <v>351</v>
      </c>
      <c r="AA504" s="40">
        <v>501.93</v>
      </c>
    </row>
    <row r="505" spans="1:27" ht="18" customHeight="1" x14ac:dyDescent="0.25">
      <c r="A505" s="2">
        <v>2022</v>
      </c>
      <c r="B505" s="2" t="s">
        <v>9</v>
      </c>
      <c r="C505" s="2" t="s">
        <v>15</v>
      </c>
      <c r="D505" s="6" t="s">
        <v>26</v>
      </c>
      <c r="E505" s="7">
        <v>78</v>
      </c>
      <c r="F505" s="7">
        <v>2517.46</v>
      </c>
      <c r="G505" s="7">
        <v>5126.4639999999999</v>
      </c>
      <c r="H505" s="4">
        <v>503.49200000000002</v>
      </c>
      <c r="I505" s="5" t="s">
        <v>40</v>
      </c>
      <c r="Q505" s="40" t="s">
        <v>98</v>
      </c>
      <c r="R505" s="40">
        <v>2020</v>
      </c>
      <c r="S505" s="40" t="s">
        <v>8</v>
      </c>
      <c r="T505" s="40" t="s">
        <v>101</v>
      </c>
      <c r="U505" s="40" t="s">
        <v>90</v>
      </c>
      <c r="V505" s="40" t="s">
        <v>91</v>
      </c>
      <c r="W505" s="40" t="s">
        <v>92</v>
      </c>
      <c r="X505" s="40" t="s">
        <v>102</v>
      </c>
      <c r="Y505" s="40" t="s">
        <v>94</v>
      </c>
      <c r="Z505" s="40">
        <v>273</v>
      </c>
      <c r="AA505" s="40">
        <v>390.39</v>
      </c>
    </row>
    <row r="506" spans="1:27" ht="18" customHeight="1" x14ac:dyDescent="0.25">
      <c r="A506" s="2">
        <v>2022</v>
      </c>
      <c r="B506" s="2" t="s">
        <v>9</v>
      </c>
      <c r="C506" s="2" t="s">
        <v>15</v>
      </c>
      <c r="D506" s="6" t="s">
        <v>24</v>
      </c>
      <c r="E506" s="7">
        <v>76</v>
      </c>
      <c r="F506" s="7">
        <v>2517.2949999999996</v>
      </c>
      <c r="G506" s="7">
        <v>5126.1279999999997</v>
      </c>
      <c r="H506" s="4">
        <v>503.45899999999995</v>
      </c>
      <c r="I506" s="5" t="s">
        <v>40</v>
      </c>
      <c r="Q506" s="40" t="s">
        <v>88</v>
      </c>
      <c r="R506" s="40">
        <v>2020</v>
      </c>
      <c r="S506" s="40" t="s">
        <v>8</v>
      </c>
      <c r="T506" s="40" t="s">
        <v>101</v>
      </c>
      <c r="U506" s="40" t="s">
        <v>90</v>
      </c>
      <c r="V506" s="40" t="s">
        <v>91</v>
      </c>
      <c r="W506" s="40" t="s">
        <v>92</v>
      </c>
      <c r="X506" s="40" t="s">
        <v>102</v>
      </c>
      <c r="Y506" s="40" t="s">
        <v>94</v>
      </c>
      <c r="Z506" s="40">
        <v>775</v>
      </c>
      <c r="AA506" s="40">
        <v>1108.25</v>
      </c>
    </row>
    <row r="507" spans="1:27" ht="18" customHeight="1" x14ac:dyDescent="0.25">
      <c r="A507" s="2">
        <v>2022</v>
      </c>
      <c r="B507" s="2" t="s">
        <v>9</v>
      </c>
      <c r="C507" s="2" t="s">
        <v>15</v>
      </c>
      <c r="D507" s="6" t="s">
        <v>25</v>
      </c>
      <c r="E507" s="7">
        <v>46</v>
      </c>
      <c r="F507" s="7">
        <v>110</v>
      </c>
      <c r="G507" s="7">
        <v>224</v>
      </c>
      <c r="H507" s="4">
        <v>22</v>
      </c>
      <c r="I507" s="5" t="s">
        <v>40</v>
      </c>
      <c r="Q507" s="40" t="s">
        <v>88</v>
      </c>
      <c r="R507" s="40">
        <v>2020</v>
      </c>
      <c r="S507" s="40" t="s">
        <v>8</v>
      </c>
      <c r="T507" s="40" t="s">
        <v>101</v>
      </c>
      <c r="U507" s="40" t="s">
        <v>90</v>
      </c>
      <c r="V507" s="40" t="s">
        <v>91</v>
      </c>
      <c r="W507" s="40" t="s">
        <v>92</v>
      </c>
      <c r="X507" s="40" t="s">
        <v>102</v>
      </c>
      <c r="Y507" s="40" t="s">
        <v>94</v>
      </c>
      <c r="Z507" s="40">
        <v>808</v>
      </c>
      <c r="AA507" s="40">
        <v>1155.44</v>
      </c>
    </row>
    <row r="508" spans="1:27" ht="18" customHeight="1" x14ac:dyDescent="0.25">
      <c r="A508" s="2">
        <v>2022</v>
      </c>
      <c r="B508" s="2" t="s">
        <v>9</v>
      </c>
      <c r="C508" s="2" t="s">
        <v>15</v>
      </c>
      <c r="D508" s="6" t="s">
        <v>23</v>
      </c>
      <c r="E508" s="7">
        <v>34</v>
      </c>
      <c r="F508" s="7">
        <v>2517.2400000000002</v>
      </c>
      <c r="G508" s="7">
        <v>5126.0160000000005</v>
      </c>
      <c r="H508" s="4">
        <v>503.44800000000009</v>
      </c>
      <c r="I508" s="5" t="s">
        <v>40</v>
      </c>
      <c r="Q508" s="40" t="s">
        <v>95</v>
      </c>
      <c r="R508" s="40">
        <v>2020</v>
      </c>
      <c r="S508" s="40" t="s">
        <v>8</v>
      </c>
      <c r="T508" s="40" t="s">
        <v>101</v>
      </c>
      <c r="U508" s="40" t="s">
        <v>90</v>
      </c>
      <c r="V508" s="40" t="s">
        <v>91</v>
      </c>
      <c r="W508" s="40" t="s">
        <v>92</v>
      </c>
      <c r="X508" s="40" t="s">
        <v>102</v>
      </c>
      <c r="Y508" s="40" t="s">
        <v>94</v>
      </c>
      <c r="Z508" s="40">
        <v>861</v>
      </c>
      <c r="AA508" s="40">
        <v>1231.23</v>
      </c>
    </row>
    <row r="509" spans="1:27" ht="18" customHeight="1" x14ac:dyDescent="0.25">
      <c r="A509" s="2">
        <v>2022</v>
      </c>
      <c r="B509" s="2" t="s">
        <v>9</v>
      </c>
      <c r="C509" s="2" t="s">
        <v>13</v>
      </c>
      <c r="D509" s="3" t="s">
        <v>34</v>
      </c>
      <c r="E509" s="4">
        <v>7</v>
      </c>
      <c r="F509" s="4">
        <v>220</v>
      </c>
      <c r="G509" s="4">
        <v>224</v>
      </c>
      <c r="H509" s="4">
        <v>44</v>
      </c>
      <c r="I509" s="5" t="s">
        <v>40</v>
      </c>
      <c r="Q509" s="40" t="s">
        <v>88</v>
      </c>
      <c r="R509" s="40">
        <v>2020</v>
      </c>
      <c r="S509" s="40" t="s">
        <v>8</v>
      </c>
      <c r="T509" s="40" t="s">
        <v>101</v>
      </c>
      <c r="U509" s="40" t="s">
        <v>90</v>
      </c>
      <c r="V509" s="40" t="s">
        <v>91</v>
      </c>
      <c r="W509" s="40" t="s">
        <v>92</v>
      </c>
      <c r="X509" s="40" t="s">
        <v>102</v>
      </c>
      <c r="Y509" s="40" t="s">
        <v>94</v>
      </c>
      <c r="Z509" s="40">
        <v>305</v>
      </c>
      <c r="AA509" s="40">
        <v>436.15</v>
      </c>
    </row>
    <row r="510" spans="1:27" ht="18" customHeight="1" x14ac:dyDescent="0.25">
      <c r="A510" s="2">
        <v>2022</v>
      </c>
      <c r="B510" s="2" t="s">
        <v>9</v>
      </c>
      <c r="C510" s="2" t="s">
        <v>15</v>
      </c>
      <c r="D510" s="6" t="s">
        <v>27</v>
      </c>
      <c r="E510" s="7">
        <v>3</v>
      </c>
      <c r="F510" s="7">
        <v>2517.5150000000003</v>
      </c>
      <c r="G510" s="7">
        <v>5126.576</v>
      </c>
      <c r="H510" s="4">
        <v>503.5030000000001</v>
      </c>
      <c r="I510" s="5" t="s">
        <v>40</v>
      </c>
      <c r="Q510" s="40" t="s">
        <v>88</v>
      </c>
      <c r="R510" s="40">
        <v>2020</v>
      </c>
      <c r="S510" s="40" t="s">
        <v>8</v>
      </c>
      <c r="T510" s="40" t="s">
        <v>101</v>
      </c>
      <c r="U510" s="40" t="s">
        <v>90</v>
      </c>
      <c r="V510" s="40" t="s">
        <v>91</v>
      </c>
      <c r="W510" s="40" t="s">
        <v>92</v>
      </c>
      <c r="X510" s="40" t="s">
        <v>102</v>
      </c>
      <c r="Y510" s="40" t="s">
        <v>94</v>
      </c>
      <c r="Z510" s="40">
        <v>347</v>
      </c>
      <c r="AA510" s="40">
        <v>496.21000000000004</v>
      </c>
    </row>
    <row r="511" spans="1:27" ht="18" customHeight="1" x14ac:dyDescent="0.25">
      <c r="A511" s="2">
        <v>2022</v>
      </c>
      <c r="B511" s="2" t="s">
        <v>9</v>
      </c>
      <c r="C511" s="2" t="s">
        <v>32</v>
      </c>
      <c r="D511" s="6" t="s">
        <v>32</v>
      </c>
      <c r="E511" s="7">
        <v>2</v>
      </c>
      <c r="F511" s="7">
        <v>7260</v>
      </c>
      <c r="G511" s="7">
        <v>7392</v>
      </c>
      <c r="H511" s="4">
        <v>1452</v>
      </c>
      <c r="I511" s="5" t="s">
        <v>40</v>
      </c>
      <c r="Q511" s="40" t="s">
        <v>95</v>
      </c>
      <c r="R511" s="40">
        <v>2020</v>
      </c>
      <c r="S511" s="40" t="s">
        <v>8</v>
      </c>
      <c r="T511" s="40" t="s">
        <v>101</v>
      </c>
      <c r="U511" s="40" t="s">
        <v>90</v>
      </c>
      <c r="V511" s="40" t="s">
        <v>91</v>
      </c>
      <c r="W511" s="40" t="s">
        <v>92</v>
      </c>
      <c r="X511" s="40" t="s">
        <v>102</v>
      </c>
      <c r="Y511" s="40" t="s">
        <v>94</v>
      </c>
      <c r="Z511" s="40">
        <v>1111</v>
      </c>
      <c r="AA511" s="40">
        <v>1588.73</v>
      </c>
    </row>
    <row r="512" spans="1:27" ht="18" customHeight="1" x14ac:dyDescent="0.25">
      <c r="A512" s="2">
        <v>2022</v>
      </c>
      <c r="B512" s="2" t="s">
        <v>10</v>
      </c>
      <c r="C512" s="2" t="s">
        <v>14</v>
      </c>
      <c r="D512" s="3" t="s">
        <v>36</v>
      </c>
      <c r="E512" s="4">
        <v>3566</v>
      </c>
      <c r="F512" s="4">
        <v>5263.8950000000004</v>
      </c>
      <c r="G512" s="4">
        <v>5126.576</v>
      </c>
      <c r="H512" s="4">
        <v>1052.7790000000002</v>
      </c>
      <c r="I512" s="5" t="s">
        <v>40</v>
      </c>
      <c r="Q512" s="40" t="s">
        <v>95</v>
      </c>
      <c r="R512" s="40">
        <v>2020</v>
      </c>
      <c r="S512" s="40" t="s">
        <v>3</v>
      </c>
      <c r="T512" s="40" t="s">
        <v>89</v>
      </c>
      <c r="U512" s="40" t="s">
        <v>103</v>
      </c>
      <c r="V512" s="40" t="s">
        <v>104</v>
      </c>
      <c r="W512" s="40" t="s">
        <v>100</v>
      </c>
      <c r="X512" s="40" t="s">
        <v>102</v>
      </c>
      <c r="Y512" s="40" t="s">
        <v>94</v>
      </c>
      <c r="Z512" s="40">
        <v>352</v>
      </c>
      <c r="AA512" s="40">
        <v>503.36</v>
      </c>
    </row>
    <row r="513" spans="1:27" ht="18" customHeight="1" x14ac:dyDescent="0.25">
      <c r="A513" s="2">
        <v>2022</v>
      </c>
      <c r="B513" s="2" t="s">
        <v>10</v>
      </c>
      <c r="C513" s="2" t="s">
        <v>14</v>
      </c>
      <c r="D513" s="3" t="s">
        <v>37</v>
      </c>
      <c r="E513" s="4">
        <v>2498</v>
      </c>
      <c r="F513" s="4">
        <v>8800</v>
      </c>
      <c r="G513" s="4">
        <v>8960</v>
      </c>
      <c r="H513" s="4">
        <v>1760</v>
      </c>
      <c r="I513" s="5" t="s">
        <v>40</v>
      </c>
      <c r="Q513" s="40" t="s">
        <v>95</v>
      </c>
      <c r="R513" s="40">
        <v>2020</v>
      </c>
      <c r="S513" s="40" t="s">
        <v>3</v>
      </c>
      <c r="T513" s="40" t="s">
        <v>89</v>
      </c>
      <c r="U513" s="40" t="s">
        <v>103</v>
      </c>
      <c r="V513" s="40" t="s">
        <v>104</v>
      </c>
      <c r="W513" s="40" t="s">
        <v>100</v>
      </c>
      <c r="X513" s="40" t="s">
        <v>102</v>
      </c>
      <c r="Y513" s="40" t="s">
        <v>94</v>
      </c>
      <c r="Z513" s="40">
        <v>346</v>
      </c>
      <c r="AA513" s="40">
        <v>494.78</v>
      </c>
    </row>
    <row r="514" spans="1:27" ht="18" customHeight="1" x14ac:dyDescent="0.25">
      <c r="A514" s="2">
        <v>2022</v>
      </c>
      <c r="B514" s="2" t="s">
        <v>10</v>
      </c>
      <c r="C514" s="2" t="s">
        <v>13</v>
      </c>
      <c r="D514" s="3" t="s">
        <v>35</v>
      </c>
      <c r="E514" s="4">
        <v>1245</v>
      </c>
      <c r="F514" s="4">
        <v>5034.92</v>
      </c>
      <c r="G514" s="4">
        <v>5126.4639999999999</v>
      </c>
      <c r="H514" s="4">
        <v>1006.984</v>
      </c>
      <c r="I514" s="5" t="s">
        <v>40</v>
      </c>
      <c r="Q514" s="40" t="s">
        <v>95</v>
      </c>
      <c r="R514" s="40">
        <v>2020</v>
      </c>
      <c r="S514" s="40" t="s">
        <v>3</v>
      </c>
      <c r="T514" s="40" t="s">
        <v>89</v>
      </c>
      <c r="U514" s="40" t="s">
        <v>103</v>
      </c>
      <c r="V514" s="40" t="s">
        <v>104</v>
      </c>
      <c r="W514" s="40" t="s">
        <v>100</v>
      </c>
      <c r="X514" s="40" t="s">
        <v>102</v>
      </c>
      <c r="Y514" s="40" t="s">
        <v>94</v>
      </c>
      <c r="Z514" s="40">
        <v>340</v>
      </c>
      <c r="AA514" s="40">
        <v>486.2</v>
      </c>
    </row>
    <row r="515" spans="1:27" ht="18" customHeight="1" x14ac:dyDescent="0.25">
      <c r="A515" s="2">
        <v>2022</v>
      </c>
      <c r="B515" s="2" t="s">
        <v>10</v>
      </c>
      <c r="C515" s="2" t="s">
        <v>38</v>
      </c>
      <c r="D515" s="6" t="s">
        <v>30</v>
      </c>
      <c r="E515" s="7">
        <v>644</v>
      </c>
      <c r="F515" s="7">
        <v>6317.85</v>
      </c>
      <c r="G515" s="7">
        <v>6432.72</v>
      </c>
      <c r="H515" s="4">
        <v>1263.5700000000002</v>
      </c>
      <c r="I515" s="5" t="s">
        <v>40</v>
      </c>
      <c r="Q515" s="40" t="s">
        <v>97</v>
      </c>
      <c r="R515" s="40">
        <v>2020</v>
      </c>
      <c r="S515" s="40" t="s">
        <v>3</v>
      </c>
      <c r="T515" s="40" t="s">
        <v>89</v>
      </c>
      <c r="U515" s="40" t="s">
        <v>103</v>
      </c>
      <c r="V515" s="40" t="s">
        <v>104</v>
      </c>
      <c r="W515" s="40" t="s">
        <v>100</v>
      </c>
      <c r="X515" s="40" t="s">
        <v>102</v>
      </c>
      <c r="Y515" s="40" t="s">
        <v>94</v>
      </c>
      <c r="Z515" s="40">
        <v>349</v>
      </c>
      <c r="AA515" s="40">
        <v>499.07</v>
      </c>
    </row>
    <row r="516" spans="1:27" ht="18" customHeight="1" x14ac:dyDescent="0.25">
      <c r="A516" s="2">
        <v>2022</v>
      </c>
      <c r="B516" s="2" t="s">
        <v>10</v>
      </c>
      <c r="C516" s="2" t="s">
        <v>12</v>
      </c>
      <c r="D516" s="6" t="s">
        <v>29</v>
      </c>
      <c r="E516" s="7">
        <v>643</v>
      </c>
      <c r="F516" s="7">
        <v>7700</v>
      </c>
      <c r="G516" s="7">
        <v>7840</v>
      </c>
      <c r="H516" s="4">
        <v>1540</v>
      </c>
      <c r="I516" s="5" t="s">
        <v>40</v>
      </c>
      <c r="Q516" s="40" t="s">
        <v>88</v>
      </c>
      <c r="R516" s="40">
        <v>2020</v>
      </c>
      <c r="S516" s="40" t="s">
        <v>3</v>
      </c>
      <c r="T516" s="40" t="s">
        <v>89</v>
      </c>
      <c r="U516" s="40" t="s">
        <v>103</v>
      </c>
      <c r="V516" s="40" t="s">
        <v>104</v>
      </c>
      <c r="W516" s="40" t="s">
        <v>100</v>
      </c>
      <c r="X516" s="40" t="s">
        <v>102</v>
      </c>
      <c r="Y516" s="40" t="s">
        <v>94</v>
      </c>
      <c r="Z516" s="40">
        <v>343</v>
      </c>
      <c r="AA516" s="40">
        <v>490.49</v>
      </c>
    </row>
    <row r="517" spans="1:27" ht="18" customHeight="1" x14ac:dyDescent="0.25">
      <c r="A517" s="2">
        <v>2022</v>
      </c>
      <c r="B517" s="2" t="s">
        <v>10</v>
      </c>
      <c r="C517" s="2" t="s">
        <v>38</v>
      </c>
      <c r="D517" s="6" t="s">
        <v>31</v>
      </c>
      <c r="E517" s="7">
        <v>455</v>
      </c>
      <c r="F517" s="7">
        <v>5036.46</v>
      </c>
      <c r="G517" s="7">
        <v>5128.0320000000002</v>
      </c>
      <c r="H517" s="4">
        <v>1007.292</v>
      </c>
      <c r="I517" s="5" t="s">
        <v>40</v>
      </c>
      <c r="Q517" s="40" t="s">
        <v>98</v>
      </c>
      <c r="R517" s="40">
        <v>2020</v>
      </c>
      <c r="S517" s="40" t="s">
        <v>7</v>
      </c>
      <c r="T517" s="40" t="s">
        <v>89</v>
      </c>
      <c r="U517" s="40" t="s">
        <v>103</v>
      </c>
      <c r="V517" s="40" t="s">
        <v>104</v>
      </c>
      <c r="W517" s="40" t="s">
        <v>100</v>
      </c>
      <c r="X517" s="40" t="s">
        <v>102</v>
      </c>
      <c r="Y517" s="40" t="s">
        <v>105</v>
      </c>
      <c r="Z517" s="40">
        <v>286</v>
      </c>
      <c r="AA517" s="40">
        <v>408.98</v>
      </c>
    </row>
    <row r="518" spans="1:27" ht="18" customHeight="1" x14ac:dyDescent="0.25">
      <c r="A518" s="2">
        <v>2022</v>
      </c>
      <c r="B518" s="2" t="s">
        <v>10</v>
      </c>
      <c r="C518" s="2" t="s">
        <v>12</v>
      </c>
      <c r="D518" s="6" t="s">
        <v>28</v>
      </c>
      <c r="E518" s="8">
        <v>345</v>
      </c>
      <c r="F518" s="8">
        <v>7700</v>
      </c>
      <c r="G518" s="8">
        <v>7840</v>
      </c>
      <c r="H518" s="4">
        <v>1540</v>
      </c>
      <c r="I518" s="5" t="s">
        <v>40</v>
      </c>
      <c r="Q518" s="40" t="s">
        <v>95</v>
      </c>
      <c r="R518" s="40">
        <v>2020</v>
      </c>
      <c r="S518" s="40" t="s">
        <v>7</v>
      </c>
      <c r="T518" s="40" t="s">
        <v>89</v>
      </c>
      <c r="U518" s="40" t="s">
        <v>103</v>
      </c>
      <c r="V518" s="40" t="s">
        <v>104</v>
      </c>
      <c r="W518" s="40" t="s">
        <v>100</v>
      </c>
      <c r="X518" s="40" t="s">
        <v>102</v>
      </c>
      <c r="Y518" s="40" t="s">
        <v>105</v>
      </c>
      <c r="Z518" s="40">
        <v>280</v>
      </c>
      <c r="AA518" s="40">
        <v>400.4</v>
      </c>
    </row>
    <row r="519" spans="1:27" ht="18" customHeight="1" x14ac:dyDescent="0.25">
      <c r="A519" s="2">
        <v>2022</v>
      </c>
      <c r="B519" s="2" t="s">
        <v>10</v>
      </c>
      <c r="C519" s="2" t="s">
        <v>13</v>
      </c>
      <c r="D519" s="3" t="s">
        <v>33</v>
      </c>
      <c r="E519" s="4">
        <v>122</v>
      </c>
      <c r="F519" s="4">
        <v>110</v>
      </c>
      <c r="G519" s="4">
        <v>112</v>
      </c>
      <c r="H519" s="4">
        <v>22</v>
      </c>
      <c r="I519" s="5" t="s">
        <v>40</v>
      </c>
      <c r="Q519" s="40" t="s">
        <v>88</v>
      </c>
      <c r="R519" s="40">
        <v>2020</v>
      </c>
      <c r="S519" s="40" t="s">
        <v>7</v>
      </c>
      <c r="T519" s="40" t="s">
        <v>89</v>
      </c>
      <c r="U519" s="40" t="s">
        <v>103</v>
      </c>
      <c r="V519" s="40" t="s">
        <v>104</v>
      </c>
      <c r="W519" s="40" t="s">
        <v>100</v>
      </c>
      <c r="X519" s="40" t="s">
        <v>102</v>
      </c>
      <c r="Y519" s="40" t="s">
        <v>105</v>
      </c>
      <c r="Z519" s="40">
        <v>289</v>
      </c>
      <c r="AA519" s="40">
        <v>413.27</v>
      </c>
    </row>
    <row r="520" spans="1:27" ht="18" customHeight="1" x14ac:dyDescent="0.25">
      <c r="A520" s="2">
        <v>2022</v>
      </c>
      <c r="B520" s="2" t="s">
        <v>10</v>
      </c>
      <c r="C520" s="2" t="s">
        <v>15</v>
      </c>
      <c r="D520" s="6" t="s">
        <v>26</v>
      </c>
      <c r="E520" s="7">
        <v>78</v>
      </c>
      <c r="F520" s="7">
        <v>2517.46</v>
      </c>
      <c r="G520" s="7">
        <v>5126.4639999999999</v>
      </c>
      <c r="H520" s="4">
        <v>503.49200000000002</v>
      </c>
      <c r="I520" s="5" t="s">
        <v>40</v>
      </c>
      <c r="Q520" s="40" t="s">
        <v>97</v>
      </c>
      <c r="R520" s="40">
        <v>2020</v>
      </c>
      <c r="S520" s="40" t="s">
        <v>7</v>
      </c>
      <c r="T520" s="40" t="s">
        <v>89</v>
      </c>
      <c r="U520" s="40" t="s">
        <v>103</v>
      </c>
      <c r="V520" s="40" t="s">
        <v>104</v>
      </c>
      <c r="W520" s="40" t="s">
        <v>100</v>
      </c>
      <c r="X520" s="40" t="s">
        <v>102</v>
      </c>
      <c r="Y520" s="40" t="s">
        <v>105</v>
      </c>
      <c r="Z520" s="40">
        <v>283</v>
      </c>
      <c r="AA520" s="40">
        <v>404.69</v>
      </c>
    </row>
    <row r="521" spans="1:27" ht="18" customHeight="1" x14ac:dyDescent="0.25">
      <c r="A521" s="2">
        <v>2022</v>
      </c>
      <c r="B521" s="2" t="s">
        <v>10</v>
      </c>
      <c r="C521" s="2" t="s">
        <v>15</v>
      </c>
      <c r="D521" s="6" t="s">
        <v>24</v>
      </c>
      <c r="E521" s="7">
        <v>76</v>
      </c>
      <c r="F521" s="7">
        <v>2288.4499999999998</v>
      </c>
      <c r="G521" s="7">
        <v>5126.1279999999997</v>
      </c>
      <c r="H521" s="4">
        <v>457.69</v>
      </c>
      <c r="I521" s="5" t="s">
        <v>40</v>
      </c>
      <c r="Q521" s="40" t="s">
        <v>88</v>
      </c>
      <c r="R521" s="40">
        <v>2020</v>
      </c>
      <c r="S521" s="40" t="s">
        <v>7</v>
      </c>
      <c r="T521" s="40" t="s">
        <v>89</v>
      </c>
      <c r="U521" s="40" t="s">
        <v>103</v>
      </c>
      <c r="V521" s="40" t="s">
        <v>104</v>
      </c>
      <c r="W521" s="40" t="s">
        <v>100</v>
      </c>
      <c r="X521" s="40" t="s">
        <v>102</v>
      </c>
      <c r="Y521" s="40" t="s">
        <v>105</v>
      </c>
      <c r="Z521" s="40">
        <v>277</v>
      </c>
      <c r="AA521" s="40">
        <v>396.11</v>
      </c>
    </row>
    <row r="522" spans="1:27" ht="18" customHeight="1" x14ac:dyDescent="0.25">
      <c r="A522" s="2">
        <v>2022</v>
      </c>
      <c r="B522" s="2" t="s">
        <v>10</v>
      </c>
      <c r="C522" s="2" t="s">
        <v>15</v>
      </c>
      <c r="D522" s="6" t="s">
        <v>25</v>
      </c>
      <c r="E522" s="7">
        <v>46</v>
      </c>
      <c r="F522" s="7">
        <v>100</v>
      </c>
      <c r="G522" s="7">
        <v>224</v>
      </c>
      <c r="H522" s="4">
        <v>20</v>
      </c>
      <c r="I522" s="5" t="s">
        <v>40</v>
      </c>
      <c r="Q522" s="40" t="s">
        <v>95</v>
      </c>
      <c r="R522" s="40">
        <v>2020</v>
      </c>
      <c r="S522" s="40" t="s">
        <v>11</v>
      </c>
      <c r="T522" s="40" t="s">
        <v>89</v>
      </c>
      <c r="U522" s="40" t="s">
        <v>103</v>
      </c>
      <c r="V522" s="40" t="s">
        <v>104</v>
      </c>
      <c r="W522" s="40" t="s">
        <v>100</v>
      </c>
      <c r="X522" s="40" t="s">
        <v>102</v>
      </c>
      <c r="Y522" s="40" t="s">
        <v>94</v>
      </c>
      <c r="Z522" s="40">
        <v>226</v>
      </c>
      <c r="AA522" s="40">
        <v>323.18</v>
      </c>
    </row>
    <row r="523" spans="1:27" ht="18" customHeight="1" x14ac:dyDescent="0.25">
      <c r="A523" s="2">
        <v>2022</v>
      </c>
      <c r="B523" s="2" t="s">
        <v>10</v>
      </c>
      <c r="C523" s="2" t="s">
        <v>15</v>
      </c>
      <c r="D523" s="6" t="s">
        <v>23</v>
      </c>
      <c r="E523" s="7">
        <v>34</v>
      </c>
      <c r="F523" s="7">
        <v>2288.4</v>
      </c>
      <c r="G523" s="7">
        <v>5126.0160000000005</v>
      </c>
      <c r="H523" s="4">
        <v>457.68000000000006</v>
      </c>
      <c r="I523" s="5" t="s">
        <v>42</v>
      </c>
      <c r="Q523" s="40" t="s">
        <v>88</v>
      </c>
      <c r="R523" s="40">
        <v>2020</v>
      </c>
      <c r="S523" s="40" t="s">
        <v>11</v>
      </c>
      <c r="T523" s="40" t="s">
        <v>89</v>
      </c>
      <c r="U523" s="40" t="s">
        <v>103</v>
      </c>
      <c r="V523" s="40" t="s">
        <v>104</v>
      </c>
      <c r="W523" s="40" t="s">
        <v>100</v>
      </c>
      <c r="X523" s="40" t="s">
        <v>93</v>
      </c>
      <c r="Y523" s="40" t="s">
        <v>94</v>
      </c>
      <c r="Z523" s="40">
        <v>220</v>
      </c>
      <c r="AA523" s="40">
        <v>314.60000000000002</v>
      </c>
    </row>
    <row r="524" spans="1:27" ht="18" customHeight="1" x14ac:dyDescent="0.25">
      <c r="A524" s="2">
        <v>2022</v>
      </c>
      <c r="B524" s="2" t="s">
        <v>10</v>
      </c>
      <c r="C524" s="2" t="s">
        <v>13</v>
      </c>
      <c r="D524" s="3" t="s">
        <v>34</v>
      </c>
      <c r="E524" s="4">
        <v>7</v>
      </c>
      <c r="F524" s="4">
        <v>200</v>
      </c>
      <c r="G524" s="4">
        <v>224</v>
      </c>
      <c r="H524" s="4">
        <v>40</v>
      </c>
      <c r="I524" s="5" t="s">
        <v>42</v>
      </c>
      <c r="Q524" s="40" t="s">
        <v>97</v>
      </c>
      <c r="R524" s="40">
        <v>2020</v>
      </c>
      <c r="S524" s="40" t="s">
        <v>11</v>
      </c>
      <c r="T524" s="40" t="s">
        <v>89</v>
      </c>
      <c r="U524" s="40" t="s">
        <v>103</v>
      </c>
      <c r="V524" s="40" t="s">
        <v>104</v>
      </c>
      <c r="W524" s="40" t="s">
        <v>100</v>
      </c>
      <c r="X524" s="40" t="s">
        <v>93</v>
      </c>
      <c r="Y524" s="40" t="s">
        <v>94</v>
      </c>
      <c r="Z524" s="40">
        <v>214</v>
      </c>
      <c r="AA524" s="40">
        <v>306.02</v>
      </c>
    </row>
    <row r="525" spans="1:27" ht="18" customHeight="1" x14ac:dyDescent="0.25">
      <c r="A525" s="2">
        <v>2022</v>
      </c>
      <c r="B525" s="2" t="s">
        <v>10</v>
      </c>
      <c r="C525" s="2" t="s">
        <v>15</v>
      </c>
      <c r="D525" s="6" t="s">
        <v>27</v>
      </c>
      <c r="E525" s="7">
        <v>3</v>
      </c>
      <c r="F525" s="7">
        <v>2288.65</v>
      </c>
      <c r="G525" s="7">
        <v>5126.576</v>
      </c>
      <c r="H525" s="4">
        <v>457.73</v>
      </c>
      <c r="I525" s="5" t="s">
        <v>42</v>
      </c>
      <c r="Q525" s="40" t="s">
        <v>88</v>
      </c>
      <c r="R525" s="40">
        <v>2020</v>
      </c>
      <c r="S525" s="40" t="s">
        <v>11</v>
      </c>
      <c r="T525" s="40" t="s">
        <v>89</v>
      </c>
      <c r="U525" s="40" t="s">
        <v>103</v>
      </c>
      <c r="V525" s="40" t="s">
        <v>104</v>
      </c>
      <c r="W525" s="40" t="s">
        <v>100</v>
      </c>
      <c r="X525" s="40" t="s">
        <v>93</v>
      </c>
      <c r="Y525" s="40" t="s">
        <v>94</v>
      </c>
      <c r="Z525" s="40">
        <v>223</v>
      </c>
      <c r="AA525" s="40">
        <v>318.89</v>
      </c>
    </row>
    <row r="526" spans="1:27" ht="18" customHeight="1" x14ac:dyDescent="0.25">
      <c r="A526" s="2">
        <v>2022</v>
      </c>
      <c r="B526" s="2" t="s">
        <v>10</v>
      </c>
      <c r="C526" s="2" t="s">
        <v>32</v>
      </c>
      <c r="D526" s="6" t="s">
        <v>32</v>
      </c>
      <c r="E526" s="7">
        <v>2</v>
      </c>
      <c r="F526" s="7">
        <v>6600</v>
      </c>
      <c r="G526" s="7">
        <v>7392</v>
      </c>
      <c r="H526" s="4">
        <v>1320</v>
      </c>
      <c r="I526" s="5" t="s">
        <v>42</v>
      </c>
      <c r="Q526" s="40" t="s">
        <v>97</v>
      </c>
      <c r="R526" s="40">
        <v>2020</v>
      </c>
      <c r="S526" s="40" t="s">
        <v>11</v>
      </c>
      <c r="T526" s="40" t="s">
        <v>89</v>
      </c>
      <c r="U526" s="40" t="s">
        <v>103</v>
      </c>
      <c r="V526" s="40" t="s">
        <v>104</v>
      </c>
      <c r="W526" s="40" t="s">
        <v>100</v>
      </c>
      <c r="X526" s="40" t="s">
        <v>93</v>
      </c>
      <c r="Y526" s="40" t="s">
        <v>94</v>
      </c>
      <c r="Z526" s="40">
        <v>217</v>
      </c>
      <c r="AA526" s="40">
        <v>310.31</v>
      </c>
    </row>
    <row r="527" spans="1:27" ht="18" customHeight="1" x14ac:dyDescent="0.25">
      <c r="A527" s="2">
        <v>2022</v>
      </c>
      <c r="B527" s="2" t="s">
        <v>11</v>
      </c>
      <c r="C527" s="2" t="s">
        <v>14</v>
      </c>
      <c r="D527" s="3" t="s">
        <v>36</v>
      </c>
      <c r="E527" s="4">
        <v>3566</v>
      </c>
      <c r="F527" s="4">
        <v>4577.3</v>
      </c>
      <c r="G527" s="4">
        <v>5126.576</v>
      </c>
      <c r="H527" s="4">
        <v>915.46</v>
      </c>
      <c r="I527" s="5" t="s">
        <v>42</v>
      </c>
      <c r="Q527" s="40" t="s">
        <v>88</v>
      </c>
      <c r="R527" s="40">
        <v>2020</v>
      </c>
      <c r="S527" s="40" t="s">
        <v>11</v>
      </c>
      <c r="T527" s="40" t="s">
        <v>89</v>
      </c>
      <c r="U527" s="40" t="s">
        <v>103</v>
      </c>
      <c r="V527" s="40" t="s">
        <v>104</v>
      </c>
      <c r="W527" s="40" t="s">
        <v>100</v>
      </c>
      <c r="X527" s="40" t="s">
        <v>93</v>
      </c>
      <c r="Y527" s="40" t="s">
        <v>94</v>
      </c>
      <c r="Z527" s="40">
        <v>211</v>
      </c>
      <c r="AA527" s="40">
        <v>301.73</v>
      </c>
    </row>
    <row r="528" spans="1:27" ht="18" customHeight="1" x14ac:dyDescent="0.25">
      <c r="A528" s="2">
        <v>2022</v>
      </c>
      <c r="B528" s="2" t="s">
        <v>11</v>
      </c>
      <c r="C528" s="2" t="s">
        <v>14</v>
      </c>
      <c r="D528" s="3" t="s">
        <v>37</v>
      </c>
      <c r="E528" s="4">
        <v>2498</v>
      </c>
      <c r="F528" s="4">
        <v>8000</v>
      </c>
      <c r="G528" s="4">
        <v>8960</v>
      </c>
      <c r="H528" s="4">
        <v>1600</v>
      </c>
      <c r="I528" s="5" t="s">
        <v>42</v>
      </c>
      <c r="Q528" s="40" t="s">
        <v>88</v>
      </c>
      <c r="R528" s="40">
        <v>2020</v>
      </c>
      <c r="S528" s="40" t="s">
        <v>6</v>
      </c>
      <c r="T528" s="40" t="s">
        <v>89</v>
      </c>
      <c r="U528" s="40" t="s">
        <v>103</v>
      </c>
      <c r="V528" s="40" t="s">
        <v>104</v>
      </c>
      <c r="W528" s="40" t="s">
        <v>100</v>
      </c>
      <c r="X528" s="40" t="s">
        <v>93</v>
      </c>
      <c r="Y528" s="40" t="s">
        <v>105</v>
      </c>
      <c r="Z528" s="40">
        <v>304</v>
      </c>
      <c r="AA528" s="40">
        <v>434.72</v>
      </c>
    </row>
    <row r="529" spans="1:27" ht="18" customHeight="1" x14ac:dyDescent="0.25">
      <c r="A529" s="2">
        <v>2022</v>
      </c>
      <c r="B529" s="2" t="s">
        <v>11</v>
      </c>
      <c r="C529" s="2" t="s">
        <v>13</v>
      </c>
      <c r="D529" s="3" t="s">
        <v>35</v>
      </c>
      <c r="E529" s="4">
        <v>1245</v>
      </c>
      <c r="F529" s="4">
        <v>4577.2</v>
      </c>
      <c r="G529" s="4">
        <v>5126.4639999999999</v>
      </c>
      <c r="H529" s="4">
        <v>915.44</v>
      </c>
      <c r="I529" s="5" t="s">
        <v>42</v>
      </c>
      <c r="Q529" s="40" t="s">
        <v>95</v>
      </c>
      <c r="R529" s="40">
        <v>2020</v>
      </c>
      <c r="S529" s="40" t="s">
        <v>6</v>
      </c>
      <c r="T529" s="40" t="s">
        <v>89</v>
      </c>
      <c r="U529" s="40" t="s">
        <v>103</v>
      </c>
      <c r="V529" s="40" t="s">
        <v>104</v>
      </c>
      <c r="W529" s="40" t="s">
        <v>100</v>
      </c>
      <c r="X529" s="40" t="s">
        <v>93</v>
      </c>
      <c r="Y529" s="40" t="s">
        <v>105</v>
      </c>
      <c r="Z529" s="40">
        <v>298</v>
      </c>
      <c r="AA529" s="40">
        <v>426.14</v>
      </c>
    </row>
    <row r="530" spans="1:27" ht="18" customHeight="1" x14ac:dyDescent="0.25">
      <c r="A530" s="2">
        <v>2022</v>
      </c>
      <c r="B530" s="2" t="s">
        <v>11</v>
      </c>
      <c r="C530" s="2" t="s">
        <v>38</v>
      </c>
      <c r="D530" s="6" t="s">
        <v>30</v>
      </c>
      <c r="E530" s="7">
        <v>644</v>
      </c>
      <c r="F530" s="7">
        <v>5743.5</v>
      </c>
      <c r="G530" s="7">
        <v>6432.72</v>
      </c>
      <c r="H530" s="4">
        <v>1148.7</v>
      </c>
      <c r="I530" s="5" t="s">
        <v>42</v>
      </c>
      <c r="Q530" s="40" t="s">
        <v>95</v>
      </c>
      <c r="R530" s="40">
        <v>2020</v>
      </c>
      <c r="S530" s="40" t="s">
        <v>6</v>
      </c>
      <c r="T530" s="40" t="s">
        <v>89</v>
      </c>
      <c r="U530" s="40" t="s">
        <v>103</v>
      </c>
      <c r="V530" s="40" t="s">
        <v>104</v>
      </c>
      <c r="W530" s="40" t="s">
        <v>100</v>
      </c>
      <c r="X530" s="40" t="s">
        <v>93</v>
      </c>
      <c r="Y530" s="40" t="s">
        <v>105</v>
      </c>
      <c r="Z530" s="40">
        <v>292</v>
      </c>
      <c r="AA530" s="40">
        <v>417.56</v>
      </c>
    </row>
    <row r="531" spans="1:27" ht="18" customHeight="1" x14ac:dyDescent="0.25">
      <c r="A531" s="2">
        <v>2022</v>
      </c>
      <c r="B531" s="2" t="s">
        <v>11</v>
      </c>
      <c r="C531" s="2" t="s">
        <v>12</v>
      </c>
      <c r="D531" s="6" t="s">
        <v>29</v>
      </c>
      <c r="E531" s="7">
        <v>643</v>
      </c>
      <c r="F531" s="7">
        <v>7000</v>
      </c>
      <c r="G531" s="7">
        <v>7840</v>
      </c>
      <c r="H531" s="4">
        <v>1400</v>
      </c>
      <c r="I531" s="5" t="s">
        <v>42</v>
      </c>
      <c r="Q531" s="40" t="s">
        <v>97</v>
      </c>
      <c r="R531" s="40">
        <v>2020</v>
      </c>
      <c r="S531" s="40" t="s">
        <v>6</v>
      </c>
      <c r="T531" s="40" t="s">
        <v>89</v>
      </c>
      <c r="U531" s="40" t="s">
        <v>103</v>
      </c>
      <c r="V531" s="40" t="s">
        <v>104</v>
      </c>
      <c r="W531" s="40" t="s">
        <v>100</v>
      </c>
      <c r="X531" s="40" t="s">
        <v>93</v>
      </c>
      <c r="Y531" s="40" t="s">
        <v>105</v>
      </c>
      <c r="Z531" s="40">
        <v>301</v>
      </c>
      <c r="AA531" s="40">
        <v>430.43</v>
      </c>
    </row>
    <row r="532" spans="1:27" ht="18" customHeight="1" x14ac:dyDescent="0.25">
      <c r="A532" s="2">
        <v>2022</v>
      </c>
      <c r="B532" s="2" t="s">
        <v>11</v>
      </c>
      <c r="C532" s="2" t="s">
        <v>38</v>
      </c>
      <c r="D532" s="6" t="s">
        <v>31</v>
      </c>
      <c r="E532" s="7">
        <v>455</v>
      </c>
      <c r="F532" s="7">
        <v>4578.6000000000004</v>
      </c>
      <c r="G532" s="7">
        <v>5128.0320000000002</v>
      </c>
      <c r="H532" s="4">
        <v>915.72000000000014</v>
      </c>
      <c r="I532" s="5" t="s">
        <v>42</v>
      </c>
      <c r="Q532" s="40" t="s">
        <v>95</v>
      </c>
      <c r="R532" s="40">
        <v>2020</v>
      </c>
      <c r="S532" s="40" t="s">
        <v>6</v>
      </c>
      <c r="T532" s="40" t="s">
        <v>89</v>
      </c>
      <c r="U532" s="40" t="s">
        <v>103</v>
      </c>
      <c r="V532" s="40" t="s">
        <v>104</v>
      </c>
      <c r="W532" s="40" t="s">
        <v>100</v>
      </c>
      <c r="X532" s="40" t="s">
        <v>93</v>
      </c>
      <c r="Y532" s="40" t="s">
        <v>105</v>
      </c>
      <c r="Z532" s="40">
        <v>295</v>
      </c>
      <c r="AA532" s="40">
        <v>421.85</v>
      </c>
    </row>
    <row r="533" spans="1:27" ht="18" customHeight="1" x14ac:dyDescent="0.25">
      <c r="A533" s="2">
        <v>2022</v>
      </c>
      <c r="B533" s="2" t="s">
        <v>11</v>
      </c>
      <c r="C533" s="2" t="s">
        <v>12</v>
      </c>
      <c r="D533" s="6" t="s">
        <v>28</v>
      </c>
      <c r="E533" s="8">
        <v>345</v>
      </c>
      <c r="F533" s="8">
        <v>7000</v>
      </c>
      <c r="G533" s="8">
        <v>7840</v>
      </c>
      <c r="H533" s="4">
        <v>1400</v>
      </c>
      <c r="I533" s="5" t="s">
        <v>42</v>
      </c>
      <c r="Q533" s="40" t="s">
        <v>95</v>
      </c>
      <c r="R533" s="40">
        <v>2020</v>
      </c>
      <c r="S533" s="40" t="s">
        <v>5</v>
      </c>
      <c r="T533" s="40" t="s">
        <v>89</v>
      </c>
      <c r="U533" s="40" t="s">
        <v>103</v>
      </c>
      <c r="V533" s="40" t="s">
        <v>104</v>
      </c>
      <c r="W533" s="40" t="s">
        <v>100</v>
      </c>
      <c r="X533" s="40" t="s">
        <v>93</v>
      </c>
      <c r="Y533" s="40" t="s">
        <v>94</v>
      </c>
      <c r="Z533" s="40">
        <v>322</v>
      </c>
      <c r="AA533" s="40">
        <v>460.46000000000004</v>
      </c>
    </row>
    <row r="534" spans="1:27" ht="18" customHeight="1" x14ac:dyDescent="0.25">
      <c r="A534" s="2">
        <v>2022</v>
      </c>
      <c r="B534" s="2" t="s">
        <v>11</v>
      </c>
      <c r="C534" s="2" t="s">
        <v>13</v>
      </c>
      <c r="D534" s="3" t="s">
        <v>33</v>
      </c>
      <c r="E534" s="4">
        <v>122</v>
      </c>
      <c r="F534" s="4">
        <v>100</v>
      </c>
      <c r="G534" s="4">
        <v>112</v>
      </c>
      <c r="H534" s="4">
        <v>20</v>
      </c>
      <c r="I534" s="5" t="s">
        <v>42</v>
      </c>
      <c r="Q534" s="40" t="s">
        <v>88</v>
      </c>
      <c r="R534" s="40">
        <v>2020</v>
      </c>
      <c r="S534" s="40" t="s">
        <v>5</v>
      </c>
      <c r="T534" s="40" t="s">
        <v>89</v>
      </c>
      <c r="U534" s="40" t="s">
        <v>103</v>
      </c>
      <c r="V534" s="40" t="s">
        <v>104</v>
      </c>
      <c r="W534" s="40" t="s">
        <v>100</v>
      </c>
      <c r="X534" s="40" t="s">
        <v>93</v>
      </c>
      <c r="Y534" s="40" t="s">
        <v>105</v>
      </c>
      <c r="Z534" s="40">
        <v>316</v>
      </c>
      <c r="AA534" s="40">
        <v>451.88</v>
      </c>
    </row>
    <row r="535" spans="1:27" ht="18" customHeight="1" x14ac:dyDescent="0.25">
      <c r="A535" s="2">
        <v>2022</v>
      </c>
      <c r="B535" s="2" t="s">
        <v>11</v>
      </c>
      <c r="C535" s="2" t="s">
        <v>15</v>
      </c>
      <c r="D535" s="6" t="s">
        <v>26</v>
      </c>
      <c r="E535" s="7">
        <v>78</v>
      </c>
      <c r="F535" s="7">
        <v>2288.6</v>
      </c>
      <c r="G535" s="7">
        <v>5126.4639999999999</v>
      </c>
      <c r="H535" s="4">
        <v>457.72</v>
      </c>
      <c r="I535" s="5" t="s">
        <v>42</v>
      </c>
      <c r="Q535" s="40" t="s">
        <v>97</v>
      </c>
      <c r="R535" s="40">
        <v>2020</v>
      </c>
      <c r="S535" s="40" t="s">
        <v>5</v>
      </c>
      <c r="T535" s="40" t="s">
        <v>89</v>
      </c>
      <c r="U535" s="40" t="s">
        <v>103</v>
      </c>
      <c r="V535" s="40" t="s">
        <v>104</v>
      </c>
      <c r="W535" s="40" t="s">
        <v>100</v>
      </c>
      <c r="X535" s="40" t="s">
        <v>93</v>
      </c>
      <c r="Y535" s="40" t="s">
        <v>105</v>
      </c>
      <c r="Z535" s="40">
        <v>310</v>
      </c>
      <c r="AA535" s="40">
        <v>443.3</v>
      </c>
    </row>
    <row r="536" spans="1:27" ht="18" customHeight="1" x14ac:dyDescent="0.25">
      <c r="A536" s="2">
        <v>2022</v>
      </c>
      <c r="B536" s="2" t="s">
        <v>11</v>
      </c>
      <c r="C536" s="2" t="s">
        <v>15</v>
      </c>
      <c r="D536" s="6" t="s">
        <v>24</v>
      </c>
      <c r="E536" s="7">
        <v>76</v>
      </c>
      <c r="F536" s="7">
        <v>2288.4499999999998</v>
      </c>
      <c r="G536" s="7">
        <v>5126.1279999999997</v>
      </c>
      <c r="H536" s="4">
        <v>457.69</v>
      </c>
      <c r="I536" s="5" t="s">
        <v>42</v>
      </c>
      <c r="Q536" s="40" t="s">
        <v>88</v>
      </c>
      <c r="R536" s="40">
        <v>2020</v>
      </c>
      <c r="S536" s="40" t="s">
        <v>5</v>
      </c>
      <c r="T536" s="40" t="s">
        <v>89</v>
      </c>
      <c r="U536" s="40" t="s">
        <v>103</v>
      </c>
      <c r="V536" s="40" t="s">
        <v>104</v>
      </c>
      <c r="W536" s="40" t="s">
        <v>100</v>
      </c>
      <c r="X536" s="40" t="s">
        <v>93</v>
      </c>
      <c r="Y536" s="40" t="s">
        <v>105</v>
      </c>
      <c r="Z536" s="40">
        <v>319</v>
      </c>
      <c r="AA536" s="40">
        <v>456.16999999999996</v>
      </c>
    </row>
    <row r="537" spans="1:27" ht="18" customHeight="1" x14ac:dyDescent="0.25">
      <c r="A537" s="2">
        <v>2022</v>
      </c>
      <c r="B537" s="2" t="s">
        <v>11</v>
      </c>
      <c r="C537" s="2" t="s">
        <v>15</v>
      </c>
      <c r="D537" s="6" t="s">
        <v>25</v>
      </c>
      <c r="E537" s="7">
        <v>46</v>
      </c>
      <c r="F537" s="7">
        <v>100</v>
      </c>
      <c r="G537" s="7">
        <v>224</v>
      </c>
      <c r="H537" s="4">
        <v>20</v>
      </c>
      <c r="I537" s="5" t="s">
        <v>42</v>
      </c>
      <c r="Q537" s="40" t="s">
        <v>95</v>
      </c>
      <c r="R537" s="40">
        <v>2020</v>
      </c>
      <c r="S537" s="40" t="s">
        <v>5</v>
      </c>
      <c r="T537" s="40" t="s">
        <v>89</v>
      </c>
      <c r="U537" s="40" t="s">
        <v>103</v>
      </c>
      <c r="V537" s="40" t="s">
        <v>104</v>
      </c>
      <c r="W537" s="40" t="s">
        <v>100</v>
      </c>
      <c r="X537" s="40" t="s">
        <v>93</v>
      </c>
      <c r="Y537" s="40" t="s">
        <v>105</v>
      </c>
      <c r="Z537" s="40">
        <v>313</v>
      </c>
      <c r="AA537" s="40">
        <v>447.59000000000003</v>
      </c>
    </row>
    <row r="538" spans="1:27" ht="18" customHeight="1" x14ac:dyDescent="0.25">
      <c r="A538" s="2">
        <v>2022</v>
      </c>
      <c r="B538" s="2" t="s">
        <v>11</v>
      </c>
      <c r="C538" s="2" t="s">
        <v>15</v>
      </c>
      <c r="D538" s="6" t="s">
        <v>23</v>
      </c>
      <c r="E538" s="7">
        <v>34</v>
      </c>
      <c r="F538" s="7">
        <v>2288.4</v>
      </c>
      <c r="G538" s="7">
        <v>5126.0160000000005</v>
      </c>
      <c r="H538" s="4">
        <v>457.68000000000006</v>
      </c>
      <c r="I538" s="5" t="s">
        <v>42</v>
      </c>
      <c r="Q538" s="40" t="s">
        <v>95</v>
      </c>
      <c r="R538" s="40">
        <v>2020</v>
      </c>
      <c r="S538" s="40" t="s">
        <v>5</v>
      </c>
      <c r="T538" s="40" t="s">
        <v>89</v>
      </c>
      <c r="U538" s="40" t="s">
        <v>103</v>
      </c>
      <c r="V538" s="40" t="s">
        <v>104</v>
      </c>
      <c r="W538" s="40" t="s">
        <v>100</v>
      </c>
      <c r="X538" s="40" t="s">
        <v>93</v>
      </c>
      <c r="Y538" s="40" t="s">
        <v>105</v>
      </c>
      <c r="Z538" s="40">
        <v>307</v>
      </c>
      <c r="AA538" s="40">
        <v>439.01</v>
      </c>
    </row>
    <row r="539" spans="1:27" ht="18" customHeight="1" x14ac:dyDescent="0.25">
      <c r="A539" s="2">
        <v>2022</v>
      </c>
      <c r="B539" s="2" t="s">
        <v>11</v>
      </c>
      <c r="C539" s="2" t="s">
        <v>13</v>
      </c>
      <c r="D539" s="3" t="s">
        <v>34</v>
      </c>
      <c r="E539" s="4">
        <v>7</v>
      </c>
      <c r="F539" s="4">
        <v>200</v>
      </c>
      <c r="G539" s="4">
        <v>224</v>
      </c>
      <c r="H539" s="4">
        <v>40</v>
      </c>
      <c r="I539" s="5" t="s">
        <v>42</v>
      </c>
      <c r="Q539" s="40" t="s">
        <v>88</v>
      </c>
      <c r="R539" s="40">
        <v>2020</v>
      </c>
      <c r="S539" s="40" t="s">
        <v>4</v>
      </c>
      <c r="T539" s="40" t="s">
        <v>89</v>
      </c>
      <c r="U539" s="40" t="s">
        <v>103</v>
      </c>
      <c r="V539" s="40" t="s">
        <v>104</v>
      </c>
      <c r="W539" s="40" t="s">
        <v>100</v>
      </c>
      <c r="X539" s="40" t="s">
        <v>93</v>
      </c>
      <c r="Y539" s="40" t="s">
        <v>94</v>
      </c>
      <c r="Z539" s="40">
        <v>334</v>
      </c>
      <c r="AA539" s="40">
        <v>477.62</v>
      </c>
    </row>
    <row r="540" spans="1:27" ht="18" customHeight="1" x14ac:dyDescent="0.25">
      <c r="A540" s="2">
        <v>2022</v>
      </c>
      <c r="B540" s="2" t="s">
        <v>11</v>
      </c>
      <c r="C540" s="2" t="s">
        <v>15</v>
      </c>
      <c r="D540" s="6" t="s">
        <v>27</v>
      </c>
      <c r="E540" s="7">
        <v>3</v>
      </c>
      <c r="F540" s="7">
        <v>2288.65</v>
      </c>
      <c r="G540" s="7">
        <v>5126.576</v>
      </c>
      <c r="H540" s="4">
        <v>457.73</v>
      </c>
      <c r="I540" s="5" t="s">
        <v>42</v>
      </c>
      <c r="Q540" s="40" t="s">
        <v>95</v>
      </c>
      <c r="R540" s="40">
        <v>2020</v>
      </c>
      <c r="S540" s="40" t="s">
        <v>4</v>
      </c>
      <c r="T540" s="40" t="s">
        <v>89</v>
      </c>
      <c r="U540" s="40" t="s">
        <v>103</v>
      </c>
      <c r="V540" s="40" t="s">
        <v>104</v>
      </c>
      <c r="W540" s="40" t="s">
        <v>100</v>
      </c>
      <c r="X540" s="40" t="s">
        <v>93</v>
      </c>
      <c r="Y540" s="40" t="s">
        <v>94</v>
      </c>
      <c r="Z540" s="40">
        <v>328</v>
      </c>
      <c r="AA540" s="40">
        <v>469.03999999999996</v>
      </c>
    </row>
    <row r="541" spans="1:27" ht="18" customHeight="1" x14ac:dyDescent="0.25">
      <c r="A541" s="2">
        <v>2022</v>
      </c>
      <c r="B541" s="2" t="s">
        <v>11</v>
      </c>
      <c r="C541" s="2" t="s">
        <v>32</v>
      </c>
      <c r="D541" s="6" t="s">
        <v>32</v>
      </c>
      <c r="E541" s="7">
        <v>2</v>
      </c>
      <c r="F541" s="7">
        <v>6600</v>
      </c>
      <c r="G541" s="7">
        <v>7392</v>
      </c>
      <c r="H541" s="4">
        <v>1320</v>
      </c>
      <c r="I541" s="5" t="s">
        <v>42</v>
      </c>
      <c r="Q541" s="40" t="s">
        <v>97</v>
      </c>
      <c r="R541" s="40">
        <v>2020</v>
      </c>
      <c r="S541" s="40" t="s">
        <v>4</v>
      </c>
      <c r="T541" s="40" t="s">
        <v>89</v>
      </c>
      <c r="U541" s="40" t="s">
        <v>103</v>
      </c>
      <c r="V541" s="40" t="s">
        <v>104</v>
      </c>
      <c r="W541" s="40" t="s">
        <v>100</v>
      </c>
      <c r="X541" s="40" t="s">
        <v>93</v>
      </c>
      <c r="Y541" s="40" t="s">
        <v>94</v>
      </c>
      <c r="Z541" s="40">
        <v>337</v>
      </c>
      <c r="AA541" s="40">
        <v>481.90999999999997</v>
      </c>
    </row>
    <row r="542" spans="1:27" ht="18" customHeight="1" x14ac:dyDescent="0.25">
      <c r="A542" s="2">
        <v>2023</v>
      </c>
      <c r="B542" s="2" t="s">
        <v>0</v>
      </c>
      <c r="C542" s="2" t="s">
        <v>14</v>
      </c>
      <c r="D542" s="3" t="s">
        <v>36</v>
      </c>
      <c r="E542" s="4">
        <v>3566</v>
      </c>
      <c r="F542" s="4">
        <v>5492.76</v>
      </c>
      <c r="G542" s="4">
        <v>5126.576</v>
      </c>
      <c r="H542" s="4">
        <v>1098.5520000000001</v>
      </c>
      <c r="I542" s="5" t="s">
        <v>42</v>
      </c>
      <c r="Q542" s="40" t="s">
        <v>95</v>
      </c>
      <c r="R542" s="40">
        <v>2020</v>
      </c>
      <c r="S542" s="40" t="s">
        <v>4</v>
      </c>
      <c r="T542" s="40" t="s">
        <v>89</v>
      </c>
      <c r="U542" s="40" t="s">
        <v>103</v>
      </c>
      <c r="V542" s="40" t="s">
        <v>104</v>
      </c>
      <c r="W542" s="40" t="s">
        <v>100</v>
      </c>
      <c r="X542" s="40" t="s">
        <v>93</v>
      </c>
      <c r="Y542" s="40" t="s">
        <v>94</v>
      </c>
      <c r="Z542" s="40">
        <v>331</v>
      </c>
      <c r="AA542" s="40">
        <v>473.33</v>
      </c>
    </row>
    <row r="543" spans="1:27" ht="18" customHeight="1" x14ac:dyDescent="0.25">
      <c r="A543" s="2">
        <v>2023</v>
      </c>
      <c r="B543" s="2" t="s">
        <v>0</v>
      </c>
      <c r="C543" s="2" t="s">
        <v>14</v>
      </c>
      <c r="D543" s="3" t="s">
        <v>37</v>
      </c>
      <c r="E543" s="4">
        <v>2498</v>
      </c>
      <c r="F543" s="4">
        <v>9600</v>
      </c>
      <c r="G543" s="4">
        <v>8960</v>
      </c>
      <c r="H543" s="4">
        <v>1920</v>
      </c>
      <c r="I543" s="5" t="s">
        <v>42</v>
      </c>
      <c r="Q543" s="40" t="s">
        <v>98</v>
      </c>
      <c r="R543" s="40">
        <v>2020</v>
      </c>
      <c r="S543" s="40" t="s">
        <v>4</v>
      </c>
      <c r="T543" s="40" t="s">
        <v>89</v>
      </c>
      <c r="U543" s="40" t="s">
        <v>103</v>
      </c>
      <c r="V543" s="40" t="s">
        <v>104</v>
      </c>
      <c r="W543" s="40" t="s">
        <v>100</v>
      </c>
      <c r="X543" s="40" t="s">
        <v>93</v>
      </c>
      <c r="Y543" s="40" t="s">
        <v>94</v>
      </c>
      <c r="Z543" s="40">
        <v>325</v>
      </c>
      <c r="AA543" s="40">
        <v>464.75</v>
      </c>
    </row>
    <row r="544" spans="1:27" ht="18" customHeight="1" x14ac:dyDescent="0.25">
      <c r="A544" s="2">
        <v>2023</v>
      </c>
      <c r="B544" s="2" t="s">
        <v>0</v>
      </c>
      <c r="C544" s="2" t="s">
        <v>13</v>
      </c>
      <c r="D544" s="3" t="s">
        <v>35</v>
      </c>
      <c r="E544" s="4">
        <v>1245</v>
      </c>
      <c r="F544" s="4">
        <v>5492.6399999999994</v>
      </c>
      <c r="G544" s="4">
        <v>5126.4639999999999</v>
      </c>
      <c r="H544" s="4">
        <v>1098.528</v>
      </c>
      <c r="I544" s="5" t="s">
        <v>42</v>
      </c>
      <c r="Q544" s="40" t="s">
        <v>88</v>
      </c>
      <c r="R544" s="40">
        <v>2020</v>
      </c>
      <c r="S544" s="40" t="s">
        <v>10</v>
      </c>
      <c r="T544" s="40" t="s">
        <v>89</v>
      </c>
      <c r="U544" s="40" t="s">
        <v>103</v>
      </c>
      <c r="V544" s="40" t="s">
        <v>104</v>
      </c>
      <c r="W544" s="40" t="s">
        <v>100</v>
      </c>
      <c r="X544" s="40" t="s">
        <v>93</v>
      </c>
      <c r="Y544" s="40" t="s">
        <v>94</v>
      </c>
      <c r="Z544" s="40">
        <v>238</v>
      </c>
      <c r="AA544" s="40">
        <v>340.34000000000003</v>
      </c>
    </row>
    <row r="545" spans="1:27" ht="18" customHeight="1" x14ac:dyDescent="0.25">
      <c r="A545" s="2">
        <v>2023</v>
      </c>
      <c r="B545" s="2" t="s">
        <v>0</v>
      </c>
      <c r="C545" s="2" t="s">
        <v>38</v>
      </c>
      <c r="D545" s="6" t="s">
        <v>30</v>
      </c>
      <c r="E545" s="7">
        <v>644</v>
      </c>
      <c r="F545" s="7">
        <v>6892.2</v>
      </c>
      <c r="G545" s="7">
        <v>6432.72</v>
      </c>
      <c r="H545" s="4">
        <v>1378.44</v>
      </c>
      <c r="I545" s="5" t="s">
        <v>42</v>
      </c>
      <c r="Q545" s="40" t="s">
        <v>88</v>
      </c>
      <c r="R545" s="40">
        <v>2020</v>
      </c>
      <c r="S545" s="40" t="s">
        <v>10</v>
      </c>
      <c r="T545" s="40" t="s">
        <v>89</v>
      </c>
      <c r="U545" s="40" t="s">
        <v>103</v>
      </c>
      <c r="V545" s="40" t="s">
        <v>104</v>
      </c>
      <c r="W545" s="40" t="s">
        <v>100</v>
      </c>
      <c r="X545" s="40" t="s">
        <v>93</v>
      </c>
      <c r="Y545" s="40" t="s">
        <v>94</v>
      </c>
      <c r="Z545" s="40">
        <v>232</v>
      </c>
      <c r="AA545" s="40">
        <v>331.76</v>
      </c>
    </row>
    <row r="546" spans="1:27" ht="18" customHeight="1" x14ac:dyDescent="0.25">
      <c r="A546" s="2">
        <v>2023</v>
      </c>
      <c r="B546" s="2" t="s">
        <v>0</v>
      </c>
      <c r="C546" s="2" t="s">
        <v>12</v>
      </c>
      <c r="D546" s="6" t="s">
        <v>29</v>
      </c>
      <c r="E546" s="7">
        <v>643</v>
      </c>
      <c r="F546" s="7">
        <v>8400</v>
      </c>
      <c r="G546" s="7">
        <v>7840</v>
      </c>
      <c r="H546" s="4">
        <v>1680</v>
      </c>
      <c r="I546" s="5" t="s">
        <v>40</v>
      </c>
      <c r="Q546" s="40" t="s">
        <v>99</v>
      </c>
      <c r="R546" s="40">
        <v>2020</v>
      </c>
      <c r="S546" s="40" t="s">
        <v>10</v>
      </c>
      <c r="T546" s="40" t="s">
        <v>89</v>
      </c>
      <c r="U546" s="40" t="s">
        <v>103</v>
      </c>
      <c r="V546" s="40" t="s">
        <v>104</v>
      </c>
      <c r="W546" s="40" t="s">
        <v>100</v>
      </c>
      <c r="X546" s="40" t="s">
        <v>93</v>
      </c>
      <c r="Y546" s="40" t="s">
        <v>94</v>
      </c>
      <c r="Z546" s="40">
        <v>241</v>
      </c>
      <c r="AA546" s="40">
        <v>344.63</v>
      </c>
    </row>
    <row r="547" spans="1:27" ht="18" customHeight="1" x14ac:dyDescent="0.25">
      <c r="A547" s="2">
        <v>2023</v>
      </c>
      <c r="B547" s="2" t="s">
        <v>0</v>
      </c>
      <c r="C547" s="2" t="s">
        <v>38</v>
      </c>
      <c r="D547" s="6" t="s">
        <v>31</v>
      </c>
      <c r="E547" s="7">
        <v>455</v>
      </c>
      <c r="F547" s="7">
        <v>5494.3200000000006</v>
      </c>
      <c r="G547" s="7">
        <v>5128.0320000000002</v>
      </c>
      <c r="H547" s="4">
        <v>1098.8640000000003</v>
      </c>
      <c r="I547" s="5" t="s">
        <v>40</v>
      </c>
      <c r="Q547" s="40" t="s">
        <v>88</v>
      </c>
      <c r="R547" s="40">
        <v>2020</v>
      </c>
      <c r="S547" s="40" t="s">
        <v>10</v>
      </c>
      <c r="T547" s="40" t="s">
        <v>89</v>
      </c>
      <c r="U547" s="40" t="s">
        <v>103</v>
      </c>
      <c r="V547" s="40" t="s">
        <v>104</v>
      </c>
      <c r="W547" s="40" t="s">
        <v>100</v>
      </c>
      <c r="X547" s="40" t="s">
        <v>93</v>
      </c>
      <c r="Y547" s="40" t="s">
        <v>94</v>
      </c>
      <c r="Z547" s="40">
        <v>235</v>
      </c>
      <c r="AA547" s="40">
        <v>336.05</v>
      </c>
    </row>
    <row r="548" spans="1:27" ht="18" customHeight="1" x14ac:dyDescent="0.25">
      <c r="A548" s="2">
        <v>2023</v>
      </c>
      <c r="B548" s="2" t="s">
        <v>0</v>
      </c>
      <c r="C548" s="2" t="s">
        <v>12</v>
      </c>
      <c r="D548" s="6" t="s">
        <v>28</v>
      </c>
      <c r="E548" s="8">
        <v>345</v>
      </c>
      <c r="F548" s="8">
        <v>8400</v>
      </c>
      <c r="G548" s="8">
        <v>7840</v>
      </c>
      <c r="H548" s="4">
        <v>1680</v>
      </c>
      <c r="I548" s="5" t="s">
        <v>40</v>
      </c>
      <c r="Q548" s="40" t="s">
        <v>95</v>
      </c>
      <c r="R548" s="40">
        <v>2020</v>
      </c>
      <c r="S548" s="40" t="s">
        <v>10</v>
      </c>
      <c r="T548" s="40" t="s">
        <v>89</v>
      </c>
      <c r="U548" s="40" t="s">
        <v>103</v>
      </c>
      <c r="V548" s="40" t="s">
        <v>104</v>
      </c>
      <c r="W548" s="40" t="s">
        <v>100</v>
      </c>
      <c r="X548" s="40" t="s">
        <v>93</v>
      </c>
      <c r="Y548" s="40" t="s">
        <v>94</v>
      </c>
      <c r="Z548" s="40">
        <v>229</v>
      </c>
      <c r="AA548" s="40">
        <v>327.47000000000003</v>
      </c>
    </row>
    <row r="549" spans="1:27" ht="18" customHeight="1" x14ac:dyDescent="0.25">
      <c r="A549" s="2">
        <v>2023</v>
      </c>
      <c r="B549" s="2" t="s">
        <v>0</v>
      </c>
      <c r="C549" s="2" t="s">
        <v>13</v>
      </c>
      <c r="D549" s="3" t="s">
        <v>33</v>
      </c>
      <c r="E549" s="4">
        <v>122</v>
      </c>
      <c r="F549" s="4">
        <v>120</v>
      </c>
      <c r="G549" s="4">
        <v>112</v>
      </c>
      <c r="H549" s="4">
        <v>24</v>
      </c>
      <c r="I549" s="5" t="s">
        <v>40</v>
      </c>
      <c r="Q549" s="40" t="s">
        <v>95</v>
      </c>
      <c r="R549" s="40">
        <v>2020</v>
      </c>
      <c r="S549" s="40" t="s">
        <v>9</v>
      </c>
      <c r="T549" s="40" t="s">
        <v>89</v>
      </c>
      <c r="U549" s="40" t="s">
        <v>103</v>
      </c>
      <c r="V549" s="40" t="s">
        <v>104</v>
      </c>
      <c r="W549" s="40" t="s">
        <v>100</v>
      </c>
      <c r="X549" s="40" t="s">
        <v>93</v>
      </c>
      <c r="Y549" s="40" t="s">
        <v>105</v>
      </c>
      <c r="Z549" s="40">
        <v>256</v>
      </c>
      <c r="AA549" s="40">
        <v>366.08</v>
      </c>
    </row>
    <row r="550" spans="1:27" ht="18" customHeight="1" x14ac:dyDescent="0.25">
      <c r="A550" s="2">
        <v>2023</v>
      </c>
      <c r="B550" s="2" t="s">
        <v>0</v>
      </c>
      <c r="C550" s="2" t="s">
        <v>15</v>
      </c>
      <c r="D550" s="6" t="s">
        <v>26</v>
      </c>
      <c r="E550" s="7">
        <v>78</v>
      </c>
      <c r="F550" s="7">
        <v>2288.6</v>
      </c>
      <c r="G550" s="7">
        <v>5126.4639999999999</v>
      </c>
      <c r="H550" s="4">
        <v>457.72</v>
      </c>
      <c r="I550" s="5" t="s">
        <v>40</v>
      </c>
      <c r="Q550" s="40" t="s">
        <v>97</v>
      </c>
      <c r="R550" s="40">
        <v>2020</v>
      </c>
      <c r="S550" s="40" t="s">
        <v>9</v>
      </c>
      <c r="T550" s="40" t="s">
        <v>89</v>
      </c>
      <c r="U550" s="40" t="s">
        <v>103</v>
      </c>
      <c r="V550" s="40" t="s">
        <v>104</v>
      </c>
      <c r="W550" s="40" t="s">
        <v>100</v>
      </c>
      <c r="X550" s="40" t="s">
        <v>93</v>
      </c>
      <c r="Y550" s="40" t="s">
        <v>105</v>
      </c>
      <c r="Z550" s="40">
        <v>250</v>
      </c>
      <c r="AA550" s="40">
        <v>357.5</v>
      </c>
    </row>
    <row r="551" spans="1:27" ht="18" customHeight="1" x14ac:dyDescent="0.25">
      <c r="A551" s="2">
        <v>2023</v>
      </c>
      <c r="B551" s="2" t="s">
        <v>0</v>
      </c>
      <c r="C551" s="2" t="s">
        <v>15</v>
      </c>
      <c r="D551" s="6" t="s">
        <v>24</v>
      </c>
      <c r="E551" s="7">
        <v>76</v>
      </c>
      <c r="F551" s="7">
        <v>2288.4499999999998</v>
      </c>
      <c r="G551" s="7">
        <v>5126.1279999999997</v>
      </c>
      <c r="H551" s="4">
        <v>457.69</v>
      </c>
      <c r="I551" s="5" t="s">
        <v>40</v>
      </c>
      <c r="Q551" s="40" t="s">
        <v>88</v>
      </c>
      <c r="R551" s="40">
        <v>2020</v>
      </c>
      <c r="S551" s="40" t="s">
        <v>9</v>
      </c>
      <c r="T551" s="40" t="s">
        <v>89</v>
      </c>
      <c r="U551" s="40" t="s">
        <v>103</v>
      </c>
      <c r="V551" s="40" t="s">
        <v>104</v>
      </c>
      <c r="W551" s="40" t="s">
        <v>100</v>
      </c>
      <c r="X551" s="40" t="s">
        <v>93</v>
      </c>
      <c r="Y551" s="40" t="s">
        <v>94</v>
      </c>
      <c r="Z551" s="40">
        <v>244</v>
      </c>
      <c r="AA551" s="40">
        <v>348.92</v>
      </c>
    </row>
    <row r="552" spans="1:27" ht="18" customHeight="1" x14ac:dyDescent="0.25">
      <c r="A552" s="2">
        <v>2023</v>
      </c>
      <c r="B552" s="2" t="s">
        <v>0</v>
      </c>
      <c r="C552" s="2" t="s">
        <v>15</v>
      </c>
      <c r="D552" s="6" t="s">
        <v>25</v>
      </c>
      <c r="E552" s="7">
        <v>46</v>
      </c>
      <c r="F552" s="7">
        <v>100</v>
      </c>
      <c r="G552" s="7">
        <v>224</v>
      </c>
      <c r="H552" s="4">
        <v>20</v>
      </c>
      <c r="I552" s="5" t="s">
        <v>40</v>
      </c>
      <c r="Q552" s="40" t="s">
        <v>95</v>
      </c>
      <c r="R552" s="40">
        <v>2020</v>
      </c>
      <c r="S552" s="40" t="s">
        <v>9</v>
      </c>
      <c r="T552" s="40" t="s">
        <v>89</v>
      </c>
      <c r="U552" s="40" t="s">
        <v>103</v>
      </c>
      <c r="V552" s="40" t="s">
        <v>104</v>
      </c>
      <c r="W552" s="40" t="s">
        <v>100</v>
      </c>
      <c r="X552" s="40" t="s">
        <v>93</v>
      </c>
      <c r="Y552" s="40" t="s">
        <v>105</v>
      </c>
      <c r="Z552" s="40">
        <v>253</v>
      </c>
      <c r="AA552" s="40">
        <v>361.78999999999996</v>
      </c>
    </row>
    <row r="553" spans="1:27" ht="18" customHeight="1" x14ac:dyDescent="0.25">
      <c r="A553" s="2">
        <v>2023</v>
      </c>
      <c r="B553" s="2" t="s">
        <v>0</v>
      </c>
      <c r="C553" s="2" t="s">
        <v>15</v>
      </c>
      <c r="D553" s="6" t="s">
        <v>23</v>
      </c>
      <c r="E553" s="7">
        <v>34</v>
      </c>
      <c r="F553" s="7">
        <v>2288.4</v>
      </c>
      <c r="G553" s="7">
        <v>5126.0160000000005</v>
      </c>
      <c r="H553" s="4">
        <v>457.68000000000006</v>
      </c>
      <c r="I553" s="5" t="s">
        <v>40</v>
      </c>
      <c r="Q553" s="40" t="s">
        <v>88</v>
      </c>
      <c r="R553" s="40">
        <v>2020</v>
      </c>
      <c r="S553" s="40" t="s">
        <v>9</v>
      </c>
      <c r="T553" s="40" t="s">
        <v>89</v>
      </c>
      <c r="U553" s="40" t="s">
        <v>103</v>
      </c>
      <c r="V553" s="40" t="s">
        <v>104</v>
      </c>
      <c r="W553" s="40" t="s">
        <v>100</v>
      </c>
      <c r="X553" s="40" t="s">
        <v>93</v>
      </c>
      <c r="Y553" s="40" t="s">
        <v>105</v>
      </c>
      <c r="Z553" s="40">
        <v>247</v>
      </c>
      <c r="AA553" s="40">
        <v>353.21</v>
      </c>
    </row>
    <row r="554" spans="1:27" ht="18" customHeight="1" x14ac:dyDescent="0.25">
      <c r="A554" s="2">
        <v>2023</v>
      </c>
      <c r="B554" s="2" t="s">
        <v>0</v>
      </c>
      <c r="C554" s="2" t="s">
        <v>13</v>
      </c>
      <c r="D554" s="3" t="s">
        <v>34</v>
      </c>
      <c r="E554" s="4">
        <v>7</v>
      </c>
      <c r="F554" s="4">
        <v>200</v>
      </c>
      <c r="G554" s="4">
        <v>224</v>
      </c>
      <c r="H554" s="4">
        <v>40</v>
      </c>
      <c r="I554" s="5" t="s">
        <v>40</v>
      </c>
      <c r="Q554" s="40" t="s">
        <v>95</v>
      </c>
      <c r="R554" s="40">
        <v>2020</v>
      </c>
      <c r="S554" s="40" t="s">
        <v>8</v>
      </c>
      <c r="T554" s="40" t="s">
        <v>89</v>
      </c>
      <c r="U554" s="40" t="s">
        <v>103</v>
      </c>
      <c r="V554" s="40" t="s">
        <v>104</v>
      </c>
      <c r="W554" s="40" t="s">
        <v>100</v>
      </c>
      <c r="X554" s="40" t="s">
        <v>93</v>
      </c>
      <c r="Y554" s="40" t="s">
        <v>105</v>
      </c>
      <c r="Z554" s="40">
        <v>274</v>
      </c>
      <c r="AA554" s="40">
        <v>391.82</v>
      </c>
    </row>
    <row r="555" spans="1:27" ht="18" customHeight="1" x14ac:dyDescent="0.25">
      <c r="A555" s="2">
        <v>2023</v>
      </c>
      <c r="B555" s="2" t="s">
        <v>0</v>
      </c>
      <c r="C555" s="2" t="s">
        <v>32</v>
      </c>
      <c r="D555" s="6" t="s">
        <v>32</v>
      </c>
      <c r="E555" s="7">
        <v>3</v>
      </c>
      <c r="F555" s="7">
        <v>4577.3</v>
      </c>
      <c r="G555" s="7">
        <v>7392</v>
      </c>
      <c r="H555" s="4">
        <v>915.46</v>
      </c>
      <c r="I555" s="5" t="s">
        <v>40</v>
      </c>
      <c r="Q555" s="40" t="s">
        <v>88</v>
      </c>
      <c r="R555" s="40">
        <v>2020</v>
      </c>
      <c r="S555" s="40" t="s">
        <v>8</v>
      </c>
      <c r="T555" s="40" t="s">
        <v>89</v>
      </c>
      <c r="U555" s="40" t="s">
        <v>103</v>
      </c>
      <c r="V555" s="40" t="s">
        <v>104</v>
      </c>
      <c r="W555" s="40" t="s">
        <v>100</v>
      </c>
      <c r="X555" s="40" t="s">
        <v>93</v>
      </c>
      <c r="Y555" s="40" t="s">
        <v>105</v>
      </c>
      <c r="Z555" s="40">
        <v>268</v>
      </c>
      <c r="AA555" s="40">
        <v>383.24</v>
      </c>
    </row>
    <row r="556" spans="1:27" ht="18" customHeight="1" x14ac:dyDescent="0.25">
      <c r="A556" s="2">
        <v>2023</v>
      </c>
      <c r="B556" s="2" t="s">
        <v>0</v>
      </c>
      <c r="C556" s="2" t="s">
        <v>15</v>
      </c>
      <c r="D556" s="6" t="s">
        <v>27</v>
      </c>
      <c r="E556" s="7">
        <v>3</v>
      </c>
      <c r="F556" s="7">
        <v>3300</v>
      </c>
      <c r="G556" s="7">
        <v>5126.576</v>
      </c>
      <c r="H556" s="4">
        <v>660</v>
      </c>
      <c r="I556" s="5" t="s">
        <v>40</v>
      </c>
      <c r="Q556" s="40" t="s">
        <v>97</v>
      </c>
      <c r="R556" s="40">
        <v>2020</v>
      </c>
      <c r="S556" s="40" t="s">
        <v>8</v>
      </c>
      <c r="T556" s="40" t="s">
        <v>89</v>
      </c>
      <c r="U556" s="40" t="s">
        <v>103</v>
      </c>
      <c r="V556" s="40" t="s">
        <v>104</v>
      </c>
      <c r="W556" s="40" t="s">
        <v>100</v>
      </c>
      <c r="X556" s="40" t="s">
        <v>93</v>
      </c>
      <c r="Y556" s="40" t="s">
        <v>105</v>
      </c>
      <c r="Z556" s="40">
        <v>262</v>
      </c>
      <c r="AA556" s="40">
        <v>374.65999999999997</v>
      </c>
    </row>
    <row r="557" spans="1:27" ht="18" customHeight="1" x14ac:dyDescent="0.25">
      <c r="A557" s="2">
        <v>2023</v>
      </c>
      <c r="B557" s="2" t="s">
        <v>1</v>
      </c>
      <c r="C557" s="2" t="s">
        <v>14</v>
      </c>
      <c r="D557" s="3" t="s">
        <v>36</v>
      </c>
      <c r="E557" s="4">
        <v>3566</v>
      </c>
      <c r="F557" s="4">
        <v>4577.3</v>
      </c>
      <c r="G557" s="4">
        <v>5126.576</v>
      </c>
      <c r="H557" s="4">
        <v>915.46</v>
      </c>
      <c r="I557" s="5" t="s">
        <v>40</v>
      </c>
      <c r="Q557" s="40" t="s">
        <v>95</v>
      </c>
      <c r="R557" s="40">
        <v>2020</v>
      </c>
      <c r="S557" s="40" t="s">
        <v>8</v>
      </c>
      <c r="T557" s="40" t="s">
        <v>89</v>
      </c>
      <c r="U557" s="40" t="s">
        <v>103</v>
      </c>
      <c r="V557" s="40" t="s">
        <v>104</v>
      </c>
      <c r="W557" s="40" t="s">
        <v>100</v>
      </c>
      <c r="X557" s="40" t="s">
        <v>93</v>
      </c>
      <c r="Y557" s="40" t="s">
        <v>105</v>
      </c>
      <c r="Z557" s="40">
        <v>271</v>
      </c>
      <c r="AA557" s="40">
        <v>387.53</v>
      </c>
    </row>
    <row r="558" spans="1:27" ht="18" customHeight="1" x14ac:dyDescent="0.25">
      <c r="A558" s="2">
        <v>2023</v>
      </c>
      <c r="B558" s="2" t="s">
        <v>1</v>
      </c>
      <c r="C558" s="2" t="s">
        <v>14</v>
      </c>
      <c r="D558" s="3" t="s">
        <v>37</v>
      </c>
      <c r="E558" s="4">
        <v>2498</v>
      </c>
      <c r="F558" s="4">
        <v>8000</v>
      </c>
      <c r="G558" s="4">
        <v>8960</v>
      </c>
      <c r="H558" s="4">
        <v>1600</v>
      </c>
      <c r="I558" s="5" t="s">
        <v>40</v>
      </c>
      <c r="Q558" s="40" t="s">
        <v>97</v>
      </c>
      <c r="R558" s="40">
        <v>2020</v>
      </c>
      <c r="S558" s="40" t="s">
        <v>8</v>
      </c>
      <c r="T558" s="40" t="s">
        <v>89</v>
      </c>
      <c r="U558" s="40" t="s">
        <v>103</v>
      </c>
      <c r="V558" s="40" t="s">
        <v>104</v>
      </c>
      <c r="W558" s="40" t="s">
        <v>100</v>
      </c>
      <c r="X558" s="40" t="s">
        <v>93</v>
      </c>
      <c r="Y558" s="40" t="s">
        <v>105</v>
      </c>
      <c r="Z558" s="40">
        <v>265</v>
      </c>
      <c r="AA558" s="40">
        <v>378.95</v>
      </c>
    </row>
    <row r="559" spans="1:27" ht="18" customHeight="1" x14ac:dyDescent="0.25">
      <c r="A559" s="2">
        <v>2023</v>
      </c>
      <c r="B559" s="2" t="s">
        <v>1</v>
      </c>
      <c r="C559" s="2" t="s">
        <v>13</v>
      </c>
      <c r="D559" s="3" t="s">
        <v>35</v>
      </c>
      <c r="E559" s="4">
        <v>1245</v>
      </c>
      <c r="F559" s="4">
        <v>4577.2</v>
      </c>
      <c r="G559" s="4">
        <v>5126.4639999999999</v>
      </c>
      <c r="H559" s="4">
        <v>915.44</v>
      </c>
      <c r="I559" s="5" t="s">
        <v>40</v>
      </c>
      <c r="Q559" s="40" t="s">
        <v>88</v>
      </c>
      <c r="R559" s="40">
        <v>2020</v>
      </c>
      <c r="S559" s="40" t="s">
        <v>8</v>
      </c>
      <c r="T559" s="40" t="s">
        <v>89</v>
      </c>
      <c r="U559" s="40" t="s">
        <v>103</v>
      </c>
      <c r="V559" s="40" t="s">
        <v>104</v>
      </c>
      <c r="W559" s="40" t="s">
        <v>100</v>
      </c>
      <c r="X559" s="40" t="s">
        <v>93</v>
      </c>
      <c r="Y559" s="40" t="s">
        <v>105</v>
      </c>
      <c r="Z559" s="40">
        <v>259</v>
      </c>
      <c r="AA559" s="40">
        <v>370.37</v>
      </c>
    </row>
    <row r="560" spans="1:27" ht="18" customHeight="1" x14ac:dyDescent="0.25">
      <c r="A560" s="2">
        <v>2023</v>
      </c>
      <c r="B560" s="2" t="s">
        <v>1</v>
      </c>
      <c r="C560" s="2" t="s">
        <v>38</v>
      </c>
      <c r="D560" s="6" t="s">
        <v>30</v>
      </c>
      <c r="E560" s="7">
        <v>644</v>
      </c>
      <c r="F560" s="7">
        <v>5743.5</v>
      </c>
      <c r="G560" s="7">
        <v>6432.72</v>
      </c>
      <c r="H560" s="4">
        <v>1148.7</v>
      </c>
      <c r="I560" s="5" t="s">
        <v>40</v>
      </c>
      <c r="Q560" s="40" t="s">
        <v>97</v>
      </c>
      <c r="R560" s="40">
        <v>2020</v>
      </c>
      <c r="S560" s="40" t="s">
        <v>3</v>
      </c>
      <c r="T560" s="40" t="s">
        <v>101</v>
      </c>
      <c r="U560" s="40" t="s">
        <v>103</v>
      </c>
      <c r="V560" s="40" t="s">
        <v>104</v>
      </c>
      <c r="W560" s="40" t="s">
        <v>100</v>
      </c>
      <c r="X560" s="40" t="s">
        <v>93</v>
      </c>
      <c r="Y560" s="40" t="s">
        <v>105</v>
      </c>
      <c r="Z560" s="40">
        <v>158</v>
      </c>
      <c r="AA560" s="40">
        <v>225.94</v>
      </c>
    </row>
    <row r="561" spans="1:27" ht="18" customHeight="1" x14ac:dyDescent="0.25">
      <c r="A561" s="2">
        <v>2023</v>
      </c>
      <c r="B561" s="2" t="s">
        <v>1</v>
      </c>
      <c r="C561" s="2" t="s">
        <v>12</v>
      </c>
      <c r="D561" s="6" t="s">
        <v>29</v>
      </c>
      <c r="E561" s="7">
        <v>643</v>
      </c>
      <c r="F561" s="7">
        <v>7000</v>
      </c>
      <c r="G561" s="7">
        <v>7840</v>
      </c>
      <c r="H561" s="4">
        <v>1400</v>
      </c>
      <c r="I561" s="5" t="s">
        <v>40</v>
      </c>
      <c r="Q561" s="40" t="s">
        <v>88</v>
      </c>
      <c r="R561" s="40">
        <v>2020</v>
      </c>
      <c r="S561" s="40" t="s">
        <v>3</v>
      </c>
      <c r="T561" s="40" t="s">
        <v>101</v>
      </c>
      <c r="U561" s="40" t="s">
        <v>103</v>
      </c>
      <c r="V561" s="40" t="s">
        <v>104</v>
      </c>
      <c r="W561" s="40" t="s">
        <v>100</v>
      </c>
      <c r="X561" s="40" t="s">
        <v>93</v>
      </c>
      <c r="Y561" s="40" t="s">
        <v>105</v>
      </c>
      <c r="Z561" s="40">
        <v>206</v>
      </c>
      <c r="AA561" s="40">
        <v>294.58</v>
      </c>
    </row>
    <row r="562" spans="1:27" ht="18" customHeight="1" x14ac:dyDescent="0.25">
      <c r="A562" s="2">
        <v>2023</v>
      </c>
      <c r="B562" s="2" t="s">
        <v>1</v>
      </c>
      <c r="C562" s="2" t="s">
        <v>38</v>
      </c>
      <c r="D562" s="6" t="s">
        <v>31</v>
      </c>
      <c r="E562" s="7">
        <v>455</v>
      </c>
      <c r="F562" s="7">
        <v>4578.6000000000004</v>
      </c>
      <c r="G562" s="7">
        <v>5128.0320000000002</v>
      </c>
      <c r="H562" s="4">
        <v>915.72000000000014</v>
      </c>
      <c r="I562" s="5" t="s">
        <v>40</v>
      </c>
      <c r="Q562" s="40" t="s">
        <v>95</v>
      </c>
      <c r="R562" s="40">
        <v>2020</v>
      </c>
      <c r="S562" s="40" t="s">
        <v>3</v>
      </c>
      <c r="T562" s="40" t="s">
        <v>101</v>
      </c>
      <c r="U562" s="40" t="s">
        <v>103</v>
      </c>
      <c r="V562" s="40" t="s">
        <v>104</v>
      </c>
      <c r="W562" s="40" t="s">
        <v>100</v>
      </c>
      <c r="X562" s="40" t="s">
        <v>93</v>
      </c>
      <c r="Y562" s="40" t="s">
        <v>105</v>
      </c>
      <c r="Z562" s="40">
        <v>134</v>
      </c>
      <c r="AA562" s="40">
        <v>191.62</v>
      </c>
    </row>
    <row r="563" spans="1:27" ht="18" customHeight="1" x14ac:dyDescent="0.25">
      <c r="A563" s="2">
        <v>2023</v>
      </c>
      <c r="B563" s="2" t="s">
        <v>1</v>
      </c>
      <c r="C563" s="2" t="s">
        <v>12</v>
      </c>
      <c r="D563" s="6" t="s">
        <v>28</v>
      </c>
      <c r="E563" s="8">
        <v>345</v>
      </c>
      <c r="F563" s="8">
        <v>7000</v>
      </c>
      <c r="G563" s="8">
        <v>7840</v>
      </c>
      <c r="H563" s="4">
        <v>1400</v>
      </c>
      <c r="I563" s="5" t="s">
        <v>40</v>
      </c>
      <c r="Q563" s="40" t="s">
        <v>97</v>
      </c>
      <c r="R563" s="40">
        <v>2020</v>
      </c>
      <c r="S563" s="40" t="s">
        <v>3</v>
      </c>
      <c r="T563" s="40" t="s">
        <v>101</v>
      </c>
      <c r="U563" s="40" t="s">
        <v>103</v>
      </c>
      <c r="V563" s="40" t="s">
        <v>104</v>
      </c>
      <c r="W563" s="40" t="s">
        <v>100</v>
      </c>
      <c r="X563" s="40" t="s">
        <v>93</v>
      </c>
      <c r="Y563" s="40" t="s">
        <v>105</v>
      </c>
      <c r="Z563" s="40">
        <v>160</v>
      </c>
      <c r="AA563" s="40">
        <v>228.8</v>
      </c>
    </row>
    <row r="564" spans="1:27" ht="18" customHeight="1" x14ac:dyDescent="0.25">
      <c r="A564" s="2">
        <v>2023</v>
      </c>
      <c r="B564" s="2" t="s">
        <v>1</v>
      </c>
      <c r="C564" s="2" t="s">
        <v>13</v>
      </c>
      <c r="D564" s="3" t="s">
        <v>33</v>
      </c>
      <c r="E564" s="4">
        <v>122</v>
      </c>
      <c r="F564" s="4">
        <v>100</v>
      </c>
      <c r="G564" s="4">
        <v>112</v>
      </c>
      <c r="H564" s="4">
        <v>20</v>
      </c>
      <c r="I564" s="5" t="s">
        <v>40</v>
      </c>
      <c r="Q564" s="40" t="s">
        <v>97</v>
      </c>
      <c r="R564" s="40">
        <v>2020</v>
      </c>
      <c r="S564" s="40" t="s">
        <v>3</v>
      </c>
      <c r="T564" s="40" t="s">
        <v>101</v>
      </c>
      <c r="U564" s="40" t="s">
        <v>103</v>
      </c>
      <c r="V564" s="40" t="s">
        <v>104</v>
      </c>
      <c r="W564" s="40" t="s">
        <v>100</v>
      </c>
      <c r="X564" s="40" t="s">
        <v>93</v>
      </c>
      <c r="Y564" s="40" t="s">
        <v>105</v>
      </c>
      <c r="Z564" s="40">
        <v>208</v>
      </c>
      <c r="AA564" s="40">
        <v>297.44</v>
      </c>
    </row>
    <row r="565" spans="1:27" ht="18" customHeight="1" x14ac:dyDescent="0.25">
      <c r="A565" s="2">
        <v>2023</v>
      </c>
      <c r="B565" s="2" t="s">
        <v>1</v>
      </c>
      <c r="C565" s="2" t="s">
        <v>15</v>
      </c>
      <c r="D565" s="6" t="s">
        <v>26</v>
      </c>
      <c r="E565" s="7">
        <v>78</v>
      </c>
      <c r="F565" s="7">
        <v>2288.6</v>
      </c>
      <c r="G565" s="7">
        <v>5126.4639999999999</v>
      </c>
      <c r="H565" s="4">
        <v>457.72</v>
      </c>
      <c r="I565" s="5" t="s">
        <v>40</v>
      </c>
      <c r="Q565" s="40" t="s">
        <v>97</v>
      </c>
      <c r="R565" s="40">
        <v>2020</v>
      </c>
      <c r="S565" s="40" t="s">
        <v>3</v>
      </c>
      <c r="T565" s="40" t="s">
        <v>101</v>
      </c>
      <c r="U565" s="40" t="s">
        <v>103</v>
      </c>
      <c r="V565" s="40" t="s">
        <v>104</v>
      </c>
      <c r="W565" s="40" t="s">
        <v>100</v>
      </c>
      <c r="X565" s="40" t="s">
        <v>93</v>
      </c>
      <c r="Y565" s="40" t="s">
        <v>105</v>
      </c>
      <c r="Z565" s="40">
        <v>136</v>
      </c>
      <c r="AA565" s="40">
        <v>194.48</v>
      </c>
    </row>
    <row r="566" spans="1:27" ht="18" customHeight="1" x14ac:dyDescent="0.25">
      <c r="A566" s="2">
        <v>2023</v>
      </c>
      <c r="B566" s="2" t="s">
        <v>1</v>
      </c>
      <c r="C566" s="2" t="s">
        <v>15</v>
      </c>
      <c r="D566" s="6" t="s">
        <v>24</v>
      </c>
      <c r="E566" s="7">
        <v>76</v>
      </c>
      <c r="F566" s="7">
        <v>2288.4499999999998</v>
      </c>
      <c r="G566" s="7">
        <v>5126.1279999999997</v>
      </c>
      <c r="H566" s="4">
        <v>457.69</v>
      </c>
      <c r="I566" s="5" t="s">
        <v>40</v>
      </c>
      <c r="Q566" s="40" t="s">
        <v>88</v>
      </c>
      <c r="R566" s="40">
        <v>2020</v>
      </c>
      <c r="S566" s="40" t="s">
        <v>3</v>
      </c>
      <c r="T566" s="40" t="s">
        <v>101</v>
      </c>
      <c r="U566" s="40" t="s">
        <v>103</v>
      </c>
      <c r="V566" s="40" t="s">
        <v>104</v>
      </c>
      <c r="W566" s="40" t="s">
        <v>100</v>
      </c>
      <c r="X566" s="40" t="s">
        <v>93</v>
      </c>
      <c r="Y566" s="40" t="s">
        <v>105</v>
      </c>
      <c r="Z566" s="40">
        <v>812</v>
      </c>
      <c r="AA566" s="40">
        <v>1161.1599999999999</v>
      </c>
    </row>
    <row r="567" spans="1:27" ht="18" customHeight="1" x14ac:dyDescent="0.25">
      <c r="A567" s="2">
        <v>2023</v>
      </c>
      <c r="B567" s="2" t="s">
        <v>1</v>
      </c>
      <c r="C567" s="2" t="s">
        <v>15</v>
      </c>
      <c r="D567" s="6" t="s">
        <v>25</v>
      </c>
      <c r="E567" s="7">
        <v>46</v>
      </c>
      <c r="F567" s="7">
        <v>100</v>
      </c>
      <c r="G567" s="7">
        <v>224</v>
      </c>
      <c r="H567" s="4">
        <v>20</v>
      </c>
      <c r="I567" s="5" t="s">
        <v>40</v>
      </c>
      <c r="Q567" s="40" t="s">
        <v>95</v>
      </c>
      <c r="R567" s="40">
        <v>2020</v>
      </c>
      <c r="S567" s="40" t="s">
        <v>3</v>
      </c>
      <c r="T567" s="40" t="s">
        <v>101</v>
      </c>
      <c r="U567" s="40" t="s">
        <v>103</v>
      </c>
      <c r="V567" s="40" t="s">
        <v>104</v>
      </c>
      <c r="W567" s="40" t="s">
        <v>100</v>
      </c>
      <c r="X567" s="40" t="s">
        <v>93</v>
      </c>
      <c r="Y567" s="40" t="s">
        <v>105</v>
      </c>
      <c r="Z567" s="40">
        <v>899</v>
      </c>
      <c r="AA567" s="40">
        <v>1285.57</v>
      </c>
    </row>
    <row r="568" spans="1:27" ht="18" customHeight="1" x14ac:dyDescent="0.25">
      <c r="A568" s="2">
        <v>2023</v>
      </c>
      <c r="B568" s="2" t="s">
        <v>1</v>
      </c>
      <c r="C568" s="2" t="s">
        <v>15</v>
      </c>
      <c r="D568" s="6" t="s">
        <v>23</v>
      </c>
      <c r="E568" s="7">
        <v>34</v>
      </c>
      <c r="F568" s="7">
        <v>2288.4</v>
      </c>
      <c r="G568" s="7">
        <v>5126.0160000000005</v>
      </c>
      <c r="H568" s="4">
        <v>457.68000000000006</v>
      </c>
      <c r="I568" s="5" t="s">
        <v>40</v>
      </c>
      <c r="Q568" s="40" t="s">
        <v>95</v>
      </c>
      <c r="R568" s="40">
        <v>2020</v>
      </c>
      <c r="S568" s="40" t="s">
        <v>3</v>
      </c>
      <c r="T568" s="40" t="s">
        <v>101</v>
      </c>
      <c r="U568" s="40" t="s">
        <v>103</v>
      </c>
      <c r="V568" s="40" t="s">
        <v>104</v>
      </c>
      <c r="W568" s="40" t="s">
        <v>100</v>
      </c>
      <c r="X568" s="40" t="s">
        <v>93</v>
      </c>
      <c r="Y568" s="40" t="s">
        <v>105</v>
      </c>
      <c r="Z568" s="40">
        <v>852</v>
      </c>
      <c r="AA568" s="40">
        <v>526.24</v>
      </c>
    </row>
    <row r="569" spans="1:27" ht="18" customHeight="1" x14ac:dyDescent="0.25">
      <c r="A569" s="2">
        <v>2023</v>
      </c>
      <c r="B569" s="2" t="s">
        <v>1</v>
      </c>
      <c r="C569" s="2" t="s">
        <v>13</v>
      </c>
      <c r="D569" s="3" t="s">
        <v>34</v>
      </c>
      <c r="E569" s="4">
        <v>7</v>
      </c>
      <c r="F569" s="4">
        <v>200</v>
      </c>
      <c r="G569" s="4">
        <v>224</v>
      </c>
      <c r="H569" s="4">
        <v>40</v>
      </c>
      <c r="I569" s="5" t="s">
        <v>40</v>
      </c>
      <c r="Q569" s="40" t="s">
        <v>95</v>
      </c>
      <c r="R569" s="40">
        <v>2020</v>
      </c>
      <c r="S569" s="40" t="s">
        <v>3</v>
      </c>
      <c r="T569" s="40" t="s">
        <v>101</v>
      </c>
      <c r="U569" s="40" t="s">
        <v>103</v>
      </c>
      <c r="V569" s="40" t="s">
        <v>104</v>
      </c>
      <c r="W569" s="40" t="s">
        <v>100</v>
      </c>
      <c r="X569" s="40" t="s">
        <v>93</v>
      </c>
      <c r="Y569" s="40" t="s">
        <v>105</v>
      </c>
      <c r="Z569" s="40">
        <v>885</v>
      </c>
      <c r="AA569" s="40">
        <v>526.24</v>
      </c>
    </row>
    <row r="570" spans="1:27" ht="18" customHeight="1" x14ac:dyDescent="0.25">
      <c r="A570" s="2">
        <v>2023</v>
      </c>
      <c r="B570" s="2" t="s">
        <v>1</v>
      </c>
      <c r="C570" s="2" t="s">
        <v>15</v>
      </c>
      <c r="D570" s="6" t="s">
        <v>27</v>
      </c>
      <c r="E570" s="7">
        <v>3</v>
      </c>
      <c r="F570" s="7">
        <v>3300</v>
      </c>
      <c r="G570" s="7">
        <v>5126.576</v>
      </c>
      <c r="H570" s="4">
        <v>660</v>
      </c>
      <c r="I570" s="5" t="s">
        <v>40</v>
      </c>
      <c r="Q570" s="40" t="s">
        <v>88</v>
      </c>
      <c r="R570" s="40">
        <v>2020</v>
      </c>
      <c r="S570" s="40" t="s">
        <v>3</v>
      </c>
      <c r="T570" s="40" t="s">
        <v>101</v>
      </c>
      <c r="U570" s="40" t="s">
        <v>103</v>
      </c>
      <c r="V570" s="40" t="s">
        <v>104</v>
      </c>
      <c r="W570" s="40" t="s">
        <v>100</v>
      </c>
      <c r="X570" s="40" t="s">
        <v>93</v>
      </c>
      <c r="Y570" s="40" t="s">
        <v>105</v>
      </c>
      <c r="Z570" s="40">
        <v>135</v>
      </c>
      <c r="AA570" s="40">
        <v>193.05</v>
      </c>
    </row>
    <row r="571" spans="1:27" ht="18" customHeight="1" x14ac:dyDescent="0.25">
      <c r="A571" s="2">
        <v>2023</v>
      </c>
      <c r="B571" s="2" t="s">
        <v>1</v>
      </c>
      <c r="C571" s="2" t="s">
        <v>32</v>
      </c>
      <c r="D571" s="6" t="s">
        <v>32</v>
      </c>
      <c r="E571" s="7">
        <v>2</v>
      </c>
      <c r="F571" s="7">
        <v>6600</v>
      </c>
      <c r="G571" s="7">
        <v>7392</v>
      </c>
      <c r="H571" s="4">
        <v>1320</v>
      </c>
      <c r="I571" s="5" t="s">
        <v>40</v>
      </c>
      <c r="Q571" s="40" t="s">
        <v>97</v>
      </c>
      <c r="R571" s="40">
        <v>2020</v>
      </c>
      <c r="S571" s="40" t="s">
        <v>3</v>
      </c>
      <c r="T571" s="40" t="s">
        <v>101</v>
      </c>
      <c r="U571" s="40" t="s">
        <v>103</v>
      </c>
      <c r="V571" s="40" t="s">
        <v>104</v>
      </c>
      <c r="W571" s="40" t="s">
        <v>100</v>
      </c>
      <c r="X571" s="40" t="s">
        <v>93</v>
      </c>
      <c r="Y571" s="40" t="s">
        <v>105</v>
      </c>
      <c r="Z571" s="40">
        <v>163</v>
      </c>
      <c r="AA571" s="40">
        <v>233.09</v>
      </c>
    </row>
    <row r="572" spans="1:27" ht="18" customHeight="1" x14ac:dyDescent="0.25">
      <c r="A572" s="2">
        <v>2023</v>
      </c>
      <c r="B572" s="2" t="s">
        <v>2</v>
      </c>
      <c r="C572" s="2" t="s">
        <v>14</v>
      </c>
      <c r="D572" s="3" t="s">
        <v>36</v>
      </c>
      <c r="E572" s="4">
        <v>3566</v>
      </c>
      <c r="F572" s="4">
        <v>4577.3</v>
      </c>
      <c r="G572" s="4">
        <v>5126.576</v>
      </c>
      <c r="H572" s="4">
        <v>915.46</v>
      </c>
      <c r="I572" s="5" t="s">
        <v>40</v>
      </c>
      <c r="Q572" s="40" t="s">
        <v>95</v>
      </c>
      <c r="R572" s="40">
        <v>2020</v>
      </c>
      <c r="S572" s="40" t="s">
        <v>3</v>
      </c>
      <c r="T572" s="40" t="s">
        <v>101</v>
      </c>
      <c r="U572" s="40" t="s">
        <v>103</v>
      </c>
      <c r="V572" s="40" t="s">
        <v>104</v>
      </c>
      <c r="W572" s="40" t="s">
        <v>100</v>
      </c>
      <c r="X572" s="40" t="s">
        <v>93</v>
      </c>
      <c r="Y572" s="40" t="s">
        <v>105</v>
      </c>
      <c r="Z572" s="40">
        <v>205</v>
      </c>
      <c r="AA572" s="40">
        <v>293.14999999999998</v>
      </c>
    </row>
    <row r="573" spans="1:27" ht="18" customHeight="1" x14ac:dyDescent="0.25">
      <c r="A573" s="2">
        <v>2023</v>
      </c>
      <c r="B573" s="2" t="s">
        <v>2</v>
      </c>
      <c r="C573" s="2" t="s">
        <v>14</v>
      </c>
      <c r="D573" s="3" t="s">
        <v>37</v>
      </c>
      <c r="E573" s="4">
        <v>2498</v>
      </c>
      <c r="F573" s="4">
        <v>8000</v>
      </c>
      <c r="G573" s="4">
        <v>8960</v>
      </c>
      <c r="H573" s="4">
        <v>1600</v>
      </c>
      <c r="I573" s="5" t="s">
        <v>40</v>
      </c>
      <c r="Q573" s="40" t="s">
        <v>97</v>
      </c>
      <c r="R573" s="40">
        <v>2020</v>
      </c>
      <c r="S573" s="40" t="s">
        <v>3</v>
      </c>
      <c r="T573" s="40" t="s">
        <v>101</v>
      </c>
      <c r="U573" s="40" t="s">
        <v>103</v>
      </c>
      <c r="V573" s="40" t="s">
        <v>104</v>
      </c>
      <c r="W573" s="40" t="s">
        <v>100</v>
      </c>
      <c r="X573" s="40" t="s">
        <v>93</v>
      </c>
      <c r="Y573" s="40" t="s">
        <v>105</v>
      </c>
      <c r="Z573" s="40">
        <v>133</v>
      </c>
      <c r="AA573" s="40">
        <v>190.19</v>
      </c>
    </row>
    <row r="574" spans="1:27" ht="18" customHeight="1" x14ac:dyDescent="0.25">
      <c r="A574" s="2">
        <v>2023</v>
      </c>
      <c r="B574" s="2" t="s">
        <v>2</v>
      </c>
      <c r="C574" s="2" t="s">
        <v>13</v>
      </c>
      <c r="D574" s="3" t="s">
        <v>35</v>
      </c>
      <c r="E574" s="4">
        <v>1245</v>
      </c>
      <c r="F574" s="4">
        <v>4577.2</v>
      </c>
      <c r="G574" s="4">
        <v>5126.4639999999999</v>
      </c>
      <c r="H574" s="4">
        <v>915.44</v>
      </c>
      <c r="I574" s="5" t="s">
        <v>40</v>
      </c>
      <c r="Q574" s="40" t="s">
        <v>95</v>
      </c>
      <c r="R574" s="40">
        <v>2020</v>
      </c>
      <c r="S574" s="40" t="s">
        <v>3</v>
      </c>
      <c r="T574" s="40" t="s">
        <v>101</v>
      </c>
      <c r="U574" s="40" t="s">
        <v>103</v>
      </c>
      <c r="V574" s="40" t="s">
        <v>104</v>
      </c>
      <c r="W574" s="40" t="s">
        <v>100</v>
      </c>
      <c r="X574" s="40" t="s">
        <v>93</v>
      </c>
      <c r="Y574" s="40" t="s">
        <v>105</v>
      </c>
      <c r="Z574" s="40">
        <v>821</v>
      </c>
      <c r="AA574" s="40">
        <v>1174.03</v>
      </c>
    </row>
    <row r="575" spans="1:27" ht="18" customHeight="1" x14ac:dyDescent="0.25">
      <c r="A575" s="2">
        <v>2023</v>
      </c>
      <c r="B575" s="2" t="s">
        <v>2</v>
      </c>
      <c r="C575" s="2" t="s">
        <v>38</v>
      </c>
      <c r="D575" s="6" t="s">
        <v>30</v>
      </c>
      <c r="E575" s="7">
        <v>644</v>
      </c>
      <c r="F575" s="7">
        <v>10000</v>
      </c>
      <c r="G575" s="7">
        <v>6432.72</v>
      </c>
      <c r="H575" s="4">
        <v>2000</v>
      </c>
      <c r="I575" s="5" t="s">
        <v>40</v>
      </c>
      <c r="Q575" s="40" t="s">
        <v>95</v>
      </c>
      <c r="R575" s="40">
        <v>2020</v>
      </c>
      <c r="S575" s="40" t="s">
        <v>3</v>
      </c>
      <c r="T575" s="40" t="s">
        <v>101</v>
      </c>
      <c r="U575" s="40" t="s">
        <v>103</v>
      </c>
      <c r="V575" s="40" t="s">
        <v>104</v>
      </c>
      <c r="W575" s="40" t="s">
        <v>100</v>
      </c>
      <c r="X575" s="40" t="s">
        <v>93</v>
      </c>
      <c r="Y575" s="40" t="s">
        <v>105</v>
      </c>
      <c r="Z575" s="40">
        <v>854</v>
      </c>
      <c r="AA575" s="40">
        <v>1221.22</v>
      </c>
    </row>
    <row r="576" spans="1:27" ht="18" customHeight="1" x14ac:dyDescent="0.25">
      <c r="A576" s="2">
        <v>2023</v>
      </c>
      <c r="B576" s="2" t="s">
        <v>2</v>
      </c>
      <c r="C576" s="2" t="s">
        <v>12</v>
      </c>
      <c r="D576" s="6" t="s">
        <v>29</v>
      </c>
      <c r="E576" s="7">
        <v>643</v>
      </c>
      <c r="F576" s="7">
        <v>7000</v>
      </c>
      <c r="G576" s="7">
        <v>7840</v>
      </c>
      <c r="H576" s="4">
        <v>1400</v>
      </c>
      <c r="I576" s="5" t="s">
        <v>40</v>
      </c>
      <c r="Q576" s="40" t="s">
        <v>97</v>
      </c>
      <c r="R576" s="40">
        <v>2020</v>
      </c>
      <c r="S576" s="40" t="s">
        <v>3</v>
      </c>
      <c r="T576" s="40" t="s">
        <v>101</v>
      </c>
      <c r="U576" s="40" t="s">
        <v>103</v>
      </c>
      <c r="V576" s="40" t="s">
        <v>104</v>
      </c>
      <c r="W576" s="40" t="s">
        <v>100</v>
      </c>
      <c r="X576" s="40" t="s">
        <v>93</v>
      </c>
      <c r="Y576" s="40" t="s">
        <v>105</v>
      </c>
      <c r="Z576" s="40">
        <v>131</v>
      </c>
      <c r="AA576" s="40">
        <v>187.32999999999998</v>
      </c>
    </row>
    <row r="577" spans="1:27" ht="18" customHeight="1" x14ac:dyDescent="0.25">
      <c r="A577" s="2">
        <v>2023</v>
      </c>
      <c r="B577" s="2" t="s">
        <v>2</v>
      </c>
      <c r="C577" s="2" t="s">
        <v>38</v>
      </c>
      <c r="D577" s="6" t="s">
        <v>31</v>
      </c>
      <c r="E577" s="7">
        <v>455</v>
      </c>
      <c r="F577" s="7">
        <v>4578.6000000000004</v>
      </c>
      <c r="G577" s="7">
        <v>5128.0320000000002</v>
      </c>
      <c r="H577" s="4">
        <v>915.72000000000014</v>
      </c>
      <c r="I577" s="5" t="s">
        <v>40</v>
      </c>
      <c r="Q577" s="40" t="s">
        <v>88</v>
      </c>
      <c r="R577" s="40">
        <v>2020</v>
      </c>
      <c r="S577" s="40" t="s">
        <v>7</v>
      </c>
      <c r="T577" s="40" t="s">
        <v>101</v>
      </c>
      <c r="U577" s="40" t="s">
        <v>103</v>
      </c>
      <c r="V577" s="40" t="s">
        <v>104</v>
      </c>
      <c r="W577" s="40" t="s">
        <v>100</v>
      </c>
      <c r="X577" s="40" t="s">
        <v>93</v>
      </c>
      <c r="Y577" s="40" t="s">
        <v>105</v>
      </c>
      <c r="Z577" s="40">
        <v>140</v>
      </c>
      <c r="AA577" s="40">
        <v>200.2</v>
      </c>
    </row>
    <row r="578" spans="1:27" ht="18" customHeight="1" x14ac:dyDescent="0.25">
      <c r="A578" s="2">
        <v>2023</v>
      </c>
      <c r="B578" s="2" t="s">
        <v>2</v>
      </c>
      <c r="C578" s="2" t="s">
        <v>12</v>
      </c>
      <c r="D578" s="6" t="s">
        <v>28</v>
      </c>
      <c r="E578" s="8">
        <v>345</v>
      </c>
      <c r="F578" s="8">
        <v>7000</v>
      </c>
      <c r="G578" s="8">
        <v>7840</v>
      </c>
      <c r="H578" s="4">
        <v>1400</v>
      </c>
      <c r="I578" s="5" t="s">
        <v>40</v>
      </c>
      <c r="Q578" s="40" t="s">
        <v>88</v>
      </c>
      <c r="R578" s="40">
        <v>2020</v>
      </c>
      <c r="S578" s="40" t="s">
        <v>7</v>
      </c>
      <c r="T578" s="40" t="s">
        <v>101</v>
      </c>
      <c r="U578" s="40" t="s">
        <v>103</v>
      </c>
      <c r="V578" s="40" t="s">
        <v>104</v>
      </c>
      <c r="W578" s="40" t="s">
        <v>100</v>
      </c>
      <c r="X578" s="40" t="s">
        <v>93</v>
      </c>
      <c r="Y578" s="40" t="s">
        <v>105</v>
      </c>
      <c r="Z578" s="40">
        <v>188</v>
      </c>
      <c r="AA578" s="40">
        <v>268.84000000000003</v>
      </c>
    </row>
    <row r="579" spans="1:27" ht="18" customHeight="1" x14ac:dyDescent="0.25">
      <c r="A579" s="2">
        <v>2023</v>
      </c>
      <c r="B579" s="2" t="s">
        <v>2</v>
      </c>
      <c r="C579" s="2" t="s">
        <v>13</v>
      </c>
      <c r="D579" s="3" t="s">
        <v>33</v>
      </c>
      <c r="E579" s="4">
        <v>122</v>
      </c>
      <c r="F579" s="4">
        <v>100</v>
      </c>
      <c r="G579" s="4">
        <v>112</v>
      </c>
      <c r="H579" s="4">
        <v>20</v>
      </c>
      <c r="I579" s="5" t="s">
        <v>40</v>
      </c>
      <c r="Q579" s="40" t="s">
        <v>97</v>
      </c>
      <c r="R579" s="40">
        <v>2020</v>
      </c>
      <c r="S579" s="40" t="s">
        <v>7</v>
      </c>
      <c r="T579" s="40" t="s">
        <v>101</v>
      </c>
      <c r="U579" s="40" t="s">
        <v>103</v>
      </c>
      <c r="V579" s="40" t="s">
        <v>104</v>
      </c>
      <c r="W579" s="40" t="s">
        <v>100</v>
      </c>
      <c r="X579" s="40" t="s">
        <v>93</v>
      </c>
      <c r="Y579" s="40" t="s">
        <v>105</v>
      </c>
      <c r="Z579" s="40">
        <v>356</v>
      </c>
      <c r="AA579" s="40">
        <v>509.08</v>
      </c>
    </row>
    <row r="580" spans="1:27" ht="18" customHeight="1" x14ac:dyDescent="0.25">
      <c r="A580" s="2">
        <v>2023</v>
      </c>
      <c r="B580" s="2" t="s">
        <v>2</v>
      </c>
      <c r="C580" s="2" t="s">
        <v>15</v>
      </c>
      <c r="D580" s="6" t="s">
        <v>26</v>
      </c>
      <c r="E580" s="7">
        <v>78</v>
      </c>
      <c r="F580" s="7">
        <v>2288.6</v>
      </c>
      <c r="G580" s="7">
        <v>5126.4639999999999</v>
      </c>
      <c r="H580" s="4">
        <v>457.72</v>
      </c>
      <c r="I580" s="5" t="s">
        <v>40</v>
      </c>
      <c r="Q580" s="40" t="s">
        <v>88</v>
      </c>
      <c r="R580" s="40">
        <v>2020</v>
      </c>
      <c r="S580" s="40" t="s">
        <v>7</v>
      </c>
      <c r="T580" s="40" t="s">
        <v>101</v>
      </c>
      <c r="U580" s="40" t="s">
        <v>103</v>
      </c>
      <c r="V580" s="40" t="s">
        <v>104</v>
      </c>
      <c r="W580" s="40" t="s">
        <v>100</v>
      </c>
      <c r="X580" s="40" t="s">
        <v>93</v>
      </c>
      <c r="Y580" s="40" t="s">
        <v>105</v>
      </c>
      <c r="Z580" s="40">
        <v>184</v>
      </c>
      <c r="AA580" s="40">
        <v>263.12</v>
      </c>
    </row>
    <row r="581" spans="1:27" ht="18" customHeight="1" x14ac:dyDescent="0.25">
      <c r="A581" s="2">
        <v>2023</v>
      </c>
      <c r="B581" s="2" t="s">
        <v>2</v>
      </c>
      <c r="C581" s="2" t="s">
        <v>15</v>
      </c>
      <c r="D581" s="6" t="s">
        <v>24</v>
      </c>
      <c r="E581" s="7">
        <v>76</v>
      </c>
      <c r="F581" s="7">
        <v>2288.4499999999998</v>
      </c>
      <c r="G581" s="7">
        <v>5126.1279999999997</v>
      </c>
      <c r="H581" s="4">
        <v>457.69</v>
      </c>
      <c r="I581" s="5" t="s">
        <v>40</v>
      </c>
      <c r="Q581" s="40" t="s">
        <v>95</v>
      </c>
      <c r="R581" s="40">
        <v>2020</v>
      </c>
      <c r="S581" s="40" t="s">
        <v>7</v>
      </c>
      <c r="T581" s="40" t="s">
        <v>101</v>
      </c>
      <c r="U581" s="40" t="s">
        <v>103</v>
      </c>
      <c r="V581" s="40" t="s">
        <v>104</v>
      </c>
      <c r="W581" s="40" t="s">
        <v>100</v>
      </c>
      <c r="X581" s="40" t="s">
        <v>93</v>
      </c>
      <c r="Y581" s="40" t="s">
        <v>105</v>
      </c>
      <c r="Z581" s="40">
        <v>358</v>
      </c>
      <c r="AA581" s="40">
        <v>511.94</v>
      </c>
    </row>
    <row r="582" spans="1:27" ht="18" customHeight="1" x14ac:dyDescent="0.25">
      <c r="A582" s="2">
        <v>2023</v>
      </c>
      <c r="B582" s="2" t="s">
        <v>2</v>
      </c>
      <c r="C582" s="2" t="s">
        <v>15</v>
      </c>
      <c r="D582" s="6" t="s">
        <v>25</v>
      </c>
      <c r="E582" s="7">
        <v>46</v>
      </c>
      <c r="F582" s="7">
        <v>100</v>
      </c>
      <c r="G582" s="7">
        <v>224</v>
      </c>
      <c r="H582" s="4">
        <v>20</v>
      </c>
      <c r="I582" s="5" t="s">
        <v>40</v>
      </c>
      <c r="Q582" s="40" t="s">
        <v>99</v>
      </c>
      <c r="R582" s="40">
        <v>2020</v>
      </c>
      <c r="S582" s="40" t="s">
        <v>7</v>
      </c>
      <c r="T582" s="40" t="s">
        <v>101</v>
      </c>
      <c r="U582" s="40" t="s">
        <v>103</v>
      </c>
      <c r="V582" s="40" t="s">
        <v>104</v>
      </c>
      <c r="W582" s="40" t="s">
        <v>100</v>
      </c>
      <c r="X582" s="40" t="s">
        <v>93</v>
      </c>
      <c r="Y582" s="40" t="s">
        <v>105</v>
      </c>
      <c r="Z582" s="40">
        <v>816</v>
      </c>
      <c r="AA582" s="40">
        <v>1166.8800000000001</v>
      </c>
    </row>
    <row r="583" spans="1:27" ht="18" customHeight="1" x14ac:dyDescent="0.25">
      <c r="A583" s="2">
        <v>2023</v>
      </c>
      <c r="B583" s="2" t="s">
        <v>2</v>
      </c>
      <c r="C583" s="2" t="s">
        <v>15</v>
      </c>
      <c r="D583" s="6" t="s">
        <v>23</v>
      </c>
      <c r="E583" s="7">
        <v>34</v>
      </c>
      <c r="F583" s="7">
        <v>2288.4</v>
      </c>
      <c r="G583" s="7">
        <v>5126.0160000000005</v>
      </c>
      <c r="H583" s="4">
        <v>457.68000000000006</v>
      </c>
      <c r="I583" s="5" t="s">
        <v>40</v>
      </c>
      <c r="Q583" s="40" t="s">
        <v>97</v>
      </c>
      <c r="R583" s="40">
        <v>2020</v>
      </c>
      <c r="S583" s="40" t="s">
        <v>7</v>
      </c>
      <c r="T583" s="40" t="s">
        <v>101</v>
      </c>
      <c r="U583" s="40" t="s">
        <v>103</v>
      </c>
      <c r="V583" s="40" t="s">
        <v>104</v>
      </c>
      <c r="W583" s="40" t="s">
        <v>100</v>
      </c>
      <c r="X583" s="40" t="s">
        <v>93</v>
      </c>
      <c r="Y583" s="40" t="s">
        <v>105</v>
      </c>
      <c r="Z583" s="40">
        <v>849</v>
      </c>
      <c r="AA583" s="40">
        <v>1214.07</v>
      </c>
    </row>
    <row r="584" spans="1:27" ht="18" customHeight="1" x14ac:dyDescent="0.25">
      <c r="A584" s="2">
        <v>2023</v>
      </c>
      <c r="B584" s="2" t="s">
        <v>2</v>
      </c>
      <c r="C584" s="2" t="s">
        <v>13</v>
      </c>
      <c r="D584" s="3" t="s">
        <v>34</v>
      </c>
      <c r="E584" s="4">
        <v>7</v>
      </c>
      <c r="F584" s="4">
        <v>200</v>
      </c>
      <c r="G584" s="4">
        <v>224</v>
      </c>
      <c r="H584" s="4">
        <v>40</v>
      </c>
      <c r="I584" s="5" t="s">
        <v>40</v>
      </c>
      <c r="Q584" s="40" t="s">
        <v>88</v>
      </c>
      <c r="R584" s="40">
        <v>2020</v>
      </c>
      <c r="S584" s="40" t="s">
        <v>7</v>
      </c>
      <c r="T584" s="40" t="s">
        <v>101</v>
      </c>
      <c r="U584" s="40" t="s">
        <v>103</v>
      </c>
      <c r="V584" s="40" t="s">
        <v>104</v>
      </c>
      <c r="W584" s="40" t="s">
        <v>100</v>
      </c>
      <c r="X584" s="40" t="s">
        <v>93</v>
      </c>
      <c r="Y584" s="40" t="s">
        <v>105</v>
      </c>
      <c r="Z584" s="40">
        <v>902</v>
      </c>
      <c r="AA584" s="40">
        <v>1289.8600000000001</v>
      </c>
    </row>
    <row r="585" spans="1:27" ht="18" customHeight="1" x14ac:dyDescent="0.25">
      <c r="A585" s="2">
        <v>2023</v>
      </c>
      <c r="B585" s="2" t="s">
        <v>2</v>
      </c>
      <c r="C585" s="2" t="s">
        <v>15</v>
      </c>
      <c r="D585" s="6" t="s">
        <v>27</v>
      </c>
      <c r="E585" s="7">
        <v>3</v>
      </c>
      <c r="F585" s="7">
        <v>2288.65</v>
      </c>
      <c r="G585" s="7">
        <v>5126.576</v>
      </c>
      <c r="H585" s="4">
        <v>457.73</v>
      </c>
      <c r="I585" s="5" t="s">
        <v>40</v>
      </c>
      <c r="Q585" s="40" t="s">
        <v>88</v>
      </c>
      <c r="R585" s="40">
        <v>2020</v>
      </c>
      <c r="S585" s="40" t="s">
        <v>7</v>
      </c>
      <c r="T585" s="40" t="s">
        <v>101</v>
      </c>
      <c r="U585" s="40" t="s">
        <v>103</v>
      </c>
      <c r="V585" s="40" t="s">
        <v>104</v>
      </c>
      <c r="W585" s="40" t="s">
        <v>100</v>
      </c>
      <c r="X585" s="40" t="s">
        <v>93</v>
      </c>
      <c r="Y585" s="40" t="s">
        <v>105</v>
      </c>
      <c r="Z585" s="40">
        <v>855</v>
      </c>
      <c r="AA585" s="40">
        <v>526.24</v>
      </c>
    </row>
    <row r="586" spans="1:27" ht="18" customHeight="1" x14ac:dyDescent="0.25">
      <c r="A586" s="2">
        <v>2023</v>
      </c>
      <c r="B586" s="2" t="s">
        <v>2</v>
      </c>
      <c r="C586" s="2" t="s">
        <v>32</v>
      </c>
      <c r="D586" s="6" t="s">
        <v>32</v>
      </c>
      <c r="E586" s="7">
        <v>2</v>
      </c>
      <c r="F586" s="7">
        <v>6600</v>
      </c>
      <c r="G586" s="7">
        <v>7392</v>
      </c>
      <c r="H586" s="4">
        <v>1320</v>
      </c>
      <c r="I586" s="5" t="s">
        <v>40</v>
      </c>
      <c r="Q586" s="40" t="s">
        <v>99</v>
      </c>
      <c r="R586" s="40">
        <v>2020</v>
      </c>
      <c r="S586" s="40" t="s">
        <v>7</v>
      </c>
      <c r="T586" s="40" t="s">
        <v>101</v>
      </c>
      <c r="U586" s="40" t="s">
        <v>103</v>
      </c>
      <c r="V586" s="40" t="s">
        <v>104</v>
      </c>
      <c r="W586" s="40" t="s">
        <v>100</v>
      </c>
      <c r="X586" s="40" t="s">
        <v>93</v>
      </c>
      <c r="Y586" s="40" t="s">
        <v>105</v>
      </c>
      <c r="Z586" s="40">
        <v>357</v>
      </c>
      <c r="AA586" s="40">
        <v>510.51</v>
      </c>
    </row>
    <row r="587" spans="1:27" ht="18" customHeight="1" x14ac:dyDescent="0.25">
      <c r="A587" s="2">
        <v>2023</v>
      </c>
      <c r="B587" s="2" t="s">
        <v>3</v>
      </c>
      <c r="C587" s="2" t="s">
        <v>14</v>
      </c>
      <c r="D587" s="3" t="s">
        <v>36</v>
      </c>
      <c r="E587" s="4">
        <v>3566</v>
      </c>
      <c r="F587" s="4">
        <v>4577.3</v>
      </c>
      <c r="G587" s="4">
        <v>5126.576</v>
      </c>
      <c r="H587" s="4">
        <v>915.46</v>
      </c>
      <c r="I587" s="5" t="s">
        <v>40</v>
      </c>
      <c r="Q587" s="40" t="s">
        <v>95</v>
      </c>
      <c r="R587" s="40">
        <v>2020</v>
      </c>
      <c r="S587" s="40" t="s">
        <v>7</v>
      </c>
      <c r="T587" s="40" t="s">
        <v>101</v>
      </c>
      <c r="U587" s="40" t="s">
        <v>103</v>
      </c>
      <c r="V587" s="40" t="s">
        <v>104</v>
      </c>
      <c r="W587" s="40" t="s">
        <v>100</v>
      </c>
      <c r="X587" s="40" t="s">
        <v>93</v>
      </c>
      <c r="Y587" s="40" t="s">
        <v>105</v>
      </c>
      <c r="Z587" s="40">
        <v>139</v>
      </c>
      <c r="AA587" s="40">
        <v>198.76999999999998</v>
      </c>
    </row>
    <row r="588" spans="1:27" ht="18" customHeight="1" x14ac:dyDescent="0.25">
      <c r="A588" s="2">
        <v>2023</v>
      </c>
      <c r="B588" s="2" t="s">
        <v>3</v>
      </c>
      <c r="C588" s="2" t="s">
        <v>14</v>
      </c>
      <c r="D588" s="3" t="s">
        <v>37</v>
      </c>
      <c r="E588" s="4">
        <v>2498</v>
      </c>
      <c r="F588" s="4">
        <v>8000</v>
      </c>
      <c r="G588" s="4">
        <v>8960</v>
      </c>
      <c r="H588" s="4">
        <v>1600</v>
      </c>
      <c r="I588" s="5" t="s">
        <v>42</v>
      </c>
      <c r="Q588" s="40" t="s">
        <v>98</v>
      </c>
      <c r="R588" s="40">
        <v>2020</v>
      </c>
      <c r="S588" s="40" t="s">
        <v>7</v>
      </c>
      <c r="T588" s="40" t="s">
        <v>101</v>
      </c>
      <c r="U588" s="40" t="s">
        <v>103</v>
      </c>
      <c r="V588" s="40" t="s">
        <v>104</v>
      </c>
      <c r="W588" s="40" t="s">
        <v>100</v>
      </c>
      <c r="X588" s="40" t="s">
        <v>93</v>
      </c>
      <c r="Y588" s="40" t="s">
        <v>105</v>
      </c>
      <c r="Z588" s="40">
        <v>187</v>
      </c>
      <c r="AA588" s="40">
        <v>267.40999999999997</v>
      </c>
    </row>
    <row r="589" spans="1:27" ht="18" customHeight="1" x14ac:dyDescent="0.25">
      <c r="A589" s="2">
        <v>2023</v>
      </c>
      <c r="B589" s="2" t="s">
        <v>3</v>
      </c>
      <c r="C589" s="2" t="s">
        <v>13</v>
      </c>
      <c r="D589" s="3" t="s">
        <v>35</v>
      </c>
      <c r="E589" s="4">
        <v>1245</v>
      </c>
      <c r="F589" s="4">
        <v>4577.2</v>
      </c>
      <c r="G589" s="4">
        <v>5126.4639999999999</v>
      </c>
      <c r="H589" s="4">
        <v>915.44</v>
      </c>
      <c r="I589" s="5" t="s">
        <v>42</v>
      </c>
      <c r="Q589" s="40" t="s">
        <v>97</v>
      </c>
      <c r="R589" s="40">
        <v>2020</v>
      </c>
      <c r="S589" s="40" t="s">
        <v>7</v>
      </c>
      <c r="T589" s="40" t="s">
        <v>101</v>
      </c>
      <c r="U589" s="40" t="s">
        <v>103</v>
      </c>
      <c r="V589" s="40" t="s">
        <v>104</v>
      </c>
      <c r="W589" s="40" t="s">
        <v>100</v>
      </c>
      <c r="X589" s="40" t="s">
        <v>93</v>
      </c>
      <c r="Y589" s="40" t="s">
        <v>105</v>
      </c>
      <c r="Z589" s="40">
        <v>825</v>
      </c>
      <c r="AA589" s="40">
        <v>1179.75</v>
      </c>
    </row>
    <row r="590" spans="1:27" ht="18" customHeight="1" x14ac:dyDescent="0.25">
      <c r="A590" s="2">
        <v>2023</v>
      </c>
      <c r="B590" s="2" t="s">
        <v>3</v>
      </c>
      <c r="C590" s="2" t="s">
        <v>38</v>
      </c>
      <c r="D590" s="6" t="s">
        <v>30</v>
      </c>
      <c r="E590" s="7">
        <v>644</v>
      </c>
      <c r="F590" s="7">
        <v>15000</v>
      </c>
      <c r="G590" s="7">
        <v>6432.72</v>
      </c>
      <c r="H590" s="4">
        <v>3000</v>
      </c>
      <c r="I590" s="5" t="s">
        <v>42</v>
      </c>
      <c r="Q590" s="40" t="s">
        <v>95</v>
      </c>
      <c r="R590" s="40">
        <v>2020</v>
      </c>
      <c r="S590" s="40" t="s">
        <v>7</v>
      </c>
      <c r="T590" s="40" t="s">
        <v>101</v>
      </c>
      <c r="U590" s="40" t="s">
        <v>103</v>
      </c>
      <c r="V590" s="40" t="s">
        <v>104</v>
      </c>
      <c r="W590" s="40" t="s">
        <v>100</v>
      </c>
      <c r="X590" s="40" t="s">
        <v>93</v>
      </c>
      <c r="Y590" s="40" t="s">
        <v>105</v>
      </c>
      <c r="Z590" s="40">
        <v>858</v>
      </c>
      <c r="AA590" s="40">
        <v>1226.94</v>
      </c>
    </row>
    <row r="591" spans="1:27" ht="18" customHeight="1" x14ac:dyDescent="0.25">
      <c r="A591" s="2">
        <v>2023</v>
      </c>
      <c r="B591" s="2" t="s">
        <v>3</v>
      </c>
      <c r="C591" s="2" t="s">
        <v>12</v>
      </c>
      <c r="D591" s="6" t="s">
        <v>29</v>
      </c>
      <c r="E591" s="7">
        <v>643</v>
      </c>
      <c r="F591" s="7">
        <v>7000</v>
      </c>
      <c r="G591" s="7">
        <v>7840</v>
      </c>
      <c r="H591" s="4">
        <v>1400</v>
      </c>
      <c r="I591" s="5" t="s">
        <v>42</v>
      </c>
      <c r="Q591" s="40" t="s">
        <v>88</v>
      </c>
      <c r="R591" s="40">
        <v>2020</v>
      </c>
      <c r="S591" s="40" t="s">
        <v>7</v>
      </c>
      <c r="T591" s="40" t="s">
        <v>101</v>
      </c>
      <c r="U591" s="40" t="s">
        <v>103</v>
      </c>
      <c r="V591" s="40" t="s">
        <v>104</v>
      </c>
      <c r="W591" s="40" t="s">
        <v>100</v>
      </c>
      <c r="X591" s="40" t="s">
        <v>93</v>
      </c>
      <c r="Y591" s="40" t="s">
        <v>105</v>
      </c>
      <c r="Z591" s="40">
        <v>359</v>
      </c>
      <c r="AA591" s="40">
        <v>513.37</v>
      </c>
    </row>
    <row r="592" spans="1:27" ht="18" customHeight="1" x14ac:dyDescent="0.25">
      <c r="A592" s="2">
        <v>2023</v>
      </c>
      <c r="B592" s="2" t="s">
        <v>3</v>
      </c>
      <c r="C592" s="2" t="s">
        <v>38</v>
      </c>
      <c r="D592" s="6" t="s">
        <v>31</v>
      </c>
      <c r="E592" s="7">
        <v>455</v>
      </c>
      <c r="F592" s="7">
        <v>14000</v>
      </c>
      <c r="G592" s="7">
        <v>5128.0320000000002</v>
      </c>
      <c r="H592" s="4">
        <v>2800</v>
      </c>
      <c r="I592" s="5" t="s">
        <v>42</v>
      </c>
      <c r="Q592" s="40" t="s">
        <v>99</v>
      </c>
      <c r="R592" s="40">
        <v>2020</v>
      </c>
      <c r="S592" s="40" t="s">
        <v>11</v>
      </c>
      <c r="T592" s="40" t="s">
        <v>101</v>
      </c>
      <c r="U592" s="40" t="s">
        <v>103</v>
      </c>
      <c r="V592" s="40" t="s">
        <v>104</v>
      </c>
      <c r="W592" s="40" t="s">
        <v>100</v>
      </c>
      <c r="X592" s="40" t="s">
        <v>93</v>
      </c>
      <c r="Y592" s="40" t="s">
        <v>105</v>
      </c>
      <c r="Z592" s="40">
        <v>362</v>
      </c>
      <c r="AA592" s="40">
        <v>517.66</v>
      </c>
    </row>
    <row r="593" spans="1:27" ht="18" customHeight="1" x14ac:dyDescent="0.25">
      <c r="A593" s="2">
        <v>2023</v>
      </c>
      <c r="B593" s="2" t="s">
        <v>3</v>
      </c>
      <c r="C593" s="2" t="s">
        <v>12</v>
      </c>
      <c r="D593" s="6" t="s">
        <v>28</v>
      </c>
      <c r="E593" s="8">
        <v>345</v>
      </c>
      <c r="F593" s="8">
        <v>7000</v>
      </c>
      <c r="G593" s="8">
        <v>7840</v>
      </c>
      <c r="H593" s="4">
        <v>1400</v>
      </c>
      <c r="I593" s="5" t="s">
        <v>42</v>
      </c>
      <c r="Q593" s="40" t="s">
        <v>97</v>
      </c>
      <c r="R593" s="40">
        <v>2020</v>
      </c>
      <c r="S593" s="40" t="s">
        <v>11</v>
      </c>
      <c r="T593" s="40" t="s">
        <v>101</v>
      </c>
      <c r="U593" s="40" t="s">
        <v>103</v>
      </c>
      <c r="V593" s="40" t="s">
        <v>104</v>
      </c>
      <c r="W593" s="40" t="s">
        <v>100</v>
      </c>
      <c r="X593" s="40" t="s">
        <v>93</v>
      </c>
      <c r="Y593" s="40" t="s">
        <v>105</v>
      </c>
      <c r="Z593" s="40">
        <v>164</v>
      </c>
      <c r="AA593" s="40">
        <v>234.51999999999998</v>
      </c>
    </row>
    <row r="594" spans="1:27" ht="18" customHeight="1" x14ac:dyDescent="0.25">
      <c r="A594" s="2">
        <v>2023</v>
      </c>
      <c r="B594" s="2" t="s">
        <v>3</v>
      </c>
      <c r="C594" s="2" t="s">
        <v>13</v>
      </c>
      <c r="D594" s="3" t="s">
        <v>33</v>
      </c>
      <c r="E594" s="4">
        <v>122</v>
      </c>
      <c r="F594" s="4">
        <v>100</v>
      </c>
      <c r="G594" s="4">
        <v>112</v>
      </c>
      <c r="H594" s="4">
        <v>20</v>
      </c>
      <c r="I594" s="5" t="s">
        <v>42</v>
      </c>
      <c r="Q594" s="40" t="s">
        <v>95</v>
      </c>
      <c r="R594" s="40">
        <v>2020</v>
      </c>
      <c r="S594" s="40" t="s">
        <v>11</v>
      </c>
      <c r="T594" s="40" t="s">
        <v>101</v>
      </c>
      <c r="U594" s="40" t="s">
        <v>103</v>
      </c>
      <c r="V594" s="40" t="s">
        <v>104</v>
      </c>
      <c r="W594" s="40" t="s">
        <v>100</v>
      </c>
      <c r="X594" s="40" t="s">
        <v>93</v>
      </c>
      <c r="Y594" s="40" t="s">
        <v>105</v>
      </c>
      <c r="Z594" s="40">
        <v>338</v>
      </c>
      <c r="AA594" s="40">
        <v>483.34000000000003</v>
      </c>
    </row>
    <row r="595" spans="1:27" ht="18" customHeight="1" x14ac:dyDescent="0.25">
      <c r="A595" s="2">
        <v>2023</v>
      </c>
      <c r="B595" s="2" t="s">
        <v>3</v>
      </c>
      <c r="C595" s="2" t="s">
        <v>15</v>
      </c>
      <c r="D595" s="6" t="s">
        <v>26</v>
      </c>
      <c r="E595" s="7">
        <v>78</v>
      </c>
      <c r="F595" s="7">
        <v>2288.6</v>
      </c>
      <c r="G595" s="7">
        <v>5126.4639999999999</v>
      </c>
      <c r="H595" s="4">
        <v>457.72</v>
      </c>
      <c r="I595" s="5" t="s">
        <v>42</v>
      </c>
      <c r="Q595" s="40" t="s">
        <v>98</v>
      </c>
      <c r="R595" s="40">
        <v>2020</v>
      </c>
      <c r="S595" s="40" t="s">
        <v>11</v>
      </c>
      <c r="T595" s="40" t="s">
        <v>101</v>
      </c>
      <c r="U595" s="40" t="s">
        <v>103</v>
      </c>
      <c r="V595" s="40" t="s">
        <v>104</v>
      </c>
      <c r="W595" s="40" t="s">
        <v>100</v>
      </c>
      <c r="X595" s="40" t="s">
        <v>93</v>
      </c>
      <c r="Y595" s="40" t="s">
        <v>105</v>
      </c>
      <c r="Z595" s="40">
        <v>364</v>
      </c>
      <c r="AA595" s="40">
        <v>520.52</v>
      </c>
    </row>
    <row r="596" spans="1:27" ht="18" customHeight="1" x14ac:dyDescent="0.25">
      <c r="A596" s="2">
        <v>2023</v>
      </c>
      <c r="B596" s="2" t="s">
        <v>3</v>
      </c>
      <c r="C596" s="2" t="s">
        <v>15</v>
      </c>
      <c r="D596" s="6" t="s">
        <v>24</v>
      </c>
      <c r="E596" s="7">
        <v>76</v>
      </c>
      <c r="F596" s="7">
        <v>2288.4499999999998</v>
      </c>
      <c r="G596" s="7">
        <v>5126.1279999999997</v>
      </c>
      <c r="H596" s="4">
        <v>457.69</v>
      </c>
      <c r="I596" s="5" t="s">
        <v>42</v>
      </c>
      <c r="Q596" s="40" t="s">
        <v>88</v>
      </c>
      <c r="R596" s="40">
        <v>2020</v>
      </c>
      <c r="S596" s="40" t="s">
        <v>11</v>
      </c>
      <c r="T596" s="40" t="s">
        <v>101</v>
      </c>
      <c r="U596" s="40" t="s">
        <v>103</v>
      </c>
      <c r="V596" s="40" t="s">
        <v>104</v>
      </c>
      <c r="W596" s="40" t="s">
        <v>100</v>
      </c>
      <c r="X596" s="40" t="s">
        <v>93</v>
      </c>
      <c r="Y596" s="40" t="s">
        <v>105</v>
      </c>
      <c r="Z596" s="40">
        <v>166</v>
      </c>
      <c r="AA596" s="40">
        <v>237.38</v>
      </c>
    </row>
    <row r="597" spans="1:27" ht="18" customHeight="1" x14ac:dyDescent="0.25">
      <c r="A597" s="2">
        <v>2023</v>
      </c>
      <c r="B597" s="2" t="s">
        <v>3</v>
      </c>
      <c r="C597" s="2" t="s">
        <v>15</v>
      </c>
      <c r="D597" s="6" t="s">
        <v>25</v>
      </c>
      <c r="E597" s="7">
        <v>46</v>
      </c>
      <c r="F597" s="7">
        <v>100</v>
      </c>
      <c r="G597" s="7">
        <v>224</v>
      </c>
      <c r="H597" s="4">
        <v>20</v>
      </c>
      <c r="I597" s="5" t="s">
        <v>42</v>
      </c>
      <c r="Q597" s="40" t="s">
        <v>88</v>
      </c>
      <c r="R597" s="40">
        <v>2020</v>
      </c>
      <c r="S597" s="40" t="s">
        <v>11</v>
      </c>
      <c r="T597" s="40" t="s">
        <v>101</v>
      </c>
      <c r="U597" s="40" t="s">
        <v>103</v>
      </c>
      <c r="V597" s="40" t="s">
        <v>104</v>
      </c>
      <c r="W597" s="40" t="s">
        <v>100</v>
      </c>
      <c r="X597" s="40" t="s">
        <v>93</v>
      </c>
      <c r="Y597" s="40" t="s">
        <v>105</v>
      </c>
      <c r="Z597" s="40">
        <v>819</v>
      </c>
      <c r="AA597" s="40">
        <v>1171.17</v>
      </c>
    </row>
    <row r="598" spans="1:27" ht="18" customHeight="1" x14ac:dyDescent="0.25">
      <c r="A598" s="2">
        <v>2023</v>
      </c>
      <c r="B598" s="2" t="s">
        <v>3</v>
      </c>
      <c r="C598" s="2" t="s">
        <v>15</v>
      </c>
      <c r="D598" s="6" t="s">
        <v>23</v>
      </c>
      <c r="E598" s="7">
        <v>34</v>
      </c>
      <c r="F598" s="7">
        <v>2288.4</v>
      </c>
      <c r="G598" s="7">
        <v>5126.0160000000005</v>
      </c>
      <c r="H598" s="4">
        <v>457.68000000000006</v>
      </c>
      <c r="I598" s="5" t="s">
        <v>42</v>
      </c>
      <c r="Q598" s="40" t="s">
        <v>88</v>
      </c>
      <c r="R598" s="40">
        <v>2020</v>
      </c>
      <c r="S598" s="40" t="s">
        <v>11</v>
      </c>
      <c r="T598" s="40" t="s">
        <v>101</v>
      </c>
      <c r="U598" s="40" t="s">
        <v>103</v>
      </c>
      <c r="V598" s="40" t="s">
        <v>104</v>
      </c>
      <c r="W598" s="40" t="s">
        <v>100</v>
      </c>
      <c r="X598" s="40" t="s">
        <v>93</v>
      </c>
      <c r="Y598" s="40" t="s">
        <v>105</v>
      </c>
      <c r="Z598" s="40">
        <v>853</v>
      </c>
      <c r="AA598" s="40">
        <v>1219.79</v>
      </c>
    </row>
    <row r="599" spans="1:27" ht="18" customHeight="1" x14ac:dyDescent="0.25">
      <c r="A599" s="2">
        <v>2023</v>
      </c>
      <c r="B599" s="2" t="s">
        <v>3</v>
      </c>
      <c r="C599" s="2" t="s">
        <v>13</v>
      </c>
      <c r="D599" s="3" t="s">
        <v>34</v>
      </c>
      <c r="E599" s="4">
        <v>7</v>
      </c>
      <c r="F599" s="4">
        <v>200</v>
      </c>
      <c r="G599" s="4">
        <v>224</v>
      </c>
      <c r="H599" s="4">
        <v>40</v>
      </c>
      <c r="I599" s="5" t="s">
        <v>42</v>
      </c>
      <c r="Q599" s="40" t="s">
        <v>98</v>
      </c>
      <c r="R599" s="40">
        <v>2020</v>
      </c>
      <c r="S599" s="40" t="s">
        <v>11</v>
      </c>
      <c r="T599" s="40" t="s">
        <v>101</v>
      </c>
      <c r="U599" s="40" t="s">
        <v>103</v>
      </c>
      <c r="V599" s="40" t="s">
        <v>104</v>
      </c>
      <c r="W599" s="40" t="s">
        <v>100</v>
      </c>
      <c r="X599" s="40" t="s">
        <v>93</v>
      </c>
      <c r="Y599" s="40" t="s">
        <v>105</v>
      </c>
      <c r="Z599" s="40">
        <v>906</v>
      </c>
      <c r="AA599" s="40">
        <v>1295.58</v>
      </c>
    </row>
    <row r="600" spans="1:27" ht="18" customHeight="1" x14ac:dyDescent="0.25">
      <c r="A600" s="2">
        <v>2023</v>
      </c>
      <c r="B600" s="2" t="s">
        <v>3</v>
      </c>
      <c r="C600" s="2" t="s">
        <v>15</v>
      </c>
      <c r="D600" s="6" t="s">
        <v>27</v>
      </c>
      <c r="E600" s="7">
        <v>3</v>
      </c>
      <c r="F600" s="7">
        <v>2288.65</v>
      </c>
      <c r="G600" s="7">
        <v>5126.576</v>
      </c>
      <c r="H600" s="4">
        <v>457.73</v>
      </c>
      <c r="I600" s="5" t="s">
        <v>42</v>
      </c>
      <c r="Q600" s="40" t="s">
        <v>98</v>
      </c>
      <c r="R600" s="40">
        <v>2020</v>
      </c>
      <c r="S600" s="40" t="s">
        <v>11</v>
      </c>
      <c r="T600" s="40" t="s">
        <v>101</v>
      </c>
      <c r="U600" s="40" t="s">
        <v>103</v>
      </c>
      <c r="V600" s="40" t="s">
        <v>104</v>
      </c>
      <c r="W600" s="40" t="s">
        <v>100</v>
      </c>
      <c r="X600" s="40" t="s">
        <v>93</v>
      </c>
      <c r="Y600" s="40" t="s">
        <v>105</v>
      </c>
      <c r="Z600" s="40">
        <v>859</v>
      </c>
      <c r="AA600" s="40">
        <v>526.24</v>
      </c>
    </row>
    <row r="601" spans="1:27" ht="18" customHeight="1" x14ac:dyDescent="0.25">
      <c r="A601" s="2">
        <v>2023</v>
      </c>
      <c r="B601" s="2" t="s">
        <v>3</v>
      </c>
      <c r="C601" s="2" t="s">
        <v>32</v>
      </c>
      <c r="D601" s="6" t="s">
        <v>32</v>
      </c>
      <c r="E601" s="7">
        <v>2</v>
      </c>
      <c r="F601" s="7">
        <v>7920</v>
      </c>
      <c r="G601" s="7">
        <v>7392</v>
      </c>
      <c r="H601" s="4">
        <v>1584</v>
      </c>
      <c r="I601" s="5" t="s">
        <v>42</v>
      </c>
      <c r="Q601" s="40" t="s">
        <v>88</v>
      </c>
      <c r="R601" s="40">
        <v>2020</v>
      </c>
      <c r="S601" s="40" t="s">
        <v>11</v>
      </c>
      <c r="T601" s="40" t="s">
        <v>101</v>
      </c>
      <c r="U601" s="40" t="s">
        <v>103</v>
      </c>
      <c r="V601" s="40" t="s">
        <v>104</v>
      </c>
      <c r="W601" s="40" t="s">
        <v>100</v>
      </c>
      <c r="X601" s="40" t="s">
        <v>93</v>
      </c>
      <c r="Y601" s="40" t="s">
        <v>105</v>
      </c>
      <c r="Z601" s="40">
        <v>165</v>
      </c>
      <c r="AA601" s="40">
        <v>526.24</v>
      </c>
    </row>
    <row r="602" spans="1:27" ht="18" customHeight="1" x14ac:dyDescent="0.25">
      <c r="A602" s="2">
        <v>2023</v>
      </c>
      <c r="B602" s="2" t="s">
        <v>4</v>
      </c>
      <c r="C602" s="2" t="s">
        <v>14</v>
      </c>
      <c r="D602" s="3" t="s">
        <v>36</v>
      </c>
      <c r="E602" s="4">
        <v>3566</v>
      </c>
      <c r="F602" s="4">
        <v>4577.3</v>
      </c>
      <c r="G602" s="4">
        <v>5126.576</v>
      </c>
      <c r="H602" s="4">
        <v>915.46</v>
      </c>
      <c r="I602" s="5" t="s">
        <v>42</v>
      </c>
      <c r="Q602" s="40" t="s">
        <v>88</v>
      </c>
      <c r="R602" s="40">
        <v>2020</v>
      </c>
      <c r="S602" s="40" t="s">
        <v>11</v>
      </c>
      <c r="T602" s="40" t="s">
        <v>101</v>
      </c>
      <c r="U602" s="40" t="s">
        <v>103</v>
      </c>
      <c r="V602" s="40" t="s">
        <v>104</v>
      </c>
      <c r="W602" s="40" t="s">
        <v>100</v>
      </c>
      <c r="X602" s="40" t="s">
        <v>93</v>
      </c>
      <c r="Y602" s="40" t="s">
        <v>105</v>
      </c>
      <c r="Z602" s="40">
        <v>339</v>
      </c>
      <c r="AA602" s="40">
        <v>484.77</v>
      </c>
    </row>
    <row r="603" spans="1:27" ht="18" customHeight="1" x14ac:dyDescent="0.25">
      <c r="A603" s="2">
        <v>2023</v>
      </c>
      <c r="B603" s="2" t="s">
        <v>4</v>
      </c>
      <c r="C603" s="2" t="s">
        <v>14</v>
      </c>
      <c r="D603" s="3" t="s">
        <v>37</v>
      </c>
      <c r="E603" s="4">
        <v>2498</v>
      </c>
      <c r="F603" s="4">
        <v>8800</v>
      </c>
      <c r="G603" s="4">
        <v>8960</v>
      </c>
      <c r="H603" s="4">
        <v>1760</v>
      </c>
      <c r="I603" s="5" t="s">
        <v>42</v>
      </c>
      <c r="Q603" s="40" t="s">
        <v>97</v>
      </c>
      <c r="R603" s="40">
        <v>2020</v>
      </c>
      <c r="S603" s="40" t="s">
        <v>11</v>
      </c>
      <c r="T603" s="40" t="s">
        <v>101</v>
      </c>
      <c r="U603" s="40" t="s">
        <v>103</v>
      </c>
      <c r="V603" s="40" t="s">
        <v>104</v>
      </c>
      <c r="W603" s="40" t="s">
        <v>100</v>
      </c>
      <c r="X603" s="40" t="s">
        <v>93</v>
      </c>
      <c r="Y603" s="40" t="s">
        <v>105</v>
      </c>
      <c r="Z603" s="40">
        <v>163</v>
      </c>
      <c r="AA603" s="40">
        <v>233.09</v>
      </c>
    </row>
    <row r="604" spans="1:27" ht="18" customHeight="1" x14ac:dyDescent="0.25">
      <c r="A604" s="2">
        <v>2023</v>
      </c>
      <c r="B604" s="2" t="s">
        <v>4</v>
      </c>
      <c r="C604" s="2" t="s">
        <v>13</v>
      </c>
      <c r="D604" s="3" t="s">
        <v>35</v>
      </c>
      <c r="E604" s="4">
        <v>1245</v>
      </c>
      <c r="F604" s="4">
        <v>5034.92</v>
      </c>
      <c r="G604" s="4">
        <v>5126.4639999999999</v>
      </c>
      <c r="H604" s="4">
        <v>1006.984</v>
      </c>
      <c r="I604" s="5" t="s">
        <v>42</v>
      </c>
      <c r="Q604" s="40" t="s">
        <v>98</v>
      </c>
      <c r="R604" s="40">
        <v>2020</v>
      </c>
      <c r="S604" s="40" t="s">
        <v>11</v>
      </c>
      <c r="T604" s="40" t="s">
        <v>101</v>
      </c>
      <c r="U604" s="40" t="s">
        <v>103</v>
      </c>
      <c r="V604" s="40" t="s">
        <v>104</v>
      </c>
      <c r="W604" s="40" t="s">
        <v>100</v>
      </c>
      <c r="X604" s="40" t="s">
        <v>93</v>
      </c>
      <c r="Y604" s="40" t="s">
        <v>105</v>
      </c>
      <c r="Z604" s="40">
        <v>337</v>
      </c>
      <c r="AA604" s="40">
        <v>481.90999999999997</v>
      </c>
    </row>
    <row r="605" spans="1:27" ht="18" customHeight="1" x14ac:dyDescent="0.25">
      <c r="A605" s="2">
        <v>2023</v>
      </c>
      <c r="B605" s="2" t="s">
        <v>4</v>
      </c>
      <c r="C605" s="2" t="s">
        <v>38</v>
      </c>
      <c r="D605" s="6" t="s">
        <v>30</v>
      </c>
      <c r="E605" s="7">
        <v>644</v>
      </c>
      <c r="F605" s="7">
        <v>6317.85</v>
      </c>
      <c r="G605" s="7">
        <v>6432.72</v>
      </c>
      <c r="H605" s="4">
        <v>1263.5700000000002</v>
      </c>
      <c r="I605" s="5" t="s">
        <v>42</v>
      </c>
      <c r="Q605" s="40" t="s">
        <v>95</v>
      </c>
      <c r="R605" s="40">
        <v>2020</v>
      </c>
      <c r="S605" s="40" t="s">
        <v>11</v>
      </c>
      <c r="T605" s="40" t="s">
        <v>101</v>
      </c>
      <c r="U605" s="40" t="s">
        <v>103</v>
      </c>
      <c r="V605" s="40" t="s">
        <v>104</v>
      </c>
      <c r="W605" s="40" t="s">
        <v>100</v>
      </c>
      <c r="X605" s="40" t="s">
        <v>93</v>
      </c>
      <c r="Y605" s="40" t="s">
        <v>105</v>
      </c>
      <c r="Z605" s="40">
        <v>828</v>
      </c>
      <c r="AA605" s="40">
        <v>1184.04</v>
      </c>
    </row>
    <row r="606" spans="1:27" ht="18" customHeight="1" x14ac:dyDescent="0.25">
      <c r="A606" s="2">
        <v>2023</v>
      </c>
      <c r="B606" s="2" t="s">
        <v>4</v>
      </c>
      <c r="C606" s="2" t="s">
        <v>12</v>
      </c>
      <c r="D606" s="6" t="s">
        <v>29</v>
      </c>
      <c r="E606" s="7">
        <v>643</v>
      </c>
      <c r="F606" s="7">
        <v>7700</v>
      </c>
      <c r="G606" s="7">
        <v>7840</v>
      </c>
      <c r="H606" s="4">
        <v>1540</v>
      </c>
      <c r="I606" s="5" t="s">
        <v>42</v>
      </c>
      <c r="Q606" s="40" t="s">
        <v>95</v>
      </c>
      <c r="R606" s="40">
        <v>2020</v>
      </c>
      <c r="S606" s="40" t="s">
        <v>11</v>
      </c>
      <c r="T606" s="40" t="s">
        <v>101</v>
      </c>
      <c r="U606" s="40" t="s">
        <v>103</v>
      </c>
      <c r="V606" s="40" t="s">
        <v>104</v>
      </c>
      <c r="W606" s="40" t="s">
        <v>100</v>
      </c>
      <c r="X606" s="40" t="s">
        <v>93</v>
      </c>
      <c r="Y606" s="40" t="s">
        <v>105</v>
      </c>
      <c r="Z606" s="40">
        <v>861</v>
      </c>
      <c r="AA606" s="40">
        <v>1231.23</v>
      </c>
    </row>
    <row r="607" spans="1:27" ht="18" customHeight="1" x14ac:dyDescent="0.25">
      <c r="A607" s="2">
        <v>2023</v>
      </c>
      <c r="B607" s="2" t="s">
        <v>4</v>
      </c>
      <c r="C607" s="2" t="s">
        <v>38</v>
      </c>
      <c r="D607" s="6" t="s">
        <v>31</v>
      </c>
      <c r="E607" s="7">
        <v>455</v>
      </c>
      <c r="F607" s="7">
        <v>5036.46</v>
      </c>
      <c r="G607" s="7">
        <v>5128.0320000000002</v>
      </c>
      <c r="H607" s="4">
        <v>1007.292</v>
      </c>
      <c r="I607" s="5" t="s">
        <v>42</v>
      </c>
      <c r="Q607" s="40" t="s">
        <v>99</v>
      </c>
      <c r="R607" s="40">
        <v>2020</v>
      </c>
      <c r="S607" s="40" t="s">
        <v>11</v>
      </c>
      <c r="T607" s="40" t="s">
        <v>101</v>
      </c>
      <c r="U607" s="40" t="s">
        <v>103</v>
      </c>
      <c r="V607" s="40" t="s">
        <v>104</v>
      </c>
      <c r="W607" s="40" t="s">
        <v>100</v>
      </c>
      <c r="X607" s="40" t="s">
        <v>93</v>
      </c>
      <c r="Y607" s="40" t="s">
        <v>105</v>
      </c>
      <c r="Z607" s="40">
        <v>335</v>
      </c>
      <c r="AA607" s="40">
        <v>479.05</v>
      </c>
    </row>
    <row r="608" spans="1:27" ht="18" customHeight="1" x14ac:dyDescent="0.25">
      <c r="A608" s="2">
        <v>2023</v>
      </c>
      <c r="B608" s="2" t="s">
        <v>4</v>
      </c>
      <c r="C608" s="2" t="s">
        <v>12</v>
      </c>
      <c r="D608" s="6" t="s">
        <v>28</v>
      </c>
      <c r="E608" s="8">
        <v>345</v>
      </c>
      <c r="F608" s="8">
        <v>7700</v>
      </c>
      <c r="G608" s="8">
        <v>7840</v>
      </c>
      <c r="H608" s="4">
        <v>1540</v>
      </c>
      <c r="I608" s="5" t="s">
        <v>42</v>
      </c>
      <c r="Q608" s="40" t="s">
        <v>88</v>
      </c>
      <c r="R608" s="40">
        <v>2020</v>
      </c>
      <c r="S608" s="40" t="s">
        <v>1</v>
      </c>
      <c r="T608" s="40" t="s">
        <v>101</v>
      </c>
      <c r="U608" s="40" t="s">
        <v>103</v>
      </c>
      <c r="V608" s="40" t="s">
        <v>104</v>
      </c>
      <c r="W608" s="40" t="s">
        <v>100</v>
      </c>
      <c r="X608" s="40" t="s">
        <v>93</v>
      </c>
      <c r="Y608" s="40" t="s">
        <v>105</v>
      </c>
      <c r="Z608" s="40">
        <v>170</v>
      </c>
      <c r="AA608" s="40">
        <v>243.1</v>
      </c>
    </row>
    <row r="609" spans="1:27" ht="18" customHeight="1" x14ac:dyDescent="0.25">
      <c r="A609" s="2">
        <v>2023</v>
      </c>
      <c r="B609" s="2" t="s">
        <v>4</v>
      </c>
      <c r="C609" s="2" t="s">
        <v>13</v>
      </c>
      <c r="D609" s="3" t="s">
        <v>33</v>
      </c>
      <c r="E609" s="4">
        <v>122</v>
      </c>
      <c r="F609" s="4">
        <v>110</v>
      </c>
      <c r="G609" s="4">
        <v>112</v>
      </c>
      <c r="H609" s="4">
        <v>22</v>
      </c>
      <c r="I609" s="5" t="s">
        <v>42</v>
      </c>
      <c r="Q609" s="40" t="s">
        <v>97</v>
      </c>
      <c r="R609" s="40">
        <v>2020</v>
      </c>
      <c r="S609" s="40" t="s">
        <v>1</v>
      </c>
      <c r="T609" s="40" t="s">
        <v>101</v>
      </c>
      <c r="U609" s="40" t="s">
        <v>103</v>
      </c>
      <c r="V609" s="40" t="s">
        <v>104</v>
      </c>
      <c r="W609" s="40" t="s">
        <v>100</v>
      </c>
      <c r="X609" s="40" t="s">
        <v>93</v>
      </c>
      <c r="Y609" s="40" t="s">
        <v>105</v>
      </c>
      <c r="Z609" s="40">
        <v>218</v>
      </c>
      <c r="AA609" s="40">
        <v>311.74</v>
      </c>
    </row>
    <row r="610" spans="1:27" ht="18" customHeight="1" x14ac:dyDescent="0.25">
      <c r="A610" s="2">
        <v>2023</v>
      </c>
      <c r="B610" s="2" t="s">
        <v>4</v>
      </c>
      <c r="C610" s="2" t="s">
        <v>15</v>
      </c>
      <c r="D610" s="6" t="s">
        <v>26</v>
      </c>
      <c r="E610" s="7">
        <v>78</v>
      </c>
      <c r="F610" s="7">
        <v>2517.46</v>
      </c>
      <c r="G610" s="7">
        <v>5126.4639999999999</v>
      </c>
      <c r="H610" s="4">
        <v>503.49200000000002</v>
      </c>
      <c r="I610" s="5" t="s">
        <v>42</v>
      </c>
      <c r="Q610" s="40" t="s">
        <v>95</v>
      </c>
      <c r="R610" s="40">
        <v>2020</v>
      </c>
      <c r="S610" s="40" t="s">
        <v>1</v>
      </c>
      <c r="T610" s="40" t="s">
        <v>101</v>
      </c>
      <c r="U610" s="40" t="s">
        <v>103</v>
      </c>
      <c r="V610" s="40" t="s">
        <v>104</v>
      </c>
      <c r="W610" s="40" t="s">
        <v>100</v>
      </c>
      <c r="X610" s="40" t="s">
        <v>93</v>
      </c>
      <c r="Y610" s="40" t="s">
        <v>105</v>
      </c>
      <c r="Z610" s="40">
        <v>146</v>
      </c>
      <c r="AA610" s="40">
        <v>208.78</v>
      </c>
    </row>
    <row r="611" spans="1:27" ht="18" customHeight="1" x14ac:dyDescent="0.25">
      <c r="A611" s="2">
        <v>2023</v>
      </c>
      <c r="B611" s="2" t="s">
        <v>4</v>
      </c>
      <c r="C611" s="2" t="s">
        <v>15</v>
      </c>
      <c r="D611" s="6" t="s">
        <v>24</v>
      </c>
      <c r="E611" s="7">
        <v>76</v>
      </c>
      <c r="F611" s="7">
        <v>2288.4499999999998</v>
      </c>
      <c r="G611" s="7">
        <v>5126.1279999999997</v>
      </c>
      <c r="H611" s="4">
        <v>457.69</v>
      </c>
      <c r="I611" s="5" t="s">
        <v>42</v>
      </c>
      <c r="Q611" s="40" t="s">
        <v>97</v>
      </c>
      <c r="R611" s="40">
        <v>2020</v>
      </c>
      <c r="S611" s="40" t="s">
        <v>1</v>
      </c>
      <c r="T611" s="40" t="s">
        <v>101</v>
      </c>
      <c r="U611" s="40" t="s">
        <v>103</v>
      </c>
      <c r="V611" s="40" t="s">
        <v>104</v>
      </c>
      <c r="W611" s="40" t="s">
        <v>100</v>
      </c>
      <c r="X611" s="40" t="s">
        <v>93</v>
      </c>
      <c r="Y611" s="40" t="s">
        <v>105</v>
      </c>
      <c r="Z611" s="40">
        <v>172</v>
      </c>
      <c r="AA611" s="40">
        <v>245.95999999999998</v>
      </c>
    </row>
    <row r="612" spans="1:27" ht="18" customHeight="1" x14ac:dyDescent="0.25">
      <c r="A612" s="2">
        <v>2023</v>
      </c>
      <c r="B612" s="2" t="s">
        <v>4</v>
      </c>
      <c r="C612" s="2" t="s">
        <v>15</v>
      </c>
      <c r="D612" s="6" t="s">
        <v>25</v>
      </c>
      <c r="E612" s="7">
        <v>46</v>
      </c>
      <c r="F612" s="7">
        <v>100</v>
      </c>
      <c r="G612" s="7">
        <v>224</v>
      </c>
      <c r="H612" s="4">
        <v>20</v>
      </c>
      <c r="I612" s="5" t="s">
        <v>42</v>
      </c>
      <c r="Q612" s="40" t="s">
        <v>98</v>
      </c>
      <c r="R612" s="40">
        <v>2020</v>
      </c>
      <c r="S612" s="40" t="s">
        <v>1</v>
      </c>
      <c r="T612" s="40" t="s">
        <v>101</v>
      </c>
      <c r="U612" s="40" t="s">
        <v>103</v>
      </c>
      <c r="V612" s="40" t="s">
        <v>104</v>
      </c>
      <c r="W612" s="40" t="s">
        <v>100</v>
      </c>
      <c r="X612" s="40" t="s">
        <v>93</v>
      </c>
      <c r="Y612" s="40" t="s">
        <v>105</v>
      </c>
      <c r="Z612" s="40">
        <v>220</v>
      </c>
      <c r="AA612" s="40">
        <v>314.60000000000002</v>
      </c>
    </row>
    <row r="613" spans="1:27" ht="18" customHeight="1" x14ac:dyDescent="0.25">
      <c r="A613" s="2">
        <v>2023</v>
      </c>
      <c r="B613" s="2" t="s">
        <v>4</v>
      </c>
      <c r="C613" s="2" t="s">
        <v>15</v>
      </c>
      <c r="D613" s="6" t="s">
        <v>23</v>
      </c>
      <c r="E613" s="7">
        <v>34</v>
      </c>
      <c r="F613" s="7">
        <v>2288.4</v>
      </c>
      <c r="G613" s="7">
        <v>5126.0160000000005</v>
      </c>
      <c r="H613" s="4">
        <v>457.68000000000006</v>
      </c>
      <c r="I613" s="5" t="s">
        <v>40</v>
      </c>
      <c r="Q613" s="40" t="s">
        <v>88</v>
      </c>
      <c r="R613" s="40">
        <v>2020</v>
      </c>
      <c r="S613" s="40" t="s">
        <v>1</v>
      </c>
      <c r="T613" s="40" t="s">
        <v>101</v>
      </c>
      <c r="U613" s="40" t="s">
        <v>103</v>
      </c>
      <c r="V613" s="40" t="s">
        <v>104</v>
      </c>
      <c r="W613" s="40" t="s">
        <v>100</v>
      </c>
      <c r="X613" s="40" t="s">
        <v>93</v>
      </c>
      <c r="Y613" s="40" t="s">
        <v>105</v>
      </c>
      <c r="Z613" s="40">
        <v>142</v>
      </c>
      <c r="AA613" s="40">
        <v>203.06</v>
      </c>
    </row>
    <row r="614" spans="1:27" ht="18" customHeight="1" x14ac:dyDescent="0.25">
      <c r="A614" s="2">
        <v>2023</v>
      </c>
      <c r="B614" s="2" t="s">
        <v>4</v>
      </c>
      <c r="C614" s="2" t="s">
        <v>13</v>
      </c>
      <c r="D614" s="3" t="s">
        <v>34</v>
      </c>
      <c r="E614" s="4">
        <v>7</v>
      </c>
      <c r="F614" s="4">
        <v>200</v>
      </c>
      <c r="G614" s="4">
        <v>224</v>
      </c>
      <c r="H614" s="4">
        <v>40</v>
      </c>
      <c r="I614" s="5" t="s">
        <v>40</v>
      </c>
      <c r="Q614" s="40" t="s">
        <v>88</v>
      </c>
      <c r="R614" s="40">
        <v>2020</v>
      </c>
      <c r="S614" s="40" t="s">
        <v>1</v>
      </c>
      <c r="T614" s="40" t="s">
        <v>101</v>
      </c>
      <c r="U614" s="40" t="s">
        <v>103</v>
      </c>
      <c r="V614" s="40" t="s">
        <v>104</v>
      </c>
      <c r="W614" s="40" t="s">
        <v>100</v>
      </c>
      <c r="X614" s="40" t="s">
        <v>93</v>
      </c>
      <c r="Y614" s="40" t="s">
        <v>105</v>
      </c>
      <c r="Z614" s="40">
        <v>844</v>
      </c>
      <c r="AA614" s="40">
        <v>1206.92</v>
      </c>
    </row>
    <row r="615" spans="1:27" ht="18" customHeight="1" x14ac:dyDescent="0.25">
      <c r="A615" s="2">
        <v>2023</v>
      </c>
      <c r="B615" s="2" t="s">
        <v>4</v>
      </c>
      <c r="C615" s="2" t="s">
        <v>15</v>
      </c>
      <c r="D615" s="6" t="s">
        <v>27</v>
      </c>
      <c r="E615" s="7">
        <v>3</v>
      </c>
      <c r="F615" s="7">
        <v>3300</v>
      </c>
      <c r="G615" s="7">
        <v>5126.576</v>
      </c>
      <c r="H615" s="4">
        <v>660</v>
      </c>
      <c r="I615" s="5" t="s">
        <v>40</v>
      </c>
      <c r="Q615" s="40" t="s">
        <v>88</v>
      </c>
      <c r="R615" s="40">
        <v>2020</v>
      </c>
      <c r="S615" s="40" t="s">
        <v>1</v>
      </c>
      <c r="T615" s="40" t="s">
        <v>101</v>
      </c>
      <c r="U615" s="40" t="s">
        <v>103</v>
      </c>
      <c r="V615" s="40" t="s">
        <v>104</v>
      </c>
      <c r="W615" s="40" t="s">
        <v>100</v>
      </c>
      <c r="X615" s="40" t="s">
        <v>93</v>
      </c>
      <c r="Y615" s="40" t="s">
        <v>105</v>
      </c>
      <c r="Z615" s="40">
        <v>897</v>
      </c>
      <c r="AA615" s="40">
        <v>1282.71</v>
      </c>
    </row>
    <row r="616" spans="1:27" ht="18" customHeight="1" x14ac:dyDescent="0.25">
      <c r="A616" s="2">
        <v>2023</v>
      </c>
      <c r="B616" s="2" t="s">
        <v>4</v>
      </c>
      <c r="C616" s="2" t="s">
        <v>32</v>
      </c>
      <c r="D616" s="6" t="s">
        <v>32</v>
      </c>
      <c r="E616" s="7">
        <v>2</v>
      </c>
      <c r="F616" s="7">
        <v>4577.3</v>
      </c>
      <c r="G616" s="7">
        <v>7392</v>
      </c>
      <c r="H616" s="4">
        <v>915.46</v>
      </c>
      <c r="I616" s="5" t="s">
        <v>40</v>
      </c>
      <c r="Q616" s="40" t="s">
        <v>88</v>
      </c>
      <c r="R616" s="40">
        <v>2020</v>
      </c>
      <c r="S616" s="40" t="s">
        <v>1</v>
      </c>
      <c r="T616" s="40" t="s">
        <v>101</v>
      </c>
      <c r="U616" s="40" t="s">
        <v>103</v>
      </c>
      <c r="V616" s="40" t="s">
        <v>104</v>
      </c>
      <c r="W616" s="40" t="s">
        <v>100</v>
      </c>
      <c r="X616" s="40" t="s">
        <v>93</v>
      </c>
      <c r="Y616" s="40" t="s">
        <v>105</v>
      </c>
      <c r="Z616" s="40">
        <v>850</v>
      </c>
      <c r="AA616" s="40">
        <v>526.24</v>
      </c>
    </row>
    <row r="617" spans="1:27" ht="18" customHeight="1" x14ac:dyDescent="0.25">
      <c r="A617" s="2">
        <v>2023</v>
      </c>
      <c r="B617" s="2" t="s">
        <v>5</v>
      </c>
      <c r="C617" s="2" t="s">
        <v>14</v>
      </c>
      <c r="D617" s="3" t="s">
        <v>36</v>
      </c>
      <c r="E617" s="4">
        <v>3566</v>
      </c>
      <c r="F617" s="4">
        <v>4577.3</v>
      </c>
      <c r="G617" s="4">
        <v>5126.576</v>
      </c>
      <c r="H617" s="4">
        <v>915.46</v>
      </c>
      <c r="I617" s="5" t="s">
        <v>40</v>
      </c>
      <c r="Q617" s="40" t="s">
        <v>95</v>
      </c>
      <c r="R617" s="40">
        <v>2020</v>
      </c>
      <c r="S617" s="40" t="s">
        <v>1</v>
      </c>
      <c r="T617" s="40" t="s">
        <v>101</v>
      </c>
      <c r="U617" s="40" t="s">
        <v>103</v>
      </c>
      <c r="V617" s="40" t="s">
        <v>104</v>
      </c>
      <c r="W617" s="40" t="s">
        <v>100</v>
      </c>
      <c r="X617" s="40" t="s">
        <v>93</v>
      </c>
      <c r="Y617" s="40" t="s">
        <v>105</v>
      </c>
      <c r="Z617" s="40">
        <v>883</v>
      </c>
      <c r="AA617" s="40">
        <v>526.24</v>
      </c>
    </row>
    <row r="618" spans="1:27" ht="18" customHeight="1" x14ac:dyDescent="0.25">
      <c r="A618" s="2">
        <v>2023</v>
      </c>
      <c r="B618" s="2" t="s">
        <v>5</v>
      </c>
      <c r="C618" s="2" t="s">
        <v>14</v>
      </c>
      <c r="D618" s="3" t="s">
        <v>37</v>
      </c>
      <c r="E618" s="4">
        <v>2498</v>
      </c>
      <c r="F618" s="4">
        <v>8000</v>
      </c>
      <c r="G618" s="4">
        <v>8960</v>
      </c>
      <c r="H618" s="4">
        <v>1600</v>
      </c>
      <c r="I618" s="5" t="s">
        <v>40</v>
      </c>
      <c r="Q618" s="40" t="s">
        <v>88</v>
      </c>
      <c r="R618" s="40">
        <v>2020</v>
      </c>
      <c r="S618" s="40" t="s">
        <v>1</v>
      </c>
      <c r="T618" s="40" t="s">
        <v>101</v>
      </c>
      <c r="U618" s="40" t="s">
        <v>103</v>
      </c>
      <c r="V618" s="40" t="s">
        <v>104</v>
      </c>
      <c r="W618" s="40" t="s">
        <v>100</v>
      </c>
      <c r="X618" s="40" t="s">
        <v>93</v>
      </c>
      <c r="Y618" s="40" t="s">
        <v>105</v>
      </c>
      <c r="Z618" s="40">
        <v>169</v>
      </c>
      <c r="AA618" s="40">
        <v>241.67000000000002</v>
      </c>
    </row>
    <row r="619" spans="1:27" ht="18" customHeight="1" x14ac:dyDescent="0.25">
      <c r="A619" s="2">
        <v>2023</v>
      </c>
      <c r="B619" s="2" t="s">
        <v>5</v>
      </c>
      <c r="C619" s="2" t="s">
        <v>13</v>
      </c>
      <c r="D619" s="3" t="s">
        <v>35</v>
      </c>
      <c r="E619" s="4">
        <v>1245</v>
      </c>
      <c r="F619" s="4">
        <v>4577.2</v>
      </c>
      <c r="G619" s="4">
        <v>5126.4639999999999</v>
      </c>
      <c r="H619" s="4">
        <v>915.44</v>
      </c>
      <c r="I619" s="5" t="s">
        <v>40</v>
      </c>
      <c r="Q619" s="40" t="s">
        <v>95</v>
      </c>
      <c r="R619" s="40">
        <v>2020</v>
      </c>
      <c r="S619" s="40" t="s">
        <v>1</v>
      </c>
      <c r="T619" s="40" t="s">
        <v>101</v>
      </c>
      <c r="U619" s="40" t="s">
        <v>103</v>
      </c>
      <c r="V619" s="40" t="s">
        <v>104</v>
      </c>
      <c r="W619" s="40" t="s">
        <v>100</v>
      </c>
      <c r="X619" s="40" t="s">
        <v>93</v>
      </c>
      <c r="Y619" s="40" t="s">
        <v>105</v>
      </c>
      <c r="Z619" s="40">
        <v>217</v>
      </c>
      <c r="AA619" s="40">
        <v>310.31</v>
      </c>
    </row>
    <row r="620" spans="1:27" ht="18" customHeight="1" x14ac:dyDescent="0.25">
      <c r="A620" s="2">
        <v>2023</v>
      </c>
      <c r="B620" s="2" t="s">
        <v>5</v>
      </c>
      <c r="C620" s="2" t="s">
        <v>38</v>
      </c>
      <c r="D620" s="6" t="s">
        <v>30</v>
      </c>
      <c r="E620" s="7">
        <v>644</v>
      </c>
      <c r="F620" s="7">
        <v>10000</v>
      </c>
      <c r="G620" s="7">
        <v>6432.72</v>
      </c>
      <c r="H620" s="4">
        <v>2000</v>
      </c>
      <c r="I620" s="5" t="s">
        <v>40</v>
      </c>
      <c r="Q620" s="40" t="s">
        <v>97</v>
      </c>
      <c r="R620" s="40">
        <v>2020</v>
      </c>
      <c r="S620" s="40" t="s">
        <v>1</v>
      </c>
      <c r="T620" s="40" t="s">
        <v>101</v>
      </c>
      <c r="U620" s="40" t="s">
        <v>103</v>
      </c>
      <c r="V620" s="40" t="s">
        <v>104</v>
      </c>
      <c r="W620" s="40" t="s">
        <v>100</v>
      </c>
      <c r="X620" s="40" t="s">
        <v>93</v>
      </c>
      <c r="Y620" s="40" t="s">
        <v>105</v>
      </c>
      <c r="Z620" s="40">
        <v>145</v>
      </c>
      <c r="AA620" s="40">
        <v>207.35</v>
      </c>
    </row>
    <row r="621" spans="1:27" ht="18" customHeight="1" x14ac:dyDescent="0.25">
      <c r="A621" s="2">
        <v>2023</v>
      </c>
      <c r="B621" s="2" t="s">
        <v>5</v>
      </c>
      <c r="C621" s="2" t="s">
        <v>12</v>
      </c>
      <c r="D621" s="6" t="s">
        <v>29</v>
      </c>
      <c r="E621" s="7">
        <v>643</v>
      </c>
      <c r="F621" s="7">
        <v>7000</v>
      </c>
      <c r="G621" s="7">
        <v>7840</v>
      </c>
      <c r="H621" s="4">
        <v>1400</v>
      </c>
      <c r="I621" s="5" t="s">
        <v>40</v>
      </c>
      <c r="Q621" s="40" t="s">
        <v>95</v>
      </c>
      <c r="R621" s="40">
        <v>2020</v>
      </c>
      <c r="S621" s="40" t="s">
        <v>1</v>
      </c>
      <c r="T621" s="40" t="s">
        <v>101</v>
      </c>
      <c r="U621" s="40" t="s">
        <v>103</v>
      </c>
      <c r="V621" s="40" t="s">
        <v>104</v>
      </c>
      <c r="W621" s="40" t="s">
        <v>100</v>
      </c>
      <c r="X621" s="40" t="s">
        <v>93</v>
      </c>
      <c r="Y621" s="40" t="s">
        <v>105</v>
      </c>
      <c r="Z621" s="40">
        <v>819</v>
      </c>
      <c r="AA621" s="40">
        <v>1171.17</v>
      </c>
    </row>
    <row r="622" spans="1:27" ht="18" customHeight="1" x14ac:dyDescent="0.25">
      <c r="A622" s="2">
        <v>2023</v>
      </c>
      <c r="B622" s="2" t="s">
        <v>5</v>
      </c>
      <c r="C622" s="2" t="s">
        <v>38</v>
      </c>
      <c r="D622" s="6" t="s">
        <v>31</v>
      </c>
      <c r="E622" s="7">
        <v>455</v>
      </c>
      <c r="F622" s="7">
        <v>8000</v>
      </c>
      <c r="G622" s="7">
        <v>5128.0320000000002</v>
      </c>
      <c r="H622" s="4">
        <v>1600</v>
      </c>
      <c r="I622" s="5" t="s">
        <v>40</v>
      </c>
      <c r="Q622" s="40" t="s">
        <v>88</v>
      </c>
      <c r="R622" s="40">
        <v>2020</v>
      </c>
      <c r="S622" s="40" t="s">
        <v>1</v>
      </c>
      <c r="T622" s="40" t="s">
        <v>101</v>
      </c>
      <c r="U622" s="40" t="s">
        <v>103</v>
      </c>
      <c r="V622" s="40" t="s">
        <v>104</v>
      </c>
      <c r="W622" s="40" t="s">
        <v>100</v>
      </c>
      <c r="X622" s="40" t="s">
        <v>93</v>
      </c>
      <c r="Y622" s="40" t="s">
        <v>105</v>
      </c>
      <c r="Z622" s="40">
        <v>143</v>
      </c>
      <c r="AA622" s="40">
        <v>204.49</v>
      </c>
    </row>
    <row r="623" spans="1:27" ht="18" customHeight="1" x14ac:dyDescent="0.25">
      <c r="A623" s="2">
        <v>2023</v>
      </c>
      <c r="B623" s="2" t="s">
        <v>5</v>
      </c>
      <c r="C623" s="2" t="s">
        <v>12</v>
      </c>
      <c r="D623" s="6" t="s">
        <v>28</v>
      </c>
      <c r="E623" s="8">
        <v>345</v>
      </c>
      <c r="F623" s="8">
        <v>7000</v>
      </c>
      <c r="G623" s="8">
        <v>7840</v>
      </c>
      <c r="H623" s="4">
        <v>1400</v>
      </c>
      <c r="I623" s="5" t="s">
        <v>40</v>
      </c>
      <c r="Q623" s="40" t="s">
        <v>99</v>
      </c>
      <c r="R623" s="40">
        <v>2020</v>
      </c>
      <c r="S623" s="40" t="s">
        <v>0</v>
      </c>
      <c r="T623" s="40" t="s">
        <v>101</v>
      </c>
      <c r="U623" s="40" t="s">
        <v>103</v>
      </c>
      <c r="V623" s="40" t="s">
        <v>104</v>
      </c>
      <c r="W623" s="40" t="s">
        <v>100</v>
      </c>
      <c r="X623" s="40" t="s">
        <v>93</v>
      </c>
      <c r="Y623" s="40" t="s">
        <v>105</v>
      </c>
      <c r="Z623" s="40">
        <v>176</v>
      </c>
      <c r="AA623" s="40">
        <v>251.68</v>
      </c>
    </row>
    <row r="624" spans="1:27" ht="18" customHeight="1" x14ac:dyDescent="0.25">
      <c r="A624" s="2">
        <v>2023</v>
      </c>
      <c r="B624" s="2" t="s">
        <v>5</v>
      </c>
      <c r="C624" s="2" t="s">
        <v>13</v>
      </c>
      <c r="D624" s="3" t="s">
        <v>33</v>
      </c>
      <c r="E624" s="4">
        <v>122</v>
      </c>
      <c r="F624" s="4">
        <v>100</v>
      </c>
      <c r="G624" s="4">
        <v>112</v>
      </c>
      <c r="H624" s="4">
        <v>20</v>
      </c>
      <c r="I624" s="5" t="s">
        <v>40</v>
      </c>
      <c r="Q624" s="40" t="s">
        <v>97</v>
      </c>
      <c r="R624" s="40">
        <v>2020</v>
      </c>
      <c r="S624" s="40" t="s">
        <v>0</v>
      </c>
      <c r="T624" s="40" t="s">
        <v>101</v>
      </c>
      <c r="U624" s="40" t="s">
        <v>103</v>
      </c>
      <c r="V624" s="40" t="s">
        <v>104</v>
      </c>
      <c r="W624" s="40" t="s">
        <v>100</v>
      </c>
      <c r="X624" s="40" t="s">
        <v>93</v>
      </c>
      <c r="Y624" s="40" t="s">
        <v>105</v>
      </c>
      <c r="Z624" s="40">
        <v>224</v>
      </c>
      <c r="AA624" s="40">
        <v>320.32</v>
      </c>
    </row>
    <row r="625" spans="1:27" ht="18" customHeight="1" x14ac:dyDescent="0.25">
      <c r="A625" s="2">
        <v>2023</v>
      </c>
      <c r="B625" s="2" t="s">
        <v>5</v>
      </c>
      <c r="C625" s="2" t="s">
        <v>15</v>
      </c>
      <c r="D625" s="6" t="s">
        <v>26</v>
      </c>
      <c r="E625" s="7">
        <v>78</v>
      </c>
      <c r="F625" s="7">
        <v>2288.6</v>
      </c>
      <c r="G625" s="7">
        <v>5126.4639999999999</v>
      </c>
      <c r="H625" s="4">
        <v>457.72</v>
      </c>
      <c r="I625" s="5" t="s">
        <v>40</v>
      </c>
      <c r="Q625" s="40" t="s">
        <v>95</v>
      </c>
      <c r="R625" s="40">
        <v>2020</v>
      </c>
      <c r="S625" s="40" t="s">
        <v>0</v>
      </c>
      <c r="T625" s="40" t="s">
        <v>101</v>
      </c>
      <c r="U625" s="40" t="s">
        <v>103</v>
      </c>
      <c r="V625" s="40" t="s">
        <v>104</v>
      </c>
      <c r="W625" s="40" t="s">
        <v>100</v>
      </c>
      <c r="X625" s="40" t="s">
        <v>93</v>
      </c>
      <c r="Y625" s="40" t="s">
        <v>105</v>
      </c>
      <c r="Z625" s="40">
        <v>178</v>
      </c>
      <c r="AA625" s="40">
        <v>254.54</v>
      </c>
    </row>
    <row r="626" spans="1:27" ht="18" customHeight="1" x14ac:dyDescent="0.25">
      <c r="A626" s="2">
        <v>2023</v>
      </c>
      <c r="B626" s="2" t="s">
        <v>5</v>
      </c>
      <c r="C626" s="2" t="s">
        <v>15</v>
      </c>
      <c r="D626" s="6" t="s">
        <v>24</v>
      </c>
      <c r="E626" s="7">
        <v>76</v>
      </c>
      <c r="F626" s="7">
        <v>2288.4499999999998</v>
      </c>
      <c r="G626" s="7">
        <v>5126.1279999999997</v>
      </c>
      <c r="H626" s="4">
        <v>457.69</v>
      </c>
      <c r="I626" s="5" t="s">
        <v>40</v>
      </c>
      <c r="Q626" s="40" t="s">
        <v>88</v>
      </c>
      <c r="R626" s="40">
        <v>2020</v>
      </c>
      <c r="S626" s="40" t="s">
        <v>0</v>
      </c>
      <c r="T626" s="40" t="s">
        <v>101</v>
      </c>
      <c r="U626" s="40" t="s">
        <v>103</v>
      </c>
      <c r="V626" s="40" t="s">
        <v>104</v>
      </c>
      <c r="W626" s="40" t="s">
        <v>100</v>
      </c>
      <c r="X626" s="40" t="s">
        <v>93</v>
      </c>
      <c r="Y626" s="40" t="s">
        <v>105</v>
      </c>
      <c r="Z626" s="40">
        <v>148</v>
      </c>
      <c r="AA626" s="40">
        <v>211.64</v>
      </c>
    </row>
    <row r="627" spans="1:27" ht="18" customHeight="1" x14ac:dyDescent="0.25">
      <c r="A627" s="2">
        <v>2023</v>
      </c>
      <c r="B627" s="2" t="s">
        <v>5</v>
      </c>
      <c r="C627" s="2" t="s">
        <v>15</v>
      </c>
      <c r="D627" s="6" t="s">
        <v>25</v>
      </c>
      <c r="E627" s="7">
        <v>46</v>
      </c>
      <c r="F627" s="7">
        <v>100</v>
      </c>
      <c r="G627" s="7">
        <v>224</v>
      </c>
      <c r="H627" s="4">
        <v>20</v>
      </c>
      <c r="I627" s="5" t="s">
        <v>40</v>
      </c>
      <c r="Q627" s="40" t="s">
        <v>95</v>
      </c>
      <c r="R627" s="40">
        <v>2020</v>
      </c>
      <c r="S627" s="40" t="s">
        <v>0</v>
      </c>
      <c r="T627" s="40" t="s">
        <v>101</v>
      </c>
      <c r="U627" s="40" t="s">
        <v>103</v>
      </c>
      <c r="V627" s="40" t="s">
        <v>104</v>
      </c>
      <c r="W627" s="40" t="s">
        <v>100</v>
      </c>
      <c r="X627" s="40" t="s">
        <v>93</v>
      </c>
      <c r="Y627" s="40" t="s">
        <v>105</v>
      </c>
      <c r="Z627" s="40">
        <v>810</v>
      </c>
      <c r="AA627" s="40">
        <v>1158.3</v>
      </c>
    </row>
    <row r="628" spans="1:27" ht="18" customHeight="1" x14ac:dyDescent="0.25">
      <c r="A628" s="2">
        <v>2023</v>
      </c>
      <c r="B628" s="2" t="s">
        <v>5</v>
      </c>
      <c r="C628" s="2" t="s">
        <v>15</v>
      </c>
      <c r="D628" s="6" t="s">
        <v>23</v>
      </c>
      <c r="E628" s="7">
        <v>34</v>
      </c>
      <c r="F628" s="7">
        <v>2288.4</v>
      </c>
      <c r="G628" s="7">
        <v>5126.0160000000005</v>
      </c>
      <c r="H628" s="4">
        <v>457.68000000000006</v>
      </c>
      <c r="I628" s="5" t="s">
        <v>40</v>
      </c>
      <c r="Q628" s="40" t="s">
        <v>97</v>
      </c>
      <c r="R628" s="40">
        <v>2020</v>
      </c>
      <c r="S628" s="40" t="s">
        <v>0</v>
      </c>
      <c r="T628" s="40" t="s">
        <v>101</v>
      </c>
      <c r="U628" s="40" t="s">
        <v>103</v>
      </c>
      <c r="V628" s="40" t="s">
        <v>104</v>
      </c>
      <c r="W628" s="40" t="s">
        <v>100</v>
      </c>
      <c r="X628" s="40" t="s">
        <v>93</v>
      </c>
      <c r="Y628" s="40" t="s">
        <v>105</v>
      </c>
      <c r="Z628" s="40">
        <v>843</v>
      </c>
      <c r="AA628" s="40">
        <v>1205.49</v>
      </c>
    </row>
    <row r="629" spans="1:27" ht="18" customHeight="1" x14ac:dyDescent="0.25">
      <c r="A629" s="2">
        <v>2023</v>
      </c>
      <c r="B629" s="2" t="s">
        <v>5</v>
      </c>
      <c r="C629" s="2" t="s">
        <v>13</v>
      </c>
      <c r="D629" s="3" t="s">
        <v>34</v>
      </c>
      <c r="E629" s="4">
        <v>7</v>
      </c>
      <c r="F629" s="4">
        <v>200</v>
      </c>
      <c r="G629" s="4">
        <v>224</v>
      </c>
      <c r="H629" s="4">
        <v>40</v>
      </c>
      <c r="I629" s="5" t="s">
        <v>40</v>
      </c>
      <c r="Q629" s="40" t="s">
        <v>97</v>
      </c>
      <c r="R629" s="40">
        <v>2020</v>
      </c>
      <c r="S629" s="40" t="s">
        <v>0</v>
      </c>
      <c r="T629" s="40" t="s">
        <v>101</v>
      </c>
      <c r="U629" s="40" t="s">
        <v>103</v>
      </c>
      <c r="V629" s="40" t="s">
        <v>104</v>
      </c>
      <c r="W629" s="40" t="s">
        <v>100</v>
      </c>
      <c r="X629" s="40" t="s">
        <v>93</v>
      </c>
      <c r="Y629" s="40" t="s">
        <v>105</v>
      </c>
      <c r="Z629" s="40">
        <v>896</v>
      </c>
      <c r="AA629" s="40">
        <v>1281.28</v>
      </c>
    </row>
    <row r="630" spans="1:27" ht="18" customHeight="1" x14ac:dyDescent="0.25">
      <c r="A630" s="2">
        <v>2023</v>
      </c>
      <c r="B630" s="2" t="s">
        <v>5</v>
      </c>
      <c r="C630" s="2" t="s">
        <v>32</v>
      </c>
      <c r="D630" s="6" t="s">
        <v>32</v>
      </c>
      <c r="E630" s="7">
        <v>3</v>
      </c>
      <c r="F630" s="7">
        <v>4577.3</v>
      </c>
      <c r="G630" s="7">
        <v>7392</v>
      </c>
      <c r="H630" s="4">
        <v>915.46</v>
      </c>
      <c r="I630" s="5" t="s">
        <v>42</v>
      </c>
      <c r="Q630" s="40" t="s">
        <v>88</v>
      </c>
      <c r="R630" s="40">
        <v>2020</v>
      </c>
      <c r="S630" s="40" t="s">
        <v>0</v>
      </c>
      <c r="T630" s="40" t="s">
        <v>101</v>
      </c>
      <c r="U630" s="40" t="s">
        <v>103</v>
      </c>
      <c r="V630" s="40" t="s">
        <v>91</v>
      </c>
      <c r="W630" s="40" t="s">
        <v>100</v>
      </c>
      <c r="X630" s="40" t="s">
        <v>93</v>
      </c>
      <c r="Y630" s="40" t="s">
        <v>94</v>
      </c>
      <c r="Z630" s="40">
        <v>818</v>
      </c>
      <c r="AA630" s="40">
        <v>526.24</v>
      </c>
    </row>
    <row r="631" spans="1:27" ht="18" customHeight="1" x14ac:dyDescent="0.25">
      <c r="A631" s="2">
        <v>2023</v>
      </c>
      <c r="B631" s="2" t="s">
        <v>5</v>
      </c>
      <c r="C631" s="2" t="s">
        <v>15</v>
      </c>
      <c r="D631" s="6" t="s">
        <v>27</v>
      </c>
      <c r="E631" s="7">
        <v>3</v>
      </c>
      <c r="F631" s="7">
        <v>2288.65</v>
      </c>
      <c r="G631" s="7">
        <v>5126.576</v>
      </c>
      <c r="H631" s="4">
        <v>457.73</v>
      </c>
      <c r="I631" s="5" t="s">
        <v>42</v>
      </c>
      <c r="Q631" s="40" t="s">
        <v>97</v>
      </c>
      <c r="R631" s="40">
        <v>2020</v>
      </c>
      <c r="S631" s="40" t="s">
        <v>0</v>
      </c>
      <c r="T631" s="40" t="s">
        <v>101</v>
      </c>
      <c r="U631" s="40" t="s">
        <v>103</v>
      </c>
      <c r="V631" s="40" t="s">
        <v>104</v>
      </c>
      <c r="W631" s="40" t="s">
        <v>100</v>
      </c>
      <c r="X631" s="40" t="s">
        <v>93</v>
      </c>
      <c r="Y631" s="40" t="s">
        <v>105</v>
      </c>
      <c r="Z631" s="40">
        <v>849</v>
      </c>
      <c r="AA631" s="40">
        <v>526.24</v>
      </c>
    </row>
    <row r="632" spans="1:27" ht="18" customHeight="1" x14ac:dyDescent="0.25">
      <c r="A632" s="2">
        <v>2023</v>
      </c>
      <c r="B632" s="2" t="s">
        <v>6</v>
      </c>
      <c r="C632" s="2" t="s">
        <v>14</v>
      </c>
      <c r="D632" s="3" t="s">
        <v>36</v>
      </c>
      <c r="E632" s="4">
        <v>3566</v>
      </c>
      <c r="F632" s="4">
        <v>4577.3</v>
      </c>
      <c r="G632" s="4">
        <v>5126.576</v>
      </c>
      <c r="H632" s="4">
        <v>915.46</v>
      </c>
      <c r="I632" s="5" t="s">
        <v>42</v>
      </c>
      <c r="Q632" s="40" t="s">
        <v>88</v>
      </c>
      <c r="R632" s="40">
        <v>2020</v>
      </c>
      <c r="S632" s="40" t="s">
        <v>0</v>
      </c>
      <c r="T632" s="40" t="s">
        <v>101</v>
      </c>
      <c r="U632" s="40" t="s">
        <v>103</v>
      </c>
      <c r="V632" s="40" t="s">
        <v>104</v>
      </c>
      <c r="W632" s="40" t="s">
        <v>100</v>
      </c>
      <c r="X632" s="40" t="s">
        <v>93</v>
      </c>
      <c r="Y632" s="40" t="s">
        <v>105</v>
      </c>
      <c r="Z632" s="40">
        <v>882</v>
      </c>
      <c r="AA632" s="40">
        <v>526.24</v>
      </c>
    </row>
    <row r="633" spans="1:27" ht="18" customHeight="1" x14ac:dyDescent="0.25">
      <c r="A633" s="2">
        <v>2023</v>
      </c>
      <c r="B633" s="2" t="s">
        <v>6</v>
      </c>
      <c r="C633" s="2" t="s">
        <v>14</v>
      </c>
      <c r="D633" s="3" t="s">
        <v>37</v>
      </c>
      <c r="E633" s="4">
        <v>2498</v>
      </c>
      <c r="F633" s="4">
        <v>8000</v>
      </c>
      <c r="G633" s="4">
        <v>8960</v>
      </c>
      <c r="H633" s="4">
        <v>1600</v>
      </c>
      <c r="I633" s="5" t="s">
        <v>42</v>
      </c>
      <c r="Q633" s="40" t="s">
        <v>95</v>
      </c>
      <c r="R633" s="40">
        <v>2020</v>
      </c>
      <c r="S633" s="40" t="s">
        <v>0</v>
      </c>
      <c r="T633" s="40" t="s">
        <v>101</v>
      </c>
      <c r="U633" s="40" t="s">
        <v>103</v>
      </c>
      <c r="V633" s="40" t="s">
        <v>104</v>
      </c>
      <c r="W633" s="40" t="s">
        <v>100</v>
      </c>
      <c r="X633" s="40" t="s">
        <v>93</v>
      </c>
      <c r="Y633" s="40" t="s">
        <v>105</v>
      </c>
      <c r="Z633" s="40">
        <v>147</v>
      </c>
      <c r="AA633" s="40">
        <v>210.21</v>
      </c>
    </row>
    <row r="634" spans="1:27" ht="18" customHeight="1" x14ac:dyDescent="0.25">
      <c r="A634" s="2">
        <v>2023</v>
      </c>
      <c r="B634" s="2" t="s">
        <v>6</v>
      </c>
      <c r="C634" s="2" t="s">
        <v>13</v>
      </c>
      <c r="D634" s="3" t="s">
        <v>35</v>
      </c>
      <c r="E634" s="4">
        <v>1245</v>
      </c>
      <c r="F634" s="4">
        <v>4577.2</v>
      </c>
      <c r="G634" s="4">
        <v>5126.4639999999999</v>
      </c>
      <c r="H634" s="4">
        <v>915.44</v>
      </c>
      <c r="I634" s="5" t="s">
        <v>42</v>
      </c>
      <c r="Q634" s="40" t="s">
        <v>88</v>
      </c>
      <c r="R634" s="40">
        <v>2020</v>
      </c>
      <c r="S634" s="40" t="s">
        <v>0</v>
      </c>
      <c r="T634" s="40" t="s">
        <v>101</v>
      </c>
      <c r="U634" s="40" t="s">
        <v>103</v>
      </c>
      <c r="V634" s="40" t="s">
        <v>104</v>
      </c>
      <c r="W634" s="40" t="s">
        <v>100</v>
      </c>
      <c r="X634" s="40" t="s">
        <v>93</v>
      </c>
      <c r="Y634" s="40" t="s">
        <v>105</v>
      </c>
      <c r="Z634" s="40">
        <v>175</v>
      </c>
      <c r="AA634" s="40">
        <v>250.25</v>
      </c>
    </row>
    <row r="635" spans="1:27" ht="18" customHeight="1" x14ac:dyDescent="0.25">
      <c r="A635" s="2">
        <v>2023</v>
      </c>
      <c r="B635" s="2" t="s">
        <v>6</v>
      </c>
      <c r="C635" s="2" t="s">
        <v>38</v>
      </c>
      <c r="D635" s="6" t="s">
        <v>30</v>
      </c>
      <c r="E635" s="7">
        <v>644</v>
      </c>
      <c r="F635" s="7">
        <v>5743.5</v>
      </c>
      <c r="G635" s="7">
        <v>6432.72</v>
      </c>
      <c r="H635" s="4">
        <v>1148.7</v>
      </c>
      <c r="I635" s="5" t="s">
        <v>42</v>
      </c>
      <c r="Q635" s="40" t="s">
        <v>98</v>
      </c>
      <c r="R635" s="40">
        <v>2020</v>
      </c>
      <c r="S635" s="40" t="s">
        <v>0</v>
      </c>
      <c r="T635" s="40" t="s">
        <v>101</v>
      </c>
      <c r="U635" s="40" t="s">
        <v>103</v>
      </c>
      <c r="V635" s="40" t="s">
        <v>104</v>
      </c>
      <c r="W635" s="40" t="s">
        <v>100</v>
      </c>
      <c r="X635" s="40" t="s">
        <v>93</v>
      </c>
      <c r="Y635" s="40" t="s">
        <v>105</v>
      </c>
      <c r="Z635" s="40">
        <v>223</v>
      </c>
      <c r="AA635" s="40">
        <v>318.89</v>
      </c>
    </row>
    <row r="636" spans="1:27" ht="18" customHeight="1" x14ac:dyDescent="0.25">
      <c r="A636" s="2">
        <v>2023</v>
      </c>
      <c r="B636" s="2" t="s">
        <v>6</v>
      </c>
      <c r="C636" s="2" t="s">
        <v>12</v>
      </c>
      <c r="D636" s="6" t="s">
        <v>29</v>
      </c>
      <c r="E636" s="7">
        <v>643</v>
      </c>
      <c r="F636" s="7">
        <v>7000</v>
      </c>
      <c r="G636" s="7">
        <v>7840</v>
      </c>
      <c r="H636" s="4">
        <v>1400</v>
      </c>
      <c r="I636" s="5" t="s">
        <v>42</v>
      </c>
      <c r="Q636" s="40" t="s">
        <v>95</v>
      </c>
      <c r="R636" s="40">
        <v>2020</v>
      </c>
      <c r="S636" s="40" t="s">
        <v>0</v>
      </c>
      <c r="T636" s="40" t="s">
        <v>101</v>
      </c>
      <c r="U636" s="40" t="s">
        <v>103</v>
      </c>
      <c r="V636" s="40" t="s">
        <v>104</v>
      </c>
      <c r="W636" s="40" t="s">
        <v>100</v>
      </c>
      <c r="X636" s="40" t="s">
        <v>93</v>
      </c>
      <c r="Y636" s="40" t="s">
        <v>105</v>
      </c>
      <c r="Z636" s="40">
        <v>151</v>
      </c>
      <c r="AA636" s="40">
        <v>215.93</v>
      </c>
    </row>
    <row r="637" spans="1:27" ht="18" customHeight="1" x14ac:dyDescent="0.25">
      <c r="A637" s="2">
        <v>2023</v>
      </c>
      <c r="B637" s="2" t="s">
        <v>6</v>
      </c>
      <c r="C637" s="2" t="s">
        <v>38</v>
      </c>
      <c r="D637" s="6" t="s">
        <v>31</v>
      </c>
      <c r="E637" s="7">
        <v>455</v>
      </c>
      <c r="F637" s="7">
        <v>4578.6000000000004</v>
      </c>
      <c r="G637" s="7">
        <v>5128.0320000000002</v>
      </c>
      <c r="H637" s="4">
        <v>915.72000000000014</v>
      </c>
      <c r="I637" s="5" t="s">
        <v>42</v>
      </c>
      <c r="Q637" s="40" t="s">
        <v>98</v>
      </c>
      <c r="R637" s="40">
        <v>2020</v>
      </c>
      <c r="S637" s="40" t="s">
        <v>0</v>
      </c>
      <c r="T637" s="40" t="s">
        <v>101</v>
      </c>
      <c r="U637" s="40" t="s">
        <v>103</v>
      </c>
      <c r="V637" s="40" t="s">
        <v>104</v>
      </c>
      <c r="W637" s="40" t="s">
        <v>100</v>
      </c>
      <c r="X637" s="40" t="s">
        <v>93</v>
      </c>
      <c r="Y637" s="40" t="s">
        <v>105</v>
      </c>
      <c r="Z637" s="40">
        <v>852</v>
      </c>
      <c r="AA637" s="40">
        <v>1218.3600000000001</v>
      </c>
    </row>
    <row r="638" spans="1:27" ht="18" customHeight="1" x14ac:dyDescent="0.25">
      <c r="A638" s="2">
        <v>2023</v>
      </c>
      <c r="B638" s="2" t="s">
        <v>6</v>
      </c>
      <c r="C638" s="2" t="s">
        <v>12</v>
      </c>
      <c r="D638" s="6" t="s">
        <v>28</v>
      </c>
      <c r="E638" s="8">
        <v>345</v>
      </c>
      <c r="F638" s="8">
        <v>7000</v>
      </c>
      <c r="G638" s="8">
        <v>7840</v>
      </c>
      <c r="H638" s="4">
        <v>1400</v>
      </c>
      <c r="I638" s="5" t="s">
        <v>42</v>
      </c>
      <c r="Q638" s="40" t="s">
        <v>99</v>
      </c>
      <c r="R638" s="40">
        <v>2020</v>
      </c>
      <c r="S638" s="40" t="s">
        <v>0</v>
      </c>
      <c r="T638" s="40" t="s">
        <v>101</v>
      </c>
      <c r="U638" s="40" t="s">
        <v>103</v>
      </c>
      <c r="V638" s="40" t="s">
        <v>104</v>
      </c>
      <c r="W638" s="40" t="s">
        <v>100</v>
      </c>
      <c r="X638" s="40" t="s">
        <v>93</v>
      </c>
      <c r="Y638" s="40" t="s">
        <v>105</v>
      </c>
      <c r="Z638" s="40">
        <v>149</v>
      </c>
      <c r="AA638" s="40">
        <v>213.07</v>
      </c>
    </row>
    <row r="639" spans="1:27" ht="18" customHeight="1" x14ac:dyDescent="0.25">
      <c r="A639" s="2">
        <v>2023</v>
      </c>
      <c r="B639" s="2" t="s">
        <v>6</v>
      </c>
      <c r="C639" s="2" t="s">
        <v>13</v>
      </c>
      <c r="D639" s="3" t="s">
        <v>33</v>
      </c>
      <c r="E639" s="4">
        <v>122</v>
      </c>
      <c r="F639" s="4">
        <v>100</v>
      </c>
      <c r="G639" s="4">
        <v>112</v>
      </c>
      <c r="H639" s="4">
        <v>20</v>
      </c>
      <c r="I639" s="5" t="s">
        <v>42</v>
      </c>
      <c r="Q639" s="40" t="s">
        <v>95</v>
      </c>
      <c r="R639" s="40">
        <v>2020</v>
      </c>
      <c r="S639" s="40" t="s">
        <v>6</v>
      </c>
      <c r="T639" s="40" t="s">
        <v>101</v>
      </c>
      <c r="U639" s="40" t="s">
        <v>103</v>
      </c>
      <c r="V639" s="40" t="s">
        <v>104</v>
      </c>
      <c r="W639" s="40" t="s">
        <v>100</v>
      </c>
      <c r="X639" s="40" t="s">
        <v>93</v>
      </c>
      <c r="Y639" s="40" t="s">
        <v>105</v>
      </c>
      <c r="Z639" s="40">
        <v>146</v>
      </c>
      <c r="AA639" s="40">
        <v>208.78</v>
      </c>
    </row>
    <row r="640" spans="1:27" ht="18" customHeight="1" x14ac:dyDescent="0.25">
      <c r="A640" s="2">
        <v>2023</v>
      </c>
      <c r="B640" s="2" t="s">
        <v>6</v>
      </c>
      <c r="C640" s="2" t="s">
        <v>15</v>
      </c>
      <c r="D640" s="6" t="s">
        <v>26</v>
      </c>
      <c r="E640" s="7">
        <v>78</v>
      </c>
      <c r="F640" s="7">
        <v>2288.6</v>
      </c>
      <c r="G640" s="7">
        <v>5126.4639999999999</v>
      </c>
      <c r="H640" s="4">
        <v>457.72</v>
      </c>
      <c r="I640" s="5" t="s">
        <v>42</v>
      </c>
      <c r="Q640" s="40" t="s">
        <v>88</v>
      </c>
      <c r="R640" s="40">
        <v>2020</v>
      </c>
      <c r="S640" s="40" t="s">
        <v>6</v>
      </c>
      <c r="T640" s="40" t="s">
        <v>101</v>
      </c>
      <c r="U640" s="40" t="s">
        <v>103</v>
      </c>
      <c r="V640" s="40" t="s">
        <v>104</v>
      </c>
      <c r="W640" s="40" t="s">
        <v>100</v>
      </c>
      <c r="X640" s="40" t="s">
        <v>93</v>
      </c>
      <c r="Y640" s="40" t="s">
        <v>105</v>
      </c>
      <c r="Z640" s="40">
        <v>362</v>
      </c>
      <c r="AA640" s="40">
        <v>517.66</v>
      </c>
    </row>
    <row r="641" spans="1:27" ht="18" customHeight="1" x14ac:dyDescent="0.25">
      <c r="A641" s="2">
        <v>2023</v>
      </c>
      <c r="B641" s="2" t="s">
        <v>6</v>
      </c>
      <c r="C641" s="2" t="s">
        <v>15</v>
      </c>
      <c r="D641" s="6" t="s">
        <v>24</v>
      </c>
      <c r="E641" s="7">
        <v>76</v>
      </c>
      <c r="F641" s="7">
        <v>2288.4499999999998</v>
      </c>
      <c r="G641" s="7">
        <v>5126.1279999999997</v>
      </c>
      <c r="H641" s="4">
        <v>457.69</v>
      </c>
      <c r="I641" s="5" t="s">
        <v>42</v>
      </c>
      <c r="Q641" s="40" t="s">
        <v>95</v>
      </c>
      <c r="R641" s="40">
        <v>2020</v>
      </c>
      <c r="S641" s="40" t="s">
        <v>6</v>
      </c>
      <c r="T641" s="40" t="s">
        <v>101</v>
      </c>
      <c r="U641" s="40" t="s">
        <v>103</v>
      </c>
      <c r="V641" s="40" t="s">
        <v>104</v>
      </c>
      <c r="W641" s="40" t="s">
        <v>100</v>
      </c>
      <c r="X641" s="40" t="s">
        <v>93</v>
      </c>
      <c r="Y641" s="40" t="s">
        <v>105</v>
      </c>
      <c r="Z641" s="40">
        <v>142</v>
      </c>
      <c r="AA641" s="40">
        <v>203.06</v>
      </c>
    </row>
    <row r="642" spans="1:27" ht="18" customHeight="1" x14ac:dyDescent="0.25">
      <c r="A642" s="2">
        <v>2023</v>
      </c>
      <c r="B642" s="2" t="s">
        <v>6</v>
      </c>
      <c r="C642" s="2" t="s">
        <v>15</v>
      </c>
      <c r="D642" s="6" t="s">
        <v>25</v>
      </c>
      <c r="E642" s="7">
        <v>46</v>
      </c>
      <c r="F642" s="7">
        <v>100</v>
      </c>
      <c r="G642" s="7">
        <v>224</v>
      </c>
      <c r="H642" s="4">
        <v>20</v>
      </c>
      <c r="I642" s="5" t="s">
        <v>42</v>
      </c>
      <c r="Q642" s="40" t="s">
        <v>95</v>
      </c>
      <c r="R642" s="40">
        <v>2020</v>
      </c>
      <c r="S642" s="40" t="s">
        <v>6</v>
      </c>
      <c r="T642" s="40" t="s">
        <v>101</v>
      </c>
      <c r="U642" s="40" t="s">
        <v>103</v>
      </c>
      <c r="V642" s="40" t="s">
        <v>104</v>
      </c>
      <c r="W642" s="40" t="s">
        <v>100</v>
      </c>
      <c r="X642" s="40" t="s">
        <v>93</v>
      </c>
      <c r="Y642" s="40" t="s">
        <v>105</v>
      </c>
      <c r="Z642" s="40">
        <v>190</v>
      </c>
      <c r="AA642" s="40">
        <v>271.7</v>
      </c>
    </row>
    <row r="643" spans="1:27" ht="18" customHeight="1" x14ac:dyDescent="0.25">
      <c r="A643" s="2">
        <v>2023</v>
      </c>
      <c r="B643" s="2" t="s">
        <v>6</v>
      </c>
      <c r="C643" s="2" t="s">
        <v>15</v>
      </c>
      <c r="D643" s="6" t="s">
        <v>23</v>
      </c>
      <c r="E643" s="7">
        <v>34</v>
      </c>
      <c r="F643" s="7">
        <v>2288.4</v>
      </c>
      <c r="G643" s="7">
        <v>5126.0160000000005</v>
      </c>
      <c r="H643" s="4">
        <v>457.68000000000006</v>
      </c>
      <c r="I643" s="5" t="s">
        <v>42</v>
      </c>
      <c r="Q643" s="40" t="s">
        <v>88</v>
      </c>
      <c r="R643" s="40">
        <v>2020</v>
      </c>
      <c r="S643" s="40" t="s">
        <v>6</v>
      </c>
      <c r="T643" s="40" t="s">
        <v>101</v>
      </c>
      <c r="U643" s="40" t="s">
        <v>103</v>
      </c>
      <c r="V643" s="40" t="s">
        <v>104</v>
      </c>
      <c r="W643" s="40" t="s">
        <v>100</v>
      </c>
      <c r="X643" s="40" t="s">
        <v>93</v>
      </c>
      <c r="Y643" s="40" t="s">
        <v>105</v>
      </c>
      <c r="Z643" s="40">
        <v>364</v>
      </c>
      <c r="AA643" s="40">
        <v>520.52</v>
      </c>
    </row>
    <row r="644" spans="1:27" ht="18" customHeight="1" x14ac:dyDescent="0.25">
      <c r="A644" s="2">
        <v>2023</v>
      </c>
      <c r="B644" s="2" t="s">
        <v>6</v>
      </c>
      <c r="C644" s="2" t="s">
        <v>13</v>
      </c>
      <c r="D644" s="3" t="s">
        <v>34</v>
      </c>
      <c r="E644" s="4">
        <v>7</v>
      </c>
      <c r="F644" s="4">
        <v>200</v>
      </c>
      <c r="G644" s="4">
        <v>224</v>
      </c>
      <c r="H644" s="4">
        <v>40</v>
      </c>
      <c r="I644" s="5" t="s">
        <v>42</v>
      </c>
      <c r="Q644" s="40" t="s">
        <v>88</v>
      </c>
      <c r="R644" s="40">
        <v>2020</v>
      </c>
      <c r="S644" s="40" t="s">
        <v>6</v>
      </c>
      <c r="T644" s="40" t="s">
        <v>101</v>
      </c>
      <c r="U644" s="40" t="s">
        <v>103</v>
      </c>
      <c r="V644" s="40" t="s">
        <v>104</v>
      </c>
      <c r="W644" s="40" t="s">
        <v>100</v>
      </c>
      <c r="X644" s="40" t="s">
        <v>93</v>
      </c>
      <c r="Y644" s="40" t="s">
        <v>105</v>
      </c>
      <c r="Z644" s="40">
        <v>815</v>
      </c>
      <c r="AA644" s="40">
        <v>1165.45</v>
      </c>
    </row>
    <row r="645" spans="1:27" ht="18" customHeight="1" x14ac:dyDescent="0.25">
      <c r="A645" s="2">
        <v>2023</v>
      </c>
      <c r="B645" s="2" t="s">
        <v>6</v>
      </c>
      <c r="C645" s="2" t="s">
        <v>15</v>
      </c>
      <c r="D645" s="6" t="s">
        <v>27</v>
      </c>
      <c r="E645" s="7">
        <v>3</v>
      </c>
      <c r="F645" s="7">
        <v>2288.65</v>
      </c>
      <c r="G645" s="7">
        <v>5126.576</v>
      </c>
      <c r="H645" s="4">
        <v>457.73</v>
      </c>
      <c r="I645" s="5" t="s">
        <v>42</v>
      </c>
      <c r="Q645" s="40" t="s">
        <v>97</v>
      </c>
      <c r="R645" s="40">
        <v>2020</v>
      </c>
      <c r="S645" s="40" t="s">
        <v>6</v>
      </c>
      <c r="T645" s="40" t="s">
        <v>101</v>
      </c>
      <c r="U645" s="40" t="s">
        <v>103</v>
      </c>
      <c r="V645" s="40" t="s">
        <v>104</v>
      </c>
      <c r="W645" s="40" t="s">
        <v>100</v>
      </c>
      <c r="X645" s="40" t="s">
        <v>93</v>
      </c>
      <c r="Y645" s="40" t="s">
        <v>105</v>
      </c>
      <c r="Z645" s="40">
        <v>848</v>
      </c>
      <c r="AA645" s="40">
        <v>1212.6399999999999</v>
      </c>
    </row>
    <row r="646" spans="1:27" ht="18" customHeight="1" x14ac:dyDescent="0.25">
      <c r="A646" s="2">
        <v>2023</v>
      </c>
      <c r="B646" s="2" t="s">
        <v>6</v>
      </c>
      <c r="C646" s="2" t="s">
        <v>32</v>
      </c>
      <c r="D646" s="6" t="s">
        <v>32</v>
      </c>
      <c r="E646" s="7">
        <v>2</v>
      </c>
      <c r="F646" s="7">
        <v>6600</v>
      </c>
      <c r="G646" s="7">
        <v>7392</v>
      </c>
      <c r="H646" s="4">
        <v>1320</v>
      </c>
      <c r="I646" s="5" t="s">
        <v>40</v>
      </c>
      <c r="Q646" s="40" t="s">
        <v>88</v>
      </c>
      <c r="R646" s="40">
        <v>2020</v>
      </c>
      <c r="S646" s="40" t="s">
        <v>6</v>
      </c>
      <c r="T646" s="40" t="s">
        <v>101</v>
      </c>
      <c r="U646" s="40" t="s">
        <v>103</v>
      </c>
      <c r="V646" s="40" t="s">
        <v>104</v>
      </c>
      <c r="W646" s="40" t="s">
        <v>100</v>
      </c>
      <c r="X646" s="40" t="s">
        <v>93</v>
      </c>
      <c r="Y646" s="40" t="s">
        <v>105</v>
      </c>
      <c r="Z646" s="40">
        <v>901</v>
      </c>
      <c r="AA646" s="40">
        <v>1288.43</v>
      </c>
    </row>
    <row r="647" spans="1:27" ht="18" customHeight="1" x14ac:dyDescent="0.25">
      <c r="A647" s="2">
        <v>2023</v>
      </c>
      <c r="B647" s="2" t="s">
        <v>7</v>
      </c>
      <c r="C647" s="2" t="s">
        <v>14</v>
      </c>
      <c r="D647" s="3" t="s">
        <v>36</v>
      </c>
      <c r="E647" s="4">
        <v>3566</v>
      </c>
      <c r="F647" s="4">
        <v>4577.3</v>
      </c>
      <c r="G647" s="4">
        <v>5126.576</v>
      </c>
      <c r="H647" s="4">
        <v>915.46</v>
      </c>
      <c r="I647" s="5" t="s">
        <v>40</v>
      </c>
      <c r="Q647" s="40" t="s">
        <v>88</v>
      </c>
      <c r="R647" s="40">
        <v>2020</v>
      </c>
      <c r="S647" s="40" t="s">
        <v>6</v>
      </c>
      <c r="T647" s="40" t="s">
        <v>101</v>
      </c>
      <c r="U647" s="40" t="s">
        <v>103</v>
      </c>
      <c r="V647" s="40" t="s">
        <v>104</v>
      </c>
      <c r="W647" s="40" t="s">
        <v>100</v>
      </c>
      <c r="X647" s="40" t="s">
        <v>93</v>
      </c>
      <c r="Y647" s="40" t="s">
        <v>105</v>
      </c>
      <c r="Z647" s="40">
        <v>854</v>
      </c>
      <c r="AA647" s="40">
        <v>526.24</v>
      </c>
    </row>
    <row r="648" spans="1:27" ht="18" customHeight="1" x14ac:dyDescent="0.25">
      <c r="A648" s="2">
        <v>2023</v>
      </c>
      <c r="B648" s="2" t="s">
        <v>7</v>
      </c>
      <c r="C648" s="2" t="s">
        <v>14</v>
      </c>
      <c r="D648" s="3" t="s">
        <v>37</v>
      </c>
      <c r="E648" s="4">
        <v>2498</v>
      </c>
      <c r="F648" s="4">
        <v>8000</v>
      </c>
      <c r="G648" s="4">
        <v>8960</v>
      </c>
      <c r="H648" s="4">
        <v>1600</v>
      </c>
      <c r="I648" s="5" t="s">
        <v>40</v>
      </c>
      <c r="Q648" s="40" t="s">
        <v>95</v>
      </c>
      <c r="R648" s="40">
        <v>2020</v>
      </c>
      <c r="S648" s="40" t="s">
        <v>6</v>
      </c>
      <c r="T648" s="40" t="s">
        <v>101</v>
      </c>
      <c r="U648" s="40" t="s">
        <v>103</v>
      </c>
      <c r="V648" s="40" t="s">
        <v>104</v>
      </c>
      <c r="W648" s="40" t="s">
        <v>100</v>
      </c>
      <c r="X648" s="40" t="s">
        <v>93</v>
      </c>
      <c r="Y648" s="40" t="s">
        <v>105</v>
      </c>
      <c r="Z648" s="40">
        <v>189</v>
      </c>
      <c r="AA648" s="40">
        <v>526.24</v>
      </c>
    </row>
    <row r="649" spans="1:27" ht="18" customHeight="1" x14ac:dyDescent="0.25">
      <c r="A649" s="2">
        <v>2023</v>
      </c>
      <c r="B649" s="2" t="s">
        <v>7</v>
      </c>
      <c r="C649" s="2" t="s">
        <v>13</v>
      </c>
      <c r="D649" s="3" t="s">
        <v>35</v>
      </c>
      <c r="E649" s="4">
        <v>1245</v>
      </c>
      <c r="F649" s="4">
        <v>4577.2</v>
      </c>
      <c r="G649" s="4">
        <v>5126.4639999999999</v>
      </c>
      <c r="H649" s="4">
        <v>915.44</v>
      </c>
      <c r="I649" s="5" t="s">
        <v>40</v>
      </c>
      <c r="Q649" s="40" t="s">
        <v>88</v>
      </c>
      <c r="R649" s="40">
        <v>2020</v>
      </c>
      <c r="S649" s="40" t="s">
        <v>6</v>
      </c>
      <c r="T649" s="40" t="s">
        <v>101</v>
      </c>
      <c r="U649" s="40" t="s">
        <v>103</v>
      </c>
      <c r="V649" s="40" t="s">
        <v>104</v>
      </c>
      <c r="W649" s="40" t="s">
        <v>100</v>
      </c>
      <c r="X649" s="40" t="s">
        <v>93</v>
      </c>
      <c r="Y649" s="40" t="s">
        <v>105</v>
      </c>
      <c r="Z649" s="40">
        <v>363</v>
      </c>
      <c r="AA649" s="40">
        <v>519.09</v>
      </c>
    </row>
    <row r="650" spans="1:27" ht="18" customHeight="1" x14ac:dyDescent="0.25">
      <c r="A650" s="2">
        <v>2023</v>
      </c>
      <c r="B650" s="2" t="s">
        <v>7</v>
      </c>
      <c r="C650" s="2" t="s">
        <v>38</v>
      </c>
      <c r="D650" s="6" t="s">
        <v>30</v>
      </c>
      <c r="E650" s="7">
        <v>644</v>
      </c>
      <c r="F650" s="7">
        <v>5743.5</v>
      </c>
      <c r="G650" s="7">
        <v>6432.72</v>
      </c>
      <c r="H650" s="4">
        <v>1148.7</v>
      </c>
      <c r="I650" s="5" t="s">
        <v>40</v>
      </c>
      <c r="Q650" s="40" t="s">
        <v>88</v>
      </c>
      <c r="R650" s="40">
        <v>2020</v>
      </c>
      <c r="S650" s="40" t="s">
        <v>6</v>
      </c>
      <c r="T650" s="40" t="s">
        <v>101</v>
      </c>
      <c r="U650" s="40" t="s">
        <v>103</v>
      </c>
      <c r="V650" s="40" t="s">
        <v>104</v>
      </c>
      <c r="W650" s="40" t="s">
        <v>100</v>
      </c>
      <c r="X650" s="40" t="s">
        <v>93</v>
      </c>
      <c r="Y650" s="40" t="s">
        <v>105</v>
      </c>
      <c r="Z650" s="40">
        <v>145</v>
      </c>
      <c r="AA650" s="40">
        <v>207.35</v>
      </c>
    </row>
    <row r="651" spans="1:27" ht="18" customHeight="1" x14ac:dyDescent="0.25">
      <c r="A651" s="2">
        <v>2023</v>
      </c>
      <c r="B651" s="2" t="s">
        <v>7</v>
      </c>
      <c r="C651" s="2" t="s">
        <v>12</v>
      </c>
      <c r="D651" s="6" t="s">
        <v>29</v>
      </c>
      <c r="E651" s="7">
        <v>643</v>
      </c>
      <c r="F651" s="7">
        <v>7000</v>
      </c>
      <c r="G651" s="7">
        <v>7840</v>
      </c>
      <c r="H651" s="4">
        <v>1400</v>
      </c>
      <c r="I651" s="5" t="s">
        <v>42</v>
      </c>
      <c r="Q651" s="40" t="s">
        <v>88</v>
      </c>
      <c r="R651" s="40">
        <v>2020</v>
      </c>
      <c r="S651" s="40" t="s">
        <v>6</v>
      </c>
      <c r="T651" s="40" t="s">
        <v>101</v>
      </c>
      <c r="U651" s="40" t="s">
        <v>103</v>
      </c>
      <c r="V651" s="40" t="s">
        <v>104</v>
      </c>
      <c r="W651" s="40" t="s">
        <v>100</v>
      </c>
      <c r="X651" s="40" t="s">
        <v>93</v>
      </c>
      <c r="Y651" s="40" t="s">
        <v>105</v>
      </c>
      <c r="Z651" s="40">
        <v>193</v>
      </c>
      <c r="AA651" s="40">
        <v>275.99</v>
      </c>
    </row>
    <row r="652" spans="1:27" ht="18" customHeight="1" x14ac:dyDescent="0.25">
      <c r="A652" s="2">
        <v>2023</v>
      </c>
      <c r="B652" s="2" t="s">
        <v>7</v>
      </c>
      <c r="C652" s="2" t="s">
        <v>38</v>
      </c>
      <c r="D652" s="6" t="s">
        <v>31</v>
      </c>
      <c r="E652" s="7">
        <v>455</v>
      </c>
      <c r="F652" s="7">
        <v>5036.46</v>
      </c>
      <c r="G652" s="7">
        <v>5128.0320000000002</v>
      </c>
      <c r="H652" s="4">
        <v>1007.292</v>
      </c>
      <c r="I652" s="5" t="s">
        <v>42</v>
      </c>
      <c r="Q652" s="40" t="s">
        <v>95</v>
      </c>
      <c r="R652" s="40">
        <v>2020</v>
      </c>
      <c r="S652" s="40" t="s">
        <v>6</v>
      </c>
      <c r="T652" s="40" t="s">
        <v>101</v>
      </c>
      <c r="U652" s="40" t="s">
        <v>103</v>
      </c>
      <c r="V652" s="40" t="s">
        <v>104</v>
      </c>
      <c r="W652" s="40" t="s">
        <v>100</v>
      </c>
      <c r="X652" s="40" t="s">
        <v>93</v>
      </c>
      <c r="Y652" s="40" t="s">
        <v>105</v>
      </c>
      <c r="Z652" s="40">
        <v>361</v>
      </c>
      <c r="AA652" s="40">
        <v>516.23</v>
      </c>
    </row>
    <row r="653" spans="1:27" ht="18" customHeight="1" x14ac:dyDescent="0.25">
      <c r="A653" s="2">
        <v>2023</v>
      </c>
      <c r="B653" s="2" t="s">
        <v>7</v>
      </c>
      <c r="C653" s="2" t="s">
        <v>12</v>
      </c>
      <c r="D653" s="6" t="s">
        <v>28</v>
      </c>
      <c r="E653" s="8">
        <v>345</v>
      </c>
      <c r="F653" s="8">
        <v>7700</v>
      </c>
      <c r="G653" s="8">
        <v>7840</v>
      </c>
      <c r="H653" s="4">
        <v>1540</v>
      </c>
      <c r="I653" s="5" t="s">
        <v>42</v>
      </c>
      <c r="Q653" s="40" t="s">
        <v>88</v>
      </c>
      <c r="R653" s="40">
        <v>2020</v>
      </c>
      <c r="S653" s="40" t="s">
        <v>6</v>
      </c>
      <c r="T653" s="40" t="s">
        <v>101</v>
      </c>
      <c r="U653" s="40" t="s">
        <v>103</v>
      </c>
      <c r="V653" s="40" t="s">
        <v>104</v>
      </c>
      <c r="W653" s="40" t="s">
        <v>100</v>
      </c>
      <c r="X653" s="40" t="s">
        <v>93</v>
      </c>
      <c r="Y653" s="40" t="s">
        <v>105</v>
      </c>
      <c r="Z653" s="40">
        <v>824</v>
      </c>
      <c r="AA653" s="40">
        <v>1178.32</v>
      </c>
    </row>
    <row r="654" spans="1:27" ht="18" customHeight="1" x14ac:dyDescent="0.25">
      <c r="A654" s="2">
        <v>2023</v>
      </c>
      <c r="B654" s="2" t="s">
        <v>7</v>
      </c>
      <c r="C654" s="2" t="s">
        <v>13</v>
      </c>
      <c r="D654" s="3" t="s">
        <v>33</v>
      </c>
      <c r="E654" s="4">
        <v>122</v>
      </c>
      <c r="F654" s="4">
        <v>110</v>
      </c>
      <c r="G654" s="4">
        <v>112</v>
      </c>
      <c r="H654" s="4">
        <v>22</v>
      </c>
      <c r="I654" s="5" t="s">
        <v>42</v>
      </c>
      <c r="Q654" s="40" t="s">
        <v>95</v>
      </c>
      <c r="R654" s="40">
        <v>2020</v>
      </c>
      <c r="S654" s="40" t="s">
        <v>6</v>
      </c>
      <c r="T654" s="40" t="s">
        <v>101</v>
      </c>
      <c r="U654" s="40" t="s">
        <v>103</v>
      </c>
      <c r="V654" s="40" t="s">
        <v>104</v>
      </c>
      <c r="W654" s="40" t="s">
        <v>100</v>
      </c>
      <c r="X654" s="40" t="s">
        <v>93</v>
      </c>
      <c r="Y654" s="40" t="s">
        <v>105</v>
      </c>
      <c r="Z654" s="40">
        <v>857</v>
      </c>
      <c r="AA654" s="40">
        <v>1225.51</v>
      </c>
    </row>
    <row r="655" spans="1:27" ht="18" customHeight="1" x14ac:dyDescent="0.25">
      <c r="A655" s="2">
        <v>2023</v>
      </c>
      <c r="B655" s="2" t="s">
        <v>7</v>
      </c>
      <c r="C655" s="2" t="s">
        <v>15</v>
      </c>
      <c r="D655" s="6" t="s">
        <v>26</v>
      </c>
      <c r="E655" s="7">
        <v>78</v>
      </c>
      <c r="F655" s="7">
        <v>2517.46</v>
      </c>
      <c r="G655" s="7">
        <v>5126.4639999999999</v>
      </c>
      <c r="H655" s="4">
        <v>503.49200000000002</v>
      </c>
      <c r="I655" s="5" t="s">
        <v>42</v>
      </c>
      <c r="Q655" s="40" t="s">
        <v>95</v>
      </c>
      <c r="R655" s="40">
        <v>2020</v>
      </c>
      <c r="S655" s="40" t="s">
        <v>6</v>
      </c>
      <c r="T655" s="40" t="s">
        <v>101</v>
      </c>
      <c r="U655" s="40" t="s">
        <v>103</v>
      </c>
      <c r="V655" s="40" t="s">
        <v>104</v>
      </c>
      <c r="W655" s="40" t="s">
        <v>100</v>
      </c>
      <c r="X655" s="40" t="s">
        <v>93</v>
      </c>
      <c r="Y655" s="40" t="s">
        <v>105</v>
      </c>
      <c r="Z655" s="40">
        <v>365</v>
      </c>
      <c r="AA655" s="40">
        <v>521.95000000000005</v>
      </c>
    </row>
    <row r="656" spans="1:27" ht="18" customHeight="1" x14ac:dyDescent="0.25">
      <c r="A656" s="2">
        <v>2023</v>
      </c>
      <c r="B656" s="2" t="s">
        <v>7</v>
      </c>
      <c r="C656" s="2" t="s">
        <v>15</v>
      </c>
      <c r="D656" s="6" t="s">
        <v>24</v>
      </c>
      <c r="E656" s="7">
        <v>76</v>
      </c>
      <c r="F656" s="7">
        <v>2517.2949999999996</v>
      </c>
      <c r="G656" s="7">
        <v>5126.1279999999997</v>
      </c>
      <c r="H656" s="4">
        <v>503.45899999999995</v>
      </c>
      <c r="I656" s="5" t="s">
        <v>42</v>
      </c>
      <c r="Q656" s="40" t="s">
        <v>95</v>
      </c>
      <c r="R656" s="40">
        <v>2020</v>
      </c>
      <c r="S656" s="40" t="s">
        <v>5</v>
      </c>
      <c r="T656" s="40" t="s">
        <v>101</v>
      </c>
      <c r="U656" s="40" t="s">
        <v>103</v>
      </c>
      <c r="V656" s="40" t="s">
        <v>104</v>
      </c>
      <c r="W656" s="40" t="s">
        <v>100</v>
      </c>
      <c r="X656" s="40" t="s">
        <v>93</v>
      </c>
      <c r="Y656" s="40" t="s">
        <v>105</v>
      </c>
      <c r="Z656" s="40">
        <v>152</v>
      </c>
      <c r="AA656" s="40">
        <v>217.36</v>
      </c>
    </row>
    <row r="657" spans="1:27" ht="18" customHeight="1" x14ac:dyDescent="0.25">
      <c r="A657" s="2">
        <v>2023</v>
      </c>
      <c r="B657" s="2" t="s">
        <v>7</v>
      </c>
      <c r="C657" s="2" t="s">
        <v>15</v>
      </c>
      <c r="D657" s="6" t="s">
        <v>25</v>
      </c>
      <c r="E657" s="7">
        <v>46</v>
      </c>
      <c r="F657" s="7">
        <v>115</v>
      </c>
      <c r="G657" s="7">
        <v>224</v>
      </c>
      <c r="H657" s="4">
        <v>23</v>
      </c>
      <c r="I657" s="5" t="s">
        <v>42</v>
      </c>
      <c r="Q657" s="40" t="s">
        <v>95</v>
      </c>
      <c r="R657" s="40">
        <v>2020</v>
      </c>
      <c r="S657" s="40" t="s">
        <v>5</v>
      </c>
      <c r="T657" s="40" t="s">
        <v>101</v>
      </c>
      <c r="U657" s="40" t="s">
        <v>103</v>
      </c>
      <c r="V657" s="40" t="s">
        <v>104</v>
      </c>
      <c r="W657" s="40" t="s">
        <v>100</v>
      </c>
      <c r="X657" s="40" t="s">
        <v>93</v>
      </c>
      <c r="Y657" s="40" t="s">
        <v>105</v>
      </c>
      <c r="Z657" s="40">
        <v>194</v>
      </c>
      <c r="AA657" s="40">
        <v>277.42</v>
      </c>
    </row>
    <row r="658" spans="1:27" ht="18" customHeight="1" x14ac:dyDescent="0.25">
      <c r="A658" s="2">
        <v>2023</v>
      </c>
      <c r="B658" s="2" t="s">
        <v>7</v>
      </c>
      <c r="C658" s="2" t="s">
        <v>15</v>
      </c>
      <c r="D658" s="6" t="s">
        <v>23</v>
      </c>
      <c r="E658" s="7">
        <v>34</v>
      </c>
      <c r="F658" s="7">
        <v>2631.66</v>
      </c>
      <c r="G658" s="7">
        <v>5126.0160000000005</v>
      </c>
      <c r="H658" s="4">
        <v>526.33199999999999</v>
      </c>
      <c r="I658" s="5" t="s">
        <v>42</v>
      </c>
      <c r="Q658" s="40" t="s">
        <v>99</v>
      </c>
      <c r="R658" s="40">
        <v>2020</v>
      </c>
      <c r="S658" s="40" t="s">
        <v>5</v>
      </c>
      <c r="T658" s="40" t="s">
        <v>101</v>
      </c>
      <c r="U658" s="40" t="s">
        <v>103</v>
      </c>
      <c r="V658" s="40" t="s">
        <v>104</v>
      </c>
      <c r="W658" s="40" t="s">
        <v>100</v>
      </c>
      <c r="X658" s="40" t="s">
        <v>93</v>
      </c>
      <c r="Y658" s="40" t="s">
        <v>105</v>
      </c>
      <c r="Z658" s="40">
        <v>368</v>
      </c>
      <c r="AA658" s="40">
        <v>526.24</v>
      </c>
    </row>
    <row r="659" spans="1:27" ht="18" customHeight="1" x14ac:dyDescent="0.25">
      <c r="A659" s="2">
        <v>2023</v>
      </c>
      <c r="B659" s="2" t="s">
        <v>7</v>
      </c>
      <c r="C659" s="2" t="s">
        <v>13</v>
      </c>
      <c r="D659" s="3" t="s">
        <v>34</v>
      </c>
      <c r="E659" s="4">
        <v>7</v>
      </c>
      <c r="F659" s="4">
        <v>230</v>
      </c>
      <c r="G659" s="4">
        <v>224</v>
      </c>
      <c r="H659" s="4">
        <v>46</v>
      </c>
      <c r="I659" s="5" t="s">
        <v>42</v>
      </c>
      <c r="Q659" s="40" t="s">
        <v>97</v>
      </c>
      <c r="R659" s="40">
        <v>2020</v>
      </c>
      <c r="S659" s="40" t="s">
        <v>5</v>
      </c>
      <c r="T659" s="40" t="s">
        <v>101</v>
      </c>
      <c r="U659" s="40" t="s">
        <v>103</v>
      </c>
      <c r="V659" s="40" t="s">
        <v>104</v>
      </c>
      <c r="W659" s="40" t="s">
        <v>100</v>
      </c>
      <c r="X659" s="40" t="s">
        <v>93</v>
      </c>
      <c r="Y659" s="40" t="s">
        <v>105</v>
      </c>
      <c r="Z659" s="40">
        <v>148</v>
      </c>
      <c r="AA659" s="40">
        <v>211.64</v>
      </c>
    </row>
    <row r="660" spans="1:27" ht="18" customHeight="1" x14ac:dyDescent="0.25">
      <c r="A660" s="2">
        <v>2023</v>
      </c>
      <c r="B660" s="2" t="s">
        <v>7</v>
      </c>
      <c r="C660" s="2" t="s">
        <v>15</v>
      </c>
      <c r="D660" s="6" t="s">
        <v>27</v>
      </c>
      <c r="E660" s="7">
        <v>3</v>
      </c>
      <c r="F660" s="7">
        <v>2631.9475000000002</v>
      </c>
      <c r="G660" s="7">
        <v>5126.576</v>
      </c>
      <c r="H660" s="4">
        <v>526.38950000000011</v>
      </c>
      <c r="I660" s="5" t="s">
        <v>40</v>
      </c>
      <c r="Q660" s="40" t="s">
        <v>95</v>
      </c>
      <c r="R660" s="40">
        <v>2020</v>
      </c>
      <c r="S660" s="40" t="s">
        <v>5</v>
      </c>
      <c r="T660" s="40" t="s">
        <v>101</v>
      </c>
      <c r="U660" s="40" t="s">
        <v>103</v>
      </c>
      <c r="V660" s="40" t="s">
        <v>104</v>
      </c>
      <c r="W660" s="40" t="s">
        <v>100</v>
      </c>
      <c r="X660" s="40" t="s">
        <v>93</v>
      </c>
      <c r="Y660" s="40" t="s">
        <v>105</v>
      </c>
      <c r="Z660" s="40">
        <v>196</v>
      </c>
      <c r="AA660" s="40">
        <v>280.27999999999997</v>
      </c>
    </row>
    <row r="661" spans="1:27" ht="18" customHeight="1" x14ac:dyDescent="0.25">
      <c r="A661" s="2">
        <v>2023</v>
      </c>
      <c r="B661" s="2" t="s">
        <v>7</v>
      </c>
      <c r="C661" s="2" t="s">
        <v>32</v>
      </c>
      <c r="D661" s="6" t="s">
        <v>32</v>
      </c>
      <c r="E661" s="7">
        <v>2</v>
      </c>
      <c r="F661" s="7">
        <v>7590</v>
      </c>
      <c r="G661" s="7">
        <v>7392</v>
      </c>
      <c r="H661" s="4">
        <v>1518</v>
      </c>
      <c r="I661" s="5" t="s">
        <v>42</v>
      </c>
      <c r="Q661" s="40" t="s">
        <v>99</v>
      </c>
      <c r="R661" s="40">
        <v>2020</v>
      </c>
      <c r="S661" s="40" t="s">
        <v>5</v>
      </c>
      <c r="T661" s="40" t="s">
        <v>101</v>
      </c>
      <c r="U661" s="40" t="s">
        <v>103</v>
      </c>
      <c r="V661" s="40" t="s">
        <v>104</v>
      </c>
      <c r="W661" s="40" t="s">
        <v>100</v>
      </c>
      <c r="X661" s="40" t="s">
        <v>93</v>
      </c>
      <c r="Y661" s="40" t="s">
        <v>105</v>
      </c>
      <c r="Z661" s="40">
        <v>370</v>
      </c>
      <c r="AA661" s="40">
        <v>529.1</v>
      </c>
    </row>
    <row r="662" spans="1:27" ht="18" customHeight="1" x14ac:dyDescent="0.25">
      <c r="A662" s="2">
        <v>2023</v>
      </c>
      <c r="B662" s="2" t="s">
        <v>8</v>
      </c>
      <c r="C662" s="2" t="s">
        <v>14</v>
      </c>
      <c r="D662" s="3" t="s">
        <v>36</v>
      </c>
      <c r="E662" s="4">
        <v>3566</v>
      </c>
      <c r="F662" s="4">
        <v>4577.3</v>
      </c>
      <c r="G662" s="4">
        <v>5126.576</v>
      </c>
      <c r="H662" s="4">
        <v>915.46</v>
      </c>
      <c r="I662" s="5" t="s">
        <v>42</v>
      </c>
      <c r="Q662" s="40" t="s">
        <v>95</v>
      </c>
      <c r="R662" s="40">
        <v>2020</v>
      </c>
      <c r="S662" s="40" t="s">
        <v>5</v>
      </c>
      <c r="T662" s="40" t="s">
        <v>101</v>
      </c>
      <c r="U662" s="40" t="s">
        <v>103</v>
      </c>
      <c r="V662" s="40" t="s">
        <v>104</v>
      </c>
      <c r="W662" s="40" t="s">
        <v>100</v>
      </c>
      <c r="X662" s="40" t="s">
        <v>93</v>
      </c>
      <c r="Y662" s="40" t="s">
        <v>105</v>
      </c>
      <c r="Z662" s="40">
        <v>814</v>
      </c>
      <c r="AA662" s="40">
        <v>1164.02</v>
      </c>
    </row>
    <row r="663" spans="1:27" ht="18" customHeight="1" x14ac:dyDescent="0.25">
      <c r="A663" s="2">
        <v>2023</v>
      </c>
      <c r="B663" s="2" t="s">
        <v>8</v>
      </c>
      <c r="C663" s="2" t="s">
        <v>14</v>
      </c>
      <c r="D663" s="3" t="s">
        <v>37</v>
      </c>
      <c r="E663" s="4">
        <v>2498</v>
      </c>
      <c r="F663" s="4">
        <v>8000</v>
      </c>
      <c r="G663" s="4">
        <v>8960</v>
      </c>
      <c r="H663" s="4">
        <v>1600</v>
      </c>
      <c r="I663" s="5" t="s">
        <v>42</v>
      </c>
      <c r="Q663" s="40" t="s">
        <v>88</v>
      </c>
      <c r="R663" s="40">
        <v>2020</v>
      </c>
      <c r="S663" s="40" t="s">
        <v>5</v>
      </c>
      <c r="T663" s="40" t="s">
        <v>101</v>
      </c>
      <c r="U663" s="40" t="s">
        <v>103</v>
      </c>
      <c r="V663" s="40" t="s">
        <v>104</v>
      </c>
      <c r="W663" s="40" t="s">
        <v>100</v>
      </c>
      <c r="X663" s="40" t="s">
        <v>93</v>
      </c>
      <c r="Y663" s="40" t="s">
        <v>105</v>
      </c>
      <c r="Z663" s="40">
        <v>847</v>
      </c>
      <c r="AA663" s="40">
        <v>1211.21</v>
      </c>
    </row>
    <row r="664" spans="1:27" ht="18" customHeight="1" x14ac:dyDescent="0.25">
      <c r="A664" s="2">
        <v>2023</v>
      </c>
      <c r="B664" s="2" t="s">
        <v>8</v>
      </c>
      <c r="C664" s="2" t="s">
        <v>13</v>
      </c>
      <c r="D664" s="3" t="s">
        <v>35</v>
      </c>
      <c r="E664" s="4">
        <v>1245</v>
      </c>
      <c r="F664" s="4">
        <v>4577.2</v>
      </c>
      <c r="G664" s="4">
        <v>5126.4639999999999</v>
      </c>
      <c r="H664" s="4">
        <v>915.44</v>
      </c>
      <c r="I664" s="5" t="s">
        <v>42</v>
      </c>
      <c r="Q664" s="40" t="s">
        <v>97</v>
      </c>
      <c r="R664" s="40">
        <v>2020</v>
      </c>
      <c r="S664" s="40" t="s">
        <v>5</v>
      </c>
      <c r="T664" s="40" t="s">
        <v>101</v>
      </c>
      <c r="U664" s="40" t="s">
        <v>103</v>
      </c>
      <c r="V664" s="40" t="s">
        <v>104</v>
      </c>
      <c r="W664" s="40" t="s">
        <v>100</v>
      </c>
      <c r="X664" s="40" t="s">
        <v>93</v>
      </c>
      <c r="Y664" s="40" t="s">
        <v>105</v>
      </c>
      <c r="Z664" s="40">
        <v>195</v>
      </c>
      <c r="AA664" s="40">
        <v>526.24</v>
      </c>
    </row>
    <row r="665" spans="1:27" ht="18" customHeight="1" x14ac:dyDescent="0.25">
      <c r="A665" s="2">
        <v>2023</v>
      </c>
      <c r="B665" s="2" t="s">
        <v>8</v>
      </c>
      <c r="C665" s="2" t="s">
        <v>38</v>
      </c>
      <c r="D665" s="6" t="s">
        <v>30</v>
      </c>
      <c r="E665" s="7">
        <v>644</v>
      </c>
      <c r="F665" s="7">
        <v>5743.5</v>
      </c>
      <c r="G665" s="7">
        <v>6432.72</v>
      </c>
      <c r="H665" s="4">
        <v>1148.7</v>
      </c>
      <c r="I665" s="5" t="s">
        <v>42</v>
      </c>
      <c r="Q665" s="40" t="s">
        <v>95</v>
      </c>
      <c r="R665" s="40">
        <v>2020</v>
      </c>
      <c r="S665" s="40" t="s">
        <v>5</v>
      </c>
      <c r="T665" s="40" t="s">
        <v>101</v>
      </c>
      <c r="U665" s="40" t="s">
        <v>103</v>
      </c>
      <c r="V665" s="40" t="s">
        <v>104</v>
      </c>
      <c r="W665" s="40" t="s">
        <v>100</v>
      </c>
      <c r="X665" s="40" t="s">
        <v>93</v>
      </c>
      <c r="Y665" s="40" t="s">
        <v>105</v>
      </c>
      <c r="Z665" s="40">
        <v>369</v>
      </c>
      <c r="AA665" s="40">
        <v>527.66999999999996</v>
      </c>
    </row>
    <row r="666" spans="1:27" ht="18" customHeight="1" x14ac:dyDescent="0.25">
      <c r="A666" s="2">
        <v>2023</v>
      </c>
      <c r="B666" s="2" t="s">
        <v>8</v>
      </c>
      <c r="C666" s="2" t="s">
        <v>12</v>
      </c>
      <c r="D666" s="6" t="s">
        <v>29</v>
      </c>
      <c r="E666" s="7">
        <v>643</v>
      </c>
      <c r="F666" s="7">
        <v>7000</v>
      </c>
      <c r="G666" s="7">
        <v>7840</v>
      </c>
      <c r="H666" s="4">
        <v>1400</v>
      </c>
      <c r="I666" s="5" t="s">
        <v>42</v>
      </c>
      <c r="Q666" s="40" t="s">
        <v>99</v>
      </c>
      <c r="R666" s="40">
        <v>2020</v>
      </c>
      <c r="S666" s="40" t="s">
        <v>5</v>
      </c>
      <c r="T666" s="40" t="s">
        <v>101</v>
      </c>
      <c r="U666" s="40" t="s">
        <v>103</v>
      </c>
      <c r="V666" s="40" t="s">
        <v>104</v>
      </c>
      <c r="W666" s="40" t="s">
        <v>100</v>
      </c>
      <c r="X666" s="40" t="s">
        <v>93</v>
      </c>
      <c r="Y666" s="40" t="s">
        <v>105</v>
      </c>
      <c r="Z666" s="40">
        <v>151</v>
      </c>
      <c r="AA666" s="40">
        <v>215.93</v>
      </c>
    </row>
    <row r="667" spans="1:27" ht="18" customHeight="1" x14ac:dyDescent="0.25">
      <c r="A667" s="2">
        <v>2023</v>
      </c>
      <c r="B667" s="2" t="s">
        <v>8</v>
      </c>
      <c r="C667" s="2" t="s">
        <v>38</v>
      </c>
      <c r="D667" s="6" t="s">
        <v>31</v>
      </c>
      <c r="E667" s="7">
        <v>455</v>
      </c>
      <c r="F667" s="7">
        <v>4578.6000000000004</v>
      </c>
      <c r="G667" s="7">
        <v>5128.0320000000002</v>
      </c>
      <c r="H667" s="4">
        <v>915.72000000000014</v>
      </c>
      <c r="I667" s="5" t="s">
        <v>42</v>
      </c>
      <c r="Q667" s="40" t="s">
        <v>95</v>
      </c>
      <c r="R667" s="40">
        <v>2020</v>
      </c>
      <c r="S667" s="40" t="s">
        <v>5</v>
      </c>
      <c r="T667" s="40" t="s">
        <v>101</v>
      </c>
      <c r="U667" s="40" t="s">
        <v>103</v>
      </c>
      <c r="V667" s="40" t="s">
        <v>104</v>
      </c>
      <c r="W667" s="40" t="s">
        <v>100</v>
      </c>
      <c r="X667" s="40" t="s">
        <v>93</v>
      </c>
      <c r="Y667" s="40" t="s">
        <v>105</v>
      </c>
      <c r="Z667" s="40">
        <v>199</v>
      </c>
      <c r="AA667" s="40">
        <v>284.57</v>
      </c>
    </row>
    <row r="668" spans="1:27" ht="18" customHeight="1" x14ac:dyDescent="0.25">
      <c r="A668" s="2">
        <v>2023</v>
      </c>
      <c r="B668" s="2" t="s">
        <v>8</v>
      </c>
      <c r="C668" s="2" t="s">
        <v>12</v>
      </c>
      <c r="D668" s="6" t="s">
        <v>28</v>
      </c>
      <c r="E668" s="8">
        <v>345</v>
      </c>
      <c r="F668" s="8">
        <v>7000</v>
      </c>
      <c r="G668" s="8">
        <v>7840</v>
      </c>
      <c r="H668" s="4">
        <v>1400</v>
      </c>
      <c r="I668" s="5" t="s">
        <v>42</v>
      </c>
      <c r="Q668" s="40" t="s">
        <v>97</v>
      </c>
      <c r="R668" s="40">
        <v>2020</v>
      </c>
      <c r="S668" s="40" t="s">
        <v>5</v>
      </c>
      <c r="T668" s="40" t="s">
        <v>101</v>
      </c>
      <c r="U668" s="40" t="s">
        <v>103</v>
      </c>
      <c r="V668" s="40" t="s">
        <v>104</v>
      </c>
      <c r="W668" s="40" t="s">
        <v>100</v>
      </c>
      <c r="X668" s="40" t="s">
        <v>93</v>
      </c>
      <c r="Y668" s="40" t="s">
        <v>105</v>
      </c>
      <c r="Z668" s="40">
        <v>367</v>
      </c>
      <c r="AA668" s="40">
        <v>524.80999999999995</v>
      </c>
    </row>
    <row r="669" spans="1:27" ht="18" customHeight="1" x14ac:dyDescent="0.25">
      <c r="A669" s="2">
        <v>2023</v>
      </c>
      <c r="B669" s="2" t="s">
        <v>8</v>
      </c>
      <c r="C669" s="2" t="s">
        <v>13</v>
      </c>
      <c r="D669" s="3" t="s">
        <v>33</v>
      </c>
      <c r="E669" s="4">
        <v>122</v>
      </c>
      <c r="F669" s="4">
        <v>100</v>
      </c>
      <c r="G669" s="4">
        <v>112</v>
      </c>
      <c r="H669" s="4">
        <v>20</v>
      </c>
      <c r="I669" s="5" t="s">
        <v>42</v>
      </c>
      <c r="Q669" s="40" t="s">
        <v>99</v>
      </c>
      <c r="R669" s="40">
        <v>2020</v>
      </c>
      <c r="S669" s="40" t="s">
        <v>5</v>
      </c>
      <c r="T669" s="40" t="s">
        <v>101</v>
      </c>
      <c r="U669" s="40" t="s">
        <v>103</v>
      </c>
      <c r="V669" s="40" t="s">
        <v>104</v>
      </c>
      <c r="W669" s="40" t="s">
        <v>100</v>
      </c>
      <c r="X669" s="40" t="s">
        <v>93</v>
      </c>
      <c r="Y669" s="40" t="s">
        <v>105</v>
      </c>
      <c r="Z669" s="40">
        <v>823</v>
      </c>
      <c r="AA669" s="40">
        <v>1176.8899999999999</v>
      </c>
    </row>
    <row r="670" spans="1:27" ht="18" customHeight="1" x14ac:dyDescent="0.25">
      <c r="A670" s="2">
        <v>2023</v>
      </c>
      <c r="B670" s="2" t="s">
        <v>8</v>
      </c>
      <c r="C670" s="2" t="s">
        <v>15</v>
      </c>
      <c r="D670" s="6" t="s">
        <v>26</v>
      </c>
      <c r="E670" s="7">
        <v>78</v>
      </c>
      <c r="F670" s="7">
        <v>2288.6</v>
      </c>
      <c r="G670" s="7">
        <v>5126.4639999999999</v>
      </c>
      <c r="H670" s="4">
        <v>457.72</v>
      </c>
      <c r="I670" s="5" t="s">
        <v>42</v>
      </c>
      <c r="Q670" s="40" t="s">
        <v>88</v>
      </c>
      <c r="R670" s="40">
        <v>2020</v>
      </c>
      <c r="S670" s="40" t="s">
        <v>5</v>
      </c>
      <c r="T670" s="40" t="s">
        <v>101</v>
      </c>
      <c r="U670" s="40" t="s">
        <v>103</v>
      </c>
      <c r="V670" s="40" t="s">
        <v>104</v>
      </c>
      <c r="W670" s="40" t="s">
        <v>100</v>
      </c>
      <c r="X670" s="40" t="s">
        <v>93</v>
      </c>
      <c r="Y670" s="40" t="s">
        <v>105</v>
      </c>
      <c r="Z670" s="40">
        <v>856</v>
      </c>
      <c r="AA670" s="40">
        <v>1224.08</v>
      </c>
    </row>
    <row r="671" spans="1:27" ht="18" customHeight="1" x14ac:dyDescent="0.25">
      <c r="A671" s="2">
        <v>2023</v>
      </c>
      <c r="B671" s="2" t="s">
        <v>8</v>
      </c>
      <c r="C671" s="2" t="s">
        <v>15</v>
      </c>
      <c r="D671" s="6" t="s">
        <v>24</v>
      </c>
      <c r="E671" s="7">
        <v>76</v>
      </c>
      <c r="F671" s="7">
        <v>2288.4499999999998</v>
      </c>
      <c r="G671" s="7">
        <v>5126.1279999999997</v>
      </c>
      <c r="H671" s="4">
        <v>457.69</v>
      </c>
      <c r="I671" s="5" t="s">
        <v>42</v>
      </c>
      <c r="Q671" s="40" t="s">
        <v>95</v>
      </c>
      <c r="R671" s="40">
        <v>2020</v>
      </c>
      <c r="S671" s="40" t="s">
        <v>5</v>
      </c>
      <c r="T671" s="40" t="s">
        <v>101</v>
      </c>
      <c r="U671" s="40" t="s">
        <v>103</v>
      </c>
      <c r="V671" s="40" t="s">
        <v>104</v>
      </c>
      <c r="W671" s="40" t="s">
        <v>100</v>
      </c>
      <c r="X671" s="40" t="s">
        <v>93</v>
      </c>
      <c r="Y671" s="40" t="s">
        <v>105</v>
      </c>
      <c r="Z671" s="40">
        <v>371</v>
      </c>
      <c r="AA671" s="40">
        <v>530.53</v>
      </c>
    </row>
    <row r="672" spans="1:27" ht="18" customHeight="1" x14ac:dyDescent="0.25">
      <c r="A672" s="2">
        <v>2023</v>
      </c>
      <c r="B672" s="2" t="s">
        <v>8</v>
      </c>
      <c r="C672" s="2" t="s">
        <v>15</v>
      </c>
      <c r="D672" s="6" t="s">
        <v>25</v>
      </c>
      <c r="E672" s="7">
        <v>46</v>
      </c>
      <c r="F672" s="7">
        <v>100</v>
      </c>
      <c r="G672" s="7">
        <v>224</v>
      </c>
      <c r="H672" s="4">
        <v>20</v>
      </c>
      <c r="I672" s="5" t="s">
        <v>42</v>
      </c>
      <c r="Q672" s="40" t="s">
        <v>95</v>
      </c>
      <c r="R672" s="40">
        <v>2020</v>
      </c>
      <c r="S672" s="40" t="s">
        <v>2</v>
      </c>
      <c r="T672" s="40" t="s">
        <v>101</v>
      </c>
      <c r="U672" s="40" t="s">
        <v>103</v>
      </c>
      <c r="V672" s="40" t="s">
        <v>104</v>
      </c>
      <c r="W672" s="40" t="s">
        <v>100</v>
      </c>
      <c r="X672" s="40" t="s">
        <v>93</v>
      </c>
      <c r="Y672" s="40" t="s">
        <v>105</v>
      </c>
      <c r="Z672" s="40">
        <v>164</v>
      </c>
      <c r="AA672" s="40">
        <v>234.51999999999998</v>
      </c>
    </row>
    <row r="673" spans="1:27" ht="18" customHeight="1" x14ac:dyDescent="0.25">
      <c r="A673" s="2">
        <v>2023</v>
      </c>
      <c r="B673" s="2" t="s">
        <v>8</v>
      </c>
      <c r="C673" s="2" t="s">
        <v>15</v>
      </c>
      <c r="D673" s="6" t="s">
        <v>23</v>
      </c>
      <c r="E673" s="7">
        <v>34</v>
      </c>
      <c r="F673" s="7">
        <v>2746.08</v>
      </c>
      <c r="G673" s="7">
        <v>5126.0160000000005</v>
      </c>
      <c r="H673" s="4">
        <v>549.21600000000001</v>
      </c>
      <c r="I673" s="5" t="s">
        <v>42</v>
      </c>
      <c r="Q673" s="40" t="s">
        <v>99</v>
      </c>
      <c r="R673" s="40">
        <v>2020</v>
      </c>
      <c r="S673" s="40" t="s">
        <v>2</v>
      </c>
      <c r="T673" s="40" t="s">
        <v>101</v>
      </c>
      <c r="U673" s="40" t="s">
        <v>103</v>
      </c>
      <c r="V673" s="40" t="s">
        <v>104</v>
      </c>
      <c r="W673" s="40" t="s">
        <v>100</v>
      </c>
      <c r="X673" s="40" t="s">
        <v>93</v>
      </c>
      <c r="Y673" s="40" t="s">
        <v>105</v>
      </c>
      <c r="Z673" s="40">
        <v>212</v>
      </c>
      <c r="AA673" s="40">
        <v>303.15999999999997</v>
      </c>
    </row>
    <row r="674" spans="1:27" ht="18" customHeight="1" x14ac:dyDescent="0.25">
      <c r="A674" s="2">
        <v>2023</v>
      </c>
      <c r="B674" s="2" t="s">
        <v>8</v>
      </c>
      <c r="C674" s="2" t="s">
        <v>13</v>
      </c>
      <c r="D674" s="3" t="s">
        <v>34</v>
      </c>
      <c r="E674" s="4">
        <v>7</v>
      </c>
      <c r="F674" s="4">
        <v>240</v>
      </c>
      <c r="G674" s="4">
        <v>224</v>
      </c>
      <c r="H674" s="4">
        <v>48</v>
      </c>
      <c r="I674" s="5" t="s">
        <v>42</v>
      </c>
      <c r="Q674" s="40" t="s">
        <v>95</v>
      </c>
      <c r="R674" s="40">
        <v>2020</v>
      </c>
      <c r="S674" s="40" t="s">
        <v>2</v>
      </c>
      <c r="T674" s="40" t="s">
        <v>101</v>
      </c>
      <c r="U674" s="40" t="s">
        <v>103</v>
      </c>
      <c r="V674" s="40" t="s">
        <v>104</v>
      </c>
      <c r="W674" s="40" t="s">
        <v>100</v>
      </c>
      <c r="X674" s="40" t="s">
        <v>93</v>
      </c>
      <c r="Y674" s="40" t="s">
        <v>105</v>
      </c>
      <c r="Z674" s="40">
        <v>140</v>
      </c>
      <c r="AA674" s="40">
        <v>200.2</v>
      </c>
    </row>
    <row r="675" spans="1:27" ht="18" customHeight="1" x14ac:dyDescent="0.25">
      <c r="A675" s="2">
        <v>2023</v>
      </c>
      <c r="B675" s="2" t="s">
        <v>8</v>
      </c>
      <c r="C675" s="2" t="s">
        <v>15</v>
      </c>
      <c r="D675" s="6" t="s">
        <v>27</v>
      </c>
      <c r="E675" s="7">
        <v>3</v>
      </c>
      <c r="F675" s="7">
        <v>2746.38</v>
      </c>
      <c r="G675" s="7">
        <v>5126.576</v>
      </c>
      <c r="H675" s="4">
        <v>549.27600000000007</v>
      </c>
      <c r="I675" s="5" t="s">
        <v>42</v>
      </c>
      <c r="Q675" s="40" t="s">
        <v>95</v>
      </c>
      <c r="R675" s="40">
        <v>2020</v>
      </c>
      <c r="S675" s="40" t="s">
        <v>2</v>
      </c>
      <c r="T675" s="40" t="s">
        <v>101</v>
      </c>
      <c r="U675" s="40" t="s">
        <v>103</v>
      </c>
      <c r="V675" s="40" t="s">
        <v>104</v>
      </c>
      <c r="W675" s="40" t="s">
        <v>100</v>
      </c>
      <c r="X675" s="40" t="s">
        <v>93</v>
      </c>
      <c r="Y675" s="40" t="s">
        <v>105</v>
      </c>
      <c r="Z675" s="40">
        <v>166</v>
      </c>
      <c r="AA675" s="40">
        <v>237.38</v>
      </c>
    </row>
    <row r="676" spans="1:27" ht="18" customHeight="1" x14ac:dyDescent="0.25">
      <c r="A676" s="2">
        <v>2023</v>
      </c>
      <c r="B676" s="2" t="s">
        <v>8</v>
      </c>
      <c r="C676" s="2" t="s">
        <v>32</v>
      </c>
      <c r="D676" s="6" t="s">
        <v>32</v>
      </c>
      <c r="E676" s="7">
        <v>2</v>
      </c>
      <c r="F676" s="7">
        <v>7920</v>
      </c>
      <c r="G676" s="7">
        <v>7392</v>
      </c>
      <c r="H676" s="4">
        <v>1584</v>
      </c>
      <c r="I676" s="5" t="s">
        <v>42</v>
      </c>
      <c r="Q676" s="40" t="s">
        <v>88</v>
      </c>
      <c r="R676" s="40">
        <v>2020</v>
      </c>
      <c r="S676" s="40" t="s">
        <v>2</v>
      </c>
      <c r="T676" s="40" t="s">
        <v>101</v>
      </c>
      <c r="U676" s="40" t="s">
        <v>103</v>
      </c>
      <c r="V676" s="40" t="s">
        <v>104</v>
      </c>
      <c r="W676" s="40" t="s">
        <v>100</v>
      </c>
      <c r="X676" s="40" t="s">
        <v>93</v>
      </c>
      <c r="Y676" s="40" t="s">
        <v>105</v>
      </c>
      <c r="Z676" s="40">
        <v>214</v>
      </c>
      <c r="AA676" s="40">
        <v>306.02</v>
      </c>
    </row>
    <row r="677" spans="1:27" ht="18" customHeight="1" x14ac:dyDescent="0.25">
      <c r="A677" s="2">
        <v>2023</v>
      </c>
      <c r="B677" s="2" t="s">
        <v>9</v>
      </c>
      <c r="C677" s="2" t="s">
        <v>14</v>
      </c>
      <c r="D677" s="3" t="s">
        <v>36</v>
      </c>
      <c r="E677" s="4">
        <v>3566</v>
      </c>
      <c r="F677" s="4">
        <v>5035.0300000000007</v>
      </c>
      <c r="G677" s="4">
        <v>5126.576</v>
      </c>
      <c r="H677" s="4">
        <v>1007.0060000000002</v>
      </c>
      <c r="I677" s="5" t="s">
        <v>42</v>
      </c>
      <c r="Q677" s="40" t="s">
        <v>88</v>
      </c>
      <c r="R677" s="40">
        <v>2020</v>
      </c>
      <c r="S677" s="40" t="s">
        <v>2</v>
      </c>
      <c r="T677" s="40" t="s">
        <v>101</v>
      </c>
      <c r="U677" s="40" t="s">
        <v>103</v>
      </c>
      <c r="V677" s="40" t="s">
        <v>104</v>
      </c>
      <c r="W677" s="40" t="s">
        <v>100</v>
      </c>
      <c r="X677" s="40" t="s">
        <v>93</v>
      </c>
      <c r="Y677" s="40" t="s">
        <v>105</v>
      </c>
      <c r="Z677" s="40">
        <v>811</v>
      </c>
      <c r="AA677" s="40">
        <v>1159.73</v>
      </c>
    </row>
    <row r="678" spans="1:27" ht="18" customHeight="1" x14ac:dyDescent="0.25">
      <c r="A678" s="2">
        <v>2023</v>
      </c>
      <c r="B678" s="2" t="s">
        <v>9</v>
      </c>
      <c r="C678" s="2" t="s">
        <v>14</v>
      </c>
      <c r="D678" s="3" t="s">
        <v>37</v>
      </c>
      <c r="E678" s="4">
        <v>2498</v>
      </c>
      <c r="F678" s="4">
        <v>9200</v>
      </c>
      <c r="G678" s="4">
        <v>8960</v>
      </c>
      <c r="H678" s="4">
        <v>1840</v>
      </c>
      <c r="I678" s="5" t="s">
        <v>42</v>
      </c>
      <c r="Q678" s="40" t="s">
        <v>88</v>
      </c>
      <c r="R678" s="40">
        <v>2020</v>
      </c>
      <c r="S678" s="40" t="s">
        <v>2</v>
      </c>
      <c r="T678" s="40" t="s">
        <v>101</v>
      </c>
      <c r="U678" s="40" t="s">
        <v>103</v>
      </c>
      <c r="V678" s="40" t="s">
        <v>104</v>
      </c>
      <c r="W678" s="40" t="s">
        <v>100</v>
      </c>
      <c r="X678" s="40" t="s">
        <v>93</v>
      </c>
      <c r="Y678" s="40" t="s">
        <v>105</v>
      </c>
      <c r="Z678" s="40">
        <v>845</v>
      </c>
      <c r="AA678" s="40">
        <v>1208.3499999999999</v>
      </c>
    </row>
    <row r="679" spans="1:27" ht="18" customHeight="1" x14ac:dyDescent="0.25">
      <c r="A679" s="2">
        <v>2023</v>
      </c>
      <c r="B679" s="2" t="s">
        <v>9</v>
      </c>
      <c r="C679" s="2" t="s">
        <v>13</v>
      </c>
      <c r="D679" s="3" t="s">
        <v>35</v>
      </c>
      <c r="E679" s="4">
        <v>1245</v>
      </c>
      <c r="F679" s="4">
        <v>5263.78</v>
      </c>
      <c r="G679" s="4">
        <v>5126.4639999999999</v>
      </c>
      <c r="H679" s="4">
        <v>1052.7560000000001</v>
      </c>
      <c r="I679" s="5" t="s">
        <v>42</v>
      </c>
      <c r="Q679" s="40" t="s">
        <v>95</v>
      </c>
      <c r="R679" s="40">
        <v>2020</v>
      </c>
      <c r="S679" s="40" t="s">
        <v>2</v>
      </c>
      <c r="T679" s="40" t="s">
        <v>101</v>
      </c>
      <c r="U679" s="40" t="s">
        <v>103</v>
      </c>
      <c r="V679" s="40" t="s">
        <v>104</v>
      </c>
      <c r="W679" s="40" t="s">
        <v>100</v>
      </c>
      <c r="X679" s="40" t="s">
        <v>93</v>
      </c>
      <c r="Y679" s="40" t="s">
        <v>105</v>
      </c>
      <c r="Z679" s="40">
        <v>898</v>
      </c>
      <c r="AA679" s="40">
        <v>1284.1399999999999</v>
      </c>
    </row>
    <row r="680" spans="1:27" ht="18" customHeight="1" x14ac:dyDescent="0.25">
      <c r="A680" s="2">
        <v>2023</v>
      </c>
      <c r="B680" s="2" t="s">
        <v>9</v>
      </c>
      <c r="C680" s="2" t="s">
        <v>38</v>
      </c>
      <c r="D680" s="6" t="s">
        <v>30</v>
      </c>
      <c r="E680" s="7">
        <v>644</v>
      </c>
      <c r="F680" s="7">
        <v>6605.0249999999996</v>
      </c>
      <c r="G680" s="7">
        <v>6432.72</v>
      </c>
      <c r="H680" s="4">
        <v>1321.0050000000001</v>
      </c>
      <c r="I680" s="5" t="s">
        <v>42</v>
      </c>
      <c r="Q680" s="40" t="s">
        <v>95</v>
      </c>
      <c r="R680" s="40">
        <v>2020</v>
      </c>
      <c r="S680" s="40" t="s">
        <v>2</v>
      </c>
      <c r="T680" s="40" t="s">
        <v>101</v>
      </c>
      <c r="U680" s="40" t="s">
        <v>103</v>
      </c>
      <c r="V680" s="40" t="s">
        <v>104</v>
      </c>
      <c r="W680" s="40" t="s">
        <v>100</v>
      </c>
      <c r="X680" s="40" t="s">
        <v>93</v>
      </c>
      <c r="Y680" s="40" t="s">
        <v>105</v>
      </c>
      <c r="Z680" s="40">
        <v>851</v>
      </c>
      <c r="AA680" s="40">
        <v>526.24</v>
      </c>
    </row>
    <row r="681" spans="1:27" ht="18" customHeight="1" x14ac:dyDescent="0.25">
      <c r="A681" s="2">
        <v>2023</v>
      </c>
      <c r="B681" s="2" t="s">
        <v>9</v>
      </c>
      <c r="C681" s="2" t="s">
        <v>12</v>
      </c>
      <c r="D681" s="6" t="s">
        <v>29</v>
      </c>
      <c r="E681" s="7">
        <v>643</v>
      </c>
      <c r="F681" s="7">
        <v>8400</v>
      </c>
      <c r="G681" s="7">
        <v>7840</v>
      </c>
      <c r="H681" s="4">
        <v>1680</v>
      </c>
      <c r="I681" s="5" t="s">
        <v>42</v>
      </c>
      <c r="Q681" s="40" t="s">
        <v>88</v>
      </c>
      <c r="R681" s="40">
        <v>2020</v>
      </c>
      <c r="S681" s="40" t="s">
        <v>2</v>
      </c>
      <c r="T681" s="40" t="s">
        <v>101</v>
      </c>
      <c r="U681" s="40" t="s">
        <v>103</v>
      </c>
      <c r="V681" s="40" t="s">
        <v>104</v>
      </c>
      <c r="W681" s="40" t="s">
        <v>100</v>
      </c>
      <c r="X681" s="40" t="s">
        <v>93</v>
      </c>
      <c r="Y681" s="40" t="s">
        <v>105</v>
      </c>
      <c r="Z681" s="40">
        <v>884</v>
      </c>
      <c r="AA681" s="40">
        <v>526.24</v>
      </c>
    </row>
    <row r="682" spans="1:27" ht="18" customHeight="1" x14ac:dyDescent="0.25">
      <c r="A682" s="2">
        <v>2023</v>
      </c>
      <c r="B682" s="2" t="s">
        <v>9</v>
      </c>
      <c r="C682" s="2" t="s">
        <v>38</v>
      </c>
      <c r="D682" s="6" t="s">
        <v>31</v>
      </c>
      <c r="E682" s="7">
        <v>455</v>
      </c>
      <c r="F682" s="7">
        <v>5494.3200000000006</v>
      </c>
      <c r="G682" s="7">
        <v>5128.0320000000002</v>
      </c>
      <c r="H682" s="4">
        <v>1098.8640000000003</v>
      </c>
      <c r="I682" s="5" t="s">
        <v>42</v>
      </c>
      <c r="Q682" s="40" t="s">
        <v>88</v>
      </c>
      <c r="R682" s="40">
        <v>2020</v>
      </c>
      <c r="S682" s="40" t="s">
        <v>2</v>
      </c>
      <c r="T682" s="40" t="s">
        <v>101</v>
      </c>
      <c r="U682" s="40" t="s">
        <v>103</v>
      </c>
      <c r="V682" s="40" t="s">
        <v>104</v>
      </c>
      <c r="W682" s="40" t="s">
        <v>100</v>
      </c>
      <c r="X682" s="40" t="s">
        <v>93</v>
      </c>
      <c r="Y682" s="40" t="s">
        <v>105</v>
      </c>
      <c r="Z682" s="40">
        <v>141</v>
      </c>
      <c r="AA682" s="40">
        <v>201.63</v>
      </c>
    </row>
    <row r="683" spans="1:27" ht="18" customHeight="1" x14ac:dyDescent="0.25">
      <c r="A683" s="2">
        <v>2023</v>
      </c>
      <c r="B683" s="2" t="s">
        <v>9</v>
      </c>
      <c r="C683" s="2" t="s">
        <v>12</v>
      </c>
      <c r="D683" s="6" t="s">
        <v>28</v>
      </c>
      <c r="E683" s="8">
        <v>345</v>
      </c>
      <c r="F683" s="8">
        <v>8400</v>
      </c>
      <c r="G683" s="8">
        <v>7840</v>
      </c>
      <c r="H683" s="4">
        <v>1680</v>
      </c>
      <c r="I683" s="5" t="s">
        <v>42</v>
      </c>
      <c r="Q683" s="40" t="s">
        <v>95</v>
      </c>
      <c r="R683" s="40">
        <v>2020</v>
      </c>
      <c r="S683" s="40" t="s">
        <v>2</v>
      </c>
      <c r="T683" s="40" t="s">
        <v>101</v>
      </c>
      <c r="U683" s="40" t="s">
        <v>103</v>
      </c>
      <c r="V683" s="40" t="s">
        <v>104</v>
      </c>
      <c r="W683" s="40" t="s">
        <v>100</v>
      </c>
      <c r="X683" s="40" t="s">
        <v>93</v>
      </c>
      <c r="Y683" s="40" t="s">
        <v>105</v>
      </c>
      <c r="Z683" s="40">
        <v>211</v>
      </c>
      <c r="AA683" s="40">
        <v>301.73</v>
      </c>
    </row>
    <row r="684" spans="1:27" ht="18" customHeight="1" x14ac:dyDescent="0.25">
      <c r="A684" s="2">
        <v>2023</v>
      </c>
      <c r="B684" s="2" t="s">
        <v>9</v>
      </c>
      <c r="C684" s="2" t="s">
        <v>13</v>
      </c>
      <c r="D684" s="3" t="s">
        <v>33</v>
      </c>
      <c r="E684" s="4">
        <v>122</v>
      </c>
      <c r="F684" s="4">
        <v>120</v>
      </c>
      <c r="G684" s="4">
        <v>112</v>
      </c>
      <c r="H684" s="4">
        <v>24</v>
      </c>
      <c r="I684" s="5" t="s">
        <v>42</v>
      </c>
      <c r="Q684" s="40" t="s">
        <v>95</v>
      </c>
      <c r="R684" s="40">
        <v>2020</v>
      </c>
      <c r="S684" s="40" t="s">
        <v>2</v>
      </c>
      <c r="T684" s="40" t="s">
        <v>101</v>
      </c>
      <c r="U684" s="40" t="s">
        <v>103</v>
      </c>
      <c r="V684" s="40" t="s">
        <v>104</v>
      </c>
      <c r="W684" s="40" t="s">
        <v>100</v>
      </c>
      <c r="X684" s="40" t="s">
        <v>93</v>
      </c>
      <c r="Y684" s="40" t="s">
        <v>105</v>
      </c>
      <c r="Z684" s="40">
        <v>139</v>
      </c>
      <c r="AA684" s="40">
        <v>198.76999999999998</v>
      </c>
    </row>
    <row r="685" spans="1:27" ht="18" customHeight="1" x14ac:dyDescent="0.25">
      <c r="A685" s="2">
        <v>2023</v>
      </c>
      <c r="B685" s="2" t="s">
        <v>9</v>
      </c>
      <c r="C685" s="2" t="s">
        <v>15</v>
      </c>
      <c r="D685" s="6" t="s">
        <v>26</v>
      </c>
      <c r="E685" s="7">
        <v>78</v>
      </c>
      <c r="F685" s="7">
        <v>2517.46</v>
      </c>
      <c r="G685" s="7">
        <v>5126.4639999999999</v>
      </c>
      <c r="H685" s="4">
        <v>503.49200000000002</v>
      </c>
      <c r="I685" s="5" t="s">
        <v>42</v>
      </c>
      <c r="Q685" s="40" t="s">
        <v>95</v>
      </c>
      <c r="R685" s="40">
        <v>2020</v>
      </c>
      <c r="S685" s="40" t="s">
        <v>2</v>
      </c>
      <c r="T685" s="40" t="s">
        <v>101</v>
      </c>
      <c r="U685" s="40" t="s">
        <v>103</v>
      </c>
      <c r="V685" s="40" t="s">
        <v>104</v>
      </c>
      <c r="W685" s="40" t="s">
        <v>100</v>
      </c>
      <c r="X685" s="40" t="s">
        <v>93</v>
      </c>
      <c r="Y685" s="40" t="s">
        <v>105</v>
      </c>
      <c r="Z685" s="40">
        <v>820</v>
      </c>
      <c r="AA685" s="40">
        <v>1172.5999999999999</v>
      </c>
    </row>
    <row r="686" spans="1:27" ht="18" customHeight="1" x14ac:dyDescent="0.25">
      <c r="A686" s="2">
        <v>2023</v>
      </c>
      <c r="B686" s="2" t="s">
        <v>9</v>
      </c>
      <c r="C686" s="2" t="s">
        <v>15</v>
      </c>
      <c r="D686" s="6" t="s">
        <v>24</v>
      </c>
      <c r="E686" s="7">
        <v>76</v>
      </c>
      <c r="F686" s="7">
        <v>2517.2949999999996</v>
      </c>
      <c r="G686" s="7">
        <v>5126.1279999999997</v>
      </c>
      <c r="H686" s="4">
        <v>503.45899999999995</v>
      </c>
      <c r="I686" s="5" t="s">
        <v>42</v>
      </c>
      <c r="Q686" s="40" t="s">
        <v>95</v>
      </c>
      <c r="R686" s="40">
        <v>2020</v>
      </c>
      <c r="S686" s="40" t="s">
        <v>2</v>
      </c>
      <c r="T686" s="40" t="s">
        <v>101</v>
      </c>
      <c r="U686" s="40" t="s">
        <v>103</v>
      </c>
      <c r="V686" s="40" t="s">
        <v>104</v>
      </c>
      <c r="W686" s="40" t="s">
        <v>100</v>
      </c>
      <c r="X686" s="40" t="s">
        <v>93</v>
      </c>
      <c r="Y686" s="40" t="s">
        <v>105</v>
      </c>
      <c r="Z686" s="40">
        <v>853</v>
      </c>
      <c r="AA686" s="40">
        <v>1219.79</v>
      </c>
    </row>
    <row r="687" spans="1:27" ht="18" customHeight="1" x14ac:dyDescent="0.25">
      <c r="A687" s="2">
        <v>2023</v>
      </c>
      <c r="B687" s="2" t="s">
        <v>9</v>
      </c>
      <c r="C687" s="2" t="s">
        <v>15</v>
      </c>
      <c r="D687" s="6" t="s">
        <v>25</v>
      </c>
      <c r="E687" s="7">
        <v>46</v>
      </c>
      <c r="F687" s="7">
        <v>110</v>
      </c>
      <c r="G687" s="7">
        <v>224</v>
      </c>
      <c r="H687" s="4">
        <v>22</v>
      </c>
      <c r="I687" s="5" t="s">
        <v>42</v>
      </c>
      <c r="Q687" s="40" t="s">
        <v>95</v>
      </c>
      <c r="R687" s="40">
        <v>2020</v>
      </c>
      <c r="S687" s="40" t="s">
        <v>2</v>
      </c>
      <c r="T687" s="40" t="s">
        <v>101</v>
      </c>
      <c r="U687" s="40" t="s">
        <v>103</v>
      </c>
      <c r="V687" s="40" t="s">
        <v>104</v>
      </c>
      <c r="W687" s="40" t="s">
        <v>100</v>
      </c>
      <c r="X687" s="40" t="s">
        <v>93</v>
      </c>
      <c r="Y687" s="40" t="s">
        <v>105</v>
      </c>
      <c r="Z687" s="40">
        <v>137</v>
      </c>
      <c r="AA687" s="40">
        <v>195.91</v>
      </c>
    </row>
    <row r="688" spans="1:27" ht="18" customHeight="1" x14ac:dyDescent="0.25">
      <c r="A688" s="2">
        <v>2023</v>
      </c>
      <c r="B688" s="2" t="s">
        <v>9</v>
      </c>
      <c r="C688" s="2" t="s">
        <v>15</v>
      </c>
      <c r="D688" s="6" t="s">
        <v>23</v>
      </c>
      <c r="E688" s="7">
        <v>34</v>
      </c>
      <c r="F688" s="7">
        <v>2517.2400000000002</v>
      </c>
      <c r="G688" s="7">
        <v>5126.0160000000005</v>
      </c>
      <c r="H688" s="4">
        <v>503.44800000000009</v>
      </c>
      <c r="I688" s="5" t="s">
        <v>42</v>
      </c>
      <c r="Q688" s="40" t="s">
        <v>98</v>
      </c>
      <c r="R688" s="40">
        <v>2020</v>
      </c>
      <c r="S688" s="40" t="s">
        <v>4</v>
      </c>
      <c r="T688" s="40" t="s">
        <v>101</v>
      </c>
      <c r="U688" s="40" t="s">
        <v>103</v>
      </c>
      <c r="V688" s="40" t="s">
        <v>104</v>
      </c>
      <c r="W688" s="40" t="s">
        <v>100</v>
      </c>
      <c r="X688" s="40" t="s">
        <v>93</v>
      </c>
      <c r="Y688" s="40" t="s">
        <v>105</v>
      </c>
      <c r="Z688" s="40">
        <v>200</v>
      </c>
      <c r="AA688" s="40">
        <v>286</v>
      </c>
    </row>
    <row r="689" spans="1:27" ht="18" customHeight="1" x14ac:dyDescent="0.25">
      <c r="A689" s="2">
        <v>2023</v>
      </c>
      <c r="B689" s="2" t="s">
        <v>9</v>
      </c>
      <c r="C689" s="2" t="s">
        <v>13</v>
      </c>
      <c r="D689" s="3" t="s">
        <v>34</v>
      </c>
      <c r="E689" s="4">
        <v>7</v>
      </c>
      <c r="F689" s="4">
        <v>220</v>
      </c>
      <c r="G689" s="4">
        <v>224</v>
      </c>
      <c r="H689" s="4">
        <v>44</v>
      </c>
      <c r="I689" s="5" t="s">
        <v>42</v>
      </c>
      <c r="Q689" s="40" t="s">
        <v>95</v>
      </c>
      <c r="R689" s="40">
        <v>2020</v>
      </c>
      <c r="S689" s="40" t="s">
        <v>4</v>
      </c>
      <c r="T689" s="40" t="s">
        <v>101</v>
      </c>
      <c r="U689" s="40" t="s">
        <v>103</v>
      </c>
      <c r="V689" s="40" t="s">
        <v>104</v>
      </c>
      <c r="W689" s="40" t="s">
        <v>100</v>
      </c>
      <c r="X689" s="40" t="s">
        <v>93</v>
      </c>
      <c r="Y689" s="40" t="s">
        <v>105</v>
      </c>
      <c r="Z689" s="40">
        <v>128</v>
      </c>
      <c r="AA689" s="40">
        <v>183.04</v>
      </c>
    </row>
    <row r="690" spans="1:27" ht="18" customHeight="1" x14ac:dyDescent="0.25">
      <c r="A690" s="2">
        <v>2023</v>
      </c>
      <c r="B690" s="2" t="s">
        <v>9</v>
      </c>
      <c r="C690" s="2" t="s">
        <v>15</v>
      </c>
      <c r="D690" s="6" t="s">
        <v>27</v>
      </c>
      <c r="E690" s="7">
        <v>3</v>
      </c>
      <c r="F690" s="7">
        <v>2517.5150000000003</v>
      </c>
      <c r="G690" s="7">
        <v>5126.576</v>
      </c>
      <c r="H690" s="4">
        <v>503.5030000000001</v>
      </c>
      <c r="I690" s="5" t="s">
        <v>42</v>
      </c>
      <c r="Q690" s="40" t="s">
        <v>95</v>
      </c>
      <c r="R690" s="40">
        <v>2020</v>
      </c>
      <c r="S690" s="40" t="s">
        <v>4</v>
      </c>
      <c r="T690" s="40" t="s">
        <v>101</v>
      </c>
      <c r="U690" s="40" t="s">
        <v>103</v>
      </c>
      <c r="V690" s="40" t="s">
        <v>104</v>
      </c>
      <c r="W690" s="40" t="s">
        <v>100</v>
      </c>
      <c r="X690" s="40" t="s">
        <v>93</v>
      </c>
      <c r="Y690" s="40" t="s">
        <v>105</v>
      </c>
      <c r="Z690" s="40">
        <v>154</v>
      </c>
      <c r="AA690" s="40">
        <v>220.22</v>
      </c>
    </row>
    <row r="691" spans="1:27" ht="18" customHeight="1" x14ac:dyDescent="0.25">
      <c r="A691" s="2">
        <v>2023</v>
      </c>
      <c r="B691" s="2" t="s">
        <v>9</v>
      </c>
      <c r="C691" s="2" t="s">
        <v>32</v>
      </c>
      <c r="D691" s="6" t="s">
        <v>32</v>
      </c>
      <c r="E691" s="7">
        <v>2</v>
      </c>
      <c r="F691" s="7">
        <v>7260</v>
      </c>
      <c r="G691" s="7">
        <v>7392</v>
      </c>
      <c r="H691" s="4">
        <v>1452</v>
      </c>
      <c r="I691" s="5" t="s">
        <v>42</v>
      </c>
      <c r="Q691" s="40" t="s">
        <v>95</v>
      </c>
      <c r="R691" s="40">
        <v>2020</v>
      </c>
      <c r="S691" s="40" t="s">
        <v>4</v>
      </c>
      <c r="T691" s="40" t="s">
        <v>101</v>
      </c>
      <c r="U691" s="40" t="s">
        <v>103</v>
      </c>
      <c r="V691" s="40" t="s">
        <v>104</v>
      </c>
      <c r="W691" s="40" t="s">
        <v>100</v>
      </c>
      <c r="X691" s="40" t="s">
        <v>93</v>
      </c>
      <c r="Y691" s="40" t="s">
        <v>105</v>
      </c>
      <c r="Z691" s="40">
        <v>202</v>
      </c>
      <c r="AA691" s="40">
        <v>288.86</v>
      </c>
    </row>
    <row r="692" spans="1:27" ht="18" customHeight="1" x14ac:dyDescent="0.25">
      <c r="A692" s="2">
        <v>2023</v>
      </c>
      <c r="B692" s="2" t="s">
        <v>10</v>
      </c>
      <c r="C692" s="2" t="s">
        <v>14</v>
      </c>
      <c r="D692" s="3" t="s">
        <v>36</v>
      </c>
      <c r="E692" s="4">
        <v>3566</v>
      </c>
      <c r="F692" s="4">
        <v>5263.8950000000004</v>
      </c>
      <c r="G692" s="4">
        <v>5126.576</v>
      </c>
      <c r="H692" s="4">
        <v>1052.7790000000002</v>
      </c>
      <c r="I692" s="5" t="s">
        <v>42</v>
      </c>
      <c r="Q692" s="40" t="s">
        <v>95</v>
      </c>
      <c r="R692" s="40">
        <v>2020</v>
      </c>
      <c r="S692" s="40" t="s">
        <v>4</v>
      </c>
      <c r="T692" s="40" t="s">
        <v>101</v>
      </c>
      <c r="U692" s="40" t="s">
        <v>103</v>
      </c>
      <c r="V692" s="40" t="s">
        <v>104</v>
      </c>
      <c r="W692" s="40" t="s">
        <v>100</v>
      </c>
      <c r="X692" s="40" t="s">
        <v>93</v>
      </c>
      <c r="Y692" s="40" t="s">
        <v>105</v>
      </c>
      <c r="Z692" s="40">
        <v>130</v>
      </c>
      <c r="AA692" s="40">
        <v>185.9</v>
      </c>
    </row>
    <row r="693" spans="1:27" ht="18" customHeight="1" x14ac:dyDescent="0.25">
      <c r="A693" s="2">
        <v>2023</v>
      </c>
      <c r="B693" s="2" t="s">
        <v>10</v>
      </c>
      <c r="C693" s="2" t="s">
        <v>14</v>
      </c>
      <c r="D693" s="3" t="s">
        <v>37</v>
      </c>
      <c r="E693" s="4">
        <v>2498</v>
      </c>
      <c r="F693" s="4">
        <v>8800</v>
      </c>
      <c r="G693" s="4">
        <v>8960</v>
      </c>
      <c r="H693" s="4">
        <v>1760</v>
      </c>
      <c r="I693" s="5" t="s">
        <v>42</v>
      </c>
      <c r="Q693" s="40" t="s">
        <v>98</v>
      </c>
      <c r="R693" s="40">
        <v>2020</v>
      </c>
      <c r="S693" s="40" t="s">
        <v>4</v>
      </c>
      <c r="T693" s="40" t="s">
        <v>101</v>
      </c>
      <c r="U693" s="40" t="s">
        <v>103</v>
      </c>
      <c r="V693" s="40" t="s">
        <v>104</v>
      </c>
      <c r="W693" s="40" t="s">
        <v>100</v>
      </c>
      <c r="X693" s="40" t="s">
        <v>93</v>
      </c>
      <c r="Y693" s="40" t="s">
        <v>105</v>
      </c>
      <c r="Z693" s="40">
        <v>813</v>
      </c>
      <c r="AA693" s="40">
        <v>1162.5899999999999</v>
      </c>
    </row>
    <row r="694" spans="1:27" ht="18" customHeight="1" x14ac:dyDescent="0.25">
      <c r="A694" s="2">
        <v>2023</v>
      </c>
      <c r="B694" s="2" t="s">
        <v>10</v>
      </c>
      <c r="C694" s="2" t="s">
        <v>13</v>
      </c>
      <c r="D694" s="3" t="s">
        <v>35</v>
      </c>
      <c r="E694" s="4">
        <v>1245</v>
      </c>
      <c r="F694" s="4">
        <v>5034.92</v>
      </c>
      <c r="G694" s="4">
        <v>5126.4639999999999</v>
      </c>
      <c r="H694" s="4">
        <v>1006.984</v>
      </c>
      <c r="I694" s="5" t="s">
        <v>42</v>
      </c>
      <c r="Q694" s="40" t="s">
        <v>97</v>
      </c>
      <c r="R694" s="40">
        <v>2020</v>
      </c>
      <c r="S694" s="40" t="s">
        <v>4</v>
      </c>
      <c r="T694" s="40" t="s">
        <v>101</v>
      </c>
      <c r="U694" s="40" t="s">
        <v>103</v>
      </c>
      <c r="V694" s="40" t="s">
        <v>104</v>
      </c>
      <c r="W694" s="40" t="s">
        <v>100</v>
      </c>
      <c r="X694" s="40" t="s">
        <v>93</v>
      </c>
      <c r="Y694" s="40" t="s">
        <v>105</v>
      </c>
      <c r="Z694" s="40">
        <v>846</v>
      </c>
      <c r="AA694" s="40">
        <v>1209.78</v>
      </c>
    </row>
    <row r="695" spans="1:27" ht="18" customHeight="1" x14ac:dyDescent="0.25">
      <c r="A695" s="2">
        <v>2023</v>
      </c>
      <c r="B695" s="2" t="s">
        <v>10</v>
      </c>
      <c r="C695" s="2" t="s">
        <v>38</v>
      </c>
      <c r="D695" s="6" t="s">
        <v>30</v>
      </c>
      <c r="E695" s="7">
        <v>644</v>
      </c>
      <c r="F695" s="7">
        <v>22000</v>
      </c>
      <c r="G695" s="7">
        <v>6432.72</v>
      </c>
      <c r="H695" s="4">
        <v>4400</v>
      </c>
      <c r="I695" s="5" t="s">
        <v>42</v>
      </c>
      <c r="Q695" s="40" t="s">
        <v>88</v>
      </c>
      <c r="R695" s="40">
        <v>2020</v>
      </c>
      <c r="S695" s="40" t="s">
        <v>4</v>
      </c>
      <c r="T695" s="40" t="s">
        <v>101</v>
      </c>
      <c r="U695" s="40" t="s">
        <v>103</v>
      </c>
      <c r="V695" s="40" t="s">
        <v>104</v>
      </c>
      <c r="W695" s="40" t="s">
        <v>100</v>
      </c>
      <c r="X695" s="40" t="s">
        <v>93</v>
      </c>
      <c r="Y695" s="40" t="s">
        <v>105</v>
      </c>
      <c r="Z695" s="40">
        <v>900</v>
      </c>
      <c r="AA695" s="40">
        <v>1287</v>
      </c>
    </row>
    <row r="696" spans="1:27" ht="18" customHeight="1" x14ac:dyDescent="0.25">
      <c r="A696" s="2">
        <v>2023</v>
      </c>
      <c r="B696" s="2" t="s">
        <v>10</v>
      </c>
      <c r="C696" s="2" t="s">
        <v>12</v>
      </c>
      <c r="D696" s="6" t="s">
        <v>29</v>
      </c>
      <c r="E696" s="7">
        <v>643</v>
      </c>
      <c r="F696" s="7">
        <v>7700</v>
      </c>
      <c r="G696" s="7">
        <v>7840</v>
      </c>
      <c r="H696" s="4">
        <v>1540</v>
      </c>
      <c r="I696" s="5" t="s">
        <v>42</v>
      </c>
      <c r="Q696" s="40" t="s">
        <v>88</v>
      </c>
      <c r="R696" s="40">
        <v>2020</v>
      </c>
      <c r="S696" s="40" t="s">
        <v>4</v>
      </c>
      <c r="T696" s="40" t="s">
        <v>101</v>
      </c>
      <c r="U696" s="40" t="s">
        <v>103</v>
      </c>
      <c r="V696" s="40" t="s">
        <v>104</v>
      </c>
      <c r="W696" s="40" t="s">
        <v>100</v>
      </c>
      <c r="X696" s="40" t="s">
        <v>102</v>
      </c>
      <c r="Y696" s="40" t="s">
        <v>105</v>
      </c>
      <c r="Z696" s="40">
        <v>853</v>
      </c>
      <c r="AA696" s="40">
        <v>526.24</v>
      </c>
    </row>
    <row r="697" spans="1:27" ht="18" customHeight="1" x14ac:dyDescent="0.25">
      <c r="A697" s="2">
        <v>2023</v>
      </c>
      <c r="B697" s="2" t="s">
        <v>10</v>
      </c>
      <c r="C697" s="2" t="s">
        <v>38</v>
      </c>
      <c r="D697" s="6" t="s">
        <v>31</v>
      </c>
      <c r="E697" s="7">
        <v>455</v>
      </c>
      <c r="F697" s="7">
        <v>11111</v>
      </c>
      <c r="G697" s="7">
        <v>5128.0320000000002</v>
      </c>
      <c r="H697" s="4">
        <v>2222.2000000000003</v>
      </c>
      <c r="I697" s="5" t="s">
        <v>42</v>
      </c>
      <c r="Q697" s="40" t="s">
        <v>95</v>
      </c>
      <c r="R697" s="40">
        <v>2020</v>
      </c>
      <c r="S697" s="40" t="s">
        <v>4</v>
      </c>
      <c r="T697" s="40" t="s">
        <v>101</v>
      </c>
      <c r="U697" s="40" t="s">
        <v>103</v>
      </c>
      <c r="V697" s="40" t="s">
        <v>104</v>
      </c>
      <c r="W697" s="40" t="s">
        <v>100</v>
      </c>
      <c r="X697" s="40" t="s">
        <v>102</v>
      </c>
      <c r="Y697" s="40" t="s">
        <v>105</v>
      </c>
      <c r="Z697" s="40">
        <v>886</v>
      </c>
      <c r="AA697" s="40">
        <v>526.24</v>
      </c>
    </row>
    <row r="698" spans="1:27" ht="18" customHeight="1" x14ac:dyDescent="0.25">
      <c r="A698" s="2">
        <v>2023</v>
      </c>
      <c r="B698" s="2" t="s">
        <v>10</v>
      </c>
      <c r="C698" s="2" t="s">
        <v>12</v>
      </c>
      <c r="D698" s="6" t="s">
        <v>28</v>
      </c>
      <c r="E698" s="8">
        <v>345</v>
      </c>
      <c r="F698" s="8">
        <v>7700</v>
      </c>
      <c r="G698" s="8">
        <v>7840</v>
      </c>
      <c r="H698" s="4">
        <v>1540</v>
      </c>
      <c r="I698" s="5" t="s">
        <v>42</v>
      </c>
      <c r="Q698" s="40" t="s">
        <v>98</v>
      </c>
      <c r="R698" s="40">
        <v>2020</v>
      </c>
      <c r="S698" s="40" t="s">
        <v>4</v>
      </c>
      <c r="T698" s="40" t="s">
        <v>101</v>
      </c>
      <c r="U698" s="40" t="s">
        <v>103</v>
      </c>
      <c r="V698" s="40" t="s">
        <v>104</v>
      </c>
      <c r="W698" s="40" t="s">
        <v>100</v>
      </c>
      <c r="X698" s="40" t="s">
        <v>102</v>
      </c>
      <c r="Y698" s="40" t="s">
        <v>105</v>
      </c>
      <c r="Z698" s="40">
        <v>129</v>
      </c>
      <c r="AA698" s="40">
        <v>184.47</v>
      </c>
    </row>
    <row r="699" spans="1:27" ht="18" customHeight="1" x14ac:dyDescent="0.25">
      <c r="A699" s="2">
        <v>2023</v>
      </c>
      <c r="B699" s="2" t="s">
        <v>10</v>
      </c>
      <c r="C699" s="2" t="s">
        <v>13</v>
      </c>
      <c r="D699" s="3" t="s">
        <v>33</v>
      </c>
      <c r="E699" s="4">
        <v>122</v>
      </c>
      <c r="F699" s="4">
        <v>110</v>
      </c>
      <c r="G699" s="4">
        <v>112</v>
      </c>
      <c r="H699" s="4">
        <v>22</v>
      </c>
      <c r="I699" s="5" t="s">
        <v>42</v>
      </c>
      <c r="Q699" s="40" t="s">
        <v>95</v>
      </c>
      <c r="R699" s="40">
        <v>2020</v>
      </c>
      <c r="S699" s="40" t="s">
        <v>4</v>
      </c>
      <c r="T699" s="40" t="s">
        <v>101</v>
      </c>
      <c r="U699" s="40" t="s">
        <v>103</v>
      </c>
      <c r="V699" s="40" t="s">
        <v>104</v>
      </c>
      <c r="W699" s="40" t="s">
        <v>100</v>
      </c>
      <c r="X699" s="40" t="s">
        <v>102</v>
      </c>
      <c r="Y699" s="40" t="s">
        <v>105</v>
      </c>
      <c r="Z699" s="40">
        <v>157</v>
      </c>
      <c r="AA699" s="40">
        <v>224.51</v>
      </c>
    </row>
    <row r="700" spans="1:27" ht="18" customHeight="1" x14ac:dyDescent="0.25">
      <c r="A700" s="2">
        <v>2023</v>
      </c>
      <c r="B700" s="2" t="s">
        <v>10</v>
      </c>
      <c r="C700" s="2" t="s">
        <v>15</v>
      </c>
      <c r="D700" s="6" t="s">
        <v>26</v>
      </c>
      <c r="E700" s="7">
        <v>78</v>
      </c>
      <c r="F700" s="7">
        <v>2517.46</v>
      </c>
      <c r="G700" s="7">
        <v>5126.4639999999999</v>
      </c>
      <c r="H700" s="4">
        <v>503.49200000000002</v>
      </c>
      <c r="I700" s="5" t="s">
        <v>42</v>
      </c>
      <c r="Q700" s="40" t="s">
        <v>95</v>
      </c>
      <c r="R700" s="40">
        <v>2020</v>
      </c>
      <c r="S700" s="40" t="s">
        <v>4</v>
      </c>
      <c r="T700" s="40" t="s">
        <v>101</v>
      </c>
      <c r="U700" s="40" t="s">
        <v>103</v>
      </c>
      <c r="V700" s="40" t="s">
        <v>104</v>
      </c>
      <c r="W700" s="40" t="s">
        <v>100</v>
      </c>
      <c r="X700" s="40" t="s">
        <v>102</v>
      </c>
      <c r="Y700" s="40" t="s">
        <v>105</v>
      </c>
      <c r="Z700" s="40">
        <v>127</v>
      </c>
      <c r="AA700" s="40">
        <v>181.61</v>
      </c>
    </row>
    <row r="701" spans="1:27" ht="18" customHeight="1" x14ac:dyDescent="0.25">
      <c r="A701" s="2">
        <v>2023</v>
      </c>
      <c r="B701" s="2" t="s">
        <v>10</v>
      </c>
      <c r="C701" s="2" t="s">
        <v>15</v>
      </c>
      <c r="D701" s="6" t="s">
        <v>24</v>
      </c>
      <c r="E701" s="7">
        <v>76</v>
      </c>
      <c r="F701" s="7">
        <v>2288.4499999999998</v>
      </c>
      <c r="G701" s="7">
        <v>5126.1279999999997</v>
      </c>
      <c r="H701" s="4">
        <v>457.69</v>
      </c>
      <c r="I701" s="5" t="s">
        <v>42</v>
      </c>
      <c r="Q701" s="40" t="s">
        <v>95</v>
      </c>
      <c r="R701" s="40">
        <v>2020</v>
      </c>
      <c r="S701" s="40" t="s">
        <v>4</v>
      </c>
      <c r="T701" s="40" t="s">
        <v>101</v>
      </c>
      <c r="U701" s="40" t="s">
        <v>103</v>
      </c>
      <c r="V701" s="40" t="s">
        <v>104</v>
      </c>
      <c r="W701" s="40" t="s">
        <v>100</v>
      </c>
      <c r="X701" s="40" t="s">
        <v>102</v>
      </c>
      <c r="Y701" s="40" t="s">
        <v>105</v>
      </c>
      <c r="Z701" s="40">
        <v>822</v>
      </c>
      <c r="AA701" s="40">
        <v>1175.46</v>
      </c>
    </row>
    <row r="702" spans="1:27" ht="18" customHeight="1" x14ac:dyDescent="0.25">
      <c r="A702" s="2">
        <v>2023</v>
      </c>
      <c r="B702" s="2" t="s">
        <v>10</v>
      </c>
      <c r="C702" s="2" t="s">
        <v>15</v>
      </c>
      <c r="D702" s="6" t="s">
        <v>25</v>
      </c>
      <c r="E702" s="7">
        <v>46</v>
      </c>
      <c r="F702" s="7">
        <v>100</v>
      </c>
      <c r="G702" s="7">
        <v>224</v>
      </c>
      <c r="H702" s="4">
        <v>20</v>
      </c>
      <c r="I702" s="5" t="s">
        <v>42</v>
      </c>
      <c r="Q702" s="40" t="s">
        <v>88</v>
      </c>
      <c r="R702" s="40">
        <v>2020</v>
      </c>
      <c r="S702" s="40" t="s">
        <v>4</v>
      </c>
      <c r="T702" s="40" t="s">
        <v>101</v>
      </c>
      <c r="U702" s="40" t="s">
        <v>103</v>
      </c>
      <c r="V702" s="40" t="s">
        <v>104</v>
      </c>
      <c r="W702" s="40" t="s">
        <v>100</v>
      </c>
      <c r="X702" s="40" t="s">
        <v>102</v>
      </c>
      <c r="Y702" s="40" t="s">
        <v>105</v>
      </c>
      <c r="Z702" s="40">
        <v>855</v>
      </c>
      <c r="AA702" s="40">
        <v>1222.6500000000001</v>
      </c>
    </row>
    <row r="703" spans="1:27" ht="18" customHeight="1" x14ac:dyDescent="0.25">
      <c r="A703" s="2">
        <v>2023</v>
      </c>
      <c r="B703" s="2" t="s">
        <v>10</v>
      </c>
      <c r="C703" s="2" t="s">
        <v>15</v>
      </c>
      <c r="D703" s="6" t="s">
        <v>23</v>
      </c>
      <c r="E703" s="7">
        <v>34</v>
      </c>
      <c r="F703" s="7">
        <v>2288.4</v>
      </c>
      <c r="G703" s="7">
        <v>5126.0160000000005</v>
      </c>
      <c r="H703" s="4">
        <v>457.68000000000006</v>
      </c>
      <c r="I703" s="5" t="s">
        <v>42</v>
      </c>
      <c r="Q703" s="40" t="s">
        <v>88</v>
      </c>
      <c r="R703" s="40">
        <v>2020</v>
      </c>
      <c r="S703" s="40" t="s">
        <v>10</v>
      </c>
      <c r="T703" s="40" t="s">
        <v>101</v>
      </c>
      <c r="U703" s="40" t="s">
        <v>103</v>
      </c>
      <c r="V703" s="40" t="s">
        <v>104</v>
      </c>
      <c r="W703" s="40" t="s">
        <v>100</v>
      </c>
      <c r="X703" s="40" t="s">
        <v>102</v>
      </c>
      <c r="Y703" s="40" t="s">
        <v>105</v>
      </c>
      <c r="Z703" s="40">
        <v>368</v>
      </c>
      <c r="AA703" s="40">
        <v>526.24</v>
      </c>
    </row>
    <row r="704" spans="1:27" ht="18" customHeight="1" x14ac:dyDescent="0.25">
      <c r="A704" s="2">
        <v>2023</v>
      </c>
      <c r="B704" s="2" t="s">
        <v>10</v>
      </c>
      <c r="C704" s="2" t="s">
        <v>13</v>
      </c>
      <c r="D704" s="3" t="s">
        <v>34</v>
      </c>
      <c r="E704" s="4">
        <v>7</v>
      </c>
      <c r="F704" s="4">
        <v>200</v>
      </c>
      <c r="G704" s="4">
        <v>224</v>
      </c>
      <c r="H704" s="4">
        <v>40</v>
      </c>
      <c r="I704" s="5" t="s">
        <v>42</v>
      </c>
      <c r="Q704" s="40" t="s">
        <v>88</v>
      </c>
      <c r="R704" s="40">
        <v>2020</v>
      </c>
      <c r="S704" s="40" t="s">
        <v>10</v>
      </c>
      <c r="T704" s="40" t="s">
        <v>101</v>
      </c>
      <c r="U704" s="40" t="s">
        <v>103</v>
      </c>
      <c r="V704" s="40" t="s">
        <v>104</v>
      </c>
      <c r="W704" s="40" t="s">
        <v>100</v>
      </c>
      <c r="X704" s="40" t="s">
        <v>102</v>
      </c>
      <c r="Y704" s="40" t="s">
        <v>105</v>
      </c>
      <c r="Z704" s="40">
        <v>170</v>
      </c>
      <c r="AA704" s="40">
        <v>243.1</v>
      </c>
    </row>
    <row r="705" spans="1:27" ht="18" customHeight="1" x14ac:dyDescent="0.25">
      <c r="A705" s="2">
        <v>2023</v>
      </c>
      <c r="B705" s="2" t="s">
        <v>10</v>
      </c>
      <c r="C705" s="2" t="s">
        <v>15</v>
      </c>
      <c r="D705" s="6" t="s">
        <v>27</v>
      </c>
      <c r="E705" s="7">
        <v>3</v>
      </c>
      <c r="F705" s="7">
        <v>2288.65</v>
      </c>
      <c r="G705" s="7">
        <v>5126.576</v>
      </c>
      <c r="H705" s="4">
        <v>457.73</v>
      </c>
      <c r="I705" s="5" t="s">
        <v>42</v>
      </c>
      <c r="Q705" s="40" t="s">
        <v>95</v>
      </c>
      <c r="R705" s="40">
        <v>2020</v>
      </c>
      <c r="S705" s="40" t="s">
        <v>10</v>
      </c>
      <c r="T705" s="40" t="s">
        <v>101</v>
      </c>
      <c r="U705" s="40" t="s">
        <v>103</v>
      </c>
      <c r="V705" s="40" t="s">
        <v>104</v>
      </c>
      <c r="W705" s="40" t="s">
        <v>100</v>
      </c>
      <c r="X705" s="40" t="s">
        <v>102</v>
      </c>
      <c r="Y705" s="40" t="s">
        <v>105</v>
      </c>
      <c r="Z705" s="40">
        <v>344</v>
      </c>
      <c r="AA705" s="40">
        <v>491.91999999999996</v>
      </c>
    </row>
    <row r="706" spans="1:27" ht="18" customHeight="1" x14ac:dyDescent="0.25">
      <c r="A706" s="2">
        <v>2023</v>
      </c>
      <c r="B706" s="2" t="s">
        <v>10</v>
      </c>
      <c r="C706" s="2" t="s">
        <v>32</v>
      </c>
      <c r="D706" s="6" t="s">
        <v>32</v>
      </c>
      <c r="E706" s="7">
        <v>2</v>
      </c>
      <c r="F706" s="7">
        <v>6600</v>
      </c>
      <c r="G706" s="7">
        <v>7392</v>
      </c>
      <c r="H706" s="4">
        <v>1320</v>
      </c>
      <c r="I706" s="5" t="s">
        <v>42</v>
      </c>
      <c r="Q706" s="40" t="s">
        <v>95</v>
      </c>
      <c r="R706" s="40">
        <v>2020</v>
      </c>
      <c r="S706" s="40" t="s">
        <v>10</v>
      </c>
      <c r="T706" s="40" t="s">
        <v>101</v>
      </c>
      <c r="U706" s="40" t="s">
        <v>103</v>
      </c>
      <c r="V706" s="40" t="s">
        <v>104</v>
      </c>
      <c r="W706" s="40" t="s">
        <v>100</v>
      </c>
      <c r="X706" s="40" t="s">
        <v>102</v>
      </c>
      <c r="Y706" s="40" t="s">
        <v>105</v>
      </c>
      <c r="Z706" s="40">
        <v>370</v>
      </c>
      <c r="AA706" s="40">
        <v>529.1</v>
      </c>
    </row>
    <row r="707" spans="1:27" ht="18" customHeight="1" x14ac:dyDescent="0.25">
      <c r="A707" s="2">
        <v>2023</v>
      </c>
      <c r="B707" s="2" t="s">
        <v>11</v>
      </c>
      <c r="C707" s="2" t="s">
        <v>14</v>
      </c>
      <c r="D707" s="3" t="s">
        <v>36</v>
      </c>
      <c r="E707" s="4">
        <v>3566</v>
      </c>
      <c r="F707" s="4">
        <v>4577.3</v>
      </c>
      <c r="G707" s="4">
        <v>5126.576</v>
      </c>
      <c r="H707" s="4">
        <v>915.46</v>
      </c>
      <c r="I707" s="5" t="s">
        <v>42</v>
      </c>
      <c r="Q707" s="40" t="s">
        <v>99</v>
      </c>
      <c r="R707" s="40">
        <v>2020</v>
      </c>
      <c r="S707" s="40" t="s">
        <v>10</v>
      </c>
      <c r="T707" s="40" t="s">
        <v>101</v>
      </c>
      <c r="U707" s="40" t="s">
        <v>103</v>
      </c>
      <c r="V707" s="40" t="s">
        <v>104</v>
      </c>
      <c r="W707" s="40" t="s">
        <v>100</v>
      </c>
      <c r="X707" s="40" t="s">
        <v>102</v>
      </c>
      <c r="Y707" s="40" t="s">
        <v>105</v>
      </c>
      <c r="Z707" s="40">
        <v>172</v>
      </c>
      <c r="AA707" s="40">
        <v>245.95999999999998</v>
      </c>
    </row>
    <row r="708" spans="1:27" ht="18" customHeight="1" x14ac:dyDescent="0.25">
      <c r="A708" s="2">
        <v>2023</v>
      </c>
      <c r="B708" s="2" t="s">
        <v>11</v>
      </c>
      <c r="C708" s="2" t="s">
        <v>14</v>
      </c>
      <c r="D708" s="3" t="s">
        <v>37</v>
      </c>
      <c r="E708" s="4">
        <v>2498</v>
      </c>
      <c r="F708" s="4">
        <v>8000</v>
      </c>
      <c r="G708" s="4">
        <v>8960</v>
      </c>
      <c r="H708" s="4">
        <v>1600</v>
      </c>
      <c r="I708" s="5" t="s">
        <v>42</v>
      </c>
      <c r="Q708" s="40" t="s">
        <v>97</v>
      </c>
      <c r="R708" s="40">
        <v>2020</v>
      </c>
      <c r="S708" s="40" t="s">
        <v>10</v>
      </c>
      <c r="T708" s="40" t="s">
        <v>101</v>
      </c>
      <c r="U708" s="40" t="s">
        <v>103</v>
      </c>
      <c r="V708" s="40" t="s">
        <v>104</v>
      </c>
      <c r="W708" s="40" t="s">
        <v>100</v>
      </c>
      <c r="X708" s="40" t="s">
        <v>102</v>
      </c>
      <c r="Y708" s="40" t="s">
        <v>105</v>
      </c>
      <c r="Z708" s="40">
        <v>340</v>
      </c>
      <c r="AA708" s="40">
        <v>486.2</v>
      </c>
    </row>
    <row r="709" spans="1:27" ht="18" customHeight="1" x14ac:dyDescent="0.25">
      <c r="A709" s="2">
        <v>2023</v>
      </c>
      <c r="B709" s="2" t="s">
        <v>11</v>
      </c>
      <c r="C709" s="2" t="s">
        <v>13</v>
      </c>
      <c r="D709" s="3" t="s">
        <v>35</v>
      </c>
      <c r="E709" s="4">
        <v>1245</v>
      </c>
      <c r="F709" s="4">
        <v>4577.2</v>
      </c>
      <c r="G709" s="4">
        <v>5126.4639999999999</v>
      </c>
      <c r="H709" s="4">
        <v>915.44</v>
      </c>
      <c r="I709" s="5" t="s">
        <v>42</v>
      </c>
      <c r="Q709" s="40" t="s">
        <v>95</v>
      </c>
      <c r="R709" s="40">
        <v>2020</v>
      </c>
      <c r="S709" s="40" t="s">
        <v>10</v>
      </c>
      <c r="T709" s="40" t="s">
        <v>101</v>
      </c>
      <c r="U709" s="40" t="s">
        <v>103</v>
      </c>
      <c r="V709" s="40" t="s">
        <v>104</v>
      </c>
      <c r="W709" s="40" t="s">
        <v>100</v>
      </c>
      <c r="X709" s="40" t="s">
        <v>102</v>
      </c>
      <c r="Y709" s="40" t="s">
        <v>105</v>
      </c>
      <c r="Z709" s="40">
        <v>852</v>
      </c>
      <c r="AA709" s="40">
        <v>1218.3600000000001</v>
      </c>
    </row>
    <row r="710" spans="1:27" ht="18" customHeight="1" x14ac:dyDescent="0.25">
      <c r="A710" s="2">
        <v>2023</v>
      </c>
      <c r="B710" s="2" t="s">
        <v>11</v>
      </c>
      <c r="C710" s="2" t="s">
        <v>38</v>
      </c>
      <c r="D710" s="6" t="s">
        <v>30</v>
      </c>
      <c r="E710" s="7">
        <v>644</v>
      </c>
      <c r="F710" s="7">
        <v>5743.5</v>
      </c>
      <c r="G710" s="7">
        <v>6432.72</v>
      </c>
      <c r="H710" s="4">
        <v>1148.7</v>
      </c>
      <c r="I710" s="5" t="s">
        <v>42</v>
      </c>
      <c r="Q710" s="40" t="s">
        <v>95</v>
      </c>
      <c r="R710" s="40">
        <v>2020</v>
      </c>
      <c r="S710" s="40" t="s">
        <v>10</v>
      </c>
      <c r="T710" s="40" t="s">
        <v>101</v>
      </c>
      <c r="U710" s="40" t="s">
        <v>103</v>
      </c>
      <c r="V710" s="40" t="s">
        <v>104</v>
      </c>
      <c r="W710" s="40" t="s">
        <v>100</v>
      </c>
      <c r="X710" s="40" t="s">
        <v>102</v>
      </c>
      <c r="Y710" s="40" t="s">
        <v>105</v>
      </c>
      <c r="Z710" s="40">
        <v>905</v>
      </c>
      <c r="AA710" s="40">
        <v>1294.1500000000001</v>
      </c>
    </row>
    <row r="711" spans="1:27" ht="18" customHeight="1" x14ac:dyDescent="0.25">
      <c r="A711" s="2">
        <v>2023</v>
      </c>
      <c r="B711" s="2" t="s">
        <v>11</v>
      </c>
      <c r="C711" s="2" t="s">
        <v>12</v>
      </c>
      <c r="D711" s="6" t="s">
        <v>29</v>
      </c>
      <c r="E711" s="7">
        <v>643</v>
      </c>
      <c r="F711" s="7">
        <v>7000</v>
      </c>
      <c r="G711" s="7">
        <v>7840</v>
      </c>
      <c r="H711" s="4">
        <v>1400</v>
      </c>
      <c r="I711" s="5" t="s">
        <v>42</v>
      </c>
      <c r="Q711" s="40" t="s">
        <v>95</v>
      </c>
      <c r="R711" s="40">
        <v>2020</v>
      </c>
      <c r="S711" s="40" t="s">
        <v>10</v>
      </c>
      <c r="T711" s="40" t="s">
        <v>101</v>
      </c>
      <c r="U711" s="40" t="s">
        <v>103</v>
      </c>
      <c r="V711" s="40" t="s">
        <v>104</v>
      </c>
      <c r="W711" s="40" t="s">
        <v>100</v>
      </c>
      <c r="X711" s="40" t="s">
        <v>102</v>
      </c>
      <c r="Y711" s="40" t="s">
        <v>105</v>
      </c>
      <c r="Z711" s="40">
        <v>858</v>
      </c>
      <c r="AA711" s="40">
        <v>526.24</v>
      </c>
    </row>
    <row r="712" spans="1:27" ht="18" customHeight="1" x14ac:dyDescent="0.25">
      <c r="A712" s="2">
        <v>2023</v>
      </c>
      <c r="B712" s="2" t="s">
        <v>11</v>
      </c>
      <c r="C712" s="2" t="s">
        <v>38</v>
      </c>
      <c r="D712" s="6" t="s">
        <v>31</v>
      </c>
      <c r="E712" s="7">
        <v>455</v>
      </c>
      <c r="F712" s="7">
        <v>4578.6000000000004</v>
      </c>
      <c r="G712" s="7">
        <v>5128.0320000000002</v>
      </c>
      <c r="H712" s="4">
        <v>915.72000000000014</v>
      </c>
      <c r="I712" s="5" t="s">
        <v>42</v>
      </c>
      <c r="Q712" s="40" t="s">
        <v>88</v>
      </c>
      <c r="R712" s="40">
        <v>2020</v>
      </c>
      <c r="S712" s="40" t="s">
        <v>10</v>
      </c>
      <c r="T712" s="40" t="s">
        <v>101</v>
      </c>
      <c r="U712" s="40" t="s">
        <v>103</v>
      </c>
      <c r="V712" s="40" t="s">
        <v>104</v>
      </c>
      <c r="W712" s="40" t="s">
        <v>100</v>
      </c>
      <c r="X712" s="40" t="s">
        <v>102</v>
      </c>
      <c r="Y712" s="40" t="s">
        <v>105</v>
      </c>
      <c r="Z712" s="40">
        <v>171</v>
      </c>
      <c r="AA712" s="40">
        <v>526.24</v>
      </c>
    </row>
    <row r="713" spans="1:27" ht="18" customHeight="1" x14ac:dyDescent="0.25">
      <c r="A713" s="2">
        <v>2023</v>
      </c>
      <c r="B713" s="2" t="s">
        <v>11</v>
      </c>
      <c r="C713" s="2" t="s">
        <v>12</v>
      </c>
      <c r="D713" s="6" t="s">
        <v>28</v>
      </c>
      <c r="E713" s="8">
        <v>345</v>
      </c>
      <c r="F713" s="8">
        <v>7000</v>
      </c>
      <c r="G713" s="8">
        <v>7840</v>
      </c>
      <c r="H713" s="4">
        <v>1400</v>
      </c>
      <c r="I713" s="5" t="s">
        <v>42</v>
      </c>
      <c r="Q713" s="40" t="s">
        <v>97</v>
      </c>
      <c r="R713" s="40">
        <v>2020</v>
      </c>
      <c r="S713" s="40" t="s">
        <v>10</v>
      </c>
      <c r="T713" s="40" t="s">
        <v>101</v>
      </c>
      <c r="U713" s="40" t="s">
        <v>103</v>
      </c>
      <c r="V713" s="40" t="s">
        <v>104</v>
      </c>
      <c r="W713" s="40" t="s">
        <v>100</v>
      </c>
      <c r="X713" s="40" t="s">
        <v>102</v>
      </c>
      <c r="Y713" s="40" t="s">
        <v>105</v>
      </c>
      <c r="Z713" s="40">
        <v>367</v>
      </c>
      <c r="AA713" s="40">
        <v>524.80999999999995</v>
      </c>
    </row>
    <row r="714" spans="1:27" ht="18" customHeight="1" x14ac:dyDescent="0.25">
      <c r="A714" s="2">
        <v>2023</v>
      </c>
      <c r="B714" s="2" t="s">
        <v>11</v>
      </c>
      <c r="C714" s="2" t="s">
        <v>13</v>
      </c>
      <c r="D714" s="3" t="s">
        <v>33</v>
      </c>
      <c r="E714" s="4">
        <v>122</v>
      </c>
      <c r="F714" s="4">
        <v>100</v>
      </c>
      <c r="G714" s="4">
        <v>112</v>
      </c>
      <c r="H714" s="4">
        <v>20</v>
      </c>
      <c r="I714" s="5" t="s">
        <v>42</v>
      </c>
      <c r="Q714" s="40" t="s">
        <v>88</v>
      </c>
      <c r="R714" s="40">
        <v>2020</v>
      </c>
      <c r="S714" s="40" t="s">
        <v>10</v>
      </c>
      <c r="T714" s="40" t="s">
        <v>101</v>
      </c>
      <c r="U714" s="40" t="s">
        <v>103</v>
      </c>
      <c r="V714" s="40" t="s">
        <v>104</v>
      </c>
      <c r="W714" s="40" t="s">
        <v>100</v>
      </c>
      <c r="X714" s="40" t="s">
        <v>102</v>
      </c>
      <c r="Y714" s="40" t="s">
        <v>105</v>
      </c>
      <c r="Z714" s="40">
        <v>169</v>
      </c>
      <c r="AA714" s="40">
        <v>241.67000000000002</v>
      </c>
    </row>
    <row r="715" spans="1:27" ht="18" customHeight="1" x14ac:dyDescent="0.25">
      <c r="A715" s="2">
        <v>2023</v>
      </c>
      <c r="B715" s="2" t="s">
        <v>11</v>
      </c>
      <c r="C715" s="2" t="s">
        <v>15</v>
      </c>
      <c r="D715" s="6" t="s">
        <v>26</v>
      </c>
      <c r="E715" s="7">
        <v>78</v>
      </c>
      <c r="F715" s="7">
        <v>2288.6</v>
      </c>
      <c r="G715" s="7">
        <v>5126.4639999999999</v>
      </c>
      <c r="H715" s="4">
        <v>457.72</v>
      </c>
      <c r="I715" s="5" t="s">
        <v>42</v>
      </c>
      <c r="Q715" s="40" t="s">
        <v>95</v>
      </c>
      <c r="R715" s="40">
        <v>2020</v>
      </c>
      <c r="S715" s="40" t="s">
        <v>10</v>
      </c>
      <c r="T715" s="40" t="s">
        <v>101</v>
      </c>
      <c r="U715" s="40" t="s">
        <v>103</v>
      </c>
      <c r="V715" s="40" t="s">
        <v>104</v>
      </c>
      <c r="W715" s="40" t="s">
        <v>100</v>
      </c>
      <c r="X715" s="40" t="s">
        <v>102</v>
      </c>
      <c r="Y715" s="40" t="s">
        <v>105</v>
      </c>
      <c r="Z715" s="40">
        <v>343</v>
      </c>
      <c r="AA715" s="40">
        <v>490.49</v>
      </c>
    </row>
    <row r="716" spans="1:27" ht="18" customHeight="1" x14ac:dyDescent="0.25">
      <c r="A716" s="2">
        <v>2023</v>
      </c>
      <c r="B716" s="2" t="s">
        <v>11</v>
      </c>
      <c r="C716" s="2" t="s">
        <v>15</v>
      </c>
      <c r="D716" s="6" t="s">
        <v>24</v>
      </c>
      <c r="E716" s="7">
        <v>76</v>
      </c>
      <c r="F716" s="7">
        <v>2288.4499999999998</v>
      </c>
      <c r="G716" s="7">
        <v>5126.1279999999997</v>
      </c>
      <c r="H716" s="4">
        <v>457.69</v>
      </c>
      <c r="I716" s="5" t="s">
        <v>42</v>
      </c>
      <c r="Q716" s="40" t="s">
        <v>95</v>
      </c>
      <c r="R716" s="40">
        <v>2020</v>
      </c>
      <c r="S716" s="40" t="s">
        <v>10</v>
      </c>
      <c r="T716" s="40" t="s">
        <v>101</v>
      </c>
      <c r="U716" s="40" t="s">
        <v>103</v>
      </c>
      <c r="V716" s="40" t="s">
        <v>104</v>
      </c>
      <c r="W716" s="40" t="s">
        <v>100</v>
      </c>
      <c r="X716" s="40" t="s">
        <v>102</v>
      </c>
      <c r="Y716" s="40" t="s">
        <v>105</v>
      </c>
      <c r="Z716" s="40">
        <v>827</v>
      </c>
      <c r="AA716" s="40">
        <v>1182.6100000000001</v>
      </c>
    </row>
    <row r="717" spans="1:27" ht="18" customHeight="1" x14ac:dyDescent="0.25">
      <c r="A717" s="2">
        <v>2023</v>
      </c>
      <c r="B717" s="2" t="s">
        <v>11</v>
      </c>
      <c r="C717" s="2" t="s">
        <v>15</v>
      </c>
      <c r="D717" s="6" t="s">
        <v>25</v>
      </c>
      <c r="E717" s="7">
        <v>46</v>
      </c>
      <c r="F717" s="7">
        <v>100</v>
      </c>
      <c r="G717" s="7">
        <v>224</v>
      </c>
      <c r="H717" s="4">
        <v>20</v>
      </c>
      <c r="I717" s="5" t="s">
        <v>42</v>
      </c>
      <c r="Q717" s="40" t="s">
        <v>88</v>
      </c>
      <c r="R717" s="40">
        <v>2020</v>
      </c>
      <c r="S717" s="40" t="s">
        <v>10</v>
      </c>
      <c r="T717" s="40" t="s">
        <v>101</v>
      </c>
      <c r="U717" s="40" t="s">
        <v>103</v>
      </c>
      <c r="V717" s="40" t="s">
        <v>104</v>
      </c>
      <c r="W717" s="40" t="s">
        <v>100</v>
      </c>
      <c r="X717" s="40" t="s">
        <v>102</v>
      </c>
      <c r="Y717" s="40" t="s">
        <v>105</v>
      </c>
      <c r="Z717" s="40">
        <v>341</v>
      </c>
      <c r="AA717" s="40">
        <v>487.63</v>
      </c>
    </row>
    <row r="718" spans="1:27" ht="18" customHeight="1" x14ac:dyDescent="0.25">
      <c r="A718" s="2">
        <v>2023</v>
      </c>
      <c r="B718" s="2" t="s">
        <v>11</v>
      </c>
      <c r="C718" s="2" t="s">
        <v>15</v>
      </c>
      <c r="D718" s="6" t="s">
        <v>23</v>
      </c>
      <c r="E718" s="7">
        <v>34</v>
      </c>
      <c r="F718" s="7">
        <v>2288.4</v>
      </c>
      <c r="G718" s="7">
        <v>5126.0160000000005</v>
      </c>
      <c r="H718" s="4">
        <v>457.68000000000006</v>
      </c>
      <c r="I718" s="5" t="s">
        <v>42</v>
      </c>
      <c r="Q718" s="40" t="s">
        <v>95</v>
      </c>
      <c r="R718" s="40">
        <v>2020</v>
      </c>
      <c r="S718" s="40" t="s">
        <v>9</v>
      </c>
      <c r="T718" s="40" t="s">
        <v>101</v>
      </c>
      <c r="U718" s="40" t="s">
        <v>103</v>
      </c>
      <c r="V718" s="40" t="s">
        <v>104</v>
      </c>
      <c r="W718" s="40" t="s">
        <v>100</v>
      </c>
      <c r="X718" s="40" t="s">
        <v>102</v>
      </c>
      <c r="Y718" s="40" t="s">
        <v>105</v>
      </c>
      <c r="Z718" s="40">
        <v>128</v>
      </c>
      <c r="AA718" s="40">
        <v>183.04</v>
      </c>
    </row>
    <row r="719" spans="1:27" ht="18" customHeight="1" x14ac:dyDescent="0.25">
      <c r="A719" s="2">
        <v>2023</v>
      </c>
      <c r="B719" s="2" t="s">
        <v>11</v>
      </c>
      <c r="C719" s="2" t="s">
        <v>13</v>
      </c>
      <c r="D719" s="3" t="s">
        <v>34</v>
      </c>
      <c r="E719" s="4">
        <v>7</v>
      </c>
      <c r="F719" s="4">
        <v>200</v>
      </c>
      <c r="G719" s="4">
        <v>224</v>
      </c>
      <c r="H719" s="4">
        <v>40</v>
      </c>
      <c r="I719" s="5" t="s">
        <v>42</v>
      </c>
      <c r="Q719" s="40" t="s">
        <v>95</v>
      </c>
      <c r="R719" s="40">
        <v>2020</v>
      </c>
      <c r="S719" s="40" t="s">
        <v>9</v>
      </c>
      <c r="T719" s="40" t="s">
        <v>101</v>
      </c>
      <c r="U719" s="40" t="s">
        <v>103</v>
      </c>
      <c r="V719" s="40" t="s">
        <v>104</v>
      </c>
      <c r="W719" s="40" t="s">
        <v>100</v>
      </c>
      <c r="X719" s="40" t="s">
        <v>102</v>
      </c>
      <c r="Y719" s="40" t="s">
        <v>105</v>
      </c>
      <c r="Z719" s="40">
        <v>176</v>
      </c>
      <c r="AA719" s="40">
        <v>251.68</v>
      </c>
    </row>
    <row r="720" spans="1:27" ht="18" customHeight="1" x14ac:dyDescent="0.25">
      <c r="A720" s="2">
        <v>2023</v>
      </c>
      <c r="B720" s="2" t="s">
        <v>11</v>
      </c>
      <c r="C720" s="2" t="s">
        <v>15</v>
      </c>
      <c r="D720" s="6" t="s">
        <v>27</v>
      </c>
      <c r="E720" s="7">
        <v>3</v>
      </c>
      <c r="F720" s="7">
        <v>2288.65</v>
      </c>
      <c r="G720" s="7">
        <v>5126.576</v>
      </c>
      <c r="H720" s="4">
        <v>457.73</v>
      </c>
      <c r="I720" s="5" t="s">
        <v>42</v>
      </c>
      <c r="Q720" s="40" t="s">
        <v>95</v>
      </c>
      <c r="R720" s="40">
        <v>2020</v>
      </c>
      <c r="S720" s="40" t="s">
        <v>9</v>
      </c>
      <c r="T720" s="40" t="s">
        <v>101</v>
      </c>
      <c r="U720" s="40" t="s">
        <v>103</v>
      </c>
      <c r="V720" s="40" t="s">
        <v>104</v>
      </c>
      <c r="W720" s="40" t="s">
        <v>100</v>
      </c>
      <c r="X720" s="40" t="s">
        <v>102</v>
      </c>
      <c r="Y720" s="40" t="s">
        <v>105</v>
      </c>
      <c r="Z720" s="40">
        <v>350</v>
      </c>
      <c r="AA720" s="40">
        <v>500.5</v>
      </c>
    </row>
    <row r="721" spans="1:27" ht="18" customHeight="1" x14ac:dyDescent="0.25">
      <c r="A721" s="2">
        <v>2023</v>
      </c>
      <c r="B721" s="2" t="s">
        <v>11</v>
      </c>
      <c r="C721" s="2" t="s">
        <v>32</v>
      </c>
      <c r="D721" s="6" t="s">
        <v>32</v>
      </c>
      <c r="E721" s="7">
        <v>2</v>
      </c>
      <c r="F721" s="7">
        <v>6600</v>
      </c>
      <c r="G721" s="7">
        <v>7392</v>
      </c>
      <c r="H721" s="4">
        <v>1320</v>
      </c>
      <c r="I721" s="5" t="s">
        <v>42</v>
      </c>
      <c r="Q721" s="40" t="s">
        <v>95</v>
      </c>
      <c r="R721" s="40">
        <v>2020</v>
      </c>
      <c r="S721" s="40" t="s">
        <v>9</v>
      </c>
      <c r="T721" s="40" t="s">
        <v>101</v>
      </c>
      <c r="U721" s="40" t="s">
        <v>103</v>
      </c>
      <c r="V721" s="40" t="s">
        <v>104</v>
      </c>
      <c r="W721" s="40" t="s">
        <v>100</v>
      </c>
      <c r="X721" s="40" t="s">
        <v>102</v>
      </c>
      <c r="Y721" s="40" t="s">
        <v>105</v>
      </c>
      <c r="Z721" s="40">
        <v>130</v>
      </c>
      <c r="AA721" s="40">
        <v>185.9</v>
      </c>
    </row>
    <row r="722" spans="1:27" ht="18" customHeight="1" x14ac:dyDescent="0.25">
      <c r="A722" s="2">
        <v>2024</v>
      </c>
      <c r="B722" s="2" t="s">
        <v>0</v>
      </c>
      <c r="C722" s="2" t="s">
        <v>14</v>
      </c>
      <c r="D722" s="3" t="s">
        <v>36</v>
      </c>
      <c r="E722" s="4">
        <v>3566</v>
      </c>
      <c r="F722" s="4">
        <v>4577.3</v>
      </c>
      <c r="G722" s="4">
        <v>5126.576</v>
      </c>
      <c r="H722" s="4">
        <v>915.46</v>
      </c>
      <c r="I722" s="5" t="s">
        <v>42</v>
      </c>
      <c r="Q722" s="40" t="s">
        <v>98</v>
      </c>
      <c r="R722" s="40">
        <v>2020</v>
      </c>
      <c r="S722" s="40" t="s">
        <v>9</v>
      </c>
      <c r="T722" s="40" t="s">
        <v>101</v>
      </c>
      <c r="U722" s="40" t="s">
        <v>103</v>
      </c>
      <c r="V722" s="40" t="s">
        <v>104</v>
      </c>
      <c r="W722" s="40" t="s">
        <v>100</v>
      </c>
      <c r="X722" s="40" t="s">
        <v>102</v>
      </c>
      <c r="Y722" s="40" t="s">
        <v>105</v>
      </c>
      <c r="Z722" s="40">
        <v>346</v>
      </c>
      <c r="AA722" s="40">
        <v>494.78</v>
      </c>
    </row>
    <row r="723" spans="1:27" ht="18" customHeight="1" x14ac:dyDescent="0.25">
      <c r="A723" s="2">
        <v>2024</v>
      </c>
      <c r="B723" s="2" t="s">
        <v>0</v>
      </c>
      <c r="C723" s="2" t="s">
        <v>14</v>
      </c>
      <c r="D723" s="3" t="s">
        <v>37</v>
      </c>
      <c r="E723" s="4">
        <v>2498</v>
      </c>
      <c r="F723" s="4">
        <v>8000</v>
      </c>
      <c r="G723" s="4">
        <v>8960</v>
      </c>
      <c r="H723" s="4">
        <v>1600</v>
      </c>
      <c r="I723" s="5" t="s">
        <v>42</v>
      </c>
      <c r="Q723" s="40" t="s">
        <v>95</v>
      </c>
      <c r="R723" s="40">
        <v>2020</v>
      </c>
      <c r="S723" s="40" t="s">
        <v>9</v>
      </c>
      <c r="T723" s="40" t="s">
        <v>101</v>
      </c>
      <c r="U723" s="40" t="s">
        <v>103</v>
      </c>
      <c r="V723" s="40" t="s">
        <v>104</v>
      </c>
      <c r="W723" s="40" t="s">
        <v>100</v>
      </c>
      <c r="X723" s="40" t="s">
        <v>102</v>
      </c>
      <c r="Y723" s="40" t="s">
        <v>105</v>
      </c>
      <c r="Z723" s="40">
        <v>818</v>
      </c>
      <c r="AA723" s="40">
        <v>1169.74</v>
      </c>
    </row>
    <row r="724" spans="1:27" ht="18" customHeight="1" x14ac:dyDescent="0.25">
      <c r="A724" s="2">
        <v>2024</v>
      </c>
      <c r="B724" s="2" t="s">
        <v>0</v>
      </c>
      <c r="C724" s="2" t="s">
        <v>13</v>
      </c>
      <c r="D724" s="3" t="s">
        <v>35</v>
      </c>
      <c r="E724" s="4">
        <v>1245</v>
      </c>
      <c r="F724" s="4">
        <v>4577.2</v>
      </c>
      <c r="G724" s="4">
        <v>5126.4639999999999</v>
      </c>
      <c r="H724" s="4">
        <v>915.44</v>
      </c>
      <c r="I724" s="5" t="s">
        <v>42</v>
      </c>
      <c r="Q724" s="40" t="s">
        <v>88</v>
      </c>
      <c r="R724" s="40">
        <v>2020</v>
      </c>
      <c r="S724" s="40" t="s">
        <v>9</v>
      </c>
      <c r="T724" s="40" t="s">
        <v>101</v>
      </c>
      <c r="U724" s="40" t="s">
        <v>103</v>
      </c>
      <c r="V724" s="40" t="s">
        <v>104</v>
      </c>
      <c r="W724" s="40" t="s">
        <v>100</v>
      </c>
      <c r="X724" s="40" t="s">
        <v>102</v>
      </c>
      <c r="Y724" s="40" t="s">
        <v>105</v>
      </c>
      <c r="Z724" s="40">
        <v>851</v>
      </c>
      <c r="AA724" s="40">
        <v>1216.93</v>
      </c>
    </row>
    <row r="725" spans="1:27" ht="18" customHeight="1" x14ac:dyDescent="0.25">
      <c r="A725" s="2">
        <v>2024</v>
      </c>
      <c r="B725" s="2" t="s">
        <v>0</v>
      </c>
      <c r="C725" s="2" t="s">
        <v>38</v>
      </c>
      <c r="D725" s="6" t="s">
        <v>30</v>
      </c>
      <c r="E725" s="7">
        <v>644</v>
      </c>
      <c r="F725" s="7">
        <v>5743.5</v>
      </c>
      <c r="G725" s="7">
        <v>6432.72</v>
      </c>
      <c r="H725" s="4">
        <v>1148.7</v>
      </c>
      <c r="I725" s="5" t="s">
        <v>42</v>
      </c>
      <c r="Q725" s="40" t="s">
        <v>97</v>
      </c>
      <c r="R725" s="40">
        <v>2020</v>
      </c>
      <c r="S725" s="40" t="s">
        <v>9</v>
      </c>
      <c r="T725" s="40" t="s">
        <v>101</v>
      </c>
      <c r="U725" s="40" t="s">
        <v>103</v>
      </c>
      <c r="V725" s="40" t="s">
        <v>104</v>
      </c>
      <c r="W725" s="40" t="s">
        <v>100</v>
      </c>
      <c r="X725" s="40" t="s">
        <v>102</v>
      </c>
      <c r="Y725" s="40" t="s">
        <v>105</v>
      </c>
      <c r="Z725" s="40">
        <v>904</v>
      </c>
      <c r="AA725" s="40">
        <v>1292.72</v>
      </c>
    </row>
    <row r="726" spans="1:27" ht="18" customHeight="1" x14ac:dyDescent="0.25">
      <c r="A726" s="2">
        <v>2024</v>
      </c>
      <c r="B726" s="2" t="s">
        <v>0</v>
      </c>
      <c r="C726" s="2" t="s">
        <v>12</v>
      </c>
      <c r="D726" s="6" t="s">
        <v>29</v>
      </c>
      <c r="E726" s="7">
        <v>643</v>
      </c>
      <c r="F726" s="7">
        <v>7000</v>
      </c>
      <c r="G726" s="7">
        <v>7840</v>
      </c>
      <c r="H726" s="4">
        <v>1400</v>
      </c>
      <c r="I726" s="5" t="s">
        <v>42</v>
      </c>
      <c r="Q726" s="40" t="s">
        <v>97</v>
      </c>
      <c r="R726" s="40">
        <v>2020</v>
      </c>
      <c r="S726" s="40" t="s">
        <v>9</v>
      </c>
      <c r="T726" s="40" t="s">
        <v>101</v>
      </c>
      <c r="U726" s="40" t="s">
        <v>103</v>
      </c>
      <c r="V726" s="40" t="s">
        <v>104</v>
      </c>
      <c r="W726" s="40" t="s">
        <v>100</v>
      </c>
      <c r="X726" s="40" t="s">
        <v>102</v>
      </c>
      <c r="Y726" s="40" t="s">
        <v>105</v>
      </c>
      <c r="Z726" s="40">
        <v>857</v>
      </c>
      <c r="AA726" s="40">
        <v>526.24</v>
      </c>
    </row>
    <row r="727" spans="1:27" ht="18" customHeight="1" x14ac:dyDescent="0.25">
      <c r="A727" s="2">
        <v>2024</v>
      </c>
      <c r="B727" s="2" t="s">
        <v>0</v>
      </c>
      <c r="C727" s="2" t="s">
        <v>38</v>
      </c>
      <c r="D727" s="6" t="s">
        <v>31</v>
      </c>
      <c r="E727" s="7">
        <v>455</v>
      </c>
      <c r="F727" s="7">
        <v>4578.6000000000004</v>
      </c>
      <c r="G727" s="7">
        <v>5128.0320000000002</v>
      </c>
      <c r="H727" s="4">
        <v>915.72000000000014</v>
      </c>
      <c r="I727" s="5" t="s">
        <v>42</v>
      </c>
      <c r="Q727" s="40" t="s">
        <v>95</v>
      </c>
      <c r="R727" s="40">
        <v>2020</v>
      </c>
      <c r="S727" s="40" t="s">
        <v>9</v>
      </c>
      <c r="T727" s="40" t="s">
        <v>101</v>
      </c>
      <c r="U727" s="40" t="s">
        <v>103</v>
      </c>
      <c r="V727" s="40" t="s">
        <v>104</v>
      </c>
      <c r="W727" s="40" t="s">
        <v>100</v>
      </c>
      <c r="X727" s="40" t="s">
        <v>102</v>
      </c>
      <c r="Y727" s="40" t="s">
        <v>105</v>
      </c>
      <c r="Z727" s="40">
        <v>177</v>
      </c>
      <c r="AA727" s="40">
        <v>526.24</v>
      </c>
    </row>
    <row r="728" spans="1:27" ht="18" customHeight="1" x14ac:dyDescent="0.25">
      <c r="A728" s="2">
        <v>2024</v>
      </c>
      <c r="B728" s="2" t="s">
        <v>0</v>
      </c>
      <c r="C728" s="2" t="s">
        <v>12</v>
      </c>
      <c r="D728" s="6" t="s">
        <v>28</v>
      </c>
      <c r="E728" s="8">
        <v>345</v>
      </c>
      <c r="F728" s="8">
        <v>7000</v>
      </c>
      <c r="G728" s="8">
        <v>7840</v>
      </c>
      <c r="H728" s="4">
        <v>1400</v>
      </c>
      <c r="I728" s="5" t="s">
        <v>42</v>
      </c>
      <c r="Q728" s="40" t="s">
        <v>95</v>
      </c>
      <c r="R728" s="40">
        <v>2020</v>
      </c>
      <c r="S728" s="40" t="s">
        <v>9</v>
      </c>
      <c r="T728" s="40" t="s">
        <v>101</v>
      </c>
      <c r="U728" s="40" t="s">
        <v>103</v>
      </c>
      <c r="V728" s="40" t="s">
        <v>104</v>
      </c>
      <c r="W728" s="40" t="s">
        <v>100</v>
      </c>
      <c r="X728" s="40" t="s">
        <v>102</v>
      </c>
      <c r="Y728" s="40" t="s">
        <v>105</v>
      </c>
      <c r="Z728" s="40">
        <v>345</v>
      </c>
      <c r="AA728" s="40">
        <v>493.35</v>
      </c>
    </row>
    <row r="729" spans="1:27" ht="18" customHeight="1" x14ac:dyDescent="0.25">
      <c r="A729" s="2">
        <v>2024</v>
      </c>
      <c r="B729" s="2" t="s">
        <v>0</v>
      </c>
      <c r="C729" s="2" t="s">
        <v>13</v>
      </c>
      <c r="D729" s="3" t="s">
        <v>33</v>
      </c>
      <c r="E729" s="4">
        <v>122</v>
      </c>
      <c r="F729" s="4">
        <v>100</v>
      </c>
      <c r="G729" s="4">
        <v>112</v>
      </c>
      <c r="H729" s="4">
        <v>20</v>
      </c>
      <c r="I729" s="5" t="s">
        <v>42</v>
      </c>
      <c r="Q729" s="40" t="s">
        <v>98</v>
      </c>
      <c r="R729" s="40">
        <v>2020</v>
      </c>
      <c r="S729" s="40" t="s">
        <v>9</v>
      </c>
      <c r="T729" s="40" t="s">
        <v>101</v>
      </c>
      <c r="U729" s="40" t="s">
        <v>103</v>
      </c>
      <c r="V729" s="40" t="s">
        <v>104</v>
      </c>
      <c r="W729" s="40" t="s">
        <v>100</v>
      </c>
      <c r="X729" s="40" t="s">
        <v>102</v>
      </c>
      <c r="Y729" s="40" t="s">
        <v>105</v>
      </c>
      <c r="Z729" s="40">
        <v>127</v>
      </c>
      <c r="AA729" s="40">
        <v>181.61</v>
      </c>
    </row>
    <row r="730" spans="1:27" ht="18" customHeight="1" x14ac:dyDescent="0.25">
      <c r="A730" s="2">
        <v>2024</v>
      </c>
      <c r="B730" s="2" t="s">
        <v>0</v>
      </c>
      <c r="C730" s="2" t="s">
        <v>15</v>
      </c>
      <c r="D730" s="6" t="s">
        <v>26</v>
      </c>
      <c r="E730" s="7">
        <v>78</v>
      </c>
      <c r="F730" s="7">
        <v>4577.2</v>
      </c>
      <c r="G730" s="7">
        <v>5126.4639999999999</v>
      </c>
      <c r="H730" s="4">
        <v>915.44</v>
      </c>
      <c r="I730" s="5" t="s">
        <v>42</v>
      </c>
      <c r="Q730" s="40" t="s">
        <v>97</v>
      </c>
      <c r="R730" s="40">
        <v>2020</v>
      </c>
      <c r="S730" s="40" t="s">
        <v>9</v>
      </c>
      <c r="T730" s="40" t="s">
        <v>101</v>
      </c>
      <c r="U730" s="40" t="s">
        <v>103</v>
      </c>
      <c r="V730" s="40" t="s">
        <v>104</v>
      </c>
      <c r="W730" s="40" t="s">
        <v>100</v>
      </c>
      <c r="X730" s="40" t="s">
        <v>102</v>
      </c>
      <c r="Y730" s="40" t="s">
        <v>105</v>
      </c>
      <c r="Z730" s="40">
        <v>175</v>
      </c>
      <c r="AA730" s="40">
        <v>250.25</v>
      </c>
    </row>
    <row r="731" spans="1:27" ht="18" customHeight="1" x14ac:dyDescent="0.25">
      <c r="A731" s="2">
        <v>2024</v>
      </c>
      <c r="B731" s="2" t="s">
        <v>0</v>
      </c>
      <c r="C731" s="2" t="s">
        <v>15</v>
      </c>
      <c r="D731" s="6" t="s">
        <v>24</v>
      </c>
      <c r="E731" s="7">
        <v>76</v>
      </c>
      <c r="F731" s="7">
        <v>4576.8999999999996</v>
      </c>
      <c r="G731" s="7">
        <v>5126.1279999999997</v>
      </c>
      <c r="H731" s="4">
        <v>915.38</v>
      </c>
      <c r="I731" s="5" t="s">
        <v>42</v>
      </c>
      <c r="Q731" s="40" t="s">
        <v>95</v>
      </c>
      <c r="R731" s="40">
        <v>2020</v>
      </c>
      <c r="S731" s="40" t="s">
        <v>9</v>
      </c>
      <c r="T731" s="40" t="s">
        <v>101</v>
      </c>
      <c r="U731" s="40" t="s">
        <v>103</v>
      </c>
      <c r="V731" s="40" t="s">
        <v>104</v>
      </c>
      <c r="W731" s="40" t="s">
        <v>100</v>
      </c>
      <c r="X731" s="40" t="s">
        <v>102</v>
      </c>
      <c r="Y731" s="40" t="s">
        <v>105</v>
      </c>
      <c r="Z731" s="40">
        <v>349</v>
      </c>
      <c r="AA731" s="40">
        <v>499.07</v>
      </c>
    </row>
    <row r="732" spans="1:27" ht="18" customHeight="1" x14ac:dyDescent="0.25">
      <c r="A732" s="2">
        <v>2024</v>
      </c>
      <c r="B732" s="2" t="s">
        <v>0</v>
      </c>
      <c r="C732" s="2" t="s">
        <v>15</v>
      </c>
      <c r="D732" s="6" t="s">
        <v>25</v>
      </c>
      <c r="E732" s="7">
        <v>46</v>
      </c>
      <c r="F732" s="7">
        <v>200</v>
      </c>
      <c r="G732" s="7">
        <v>224</v>
      </c>
      <c r="H732" s="4">
        <v>40</v>
      </c>
      <c r="I732" s="5" t="s">
        <v>42</v>
      </c>
      <c r="Q732" s="40" t="s">
        <v>95</v>
      </c>
      <c r="R732" s="40">
        <v>2020</v>
      </c>
      <c r="S732" s="40" t="s">
        <v>9</v>
      </c>
      <c r="T732" s="40" t="s">
        <v>101</v>
      </c>
      <c r="U732" s="40" t="s">
        <v>103</v>
      </c>
      <c r="V732" s="40" t="s">
        <v>104</v>
      </c>
      <c r="W732" s="40" t="s">
        <v>100</v>
      </c>
      <c r="X732" s="40" t="s">
        <v>102</v>
      </c>
      <c r="Y732" s="40" t="s">
        <v>105</v>
      </c>
      <c r="Z732" s="40">
        <v>826</v>
      </c>
      <c r="AA732" s="40">
        <v>1181.18</v>
      </c>
    </row>
    <row r="733" spans="1:27" ht="18" customHeight="1" x14ac:dyDescent="0.25">
      <c r="A733" s="2">
        <v>2024</v>
      </c>
      <c r="B733" s="2" t="s">
        <v>0</v>
      </c>
      <c r="C733" s="2" t="s">
        <v>15</v>
      </c>
      <c r="D733" s="6" t="s">
        <v>23</v>
      </c>
      <c r="E733" s="7">
        <v>34</v>
      </c>
      <c r="F733" s="7">
        <v>4576.8</v>
      </c>
      <c r="G733" s="7">
        <v>5126.0160000000005</v>
      </c>
      <c r="H733" s="4">
        <v>915.36000000000013</v>
      </c>
      <c r="I733" s="5" t="s">
        <v>42</v>
      </c>
      <c r="Q733" s="40" t="s">
        <v>88</v>
      </c>
      <c r="R733" s="40">
        <v>2020</v>
      </c>
      <c r="S733" s="40" t="s">
        <v>9</v>
      </c>
      <c r="T733" s="40" t="s">
        <v>101</v>
      </c>
      <c r="U733" s="40" t="s">
        <v>103</v>
      </c>
      <c r="V733" s="40" t="s">
        <v>104</v>
      </c>
      <c r="W733" s="40" t="s">
        <v>100</v>
      </c>
      <c r="X733" s="40" t="s">
        <v>102</v>
      </c>
      <c r="Y733" s="40" t="s">
        <v>105</v>
      </c>
      <c r="Z733" s="40">
        <v>860</v>
      </c>
      <c r="AA733" s="40">
        <v>1229.8</v>
      </c>
    </row>
    <row r="734" spans="1:27" ht="18" customHeight="1" x14ac:dyDescent="0.25">
      <c r="A734" s="2">
        <v>2024</v>
      </c>
      <c r="B734" s="2" t="s">
        <v>0</v>
      </c>
      <c r="C734" s="2" t="s">
        <v>13</v>
      </c>
      <c r="D734" s="3" t="s">
        <v>34</v>
      </c>
      <c r="E734" s="4">
        <v>7</v>
      </c>
      <c r="F734" s="4">
        <v>200</v>
      </c>
      <c r="G734" s="4">
        <v>224</v>
      </c>
      <c r="H734" s="4">
        <v>40</v>
      </c>
      <c r="I734" s="5" t="s">
        <v>42</v>
      </c>
      <c r="Q734" s="40" t="s">
        <v>95</v>
      </c>
      <c r="R734" s="40">
        <v>2020</v>
      </c>
      <c r="S734" s="40" t="s">
        <v>9</v>
      </c>
      <c r="T734" s="40" t="s">
        <v>101</v>
      </c>
      <c r="U734" s="40" t="s">
        <v>103</v>
      </c>
      <c r="V734" s="40" t="s">
        <v>104</v>
      </c>
      <c r="W734" s="40" t="s">
        <v>100</v>
      </c>
      <c r="X734" s="40" t="s">
        <v>102</v>
      </c>
      <c r="Y734" s="40" t="s">
        <v>105</v>
      </c>
      <c r="Z734" s="40">
        <v>347</v>
      </c>
      <c r="AA734" s="40">
        <v>496.21000000000004</v>
      </c>
    </row>
    <row r="735" spans="1:27" ht="18" customHeight="1" x14ac:dyDescent="0.25">
      <c r="A735" s="2">
        <v>2024</v>
      </c>
      <c r="B735" s="2" t="s">
        <v>0</v>
      </c>
      <c r="C735" s="2" t="s">
        <v>32</v>
      </c>
      <c r="D735" s="6" t="s">
        <v>32</v>
      </c>
      <c r="E735" s="7">
        <v>3</v>
      </c>
      <c r="F735" s="7">
        <v>6600</v>
      </c>
      <c r="G735" s="7">
        <v>7392</v>
      </c>
      <c r="H735" s="4">
        <v>1320</v>
      </c>
      <c r="I735" s="5" t="s">
        <v>42</v>
      </c>
      <c r="Q735" s="40" t="s">
        <v>98</v>
      </c>
      <c r="R735" s="40">
        <v>2020</v>
      </c>
      <c r="S735" s="40" t="s">
        <v>8</v>
      </c>
      <c r="T735" s="40" t="s">
        <v>101</v>
      </c>
      <c r="U735" s="40" t="s">
        <v>103</v>
      </c>
      <c r="V735" s="40" t="s">
        <v>104</v>
      </c>
      <c r="W735" s="40" t="s">
        <v>100</v>
      </c>
      <c r="X735" s="40" t="s">
        <v>102</v>
      </c>
      <c r="Y735" s="40" t="s">
        <v>105</v>
      </c>
      <c r="Z735" s="40">
        <v>134</v>
      </c>
      <c r="AA735" s="40">
        <v>191.62</v>
      </c>
    </row>
    <row r="736" spans="1:27" ht="18" customHeight="1" x14ac:dyDescent="0.25">
      <c r="A736" s="2">
        <v>2024</v>
      </c>
      <c r="B736" s="2" t="s">
        <v>0</v>
      </c>
      <c r="C736" s="2" t="s">
        <v>15</v>
      </c>
      <c r="D736" s="6" t="s">
        <v>27</v>
      </c>
      <c r="E736" s="7">
        <v>3</v>
      </c>
      <c r="F736" s="7">
        <v>4577.3</v>
      </c>
      <c r="G736" s="7">
        <v>5126.576</v>
      </c>
      <c r="H736" s="4">
        <v>915.46</v>
      </c>
      <c r="I736" s="5" t="s">
        <v>42</v>
      </c>
      <c r="Q736" s="40" t="s">
        <v>95</v>
      </c>
      <c r="R736" s="40">
        <v>2020</v>
      </c>
      <c r="S736" s="40" t="s">
        <v>8</v>
      </c>
      <c r="T736" s="40" t="s">
        <v>101</v>
      </c>
      <c r="U736" s="40" t="s">
        <v>103</v>
      </c>
      <c r="V736" s="40" t="s">
        <v>104</v>
      </c>
      <c r="W736" s="40" t="s">
        <v>100</v>
      </c>
      <c r="X736" s="40" t="s">
        <v>102</v>
      </c>
      <c r="Y736" s="40" t="s">
        <v>105</v>
      </c>
      <c r="Z736" s="40">
        <v>182</v>
      </c>
      <c r="AA736" s="40">
        <v>260.26</v>
      </c>
    </row>
    <row r="737" spans="1:27" ht="18" customHeight="1" x14ac:dyDescent="0.25">
      <c r="A737" s="2">
        <v>2024</v>
      </c>
      <c r="B737" s="2" t="s">
        <v>1</v>
      </c>
      <c r="C737" s="2" t="s">
        <v>14</v>
      </c>
      <c r="D737" s="3" t="s">
        <v>36</v>
      </c>
      <c r="E737" s="4">
        <v>3566</v>
      </c>
      <c r="F737" s="4">
        <v>4577.3</v>
      </c>
      <c r="G737" s="4">
        <v>5126.576</v>
      </c>
      <c r="H737" s="4">
        <v>915.46</v>
      </c>
      <c r="I737" s="5" t="s">
        <v>42</v>
      </c>
      <c r="Q737" s="40" t="s">
        <v>95</v>
      </c>
      <c r="R737" s="40">
        <v>2020</v>
      </c>
      <c r="S737" s="40" t="s">
        <v>8</v>
      </c>
      <c r="T737" s="40" t="s">
        <v>101</v>
      </c>
      <c r="U737" s="40" t="s">
        <v>103</v>
      </c>
      <c r="V737" s="40" t="s">
        <v>104</v>
      </c>
      <c r="W737" s="40" t="s">
        <v>100</v>
      </c>
      <c r="X737" s="40" t="s">
        <v>102</v>
      </c>
      <c r="Y737" s="40" t="s">
        <v>105</v>
      </c>
      <c r="Z737" s="40">
        <v>136</v>
      </c>
      <c r="AA737" s="40">
        <v>194.48</v>
      </c>
    </row>
    <row r="738" spans="1:27" ht="18" customHeight="1" x14ac:dyDescent="0.25">
      <c r="A738" s="2">
        <v>2024</v>
      </c>
      <c r="B738" s="2" t="s">
        <v>1</v>
      </c>
      <c r="C738" s="2" t="s">
        <v>14</v>
      </c>
      <c r="D738" s="3" t="s">
        <v>37</v>
      </c>
      <c r="E738" s="4">
        <v>2498</v>
      </c>
      <c r="F738" s="4">
        <v>8000</v>
      </c>
      <c r="G738" s="4">
        <v>8960</v>
      </c>
      <c r="H738" s="4">
        <v>1600</v>
      </c>
      <c r="I738" s="5" t="s">
        <v>42</v>
      </c>
      <c r="Q738" s="40" t="s">
        <v>88</v>
      </c>
      <c r="R738" s="40">
        <v>2020</v>
      </c>
      <c r="S738" s="40" t="s">
        <v>8</v>
      </c>
      <c r="T738" s="40" t="s">
        <v>101</v>
      </c>
      <c r="U738" s="40" t="s">
        <v>103</v>
      </c>
      <c r="V738" s="40" t="s">
        <v>104</v>
      </c>
      <c r="W738" s="40" t="s">
        <v>100</v>
      </c>
      <c r="X738" s="40" t="s">
        <v>102</v>
      </c>
      <c r="Y738" s="40" t="s">
        <v>105</v>
      </c>
      <c r="Z738" s="40">
        <v>178</v>
      </c>
      <c r="AA738" s="40">
        <v>254.54</v>
      </c>
    </row>
    <row r="739" spans="1:27" ht="18" customHeight="1" x14ac:dyDescent="0.25">
      <c r="A739" s="2">
        <v>2024</v>
      </c>
      <c r="B739" s="2" t="s">
        <v>1</v>
      </c>
      <c r="C739" s="2" t="s">
        <v>13</v>
      </c>
      <c r="D739" s="3" t="s">
        <v>35</v>
      </c>
      <c r="E739" s="4">
        <v>1245</v>
      </c>
      <c r="F739" s="4">
        <v>4577.2</v>
      </c>
      <c r="G739" s="4">
        <v>5126.4639999999999</v>
      </c>
      <c r="H739" s="4">
        <v>915.44</v>
      </c>
      <c r="I739" s="5" t="s">
        <v>42</v>
      </c>
      <c r="Q739" s="40" t="s">
        <v>97</v>
      </c>
      <c r="R739" s="40">
        <v>2020</v>
      </c>
      <c r="S739" s="40" t="s">
        <v>8</v>
      </c>
      <c r="T739" s="40" t="s">
        <v>101</v>
      </c>
      <c r="U739" s="40" t="s">
        <v>103</v>
      </c>
      <c r="V739" s="40" t="s">
        <v>104</v>
      </c>
      <c r="W739" s="40" t="s">
        <v>100</v>
      </c>
      <c r="X739" s="40" t="s">
        <v>102</v>
      </c>
      <c r="Y739" s="40" t="s">
        <v>105</v>
      </c>
      <c r="Z739" s="40">
        <v>352</v>
      </c>
      <c r="AA739" s="40">
        <v>503.36</v>
      </c>
    </row>
    <row r="740" spans="1:27" ht="18" customHeight="1" x14ac:dyDescent="0.25">
      <c r="A740" s="2">
        <v>2024</v>
      </c>
      <c r="B740" s="2" t="s">
        <v>1</v>
      </c>
      <c r="C740" s="2" t="s">
        <v>38</v>
      </c>
      <c r="D740" s="6" t="s">
        <v>30</v>
      </c>
      <c r="E740" s="7">
        <v>644</v>
      </c>
      <c r="F740" s="7">
        <v>5743.5</v>
      </c>
      <c r="G740" s="7">
        <v>6432.72</v>
      </c>
      <c r="H740" s="4">
        <v>1148.7</v>
      </c>
      <c r="I740" s="5" t="s">
        <v>42</v>
      </c>
      <c r="Q740" s="40" t="s">
        <v>95</v>
      </c>
      <c r="R740" s="40">
        <v>2020</v>
      </c>
      <c r="S740" s="40" t="s">
        <v>8</v>
      </c>
      <c r="T740" s="40" t="s">
        <v>101</v>
      </c>
      <c r="U740" s="40" t="s">
        <v>103</v>
      </c>
      <c r="V740" s="40" t="s">
        <v>104</v>
      </c>
      <c r="W740" s="40" t="s">
        <v>100</v>
      </c>
      <c r="X740" s="40" t="s">
        <v>102</v>
      </c>
      <c r="Y740" s="40" t="s">
        <v>105</v>
      </c>
      <c r="Z740" s="40">
        <v>817</v>
      </c>
      <c r="AA740" s="40">
        <v>1168.31</v>
      </c>
    </row>
    <row r="741" spans="1:27" ht="18" customHeight="1" x14ac:dyDescent="0.25">
      <c r="A741" s="2">
        <v>2024</v>
      </c>
      <c r="B741" s="2" t="s">
        <v>1</v>
      </c>
      <c r="C741" s="2" t="s">
        <v>12</v>
      </c>
      <c r="D741" s="6" t="s">
        <v>29</v>
      </c>
      <c r="E741" s="7">
        <v>643</v>
      </c>
      <c r="F741" s="7">
        <v>7000</v>
      </c>
      <c r="G741" s="7">
        <v>7840</v>
      </c>
      <c r="H741" s="4">
        <v>1400</v>
      </c>
      <c r="I741" s="5" t="s">
        <v>42</v>
      </c>
      <c r="Q741" s="40" t="s">
        <v>97</v>
      </c>
      <c r="R741" s="40">
        <v>2020</v>
      </c>
      <c r="S741" s="40" t="s">
        <v>8</v>
      </c>
      <c r="T741" s="40" t="s">
        <v>101</v>
      </c>
      <c r="U741" s="40" t="s">
        <v>103</v>
      </c>
      <c r="V741" s="40" t="s">
        <v>104</v>
      </c>
      <c r="W741" s="40" t="s">
        <v>100</v>
      </c>
      <c r="X741" s="40" t="s">
        <v>102</v>
      </c>
      <c r="Y741" s="40" t="s">
        <v>105</v>
      </c>
      <c r="Z741" s="40">
        <v>850</v>
      </c>
      <c r="AA741" s="40">
        <v>1215.5</v>
      </c>
    </row>
    <row r="742" spans="1:27" ht="18" customHeight="1" x14ac:dyDescent="0.25">
      <c r="A742" s="2">
        <v>2024</v>
      </c>
      <c r="B742" s="2" t="s">
        <v>1</v>
      </c>
      <c r="C742" s="2" t="s">
        <v>38</v>
      </c>
      <c r="D742" s="6" t="s">
        <v>31</v>
      </c>
      <c r="E742" s="7">
        <v>455</v>
      </c>
      <c r="F742" s="7">
        <v>4578.6000000000004</v>
      </c>
      <c r="G742" s="7">
        <v>5128.0320000000002</v>
      </c>
      <c r="H742" s="4">
        <v>915.72000000000014</v>
      </c>
      <c r="I742" s="5" t="s">
        <v>42</v>
      </c>
      <c r="Q742" s="40" t="s">
        <v>97</v>
      </c>
      <c r="R742" s="40">
        <v>2020</v>
      </c>
      <c r="S742" s="40" t="s">
        <v>8</v>
      </c>
      <c r="T742" s="40" t="s">
        <v>101</v>
      </c>
      <c r="U742" s="40" t="s">
        <v>103</v>
      </c>
      <c r="V742" s="40" t="s">
        <v>104</v>
      </c>
      <c r="W742" s="40" t="s">
        <v>100</v>
      </c>
      <c r="X742" s="40" t="s">
        <v>102</v>
      </c>
      <c r="Y742" s="40" t="s">
        <v>105</v>
      </c>
      <c r="Z742" s="40">
        <v>903</v>
      </c>
      <c r="AA742" s="40">
        <v>1291.29</v>
      </c>
    </row>
    <row r="743" spans="1:27" ht="18" customHeight="1" x14ac:dyDescent="0.25">
      <c r="A743" s="2">
        <v>2024</v>
      </c>
      <c r="B743" s="2" t="s">
        <v>1</v>
      </c>
      <c r="C743" s="2" t="s">
        <v>12</v>
      </c>
      <c r="D743" s="6" t="s">
        <v>28</v>
      </c>
      <c r="E743" s="8">
        <v>345</v>
      </c>
      <c r="F743" s="8">
        <v>7000</v>
      </c>
      <c r="G743" s="8">
        <v>7840</v>
      </c>
      <c r="H743" s="4">
        <v>1400</v>
      </c>
      <c r="I743" s="5" t="s">
        <v>42</v>
      </c>
      <c r="Q743" s="40" t="s">
        <v>97</v>
      </c>
      <c r="R743" s="40">
        <v>2020</v>
      </c>
      <c r="S743" s="40" t="s">
        <v>8</v>
      </c>
      <c r="T743" s="40" t="s">
        <v>101</v>
      </c>
      <c r="U743" s="40" t="s">
        <v>103</v>
      </c>
      <c r="V743" s="40" t="s">
        <v>104</v>
      </c>
      <c r="W743" s="40" t="s">
        <v>100</v>
      </c>
      <c r="X743" s="40" t="s">
        <v>102</v>
      </c>
      <c r="Y743" s="40" t="s">
        <v>105</v>
      </c>
      <c r="Z743" s="40">
        <v>856</v>
      </c>
      <c r="AA743" s="40">
        <v>526.24</v>
      </c>
    </row>
    <row r="744" spans="1:27" ht="18" customHeight="1" x14ac:dyDescent="0.25">
      <c r="A744" s="2">
        <v>2024</v>
      </c>
      <c r="B744" s="2" t="s">
        <v>1</v>
      </c>
      <c r="C744" s="2" t="s">
        <v>13</v>
      </c>
      <c r="D744" s="3" t="s">
        <v>33</v>
      </c>
      <c r="E744" s="4">
        <v>122</v>
      </c>
      <c r="F744" s="4">
        <v>100</v>
      </c>
      <c r="G744" s="4">
        <v>112</v>
      </c>
      <c r="H744" s="4">
        <v>20</v>
      </c>
      <c r="I744" s="5" t="s">
        <v>42</v>
      </c>
      <c r="Q744" s="40" t="s">
        <v>95</v>
      </c>
      <c r="R744" s="40">
        <v>2020</v>
      </c>
      <c r="S744" s="40" t="s">
        <v>8</v>
      </c>
      <c r="T744" s="40" t="s">
        <v>101</v>
      </c>
      <c r="U744" s="40" t="s">
        <v>103</v>
      </c>
      <c r="V744" s="40" t="s">
        <v>104</v>
      </c>
      <c r="W744" s="40" t="s">
        <v>100</v>
      </c>
      <c r="X744" s="40" t="s">
        <v>102</v>
      </c>
      <c r="Y744" s="40" t="s">
        <v>105</v>
      </c>
      <c r="Z744" s="40">
        <v>183</v>
      </c>
      <c r="AA744" s="40">
        <v>526.24</v>
      </c>
    </row>
    <row r="745" spans="1:27" ht="18" customHeight="1" x14ac:dyDescent="0.25">
      <c r="A745" s="2">
        <v>2024</v>
      </c>
      <c r="B745" s="2" t="s">
        <v>1</v>
      </c>
      <c r="C745" s="2" t="s">
        <v>15</v>
      </c>
      <c r="D745" s="6" t="s">
        <v>26</v>
      </c>
      <c r="E745" s="7">
        <v>78</v>
      </c>
      <c r="F745" s="7">
        <v>4577.2</v>
      </c>
      <c r="G745" s="7">
        <v>5126.4639999999999</v>
      </c>
      <c r="H745" s="4">
        <v>915.44</v>
      </c>
      <c r="I745" s="5" t="s">
        <v>42</v>
      </c>
      <c r="Q745" s="40" t="s">
        <v>95</v>
      </c>
      <c r="R745" s="40">
        <v>2020</v>
      </c>
      <c r="S745" s="40" t="s">
        <v>8</v>
      </c>
      <c r="T745" s="40" t="s">
        <v>101</v>
      </c>
      <c r="U745" s="40" t="s">
        <v>103</v>
      </c>
      <c r="V745" s="40" t="s">
        <v>104</v>
      </c>
      <c r="W745" s="40" t="s">
        <v>100</v>
      </c>
      <c r="X745" s="40" t="s">
        <v>102</v>
      </c>
      <c r="Y745" s="40" t="s">
        <v>105</v>
      </c>
      <c r="Z745" s="40">
        <v>351</v>
      </c>
      <c r="AA745" s="40">
        <v>501.93</v>
      </c>
    </row>
    <row r="746" spans="1:27" ht="18" customHeight="1" x14ac:dyDescent="0.25">
      <c r="A746" s="2">
        <v>2024</v>
      </c>
      <c r="B746" s="2" t="s">
        <v>1</v>
      </c>
      <c r="C746" s="2" t="s">
        <v>15</v>
      </c>
      <c r="D746" s="6" t="s">
        <v>24</v>
      </c>
      <c r="E746" s="7">
        <v>76</v>
      </c>
      <c r="F746" s="7">
        <v>4576.8999999999996</v>
      </c>
      <c r="G746" s="7">
        <v>5126.1279999999997</v>
      </c>
      <c r="H746" s="4">
        <v>915.38</v>
      </c>
      <c r="I746" s="5" t="s">
        <v>42</v>
      </c>
      <c r="Q746" s="40" t="s">
        <v>97</v>
      </c>
      <c r="R746" s="40">
        <v>2020</v>
      </c>
      <c r="S746" s="40" t="s">
        <v>8</v>
      </c>
      <c r="T746" s="40" t="s">
        <v>101</v>
      </c>
      <c r="U746" s="40" t="s">
        <v>103</v>
      </c>
      <c r="V746" s="40" t="s">
        <v>104</v>
      </c>
      <c r="W746" s="40" t="s">
        <v>100</v>
      </c>
      <c r="X746" s="40" t="s">
        <v>102</v>
      </c>
      <c r="Y746" s="40" t="s">
        <v>105</v>
      </c>
      <c r="Z746" s="40">
        <v>133</v>
      </c>
      <c r="AA746" s="40">
        <v>190.19</v>
      </c>
    </row>
    <row r="747" spans="1:27" ht="18" customHeight="1" x14ac:dyDescent="0.25">
      <c r="A747" s="2">
        <v>2024</v>
      </c>
      <c r="B747" s="2" t="s">
        <v>1</v>
      </c>
      <c r="C747" s="2" t="s">
        <v>15</v>
      </c>
      <c r="D747" s="6" t="s">
        <v>25</v>
      </c>
      <c r="E747" s="7">
        <v>46</v>
      </c>
      <c r="F747" s="7">
        <v>200</v>
      </c>
      <c r="G747" s="7">
        <v>224</v>
      </c>
      <c r="H747" s="4">
        <v>40</v>
      </c>
      <c r="I747" s="5" t="s">
        <v>42</v>
      </c>
      <c r="Q747" s="40" t="s">
        <v>88</v>
      </c>
      <c r="R747" s="40">
        <v>2020</v>
      </c>
      <c r="S747" s="40" t="s">
        <v>8</v>
      </c>
      <c r="T747" s="40" t="s">
        <v>101</v>
      </c>
      <c r="U747" s="40" t="s">
        <v>103</v>
      </c>
      <c r="V747" s="40" t="s">
        <v>104</v>
      </c>
      <c r="W747" s="40" t="s">
        <v>100</v>
      </c>
      <c r="X747" s="40" t="s">
        <v>102</v>
      </c>
      <c r="Y747" s="40" t="s">
        <v>105</v>
      </c>
      <c r="Z747" s="40">
        <v>181</v>
      </c>
      <c r="AA747" s="40">
        <v>258.83</v>
      </c>
    </row>
    <row r="748" spans="1:27" ht="18" customHeight="1" x14ac:dyDescent="0.25">
      <c r="A748" s="2">
        <v>2024</v>
      </c>
      <c r="B748" s="2" t="s">
        <v>1</v>
      </c>
      <c r="C748" s="2" t="s">
        <v>15</v>
      </c>
      <c r="D748" s="6" t="s">
        <v>23</v>
      </c>
      <c r="E748" s="7">
        <v>34</v>
      </c>
      <c r="F748" s="7">
        <v>4576.8</v>
      </c>
      <c r="G748" s="7">
        <v>5126.0160000000005</v>
      </c>
      <c r="H748" s="4">
        <v>915.36000000000013</v>
      </c>
      <c r="I748" s="5" t="s">
        <v>42</v>
      </c>
      <c r="Q748" s="40" t="s">
        <v>95</v>
      </c>
      <c r="R748" s="40">
        <v>2020</v>
      </c>
      <c r="S748" s="40" t="s">
        <v>8</v>
      </c>
      <c r="T748" s="40" t="s">
        <v>101</v>
      </c>
      <c r="U748" s="40" t="s">
        <v>103</v>
      </c>
      <c r="V748" s="40" t="s">
        <v>104</v>
      </c>
      <c r="W748" s="40" t="s">
        <v>100</v>
      </c>
      <c r="X748" s="40" t="s">
        <v>102</v>
      </c>
      <c r="Y748" s="40" t="s">
        <v>105</v>
      </c>
      <c r="Z748" s="40">
        <v>355</v>
      </c>
      <c r="AA748" s="40">
        <v>507.65</v>
      </c>
    </row>
    <row r="749" spans="1:27" ht="18" customHeight="1" x14ac:dyDescent="0.25">
      <c r="A749" s="2">
        <v>2024</v>
      </c>
      <c r="B749" s="2" t="s">
        <v>1</v>
      </c>
      <c r="C749" s="2" t="s">
        <v>13</v>
      </c>
      <c r="D749" s="3" t="s">
        <v>34</v>
      </c>
      <c r="E749" s="4">
        <v>7</v>
      </c>
      <c r="F749" s="4">
        <v>200</v>
      </c>
      <c r="G749" s="4">
        <v>224</v>
      </c>
      <c r="H749" s="4">
        <v>40</v>
      </c>
      <c r="I749" s="5" t="s">
        <v>42</v>
      </c>
      <c r="Q749" s="40" t="s">
        <v>97</v>
      </c>
      <c r="R749" s="40">
        <v>2020</v>
      </c>
      <c r="S749" s="40" t="s">
        <v>8</v>
      </c>
      <c r="T749" s="40" t="s">
        <v>101</v>
      </c>
      <c r="U749" s="40" t="s">
        <v>103</v>
      </c>
      <c r="V749" s="40" t="s">
        <v>104</v>
      </c>
      <c r="W749" s="40" t="s">
        <v>100</v>
      </c>
      <c r="X749" s="40" t="s">
        <v>102</v>
      </c>
      <c r="Y749" s="40" t="s">
        <v>105</v>
      </c>
      <c r="Z749" s="40">
        <v>859</v>
      </c>
      <c r="AA749" s="40">
        <v>1228.3699999999999</v>
      </c>
    </row>
    <row r="750" spans="1:27" ht="18" customHeight="1" x14ac:dyDescent="0.25">
      <c r="A750" s="2">
        <v>2024</v>
      </c>
      <c r="B750" s="2" t="s">
        <v>1</v>
      </c>
      <c r="C750" s="2" t="s">
        <v>15</v>
      </c>
      <c r="D750" s="6" t="s">
        <v>27</v>
      </c>
      <c r="E750" s="7">
        <v>3</v>
      </c>
      <c r="F750" s="7">
        <v>4577.3</v>
      </c>
      <c r="G750" s="7">
        <v>5126.576</v>
      </c>
      <c r="H750" s="4">
        <v>915.46</v>
      </c>
      <c r="I750" s="5" t="s">
        <v>42</v>
      </c>
      <c r="Q750" s="40" t="s">
        <v>98</v>
      </c>
      <c r="R750" s="40">
        <v>2020</v>
      </c>
      <c r="S750" s="40" t="s">
        <v>8</v>
      </c>
      <c r="T750" s="40" t="s">
        <v>101</v>
      </c>
      <c r="U750" s="40" t="s">
        <v>103</v>
      </c>
      <c r="V750" s="40" t="s">
        <v>104</v>
      </c>
      <c r="W750" s="40" t="s">
        <v>100</v>
      </c>
      <c r="X750" s="40" t="s">
        <v>102</v>
      </c>
      <c r="Y750" s="40" t="s">
        <v>105</v>
      </c>
      <c r="Z750" s="40">
        <v>353</v>
      </c>
      <c r="AA750" s="40">
        <v>504.78999999999996</v>
      </c>
    </row>
    <row r="751" spans="1:27" ht="18" customHeight="1" x14ac:dyDescent="0.25">
      <c r="A751" s="2">
        <v>2024</v>
      </c>
      <c r="B751" s="2" t="s">
        <v>1</v>
      </c>
      <c r="C751" s="2" t="s">
        <v>32</v>
      </c>
      <c r="D751" s="6" t="s">
        <v>32</v>
      </c>
      <c r="E751" s="7">
        <v>2</v>
      </c>
      <c r="F751" s="7">
        <v>6600</v>
      </c>
      <c r="G751" s="7">
        <v>7392</v>
      </c>
      <c r="H751" s="4">
        <v>1320</v>
      </c>
      <c r="I751" s="5" t="s">
        <v>42</v>
      </c>
      <c r="Q751" s="40" t="s">
        <v>88</v>
      </c>
      <c r="R751" s="40">
        <v>2020</v>
      </c>
      <c r="S751" s="40" t="s">
        <v>2</v>
      </c>
      <c r="T751" s="40" t="s">
        <v>89</v>
      </c>
      <c r="U751" s="40" t="s">
        <v>103</v>
      </c>
      <c r="V751" s="40" t="s">
        <v>91</v>
      </c>
      <c r="W751" s="40" t="s">
        <v>100</v>
      </c>
      <c r="X751" s="40" t="s">
        <v>102</v>
      </c>
      <c r="Y751" s="40" t="s">
        <v>96</v>
      </c>
      <c r="Z751" s="40">
        <v>364</v>
      </c>
      <c r="AA751" s="40">
        <v>520.52</v>
      </c>
    </row>
    <row r="752" spans="1:27" ht="18" customHeight="1" x14ac:dyDescent="0.25">
      <c r="A752" s="2">
        <v>2024</v>
      </c>
      <c r="B752" s="2" t="s">
        <v>2</v>
      </c>
      <c r="C752" s="2" t="s">
        <v>14</v>
      </c>
      <c r="D752" s="3" t="s">
        <v>36</v>
      </c>
      <c r="E752" s="4">
        <v>3566</v>
      </c>
      <c r="F752" s="4">
        <v>4577.3</v>
      </c>
      <c r="G752" s="4">
        <v>5126.576</v>
      </c>
      <c r="H752" s="4">
        <v>915.46</v>
      </c>
      <c r="I752" s="5" t="s">
        <v>42</v>
      </c>
      <c r="Q752" s="40" t="s">
        <v>95</v>
      </c>
      <c r="R752" s="40">
        <v>2020</v>
      </c>
      <c r="S752" s="40" t="s">
        <v>2</v>
      </c>
      <c r="T752" s="40" t="s">
        <v>89</v>
      </c>
      <c r="U752" s="40" t="s">
        <v>103</v>
      </c>
      <c r="V752" s="40" t="s">
        <v>91</v>
      </c>
      <c r="W752" s="40" t="s">
        <v>100</v>
      </c>
      <c r="X752" s="40" t="s">
        <v>102</v>
      </c>
      <c r="Y752" s="40" t="s">
        <v>94</v>
      </c>
      <c r="Z752" s="40">
        <v>358</v>
      </c>
      <c r="AA752" s="40">
        <v>511.94</v>
      </c>
    </row>
    <row r="753" spans="1:27" ht="18" customHeight="1" x14ac:dyDescent="0.25">
      <c r="A753" s="2">
        <v>2024</v>
      </c>
      <c r="B753" s="2" t="s">
        <v>2</v>
      </c>
      <c r="C753" s="2" t="s">
        <v>14</v>
      </c>
      <c r="D753" s="3" t="s">
        <v>37</v>
      </c>
      <c r="E753" s="4">
        <v>2498</v>
      </c>
      <c r="F753" s="4">
        <v>8000</v>
      </c>
      <c r="G753" s="4">
        <v>8960</v>
      </c>
      <c r="H753" s="4">
        <v>1600</v>
      </c>
      <c r="I753" s="5" t="s">
        <v>42</v>
      </c>
      <c r="Q753" s="40" t="s">
        <v>88</v>
      </c>
      <c r="R753" s="40">
        <v>2020</v>
      </c>
      <c r="S753" s="40" t="s">
        <v>2</v>
      </c>
      <c r="T753" s="40" t="s">
        <v>89</v>
      </c>
      <c r="U753" s="40" t="s">
        <v>103</v>
      </c>
      <c r="V753" s="40" t="s">
        <v>91</v>
      </c>
      <c r="W753" s="40" t="s">
        <v>100</v>
      </c>
      <c r="X753" s="40" t="s">
        <v>102</v>
      </c>
      <c r="Y753" s="40" t="s">
        <v>96</v>
      </c>
      <c r="Z753" s="40">
        <v>367</v>
      </c>
      <c r="AA753" s="40">
        <v>524.80999999999995</v>
      </c>
    </row>
    <row r="754" spans="1:27" ht="18" customHeight="1" x14ac:dyDescent="0.25">
      <c r="A754" s="2">
        <v>2024</v>
      </c>
      <c r="B754" s="2" t="s">
        <v>2</v>
      </c>
      <c r="C754" s="2" t="s">
        <v>13</v>
      </c>
      <c r="D754" s="3" t="s">
        <v>35</v>
      </c>
      <c r="E754" s="4">
        <v>1245</v>
      </c>
      <c r="F754" s="4">
        <v>4577.2</v>
      </c>
      <c r="G754" s="4">
        <v>5126.4639999999999</v>
      </c>
      <c r="H754" s="4">
        <v>915.44</v>
      </c>
      <c r="I754" s="5" t="s">
        <v>42</v>
      </c>
      <c r="Q754" s="40" t="s">
        <v>99</v>
      </c>
      <c r="R754" s="40">
        <v>2020</v>
      </c>
      <c r="S754" s="40" t="s">
        <v>2</v>
      </c>
      <c r="T754" s="40" t="s">
        <v>89</v>
      </c>
      <c r="U754" s="40" t="s">
        <v>103</v>
      </c>
      <c r="V754" s="40" t="s">
        <v>91</v>
      </c>
      <c r="W754" s="40" t="s">
        <v>100</v>
      </c>
      <c r="X754" s="40" t="s">
        <v>102</v>
      </c>
      <c r="Y754" s="40" t="s">
        <v>94</v>
      </c>
      <c r="Z754" s="40">
        <v>361</v>
      </c>
      <c r="AA754" s="40">
        <v>516.23</v>
      </c>
    </row>
    <row r="755" spans="1:27" ht="18" customHeight="1" x14ac:dyDescent="0.25">
      <c r="A755" s="2">
        <v>2024</v>
      </c>
      <c r="B755" s="2" t="s">
        <v>2</v>
      </c>
      <c r="C755" s="2" t="s">
        <v>38</v>
      </c>
      <c r="D755" s="6" t="s">
        <v>30</v>
      </c>
      <c r="E755" s="7">
        <v>644</v>
      </c>
      <c r="F755" s="7">
        <v>5743.5</v>
      </c>
      <c r="G755" s="7">
        <v>6432.72</v>
      </c>
      <c r="H755" s="4">
        <v>1148.7</v>
      </c>
      <c r="I755" s="5" t="s">
        <v>40</v>
      </c>
      <c r="Q755" s="40" t="s">
        <v>88</v>
      </c>
      <c r="R755" s="40">
        <v>2020</v>
      </c>
      <c r="S755" s="40" t="s">
        <v>2</v>
      </c>
      <c r="T755" s="40" t="s">
        <v>89</v>
      </c>
      <c r="U755" s="40" t="s">
        <v>103</v>
      </c>
      <c r="V755" s="40" t="s">
        <v>104</v>
      </c>
      <c r="W755" s="40" t="s">
        <v>100</v>
      </c>
      <c r="X755" s="40" t="s">
        <v>102</v>
      </c>
      <c r="Y755" s="40" t="s">
        <v>94</v>
      </c>
      <c r="Z755" s="40">
        <v>355</v>
      </c>
      <c r="AA755" s="40">
        <v>507.65</v>
      </c>
    </row>
    <row r="756" spans="1:27" ht="18" customHeight="1" x14ac:dyDescent="0.25">
      <c r="A756" s="2">
        <v>2024</v>
      </c>
      <c r="B756" s="2" t="s">
        <v>2</v>
      </c>
      <c r="C756" s="2" t="s">
        <v>12</v>
      </c>
      <c r="D756" s="6" t="s">
        <v>29</v>
      </c>
      <c r="E756" s="7">
        <v>643</v>
      </c>
      <c r="F756" s="7">
        <v>7000</v>
      </c>
      <c r="G756" s="7">
        <v>7840</v>
      </c>
      <c r="H756" s="4">
        <v>1400</v>
      </c>
      <c r="I756" s="5" t="s">
        <v>40</v>
      </c>
      <c r="Q756" s="40" t="s">
        <v>98</v>
      </c>
      <c r="R756" s="40">
        <v>2020</v>
      </c>
      <c r="S756" s="40" t="s">
        <v>1</v>
      </c>
      <c r="T756" s="40" t="s">
        <v>101</v>
      </c>
      <c r="U756" s="40" t="s">
        <v>103</v>
      </c>
      <c r="V756" s="40" t="s">
        <v>91</v>
      </c>
      <c r="W756" s="40" t="s">
        <v>92</v>
      </c>
      <c r="X756" s="40" t="s">
        <v>102</v>
      </c>
      <c r="Y756" s="40" t="s">
        <v>96</v>
      </c>
      <c r="Z756" s="40">
        <v>780</v>
      </c>
      <c r="AA756" s="40">
        <v>1115.4000000000001</v>
      </c>
    </row>
    <row r="757" spans="1:27" ht="18" customHeight="1" x14ac:dyDescent="0.25">
      <c r="A757" s="2">
        <v>2024</v>
      </c>
      <c r="B757" s="2" t="s">
        <v>2</v>
      </c>
      <c r="C757" s="2" t="s">
        <v>38</v>
      </c>
      <c r="D757" s="6" t="s">
        <v>31</v>
      </c>
      <c r="E757" s="7">
        <v>455</v>
      </c>
      <c r="F757" s="7">
        <v>4578.6000000000004</v>
      </c>
      <c r="G757" s="7">
        <v>5128.0320000000002</v>
      </c>
      <c r="H757" s="4">
        <v>915.72000000000014</v>
      </c>
      <c r="I757" s="5" t="s">
        <v>40</v>
      </c>
      <c r="Q757" s="40" t="s">
        <v>97</v>
      </c>
      <c r="R757" s="40">
        <v>2020</v>
      </c>
      <c r="S757" s="40" t="s">
        <v>1</v>
      </c>
      <c r="T757" s="40" t="s">
        <v>101</v>
      </c>
      <c r="U757" s="40" t="s">
        <v>103</v>
      </c>
      <c r="V757" s="40" t="s">
        <v>91</v>
      </c>
      <c r="W757" s="40" t="s">
        <v>92</v>
      </c>
      <c r="X757" s="40" t="s">
        <v>102</v>
      </c>
      <c r="Y757" s="40" t="s">
        <v>96</v>
      </c>
      <c r="Z757" s="40">
        <v>781</v>
      </c>
      <c r="AA757" s="40">
        <v>1116.83</v>
      </c>
    </row>
    <row r="758" spans="1:27" ht="18" customHeight="1" x14ac:dyDescent="0.25">
      <c r="A758" s="2">
        <v>2024</v>
      </c>
      <c r="B758" s="2" t="s">
        <v>2</v>
      </c>
      <c r="C758" s="2" t="s">
        <v>12</v>
      </c>
      <c r="D758" s="6" t="s">
        <v>28</v>
      </c>
      <c r="E758" s="8">
        <v>345</v>
      </c>
      <c r="F758" s="8">
        <v>7000</v>
      </c>
      <c r="G758" s="8">
        <v>7840</v>
      </c>
      <c r="H758" s="4">
        <v>1400</v>
      </c>
      <c r="I758" s="5" t="s">
        <v>40</v>
      </c>
      <c r="Q758" s="40" t="s">
        <v>88</v>
      </c>
      <c r="R758" s="40">
        <v>2020</v>
      </c>
      <c r="S758" s="40" t="s">
        <v>1</v>
      </c>
      <c r="T758" s="40" t="s">
        <v>101</v>
      </c>
      <c r="U758" s="40" t="s">
        <v>103</v>
      </c>
      <c r="V758" s="40" t="s">
        <v>91</v>
      </c>
      <c r="W758" s="40" t="s">
        <v>92</v>
      </c>
      <c r="X758" s="40" t="s">
        <v>102</v>
      </c>
      <c r="Y758" s="40" t="s">
        <v>96</v>
      </c>
      <c r="Z758" s="40">
        <v>782</v>
      </c>
      <c r="AA758" s="40">
        <v>1118.26</v>
      </c>
    </row>
    <row r="759" spans="1:27" ht="18" customHeight="1" x14ac:dyDescent="0.25">
      <c r="A759" s="2">
        <v>2024</v>
      </c>
      <c r="B759" s="2" t="s">
        <v>2</v>
      </c>
      <c r="C759" s="2" t="s">
        <v>13</v>
      </c>
      <c r="D759" s="3" t="s">
        <v>33</v>
      </c>
      <c r="E759" s="4">
        <v>122</v>
      </c>
      <c r="F759" s="4">
        <v>100</v>
      </c>
      <c r="G759" s="4">
        <v>112</v>
      </c>
      <c r="H759" s="4">
        <v>20</v>
      </c>
      <c r="I759" s="5" t="s">
        <v>40</v>
      </c>
      <c r="Q759" s="40" t="s">
        <v>95</v>
      </c>
      <c r="R759" s="40">
        <v>2020</v>
      </c>
      <c r="S759" s="40" t="s">
        <v>1</v>
      </c>
      <c r="T759" s="40" t="s">
        <v>101</v>
      </c>
      <c r="U759" s="40" t="s">
        <v>103</v>
      </c>
      <c r="V759" s="40" t="s">
        <v>91</v>
      </c>
      <c r="W759" s="40" t="s">
        <v>92</v>
      </c>
      <c r="X759" s="40" t="s">
        <v>102</v>
      </c>
      <c r="Y759" s="40" t="s">
        <v>96</v>
      </c>
      <c r="Z759" s="40">
        <v>820</v>
      </c>
      <c r="AA759" s="40">
        <v>526.24</v>
      </c>
    </row>
    <row r="760" spans="1:27" ht="18" customHeight="1" x14ac:dyDescent="0.25">
      <c r="A760" s="2">
        <v>2024</v>
      </c>
      <c r="B760" s="2" t="s">
        <v>2</v>
      </c>
      <c r="C760" s="2" t="s">
        <v>15</v>
      </c>
      <c r="D760" s="6" t="s">
        <v>26</v>
      </c>
      <c r="E760" s="7">
        <v>78</v>
      </c>
      <c r="F760" s="7">
        <v>4577.2</v>
      </c>
      <c r="G760" s="7">
        <v>5126.4639999999999</v>
      </c>
      <c r="H760" s="4">
        <v>915.44</v>
      </c>
      <c r="I760" s="5" t="s">
        <v>40</v>
      </c>
      <c r="Q760" s="40" t="s">
        <v>95</v>
      </c>
      <c r="R760" s="40">
        <v>2020</v>
      </c>
      <c r="S760" s="40" t="s">
        <v>1</v>
      </c>
      <c r="T760" s="40" t="s">
        <v>101</v>
      </c>
      <c r="U760" s="40" t="s">
        <v>103</v>
      </c>
      <c r="V760" s="40" t="s">
        <v>91</v>
      </c>
      <c r="W760" s="40" t="s">
        <v>92</v>
      </c>
      <c r="X760" s="40" t="s">
        <v>102</v>
      </c>
      <c r="Y760" s="40" t="s">
        <v>96</v>
      </c>
      <c r="Z760" s="40">
        <v>821</v>
      </c>
      <c r="AA760" s="40">
        <v>526.24</v>
      </c>
    </row>
    <row r="761" spans="1:27" ht="18" customHeight="1" x14ac:dyDescent="0.25">
      <c r="A761" s="2">
        <v>2024</v>
      </c>
      <c r="B761" s="2" t="s">
        <v>2</v>
      </c>
      <c r="C761" s="2" t="s">
        <v>15</v>
      </c>
      <c r="D761" s="6" t="s">
        <v>24</v>
      </c>
      <c r="E761" s="7">
        <v>76</v>
      </c>
      <c r="F761" s="7">
        <v>4576.8999999999996</v>
      </c>
      <c r="G761" s="7">
        <v>5126.1279999999997</v>
      </c>
      <c r="H761" s="4">
        <v>915.38</v>
      </c>
      <c r="I761" s="5" t="s">
        <v>40</v>
      </c>
      <c r="Q761" s="40" t="s">
        <v>97</v>
      </c>
      <c r="R761" s="40">
        <v>2020</v>
      </c>
      <c r="S761" s="40" t="s">
        <v>0</v>
      </c>
      <c r="T761" s="40" t="s">
        <v>101</v>
      </c>
      <c r="U761" s="40" t="s">
        <v>103</v>
      </c>
      <c r="V761" s="40" t="s">
        <v>91</v>
      </c>
      <c r="W761" s="40" t="s">
        <v>92</v>
      </c>
      <c r="X761" s="40" t="s">
        <v>102</v>
      </c>
      <c r="Y761" s="40" t="s">
        <v>94</v>
      </c>
      <c r="Z761" s="40">
        <v>362</v>
      </c>
      <c r="AA761" s="40">
        <v>517.66</v>
      </c>
    </row>
    <row r="762" spans="1:27" ht="18" customHeight="1" x14ac:dyDescent="0.25">
      <c r="A762" s="2">
        <v>2024</v>
      </c>
      <c r="B762" s="2" t="s">
        <v>2</v>
      </c>
      <c r="C762" s="2" t="s">
        <v>15</v>
      </c>
      <c r="D762" s="6" t="s">
        <v>25</v>
      </c>
      <c r="E762" s="7">
        <v>46</v>
      </c>
      <c r="F762" s="7">
        <v>200</v>
      </c>
      <c r="G762" s="7">
        <v>224</v>
      </c>
      <c r="H762" s="4">
        <v>40</v>
      </c>
      <c r="I762" s="5" t="s">
        <v>40</v>
      </c>
      <c r="Q762" s="40" t="s">
        <v>97</v>
      </c>
      <c r="R762" s="40">
        <v>2020</v>
      </c>
      <c r="S762" s="40" t="s">
        <v>0</v>
      </c>
      <c r="T762" s="40" t="s">
        <v>101</v>
      </c>
      <c r="U762" s="40" t="s">
        <v>103</v>
      </c>
      <c r="V762" s="40" t="s">
        <v>91</v>
      </c>
      <c r="W762" s="40" t="s">
        <v>92</v>
      </c>
      <c r="X762" s="40" t="s">
        <v>102</v>
      </c>
      <c r="Y762" s="40" t="s">
        <v>94</v>
      </c>
      <c r="Z762" s="40">
        <v>779</v>
      </c>
      <c r="AA762" s="40">
        <v>1113.97</v>
      </c>
    </row>
    <row r="763" spans="1:27" ht="18" customHeight="1" x14ac:dyDescent="0.25">
      <c r="A763" s="2">
        <v>2024</v>
      </c>
      <c r="B763" s="2" t="s">
        <v>2</v>
      </c>
      <c r="C763" s="2" t="s">
        <v>15</v>
      </c>
      <c r="D763" s="6" t="s">
        <v>23</v>
      </c>
      <c r="E763" s="7">
        <v>34</v>
      </c>
      <c r="F763" s="7">
        <v>4576.8</v>
      </c>
      <c r="G763" s="7">
        <v>5126.0160000000005</v>
      </c>
      <c r="H763" s="4">
        <v>915.36000000000013</v>
      </c>
      <c r="I763" s="5" t="s">
        <v>40</v>
      </c>
      <c r="Q763" s="40" t="s">
        <v>98</v>
      </c>
      <c r="R763" s="40">
        <v>2020</v>
      </c>
      <c r="S763" s="40" t="s">
        <v>0</v>
      </c>
      <c r="T763" s="40" t="s">
        <v>101</v>
      </c>
      <c r="U763" s="40" t="s">
        <v>103</v>
      </c>
      <c r="V763" s="40" t="s">
        <v>91</v>
      </c>
      <c r="W763" s="40" t="s">
        <v>92</v>
      </c>
      <c r="X763" s="40" t="s">
        <v>102</v>
      </c>
      <c r="Y763" s="40" t="s">
        <v>94</v>
      </c>
      <c r="Z763" s="40">
        <v>819</v>
      </c>
      <c r="AA763" s="40">
        <v>526.24</v>
      </c>
    </row>
    <row r="764" spans="1:27" ht="18" customHeight="1" x14ac:dyDescent="0.25">
      <c r="A764" s="2">
        <v>2024</v>
      </c>
      <c r="B764" s="2" t="s">
        <v>2</v>
      </c>
      <c r="C764" s="2" t="s">
        <v>13</v>
      </c>
      <c r="D764" s="3" t="s">
        <v>34</v>
      </c>
      <c r="E764" s="4">
        <v>7</v>
      </c>
      <c r="F764" s="4">
        <v>200</v>
      </c>
      <c r="G764" s="4">
        <v>224</v>
      </c>
      <c r="H764" s="4">
        <v>40</v>
      </c>
      <c r="I764" s="5" t="s">
        <v>40</v>
      </c>
      <c r="Q764" s="40" t="s">
        <v>98</v>
      </c>
      <c r="R764" s="40">
        <v>2020</v>
      </c>
      <c r="S764" s="40" t="s">
        <v>0</v>
      </c>
      <c r="T764" s="40" t="s">
        <v>101</v>
      </c>
      <c r="U764" s="40" t="s">
        <v>103</v>
      </c>
      <c r="V764" s="40" t="s">
        <v>91</v>
      </c>
      <c r="W764" s="40" t="s">
        <v>92</v>
      </c>
      <c r="X764" s="40" t="s">
        <v>102</v>
      </c>
      <c r="Y764" s="40" t="s">
        <v>94</v>
      </c>
      <c r="Z764" s="40">
        <v>361</v>
      </c>
      <c r="AA764" s="40">
        <v>516.23</v>
      </c>
    </row>
    <row r="765" spans="1:27" ht="18" customHeight="1" x14ac:dyDescent="0.25">
      <c r="A765" s="2">
        <v>2024</v>
      </c>
      <c r="B765" s="2" t="s">
        <v>2</v>
      </c>
      <c r="C765" s="2" t="s">
        <v>15</v>
      </c>
      <c r="D765" s="6" t="s">
        <v>27</v>
      </c>
      <c r="E765" s="7">
        <v>3</v>
      </c>
      <c r="F765" s="7">
        <v>4577.3</v>
      </c>
      <c r="G765" s="7">
        <v>5126.576</v>
      </c>
      <c r="H765" s="4">
        <v>915.46</v>
      </c>
      <c r="I765" s="5" t="s">
        <v>40</v>
      </c>
      <c r="Q765" s="40" t="s">
        <v>95</v>
      </c>
      <c r="R765" s="40">
        <v>2020</v>
      </c>
      <c r="S765" s="40" t="s">
        <v>2</v>
      </c>
      <c r="T765" s="40" t="s">
        <v>101</v>
      </c>
      <c r="U765" s="40" t="s">
        <v>103</v>
      </c>
      <c r="V765" s="40" t="s">
        <v>91</v>
      </c>
      <c r="W765" s="40" t="s">
        <v>92</v>
      </c>
      <c r="X765" s="40" t="s">
        <v>102</v>
      </c>
      <c r="Y765" s="40" t="s">
        <v>96</v>
      </c>
      <c r="Z765" s="40">
        <v>822</v>
      </c>
      <c r="AA765" s="40">
        <v>526.24</v>
      </c>
    </row>
    <row r="766" spans="1:27" ht="18" customHeight="1" x14ac:dyDescent="0.25">
      <c r="A766" s="2">
        <v>2024</v>
      </c>
      <c r="B766" s="2" t="s">
        <v>2</v>
      </c>
      <c r="C766" s="2" t="s">
        <v>32</v>
      </c>
      <c r="D766" s="6" t="s">
        <v>32</v>
      </c>
      <c r="E766" s="7">
        <v>2</v>
      </c>
      <c r="F766" s="7">
        <v>6600</v>
      </c>
      <c r="G766" s="7">
        <v>7392</v>
      </c>
      <c r="H766" s="4">
        <v>1320</v>
      </c>
      <c r="I766" s="5" t="s">
        <v>40</v>
      </c>
      <c r="Q766" s="40" t="s">
        <v>95</v>
      </c>
      <c r="R766" s="40">
        <v>2021</v>
      </c>
      <c r="S766" s="40" t="s">
        <v>11</v>
      </c>
      <c r="T766" s="40" t="s">
        <v>89</v>
      </c>
      <c r="U766" s="40" t="s">
        <v>90</v>
      </c>
      <c r="V766" s="40" t="s">
        <v>91</v>
      </c>
      <c r="W766" s="40" t="s">
        <v>100</v>
      </c>
      <c r="X766" s="40" t="s">
        <v>93</v>
      </c>
      <c r="Y766" s="40" t="s">
        <v>94</v>
      </c>
      <c r="Z766" s="40">
        <v>278</v>
      </c>
      <c r="AA766" s="40">
        <v>397.53999999999996</v>
      </c>
    </row>
    <row r="767" spans="1:27" ht="18" customHeight="1" x14ac:dyDescent="0.25">
      <c r="A767" s="2">
        <v>2024</v>
      </c>
      <c r="B767" s="2" t="s">
        <v>3</v>
      </c>
      <c r="C767" s="2" t="s">
        <v>14</v>
      </c>
      <c r="D767" s="3" t="s">
        <v>36</v>
      </c>
      <c r="E767" s="4">
        <v>3566</v>
      </c>
      <c r="F767" s="4">
        <v>4577.3</v>
      </c>
      <c r="G767" s="4">
        <v>5126.576</v>
      </c>
      <c r="H767" s="4">
        <v>915.46</v>
      </c>
      <c r="I767" s="5" t="s">
        <v>40</v>
      </c>
      <c r="Q767" s="40" t="s">
        <v>88</v>
      </c>
      <c r="R767" s="40">
        <v>2021</v>
      </c>
      <c r="S767" s="40" t="s">
        <v>11</v>
      </c>
      <c r="T767" s="40" t="s">
        <v>89</v>
      </c>
      <c r="U767" s="40" t="s">
        <v>90</v>
      </c>
      <c r="V767" s="40" t="s">
        <v>91</v>
      </c>
      <c r="W767" s="40" t="s">
        <v>100</v>
      </c>
      <c r="X767" s="40" t="s">
        <v>93</v>
      </c>
      <c r="Y767" s="40" t="s">
        <v>94</v>
      </c>
      <c r="Z767" s="40">
        <v>272</v>
      </c>
      <c r="AA767" s="40">
        <v>388.96</v>
      </c>
    </row>
    <row r="768" spans="1:27" ht="18" customHeight="1" x14ac:dyDescent="0.25">
      <c r="A768" s="2">
        <v>2024</v>
      </c>
      <c r="B768" s="2" t="s">
        <v>3</v>
      </c>
      <c r="C768" s="2" t="s">
        <v>14</v>
      </c>
      <c r="D768" s="3" t="s">
        <v>37</v>
      </c>
      <c r="E768" s="4">
        <v>2498</v>
      </c>
      <c r="F768" s="4">
        <v>8000</v>
      </c>
      <c r="G768" s="4">
        <v>8960</v>
      </c>
      <c r="H768" s="4">
        <v>1600</v>
      </c>
      <c r="I768" s="5" t="s">
        <v>40</v>
      </c>
      <c r="Q768" s="40" t="s">
        <v>88</v>
      </c>
      <c r="R768" s="40">
        <v>2021</v>
      </c>
      <c r="S768" s="40" t="s">
        <v>11</v>
      </c>
      <c r="T768" s="40" t="s">
        <v>89</v>
      </c>
      <c r="U768" s="40" t="s">
        <v>90</v>
      </c>
      <c r="V768" s="40" t="s">
        <v>91</v>
      </c>
      <c r="W768" s="40" t="s">
        <v>100</v>
      </c>
      <c r="X768" s="40" t="s">
        <v>93</v>
      </c>
      <c r="Y768" s="40" t="s">
        <v>94</v>
      </c>
      <c r="Z768" s="40">
        <v>266</v>
      </c>
      <c r="AA768" s="40">
        <v>380.38</v>
      </c>
    </row>
    <row r="769" spans="1:27" ht="18" customHeight="1" x14ac:dyDescent="0.25">
      <c r="A769" s="2">
        <v>2024</v>
      </c>
      <c r="B769" s="2" t="s">
        <v>3</v>
      </c>
      <c r="C769" s="2" t="s">
        <v>13</v>
      </c>
      <c r="D769" s="3" t="s">
        <v>35</v>
      </c>
      <c r="E769" s="4">
        <v>1245</v>
      </c>
      <c r="F769" s="4">
        <v>4577.2</v>
      </c>
      <c r="G769" s="4">
        <v>5126.4639999999999</v>
      </c>
      <c r="H769" s="4">
        <v>915.44</v>
      </c>
      <c r="I769" s="5" t="s">
        <v>40</v>
      </c>
      <c r="Q769" s="40" t="s">
        <v>97</v>
      </c>
      <c r="R769" s="40">
        <v>2021</v>
      </c>
      <c r="S769" s="40" t="s">
        <v>11</v>
      </c>
      <c r="T769" s="40" t="s">
        <v>89</v>
      </c>
      <c r="U769" s="40" t="s">
        <v>90</v>
      </c>
      <c r="V769" s="40" t="s">
        <v>91</v>
      </c>
      <c r="W769" s="40" t="s">
        <v>100</v>
      </c>
      <c r="X769" s="40" t="s">
        <v>93</v>
      </c>
      <c r="Y769" s="40" t="s">
        <v>94</v>
      </c>
      <c r="Z769" s="40">
        <v>276</v>
      </c>
      <c r="AA769" s="40">
        <v>526.24</v>
      </c>
    </row>
    <row r="770" spans="1:27" ht="18" customHeight="1" x14ac:dyDescent="0.25">
      <c r="A770" s="2">
        <v>2024</v>
      </c>
      <c r="B770" s="2" t="s">
        <v>3</v>
      </c>
      <c r="C770" s="2" t="s">
        <v>38</v>
      </c>
      <c r="D770" s="6" t="s">
        <v>30</v>
      </c>
      <c r="E770" s="7">
        <v>644</v>
      </c>
      <c r="F770" s="7">
        <v>5743.5</v>
      </c>
      <c r="G770" s="7">
        <v>6432.72</v>
      </c>
      <c r="H770" s="4">
        <v>1148.7</v>
      </c>
      <c r="I770" s="5" t="s">
        <v>40</v>
      </c>
      <c r="Q770" s="40" t="s">
        <v>95</v>
      </c>
      <c r="R770" s="40">
        <v>2021</v>
      </c>
      <c r="S770" s="40" t="s">
        <v>11</v>
      </c>
      <c r="T770" s="40" t="s">
        <v>89</v>
      </c>
      <c r="U770" s="40" t="s">
        <v>90</v>
      </c>
      <c r="V770" s="40" t="s">
        <v>91</v>
      </c>
      <c r="W770" s="40" t="s">
        <v>100</v>
      </c>
      <c r="X770" s="40" t="s">
        <v>93</v>
      </c>
      <c r="Y770" s="40" t="s">
        <v>94</v>
      </c>
      <c r="Z770" s="40">
        <v>270</v>
      </c>
      <c r="AA770" s="40">
        <v>526.24</v>
      </c>
    </row>
    <row r="771" spans="1:27" ht="18" customHeight="1" x14ac:dyDescent="0.25">
      <c r="A771" s="2">
        <v>2024</v>
      </c>
      <c r="B771" s="2" t="s">
        <v>3</v>
      </c>
      <c r="C771" s="2" t="s">
        <v>12</v>
      </c>
      <c r="D771" s="6" t="s">
        <v>29</v>
      </c>
      <c r="E771" s="7">
        <v>643</v>
      </c>
      <c r="F771" s="7">
        <v>7000</v>
      </c>
      <c r="G771" s="7">
        <v>7840</v>
      </c>
      <c r="H771" s="4">
        <v>1400</v>
      </c>
      <c r="I771" s="5" t="s">
        <v>40</v>
      </c>
      <c r="Q771" s="40" t="s">
        <v>95</v>
      </c>
      <c r="R771" s="40">
        <v>2021</v>
      </c>
      <c r="S771" s="40" t="s">
        <v>11</v>
      </c>
      <c r="T771" s="40" t="s">
        <v>89</v>
      </c>
      <c r="U771" s="40" t="s">
        <v>90</v>
      </c>
      <c r="V771" s="40" t="s">
        <v>91</v>
      </c>
      <c r="W771" s="40" t="s">
        <v>100</v>
      </c>
      <c r="X771" s="40" t="s">
        <v>93</v>
      </c>
      <c r="Y771" s="40" t="s">
        <v>94</v>
      </c>
      <c r="Z771" s="40">
        <v>279</v>
      </c>
      <c r="AA771" s="40">
        <v>398.97</v>
      </c>
    </row>
    <row r="772" spans="1:27" ht="18" customHeight="1" x14ac:dyDescent="0.25">
      <c r="A772" s="2">
        <v>2024</v>
      </c>
      <c r="B772" s="2" t="s">
        <v>3</v>
      </c>
      <c r="C772" s="2" t="s">
        <v>38</v>
      </c>
      <c r="D772" s="6" t="s">
        <v>31</v>
      </c>
      <c r="E772" s="7">
        <v>455</v>
      </c>
      <c r="F772" s="7">
        <v>4578.6000000000004</v>
      </c>
      <c r="G772" s="7">
        <v>5128.0320000000002</v>
      </c>
      <c r="H772" s="4">
        <v>915.72000000000014</v>
      </c>
      <c r="I772" s="5" t="s">
        <v>40</v>
      </c>
      <c r="Q772" s="40" t="s">
        <v>95</v>
      </c>
      <c r="R772" s="40">
        <v>2021</v>
      </c>
      <c r="S772" s="40" t="s">
        <v>11</v>
      </c>
      <c r="T772" s="40" t="s">
        <v>89</v>
      </c>
      <c r="U772" s="40" t="s">
        <v>90</v>
      </c>
      <c r="V772" s="40" t="s">
        <v>91</v>
      </c>
      <c r="W772" s="40" t="s">
        <v>100</v>
      </c>
      <c r="X772" s="40" t="s">
        <v>93</v>
      </c>
      <c r="Y772" s="40" t="s">
        <v>94</v>
      </c>
      <c r="Z772" s="40">
        <v>273</v>
      </c>
      <c r="AA772" s="40">
        <v>390.39</v>
      </c>
    </row>
    <row r="773" spans="1:27" ht="18" customHeight="1" x14ac:dyDescent="0.25">
      <c r="A773" s="2">
        <v>2024</v>
      </c>
      <c r="B773" s="2" t="s">
        <v>3</v>
      </c>
      <c r="C773" s="2" t="s">
        <v>12</v>
      </c>
      <c r="D773" s="6" t="s">
        <v>28</v>
      </c>
      <c r="E773" s="8">
        <v>345</v>
      </c>
      <c r="F773" s="8">
        <v>7000</v>
      </c>
      <c r="G773" s="8">
        <v>7840</v>
      </c>
      <c r="H773" s="4">
        <v>1400</v>
      </c>
      <c r="I773" s="5" t="s">
        <v>40</v>
      </c>
      <c r="Q773" s="40" t="s">
        <v>88</v>
      </c>
      <c r="R773" s="40">
        <v>2021</v>
      </c>
      <c r="S773" s="40" t="s">
        <v>11</v>
      </c>
      <c r="T773" s="40" t="s">
        <v>89</v>
      </c>
      <c r="U773" s="40" t="s">
        <v>90</v>
      </c>
      <c r="V773" s="40" t="s">
        <v>91</v>
      </c>
      <c r="W773" s="40" t="s">
        <v>100</v>
      </c>
      <c r="X773" s="40" t="s">
        <v>93</v>
      </c>
      <c r="Y773" s="40" t="s">
        <v>94</v>
      </c>
      <c r="Z773" s="40">
        <v>267</v>
      </c>
      <c r="AA773" s="40">
        <v>381.81</v>
      </c>
    </row>
    <row r="774" spans="1:27" ht="18" customHeight="1" x14ac:dyDescent="0.25">
      <c r="A774" s="2">
        <v>2024</v>
      </c>
      <c r="B774" s="2" t="s">
        <v>3</v>
      </c>
      <c r="C774" s="2" t="s">
        <v>13</v>
      </c>
      <c r="D774" s="3" t="s">
        <v>33</v>
      </c>
      <c r="E774" s="4">
        <v>122</v>
      </c>
      <c r="F774" s="4">
        <v>100</v>
      </c>
      <c r="G774" s="4">
        <v>112</v>
      </c>
      <c r="H774" s="4">
        <v>20</v>
      </c>
      <c r="I774" s="5" t="s">
        <v>40</v>
      </c>
      <c r="Q774" s="40" t="s">
        <v>95</v>
      </c>
      <c r="R774" s="40">
        <v>2021</v>
      </c>
      <c r="S774" s="40" t="s">
        <v>11</v>
      </c>
      <c r="T774" s="40" t="s">
        <v>89</v>
      </c>
      <c r="U774" s="40" t="s">
        <v>90</v>
      </c>
      <c r="V774" s="40" t="s">
        <v>91</v>
      </c>
      <c r="W774" s="40" t="s">
        <v>100</v>
      </c>
      <c r="X774" s="40" t="s">
        <v>93</v>
      </c>
      <c r="Y774" s="40" t="s">
        <v>94</v>
      </c>
      <c r="Z774" s="40">
        <v>275</v>
      </c>
      <c r="AA774" s="40">
        <v>393.25</v>
      </c>
    </row>
    <row r="775" spans="1:27" ht="18" customHeight="1" x14ac:dyDescent="0.25">
      <c r="A775" s="2">
        <v>2024</v>
      </c>
      <c r="B775" s="2" t="s">
        <v>3</v>
      </c>
      <c r="C775" s="2" t="s">
        <v>15</v>
      </c>
      <c r="D775" s="6" t="s">
        <v>26</v>
      </c>
      <c r="E775" s="7">
        <v>78</v>
      </c>
      <c r="F775" s="7">
        <v>4577.2</v>
      </c>
      <c r="G775" s="7">
        <v>5126.4639999999999</v>
      </c>
      <c r="H775" s="4">
        <v>915.44</v>
      </c>
      <c r="I775" s="5" t="s">
        <v>40</v>
      </c>
      <c r="Q775" s="40" t="s">
        <v>95</v>
      </c>
      <c r="R775" s="40">
        <v>2021</v>
      </c>
      <c r="S775" s="40" t="s">
        <v>11</v>
      </c>
      <c r="T775" s="40" t="s">
        <v>89</v>
      </c>
      <c r="U775" s="40" t="s">
        <v>90</v>
      </c>
      <c r="V775" s="40" t="s">
        <v>91</v>
      </c>
      <c r="W775" s="40" t="s">
        <v>100</v>
      </c>
      <c r="X775" s="40" t="s">
        <v>93</v>
      </c>
      <c r="Y775" s="40" t="s">
        <v>94</v>
      </c>
      <c r="Z775" s="40">
        <v>269</v>
      </c>
      <c r="AA775" s="40">
        <v>384.67</v>
      </c>
    </row>
    <row r="776" spans="1:27" ht="18" customHeight="1" x14ac:dyDescent="0.25">
      <c r="A776" s="2">
        <v>2024</v>
      </c>
      <c r="B776" s="2" t="s">
        <v>3</v>
      </c>
      <c r="C776" s="2" t="s">
        <v>15</v>
      </c>
      <c r="D776" s="6" t="s">
        <v>24</v>
      </c>
      <c r="E776" s="7">
        <v>76</v>
      </c>
      <c r="F776" s="7">
        <v>4576.8999999999996</v>
      </c>
      <c r="G776" s="7">
        <v>5126.1279999999997</v>
      </c>
      <c r="H776" s="4">
        <v>915.38</v>
      </c>
      <c r="I776" s="5" t="s">
        <v>40</v>
      </c>
      <c r="Q776" s="40" t="s">
        <v>97</v>
      </c>
      <c r="R776" s="40">
        <v>2021</v>
      </c>
      <c r="S776" s="40" t="s">
        <v>10</v>
      </c>
      <c r="T776" s="40" t="s">
        <v>89</v>
      </c>
      <c r="U776" s="40" t="s">
        <v>90</v>
      </c>
      <c r="V776" s="40" t="s">
        <v>91</v>
      </c>
      <c r="W776" s="40" t="s">
        <v>100</v>
      </c>
      <c r="X776" s="40" t="s">
        <v>93</v>
      </c>
      <c r="Y776" s="40" t="s">
        <v>94</v>
      </c>
      <c r="Z776" s="40">
        <v>296</v>
      </c>
      <c r="AA776" s="40">
        <v>423.28</v>
      </c>
    </row>
    <row r="777" spans="1:27" ht="18" customHeight="1" x14ac:dyDescent="0.25">
      <c r="A777" s="2">
        <v>2024</v>
      </c>
      <c r="B777" s="2" t="s">
        <v>3</v>
      </c>
      <c r="C777" s="2" t="s">
        <v>15</v>
      </c>
      <c r="D777" s="6" t="s">
        <v>25</v>
      </c>
      <c r="E777" s="7">
        <v>46</v>
      </c>
      <c r="F777" s="7">
        <v>200</v>
      </c>
      <c r="G777" s="7">
        <v>224</v>
      </c>
      <c r="H777" s="4">
        <v>40</v>
      </c>
      <c r="I777" s="5" t="s">
        <v>40</v>
      </c>
      <c r="Q777" s="40" t="s">
        <v>95</v>
      </c>
      <c r="R777" s="40">
        <v>2021</v>
      </c>
      <c r="S777" s="40" t="s">
        <v>10</v>
      </c>
      <c r="T777" s="40" t="s">
        <v>89</v>
      </c>
      <c r="U777" s="40" t="s">
        <v>90</v>
      </c>
      <c r="V777" s="40" t="s">
        <v>91</v>
      </c>
      <c r="W777" s="40" t="s">
        <v>100</v>
      </c>
      <c r="X777" s="40" t="s">
        <v>93</v>
      </c>
      <c r="Y777" s="40" t="s">
        <v>94</v>
      </c>
      <c r="Z777" s="40">
        <v>290</v>
      </c>
      <c r="AA777" s="40">
        <v>414.7</v>
      </c>
    </row>
    <row r="778" spans="1:27" ht="18" customHeight="1" x14ac:dyDescent="0.25">
      <c r="A778" s="2">
        <v>2024</v>
      </c>
      <c r="B778" s="2" t="s">
        <v>3</v>
      </c>
      <c r="C778" s="2" t="s">
        <v>15</v>
      </c>
      <c r="D778" s="6" t="s">
        <v>23</v>
      </c>
      <c r="E778" s="7">
        <v>34</v>
      </c>
      <c r="F778" s="7">
        <v>4576.8</v>
      </c>
      <c r="G778" s="7">
        <v>5126.0160000000005</v>
      </c>
      <c r="H778" s="4">
        <v>915.36000000000013</v>
      </c>
      <c r="I778" s="5" t="s">
        <v>40</v>
      </c>
      <c r="Q778" s="40" t="s">
        <v>98</v>
      </c>
      <c r="R778" s="40">
        <v>2021</v>
      </c>
      <c r="S778" s="40" t="s">
        <v>10</v>
      </c>
      <c r="T778" s="40" t="s">
        <v>89</v>
      </c>
      <c r="U778" s="40" t="s">
        <v>90</v>
      </c>
      <c r="V778" s="40" t="s">
        <v>91</v>
      </c>
      <c r="W778" s="40" t="s">
        <v>100</v>
      </c>
      <c r="X778" s="40" t="s">
        <v>93</v>
      </c>
      <c r="Y778" s="40" t="s">
        <v>94</v>
      </c>
      <c r="Z778" s="40">
        <v>284</v>
      </c>
      <c r="AA778" s="40">
        <v>406.12</v>
      </c>
    </row>
    <row r="779" spans="1:27" ht="18" customHeight="1" x14ac:dyDescent="0.25">
      <c r="A779" s="2">
        <v>2024</v>
      </c>
      <c r="B779" s="2" t="s">
        <v>3</v>
      </c>
      <c r="C779" s="2" t="s">
        <v>13</v>
      </c>
      <c r="D779" s="3" t="s">
        <v>34</v>
      </c>
      <c r="E779" s="4">
        <v>7</v>
      </c>
      <c r="F779" s="4">
        <v>200</v>
      </c>
      <c r="G779" s="4">
        <v>224</v>
      </c>
      <c r="H779" s="4">
        <v>40</v>
      </c>
      <c r="I779" s="5" t="s">
        <v>40</v>
      </c>
      <c r="Q779" s="40" t="s">
        <v>99</v>
      </c>
      <c r="R779" s="40">
        <v>2021</v>
      </c>
      <c r="S779" s="40" t="s">
        <v>10</v>
      </c>
      <c r="T779" s="40" t="s">
        <v>89</v>
      </c>
      <c r="U779" s="40" t="s">
        <v>90</v>
      </c>
      <c r="V779" s="40" t="s">
        <v>91</v>
      </c>
      <c r="W779" s="40" t="s">
        <v>100</v>
      </c>
      <c r="X779" s="40" t="s">
        <v>93</v>
      </c>
      <c r="Y779" s="40" t="s">
        <v>94</v>
      </c>
      <c r="Z779" s="40">
        <v>294</v>
      </c>
      <c r="AA779" s="40">
        <v>526.24</v>
      </c>
    </row>
    <row r="780" spans="1:27" ht="18" customHeight="1" x14ac:dyDescent="0.25">
      <c r="A780" s="2">
        <v>2024</v>
      </c>
      <c r="B780" s="2" t="s">
        <v>3</v>
      </c>
      <c r="C780" s="2" t="s">
        <v>15</v>
      </c>
      <c r="D780" s="6" t="s">
        <v>27</v>
      </c>
      <c r="E780" s="7">
        <v>3</v>
      </c>
      <c r="F780" s="7">
        <v>4577.3</v>
      </c>
      <c r="G780" s="7">
        <v>5126.576</v>
      </c>
      <c r="H780" s="4">
        <v>915.46</v>
      </c>
      <c r="I780" s="5" t="s">
        <v>40</v>
      </c>
      <c r="Q780" s="40" t="s">
        <v>88</v>
      </c>
      <c r="R780" s="40">
        <v>2021</v>
      </c>
      <c r="S780" s="40" t="s">
        <v>10</v>
      </c>
      <c r="T780" s="40" t="s">
        <v>89</v>
      </c>
      <c r="U780" s="40" t="s">
        <v>90</v>
      </c>
      <c r="V780" s="40" t="s">
        <v>91</v>
      </c>
      <c r="W780" s="40" t="s">
        <v>100</v>
      </c>
      <c r="X780" s="40" t="s">
        <v>93</v>
      </c>
      <c r="Y780" s="40" t="s">
        <v>94</v>
      </c>
      <c r="Z780" s="40">
        <v>288</v>
      </c>
      <c r="AA780" s="40">
        <v>526.24</v>
      </c>
    </row>
    <row r="781" spans="1:27" ht="18" customHeight="1" x14ac:dyDescent="0.25">
      <c r="A781" s="2">
        <v>2024</v>
      </c>
      <c r="B781" s="2" t="s">
        <v>3</v>
      </c>
      <c r="C781" s="2" t="s">
        <v>32</v>
      </c>
      <c r="D781" s="6" t="s">
        <v>32</v>
      </c>
      <c r="E781" s="7">
        <v>2</v>
      </c>
      <c r="F781" s="7">
        <v>6600</v>
      </c>
      <c r="G781" s="7">
        <v>7392</v>
      </c>
      <c r="H781" s="4">
        <v>1320</v>
      </c>
      <c r="I781" s="5" t="s">
        <v>40</v>
      </c>
      <c r="Q781" s="40" t="s">
        <v>88</v>
      </c>
      <c r="R781" s="40">
        <v>2021</v>
      </c>
      <c r="S781" s="40" t="s">
        <v>10</v>
      </c>
      <c r="T781" s="40" t="s">
        <v>89</v>
      </c>
      <c r="U781" s="40" t="s">
        <v>90</v>
      </c>
      <c r="V781" s="40" t="s">
        <v>91</v>
      </c>
      <c r="W781" s="40" t="s">
        <v>100</v>
      </c>
      <c r="X781" s="40" t="s">
        <v>93</v>
      </c>
      <c r="Y781" s="40" t="s">
        <v>94</v>
      </c>
      <c r="Z781" s="40">
        <v>282</v>
      </c>
      <c r="AA781" s="40">
        <v>526.24</v>
      </c>
    </row>
    <row r="782" spans="1:27" ht="18" customHeight="1" x14ac:dyDescent="0.25">
      <c r="A782" s="2">
        <v>2024</v>
      </c>
      <c r="B782" s="2" t="s">
        <v>4</v>
      </c>
      <c r="C782" s="2" t="s">
        <v>14</v>
      </c>
      <c r="D782" s="3" t="s">
        <v>36</v>
      </c>
      <c r="E782" s="4">
        <v>3566</v>
      </c>
      <c r="F782" s="4">
        <v>4577.3</v>
      </c>
      <c r="G782" s="4">
        <v>5126.576</v>
      </c>
      <c r="H782" s="4">
        <v>915.46</v>
      </c>
      <c r="I782" s="5" t="s">
        <v>40</v>
      </c>
      <c r="Q782" s="40" t="s">
        <v>88</v>
      </c>
      <c r="R782" s="40">
        <v>2021</v>
      </c>
      <c r="S782" s="40" t="s">
        <v>10</v>
      </c>
      <c r="T782" s="40" t="s">
        <v>89</v>
      </c>
      <c r="U782" s="40" t="s">
        <v>90</v>
      </c>
      <c r="V782" s="40" t="s">
        <v>91</v>
      </c>
      <c r="W782" s="40" t="s">
        <v>100</v>
      </c>
      <c r="X782" s="40" t="s">
        <v>93</v>
      </c>
      <c r="Y782" s="40" t="s">
        <v>94</v>
      </c>
      <c r="Z782" s="40">
        <v>291</v>
      </c>
      <c r="AA782" s="40">
        <v>416.13</v>
      </c>
    </row>
    <row r="783" spans="1:27" ht="18" customHeight="1" x14ac:dyDescent="0.25">
      <c r="A783" s="2">
        <v>2024</v>
      </c>
      <c r="B783" s="2" t="s">
        <v>4</v>
      </c>
      <c r="C783" s="2" t="s">
        <v>14</v>
      </c>
      <c r="D783" s="3" t="s">
        <v>37</v>
      </c>
      <c r="E783" s="4">
        <v>2498</v>
      </c>
      <c r="F783" s="4">
        <v>8000</v>
      </c>
      <c r="G783" s="4">
        <v>8960</v>
      </c>
      <c r="H783" s="4">
        <v>1600</v>
      </c>
      <c r="I783" s="5" t="s">
        <v>40</v>
      </c>
      <c r="Q783" s="40" t="s">
        <v>99</v>
      </c>
      <c r="R783" s="40">
        <v>2021</v>
      </c>
      <c r="S783" s="40" t="s">
        <v>10</v>
      </c>
      <c r="T783" s="40" t="s">
        <v>89</v>
      </c>
      <c r="U783" s="40" t="s">
        <v>90</v>
      </c>
      <c r="V783" s="40" t="s">
        <v>91</v>
      </c>
      <c r="W783" s="40" t="s">
        <v>100</v>
      </c>
      <c r="X783" s="40" t="s">
        <v>93</v>
      </c>
      <c r="Y783" s="40" t="s">
        <v>94</v>
      </c>
      <c r="Z783" s="40">
        <v>285</v>
      </c>
      <c r="AA783" s="40">
        <v>407.55</v>
      </c>
    </row>
    <row r="784" spans="1:27" ht="18" customHeight="1" x14ac:dyDescent="0.25">
      <c r="A784" s="2">
        <v>2024</v>
      </c>
      <c r="B784" s="2" t="s">
        <v>4</v>
      </c>
      <c r="C784" s="2" t="s">
        <v>13</v>
      </c>
      <c r="D784" s="3" t="s">
        <v>35</v>
      </c>
      <c r="E784" s="4">
        <v>1245</v>
      </c>
      <c r="F784" s="4">
        <v>4577.2</v>
      </c>
      <c r="G784" s="4">
        <v>5126.4639999999999</v>
      </c>
      <c r="H784" s="4">
        <v>915.44</v>
      </c>
      <c r="I784" s="5" t="s">
        <v>40</v>
      </c>
      <c r="Q784" s="40" t="s">
        <v>98</v>
      </c>
      <c r="R784" s="40">
        <v>2021</v>
      </c>
      <c r="S784" s="40" t="s">
        <v>10</v>
      </c>
      <c r="T784" s="40" t="s">
        <v>89</v>
      </c>
      <c r="U784" s="40" t="s">
        <v>90</v>
      </c>
      <c r="V784" s="40" t="s">
        <v>91</v>
      </c>
      <c r="W784" s="40" t="s">
        <v>100</v>
      </c>
      <c r="X784" s="40" t="s">
        <v>93</v>
      </c>
      <c r="Y784" s="40" t="s">
        <v>94</v>
      </c>
      <c r="Z784" s="40">
        <v>293</v>
      </c>
      <c r="AA784" s="40">
        <v>418.99</v>
      </c>
    </row>
    <row r="785" spans="1:27" ht="18" customHeight="1" x14ac:dyDescent="0.25">
      <c r="A785" s="2">
        <v>2024</v>
      </c>
      <c r="B785" s="2" t="s">
        <v>4</v>
      </c>
      <c r="C785" s="2" t="s">
        <v>38</v>
      </c>
      <c r="D785" s="6" t="s">
        <v>30</v>
      </c>
      <c r="E785" s="7">
        <v>644</v>
      </c>
      <c r="F785" s="7">
        <v>5743.5</v>
      </c>
      <c r="G785" s="7">
        <v>6432.72</v>
      </c>
      <c r="H785" s="4">
        <v>1148.7</v>
      </c>
      <c r="I785" s="5" t="s">
        <v>40</v>
      </c>
      <c r="Q785" s="40" t="s">
        <v>97</v>
      </c>
      <c r="R785" s="40">
        <v>2021</v>
      </c>
      <c r="S785" s="40" t="s">
        <v>10</v>
      </c>
      <c r="T785" s="40" t="s">
        <v>89</v>
      </c>
      <c r="U785" s="40" t="s">
        <v>90</v>
      </c>
      <c r="V785" s="40" t="s">
        <v>91</v>
      </c>
      <c r="W785" s="40" t="s">
        <v>100</v>
      </c>
      <c r="X785" s="40" t="s">
        <v>93</v>
      </c>
      <c r="Y785" s="40" t="s">
        <v>94</v>
      </c>
      <c r="Z785" s="40">
        <v>287</v>
      </c>
      <c r="AA785" s="40">
        <v>410.40999999999997</v>
      </c>
    </row>
    <row r="786" spans="1:27" ht="18" customHeight="1" x14ac:dyDescent="0.25">
      <c r="A786" s="2">
        <v>2024</v>
      </c>
      <c r="B786" s="2" t="s">
        <v>4</v>
      </c>
      <c r="C786" s="2" t="s">
        <v>12</v>
      </c>
      <c r="D786" s="6" t="s">
        <v>29</v>
      </c>
      <c r="E786" s="7">
        <v>643</v>
      </c>
      <c r="F786" s="7">
        <v>7000</v>
      </c>
      <c r="G786" s="7">
        <v>7840</v>
      </c>
      <c r="H786" s="4">
        <v>1400</v>
      </c>
      <c r="I786" s="5" t="s">
        <v>40</v>
      </c>
      <c r="Q786" s="40" t="s">
        <v>88</v>
      </c>
      <c r="R786" s="40">
        <v>2021</v>
      </c>
      <c r="S786" s="40" t="s">
        <v>10</v>
      </c>
      <c r="T786" s="40" t="s">
        <v>89</v>
      </c>
      <c r="U786" s="40" t="s">
        <v>90</v>
      </c>
      <c r="V786" s="40" t="s">
        <v>91</v>
      </c>
      <c r="W786" s="40" t="s">
        <v>100</v>
      </c>
      <c r="X786" s="40" t="s">
        <v>93</v>
      </c>
      <c r="Y786" s="40" t="s">
        <v>94</v>
      </c>
      <c r="Z786" s="40">
        <v>281</v>
      </c>
      <c r="AA786" s="40">
        <v>401.83</v>
      </c>
    </row>
    <row r="787" spans="1:27" ht="18" customHeight="1" x14ac:dyDescent="0.25">
      <c r="A787" s="2">
        <v>2024</v>
      </c>
      <c r="B787" s="2" t="s">
        <v>4</v>
      </c>
      <c r="C787" s="2" t="s">
        <v>38</v>
      </c>
      <c r="D787" s="6" t="s">
        <v>31</v>
      </c>
      <c r="E787" s="7">
        <v>455</v>
      </c>
      <c r="F787" s="7">
        <v>4578.6000000000004</v>
      </c>
      <c r="G787" s="7">
        <v>5128.0320000000002</v>
      </c>
      <c r="H787" s="4">
        <v>915.72000000000014</v>
      </c>
      <c r="I787" s="5" t="s">
        <v>40</v>
      </c>
      <c r="Q787" s="40" t="s">
        <v>97</v>
      </c>
      <c r="R787" s="40">
        <v>2021</v>
      </c>
      <c r="S787" s="40" t="s">
        <v>9</v>
      </c>
      <c r="T787" s="40" t="s">
        <v>89</v>
      </c>
      <c r="U787" s="40" t="s">
        <v>90</v>
      </c>
      <c r="V787" s="40" t="s">
        <v>91</v>
      </c>
      <c r="W787" s="40" t="s">
        <v>100</v>
      </c>
      <c r="X787" s="40" t="s">
        <v>93</v>
      </c>
      <c r="Y787" s="40" t="s">
        <v>94</v>
      </c>
      <c r="Z787" s="40">
        <v>308</v>
      </c>
      <c r="AA787" s="40">
        <v>440.44</v>
      </c>
    </row>
    <row r="788" spans="1:27" ht="18" customHeight="1" x14ac:dyDescent="0.25">
      <c r="A788" s="2">
        <v>2024</v>
      </c>
      <c r="B788" s="2" t="s">
        <v>4</v>
      </c>
      <c r="C788" s="2" t="s">
        <v>12</v>
      </c>
      <c r="D788" s="6" t="s">
        <v>28</v>
      </c>
      <c r="E788" s="8">
        <v>345</v>
      </c>
      <c r="F788" s="8">
        <v>7000</v>
      </c>
      <c r="G788" s="8">
        <v>7840</v>
      </c>
      <c r="H788" s="4">
        <v>1400</v>
      </c>
      <c r="I788" s="5" t="s">
        <v>40</v>
      </c>
      <c r="Q788" s="40" t="s">
        <v>95</v>
      </c>
      <c r="R788" s="40">
        <v>2021</v>
      </c>
      <c r="S788" s="40" t="s">
        <v>9</v>
      </c>
      <c r="T788" s="40" t="s">
        <v>89</v>
      </c>
      <c r="U788" s="40" t="s">
        <v>90</v>
      </c>
      <c r="V788" s="40" t="s">
        <v>91</v>
      </c>
      <c r="W788" s="40" t="s">
        <v>100</v>
      </c>
      <c r="X788" s="40" t="s">
        <v>93</v>
      </c>
      <c r="Y788" s="40" t="s">
        <v>94</v>
      </c>
      <c r="Z788" s="40">
        <v>302</v>
      </c>
      <c r="AA788" s="40">
        <v>431.86</v>
      </c>
    </row>
    <row r="789" spans="1:27" ht="18" customHeight="1" x14ac:dyDescent="0.25">
      <c r="A789" s="2">
        <v>2024</v>
      </c>
      <c r="B789" s="2" t="s">
        <v>4</v>
      </c>
      <c r="C789" s="2" t="s">
        <v>13</v>
      </c>
      <c r="D789" s="3" t="s">
        <v>33</v>
      </c>
      <c r="E789" s="4">
        <v>122</v>
      </c>
      <c r="F789" s="4">
        <v>100</v>
      </c>
      <c r="G789" s="4">
        <v>112</v>
      </c>
      <c r="H789" s="4">
        <v>20</v>
      </c>
      <c r="I789" s="5" t="s">
        <v>40</v>
      </c>
      <c r="Q789" s="40" t="s">
        <v>95</v>
      </c>
      <c r="R789" s="40">
        <v>2021</v>
      </c>
      <c r="S789" s="40" t="s">
        <v>9</v>
      </c>
      <c r="T789" s="40" t="s">
        <v>89</v>
      </c>
      <c r="U789" s="40" t="s">
        <v>90</v>
      </c>
      <c r="V789" s="40" t="s">
        <v>91</v>
      </c>
      <c r="W789" s="40" t="s">
        <v>100</v>
      </c>
      <c r="X789" s="40" t="s">
        <v>93</v>
      </c>
      <c r="Y789" s="40" t="s">
        <v>94</v>
      </c>
      <c r="Z789" s="40">
        <v>306</v>
      </c>
      <c r="AA789" s="40">
        <v>526.24</v>
      </c>
    </row>
    <row r="790" spans="1:27" ht="18" customHeight="1" x14ac:dyDescent="0.25">
      <c r="A790" s="2">
        <v>2024</v>
      </c>
      <c r="B790" s="2" t="s">
        <v>4</v>
      </c>
      <c r="C790" s="2" t="s">
        <v>15</v>
      </c>
      <c r="D790" s="6" t="s">
        <v>26</v>
      </c>
      <c r="E790" s="7">
        <v>78</v>
      </c>
      <c r="F790" s="7">
        <v>4577.2</v>
      </c>
      <c r="G790" s="7">
        <v>5126.4639999999999</v>
      </c>
      <c r="H790" s="4">
        <v>915.44</v>
      </c>
      <c r="I790" s="5" t="s">
        <v>40</v>
      </c>
      <c r="Q790" s="40" t="s">
        <v>98</v>
      </c>
      <c r="R790" s="40">
        <v>2021</v>
      </c>
      <c r="S790" s="40" t="s">
        <v>9</v>
      </c>
      <c r="T790" s="40" t="s">
        <v>89</v>
      </c>
      <c r="U790" s="40" t="s">
        <v>90</v>
      </c>
      <c r="V790" s="40" t="s">
        <v>91</v>
      </c>
      <c r="W790" s="40" t="s">
        <v>100</v>
      </c>
      <c r="X790" s="40" t="s">
        <v>93</v>
      </c>
      <c r="Y790" s="40" t="s">
        <v>94</v>
      </c>
      <c r="Z790" s="40">
        <v>300</v>
      </c>
      <c r="AA790" s="40">
        <v>526.24</v>
      </c>
    </row>
    <row r="791" spans="1:27" ht="18" customHeight="1" x14ac:dyDescent="0.25">
      <c r="A791" s="2">
        <v>2024</v>
      </c>
      <c r="B791" s="2" t="s">
        <v>4</v>
      </c>
      <c r="C791" s="2" t="s">
        <v>15</v>
      </c>
      <c r="D791" s="6" t="s">
        <v>24</v>
      </c>
      <c r="E791" s="7">
        <v>76</v>
      </c>
      <c r="F791" s="7">
        <v>4576.8999999999996</v>
      </c>
      <c r="G791" s="7">
        <v>5126.1279999999997</v>
      </c>
      <c r="H791" s="4">
        <v>915.38</v>
      </c>
      <c r="I791" s="5" t="s">
        <v>40</v>
      </c>
      <c r="Q791" s="40" t="s">
        <v>97</v>
      </c>
      <c r="R791" s="40">
        <v>2021</v>
      </c>
      <c r="S791" s="40" t="s">
        <v>9</v>
      </c>
      <c r="T791" s="40" t="s">
        <v>89</v>
      </c>
      <c r="U791" s="40" t="s">
        <v>90</v>
      </c>
      <c r="V791" s="40" t="s">
        <v>91</v>
      </c>
      <c r="W791" s="40" t="s">
        <v>100</v>
      </c>
      <c r="X791" s="40" t="s">
        <v>93</v>
      </c>
      <c r="Y791" s="40" t="s">
        <v>94</v>
      </c>
      <c r="Z791" s="40">
        <v>309</v>
      </c>
      <c r="AA791" s="40">
        <v>441.87</v>
      </c>
    </row>
    <row r="792" spans="1:27" ht="18" customHeight="1" x14ac:dyDescent="0.25">
      <c r="A792" s="2">
        <v>2024</v>
      </c>
      <c r="B792" s="2" t="s">
        <v>4</v>
      </c>
      <c r="C792" s="2" t="s">
        <v>15</v>
      </c>
      <c r="D792" s="6" t="s">
        <v>25</v>
      </c>
      <c r="E792" s="7">
        <v>46</v>
      </c>
      <c r="F792" s="7">
        <v>200</v>
      </c>
      <c r="G792" s="7">
        <v>224</v>
      </c>
      <c r="H792" s="4">
        <v>40</v>
      </c>
      <c r="I792" s="5" t="s">
        <v>40</v>
      </c>
      <c r="Q792" s="40" t="s">
        <v>97</v>
      </c>
      <c r="R792" s="40">
        <v>2021</v>
      </c>
      <c r="S792" s="40" t="s">
        <v>9</v>
      </c>
      <c r="T792" s="40" t="s">
        <v>89</v>
      </c>
      <c r="U792" s="40" t="s">
        <v>90</v>
      </c>
      <c r="V792" s="40" t="s">
        <v>91</v>
      </c>
      <c r="W792" s="40" t="s">
        <v>100</v>
      </c>
      <c r="X792" s="40" t="s">
        <v>93</v>
      </c>
      <c r="Y792" s="40" t="s">
        <v>94</v>
      </c>
      <c r="Z792" s="40">
        <v>303</v>
      </c>
      <c r="AA792" s="40">
        <v>433.28999999999996</v>
      </c>
    </row>
    <row r="793" spans="1:27" ht="18" customHeight="1" x14ac:dyDescent="0.25">
      <c r="A793" s="2">
        <v>2024</v>
      </c>
      <c r="B793" s="2" t="s">
        <v>4</v>
      </c>
      <c r="C793" s="2" t="s">
        <v>15</v>
      </c>
      <c r="D793" s="6" t="s">
        <v>23</v>
      </c>
      <c r="E793" s="7">
        <v>34</v>
      </c>
      <c r="F793" s="7">
        <v>4576.8</v>
      </c>
      <c r="G793" s="7">
        <v>5126.0160000000005</v>
      </c>
      <c r="H793" s="4">
        <v>915.36000000000013</v>
      </c>
      <c r="I793" s="5" t="s">
        <v>40</v>
      </c>
      <c r="Q793" s="40" t="s">
        <v>97</v>
      </c>
      <c r="R793" s="40">
        <v>2021</v>
      </c>
      <c r="S793" s="40" t="s">
        <v>9</v>
      </c>
      <c r="T793" s="40" t="s">
        <v>89</v>
      </c>
      <c r="U793" s="40" t="s">
        <v>90</v>
      </c>
      <c r="V793" s="40" t="s">
        <v>91</v>
      </c>
      <c r="W793" s="40" t="s">
        <v>100</v>
      </c>
      <c r="X793" s="40" t="s">
        <v>93</v>
      </c>
      <c r="Y793" s="40" t="s">
        <v>94</v>
      </c>
      <c r="Z793" s="40">
        <v>297</v>
      </c>
      <c r="AA793" s="40">
        <v>424.71</v>
      </c>
    </row>
    <row r="794" spans="1:27" ht="18" customHeight="1" x14ac:dyDescent="0.25">
      <c r="A794" s="2">
        <v>2024</v>
      </c>
      <c r="B794" s="2" t="s">
        <v>4</v>
      </c>
      <c r="C794" s="2" t="s">
        <v>13</v>
      </c>
      <c r="D794" s="3" t="s">
        <v>34</v>
      </c>
      <c r="E794" s="4">
        <v>7</v>
      </c>
      <c r="F794" s="4">
        <v>200</v>
      </c>
      <c r="G794" s="4">
        <v>224</v>
      </c>
      <c r="H794" s="4">
        <v>40</v>
      </c>
      <c r="I794" s="5" t="s">
        <v>40</v>
      </c>
      <c r="Q794" s="40" t="s">
        <v>88</v>
      </c>
      <c r="R794" s="40">
        <v>2021</v>
      </c>
      <c r="S794" s="40" t="s">
        <v>9</v>
      </c>
      <c r="T794" s="40" t="s">
        <v>89</v>
      </c>
      <c r="U794" s="40" t="s">
        <v>90</v>
      </c>
      <c r="V794" s="40" t="s">
        <v>91</v>
      </c>
      <c r="W794" s="40" t="s">
        <v>100</v>
      </c>
      <c r="X794" s="40" t="s">
        <v>93</v>
      </c>
      <c r="Y794" s="40" t="s">
        <v>94</v>
      </c>
      <c r="Z794" s="40">
        <v>305</v>
      </c>
      <c r="AA794" s="40">
        <v>436.15</v>
      </c>
    </row>
    <row r="795" spans="1:27" ht="18" customHeight="1" x14ac:dyDescent="0.25">
      <c r="A795" s="2">
        <v>2024</v>
      </c>
      <c r="B795" s="2" t="s">
        <v>4</v>
      </c>
      <c r="C795" s="2" t="s">
        <v>15</v>
      </c>
      <c r="D795" s="6" t="s">
        <v>27</v>
      </c>
      <c r="E795" s="7">
        <v>3</v>
      </c>
      <c r="F795" s="7">
        <v>4577.3</v>
      </c>
      <c r="G795" s="7">
        <v>5126.576</v>
      </c>
      <c r="H795" s="4">
        <v>915.46</v>
      </c>
      <c r="I795" s="5" t="s">
        <v>40</v>
      </c>
      <c r="Q795" s="40" t="s">
        <v>88</v>
      </c>
      <c r="R795" s="40">
        <v>2021</v>
      </c>
      <c r="S795" s="40" t="s">
        <v>9</v>
      </c>
      <c r="T795" s="40" t="s">
        <v>89</v>
      </c>
      <c r="U795" s="40" t="s">
        <v>90</v>
      </c>
      <c r="V795" s="40" t="s">
        <v>91</v>
      </c>
      <c r="W795" s="40" t="s">
        <v>100</v>
      </c>
      <c r="X795" s="40" t="s">
        <v>93</v>
      </c>
      <c r="Y795" s="40" t="s">
        <v>94</v>
      </c>
      <c r="Z795" s="40">
        <v>299</v>
      </c>
      <c r="AA795" s="40">
        <v>427.57</v>
      </c>
    </row>
    <row r="796" spans="1:27" ht="18" customHeight="1" x14ac:dyDescent="0.25">
      <c r="A796" s="2">
        <v>2024</v>
      </c>
      <c r="B796" s="2" t="s">
        <v>4</v>
      </c>
      <c r="C796" s="2" t="s">
        <v>32</v>
      </c>
      <c r="D796" s="6" t="s">
        <v>32</v>
      </c>
      <c r="E796" s="7">
        <v>2</v>
      </c>
      <c r="F796" s="7">
        <v>6600</v>
      </c>
      <c r="G796" s="7">
        <v>7392</v>
      </c>
      <c r="H796" s="4">
        <v>1320</v>
      </c>
      <c r="I796" s="5" t="s">
        <v>42</v>
      </c>
      <c r="Q796" s="40" t="s">
        <v>88</v>
      </c>
      <c r="R796" s="40">
        <v>2021</v>
      </c>
      <c r="S796" s="40" t="s">
        <v>3</v>
      </c>
      <c r="T796" s="40" t="s">
        <v>89</v>
      </c>
      <c r="U796" s="40" t="s">
        <v>90</v>
      </c>
      <c r="V796" s="40" t="s">
        <v>91</v>
      </c>
      <c r="W796" s="40" t="s">
        <v>92</v>
      </c>
      <c r="X796" s="40" t="s">
        <v>93</v>
      </c>
      <c r="Y796" s="40" t="s">
        <v>94</v>
      </c>
      <c r="Z796" s="40">
        <v>158</v>
      </c>
      <c r="AA796" s="40">
        <v>526.24</v>
      </c>
    </row>
    <row r="797" spans="1:27" ht="18" customHeight="1" x14ac:dyDescent="0.25">
      <c r="A797" s="2">
        <v>2024</v>
      </c>
      <c r="B797" s="2" t="s">
        <v>5</v>
      </c>
      <c r="C797" s="2" t="s">
        <v>14</v>
      </c>
      <c r="D797" s="3" t="s">
        <v>36</v>
      </c>
      <c r="E797" s="4">
        <v>3566</v>
      </c>
      <c r="F797" s="4">
        <v>4577.3</v>
      </c>
      <c r="G797" s="4">
        <v>5126.576</v>
      </c>
      <c r="H797" s="4">
        <v>915.46</v>
      </c>
      <c r="I797" s="5" t="s">
        <v>42</v>
      </c>
      <c r="Q797" s="40" t="s">
        <v>88</v>
      </c>
      <c r="R797" s="40">
        <v>2021</v>
      </c>
      <c r="S797" s="40" t="s">
        <v>3</v>
      </c>
      <c r="T797" s="40" t="s">
        <v>89</v>
      </c>
      <c r="U797" s="40" t="s">
        <v>90</v>
      </c>
      <c r="V797" s="40" t="s">
        <v>91</v>
      </c>
      <c r="W797" s="40" t="s">
        <v>92</v>
      </c>
      <c r="X797" s="40" t="s">
        <v>93</v>
      </c>
      <c r="Y797" s="40" t="s">
        <v>94</v>
      </c>
      <c r="Z797" s="40">
        <v>152</v>
      </c>
      <c r="AA797" s="40">
        <v>526.24</v>
      </c>
    </row>
    <row r="798" spans="1:27" ht="18" customHeight="1" x14ac:dyDescent="0.25">
      <c r="A798" s="2">
        <v>2024</v>
      </c>
      <c r="B798" s="2" t="s">
        <v>5</v>
      </c>
      <c r="C798" s="2" t="s">
        <v>14</v>
      </c>
      <c r="D798" s="3" t="s">
        <v>37</v>
      </c>
      <c r="E798" s="4">
        <v>2498</v>
      </c>
      <c r="F798" s="4">
        <v>8000</v>
      </c>
      <c r="G798" s="4">
        <v>8960</v>
      </c>
      <c r="H798" s="4">
        <v>1600</v>
      </c>
      <c r="I798" s="5" t="s">
        <v>42</v>
      </c>
      <c r="Q798" s="40" t="s">
        <v>95</v>
      </c>
      <c r="R798" s="40">
        <v>2021</v>
      </c>
      <c r="S798" s="40" t="s">
        <v>3</v>
      </c>
      <c r="T798" s="40" t="s">
        <v>89</v>
      </c>
      <c r="U798" s="40" t="s">
        <v>90</v>
      </c>
      <c r="V798" s="40" t="s">
        <v>91</v>
      </c>
      <c r="W798" s="40" t="s">
        <v>92</v>
      </c>
      <c r="X798" s="40" t="s">
        <v>93</v>
      </c>
      <c r="Y798" s="40" t="s">
        <v>96</v>
      </c>
      <c r="Z798" s="40">
        <v>170</v>
      </c>
      <c r="AA798" s="40">
        <v>243.1</v>
      </c>
    </row>
    <row r="799" spans="1:27" ht="18" customHeight="1" x14ac:dyDescent="0.25">
      <c r="A799" s="2">
        <v>2024</v>
      </c>
      <c r="B799" s="2" t="s">
        <v>5</v>
      </c>
      <c r="C799" s="2" t="s">
        <v>13</v>
      </c>
      <c r="D799" s="3" t="s">
        <v>35</v>
      </c>
      <c r="E799" s="4">
        <v>1245</v>
      </c>
      <c r="F799" s="4">
        <v>4577.2</v>
      </c>
      <c r="G799" s="4">
        <v>5126.4639999999999</v>
      </c>
      <c r="H799" s="4">
        <v>915.44</v>
      </c>
      <c r="I799" s="5" t="s">
        <v>42</v>
      </c>
      <c r="Q799" s="40" t="s">
        <v>95</v>
      </c>
      <c r="R799" s="40">
        <v>2021</v>
      </c>
      <c r="S799" s="40" t="s">
        <v>3</v>
      </c>
      <c r="T799" s="40" t="s">
        <v>89</v>
      </c>
      <c r="U799" s="40" t="s">
        <v>90</v>
      </c>
      <c r="V799" s="40" t="s">
        <v>91</v>
      </c>
      <c r="W799" s="40" t="s">
        <v>92</v>
      </c>
      <c r="X799" s="40" t="s">
        <v>93</v>
      </c>
      <c r="Y799" s="40" t="s">
        <v>96</v>
      </c>
      <c r="Z799" s="40">
        <v>218</v>
      </c>
      <c r="AA799" s="40">
        <v>311.74</v>
      </c>
    </row>
    <row r="800" spans="1:27" ht="18" customHeight="1" x14ac:dyDescent="0.25">
      <c r="A800" s="2">
        <v>2024</v>
      </c>
      <c r="B800" s="2" t="s">
        <v>5</v>
      </c>
      <c r="C800" s="2" t="s">
        <v>38</v>
      </c>
      <c r="D800" s="6" t="s">
        <v>30</v>
      </c>
      <c r="E800" s="7">
        <v>644</v>
      </c>
      <c r="F800" s="7">
        <v>5743.5</v>
      </c>
      <c r="G800" s="7">
        <v>6432.72</v>
      </c>
      <c r="H800" s="4">
        <v>1148.7</v>
      </c>
      <c r="I800" s="5" t="s">
        <v>42</v>
      </c>
      <c r="Q800" s="40" t="s">
        <v>88</v>
      </c>
      <c r="R800" s="40">
        <v>2021</v>
      </c>
      <c r="S800" s="40" t="s">
        <v>3</v>
      </c>
      <c r="T800" s="40" t="s">
        <v>89</v>
      </c>
      <c r="U800" s="40" t="s">
        <v>90</v>
      </c>
      <c r="V800" s="40" t="s">
        <v>91</v>
      </c>
      <c r="W800" s="40" t="s">
        <v>92</v>
      </c>
      <c r="X800" s="40" t="s">
        <v>93</v>
      </c>
      <c r="Y800" s="40" t="s">
        <v>96</v>
      </c>
      <c r="Z800" s="40">
        <v>146</v>
      </c>
      <c r="AA800" s="40">
        <v>208.78</v>
      </c>
    </row>
    <row r="801" spans="1:27" ht="18" customHeight="1" x14ac:dyDescent="0.25">
      <c r="A801" s="2">
        <v>2024</v>
      </c>
      <c r="B801" s="2" t="s">
        <v>5</v>
      </c>
      <c r="C801" s="2" t="s">
        <v>12</v>
      </c>
      <c r="D801" s="6" t="s">
        <v>29</v>
      </c>
      <c r="E801" s="7">
        <v>643</v>
      </c>
      <c r="F801" s="7">
        <v>7000</v>
      </c>
      <c r="G801" s="7">
        <v>7840</v>
      </c>
      <c r="H801" s="4">
        <v>1400</v>
      </c>
      <c r="I801" s="5" t="s">
        <v>42</v>
      </c>
      <c r="Q801" s="40" t="s">
        <v>97</v>
      </c>
      <c r="R801" s="40">
        <v>2021</v>
      </c>
      <c r="S801" s="40" t="s">
        <v>3</v>
      </c>
      <c r="T801" s="40" t="s">
        <v>89</v>
      </c>
      <c r="U801" s="40" t="s">
        <v>90</v>
      </c>
      <c r="V801" s="40" t="s">
        <v>91</v>
      </c>
      <c r="W801" s="40" t="s">
        <v>92</v>
      </c>
      <c r="X801" s="40" t="s">
        <v>93</v>
      </c>
      <c r="Y801" s="40" t="s">
        <v>96</v>
      </c>
      <c r="Z801" s="40">
        <v>172</v>
      </c>
      <c r="AA801" s="40">
        <v>245.95999999999998</v>
      </c>
    </row>
    <row r="802" spans="1:27" ht="18" customHeight="1" x14ac:dyDescent="0.25">
      <c r="A802" s="2">
        <v>2024</v>
      </c>
      <c r="B802" s="2" t="s">
        <v>5</v>
      </c>
      <c r="C802" s="2" t="s">
        <v>38</v>
      </c>
      <c r="D802" s="6" t="s">
        <v>31</v>
      </c>
      <c r="E802" s="7">
        <v>455</v>
      </c>
      <c r="F802" s="7">
        <v>4578.6000000000004</v>
      </c>
      <c r="G802" s="7">
        <v>5128.0320000000002</v>
      </c>
      <c r="H802" s="4">
        <v>915.72000000000014</v>
      </c>
      <c r="I802" s="5" t="s">
        <v>42</v>
      </c>
      <c r="Q802" s="40" t="s">
        <v>88</v>
      </c>
      <c r="R802" s="40">
        <v>2021</v>
      </c>
      <c r="S802" s="40" t="s">
        <v>3</v>
      </c>
      <c r="T802" s="40" t="s">
        <v>89</v>
      </c>
      <c r="U802" s="40" t="s">
        <v>90</v>
      </c>
      <c r="V802" s="40" t="s">
        <v>91</v>
      </c>
      <c r="W802" s="40" t="s">
        <v>92</v>
      </c>
      <c r="X802" s="40" t="s">
        <v>93</v>
      </c>
      <c r="Y802" s="40" t="s">
        <v>96</v>
      </c>
      <c r="Z802" s="40">
        <v>220</v>
      </c>
      <c r="AA802" s="40">
        <v>314.60000000000002</v>
      </c>
    </row>
    <row r="803" spans="1:27" ht="18" customHeight="1" x14ac:dyDescent="0.25">
      <c r="A803" s="2">
        <v>2024</v>
      </c>
      <c r="B803" s="2" t="s">
        <v>5</v>
      </c>
      <c r="C803" s="2" t="s">
        <v>12</v>
      </c>
      <c r="D803" s="6" t="s">
        <v>28</v>
      </c>
      <c r="E803" s="8">
        <v>345</v>
      </c>
      <c r="F803" s="8">
        <v>7000</v>
      </c>
      <c r="G803" s="8">
        <v>7840</v>
      </c>
      <c r="H803" s="4">
        <v>1400</v>
      </c>
      <c r="I803" s="5" t="s">
        <v>42</v>
      </c>
      <c r="Q803" s="40" t="s">
        <v>88</v>
      </c>
      <c r="R803" s="40">
        <v>2021</v>
      </c>
      <c r="S803" s="40" t="s">
        <v>3</v>
      </c>
      <c r="T803" s="40" t="s">
        <v>89</v>
      </c>
      <c r="U803" s="40" t="s">
        <v>90</v>
      </c>
      <c r="V803" s="40" t="s">
        <v>91</v>
      </c>
      <c r="W803" s="40" t="s">
        <v>92</v>
      </c>
      <c r="X803" s="40" t="s">
        <v>93</v>
      </c>
      <c r="Y803" s="40" t="s">
        <v>96</v>
      </c>
      <c r="Z803" s="40">
        <v>162</v>
      </c>
      <c r="AA803" s="40">
        <v>526.24</v>
      </c>
    </row>
    <row r="804" spans="1:27" ht="18" customHeight="1" x14ac:dyDescent="0.25">
      <c r="A804" s="2">
        <v>2024</v>
      </c>
      <c r="B804" s="2" t="s">
        <v>5</v>
      </c>
      <c r="C804" s="2" t="s">
        <v>13</v>
      </c>
      <c r="D804" s="3" t="s">
        <v>33</v>
      </c>
      <c r="E804" s="4">
        <v>122</v>
      </c>
      <c r="F804" s="4">
        <v>100</v>
      </c>
      <c r="G804" s="4">
        <v>112</v>
      </c>
      <c r="H804" s="4">
        <v>20</v>
      </c>
      <c r="I804" s="5" t="s">
        <v>42</v>
      </c>
      <c r="Q804" s="40" t="s">
        <v>95</v>
      </c>
      <c r="R804" s="40">
        <v>2021</v>
      </c>
      <c r="S804" s="40" t="s">
        <v>3</v>
      </c>
      <c r="T804" s="40" t="s">
        <v>89</v>
      </c>
      <c r="U804" s="40" t="s">
        <v>90</v>
      </c>
      <c r="V804" s="40" t="s">
        <v>91</v>
      </c>
      <c r="W804" s="40" t="s">
        <v>92</v>
      </c>
      <c r="X804" s="40" t="s">
        <v>93</v>
      </c>
      <c r="Y804" s="40" t="s">
        <v>96</v>
      </c>
      <c r="Z804" s="40">
        <v>156</v>
      </c>
      <c r="AA804" s="40">
        <v>526.24</v>
      </c>
    </row>
    <row r="805" spans="1:27" ht="18" customHeight="1" x14ac:dyDescent="0.25">
      <c r="A805" s="2">
        <v>2024</v>
      </c>
      <c r="B805" s="2" t="s">
        <v>5</v>
      </c>
      <c r="C805" s="2" t="s">
        <v>15</v>
      </c>
      <c r="D805" s="6" t="s">
        <v>26</v>
      </c>
      <c r="E805" s="7">
        <v>78</v>
      </c>
      <c r="F805" s="7">
        <v>4577.2</v>
      </c>
      <c r="G805" s="7">
        <v>5126.4639999999999</v>
      </c>
      <c r="H805" s="4">
        <v>915.44</v>
      </c>
      <c r="I805" s="5" t="s">
        <v>42</v>
      </c>
      <c r="Q805" s="40" t="s">
        <v>95</v>
      </c>
      <c r="R805" s="40">
        <v>2021</v>
      </c>
      <c r="S805" s="40" t="s">
        <v>3</v>
      </c>
      <c r="T805" s="40" t="s">
        <v>89</v>
      </c>
      <c r="U805" s="40" t="s">
        <v>90</v>
      </c>
      <c r="V805" s="40" t="s">
        <v>91</v>
      </c>
      <c r="W805" s="40" t="s">
        <v>92</v>
      </c>
      <c r="X805" s="40" t="s">
        <v>93</v>
      </c>
      <c r="Y805" s="40" t="s">
        <v>96</v>
      </c>
      <c r="Z805" s="40">
        <v>150</v>
      </c>
      <c r="AA805" s="40">
        <v>526.24</v>
      </c>
    </row>
    <row r="806" spans="1:27" ht="18" customHeight="1" x14ac:dyDescent="0.25">
      <c r="A806" s="2">
        <v>2024</v>
      </c>
      <c r="B806" s="2" t="s">
        <v>5</v>
      </c>
      <c r="C806" s="2" t="s">
        <v>15</v>
      </c>
      <c r="D806" s="6" t="s">
        <v>24</v>
      </c>
      <c r="E806" s="7">
        <v>76</v>
      </c>
      <c r="F806" s="7">
        <v>4576.8999999999996</v>
      </c>
      <c r="G806" s="7">
        <v>5126.1279999999997</v>
      </c>
      <c r="H806" s="4">
        <v>915.38</v>
      </c>
      <c r="I806" s="5" t="s">
        <v>42</v>
      </c>
      <c r="Q806" s="40" t="s">
        <v>95</v>
      </c>
      <c r="R806" s="40">
        <v>2021</v>
      </c>
      <c r="S806" s="40" t="s">
        <v>3</v>
      </c>
      <c r="T806" s="40" t="s">
        <v>89</v>
      </c>
      <c r="U806" s="40" t="s">
        <v>90</v>
      </c>
      <c r="V806" s="40" t="s">
        <v>91</v>
      </c>
      <c r="W806" s="40" t="s">
        <v>92</v>
      </c>
      <c r="X806" s="40" t="s">
        <v>93</v>
      </c>
      <c r="Y806" s="40" t="s">
        <v>96</v>
      </c>
      <c r="Z806" s="40">
        <v>687</v>
      </c>
      <c r="AA806" s="40">
        <v>982.41</v>
      </c>
    </row>
    <row r="807" spans="1:27" ht="18" customHeight="1" x14ac:dyDescent="0.25">
      <c r="A807" s="2">
        <v>2024</v>
      </c>
      <c r="B807" s="2" t="s">
        <v>5</v>
      </c>
      <c r="C807" s="2" t="s">
        <v>15</v>
      </c>
      <c r="D807" s="6" t="s">
        <v>25</v>
      </c>
      <c r="E807" s="7">
        <v>46</v>
      </c>
      <c r="F807" s="7">
        <v>200</v>
      </c>
      <c r="G807" s="7">
        <v>224</v>
      </c>
      <c r="H807" s="4">
        <v>40</v>
      </c>
      <c r="I807" s="5" t="s">
        <v>42</v>
      </c>
      <c r="Q807" s="40" t="s">
        <v>88</v>
      </c>
      <c r="R807" s="40">
        <v>2021</v>
      </c>
      <c r="S807" s="40" t="s">
        <v>3</v>
      </c>
      <c r="T807" s="40" t="s">
        <v>89</v>
      </c>
      <c r="U807" s="40" t="s">
        <v>90</v>
      </c>
      <c r="V807" s="40" t="s">
        <v>91</v>
      </c>
      <c r="W807" s="40" t="s">
        <v>92</v>
      </c>
      <c r="X807" s="40" t="s">
        <v>93</v>
      </c>
      <c r="Y807" s="40" t="s">
        <v>96</v>
      </c>
      <c r="Z807" s="40">
        <v>721</v>
      </c>
      <c r="AA807" s="40">
        <v>1031.03</v>
      </c>
    </row>
    <row r="808" spans="1:27" ht="18" customHeight="1" x14ac:dyDescent="0.25">
      <c r="A808" s="2">
        <v>2024</v>
      </c>
      <c r="B808" s="2" t="s">
        <v>5</v>
      </c>
      <c r="C808" s="2" t="s">
        <v>15</v>
      </c>
      <c r="D808" s="6" t="s">
        <v>23</v>
      </c>
      <c r="E808" s="7">
        <v>34</v>
      </c>
      <c r="F808" s="7">
        <v>4576.8</v>
      </c>
      <c r="G808" s="7">
        <v>5126.0160000000005</v>
      </c>
      <c r="H808" s="4">
        <v>915.36000000000013</v>
      </c>
      <c r="I808" s="5" t="s">
        <v>42</v>
      </c>
      <c r="Q808" s="40" t="s">
        <v>95</v>
      </c>
      <c r="R808" s="40">
        <v>2021</v>
      </c>
      <c r="S808" s="40" t="s">
        <v>3</v>
      </c>
      <c r="T808" s="40" t="s">
        <v>89</v>
      </c>
      <c r="U808" s="40" t="s">
        <v>90</v>
      </c>
      <c r="V808" s="40" t="s">
        <v>91</v>
      </c>
      <c r="W808" s="40" t="s">
        <v>92</v>
      </c>
      <c r="X808" s="40" t="s">
        <v>93</v>
      </c>
      <c r="Y808" s="40" t="s">
        <v>96</v>
      </c>
      <c r="Z808" s="40">
        <v>774</v>
      </c>
      <c r="AA808" s="40">
        <v>1106.82</v>
      </c>
    </row>
    <row r="809" spans="1:27" ht="18" customHeight="1" x14ac:dyDescent="0.25">
      <c r="A809" s="2">
        <v>2024</v>
      </c>
      <c r="B809" s="2" t="s">
        <v>5</v>
      </c>
      <c r="C809" s="2" t="s">
        <v>13</v>
      </c>
      <c r="D809" s="3" t="s">
        <v>34</v>
      </c>
      <c r="E809" s="4">
        <v>7</v>
      </c>
      <c r="F809" s="4">
        <v>200</v>
      </c>
      <c r="G809" s="4">
        <v>224</v>
      </c>
      <c r="H809" s="4">
        <v>40</v>
      </c>
      <c r="I809" s="5" t="s">
        <v>42</v>
      </c>
      <c r="Q809" s="40" t="s">
        <v>88</v>
      </c>
      <c r="R809" s="40">
        <v>2021</v>
      </c>
      <c r="S809" s="40" t="s">
        <v>3</v>
      </c>
      <c r="T809" s="40" t="s">
        <v>89</v>
      </c>
      <c r="U809" s="40" t="s">
        <v>90</v>
      </c>
      <c r="V809" s="40" t="s">
        <v>91</v>
      </c>
      <c r="W809" s="40" t="s">
        <v>92</v>
      </c>
      <c r="X809" s="40" t="s">
        <v>93</v>
      </c>
      <c r="Y809" s="40" t="s">
        <v>96</v>
      </c>
      <c r="Z809" s="40">
        <v>159</v>
      </c>
      <c r="AA809" s="40">
        <v>227.37</v>
      </c>
    </row>
    <row r="810" spans="1:27" ht="18" customHeight="1" x14ac:dyDescent="0.25">
      <c r="A810" s="2">
        <v>2024</v>
      </c>
      <c r="B810" s="2" t="s">
        <v>5</v>
      </c>
      <c r="C810" s="2" t="s">
        <v>32</v>
      </c>
      <c r="D810" s="6" t="s">
        <v>32</v>
      </c>
      <c r="E810" s="7">
        <v>3</v>
      </c>
      <c r="F810" s="7">
        <v>6600</v>
      </c>
      <c r="G810" s="7">
        <v>7392</v>
      </c>
      <c r="H810" s="4">
        <v>1320</v>
      </c>
      <c r="I810" s="5" t="s">
        <v>42</v>
      </c>
      <c r="Q810" s="40" t="s">
        <v>95</v>
      </c>
      <c r="R810" s="40">
        <v>2021</v>
      </c>
      <c r="S810" s="40" t="s">
        <v>3</v>
      </c>
      <c r="T810" s="40" t="s">
        <v>89</v>
      </c>
      <c r="U810" s="40" t="s">
        <v>90</v>
      </c>
      <c r="V810" s="40" t="s">
        <v>91</v>
      </c>
      <c r="W810" s="40" t="s">
        <v>92</v>
      </c>
      <c r="X810" s="40" t="s">
        <v>93</v>
      </c>
      <c r="Y810" s="40" t="s">
        <v>96</v>
      </c>
      <c r="Z810" s="40">
        <v>153</v>
      </c>
      <c r="AA810" s="40">
        <v>218.79</v>
      </c>
    </row>
    <row r="811" spans="1:27" ht="18" customHeight="1" x14ac:dyDescent="0.25">
      <c r="A811" s="2">
        <v>2024</v>
      </c>
      <c r="B811" s="2" t="s">
        <v>5</v>
      </c>
      <c r="C811" s="2" t="s">
        <v>15</v>
      </c>
      <c r="D811" s="6" t="s">
        <v>27</v>
      </c>
      <c r="E811" s="7">
        <v>3</v>
      </c>
      <c r="F811" s="7">
        <v>4577.3</v>
      </c>
      <c r="G811" s="7">
        <v>5126.576</v>
      </c>
      <c r="H811" s="4">
        <v>915.46</v>
      </c>
      <c r="I811" s="5" t="s">
        <v>42</v>
      </c>
      <c r="Q811" s="40" t="s">
        <v>88</v>
      </c>
      <c r="R811" s="40">
        <v>2021</v>
      </c>
      <c r="S811" s="40" t="s">
        <v>3</v>
      </c>
      <c r="T811" s="40" t="s">
        <v>89</v>
      </c>
      <c r="U811" s="40" t="s">
        <v>90</v>
      </c>
      <c r="V811" s="40" t="s">
        <v>91</v>
      </c>
      <c r="W811" s="40" t="s">
        <v>92</v>
      </c>
      <c r="X811" s="40" t="s">
        <v>93</v>
      </c>
      <c r="Y811" s="40" t="s">
        <v>96</v>
      </c>
      <c r="Z811" s="40">
        <v>147</v>
      </c>
      <c r="AA811" s="40">
        <v>210.21</v>
      </c>
    </row>
    <row r="812" spans="1:27" ht="18" customHeight="1" x14ac:dyDescent="0.25">
      <c r="A812" s="2">
        <v>2024</v>
      </c>
      <c r="B812" s="2" t="s">
        <v>6</v>
      </c>
      <c r="C812" s="2" t="s">
        <v>14</v>
      </c>
      <c r="D812" s="3" t="s">
        <v>36</v>
      </c>
      <c r="E812" s="4">
        <v>3566</v>
      </c>
      <c r="F812" s="4">
        <v>4577.3</v>
      </c>
      <c r="G812" s="4">
        <v>5126.576</v>
      </c>
      <c r="H812" s="4">
        <v>915.46</v>
      </c>
      <c r="I812" s="5" t="s">
        <v>42</v>
      </c>
      <c r="Q812" s="40" t="s">
        <v>95</v>
      </c>
      <c r="R812" s="40">
        <v>2021</v>
      </c>
      <c r="S812" s="40" t="s">
        <v>3</v>
      </c>
      <c r="T812" s="40" t="s">
        <v>89</v>
      </c>
      <c r="U812" s="40" t="s">
        <v>90</v>
      </c>
      <c r="V812" s="40" t="s">
        <v>91</v>
      </c>
      <c r="W812" s="40" t="s">
        <v>92</v>
      </c>
      <c r="X812" s="40" t="s">
        <v>93</v>
      </c>
      <c r="Y812" s="40" t="s">
        <v>96</v>
      </c>
      <c r="Z812" s="40">
        <v>171</v>
      </c>
      <c r="AA812" s="40">
        <v>244.53</v>
      </c>
    </row>
    <row r="813" spans="1:27" ht="18" customHeight="1" x14ac:dyDescent="0.25">
      <c r="A813" s="2">
        <v>2024</v>
      </c>
      <c r="B813" s="2" t="s">
        <v>6</v>
      </c>
      <c r="C813" s="2" t="s">
        <v>14</v>
      </c>
      <c r="D813" s="3" t="s">
        <v>37</v>
      </c>
      <c r="E813" s="4">
        <v>2498</v>
      </c>
      <c r="F813" s="4">
        <v>8000</v>
      </c>
      <c r="G813" s="4">
        <v>8960</v>
      </c>
      <c r="H813" s="4">
        <v>1600</v>
      </c>
      <c r="I813" s="5" t="s">
        <v>42</v>
      </c>
      <c r="Q813" s="40" t="s">
        <v>95</v>
      </c>
      <c r="R813" s="40">
        <v>2021</v>
      </c>
      <c r="S813" s="40" t="s">
        <v>3</v>
      </c>
      <c r="T813" s="40" t="s">
        <v>89</v>
      </c>
      <c r="U813" s="40" t="s">
        <v>90</v>
      </c>
      <c r="V813" s="40" t="s">
        <v>91</v>
      </c>
      <c r="W813" s="40" t="s">
        <v>92</v>
      </c>
      <c r="X813" s="40" t="s">
        <v>93</v>
      </c>
      <c r="Y813" s="40" t="s">
        <v>96</v>
      </c>
      <c r="Z813" s="40">
        <v>760</v>
      </c>
      <c r="AA813" s="40">
        <v>526.24</v>
      </c>
    </row>
    <row r="814" spans="1:27" ht="18" customHeight="1" x14ac:dyDescent="0.25">
      <c r="A814" s="2">
        <v>2024</v>
      </c>
      <c r="B814" s="2" t="s">
        <v>6</v>
      </c>
      <c r="C814" s="2" t="s">
        <v>13</v>
      </c>
      <c r="D814" s="3" t="s">
        <v>35</v>
      </c>
      <c r="E814" s="4">
        <v>1245</v>
      </c>
      <c r="F814" s="4">
        <v>4577.2</v>
      </c>
      <c r="G814" s="4">
        <v>5126.4639999999999</v>
      </c>
      <c r="H814" s="4">
        <v>915.44</v>
      </c>
      <c r="I814" s="5" t="s">
        <v>42</v>
      </c>
      <c r="Q814" s="40" t="s">
        <v>95</v>
      </c>
      <c r="R814" s="40">
        <v>2021</v>
      </c>
      <c r="S814" s="40" t="s">
        <v>3</v>
      </c>
      <c r="T814" s="40" t="s">
        <v>89</v>
      </c>
      <c r="U814" s="40" t="s">
        <v>90</v>
      </c>
      <c r="V814" s="40" t="s">
        <v>91</v>
      </c>
      <c r="W814" s="40" t="s">
        <v>92</v>
      </c>
      <c r="X814" s="40" t="s">
        <v>93</v>
      </c>
      <c r="Y814" s="40" t="s">
        <v>96</v>
      </c>
      <c r="Z814" s="40">
        <v>813</v>
      </c>
      <c r="AA814" s="40">
        <v>526.24</v>
      </c>
    </row>
    <row r="815" spans="1:27" ht="18" customHeight="1" x14ac:dyDescent="0.25">
      <c r="A815" s="2">
        <v>2024</v>
      </c>
      <c r="B815" s="2" t="s">
        <v>6</v>
      </c>
      <c r="C815" s="2" t="s">
        <v>38</v>
      </c>
      <c r="D815" s="6" t="s">
        <v>30</v>
      </c>
      <c r="E815" s="7">
        <v>644</v>
      </c>
      <c r="F815" s="7">
        <v>5743.5</v>
      </c>
      <c r="G815" s="7">
        <v>6432.72</v>
      </c>
      <c r="H815" s="4">
        <v>1148.7</v>
      </c>
      <c r="I815" s="5" t="s">
        <v>42</v>
      </c>
      <c r="Q815" s="40" t="s">
        <v>95</v>
      </c>
      <c r="R815" s="40">
        <v>2021</v>
      </c>
      <c r="S815" s="40" t="s">
        <v>3</v>
      </c>
      <c r="T815" s="40" t="s">
        <v>89</v>
      </c>
      <c r="U815" s="40" t="s">
        <v>90</v>
      </c>
      <c r="V815" s="40" t="s">
        <v>91</v>
      </c>
      <c r="W815" s="40" t="s">
        <v>92</v>
      </c>
      <c r="X815" s="40" t="s">
        <v>93</v>
      </c>
      <c r="Y815" s="40" t="s">
        <v>96</v>
      </c>
      <c r="Z815" s="40">
        <v>217</v>
      </c>
      <c r="AA815" s="40">
        <v>310.31</v>
      </c>
    </row>
    <row r="816" spans="1:27" ht="18" customHeight="1" x14ac:dyDescent="0.25">
      <c r="A816" s="2">
        <v>2024</v>
      </c>
      <c r="B816" s="2" t="s">
        <v>6</v>
      </c>
      <c r="C816" s="2" t="s">
        <v>12</v>
      </c>
      <c r="D816" s="6" t="s">
        <v>29</v>
      </c>
      <c r="E816" s="7">
        <v>643</v>
      </c>
      <c r="F816" s="7">
        <v>7000</v>
      </c>
      <c r="G816" s="7">
        <v>7840</v>
      </c>
      <c r="H816" s="4">
        <v>1400</v>
      </c>
      <c r="I816" s="5" t="s">
        <v>42</v>
      </c>
      <c r="Q816" s="40" t="s">
        <v>97</v>
      </c>
      <c r="R816" s="40">
        <v>2021</v>
      </c>
      <c r="S816" s="40" t="s">
        <v>3</v>
      </c>
      <c r="T816" s="40" t="s">
        <v>89</v>
      </c>
      <c r="U816" s="40" t="s">
        <v>90</v>
      </c>
      <c r="V816" s="40" t="s">
        <v>91</v>
      </c>
      <c r="W816" s="40" t="s">
        <v>92</v>
      </c>
      <c r="X816" s="40" t="s">
        <v>93</v>
      </c>
      <c r="Y816" s="40" t="s">
        <v>96</v>
      </c>
      <c r="Z816" s="40">
        <v>145</v>
      </c>
      <c r="AA816" s="40">
        <v>207.35</v>
      </c>
    </row>
    <row r="817" spans="1:27" ht="18" customHeight="1" x14ac:dyDescent="0.25">
      <c r="A817" s="2">
        <v>2024</v>
      </c>
      <c r="B817" s="2" t="s">
        <v>6</v>
      </c>
      <c r="C817" s="2" t="s">
        <v>38</v>
      </c>
      <c r="D817" s="6" t="s">
        <v>31</v>
      </c>
      <c r="E817" s="7">
        <v>455</v>
      </c>
      <c r="F817" s="7">
        <v>4578.6000000000004</v>
      </c>
      <c r="G817" s="7">
        <v>5128.0320000000002</v>
      </c>
      <c r="H817" s="4">
        <v>915.72000000000014</v>
      </c>
      <c r="I817" s="5" t="s">
        <v>42</v>
      </c>
      <c r="Q817" s="40" t="s">
        <v>95</v>
      </c>
      <c r="R817" s="40">
        <v>2021</v>
      </c>
      <c r="S817" s="40" t="s">
        <v>3</v>
      </c>
      <c r="T817" s="40" t="s">
        <v>89</v>
      </c>
      <c r="U817" s="40" t="s">
        <v>90</v>
      </c>
      <c r="V817" s="40" t="s">
        <v>91</v>
      </c>
      <c r="W817" s="40" t="s">
        <v>92</v>
      </c>
      <c r="X817" s="40" t="s">
        <v>93</v>
      </c>
      <c r="Y817" s="40" t="s">
        <v>94</v>
      </c>
      <c r="Z817" s="40">
        <v>161</v>
      </c>
      <c r="AA817" s="40">
        <v>230.23000000000002</v>
      </c>
    </row>
    <row r="818" spans="1:27" ht="18" customHeight="1" x14ac:dyDescent="0.25">
      <c r="A818" s="2">
        <v>2024</v>
      </c>
      <c r="B818" s="2" t="s">
        <v>6</v>
      </c>
      <c r="C818" s="2" t="s">
        <v>12</v>
      </c>
      <c r="D818" s="6" t="s">
        <v>28</v>
      </c>
      <c r="E818" s="8">
        <v>345</v>
      </c>
      <c r="F818" s="8">
        <v>7000</v>
      </c>
      <c r="G818" s="8">
        <v>7840</v>
      </c>
      <c r="H818" s="4">
        <v>1400</v>
      </c>
      <c r="I818" s="5" t="s">
        <v>42</v>
      </c>
      <c r="Q818" s="40" t="s">
        <v>98</v>
      </c>
      <c r="R818" s="40">
        <v>2021</v>
      </c>
      <c r="S818" s="40" t="s">
        <v>3</v>
      </c>
      <c r="T818" s="40" t="s">
        <v>89</v>
      </c>
      <c r="U818" s="40" t="s">
        <v>90</v>
      </c>
      <c r="V818" s="40" t="s">
        <v>91</v>
      </c>
      <c r="W818" s="40" t="s">
        <v>92</v>
      </c>
      <c r="X818" s="40" t="s">
        <v>93</v>
      </c>
      <c r="Y818" s="40" t="s">
        <v>94</v>
      </c>
      <c r="Z818" s="40">
        <v>155</v>
      </c>
      <c r="AA818" s="40">
        <v>221.65</v>
      </c>
    </row>
    <row r="819" spans="1:27" ht="18" customHeight="1" x14ac:dyDescent="0.25">
      <c r="A819" s="2">
        <v>2024</v>
      </c>
      <c r="B819" s="2" t="s">
        <v>6</v>
      </c>
      <c r="C819" s="2" t="s">
        <v>13</v>
      </c>
      <c r="D819" s="3" t="s">
        <v>33</v>
      </c>
      <c r="E819" s="4">
        <v>122</v>
      </c>
      <c r="F819" s="4">
        <v>100</v>
      </c>
      <c r="G819" s="4">
        <v>112</v>
      </c>
      <c r="H819" s="4">
        <v>20</v>
      </c>
      <c r="I819" s="5" t="s">
        <v>40</v>
      </c>
      <c r="Q819" s="40" t="s">
        <v>95</v>
      </c>
      <c r="R819" s="40">
        <v>2021</v>
      </c>
      <c r="S819" s="40" t="s">
        <v>3</v>
      </c>
      <c r="T819" s="40" t="s">
        <v>89</v>
      </c>
      <c r="U819" s="40" t="s">
        <v>90</v>
      </c>
      <c r="V819" s="40" t="s">
        <v>91</v>
      </c>
      <c r="W819" s="40" t="s">
        <v>92</v>
      </c>
      <c r="X819" s="40" t="s">
        <v>93</v>
      </c>
      <c r="Y819" s="40" t="s">
        <v>94</v>
      </c>
      <c r="Z819" s="40">
        <v>149</v>
      </c>
      <c r="AA819" s="40">
        <v>213.07</v>
      </c>
    </row>
    <row r="820" spans="1:27" ht="18" customHeight="1" x14ac:dyDescent="0.25">
      <c r="A820" s="2">
        <v>2024</v>
      </c>
      <c r="B820" s="2" t="s">
        <v>6</v>
      </c>
      <c r="C820" s="2" t="s">
        <v>15</v>
      </c>
      <c r="D820" s="6" t="s">
        <v>26</v>
      </c>
      <c r="E820" s="7">
        <v>78</v>
      </c>
      <c r="F820" s="7">
        <v>4577.2</v>
      </c>
      <c r="G820" s="7">
        <v>5126.4639999999999</v>
      </c>
      <c r="H820" s="4">
        <v>915.44</v>
      </c>
      <c r="I820" s="5" t="s">
        <v>40</v>
      </c>
      <c r="Q820" s="40" t="s">
        <v>88</v>
      </c>
      <c r="R820" s="40">
        <v>2021</v>
      </c>
      <c r="S820" s="40" t="s">
        <v>3</v>
      </c>
      <c r="T820" s="40" t="s">
        <v>89</v>
      </c>
      <c r="U820" s="40" t="s">
        <v>90</v>
      </c>
      <c r="V820" s="40" t="s">
        <v>91</v>
      </c>
      <c r="W820" s="40" t="s">
        <v>92</v>
      </c>
      <c r="X820" s="40" t="s">
        <v>93</v>
      </c>
      <c r="Y820" s="40" t="s">
        <v>96</v>
      </c>
      <c r="Z820" s="40">
        <v>173</v>
      </c>
      <c r="AA820" s="40">
        <v>247.39</v>
      </c>
    </row>
    <row r="821" spans="1:27" ht="18" customHeight="1" x14ac:dyDescent="0.25">
      <c r="A821" s="2">
        <v>2024</v>
      </c>
      <c r="B821" s="2" t="s">
        <v>6</v>
      </c>
      <c r="C821" s="2" t="s">
        <v>15</v>
      </c>
      <c r="D821" s="6" t="s">
        <v>24</v>
      </c>
      <c r="E821" s="7">
        <v>76</v>
      </c>
      <c r="F821" s="7">
        <v>4576.8999999999996</v>
      </c>
      <c r="G821" s="7">
        <v>5126.1279999999997</v>
      </c>
      <c r="H821" s="4">
        <v>915.38</v>
      </c>
      <c r="I821" s="5" t="s">
        <v>40</v>
      </c>
      <c r="Q821" s="40" t="s">
        <v>88</v>
      </c>
      <c r="R821" s="40">
        <v>2021</v>
      </c>
      <c r="S821" s="40" t="s">
        <v>3</v>
      </c>
      <c r="T821" s="40" t="s">
        <v>89</v>
      </c>
      <c r="U821" s="40" t="s">
        <v>90</v>
      </c>
      <c r="V821" s="40" t="s">
        <v>91</v>
      </c>
      <c r="W821" s="40" t="s">
        <v>92</v>
      </c>
      <c r="X821" s="40" t="s">
        <v>93</v>
      </c>
      <c r="Y821" s="40" t="s">
        <v>96</v>
      </c>
      <c r="Z821" s="40">
        <v>221</v>
      </c>
      <c r="AA821" s="40">
        <v>316.02999999999997</v>
      </c>
    </row>
    <row r="822" spans="1:27" ht="18" customHeight="1" x14ac:dyDescent="0.25">
      <c r="A822" s="2">
        <v>2024</v>
      </c>
      <c r="B822" s="2" t="s">
        <v>6</v>
      </c>
      <c r="C822" s="2" t="s">
        <v>15</v>
      </c>
      <c r="D822" s="6" t="s">
        <v>25</v>
      </c>
      <c r="E822" s="7">
        <v>46</v>
      </c>
      <c r="F822" s="7">
        <v>200</v>
      </c>
      <c r="G822" s="7">
        <v>224</v>
      </c>
      <c r="H822" s="4">
        <v>40</v>
      </c>
      <c r="I822" s="5" t="s">
        <v>40</v>
      </c>
      <c r="Q822" s="40" t="s">
        <v>95</v>
      </c>
      <c r="R822" s="40">
        <v>2021</v>
      </c>
      <c r="S822" s="40" t="s">
        <v>3</v>
      </c>
      <c r="T822" s="40" t="s">
        <v>89</v>
      </c>
      <c r="U822" s="40" t="s">
        <v>90</v>
      </c>
      <c r="V822" s="40" t="s">
        <v>91</v>
      </c>
      <c r="W822" s="40" t="s">
        <v>92</v>
      </c>
      <c r="X822" s="40" t="s">
        <v>93</v>
      </c>
      <c r="Y822" s="40" t="s">
        <v>96</v>
      </c>
      <c r="Z822" s="40">
        <v>783</v>
      </c>
      <c r="AA822" s="40">
        <v>1119.69</v>
      </c>
    </row>
    <row r="823" spans="1:27" ht="18" customHeight="1" x14ac:dyDescent="0.25">
      <c r="A823" s="2">
        <v>2024</v>
      </c>
      <c r="B823" s="2" t="s">
        <v>6</v>
      </c>
      <c r="C823" s="2" t="s">
        <v>15</v>
      </c>
      <c r="D823" s="6" t="s">
        <v>23</v>
      </c>
      <c r="E823" s="7">
        <v>34</v>
      </c>
      <c r="F823" s="7">
        <v>4576.8</v>
      </c>
      <c r="G823" s="7">
        <v>5126.0160000000005</v>
      </c>
      <c r="H823" s="4">
        <v>915.36000000000013</v>
      </c>
      <c r="I823" s="5" t="s">
        <v>40</v>
      </c>
      <c r="Q823" s="40" t="s">
        <v>88</v>
      </c>
      <c r="R823" s="40">
        <v>2021</v>
      </c>
      <c r="S823" s="40" t="s">
        <v>7</v>
      </c>
      <c r="T823" s="40" t="s">
        <v>89</v>
      </c>
      <c r="U823" s="40" t="s">
        <v>90</v>
      </c>
      <c r="V823" s="40" t="s">
        <v>91</v>
      </c>
      <c r="W823" s="40" t="s">
        <v>92</v>
      </c>
      <c r="X823" s="40" t="s">
        <v>93</v>
      </c>
      <c r="Y823" s="40" t="s">
        <v>94</v>
      </c>
      <c r="Z823" s="40">
        <v>344</v>
      </c>
      <c r="AA823" s="40">
        <v>491.91999999999996</v>
      </c>
    </row>
    <row r="824" spans="1:27" ht="18" customHeight="1" x14ac:dyDescent="0.25">
      <c r="A824" s="2">
        <v>2024</v>
      </c>
      <c r="B824" s="2" t="s">
        <v>6</v>
      </c>
      <c r="C824" s="2" t="s">
        <v>13</v>
      </c>
      <c r="D824" s="3" t="s">
        <v>34</v>
      </c>
      <c r="E824" s="4">
        <v>7</v>
      </c>
      <c r="F824" s="4">
        <v>200</v>
      </c>
      <c r="G824" s="4">
        <v>224</v>
      </c>
      <c r="H824" s="4">
        <v>40</v>
      </c>
      <c r="I824" s="5" t="s">
        <v>40</v>
      </c>
      <c r="Q824" s="40" t="s">
        <v>88</v>
      </c>
      <c r="R824" s="40">
        <v>2021</v>
      </c>
      <c r="S824" s="40" t="s">
        <v>7</v>
      </c>
      <c r="T824" s="40" t="s">
        <v>89</v>
      </c>
      <c r="U824" s="40" t="s">
        <v>90</v>
      </c>
      <c r="V824" s="40" t="s">
        <v>91</v>
      </c>
      <c r="W824" s="40" t="s">
        <v>92</v>
      </c>
      <c r="X824" s="40" t="s">
        <v>93</v>
      </c>
      <c r="Y824" s="40" t="s">
        <v>94</v>
      </c>
      <c r="Z824" s="40">
        <v>338</v>
      </c>
      <c r="AA824" s="40">
        <v>483.34000000000003</v>
      </c>
    </row>
    <row r="825" spans="1:27" ht="18" customHeight="1" x14ac:dyDescent="0.25">
      <c r="A825" s="2">
        <v>2024</v>
      </c>
      <c r="B825" s="2" t="s">
        <v>6</v>
      </c>
      <c r="C825" s="2" t="s">
        <v>15</v>
      </c>
      <c r="D825" s="6" t="s">
        <v>27</v>
      </c>
      <c r="E825" s="7">
        <v>3</v>
      </c>
      <c r="F825" s="7">
        <v>4577.3</v>
      </c>
      <c r="G825" s="7">
        <v>5126.576</v>
      </c>
      <c r="H825" s="4">
        <v>915.46</v>
      </c>
      <c r="I825" s="5" t="s">
        <v>40</v>
      </c>
      <c r="Q825" s="40" t="s">
        <v>88</v>
      </c>
      <c r="R825" s="40">
        <v>2021</v>
      </c>
      <c r="S825" s="40" t="s">
        <v>7</v>
      </c>
      <c r="T825" s="40" t="s">
        <v>89</v>
      </c>
      <c r="U825" s="40" t="s">
        <v>90</v>
      </c>
      <c r="V825" s="40" t="s">
        <v>91</v>
      </c>
      <c r="W825" s="40" t="s">
        <v>92</v>
      </c>
      <c r="X825" s="40" t="s">
        <v>93</v>
      </c>
      <c r="Y825" s="40" t="s">
        <v>94</v>
      </c>
      <c r="Z825" s="40">
        <v>332</v>
      </c>
      <c r="AA825" s="40">
        <v>474.76</v>
      </c>
    </row>
    <row r="826" spans="1:27" ht="18" customHeight="1" x14ac:dyDescent="0.25">
      <c r="A826" s="2">
        <v>2024</v>
      </c>
      <c r="B826" s="2" t="s">
        <v>6</v>
      </c>
      <c r="C826" s="2" t="s">
        <v>32</v>
      </c>
      <c r="D826" s="6" t="s">
        <v>32</v>
      </c>
      <c r="E826" s="7">
        <v>2</v>
      </c>
      <c r="F826" s="7">
        <v>6600</v>
      </c>
      <c r="G826" s="7">
        <v>7392</v>
      </c>
      <c r="H826" s="4">
        <v>1320</v>
      </c>
      <c r="I826" s="5" t="s">
        <v>40</v>
      </c>
      <c r="Q826" s="40" t="s">
        <v>97</v>
      </c>
      <c r="R826" s="40">
        <v>2021</v>
      </c>
      <c r="S826" s="40" t="s">
        <v>7</v>
      </c>
      <c r="T826" s="40" t="s">
        <v>89</v>
      </c>
      <c r="U826" s="40" t="s">
        <v>90</v>
      </c>
      <c r="V826" s="40" t="s">
        <v>91</v>
      </c>
      <c r="W826" s="40" t="s">
        <v>92</v>
      </c>
      <c r="X826" s="40" t="s">
        <v>93</v>
      </c>
      <c r="Y826" s="40" t="s">
        <v>96</v>
      </c>
      <c r="Z826" s="40">
        <v>152</v>
      </c>
      <c r="AA826" s="40">
        <v>206.72</v>
      </c>
    </row>
    <row r="827" spans="1:27" ht="18" customHeight="1" x14ac:dyDescent="0.25">
      <c r="A827" s="2">
        <v>2024</v>
      </c>
      <c r="B827" s="2" t="s">
        <v>7</v>
      </c>
      <c r="C827" s="2" t="s">
        <v>14</v>
      </c>
      <c r="D827" s="3" t="s">
        <v>36</v>
      </c>
      <c r="E827" s="4">
        <v>3566</v>
      </c>
      <c r="F827" s="4">
        <v>4577.3</v>
      </c>
      <c r="G827" s="4">
        <v>5126.576</v>
      </c>
      <c r="H827" s="4">
        <v>915.46</v>
      </c>
      <c r="I827" s="5" t="s">
        <v>40</v>
      </c>
      <c r="Q827" s="40" t="s">
        <v>97</v>
      </c>
      <c r="R827" s="40">
        <v>2021</v>
      </c>
      <c r="S827" s="40" t="s">
        <v>7</v>
      </c>
      <c r="T827" s="40" t="s">
        <v>89</v>
      </c>
      <c r="U827" s="40" t="s">
        <v>90</v>
      </c>
      <c r="V827" s="40" t="s">
        <v>91</v>
      </c>
      <c r="W827" s="40" t="s">
        <v>92</v>
      </c>
      <c r="X827" s="40" t="s">
        <v>93</v>
      </c>
      <c r="Y827" s="40" t="s">
        <v>96</v>
      </c>
      <c r="Z827" s="40">
        <v>368</v>
      </c>
      <c r="AA827" s="40">
        <v>526.24</v>
      </c>
    </row>
    <row r="828" spans="1:27" ht="18" customHeight="1" x14ac:dyDescent="0.25">
      <c r="A828" s="2">
        <v>2024</v>
      </c>
      <c r="B828" s="2" t="s">
        <v>7</v>
      </c>
      <c r="C828" s="2" t="s">
        <v>14</v>
      </c>
      <c r="D828" s="3" t="s">
        <v>37</v>
      </c>
      <c r="E828" s="4">
        <v>2498</v>
      </c>
      <c r="F828" s="4">
        <v>8000</v>
      </c>
      <c r="G828" s="4">
        <v>8960</v>
      </c>
      <c r="H828" s="4">
        <v>1600</v>
      </c>
      <c r="I828" s="5" t="s">
        <v>40</v>
      </c>
      <c r="Q828" s="40" t="s">
        <v>99</v>
      </c>
      <c r="R828" s="40">
        <v>2021</v>
      </c>
      <c r="S828" s="40" t="s">
        <v>7</v>
      </c>
      <c r="T828" s="40" t="s">
        <v>89</v>
      </c>
      <c r="U828" s="40" t="s">
        <v>90</v>
      </c>
      <c r="V828" s="40" t="s">
        <v>91</v>
      </c>
      <c r="W828" s="40" t="s">
        <v>92</v>
      </c>
      <c r="X828" s="40" t="s">
        <v>93</v>
      </c>
      <c r="Y828" s="40" t="s">
        <v>96</v>
      </c>
      <c r="Z828" s="40">
        <v>148</v>
      </c>
      <c r="AA828" s="40">
        <v>211.64</v>
      </c>
    </row>
    <row r="829" spans="1:27" ht="18" customHeight="1" x14ac:dyDescent="0.25">
      <c r="A829" s="2">
        <v>2024</v>
      </c>
      <c r="B829" s="2" t="s">
        <v>7</v>
      </c>
      <c r="C829" s="2" t="s">
        <v>13</v>
      </c>
      <c r="D829" s="3" t="s">
        <v>35</v>
      </c>
      <c r="E829" s="4">
        <v>1245</v>
      </c>
      <c r="F829" s="4">
        <v>4577.2</v>
      </c>
      <c r="G829" s="4">
        <v>5126.4639999999999</v>
      </c>
      <c r="H829" s="4">
        <v>915.44</v>
      </c>
      <c r="I829" s="5" t="s">
        <v>40</v>
      </c>
      <c r="Q829" s="40" t="s">
        <v>88</v>
      </c>
      <c r="R829" s="40">
        <v>2021</v>
      </c>
      <c r="S829" s="40" t="s">
        <v>7</v>
      </c>
      <c r="T829" s="40" t="s">
        <v>89</v>
      </c>
      <c r="U829" s="40" t="s">
        <v>90</v>
      </c>
      <c r="V829" s="40" t="s">
        <v>91</v>
      </c>
      <c r="W829" s="40" t="s">
        <v>92</v>
      </c>
      <c r="X829" s="40" t="s">
        <v>93</v>
      </c>
      <c r="Y829" s="40" t="s">
        <v>96</v>
      </c>
      <c r="Z829" s="40">
        <v>196</v>
      </c>
      <c r="AA829" s="40">
        <v>280.27999999999997</v>
      </c>
    </row>
    <row r="830" spans="1:27" ht="18" customHeight="1" x14ac:dyDescent="0.25">
      <c r="A830" s="2">
        <v>2024</v>
      </c>
      <c r="B830" s="2" t="s">
        <v>7</v>
      </c>
      <c r="C830" s="2" t="s">
        <v>38</v>
      </c>
      <c r="D830" s="6" t="s">
        <v>30</v>
      </c>
      <c r="E830" s="7">
        <v>644</v>
      </c>
      <c r="F830" s="7">
        <v>5743.5</v>
      </c>
      <c r="G830" s="7">
        <v>6432.72</v>
      </c>
      <c r="H830" s="4">
        <v>1148.7</v>
      </c>
      <c r="I830" s="5" t="s">
        <v>40</v>
      </c>
      <c r="Q830" s="40" t="s">
        <v>88</v>
      </c>
      <c r="R830" s="40">
        <v>2021</v>
      </c>
      <c r="S830" s="40" t="s">
        <v>7</v>
      </c>
      <c r="T830" s="40" t="s">
        <v>89</v>
      </c>
      <c r="U830" s="40" t="s">
        <v>90</v>
      </c>
      <c r="V830" s="40" t="s">
        <v>91</v>
      </c>
      <c r="W830" s="40" t="s">
        <v>92</v>
      </c>
      <c r="X830" s="40" t="s">
        <v>93</v>
      </c>
      <c r="Y830" s="40" t="s">
        <v>96</v>
      </c>
      <c r="Z830" s="40">
        <v>370</v>
      </c>
      <c r="AA830" s="40">
        <v>529.1</v>
      </c>
    </row>
    <row r="831" spans="1:27" ht="18" customHeight="1" x14ac:dyDescent="0.25">
      <c r="A831" s="2">
        <v>2024</v>
      </c>
      <c r="B831" s="2" t="s">
        <v>7</v>
      </c>
      <c r="C831" s="2" t="s">
        <v>12</v>
      </c>
      <c r="D831" s="6" t="s">
        <v>29</v>
      </c>
      <c r="E831" s="7">
        <v>643</v>
      </c>
      <c r="F831" s="7">
        <v>7000</v>
      </c>
      <c r="G831" s="7">
        <v>7840</v>
      </c>
      <c r="H831" s="4">
        <v>1400</v>
      </c>
      <c r="I831" s="5" t="s">
        <v>40</v>
      </c>
      <c r="Q831" s="40" t="s">
        <v>97</v>
      </c>
      <c r="R831" s="40">
        <v>2021</v>
      </c>
      <c r="S831" s="40" t="s">
        <v>7</v>
      </c>
      <c r="T831" s="40" t="s">
        <v>89</v>
      </c>
      <c r="U831" s="40" t="s">
        <v>90</v>
      </c>
      <c r="V831" s="40" t="s">
        <v>91</v>
      </c>
      <c r="W831" s="40" t="s">
        <v>92</v>
      </c>
      <c r="X831" s="40" t="s">
        <v>93</v>
      </c>
      <c r="Y831" s="40" t="s">
        <v>94</v>
      </c>
      <c r="Z831" s="40">
        <v>342</v>
      </c>
      <c r="AA831" s="40">
        <v>526.24</v>
      </c>
    </row>
    <row r="832" spans="1:27" ht="18" customHeight="1" x14ac:dyDescent="0.25">
      <c r="A832" s="2">
        <v>2024</v>
      </c>
      <c r="B832" s="2" t="s">
        <v>7</v>
      </c>
      <c r="C832" s="2" t="s">
        <v>38</v>
      </c>
      <c r="D832" s="6" t="s">
        <v>31</v>
      </c>
      <c r="E832" s="7">
        <v>455</v>
      </c>
      <c r="F832" s="7">
        <v>4578.6000000000004</v>
      </c>
      <c r="G832" s="7">
        <v>5128.0320000000002</v>
      </c>
      <c r="H832" s="4">
        <v>915.72000000000014</v>
      </c>
      <c r="I832" s="5" t="s">
        <v>40</v>
      </c>
      <c r="Q832" s="40" t="s">
        <v>95</v>
      </c>
      <c r="R832" s="40">
        <v>2021</v>
      </c>
      <c r="S832" s="40" t="s">
        <v>7</v>
      </c>
      <c r="T832" s="40" t="s">
        <v>89</v>
      </c>
      <c r="U832" s="40" t="s">
        <v>90</v>
      </c>
      <c r="V832" s="40" t="s">
        <v>91</v>
      </c>
      <c r="W832" s="40" t="s">
        <v>92</v>
      </c>
      <c r="X832" s="40" t="s">
        <v>93</v>
      </c>
      <c r="Y832" s="40" t="s">
        <v>94</v>
      </c>
      <c r="Z832" s="40">
        <v>336</v>
      </c>
      <c r="AA832" s="40">
        <v>526.24</v>
      </c>
    </row>
    <row r="833" spans="1:27" ht="18" customHeight="1" x14ac:dyDescent="0.25">
      <c r="A833" s="2">
        <v>2024</v>
      </c>
      <c r="B833" s="2" t="s">
        <v>7</v>
      </c>
      <c r="C833" s="2" t="s">
        <v>12</v>
      </c>
      <c r="D833" s="6" t="s">
        <v>28</v>
      </c>
      <c r="E833" s="8">
        <v>345</v>
      </c>
      <c r="F833" s="8">
        <v>7000</v>
      </c>
      <c r="G833" s="8">
        <v>7840</v>
      </c>
      <c r="H833" s="4">
        <v>1400</v>
      </c>
      <c r="I833" s="5" t="s">
        <v>40</v>
      </c>
      <c r="Q833" s="40" t="s">
        <v>88</v>
      </c>
      <c r="R833" s="40">
        <v>2021</v>
      </c>
      <c r="S833" s="40" t="s">
        <v>7</v>
      </c>
      <c r="T833" s="40" t="s">
        <v>89</v>
      </c>
      <c r="U833" s="40" t="s">
        <v>90</v>
      </c>
      <c r="V833" s="40" t="s">
        <v>91</v>
      </c>
      <c r="W833" s="40" t="s">
        <v>92</v>
      </c>
      <c r="X833" s="40" t="s">
        <v>93</v>
      </c>
      <c r="Y833" s="40" t="s">
        <v>94</v>
      </c>
      <c r="Z833" s="40">
        <v>330</v>
      </c>
      <c r="AA833" s="40">
        <v>526.24</v>
      </c>
    </row>
    <row r="834" spans="1:27" ht="18" customHeight="1" x14ac:dyDescent="0.25">
      <c r="A834" s="2">
        <v>2024</v>
      </c>
      <c r="B834" s="2" t="s">
        <v>7</v>
      </c>
      <c r="C834" s="2" t="s">
        <v>13</v>
      </c>
      <c r="D834" s="3" t="s">
        <v>33</v>
      </c>
      <c r="E834" s="4">
        <v>122</v>
      </c>
      <c r="F834" s="4">
        <v>100</v>
      </c>
      <c r="G834" s="4">
        <v>112</v>
      </c>
      <c r="H834" s="4">
        <v>20</v>
      </c>
      <c r="I834" s="5" t="s">
        <v>40</v>
      </c>
      <c r="Q834" s="40" t="s">
        <v>88</v>
      </c>
      <c r="R834" s="40">
        <v>2021</v>
      </c>
      <c r="S834" s="40" t="s">
        <v>7</v>
      </c>
      <c r="T834" s="40" t="s">
        <v>89</v>
      </c>
      <c r="U834" s="40" t="s">
        <v>90</v>
      </c>
      <c r="V834" s="40" t="s">
        <v>91</v>
      </c>
      <c r="W834" s="40" t="s">
        <v>92</v>
      </c>
      <c r="X834" s="40" t="s">
        <v>93</v>
      </c>
      <c r="Y834" s="40" t="s">
        <v>96</v>
      </c>
      <c r="Z834" s="40">
        <v>691</v>
      </c>
      <c r="AA834" s="40">
        <v>988.13</v>
      </c>
    </row>
    <row r="835" spans="1:27" ht="18" customHeight="1" x14ac:dyDescent="0.25">
      <c r="A835" s="2">
        <v>2024</v>
      </c>
      <c r="B835" s="2" t="s">
        <v>7</v>
      </c>
      <c r="C835" s="2" t="s">
        <v>15</v>
      </c>
      <c r="D835" s="6" t="s">
        <v>26</v>
      </c>
      <c r="E835" s="7">
        <v>78</v>
      </c>
      <c r="F835" s="7">
        <v>4577.2</v>
      </c>
      <c r="G835" s="7">
        <v>5126.4639999999999</v>
      </c>
      <c r="H835" s="4">
        <v>915.44</v>
      </c>
      <c r="I835" s="5" t="s">
        <v>40</v>
      </c>
      <c r="Q835" s="40" t="s">
        <v>88</v>
      </c>
      <c r="R835" s="40">
        <v>2021</v>
      </c>
      <c r="S835" s="40" t="s">
        <v>7</v>
      </c>
      <c r="T835" s="40" t="s">
        <v>89</v>
      </c>
      <c r="U835" s="40" t="s">
        <v>90</v>
      </c>
      <c r="V835" s="40" t="s">
        <v>91</v>
      </c>
      <c r="W835" s="40" t="s">
        <v>92</v>
      </c>
      <c r="X835" s="40" t="s">
        <v>93</v>
      </c>
      <c r="Y835" s="40" t="s">
        <v>96</v>
      </c>
      <c r="Z835" s="40">
        <v>724</v>
      </c>
      <c r="AA835" s="40">
        <v>1035.32</v>
      </c>
    </row>
    <row r="836" spans="1:27" ht="18" customHeight="1" x14ac:dyDescent="0.25">
      <c r="A836" s="2">
        <v>2024</v>
      </c>
      <c r="B836" s="2" t="s">
        <v>7</v>
      </c>
      <c r="C836" s="2" t="s">
        <v>15</v>
      </c>
      <c r="D836" s="6" t="s">
        <v>24</v>
      </c>
      <c r="E836" s="7">
        <v>76</v>
      </c>
      <c r="F836" s="7">
        <v>4576.8999999999996</v>
      </c>
      <c r="G836" s="7">
        <v>5126.1279999999997</v>
      </c>
      <c r="H836" s="4">
        <v>915.38</v>
      </c>
      <c r="I836" s="5" t="s">
        <v>40</v>
      </c>
      <c r="Q836" s="40" t="s">
        <v>95</v>
      </c>
      <c r="R836" s="40">
        <v>2021</v>
      </c>
      <c r="S836" s="40" t="s">
        <v>7</v>
      </c>
      <c r="T836" s="40" t="s">
        <v>89</v>
      </c>
      <c r="U836" s="40" t="s">
        <v>90</v>
      </c>
      <c r="V836" s="40" t="s">
        <v>91</v>
      </c>
      <c r="W836" s="40" t="s">
        <v>92</v>
      </c>
      <c r="X836" s="40" t="s">
        <v>93</v>
      </c>
      <c r="Y836" s="40" t="s">
        <v>96</v>
      </c>
      <c r="Z836" s="40">
        <v>777</v>
      </c>
      <c r="AA836" s="40">
        <v>1111.1100000000001</v>
      </c>
    </row>
    <row r="837" spans="1:27" ht="18" customHeight="1" x14ac:dyDescent="0.25">
      <c r="A837" s="2">
        <v>2024</v>
      </c>
      <c r="B837" s="2" t="s">
        <v>7</v>
      </c>
      <c r="C837" s="2" t="s">
        <v>15</v>
      </c>
      <c r="D837" s="6" t="s">
        <v>25</v>
      </c>
      <c r="E837" s="7">
        <v>46</v>
      </c>
      <c r="F837" s="7">
        <v>200</v>
      </c>
      <c r="G837" s="7">
        <v>224</v>
      </c>
      <c r="H837" s="4">
        <v>40</v>
      </c>
      <c r="I837" s="5" t="s">
        <v>40</v>
      </c>
      <c r="Q837" s="40" t="s">
        <v>88</v>
      </c>
      <c r="R837" s="40">
        <v>2021</v>
      </c>
      <c r="S837" s="40" t="s">
        <v>7</v>
      </c>
      <c r="T837" s="40" t="s">
        <v>89</v>
      </c>
      <c r="U837" s="40" t="s">
        <v>90</v>
      </c>
      <c r="V837" s="40" t="s">
        <v>91</v>
      </c>
      <c r="W837" s="40" t="s">
        <v>92</v>
      </c>
      <c r="X837" s="40" t="s">
        <v>93</v>
      </c>
      <c r="Y837" s="40" t="s">
        <v>94</v>
      </c>
      <c r="Z837" s="40">
        <v>339</v>
      </c>
      <c r="AA837" s="40">
        <v>484.77</v>
      </c>
    </row>
    <row r="838" spans="1:27" ht="18" customHeight="1" x14ac:dyDescent="0.25">
      <c r="A838" s="2">
        <v>2024</v>
      </c>
      <c r="B838" s="2" t="s">
        <v>7</v>
      </c>
      <c r="C838" s="2" t="s">
        <v>15</v>
      </c>
      <c r="D838" s="6" t="s">
        <v>23</v>
      </c>
      <c r="E838" s="7">
        <v>34</v>
      </c>
      <c r="F838" s="7">
        <v>4576.8</v>
      </c>
      <c r="G838" s="7">
        <v>5126.0160000000005</v>
      </c>
      <c r="H838" s="4">
        <v>915.36000000000013</v>
      </c>
      <c r="I838" s="5" t="s">
        <v>40</v>
      </c>
      <c r="Q838" s="40" t="s">
        <v>88</v>
      </c>
      <c r="R838" s="40">
        <v>2021</v>
      </c>
      <c r="S838" s="40" t="s">
        <v>7</v>
      </c>
      <c r="T838" s="40" t="s">
        <v>89</v>
      </c>
      <c r="U838" s="40" t="s">
        <v>90</v>
      </c>
      <c r="V838" s="40" t="s">
        <v>91</v>
      </c>
      <c r="W838" s="40" t="s">
        <v>92</v>
      </c>
      <c r="X838" s="40" t="s">
        <v>93</v>
      </c>
      <c r="Y838" s="40" t="s">
        <v>94</v>
      </c>
      <c r="Z838" s="40">
        <v>333</v>
      </c>
      <c r="AA838" s="40">
        <v>476.19</v>
      </c>
    </row>
    <row r="839" spans="1:27" ht="18" customHeight="1" x14ac:dyDescent="0.25">
      <c r="A839" s="2">
        <v>2024</v>
      </c>
      <c r="B839" s="2" t="s">
        <v>7</v>
      </c>
      <c r="C839" s="2" t="s">
        <v>13</v>
      </c>
      <c r="D839" s="3" t="s">
        <v>34</v>
      </c>
      <c r="E839" s="4">
        <v>7</v>
      </c>
      <c r="F839" s="4">
        <v>200</v>
      </c>
      <c r="G839" s="4">
        <v>224</v>
      </c>
      <c r="H839" s="4">
        <v>40</v>
      </c>
      <c r="I839" s="5" t="s">
        <v>40</v>
      </c>
      <c r="Q839" s="40" t="s">
        <v>95</v>
      </c>
      <c r="R839" s="40">
        <v>2021</v>
      </c>
      <c r="S839" s="40" t="s">
        <v>7</v>
      </c>
      <c r="T839" s="40" t="s">
        <v>89</v>
      </c>
      <c r="U839" s="40" t="s">
        <v>90</v>
      </c>
      <c r="V839" s="40" t="s">
        <v>91</v>
      </c>
      <c r="W839" s="40" t="s">
        <v>92</v>
      </c>
      <c r="X839" s="40" t="s">
        <v>93</v>
      </c>
      <c r="Y839" s="40" t="s">
        <v>96</v>
      </c>
      <c r="Z839" s="40">
        <v>153</v>
      </c>
      <c r="AA839" s="40">
        <v>218.79</v>
      </c>
    </row>
    <row r="840" spans="1:27" ht="18" customHeight="1" x14ac:dyDescent="0.25">
      <c r="A840" s="2">
        <v>2024</v>
      </c>
      <c r="B840" s="2" t="s">
        <v>7</v>
      </c>
      <c r="C840" s="2" t="s">
        <v>15</v>
      </c>
      <c r="D840" s="6" t="s">
        <v>27</v>
      </c>
      <c r="E840" s="7">
        <v>3</v>
      </c>
      <c r="F840" s="7">
        <v>4577.3</v>
      </c>
      <c r="G840" s="7">
        <v>5126.576</v>
      </c>
      <c r="H840" s="4">
        <v>915.46</v>
      </c>
      <c r="I840" s="5" t="s">
        <v>40</v>
      </c>
      <c r="Q840" s="40" t="s">
        <v>88</v>
      </c>
      <c r="R840" s="40">
        <v>2021</v>
      </c>
      <c r="S840" s="40" t="s">
        <v>7</v>
      </c>
      <c r="T840" s="40" t="s">
        <v>89</v>
      </c>
      <c r="U840" s="40" t="s">
        <v>90</v>
      </c>
      <c r="V840" s="40" t="s">
        <v>91</v>
      </c>
      <c r="W840" s="40" t="s">
        <v>92</v>
      </c>
      <c r="X840" s="40" t="s">
        <v>93</v>
      </c>
      <c r="Y840" s="40" t="s">
        <v>96</v>
      </c>
      <c r="Z840" s="40">
        <v>764</v>
      </c>
      <c r="AA840" s="40">
        <v>526.24</v>
      </c>
    </row>
    <row r="841" spans="1:27" ht="18" customHeight="1" x14ac:dyDescent="0.25">
      <c r="A841" s="2">
        <v>2024</v>
      </c>
      <c r="B841" s="2" t="s">
        <v>7</v>
      </c>
      <c r="C841" s="2" t="s">
        <v>32</v>
      </c>
      <c r="D841" s="6" t="s">
        <v>32</v>
      </c>
      <c r="E841" s="7">
        <v>2</v>
      </c>
      <c r="F841" s="7">
        <v>6600</v>
      </c>
      <c r="G841" s="7">
        <v>7392</v>
      </c>
      <c r="H841" s="4">
        <v>1320</v>
      </c>
      <c r="I841" s="5" t="s">
        <v>40</v>
      </c>
      <c r="Q841" s="40" t="s">
        <v>88</v>
      </c>
      <c r="R841" s="40">
        <v>2021</v>
      </c>
      <c r="S841" s="40" t="s">
        <v>7</v>
      </c>
      <c r="T841" s="40" t="s">
        <v>89</v>
      </c>
      <c r="U841" s="40" t="s">
        <v>90</v>
      </c>
      <c r="V841" s="40" t="s">
        <v>91</v>
      </c>
      <c r="W841" s="40" t="s">
        <v>92</v>
      </c>
      <c r="X841" s="40" t="s">
        <v>93</v>
      </c>
      <c r="Y841" s="40" t="s">
        <v>96</v>
      </c>
      <c r="Z841" s="40">
        <v>817</v>
      </c>
      <c r="AA841" s="40">
        <v>526.24</v>
      </c>
    </row>
    <row r="842" spans="1:27" ht="18" customHeight="1" x14ac:dyDescent="0.25">
      <c r="A842" s="2">
        <v>2024</v>
      </c>
      <c r="B842" s="2" t="s">
        <v>8</v>
      </c>
      <c r="C842" s="2" t="s">
        <v>14</v>
      </c>
      <c r="D842" s="3" t="s">
        <v>36</v>
      </c>
      <c r="E842" s="4">
        <v>3566</v>
      </c>
      <c r="F842" s="4">
        <v>4577.3</v>
      </c>
      <c r="G842" s="4">
        <v>5126.576</v>
      </c>
      <c r="H842" s="4">
        <v>915.46</v>
      </c>
      <c r="I842" s="5" t="s">
        <v>40</v>
      </c>
      <c r="Q842" s="40" t="s">
        <v>88</v>
      </c>
      <c r="R842" s="40">
        <v>2021</v>
      </c>
      <c r="S842" s="40" t="s">
        <v>7</v>
      </c>
      <c r="T842" s="40" t="s">
        <v>89</v>
      </c>
      <c r="U842" s="40" t="s">
        <v>90</v>
      </c>
      <c r="V842" s="40" t="s">
        <v>91</v>
      </c>
      <c r="W842" s="40" t="s">
        <v>92</v>
      </c>
      <c r="X842" s="40" t="s">
        <v>93</v>
      </c>
      <c r="Y842" s="40" t="s">
        <v>96</v>
      </c>
      <c r="Z842" s="40">
        <v>151</v>
      </c>
      <c r="AA842" s="40">
        <v>215.93</v>
      </c>
    </row>
    <row r="843" spans="1:27" ht="18" customHeight="1" x14ac:dyDescent="0.25">
      <c r="A843" s="2">
        <v>2024</v>
      </c>
      <c r="B843" s="2" t="s">
        <v>8</v>
      </c>
      <c r="C843" s="2" t="s">
        <v>14</v>
      </c>
      <c r="D843" s="3" t="s">
        <v>37</v>
      </c>
      <c r="E843" s="4">
        <v>2498</v>
      </c>
      <c r="F843" s="4">
        <v>8000</v>
      </c>
      <c r="G843" s="4">
        <v>8960</v>
      </c>
      <c r="H843" s="4">
        <v>1600</v>
      </c>
      <c r="I843" s="5" t="s">
        <v>40</v>
      </c>
      <c r="Q843" s="40" t="s">
        <v>97</v>
      </c>
      <c r="R843" s="40">
        <v>2021</v>
      </c>
      <c r="S843" s="40" t="s">
        <v>7</v>
      </c>
      <c r="T843" s="40" t="s">
        <v>89</v>
      </c>
      <c r="U843" s="40" t="s">
        <v>90</v>
      </c>
      <c r="V843" s="40" t="s">
        <v>91</v>
      </c>
      <c r="W843" s="40" t="s">
        <v>92</v>
      </c>
      <c r="X843" s="40" t="s">
        <v>93</v>
      </c>
      <c r="Y843" s="40" t="s">
        <v>96</v>
      </c>
      <c r="Z843" s="40">
        <v>199</v>
      </c>
      <c r="AA843" s="40">
        <v>284.57</v>
      </c>
    </row>
    <row r="844" spans="1:27" ht="18" customHeight="1" x14ac:dyDescent="0.25">
      <c r="A844" s="2">
        <v>2024</v>
      </c>
      <c r="B844" s="2" t="s">
        <v>8</v>
      </c>
      <c r="C844" s="2" t="s">
        <v>13</v>
      </c>
      <c r="D844" s="3" t="s">
        <v>35</v>
      </c>
      <c r="E844" s="4">
        <v>1245</v>
      </c>
      <c r="F844" s="4">
        <v>4577.2</v>
      </c>
      <c r="G844" s="4">
        <v>5126.4639999999999</v>
      </c>
      <c r="H844" s="4">
        <v>915.44</v>
      </c>
      <c r="I844" s="5" t="s">
        <v>40</v>
      </c>
      <c r="Q844" s="40" t="s">
        <v>99</v>
      </c>
      <c r="R844" s="40">
        <v>2021</v>
      </c>
      <c r="S844" s="40" t="s">
        <v>7</v>
      </c>
      <c r="T844" s="40" t="s">
        <v>89</v>
      </c>
      <c r="U844" s="40" t="s">
        <v>90</v>
      </c>
      <c r="V844" s="40" t="s">
        <v>91</v>
      </c>
      <c r="W844" s="40" t="s">
        <v>92</v>
      </c>
      <c r="X844" s="40" t="s">
        <v>93</v>
      </c>
      <c r="Y844" s="40" t="s">
        <v>96</v>
      </c>
      <c r="Z844" s="40">
        <v>367</v>
      </c>
      <c r="AA844" s="40">
        <v>524.80999999999995</v>
      </c>
    </row>
    <row r="845" spans="1:27" ht="18" customHeight="1" x14ac:dyDescent="0.25">
      <c r="A845" s="2">
        <v>2024</v>
      </c>
      <c r="B845" s="2" t="s">
        <v>8</v>
      </c>
      <c r="C845" s="2" t="s">
        <v>38</v>
      </c>
      <c r="D845" s="6" t="s">
        <v>30</v>
      </c>
      <c r="E845" s="7">
        <v>644</v>
      </c>
      <c r="F845" s="7">
        <v>5743.5</v>
      </c>
      <c r="G845" s="7">
        <v>6432.72</v>
      </c>
      <c r="H845" s="4">
        <v>1148.7</v>
      </c>
      <c r="I845" s="5" t="s">
        <v>40</v>
      </c>
      <c r="Q845" s="40" t="s">
        <v>88</v>
      </c>
      <c r="R845" s="40">
        <v>2021</v>
      </c>
      <c r="S845" s="40" t="s">
        <v>7</v>
      </c>
      <c r="T845" s="40" t="s">
        <v>89</v>
      </c>
      <c r="U845" s="40" t="s">
        <v>90</v>
      </c>
      <c r="V845" s="40" t="s">
        <v>91</v>
      </c>
      <c r="W845" s="40" t="s">
        <v>92</v>
      </c>
      <c r="X845" s="40" t="s">
        <v>93</v>
      </c>
      <c r="Y845" s="40" t="s">
        <v>94</v>
      </c>
      <c r="Z845" s="40">
        <v>341</v>
      </c>
      <c r="AA845" s="40">
        <v>487.63</v>
      </c>
    </row>
    <row r="846" spans="1:27" ht="18" customHeight="1" x14ac:dyDescent="0.25">
      <c r="A846" s="2">
        <v>2024</v>
      </c>
      <c r="B846" s="2" t="s">
        <v>8</v>
      </c>
      <c r="C846" s="2" t="s">
        <v>12</v>
      </c>
      <c r="D846" s="6" t="s">
        <v>29</v>
      </c>
      <c r="E846" s="7">
        <v>643</v>
      </c>
      <c r="F846" s="7">
        <v>7000</v>
      </c>
      <c r="G846" s="7">
        <v>7840</v>
      </c>
      <c r="H846" s="4">
        <v>1400</v>
      </c>
      <c r="I846" s="5" t="s">
        <v>40</v>
      </c>
      <c r="Q846" s="40" t="s">
        <v>99</v>
      </c>
      <c r="R846" s="40">
        <v>2021</v>
      </c>
      <c r="S846" s="40" t="s">
        <v>7</v>
      </c>
      <c r="T846" s="40" t="s">
        <v>89</v>
      </c>
      <c r="U846" s="40" t="s">
        <v>90</v>
      </c>
      <c r="V846" s="40" t="s">
        <v>91</v>
      </c>
      <c r="W846" s="40" t="s">
        <v>92</v>
      </c>
      <c r="X846" s="40" t="s">
        <v>93</v>
      </c>
      <c r="Y846" s="40" t="s">
        <v>94</v>
      </c>
      <c r="Z846" s="40">
        <v>335</v>
      </c>
      <c r="AA846" s="40">
        <v>479.05</v>
      </c>
    </row>
    <row r="847" spans="1:27" ht="18" customHeight="1" x14ac:dyDescent="0.25">
      <c r="A847" s="2">
        <v>2024</v>
      </c>
      <c r="B847" s="2" t="s">
        <v>8</v>
      </c>
      <c r="C847" s="2" t="s">
        <v>38</v>
      </c>
      <c r="D847" s="6" t="s">
        <v>31</v>
      </c>
      <c r="E847" s="7">
        <v>455</v>
      </c>
      <c r="F847" s="7">
        <v>4578.6000000000004</v>
      </c>
      <c r="G847" s="7">
        <v>5128.0320000000002</v>
      </c>
      <c r="H847" s="4">
        <v>915.72000000000014</v>
      </c>
      <c r="I847" s="5" t="s">
        <v>40</v>
      </c>
      <c r="Q847" s="40" t="s">
        <v>95</v>
      </c>
      <c r="R847" s="40">
        <v>2021</v>
      </c>
      <c r="S847" s="40" t="s">
        <v>7</v>
      </c>
      <c r="T847" s="40" t="s">
        <v>89</v>
      </c>
      <c r="U847" s="40" t="s">
        <v>90</v>
      </c>
      <c r="V847" s="40" t="s">
        <v>91</v>
      </c>
      <c r="W847" s="40" t="s">
        <v>92</v>
      </c>
      <c r="X847" s="40" t="s">
        <v>93</v>
      </c>
      <c r="Y847" s="40" t="s">
        <v>94</v>
      </c>
      <c r="Z847" s="40">
        <v>329</v>
      </c>
      <c r="AA847" s="40">
        <v>470.47</v>
      </c>
    </row>
    <row r="848" spans="1:27" ht="18" customHeight="1" x14ac:dyDescent="0.25">
      <c r="A848" s="2">
        <v>2024</v>
      </c>
      <c r="B848" s="2" t="s">
        <v>8</v>
      </c>
      <c r="C848" s="2" t="s">
        <v>12</v>
      </c>
      <c r="D848" s="6" t="s">
        <v>28</v>
      </c>
      <c r="E848" s="8">
        <v>345</v>
      </c>
      <c r="F848" s="8">
        <v>7000</v>
      </c>
      <c r="G848" s="8">
        <v>7840</v>
      </c>
      <c r="H848" s="4">
        <v>1400</v>
      </c>
      <c r="I848" s="5" t="s">
        <v>40</v>
      </c>
      <c r="Q848" s="40" t="s">
        <v>97</v>
      </c>
      <c r="R848" s="40">
        <v>2021</v>
      </c>
      <c r="S848" s="40" t="s">
        <v>7</v>
      </c>
      <c r="T848" s="40" t="s">
        <v>89</v>
      </c>
      <c r="U848" s="40" t="s">
        <v>90</v>
      </c>
      <c r="V848" s="40" t="s">
        <v>91</v>
      </c>
      <c r="W848" s="40" t="s">
        <v>92</v>
      </c>
      <c r="X848" s="40" t="s">
        <v>93</v>
      </c>
      <c r="Y848" s="40" t="s">
        <v>96</v>
      </c>
      <c r="Z848" s="40">
        <v>149</v>
      </c>
      <c r="AA848" s="40">
        <v>213.07</v>
      </c>
    </row>
    <row r="849" spans="1:27" ht="18" customHeight="1" x14ac:dyDescent="0.25">
      <c r="A849" s="2">
        <v>2024</v>
      </c>
      <c r="B849" s="2" t="s">
        <v>8</v>
      </c>
      <c r="C849" s="2" t="s">
        <v>13</v>
      </c>
      <c r="D849" s="3" t="s">
        <v>33</v>
      </c>
      <c r="E849" s="4">
        <v>122</v>
      </c>
      <c r="F849" s="4">
        <v>100</v>
      </c>
      <c r="G849" s="4">
        <v>112</v>
      </c>
      <c r="H849" s="4">
        <v>20</v>
      </c>
      <c r="I849" s="5" t="s">
        <v>40</v>
      </c>
      <c r="Q849" s="40" t="s">
        <v>95</v>
      </c>
      <c r="R849" s="40">
        <v>2021</v>
      </c>
      <c r="S849" s="40" t="s">
        <v>7</v>
      </c>
      <c r="T849" s="40" t="s">
        <v>89</v>
      </c>
      <c r="U849" s="40" t="s">
        <v>90</v>
      </c>
      <c r="V849" s="40" t="s">
        <v>91</v>
      </c>
      <c r="W849" s="40" t="s">
        <v>92</v>
      </c>
      <c r="X849" s="40" t="s">
        <v>93</v>
      </c>
      <c r="Y849" s="40" t="s">
        <v>96</v>
      </c>
      <c r="Z849" s="40">
        <v>197</v>
      </c>
      <c r="AA849" s="40">
        <v>281.70999999999998</v>
      </c>
    </row>
    <row r="850" spans="1:27" ht="18" customHeight="1" x14ac:dyDescent="0.25">
      <c r="A850" s="2">
        <v>2024</v>
      </c>
      <c r="B850" s="2" t="s">
        <v>8</v>
      </c>
      <c r="C850" s="2" t="s">
        <v>15</v>
      </c>
      <c r="D850" s="6" t="s">
        <v>26</v>
      </c>
      <c r="E850" s="7">
        <v>78</v>
      </c>
      <c r="F850" s="7">
        <v>4577.2</v>
      </c>
      <c r="G850" s="7">
        <v>5126.4639999999999</v>
      </c>
      <c r="H850" s="4">
        <v>915.44</v>
      </c>
      <c r="I850" s="5" t="s">
        <v>40</v>
      </c>
      <c r="Q850" s="40" t="s">
        <v>97</v>
      </c>
      <c r="R850" s="40">
        <v>2021</v>
      </c>
      <c r="S850" s="40" t="s">
        <v>7</v>
      </c>
      <c r="T850" s="40" t="s">
        <v>89</v>
      </c>
      <c r="U850" s="40" t="s">
        <v>90</v>
      </c>
      <c r="V850" s="40" t="s">
        <v>91</v>
      </c>
      <c r="W850" s="40" t="s">
        <v>92</v>
      </c>
      <c r="X850" s="40" t="s">
        <v>93</v>
      </c>
      <c r="Y850" s="40" t="s">
        <v>96</v>
      </c>
      <c r="Z850" s="40">
        <v>786</v>
      </c>
      <c r="AA850" s="40">
        <v>1123.98</v>
      </c>
    </row>
    <row r="851" spans="1:27" ht="18" customHeight="1" x14ac:dyDescent="0.25">
      <c r="A851" s="2">
        <v>2024</v>
      </c>
      <c r="B851" s="2" t="s">
        <v>8</v>
      </c>
      <c r="C851" s="2" t="s">
        <v>15</v>
      </c>
      <c r="D851" s="6" t="s">
        <v>24</v>
      </c>
      <c r="E851" s="7">
        <v>76</v>
      </c>
      <c r="F851" s="7">
        <v>4576.8999999999996</v>
      </c>
      <c r="G851" s="7">
        <v>5126.1279999999997</v>
      </c>
      <c r="H851" s="4">
        <v>915.38</v>
      </c>
      <c r="I851" s="5" t="s">
        <v>40</v>
      </c>
      <c r="Q851" s="40" t="s">
        <v>88</v>
      </c>
      <c r="R851" s="40">
        <v>2021</v>
      </c>
      <c r="S851" s="40" t="s">
        <v>11</v>
      </c>
      <c r="T851" s="40" t="s">
        <v>89</v>
      </c>
      <c r="U851" s="40" t="s">
        <v>90</v>
      </c>
      <c r="V851" s="40" t="s">
        <v>91</v>
      </c>
      <c r="W851" s="40" t="s">
        <v>92</v>
      </c>
      <c r="X851" s="40" t="s">
        <v>93</v>
      </c>
      <c r="Y851" s="40" t="s">
        <v>96</v>
      </c>
      <c r="Z851" s="40">
        <v>128</v>
      </c>
      <c r="AA851" s="40">
        <v>174.07999999999998</v>
      </c>
    </row>
    <row r="852" spans="1:27" ht="18" customHeight="1" x14ac:dyDescent="0.25">
      <c r="A852" s="2">
        <v>2024</v>
      </c>
      <c r="B852" s="2" t="s">
        <v>8</v>
      </c>
      <c r="C852" s="2" t="s">
        <v>15</v>
      </c>
      <c r="D852" s="6" t="s">
        <v>25</v>
      </c>
      <c r="E852" s="7">
        <v>46</v>
      </c>
      <c r="F852" s="7">
        <v>200</v>
      </c>
      <c r="G852" s="7">
        <v>224</v>
      </c>
      <c r="H852" s="4">
        <v>40</v>
      </c>
      <c r="I852" s="5" t="s">
        <v>40</v>
      </c>
      <c r="Q852" s="40" t="s">
        <v>95</v>
      </c>
      <c r="R852" s="40">
        <v>2021</v>
      </c>
      <c r="S852" s="40" t="s">
        <v>11</v>
      </c>
      <c r="T852" s="40" t="s">
        <v>89</v>
      </c>
      <c r="U852" s="40" t="s">
        <v>90</v>
      </c>
      <c r="V852" s="40" t="s">
        <v>91</v>
      </c>
      <c r="W852" s="40" t="s">
        <v>92</v>
      </c>
      <c r="X852" s="40" t="s">
        <v>93</v>
      </c>
      <c r="Y852" s="40" t="s">
        <v>96</v>
      </c>
      <c r="Z852" s="40">
        <v>176</v>
      </c>
      <c r="AA852" s="40">
        <v>251.68</v>
      </c>
    </row>
    <row r="853" spans="1:27" ht="18" customHeight="1" x14ac:dyDescent="0.25">
      <c r="A853" s="2">
        <v>2024</v>
      </c>
      <c r="B853" s="2" t="s">
        <v>8</v>
      </c>
      <c r="C853" s="2" t="s">
        <v>15</v>
      </c>
      <c r="D853" s="6" t="s">
        <v>23</v>
      </c>
      <c r="E853" s="7">
        <v>34</v>
      </c>
      <c r="F853" s="7">
        <v>4576.8</v>
      </c>
      <c r="G853" s="7">
        <v>5126.0160000000005</v>
      </c>
      <c r="H853" s="4">
        <v>915.36000000000013</v>
      </c>
      <c r="I853" s="5" t="s">
        <v>40</v>
      </c>
      <c r="Q853" s="40" t="s">
        <v>88</v>
      </c>
      <c r="R853" s="40">
        <v>2021</v>
      </c>
      <c r="S853" s="40" t="s">
        <v>11</v>
      </c>
      <c r="T853" s="40" t="s">
        <v>89</v>
      </c>
      <c r="U853" s="40" t="s">
        <v>90</v>
      </c>
      <c r="V853" s="40" t="s">
        <v>91</v>
      </c>
      <c r="W853" s="40" t="s">
        <v>92</v>
      </c>
      <c r="X853" s="40" t="s">
        <v>93</v>
      </c>
      <c r="Y853" s="40" t="s">
        <v>96</v>
      </c>
      <c r="Z853" s="40">
        <v>130</v>
      </c>
      <c r="AA853" s="40">
        <v>185.9</v>
      </c>
    </row>
    <row r="854" spans="1:27" ht="18" customHeight="1" x14ac:dyDescent="0.25">
      <c r="A854" s="2">
        <v>2024</v>
      </c>
      <c r="B854" s="2" t="s">
        <v>8</v>
      </c>
      <c r="C854" s="2" t="s">
        <v>13</v>
      </c>
      <c r="D854" s="3" t="s">
        <v>34</v>
      </c>
      <c r="E854" s="4">
        <v>7</v>
      </c>
      <c r="F854" s="4">
        <v>200</v>
      </c>
      <c r="G854" s="4">
        <v>224</v>
      </c>
      <c r="H854" s="4">
        <v>40</v>
      </c>
      <c r="I854" s="5" t="s">
        <v>40</v>
      </c>
      <c r="Q854" s="40" t="s">
        <v>95</v>
      </c>
      <c r="R854" s="40">
        <v>2021</v>
      </c>
      <c r="S854" s="40" t="s">
        <v>11</v>
      </c>
      <c r="T854" s="40" t="s">
        <v>89</v>
      </c>
      <c r="U854" s="40" t="s">
        <v>90</v>
      </c>
      <c r="V854" s="40" t="s">
        <v>91</v>
      </c>
      <c r="W854" s="40" t="s">
        <v>92</v>
      </c>
      <c r="X854" s="40" t="s">
        <v>93</v>
      </c>
      <c r="Y854" s="40" t="s">
        <v>96</v>
      </c>
      <c r="Z854" s="40">
        <v>178</v>
      </c>
      <c r="AA854" s="40">
        <v>254.54</v>
      </c>
    </row>
    <row r="855" spans="1:27" ht="18" customHeight="1" x14ac:dyDescent="0.25">
      <c r="A855" s="2">
        <v>2024</v>
      </c>
      <c r="B855" s="2" t="s">
        <v>8</v>
      </c>
      <c r="C855" s="2" t="s">
        <v>15</v>
      </c>
      <c r="D855" s="6" t="s">
        <v>27</v>
      </c>
      <c r="E855" s="7">
        <v>3</v>
      </c>
      <c r="F855" s="7">
        <v>4577.3</v>
      </c>
      <c r="G855" s="7">
        <v>5126.576</v>
      </c>
      <c r="H855" s="4">
        <v>915.46</v>
      </c>
      <c r="I855" s="5" t="s">
        <v>40</v>
      </c>
      <c r="Q855" s="40" t="s">
        <v>88</v>
      </c>
      <c r="R855" s="40">
        <v>2021</v>
      </c>
      <c r="S855" s="40" t="s">
        <v>11</v>
      </c>
      <c r="T855" s="40" t="s">
        <v>89</v>
      </c>
      <c r="U855" s="40" t="s">
        <v>90</v>
      </c>
      <c r="V855" s="40" t="s">
        <v>91</v>
      </c>
      <c r="W855" s="40" t="s">
        <v>92</v>
      </c>
      <c r="X855" s="40" t="s">
        <v>93</v>
      </c>
      <c r="Y855" s="40" t="s">
        <v>96</v>
      </c>
      <c r="Z855" s="40">
        <v>728</v>
      </c>
      <c r="AA855" s="40">
        <v>1041.04</v>
      </c>
    </row>
    <row r="856" spans="1:27" ht="18" customHeight="1" x14ac:dyDescent="0.25">
      <c r="A856" s="2">
        <v>2024</v>
      </c>
      <c r="B856" s="2" t="s">
        <v>8</v>
      </c>
      <c r="C856" s="2" t="s">
        <v>32</v>
      </c>
      <c r="D856" s="6" t="s">
        <v>32</v>
      </c>
      <c r="E856" s="7">
        <v>2</v>
      </c>
      <c r="F856" s="7">
        <v>6600</v>
      </c>
      <c r="G856" s="7">
        <v>7392</v>
      </c>
      <c r="H856" s="4">
        <v>1320</v>
      </c>
      <c r="I856" s="5" t="s">
        <v>40</v>
      </c>
      <c r="Q856" s="40" t="s">
        <v>98</v>
      </c>
      <c r="R856" s="40">
        <v>2021</v>
      </c>
      <c r="S856" s="40" t="s">
        <v>11</v>
      </c>
      <c r="T856" s="40" t="s">
        <v>89</v>
      </c>
      <c r="U856" s="40" t="s">
        <v>90</v>
      </c>
      <c r="V856" s="40" t="s">
        <v>91</v>
      </c>
      <c r="W856" s="40" t="s">
        <v>92</v>
      </c>
      <c r="X856" s="40" t="s">
        <v>93</v>
      </c>
      <c r="Y856" s="40" t="s">
        <v>96</v>
      </c>
      <c r="Z856" s="40">
        <v>129</v>
      </c>
      <c r="AA856" s="40">
        <v>184.47</v>
      </c>
    </row>
    <row r="857" spans="1:27" ht="18" customHeight="1" x14ac:dyDescent="0.25">
      <c r="A857" s="2">
        <v>2024</v>
      </c>
      <c r="B857" s="2" t="s">
        <v>9</v>
      </c>
      <c r="C857" s="2" t="s">
        <v>14</v>
      </c>
      <c r="D857" s="3" t="s">
        <v>36</v>
      </c>
      <c r="E857" s="4">
        <v>3566</v>
      </c>
      <c r="F857" s="4">
        <v>4577.3</v>
      </c>
      <c r="G857" s="4">
        <v>5126.576</v>
      </c>
      <c r="H857" s="4">
        <v>915.46</v>
      </c>
      <c r="I857" s="5" t="s">
        <v>40</v>
      </c>
      <c r="Q857" s="40" t="s">
        <v>97</v>
      </c>
      <c r="R857" s="40">
        <v>2021</v>
      </c>
      <c r="S857" s="40" t="s">
        <v>11</v>
      </c>
      <c r="T857" s="40" t="s">
        <v>89</v>
      </c>
      <c r="U857" s="40" t="s">
        <v>90</v>
      </c>
      <c r="V857" s="40" t="s">
        <v>91</v>
      </c>
      <c r="W857" s="40" t="s">
        <v>92</v>
      </c>
      <c r="X857" s="40" t="s">
        <v>93</v>
      </c>
      <c r="Y857" s="40" t="s">
        <v>96</v>
      </c>
      <c r="Z857" s="40">
        <v>767</v>
      </c>
      <c r="AA857" s="40">
        <v>526.24</v>
      </c>
    </row>
    <row r="858" spans="1:27" ht="18" customHeight="1" x14ac:dyDescent="0.25">
      <c r="A858" s="2">
        <v>2024</v>
      </c>
      <c r="B858" s="2" t="s">
        <v>9</v>
      </c>
      <c r="C858" s="2" t="s">
        <v>14</v>
      </c>
      <c r="D858" s="3" t="s">
        <v>37</v>
      </c>
      <c r="E858" s="4">
        <v>2498</v>
      </c>
      <c r="F858" s="4">
        <v>8000</v>
      </c>
      <c r="G858" s="4">
        <v>8960</v>
      </c>
      <c r="H858" s="4">
        <v>1600</v>
      </c>
      <c r="I858" s="5" t="s">
        <v>40</v>
      </c>
      <c r="Q858" s="40" t="s">
        <v>95</v>
      </c>
      <c r="R858" s="40">
        <v>2021</v>
      </c>
      <c r="S858" s="40" t="s">
        <v>11</v>
      </c>
      <c r="T858" s="40" t="s">
        <v>89</v>
      </c>
      <c r="U858" s="40" t="s">
        <v>90</v>
      </c>
      <c r="V858" s="40" t="s">
        <v>91</v>
      </c>
      <c r="W858" s="40" t="s">
        <v>92</v>
      </c>
      <c r="X858" s="40" t="s">
        <v>93</v>
      </c>
      <c r="Y858" s="40" t="s">
        <v>96</v>
      </c>
      <c r="Z858" s="40">
        <v>127</v>
      </c>
      <c r="AA858" s="40">
        <v>181.61</v>
      </c>
    </row>
    <row r="859" spans="1:27" ht="18" customHeight="1" x14ac:dyDescent="0.25">
      <c r="A859" s="2">
        <v>2024</v>
      </c>
      <c r="B859" s="2" t="s">
        <v>9</v>
      </c>
      <c r="C859" s="2" t="s">
        <v>13</v>
      </c>
      <c r="D859" s="3" t="s">
        <v>35</v>
      </c>
      <c r="E859" s="4">
        <v>1245</v>
      </c>
      <c r="F859" s="4">
        <v>4577.2</v>
      </c>
      <c r="G859" s="4">
        <v>5126.4639999999999</v>
      </c>
      <c r="H859" s="4">
        <v>915.44</v>
      </c>
      <c r="I859" s="5" t="s">
        <v>40</v>
      </c>
      <c r="Q859" s="40" t="s">
        <v>95</v>
      </c>
      <c r="R859" s="40">
        <v>2021</v>
      </c>
      <c r="S859" s="40" t="s">
        <v>11</v>
      </c>
      <c r="T859" s="40" t="s">
        <v>89</v>
      </c>
      <c r="U859" s="40" t="s">
        <v>90</v>
      </c>
      <c r="V859" s="40" t="s">
        <v>91</v>
      </c>
      <c r="W859" s="40" t="s">
        <v>92</v>
      </c>
      <c r="X859" s="40" t="s">
        <v>93</v>
      </c>
      <c r="Y859" s="40" t="s">
        <v>96</v>
      </c>
      <c r="Z859" s="40">
        <v>175</v>
      </c>
      <c r="AA859" s="40">
        <v>250.25</v>
      </c>
    </row>
    <row r="860" spans="1:27" ht="18" customHeight="1" x14ac:dyDescent="0.25">
      <c r="A860" s="2">
        <v>2024</v>
      </c>
      <c r="B860" s="2" t="s">
        <v>9</v>
      </c>
      <c r="C860" s="2" t="s">
        <v>38</v>
      </c>
      <c r="D860" s="6" t="s">
        <v>30</v>
      </c>
      <c r="E860" s="7">
        <v>644</v>
      </c>
      <c r="F860" s="7">
        <v>5743.5</v>
      </c>
      <c r="G860" s="7">
        <v>6432.72</v>
      </c>
      <c r="H860" s="4">
        <v>1148.7</v>
      </c>
      <c r="I860" s="5" t="s">
        <v>40</v>
      </c>
      <c r="Q860" s="40" t="s">
        <v>88</v>
      </c>
      <c r="R860" s="40">
        <v>2021</v>
      </c>
      <c r="S860" s="40" t="s">
        <v>11</v>
      </c>
      <c r="T860" s="40" t="s">
        <v>89</v>
      </c>
      <c r="U860" s="40" t="s">
        <v>90</v>
      </c>
      <c r="V860" s="40" t="s">
        <v>91</v>
      </c>
      <c r="W860" s="40" t="s">
        <v>92</v>
      </c>
      <c r="X860" s="40" t="s">
        <v>93</v>
      </c>
      <c r="Y860" s="40" t="s">
        <v>96</v>
      </c>
      <c r="Z860" s="40">
        <v>131</v>
      </c>
      <c r="AA860" s="40">
        <v>187.32999999999998</v>
      </c>
    </row>
    <row r="861" spans="1:27" ht="18" customHeight="1" x14ac:dyDescent="0.25">
      <c r="A861" s="2">
        <v>2024</v>
      </c>
      <c r="B861" s="2" t="s">
        <v>9</v>
      </c>
      <c r="C861" s="2" t="s">
        <v>12</v>
      </c>
      <c r="D861" s="6" t="s">
        <v>29</v>
      </c>
      <c r="E861" s="7">
        <v>643</v>
      </c>
      <c r="F861" s="7">
        <v>7000</v>
      </c>
      <c r="G861" s="7">
        <v>7840</v>
      </c>
      <c r="H861" s="4">
        <v>1400</v>
      </c>
      <c r="I861" s="5" t="s">
        <v>42</v>
      </c>
      <c r="Q861" s="40" t="s">
        <v>88</v>
      </c>
      <c r="R861" s="40">
        <v>2021</v>
      </c>
      <c r="S861" s="40" t="s">
        <v>1</v>
      </c>
      <c r="T861" s="40" t="s">
        <v>89</v>
      </c>
      <c r="U861" s="40" t="s">
        <v>90</v>
      </c>
      <c r="V861" s="40" t="s">
        <v>91</v>
      </c>
      <c r="W861" s="40" t="s">
        <v>92</v>
      </c>
      <c r="X861" s="40" t="s">
        <v>93</v>
      </c>
      <c r="Y861" s="40" t="s">
        <v>94</v>
      </c>
      <c r="Z861" s="40">
        <v>194</v>
      </c>
      <c r="AA861" s="40">
        <v>526.24</v>
      </c>
    </row>
    <row r="862" spans="1:27" ht="18" customHeight="1" x14ac:dyDescent="0.25">
      <c r="A862" s="2">
        <v>2024</v>
      </c>
      <c r="B862" s="2" t="s">
        <v>9</v>
      </c>
      <c r="C862" s="2" t="s">
        <v>38</v>
      </c>
      <c r="D862" s="6" t="s">
        <v>31</v>
      </c>
      <c r="E862" s="7">
        <v>455</v>
      </c>
      <c r="F862" s="7">
        <v>4578.6000000000004</v>
      </c>
      <c r="G862" s="7">
        <v>5128.0320000000002</v>
      </c>
      <c r="H862" s="4">
        <v>915.72000000000014</v>
      </c>
      <c r="I862" s="5" t="s">
        <v>42</v>
      </c>
      <c r="Q862" s="40" t="s">
        <v>95</v>
      </c>
      <c r="R862" s="40">
        <v>2021</v>
      </c>
      <c r="S862" s="40" t="s">
        <v>1</v>
      </c>
      <c r="T862" s="40" t="s">
        <v>89</v>
      </c>
      <c r="U862" s="40" t="s">
        <v>90</v>
      </c>
      <c r="V862" s="40" t="s">
        <v>91</v>
      </c>
      <c r="W862" s="40" t="s">
        <v>92</v>
      </c>
      <c r="X862" s="40" t="s">
        <v>93</v>
      </c>
      <c r="Y862" s="40" t="s">
        <v>94</v>
      </c>
      <c r="Z862" s="40">
        <v>188</v>
      </c>
      <c r="AA862" s="40">
        <v>526.24</v>
      </c>
    </row>
    <row r="863" spans="1:27" ht="18" customHeight="1" x14ac:dyDescent="0.25">
      <c r="A863" s="2">
        <v>2024</v>
      </c>
      <c r="B863" s="2" t="s">
        <v>9</v>
      </c>
      <c r="C863" s="2" t="s">
        <v>12</v>
      </c>
      <c r="D863" s="6" t="s">
        <v>28</v>
      </c>
      <c r="E863" s="8">
        <v>345</v>
      </c>
      <c r="F863" s="8">
        <v>7000</v>
      </c>
      <c r="G863" s="8">
        <v>7840</v>
      </c>
      <c r="H863" s="4">
        <v>1400</v>
      </c>
      <c r="I863" s="5" t="s">
        <v>42</v>
      </c>
      <c r="Q863" s="40" t="s">
        <v>88</v>
      </c>
      <c r="R863" s="40">
        <v>2021</v>
      </c>
      <c r="S863" s="40" t="s">
        <v>1</v>
      </c>
      <c r="T863" s="40" t="s">
        <v>89</v>
      </c>
      <c r="U863" s="40" t="s">
        <v>90</v>
      </c>
      <c r="V863" s="40" t="s">
        <v>91</v>
      </c>
      <c r="W863" s="40" t="s">
        <v>92</v>
      </c>
      <c r="X863" s="40" t="s">
        <v>93</v>
      </c>
      <c r="Y863" s="40" t="s">
        <v>94</v>
      </c>
      <c r="Z863" s="40">
        <v>182</v>
      </c>
      <c r="AA863" s="40">
        <v>526.24</v>
      </c>
    </row>
    <row r="864" spans="1:27" ht="18" customHeight="1" x14ac:dyDescent="0.25">
      <c r="A864" s="2">
        <v>2024</v>
      </c>
      <c r="B864" s="2" t="s">
        <v>9</v>
      </c>
      <c r="C864" s="2" t="s">
        <v>13</v>
      </c>
      <c r="D864" s="3" t="s">
        <v>33</v>
      </c>
      <c r="E864" s="4">
        <v>122</v>
      </c>
      <c r="F864" s="4">
        <v>100</v>
      </c>
      <c r="G864" s="4">
        <v>112</v>
      </c>
      <c r="H864" s="4">
        <v>20</v>
      </c>
      <c r="I864" s="5" t="s">
        <v>42</v>
      </c>
      <c r="Q864" s="40" t="s">
        <v>88</v>
      </c>
      <c r="R864" s="40">
        <v>2021</v>
      </c>
      <c r="S864" s="40" t="s">
        <v>1</v>
      </c>
      <c r="T864" s="40" t="s">
        <v>89</v>
      </c>
      <c r="U864" s="40" t="s">
        <v>90</v>
      </c>
      <c r="V864" s="40" t="s">
        <v>91</v>
      </c>
      <c r="W864" s="40" t="s">
        <v>92</v>
      </c>
      <c r="X864" s="40" t="s">
        <v>93</v>
      </c>
      <c r="Y864" s="40" t="s">
        <v>96</v>
      </c>
      <c r="Z864" s="40">
        <v>182</v>
      </c>
      <c r="AA864" s="40">
        <v>260.26</v>
      </c>
    </row>
    <row r="865" spans="1:27" ht="18" customHeight="1" x14ac:dyDescent="0.25">
      <c r="A865" s="2">
        <v>2024</v>
      </c>
      <c r="B865" s="2" t="s">
        <v>9</v>
      </c>
      <c r="C865" s="2" t="s">
        <v>15</v>
      </c>
      <c r="D865" s="6" t="s">
        <v>26</v>
      </c>
      <c r="E865" s="7">
        <v>78</v>
      </c>
      <c r="F865" s="7">
        <v>4577.2</v>
      </c>
      <c r="G865" s="7">
        <v>5126.4639999999999</v>
      </c>
      <c r="H865" s="4">
        <v>915.44</v>
      </c>
      <c r="I865" s="5" t="s">
        <v>42</v>
      </c>
      <c r="Q865" s="40" t="s">
        <v>97</v>
      </c>
      <c r="R865" s="40">
        <v>2021</v>
      </c>
      <c r="S865" s="40" t="s">
        <v>1</v>
      </c>
      <c r="T865" s="40" t="s">
        <v>89</v>
      </c>
      <c r="U865" s="40" t="s">
        <v>90</v>
      </c>
      <c r="V865" s="40" t="s">
        <v>91</v>
      </c>
      <c r="W865" s="40" t="s">
        <v>92</v>
      </c>
      <c r="X865" s="40" t="s">
        <v>93</v>
      </c>
      <c r="Y865" s="40" t="s">
        <v>96</v>
      </c>
      <c r="Z865" s="40">
        <v>230</v>
      </c>
      <c r="AA865" s="40">
        <v>328.9</v>
      </c>
    </row>
    <row r="866" spans="1:27" ht="18" customHeight="1" x14ac:dyDescent="0.25">
      <c r="A866" s="2">
        <v>2024</v>
      </c>
      <c r="B866" s="2" t="s">
        <v>9</v>
      </c>
      <c r="C866" s="2" t="s">
        <v>15</v>
      </c>
      <c r="D866" s="6" t="s">
        <v>24</v>
      </c>
      <c r="E866" s="7">
        <v>76</v>
      </c>
      <c r="F866" s="7">
        <v>4576.8999999999996</v>
      </c>
      <c r="G866" s="7">
        <v>5126.1279999999997</v>
      </c>
      <c r="H866" s="4">
        <v>915.38</v>
      </c>
      <c r="I866" s="5" t="s">
        <v>42</v>
      </c>
      <c r="Q866" s="40" t="s">
        <v>99</v>
      </c>
      <c r="R866" s="40">
        <v>2021</v>
      </c>
      <c r="S866" s="40" t="s">
        <v>1</v>
      </c>
      <c r="T866" s="40" t="s">
        <v>89</v>
      </c>
      <c r="U866" s="40" t="s">
        <v>90</v>
      </c>
      <c r="V866" s="40" t="s">
        <v>91</v>
      </c>
      <c r="W866" s="40" t="s">
        <v>92</v>
      </c>
      <c r="X866" s="40" t="s">
        <v>93</v>
      </c>
      <c r="Y866" s="40" t="s">
        <v>96</v>
      </c>
      <c r="Z866" s="40">
        <v>158</v>
      </c>
      <c r="AA866" s="40">
        <v>225.94</v>
      </c>
    </row>
    <row r="867" spans="1:27" ht="18" customHeight="1" x14ac:dyDescent="0.25">
      <c r="A867" s="2">
        <v>2024</v>
      </c>
      <c r="B867" s="2" t="s">
        <v>9</v>
      </c>
      <c r="C867" s="2" t="s">
        <v>15</v>
      </c>
      <c r="D867" s="6" t="s">
        <v>25</v>
      </c>
      <c r="E867" s="7">
        <v>46</v>
      </c>
      <c r="F867" s="7">
        <v>200</v>
      </c>
      <c r="G867" s="7">
        <v>224</v>
      </c>
      <c r="H867" s="4">
        <v>40</v>
      </c>
      <c r="I867" s="5" t="s">
        <v>42</v>
      </c>
      <c r="Q867" s="40" t="s">
        <v>95</v>
      </c>
      <c r="R867" s="40">
        <v>2021</v>
      </c>
      <c r="S867" s="40" t="s">
        <v>1</v>
      </c>
      <c r="T867" s="40" t="s">
        <v>89</v>
      </c>
      <c r="U867" s="40" t="s">
        <v>90</v>
      </c>
      <c r="V867" s="40" t="s">
        <v>91</v>
      </c>
      <c r="W867" s="40" t="s">
        <v>92</v>
      </c>
      <c r="X867" s="40" t="s">
        <v>93</v>
      </c>
      <c r="Y867" s="40" t="s">
        <v>96</v>
      </c>
      <c r="Z867" s="40">
        <v>184</v>
      </c>
      <c r="AA867" s="40">
        <v>263.12</v>
      </c>
    </row>
    <row r="868" spans="1:27" ht="18" customHeight="1" x14ac:dyDescent="0.25">
      <c r="A868" s="2">
        <v>2024</v>
      </c>
      <c r="B868" s="2" t="s">
        <v>9</v>
      </c>
      <c r="C868" s="2" t="s">
        <v>15</v>
      </c>
      <c r="D868" s="6" t="s">
        <v>23</v>
      </c>
      <c r="E868" s="7">
        <v>34</v>
      </c>
      <c r="F868" s="7">
        <v>4576.8</v>
      </c>
      <c r="G868" s="7">
        <v>5126.0160000000005</v>
      </c>
      <c r="H868" s="4">
        <v>915.36000000000013</v>
      </c>
      <c r="I868" s="5" t="s">
        <v>42</v>
      </c>
      <c r="Q868" s="40" t="s">
        <v>88</v>
      </c>
      <c r="R868" s="40">
        <v>2021</v>
      </c>
      <c r="S868" s="40" t="s">
        <v>1</v>
      </c>
      <c r="T868" s="40" t="s">
        <v>89</v>
      </c>
      <c r="U868" s="40" t="s">
        <v>90</v>
      </c>
      <c r="V868" s="40" t="s">
        <v>91</v>
      </c>
      <c r="W868" s="40" t="s">
        <v>92</v>
      </c>
      <c r="X868" s="40" t="s">
        <v>93</v>
      </c>
      <c r="Y868" s="40" t="s">
        <v>96</v>
      </c>
      <c r="Z868" s="40">
        <v>154</v>
      </c>
      <c r="AA868" s="40">
        <v>220.22</v>
      </c>
    </row>
    <row r="869" spans="1:27" ht="18" customHeight="1" x14ac:dyDescent="0.25">
      <c r="A869" s="2">
        <v>2024</v>
      </c>
      <c r="B869" s="2" t="s">
        <v>9</v>
      </c>
      <c r="C869" s="2" t="s">
        <v>13</v>
      </c>
      <c r="D869" s="3" t="s">
        <v>34</v>
      </c>
      <c r="E869" s="4">
        <v>7</v>
      </c>
      <c r="F869" s="4">
        <v>200</v>
      </c>
      <c r="G869" s="4">
        <v>224</v>
      </c>
      <c r="H869" s="4">
        <v>40</v>
      </c>
      <c r="I869" s="5" t="s">
        <v>42</v>
      </c>
      <c r="Q869" s="40" t="s">
        <v>95</v>
      </c>
      <c r="R869" s="40">
        <v>2021</v>
      </c>
      <c r="S869" s="40" t="s">
        <v>1</v>
      </c>
      <c r="T869" s="40" t="s">
        <v>89</v>
      </c>
      <c r="U869" s="40" t="s">
        <v>90</v>
      </c>
      <c r="V869" s="40" t="s">
        <v>91</v>
      </c>
      <c r="W869" s="40" t="s">
        <v>92</v>
      </c>
      <c r="X869" s="40" t="s">
        <v>93</v>
      </c>
      <c r="Y869" s="40" t="s">
        <v>94</v>
      </c>
      <c r="Z869" s="40">
        <v>192</v>
      </c>
      <c r="AA869" s="40">
        <v>526.24</v>
      </c>
    </row>
    <row r="870" spans="1:27" ht="18" customHeight="1" x14ac:dyDescent="0.25">
      <c r="A870" s="2">
        <v>2024</v>
      </c>
      <c r="B870" s="2" t="s">
        <v>9</v>
      </c>
      <c r="C870" s="2" t="s">
        <v>15</v>
      </c>
      <c r="D870" s="6" t="s">
        <v>27</v>
      </c>
      <c r="E870" s="7">
        <v>3</v>
      </c>
      <c r="F870" s="7">
        <v>4577.3</v>
      </c>
      <c r="G870" s="7">
        <v>5126.576</v>
      </c>
      <c r="H870" s="4">
        <v>915.46</v>
      </c>
      <c r="I870" s="5" t="s">
        <v>42</v>
      </c>
      <c r="Q870" s="40" t="s">
        <v>99</v>
      </c>
      <c r="R870" s="40">
        <v>2021</v>
      </c>
      <c r="S870" s="40" t="s">
        <v>1</v>
      </c>
      <c r="T870" s="40" t="s">
        <v>89</v>
      </c>
      <c r="U870" s="40" t="s">
        <v>90</v>
      </c>
      <c r="V870" s="40" t="s">
        <v>91</v>
      </c>
      <c r="W870" s="40" t="s">
        <v>92</v>
      </c>
      <c r="X870" s="40" t="s">
        <v>93</v>
      </c>
      <c r="Y870" s="40" t="s">
        <v>94</v>
      </c>
      <c r="Z870" s="40">
        <v>186</v>
      </c>
      <c r="AA870" s="40">
        <v>526.24</v>
      </c>
    </row>
    <row r="871" spans="1:27" ht="18" customHeight="1" x14ac:dyDescent="0.25">
      <c r="A871" s="2">
        <v>2024</v>
      </c>
      <c r="B871" s="2" t="s">
        <v>9</v>
      </c>
      <c r="C871" s="2" t="s">
        <v>32</v>
      </c>
      <c r="D871" s="6" t="s">
        <v>32</v>
      </c>
      <c r="E871" s="7">
        <v>2</v>
      </c>
      <c r="F871" s="7">
        <v>6600</v>
      </c>
      <c r="G871" s="7">
        <v>7392</v>
      </c>
      <c r="H871" s="4">
        <v>1320</v>
      </c>
      <c r="I871" s="5" t="s">
        <v>42</v>
      </c>
      <c r="Q871" s="40" t="s">
        <v>98</v>
      </c>
      <c r="R871" s="40">
        <v>2021</v>
      </c>
      <c r="S871" s="40" t="s">
        <v>1</v>
      </c>
      <c r="T871" s="40" t="s">
        <v>89</v>
      </c>
      <c r="U871" s="40" t="s">
        <v>90</v>
      </c>
      <c r="V871" s="40" t="s">
        <v>91</v>
      </c>
      <c r="W871" s="40" t="s">
        <v>92</v>
      </c>
      <c r="X871" s="40" t="s">
        <v>93</v>
      </c>
      <c r="Y871" s="40" t="s">
        <v>94</v>
      </c>
      <c r="Z871" s="40">
        <v>180</v>
      </c>
      <c r="AA871" s="40">
        <v>526.24</v>
      </c>
    </row>
    <row r="872" spans="1:27" ht="18" customHeight="1" x14ac:dyDescent="0.25">
      <c r="A872" s="2">
        <v>2024</v>
      </c>
      <c r="B872" s="2" t="s">
        <v>10</v>
      </c>
      <c r="C872" s="2" t="s">
        <v>14</v>
      </c>
      <c r="D872" s="3" t="s">
        <v>36</v>
      </c>
      <c r="E872" s="4">
        <v>3566</v>
      </c>
      <c r="F872" s="4">
        <v>4577.3</v>
      </c>
      <c r="G872" s="4">
        <v>5126.576</v>
      </c>
      <c r="H872" s="4">
        <v>915.46</v>
      </c>
      <c r="I872" s="5" t="s">
        <v>42</v>
      </c>
      <c r="Q872" s="40" t="s">
        <v>88</v>
      </c>
      <c r="R872" s="40">
        <v>2021</v>
      </c>
      <c r="S872" s="40" t="s">
        <v>1</v>
      </c>
      <c r="T872" s="40" t="s">
        <v>89</v>
      </c>
      <c r="U872" s="40" t="s">
        <v>90</v>
      </c>
      <c r="V872" s="40" t="s">
        <v>91</v>
      </c>
      <c r="W872" s="40" t="s">
        <v>92</v>
      </c>
      <c r="X872" s="40" t="s">
        <v>93</v>
      </c>
      <c r="Y872" s="40" t="s">
        <v>96</v>
      </c>
      <c r="Z872" s="40">
        <v>686</v>
      </c>
      <c r="AA872" s="40">
        <v>980.98</v>
      </c>
    </row>
    <row r="873" spans="1:27" ht="18" customHeight="1" x14ac:dyDescent="0.25">
      <c r="A873" s="2">
        <v>2024</v>
      </c>
      <c r="B873" s="2" t="s">
        <v>10</v>
      </c>
      <c r="C873" s="2" t="s">
        <v>14</v>
      </c>
      <c r="D873" s="3" t="s">
        <v>37</v>
      </c>
      <c r="E873" s="4">
        <v>2498</v>
      </c>
      <c r="F873" s="4">
        <v>8000</v>
      </c>
      <c r="G873" s="4">
        <v>8960</v>
      </c>
      <c r="H873" s="4">
        <v>1600</v>
      </c>
      <c r="I873" s="5" t="s">
        <v>42</v>
      </c>
      <c r="Q873" s="40" t="s">
        <v>98</v>
      </c>
      <c r="R873" s="40">
        <v>2021</v>
      </c>
      <c r="S873" s="40" t="s">
        <v>1</v>
      </c>
      <c r="T873" s="40" t="s">
        <v>89</v>
      </c>
      <c r="U873" s="40" t="s">
        <v>90</v>
      </c>
      <c r="V873" s="40" t="s">
        <v>91</v>
      </c>
      <c r="W873" s="40" t="s">
        <v>92</v>
      </c>
      <c r="X873" s="40" t="s">
        <v>93</v>
      </c>
      <c r="Y873" s="40" t="s">
        <v>96</v>
      </c>
      <c r="Z873" s="40">
        <v>719</v>
      </c>
      <c r="AA873" s="40">
        <v>1028.17</v>
      </c>
    </row>
    <row r="874" spans="1:27" ht="18" customHeight="1" x14ac:dyDescent="0.25">
      <c r="A874" s="2">
        <v>2024</v>
      </c>
      <c r="B874" s="2" t="s">
        <v>10</v>
      </c>
      <c r="C874" s="2" t="s">
        <v>13</v>
      </c>
      <c r="D874" s="3" t="s">
        <v>35</v>
      </c>
      <c r="E874" s="4">
        <v>1245</v>
      </c>
      <c r="F874" s="4">
        <v>4577.2</v>
      </c>
      <c r="G874" s="4">
        <v>5126.4639999999999</v>
      </c>
      <c r="H874" s="4">
        <v>915.44</v>
      </c>
      <c r="I874" s="5" t="s">
        <v>42</v>
      </c>
      <c r="Q874" s="40" t="s">
        <v>95</v>
      </c>
      <c r="R874" s="40">
        <v>2021</v>
      </c>
      <c r="S874" s="40" t="s">
        <v>1</v>
      </c>
      <c r="T874" s="40" t="s">
        <v>89</v>
      </c>
      <c r="U874" s="40" t="s">
        <v>90</v>
      </c>
      <c r="V874" s="40" t="s">
        <v>91</v>
      </c>
      <c r="W874" s="40" t="s">
        <v>92</v>
      </c>
      <c r="X874" s="40" t="s">
        <v>93</v>
      </c>
      <c r="Y874" s="40" t="s">
        <v>96</v>
      </c>
      <c r="Z874" s="40">
        <v>772</v>
      </c>
      <c r="AA874" s="40">
        <v>1103.96</v>
      </c>
    </row>
    <row r="875" spans="1:27" ht="18" customHeight="1" x14ac:dyDescent="0.25">
      <c r="A875" s="2">
        <v>2024</v>
      </c>
      <c r="B875" s="2" t="s">
        <v>10</v>
      </c>
      <c r="C875" s="2" t="s">
        <v>38</v>
      </c>
      <c r="D875" s="6" t="s">
        <v>30</v>
      </c>
      <c r="E875" s="7">
        <v>644</v>
      </c>
      <c r="F875" s="7">
        <v>5743.5</v>
      </c>
      <c r="G875" s="7">
        <v>6432.72</v>
      </c>
      <c r="H875" s="4">
        <v>1148.7</v>
      </c>
      <c r="I875" s="5" t="s">
        <v>42</v>
      </c>
      <c r="Q875" s="40" t="s">
        <v>97</v>
      </c>
      <c r="R875" s="40">
        <v>2021</v>
      </c>
      <c r="S875" s="40" t="s">
        <v>1</v>
      </c>
      <c r="T875" s="40" t="s">
        <v>89</v>
      </c>
      <c r="U875" s="40" t="s">
        <v>90</v>
      </c>
      <c r="V875" s="40" t="s">
        <v>91</v>
      </c>
      <c r="W875" s="40" t="s">
        <v>92</v>
      </c>
      <c r="X875" s="40" t="s">
        <v>93</v>
      </c>
      <c r="Y875" s="40" t="s">
        <v>94</v>
      </c>
      <c r="Z875" s="40">
        <v>189</v>
      </c>
      <c r="AA875" s="40">
        <v>270.27</v>
      </c>
    </row>
    <row r="876" spans="1:27" ht="18" customHeight="1" x14ac:dyDescent="0.25">
      <c r="A876" s="2">
        <v>2024</v>
      </c>
      <c r="B876" s="2" t="s">
        <v>10</v>
      </c>
      <c r="C876" s="2" t="s">
        <v>12</v>
      </c>
      <c r="D876" s="6" t="s">
        <v>29</v>
      </c>
      <c r="E876" s="7">
        <v>643</v>
      </c>
      <c r="F876" s="7">
        <v>7000</v>
      </c>
      <c r="G876" s="7">
        <v>7840</v>
      </c>
      <c r="H876" s="4">
        <v>1400</v>
      </c>
      <c r="I876" s="5" t="s">
        <v>42</v>
      </c>
      <c r="Q876" s="40" t="s">
        <v>98</v>
      </c>
      <c r="R876" s="40">
        <v>2021</v>
      </c>
      <c r="S876" s="40" t="s">
        <v>1</v>
      </c>
      <c r="T876" s="40" t="s">
        <v>89</v>
      </c>
      <c r="U876" s="40" t="s">
        <v>90</v>
      </c>
      <c r="V876" s="40" t="s">
        <v>91</v>
      </c>
      <c r="W876" s="40" t="s">
        <v>92</v>
      </c>
      <c r="X876" s="40" t="s">
        <v>93</v>
      </c>
      <c r="Y876" s="40" t="s">
        <v>94</v>
      </c>
      <c r="Z876" s="40">
        <v>183</v>
      </c>
      <c r="AA876" s="40">
        <v>261.69</v>
      </c>
    </row>
    <row r="877" spans="1:27" ht="18" customHeight="1" x14ac:dyDescent="0.25">
      <c r="A877" s="2">
        <v>2024</v>
      </c>
      <c r="B877" s="2" t="s">
        <v>10</v>
      </c>
      <c r="C877" s="2" t="s">
        <v>38</v>
      </c>
      <c r="D877" s="6" t="s">
        <v>31</v>
      </c>
      <c r="E877" s="7">
        <v>455</v>
      </c>
      <c r="F877" s="7">
        <v>4578.6000000000004</v>
      </c>
      <c r="G877" s="7">
        <v>5128.0320000000002</v>
      </c>
      <c r="H877" s="4">
        <v>915.72000000000014</v>
      </c>
      <c r="I877" s="5" t="s">
        <v>42</v>
      </c>
      <c r="Q877" s="40" t="s">
        <v>95</v>
      </c>
      <c r="R877" s="40">
        <v>2021</v>
      </c>
      <c r="S877" s="40" t="s">
        <v>1</v>
      </c>
      <c r="T877" s="40" t="s">
        <v>89</v>
      </c>
      <c r="U877" s="40" t="s">
        <v>90</v>
      </c>
      <c r="V877" s="40" t="s">
        <v>91</v>
      </c>
      <c r="W877" s="40" t="s">
        <v>92</v>
      </c>
      <c r="X877" s="40" t="s">
        <v>93</v>
      </c>
      <c r="Y877" s="40" t="s">
        <v>96</v>
      </c>
      <c r="Z877" s="40">
        <v>183</v>
      </c>
      <c r="AA877" s="40">
        <v>261.69</v>
      </c>
    </row>
    <row r="878" spans="1:27" ht="18" customHeight="1" x14ac:dyDescent="0.25">
      <c r="A878" s="2">
        <v>2024</v>
      </c>
      <c r="B878" s="2" t="s">
        <v>10</v>
      </c>
      <c r="C878" s="2" t="s">
        <v>12</v>
      </c>
      <c r="D878" s="6" t="s">
        <v>28</v>
      </c>
      <c r="E878" s="8">
        <v>345</v>
      </c>
      <c r="F878" s="8">
        <v>7000</v>
      </c>
      <c r="G878" s="8">
        <v>7840</v>
      </c>
      <c r="H878" s="4">
        <v>1400</v>
      </c>
      <c r="I878" s="5" t="s">
        <v>42</v>
      </c>
      <c r="Q878" s="40" t="s">
        <v>95</v>
      </c>
      <c r="R878" s="40">
        <v>2021</v>
      </c>
      <c r="S878" s="40" t="s">
        <v>1</v>
      </c>
      <c r="T878" s="40" t="s">
        <v>89</v>
      </c>
      <c r="U878" s="40" t="s">
        <v>90</v>
      </c>
      <c r="V878" s="40" t="s">
        <v>91</v>
      </c>
      <c r="W878" s="40" t="s">
        <v>92</v>
      </c>
      <c r="X878" s="40" t="s">
        <v>93</v>
      </c>
      <c r="Y878" s="40" t="s">
        <v>96</v>
      </c>
      <c r="Z878" s="40">
        <v>758</v>
      </c>
      <c r="AA878" s="40">
        <v>526.24</v>
      </c>
    </row>
    <row r="879" spans="1:27" ht="18" customHeight="1" x14ac:dyDescent="0.25">
      <c r="A879" s="2">
        <v>2024</v>
      </c>
      <c r="B879" s="2" t="s">
        <v>10</v>
      </c>
      <c r="C879" s="2" t="s">
        <v>13</v>
      </c>
      <c r="D879" s="3" t="s">
        <v>33</v>
      </c>
      <c r="E879" s="4">
        <v>122</v>
      </c>
      <c r="F879" s="4">
        <v>100</v>
      </c>
      <c r="G879" s="4">
        <v>112</v>
      </c>
      <c r="H879" s="4">
        <v>20</v>
      </c>
      <c r="I879" s="5" t="s">
        <v>42</v>
      </c>
      <c r="Q879" s="40" t="s">
        <v>88</v>
      </c>
      <c r="R879" s="40">
        <v>2021</v>
      </c>
      <c r="S879" s="40" t="s">
        <v>1</v>
      </c>
      <c r="T879" s="40" t="s">
        <v>89</v>
      </c>
      <c r="U879" s="40" t="s">
        <v>90</v>
      </c>
      <c r="V879" s="40" t="s">
        <v>91</v>
      </c>
      <c r="W879" s="40" t="s">
        <v>92</v>
      </c>
      <c r="X879" s="40" t="s">
        <v>93</v>
      </c>
      <c r="Y879" s="40" t="s">
        <v>96</v>
      </c>
      <c r="Z879" s="40">
        <v>812</v>
      </c>
      <c r="AA879" s="40">
        <v>526.24</v>
      </c>
    </row>
    <row r="880" spans="1:27" ht="18" customHeight="1" x14ac:dyDescent="0.25">
      <c r="A880" s="2">
        <v>2024</v>
      </c>
      <c r="B880" s="2" t="s">
        <v>10</v>
      </c>
      <c r="C880" s="2" t="s">
        <v>15</v>
      </c>
      <c r="D880" s="6" t="s">
        <v>26</v>
      </c>
      <c r="E880" s="7">
        <v>78</v>
      </c>
      <c r="F880" s="7">
        <v>4577.2</v>
      </c>
      <c r="G880" s="7">
        <v>5126.4639999999999</v>
      </c>
      <c r="H880" s="4">
        <v>915.44</v>
      </c>
      <c r="I880" s="5" t="s">
        <v>42</v>
      </c>
      <c r="Q880" s="40" t="s">
        <v>88</v>
      </c>
      <c r="R880" s="40">
        <v>2021</v>
      </c>
      <c r="S880" s="40" t="s">
        <v>1</v>
      </c>
      <c r="T880" s="40" t="s">
        <v>89</v>
      </c>
      <c r="U880" s="40" t="s">
        <v>90</v>
      </c>
      <c r="V880" s="40" t="s">
        <v>91</v>
      </c>
      <c r="W880" s="40" t="s">
        <v>92</v>
      </c>
      <c r="X880" s="40" t="s">
        <v>93</v>
      </c>
      <c r="Y880" s="40" t="s">
        <v>96</v>
      </c>
      <c r="Z880" s="40">
        <v>181</v>
      </c>
      <c r="AA880" s="40">
        <v>258.83</v>
      </c>
    </row>
    <row r="881" spans="1:27" ht="18" customHeight="1" x14ac:dyDescent="0.25">
      <c r="A881" s="2">
        <v>2024</v>
      </c>
      <c r="B881" s="2" t="s">
        <v>10</v>
      </c>
      <c r="C881" s="2" t="s">
        <v>15</v>
      </c>
      <c r="D881" s="6" t="s">
        <v>24</v>
      </c>
      <c r="E881" s="7">
        <v>76</v>
      </c>
      <c r="F881" s="7">
        <v>4576.8999999999996</v>
      </c>
      <c r="G881" s="7">
        <v>5126.1279999999997</v>
      </c>
      <c r="H881" s="4">
        <v>915.38</v>
      </c>
      <c r="I881" s="5" t="s">
        <v>42</v>
      </c>
      <c r="Q881" s="40" t="s">
        <v>99</v>
      </c>
      <c r="R881" s="40">
        <v>2021</v>
      </c>
      <c r="S881" s="40" t="s">
        <v>1</v>
      </c>
      <c r="T881" s="40" t="s">
        <v>89</v>
      </c>
      <c r="U881" s="40" t="s">
        <v>90</v>
      </c>
      <c r="V881" s="40" t="s">
        <v>91</v>
      </c>
      <c r="W881" s="40" t="s">
        <v>92</v>
      </c>
      <c r="X881" s="40" t="s">
        <v>93</v>
      </c>
      <c r="Y881" s="40" t="s">
        <v>96</v>
      </c>
      <c r="Z881" s="40">
        <v>229</v>
      </c>
      <c r="AA881" s="40">
        <v>327.47000000000003</v>
      </c>
    </row>
    <row r="882" spans="1:27" ht="18" customHeight="1" x14ac:dyDescent="0.25">
      <c r="A882" s="2">
        <v>2024</v>
      </c>
      <c r="B882" s="2" t="s">
        <v>10</v>
      </c>
      <c r="C882" s="2" t="s">
        <v>15</v>
      </c>
      <c r="D882" s="6" t="s">
        <v>25</v>
      </c>
      <c r="E882" s="7">
        <v>46</v>
      </c>
      <c r="F882" s="7">
        <v>200</v>
      </c>
      <c r="G882" s="7">
        <v>224</v>
      </c>
      <c r="H882" s="4">
        <v>40</v>
      </c>
      <c r="I882" s="5" t="s">
        <v>42</v>
      </c>
      <c r="Q882" s="40" t="s">
        <v>95</v>
      </c>
      <c r="R882" s="40">
        <v>2021</v>
      </c>
      <c r="S882" s="40" t="s">
        <v>1</v>
      </c>
      <c r="T882" s="40" t="s">
        <v>89</v>
      </c>
      <c r="U882" s="40" t="s">
        <v>90</v>
      </c>
      <c r="V882" s="40" t="s">
        <v>91</v>
      </c>
      <c r="W882" s="40" t="s">
        <v>92</v>
      </c>
      <c r="X882" s="40" t="s">
        <v>93</v>
      </c>
      <c r="Y882" s="40" t="s">
        <v>96</v>
      </c>
      <c r="Z882" s="40">
        <v>157</v>
      </c>
      <c r="AA882" s="40">
        <v>224.51</v>
      </c>
    </row>
    <row r="883" spans="1:27" ht="18" customHeight="1" x14ac:dyDescent="0.25">
      <c r="A883" s="2">
        <v>2024</v>
      </c>
      <c r="B883" s="2" t="s">
        <v>10</v>
      </c>
      <c r="C883" s="2" t="s">
        <v>15</v>
      </c>
      <c r="D883" s="6" t="s">
        <v>23</v>
      </c>
      <c r="E883" s="7">
        <v>34</v>
      </c>
      <c r="F883" s="7">
        <v>4576.8</v>
      </c>
      <c r="G883" s="7">
        <v>5126.0160000000005</v>
      </c>
      <c r="H883" s="4">
        <v>915.36000000000013</v>
      </c>
      <c r="I883" s="5" t="s">
        <v>42</v>
      </c>
      <c r="Q883" s="40" t="s">
        <v>95</v>
      </c>
      <c r="R883" s="40">
        <v>2021</v>
      </c>
      <c r="S883" s="40" t="s">
        <v>1</v>
      </c>
      <c r="T883" s="40" t="s">
        <v>89</v>
      </c>
      <c r="U883" s="40" t="s">
        <v>90</v>
      </c>
      <c r="V883" s="40" t="s">
        <v>91</v>
      </c>
      <c r="W883" s="40" t="s">
        <v>92</v>
      </c>
      <c r="X883" s="40" t="s">
        <v>93</v>
      </c>
      <c r="Y883" s="40" t="s">
        <v>94</v>
      </c>
      <c r="Z883" s="40">
        <v>191</v>
      </c>
      <c r="AA883" s="40">
        <v>273.13</v>
      </c>
    </row>
    <row r="884" spans="1:27" ht="18" customHeight="1" x14ac:dyDescent="0.25">
      <c r="A884" s="2">
        <v>2024</v>
      </c>
      <c r="B884" s="2" t="s">
        <v>10</v>
      </c>
      <c r="C884" s="2" t="s">
        <v>13</v>
      </c>
      <c r="D884" s="3" t="s">
        <v>34</v>
      </c>
      <c r="E884" s="4">
        <v>7</v>
      </c>
      <c r="F884" s="4">
        <v>200</v>
      </c>
      <c r="G884" s="4">
        <v>224</v>
      </c>
      <c r="H884" s="4">
        <v>40</v>
      </c>
      <c r="I884" s="5" t="s">
        <v>42</v>
      </c>
      <c r="Q884" s="40" t="s">
        <v>95</v>
      </c>
      <c r="R884" s="40">
        <v>2021</v>
      </c>
      <c r="S884" s="40" t="s">
        <v>1</v>
      </c>
      <c r="T884" s="40" t="s">
        <v>89</v>
      </c>
      <c r="U884" s="40" t="s">
        <v>90</v>
      </c>
      <c r="V884" s="40" t="s">
        <v>91</v>
      </c>
      <c r="W884" s="40" t="s">
        <v>92</v>
      </c>
      <c r="X884" s="40" t="s">
        <v>93</v>
      </c>
      <c r="Y884" s="40" t="s">
        <v>94</v>
      </c>
      <c r="Z884" s="40">
        <v>185</v>
      </c>
      <c r="AA884" s="40">
        <v>264.55</v>
      </c>
    </row>
    <row r="885" spans="1:27" ht="18" customHeight="1" x14ac:dyDescent="0.25">
      <c r="A885" s="2">
        <v>2024</v>
      </c>
      <c r="B885" s="2" t="s">
        <v>10</v>
      </c>
      <c r="C885" s="2" t="s">
        <v>15</v>
      </c>
      <c r="D885" s="6" t="s">
        <v>27</v>
      </c>
      <c r="E885" s="7">
        <v>3</v>
      </c>
      <c r="F885" s="7">
        <v>4577.3</v>
      </c>
      <c r="G885" s="7">
        <v>5126.576</v>
      </c>
      <c r="H885" s="4">
        <v>915.46</v>
      </c>
      <c r="I885" s="5" t="s">
        <v>42</v>
      </c>
      <c r="Q885" s="40" t="s">
        <v>95</v>
      </c>
      <c r="R885" s="40">
        <v>2021</v>
      </c>
      <c r="S885" s="40" t="s">
        <v>1</v>
      </c>
      <c r="T885" s="40" t="s">
        <v>89</v>
      </c>
      <c r="U885" s="40" t="s">
        <v>90</v>
      </c>
      <c r="V885" s="40" t="s">
        <v>91</v>
      </c>
      <c r="W885" s="40" t="s">
        <v>92</v>
      </c>
      <c r="X885" s="40" t="s">
        <v>93</v>
      </c>
      <c r="Y885" s="40" t="s">
        <v>94</v>
      </c>
      <c r="Z885" s="40">
        <v>179</v>
      </c>
      <c r="AA885" s="40">
        <v>255.97</v>
      </c>
    </row>
    <row r="886" spans="1:27" ht="18" customHeight="1" x14ac:dyDescent="0.25">
      <c r="A886" s="2">
        <v>2024</v>
      </c>
      <c r="B886" s="2" t="s">
        <v>10</v>
      </c>
      <c r="C886" s="2" t="s">
        <v>32</v>
      </c>
      <c r="D886" s="6" t="s">
        <v>32</v>
      </c>
      <c r="E886" s="7">
        <v>2</v>
      </c>
      <c r="F886" s="7">
        <v>6600</v>
      </c>
      <c r="G886" s="7">
        <v>7392</v>
      </c>
      <c r="H886" s="4">
        <v>1320</v>
      </c>
      <c r="I886" s="5" t="s">
        <v>40</v>
      </c>
      <c r="Q886" s="40" t="s">
        <v>99</v>
      </c>
      <c r="R886" s="40">
        <v>2021</v>
      </c>
      <c r="S886" s="40" t="s">
        <v>1</v>
      </c>
      <c r="T886" s="40" t="s">
        <v>89</v>
      </c>
      <c r="U886" s="40" t="s">
        <v>90</v>
      </c>
      <c r="V886" s="40" t="s">
        <v>91</v>
      </c>
      <c r="W886" s="40" t="s">
        <v>92</v>
      </c>
      <c r="X886" s="40" t="s">
        <v>93</v>
      </c>
      <c r="Y886" s="40" t="s">
        <v>96</v>
      </c>
      <c r="Z886" s="40">
        <v>185</v>
      </c>
      <c r="AA886" s="40">
        <v>264.55</v>
      </c>
    </row>
    <row r="887" spans="1:27" ht="18" customHeight="1" x14ac:dyDescent="0.25">
      <c r="A887" s="2">
        <v>2024</v>
      </c>
      <c r="B887" s="2" t="s">
        <v>11</v>
      </c>
      <c r="C887" s="2" t="s">
        <v>14</v>
      </c>
      <c r="D887" s="3" t="s">
        <v>36</v>
      </c>
      <c r="E887" s="4">
        <v>3566</v>
      </c>
      <c r="F887" s="4">
        <v>4577.3</v>
      </c>
      <c r="G887" s="4">
        <v>5126.576</v>
      </c>
      <c r="H887" s="4">
        <v>915.46</v>
      </c>
      <c r="I887" s="5" t="s">
        <v>40</v>
      </c>
      <c r="Q887" s="40" t="s">
        <v>98</v>
      </c>
      <c r="R887" s="40">
        <v>2021</v>
      </c>
      <c r="S887" s="40" t="s">
        <v>1</v>
      </c>
      <c r="T887" s="40" t="s">
        <v>89</v>
      </c>
      <c r="U887" s="40" t="s">
        <v>90</v>
      </c>
      <c r="V887" s="40" t="s">
        <v>91</v>
      </c>
      <c r="W887" s="40" t="s">
        <v>92</v>
      </c>
      <c r="X887" s="40" t="s">
        <v>93</v>
      </c>
      <c r="Y887" s="40" t="s">
        <v>96</v>
      </c>
      <c r="Z887" s="40">
        <v>227</v>
      </c>
      <c r="AA887" s="40">
        <v>324.61</v>
      </c>
    </row>
    <row r="888" spans="1:27" ht="18" customHeight="1" x14ac:dyDescent="0.25">
      <c r="A888" s="2">
        <v>2024</v>
      </c>
      <c r="B888" s="2" t="s">
        <v>11</v>
      </c>
      <c r="C888" s="2" t="s">
        <v>14</v>
      </c>
      <c r="D888" s="3" t="s">
        <v>37</v>
      </c>
      <c r="E888" s="4">
        <v>2498</v>
      </c>
      <c r="F888" s="4">
        <v>8000</v>
      </c>
      <c r="G888" s="4">
        <v>8960</v>
      </c>
      <c r="H888" s="4">
        <v>1600</v>
      </c>
      <c r="I888" s="5" t="s">
        <v>40</v>
      </c>
      <c r="Q888" s="40" t="s">
        <v>88</v>
      </c>
      <c r="R888" s="40">
        <v>2021</v>
      </c>
      <c r="S888" s="40" t="s">
        <v>1</v>
      </c>
      <c r="T888" s="40" t="s">
        <v>89</v>
      </c>
      <c r="U888" s="40" t="s">
        <v>90</v>
      </c>
      <c r="V888" s="40" t="s">
        <v>91</v>
      </c>
      <c r="W888" s="40" t="s">
        <v>92</v>
      </c>
      <c r="X888" s="40" t="s">
        <v>93</v>
      </c>
      <c r="Y888" s="40" t="s">
        <v>96</v>
      </c>
      <c r="Z888" s="40">
        <v>781</v>
      </c>
      <c r="AA888" s="40">
        <v>1116.83</v>
      </c>
    </row>
    <row r="889" spans="1:27" ht="18" customHeight="1" x14ac:dyDescent="0.25">
      <c r="A889" s="2">
        <v>2024</v>
      </c>
      <c r="B889" s="2" t="s">
        <v>11</v>
      </c>
      <c r="C889" s="2" t="s">
        <v>13</v>
      </c>
      <c r="D889" s="3" t="s">
        <v>35</v>
      </c>
      <c r="E889" s="4">
        <v>1245</v>
      </c>
      <c r="F889" s="4">
        <v>4577.2</v>
      </c>
      <c r="G889" s="4">
        <v>5126.4639999999999</v>
      </c>
      <c r="H889" s="4">
        <v>915.44</v>
      </c>
      <c r="I889" s="5" t="s">
        <v>40</v>
      </c>
      <c r="Q889" s="40" t="s">
        <v>97</v>
      </c>
      <c r="R889" s="40">
        <v>2021</v>
      </c>
      <c r="S889" s="40" t="s">
        <v>0</v>
      </c>
      <c r="T889" s="40" t="s">
        <v>89</v>
      </c>
      <c r="U889" s="40" t="s">
        <v>90</v>
      </c>
      <c r="V889" s="40" t="s">
        <v>91</v>
      </c>
      <c r="W889" s="40" t="s">
        <v>92</v>
      </c>
      <c r="X889" s="40" t="s">
        <v>93</v>
      </c>
      <c r="Y889" s="40" t="s">
        <v>94</v>
      </c>
      <c r="Z889" s="40">
        <v>206</v>
      </c>
      <c r="AA889" s="40">
        <v>526.24</v>
      </c>
    </row>
    <row r="890" spans="1:27" ht="18" customHeight="1" x14ac:dyDescent="0.25">
      <c r="A890" s="2">
        <v>2024</v>
      </c>
      <c r="B890" s="2" t="s">
        <v>11</v>
      </c>
      <c r="C890" s="2" t="s">
        <v>38</v>
      </c>
      <c r="D890" s="6" t="s">
        <v>30</v>
      </c>
      <c r="E890" s="7">
        <v>644</v>
      </c>
      <c r="F890" s="7">
        <v>5743.5</v>
      </c>
      <c r="G890" s="7">
        <v>6432.72</v>
      </c>
      <c r="H890" s="4">
        <v>1148.7</v>
      </c>
      <c r="I890" s="5" t="s">
        <v>40</v>
      </c>
      <c r="Q890" s="40" t="s">
        <v>95</v>
      </c>
      <c r="R890" s="40">
        <v>2021</v>
      </c>
      <c r="S890" s="40" t="s">
        <v>0</v>
      </c>
      <c r="T890" s="40" t="s">
        <v>89</v>
      </c>
      <c r="U890" s="40" t="s">
        <v>90</v>
      </c>
      <c r="V890" s="40" t="s">
        <v>91</v>
      </c>
      <c r="W890" s="40" t="s">
        <v>92</v>
      </c>
      <c r="X890" s="40" t="s">
        <v>93</v>
      </c>
      <c r="Y890" s="40" t="s">
        <v>94</v>
      </c>
      <c r="Z890" s="40">
        <v>200</v>
      </c>
      <c r="AA890" s="40">
        <v>526.24</v>
      </c>
    </row>
    <row r="891" spans="1:27" ht="18" customHeight="1" x14ac:dyDescent="0.25">
      <c r="A891" s="2">
        <v>2024</v>
      </c>
      <c r="B891" s="2" t="s">
        <v>11</v>
      </c>
      <c r="C891" s="2" t="s">
        <v>12</v>
      </c>
      <c r="D891" s="6" t="s">
        <v>29</v>
      </c>
      <c r="E891" s="7">
        <v>643</v>
      </c>
      <c r="F891" s="7">
        <v>7000</v>
      </c>
      <c r="G891" s="7">
        <v>7840</v>
      </c>
      <c r="H891" s="4">
        <v>1400</v>
      </c>
      <c r="I891" s="5" t="s">
        <v>40</v>
      </c>
      <c r="Q891" s="40" t="s">
        <v>97</v>
      </c>
      <c r="R891" s="40">
        <v>2021</v>
      </c>
      <c r="S891" s="40" t="s">
        <v>0</v>
      </c>
      <c r="T891" s="40" t="s">
        <v>89</v>
      </c>
      <c r="U891" s="40" t="s">
        <v>90</v>
      </c>
      <c r="V891" s="40" t="s">
        <v>91</v>
      </c>
      <c r="W891" s="40" t="s">
        <v>92</v>
      </c>
      <c r="X891" s="40" t="s">
        <v>93</v>
      </c>
      <c r="Y891" s="40" t="s">
        <v>96</v>
      </c>
      <c r="Z891" s="40">
        <v>188</v>
      </c>
      <c r="AA891" s="40">
        <v>268.84000000000003</v>
      </c>
    </row>
    <row r="892" spans="1:27" ht="18" customHeight="1" x14ac:dyDescent="0.25">
      <c r="A892" s="2">
        <v>2024</v>
      </c>
      <c r="B892" s="2" t="s">
        <v>11</v>
      </c>
      <c r="C892" s="2" t="s">
        <v>38</v>
      </c>
      <c r="D892" s="6" t="s">
        <v>31</v>
      </c>
      <c r="E892" s="7">
        <v>455</v>
      </c>
      <c r="F892" s="7">
        <v>4578.6000000000004</v>
      </c>
      <c r="G892" s="7">
        <v>5128.0320000000002</v>
      </c>
      <c r="H892" s="4">
        <v>915.72000000000014</v>
      </c>
      <c r="I892" s="5" t="s">
        <v>40</v>
      </c>
      <c r="Q892" s="40" t="s">
        <v>95</v>
      </c>
      <c r="R892" s="40">
        <v>2021</v>
      </c>
      <c r="S892" s="40" t="s">
        <v>0</v>
      </c>
      <c r="T892" s="40" t="s">
        <v>89</v>
      </c>
      <c r="U892" s="40" t="s">
        <v>90</v>
      </c>
      <c r="V892" s="40" t="s">
        <v>91</v>
      </c>
      <c r="W892" s="40" t="s">
        <v>92</v>
      </c>
      <c r="X892" s="40" t="s">
        <v>93</v>
      </c>
      <c r="Y892" s="40" t="s">
        <v>96</v>
      </c>
      <c r="Z892" s="40">
        <v>236</v>
      </c>
      <c r="AA892" s="40">
        <v>337.48</v>
      </c>
    </row>
    <row r="893" spans="1:27" ht="18" customHeight="1" x14ac:dyDescent="0.25">
      <c r="A893" s="2">
        <v>2024</v>
      </c>
      <c r="B893" s="2" t="s">
        <v>11</v>
      </c>
      <c r="C893" s="2" t="s">
        <v>12</v>
      </c>
      <c r="D893" s="6" t="s">
        <v>28</v>
      </c>
      <c r="E893" s="8">
        <v>345</v>
      </c>
      <c r="F893" s="8">
        <v>7000</v>
      </c>
      <c r="G893" s="8">
        <v>7840</v>
      </c>
      <c r="H893" s="4">
        <v>1400</v>
      </c>
      <c r="I893" s="5" t="s">
        <v>40</v>
      </c>
      <c r="Q893" s="40" t="s">
        <v>97</v>
      </c>
      <c r="R893" s="40">
        <v>2021</v>
      </c>
      <c r="S893" s="40" t="s">
        <v>0</v>
      </c>
      <c r="T893" s="40" t="s">
        <v>89</v>
      </c>
      <c r="U893" s="40" t="s">
        <v>90</v>
      </c>
      <c r="V893" s="40" t="s">
        <v>91</v>
      </c>
      <c r="W893" s="40" t="s">
        <v>92</v>
      </c>
      <c r="X893" s="40" t="s">
        <v>93</v>
      </c>
      <c r="Y893" s="40" t="s">
        <v>96</v>
      </c>
      <c r="Z893" s="40">
        <v>190</v>
      </c>
      <c r="AA893" s="40">
        <v>271.7</v>
      </c>
    </row>
    <row r="894" spans="1:27" ht="18" customHeight="1" x14ac:dyDescent="0.25">
      <c r="A894" s="2">
        <v>2024</v>
      </c>
      <c r="B894" s="2" t="s">
        <v>11</v>
      </c>
      <c r="C894" s="2" t="s">
        <v>13</v>
      </c>
      <c r="D894" s="3" t="s">
        <v>33</v>
      </c>
      <c r="E894" s="4">
        <v>122</v>
      </c>
      <c r="F894" s="4">
        <v>100</v>
      </c>
      <c r="G894" s="4">
        <v>112</v>
      </c>
      <c r="H894" s="4">
        <v>20</v>
      </c>
      <c r="I894" s="5" t="s">
        <v>40</v>
      </c>
      <c r="Q894" s="40" t="s">
        <v>88</v>
      </c>
      <c r="R894" s="40">
        <v>2021</v>
      </c>
      <c r="S894" s="40" t="s">
        <v>0</v>
      </c>
      <c r="T894" s="40" t="s">
        <v>89</v>
      </c>
      <c r="U894" s="40" t="s">
        <v>90</v>
      </c>
      <c r="V894" s="40" t="s">
        <v>91</v>
      </c>
      <c r="W894" s="40" t="s">
        <v>92</v>
      </c>
      <c r="X894" s="40" t="s">
        <v>93</v>
      </c>
      <c r="Y894" s="40" t="s">
        <v>96</v>
      </c>
      <c r="Z894" s="40">
        <v>232</v>
      </c>
      <c r="AA894" s="40">
        <v>331.76</v>
      </c>
    </row>
    <row r="895" spans="1:27" ht="18" customHeight="1" x14ac:dyDescent="0.25">
      <c r="A895" s="2">
        <v>2024</v>
      </c>
      <c r="B895" s="2" t="s">
        <v>11</v>
      </c>
      <c r="C895" s="2" t="s">
        <v>15</v>
      </c>
      <c r="D895" s="6" t="s">
        <v>26</v>
      </c>
      <c r="E895" s="7">
        <v>78</v>
      </c>
      <c r="F895" s="7">
        <v>4577.2</v>
      </c>
      <c r="G895" s="7">
        <v>5126.4639999999999</v>
      </c>
      <c r="H895" s="4">
        <v>915.44</v>
      </c>
      <c r="I895" s="5" t="s">
        <v>40</v>
      </c>
      <c r="Q895" s="40" t="s">
        <v>95</v>
      </c>
      <c r="R895" s="40">
        <v>2021</v>
      </c>
      <c r="S895" s="40" t="s">
        <v>0</v>
      </c>
      <c r="T895" s="40" t="s">
        <v>89</v>
      </c>
      <c r="U895" s="40" t="s">
        <v>90</v>
      </c>
      <c r="V895" s="40" t="s">
        <v>91</v>
      </c>
      <c r="W895" s="40" t="s">
        <v>92</v>
      </c>
      <c r="X895" s="40" t="s">
        <v>93</v>
      </c>
      <c r="Y895" s="40" t="s">
        <v>96</v>
      </c>
      <c r="Z895" s="40">
        <v>160</v>
      </c>
      <c r="AA895" s="40">
        <v>228.8</v>
      </c>
    </row>
    <row r="896" spans="1:27" ht="18" customHeight="1" x14ac:dyDescent="0.25">
      <c r="A896" s="2">
        <v>2024</v>
      </c>
      <c r="B896" s="2" t="s">
        <v>11</v>
      </c>
      <c r="C896" s="2" t="s">
        <v>15</v>
      </c>
      <c r="D896" s="6" t="s">
        <v>24</v>
      </c>
      <c r="E896" s="7">
        <v>76</v>
      </c>
      <c r="F896" s="7">
        <v>4576.8999999999996</v>
      </c>
      <c r="G896" s="7">
        <v>5126.1279999999997</v>
      </c>
      <c r="H896" s="4">
        <v>915.38</v>
      </c>
      <c r="I896" s="5" t="s">
        <v>40</v>
      </c>
      <c r="Q896" s="40" t="s">
        <v>88</v>
      </c>
      <c r="R896" s="40">
        <v>2021</v>
      </c>
      <c r="S896" s="40" t="s">
        <v>0</v>
      </c>
      <c r="T896" s="40" t="s">
        <v>89</v>
      </c>
      <c r="U896" s="40" t="s">
        <v>90</v>
      </c>
      <c r="V896" s="40" t="s">
        <v>91</v>
      </c>
      <c r="W896" s="40" t="s">
        <v>92</v>
      </c>
      <c r="X896" s="40" t="s">
        <v>93</v>
      </c>
      <c r="Y896" s="40" t="s">
        <v>94</v>
      </c>
      <c r="Z896" s="40">
        <v>210</v>
      </c>
      <c r="AA896" s="40">
        <v>526.24</v>
      </c>
    </row>
    <row r="897" spans="1:27" ht="18" customHeight="1" x14ac:dyDescent="0.25">
      <c r="A897" s="2">
        <v>2024</v>
      </c>
      <c r="B897" s="2" t="s">
        <v>11</v>
      </c>
      <c r="C897" s="2" t="s">
        <v>15</v>
      </c>
      <c r="D897" s="6" t="s">
        <v>25</v>
      </c>
      <c r="E897" s="7">
        <v>46</v>
      </c>
      <c r="F897" s="7">
        <v>200</v>
      </c>
      <c r="G897" s="7">
        <v>224</v>
      </c>
      <c r="H897" s="4">
        <v>40</v>
      </c>
      <c r="I897" s="5" t="s">
        <v>40</v>
      </c>
      <c r="Q897" s="40" t="s">
        <v>95</v>
      </c>
      <c r="R897" s="40">
        <v>2021</v>
      </c>
      <c r="S897" s="40" t="s">
        <v>0</v>
      </c>
      <c r="T897" s="40" t="s">
        <v>89</v>
      </c>
      <c r="U897" s="40" t="s">
        <v>90</v>
      </c>
      <c r="V897" s="40" t="s">
        <v>91</v>
      </c>
      <c r="W897" s="40" t="s">
        <v>92</v>
      </c>
      <c r="X897" s="40" t="s">
        <v>93</v>
      </c>
      <c r="Y897" s="40" t="s">
        <v>94</v>
      </c>
      <c r="Z897" s="40">
        <v>204</v>
      </c>
      <c r="AA897" s="40">
        <v>526.24</v>
      </c>
    </row>
    <row r="898" spans="1:27" ht="18" customHeight="1" x14ac:dyDescent="0.25">
      <c r="A898" s="2">
        <v>2024</v>
      </c>
      <c r="B898" s="2" t="s">
        <v>11</v>
      </c>
      <c r="C898" s="2" t="s">
        <v>15</v>
      </c>
      <c r="D898" s="6" t="s">
        <v>23</v>
      </c>
      <c r="E898" s="7">
        <v>34</v>
      </c>
      <c r="F898" s="7">
        <v>4576.8</v>
      </c>
      <c r="G898" s="7">
        <v>5126.0160000000005</v>
      </c>
      <c r="H898" s="4">
        <v>915.36000000000013</v>
      </c>
      <c r="I898" s="5" t="s">
        <v>40</v>
      </c>
      <c r="Q898" s="40" t="s">
        <v>97</v>
      </c>
      <c r="R898" s="40">
        <v>2021</v>
      </c>
      <c r="S898" s="40" t="s">
        <v>0</v>
      </c>
      <c r="T898" s="40" t="s">
        <v>89</v>
      </c>
      <c r="U898" s="40" t="s">
        <v>90</v>
      </c>
      <c r="V898" s="40" t="s">
        <v>91</v>
      </c>
      <c r="W898" s="40" t="s">
        <v>92</v>
      </c>
      <c r="X898" s="40" t="s">
        <v>93</v>
      </c>
      <c r="Y898" s="40" t="s">
        <v>94</v>
      </c>
      <c r="Z898" s="40">
        <v>198</v>
      </c>
      <c r="AA898" s="40">
        <v>526.24</v>
      </c>
    </row>
    <row r="899" spans="1:27" ht="18" customHeight="1" x14ac:dyDescent="0.25">
      <c r="A899" s="2">
        <v>2024</v>
      </c>
      <c r="B899" s="2" t="s">
        <v>11</v>
      </c>
      <c r="C899" s="2" t="s">
        <v>13</v>
      </c>
      <c r="D899" s="3" t="s">
        <v>34</v>
      </c>
      <c r="E899" s="4">
        <v>7</v>
      </c>
      <c r="F899" s="4">
        <v>200</v>
      </c>
      <c r="G899" s="4">
        <v>224</v>
      </c>
      <c r="H899" s="4">
        <v>40</v>
      </c>
      <c r="I899" s="5" t="s">
        <v>40</v>
      </c>
      <c r="Q899" s="40" t="s">
        <v>88</v>
      </c>
      <c r="R899" s="40">
        <v>2021</v>
      </c>
      <c r="S899" s="40" t="s">
        <v>0</v>
      </c>
      <c r="T899" s="40" t="s">
        <v>89</v>
      </c>
      <c r="U899" s="40" t="s">
        <v>90</v>
      </c>
      <c r="V899" s="40" t="s">
        <v>91</v>
      </c>
      <c r="W899" s="40" t="s">
        <v>92</v>
      </c>
      <c r="X899" s="40" t="s">
        <v>93</v>
      </c>
      <c r="Y899" s="40" t="s">
        <v>96</v>
      </c>
      <c r="Z899" s="40">
        <v>685</v>
      </c>
      <c r="AA899" s="40">
        <v>979.55</v>
      </c>
    </row>
    <row r="900" spans="1:27" ht="18" customHeight="1" x14ac:dyDescent="0.25">
      <c r="A900" s="2">
        <v>2024</v>
      </c>
      <c r="B900" s="2" t="s">
        <v>11</v>
      </c>
      <c r="C900" s="2" t="s">
        <v>15</v>
      </c>
      <c r="D900" s="6" t="s">
        <v>27</v>
      </c>
      <c r="E900" s="7">
        <v>3</v>
      </c>
      <c r="F900" s="7">
        <v>4577.3</v>
      </c>
      <c r="G900" s="7">
        <v>5126.576</v>
      </c>
      <c r="H900" s="4">
        <v>915.46</v>
      </c>
      <c r="I900" s="5" t="s">
        <v>40</v>
      </c>
      <c r="Q900" s="40" t="s">
        <v>88</v>
      </c>
      <c r="R900" s="40">
        <v>2021</v>
      </c>
      <c r="S900" s="40" t="s">
        <v>0</v>
      </c>
      <c r="T900" s="40" t="s">
        <v>89</v>
      </c>
      <c r="U900" s="40" t="s">
        <v>90</v>
      </c>
      <c r="V900" s="40" t="s">
        <v>91</v>
      </c>
      <c r="W900" s="40" t="s">
        <v>92</v>
      </c>
      <c r="X900" s="40" t="s">
        <v>93</v>
      </c>
      <c r="Y900" s="40" t="s">
        <v>96</v>
      </c>
      <c r="Z900" s="40">
        <v>718</v>
      </c>
      <c r="AA900" s="40">
        <v>1026.74</v>
      </c>
    </row>
    <row r="901" spans="1:27" ht="18" customHeight="1" x14ac:dyDescent="0.25">
      <c r="A901" s="2">
        <v>2024</v>
      </c>
      <c r="B901" s="2" t="s">
        <v>11</v>
      </c>
      <c r="C901" s="2" t="s">
        <v>32</v>
      </c>
      <c r="D901" s="6" t="s">
        <v>32</v>
      </c>
      <c r="E901" s="7">
        <v>2</v>
      </c>
      <c r="F901" s="7">
        <v>6600</v>
      </c>
      <c r="G901" s="7">
        <v>7392</v>
      </c>
      <c r="H901" s="4">
        <v>1320</v>
      </c>
      <c r="I901" s="5" t="s">
        <v>40</v>
      </c>
      <c r="Q901" s="40" t="s">
        <v>95</v>
      </c>
      <c r="R901" s="40">
        <v>2021</v>
      </c>
      <c r="S901" s="40" t="s">
        <v>0</v>
      </c>
      <c r="T901" s="40" t="s">
        <v>89</v>
      </c>
      <c r="U901" s="40" t="s">
        <v>90</v>
      </c>
      <c r="V901" s="40" t="s">
        <v>91</v>
      </c>
      <c r="W901" s="40" t="s">
        <v>92</v>
      </c>
      <c r="X901" s="40" t="s">
        <v>93</v>
      </c>
      <c r="Y901" s="40" t="s">
        <v>96</v>
      </c>
      <c r="Z901" s="40">
        <v>771</v>
      </c>
      <c r="AA901" s="40">
        <v>1102.53</v>
      </c>
    </row>
    <row r="902" spans="1:27" ht="18" customHeight="1" x14ac:dyDescent="0.25">
      <c r="Q902" s="40" t="s">
        <v>95</v>
      </c>
      <c r="R902" s="40">
        <v>2021</v>
      </c>
      <c r="S902" s="40" t="s">
        <v>0</v>
      </c>
      <c r="T902" s="40" t="s">
        <v>89</v>
      </c>
      <c r="U902" s="40" t="s">
        <v>90</v>
      </c>
      <c r="V902" s="40" t="s">
        <v>91</v>
      </c>
      <c r="W902" s="40" t="s">
        <v>92</v>
      </c>
      <c r="X902" s="40" t="s">
        <v>93</v>
      </c>
      <c r="Y902" s="40" t="s">
        <v>94</v>
      </c>
      <c r="Z902" s="40">
        <v>207</v>
      </c>
      <c r="AA902" s="40">
        <v>296.01</v>
      </c>
    </row>
    <row r="903" spans="1:27" ht="18" customHeight="1" x14ac:dyDescent="0.25">
      <c r="Q903" s="40" t="s">
        <v>88</v>
      </c>
      <c r="R903" s="40">
        <v>2021</v>
      </c>
      <c r="S903" s="40" t="s">
        <v>0</v>
      </c>
      <c r="T903" s="40" t="s">
        <v>89</v>
      </c>
      <c r="U903" s="40" t="s">
        <v>90</v>
      </c>
      <c r="V903" s="40" t="s">
        <v>91</v>
      </c>
      <c r="W903" s="40" t="s">
        <v>92</v>
      </c>
      <c r="X903" s="40" t="s">
        <v>93</v>
      </c>
      <c r="Y903" s="40" t="s">
        <v>94</v>
      </c>
      <c r="Z903" s="40">
        <v>201</v>
      </c>
      <c r="AA903" s="40">
        <v>287.43</v>
      </c>
    </row>
    <row r="904" spans="1:27" ht="18" customHeight="1" x14ac:dyDescent="0.25">
      <c r="Q904" s="40" t="s">
        <v>88</v>
      </c>
      <c r="R904" s="40">
        <v>2021</v>
      </c>
      <c r="S904" s="40" t="s">
        <v>0</v>
      </c>
      <c r="T904" s="40" t="s">
        <v>89</v>
      </c>
      <c r="U904" s="40" t="s">
        <v>90</v>
      </c>
      <c r="V904" s="40" t="s">
        <v>91</v>
      </c>
      <c r="W904" s="40" t="s">
        <v>92</v>
      </c>
      <c r="X904" s="40" t="s">
        <v>93</v>
      </c>
      <c r="Y904" s="40" t="s">
        <v>94</v>
      </c>
      <c r="Z904" s="40">
        <v>195</v>
      </c>
      <c r="AA904" s="40">
        <v>278.85000000000002</v>
      </c>
    </row>
    <row r="905" spans="1:27" ht="18" customHeight="1" x14ac:dyDescent="0.25">
      <c r="Q905" s="40" t="s">
        <v>95</v>
      </c>
      <c r="R905" s="40">
        <v>2021</v>
      </c>
      <c r="S905" s="40" t="s">
        <v>0</v>
      </c>
      <c r="T905" s="40" t="s">
        <v>89</v>
      </c>
      <c r="U905" s="40" t="s">
        <v>90</v>
      </c>
      <c r="V905" s="40" t="s">
        <v>91</v>
      </c>
      <c r="W905" s="40" t="s">
        <v>92</v>
      </c>
      <c r="X905" s="40" t="s">
        <v>93</v>
      </c>
      <c r="Y905" s="40" t="s">
        <v>96</v>
      </c>
      <c r="Z905" s="40">
        <v>189</v>
      </c>
      <c r="AA905" s="40">
        <v>270.27</v>
      </c>
    </row>
    <row r="906" spans="1:27" ht="18" customHeight="1" x14ac:dyDescent="0.25">
      <c r="Q906" s="40" t="s">
        <v>88</v>
      </c>
      <c r="R906" s="40">
        <v>2021</v>
      </c>
      <c r="S906" s="40" t="s">
        <v>0</v>
      </c>
      <c r="T906" s="40" t="s">
        <v>89</v>
      </c>
      <c r="U906" s="40" t="s">
        <v>90</v>
      </c>
      <c r="V906" s="40" t="s">
        <v>91</v>
      </c>
      <c r="W906" s="40" t="s">
        <v>92</v>
      </c>
      <c r="X906" s="40" t="s">
        <v>93</v>
      </c>
      <c r="Y906" s="40" t="s">
        <v>96</v>
      </c>
      <c r="Z906" s="40">
        <v>757</v>
      </c>
      <c r="AA906" s="40">
        <v>526.24</v>
      </c>
    </row>
    <row r="907" spans="1:27" ht="18" customHeight="1" x14ac:dyDescent="0.25">
      <c r="Q907" s="40" t="s">
        <v>88</v>
      </c>
      <c r="R907" s="40">
        <v>2021</v>
      </c>
      <c r="S907" s="40" t="s">
        <v>0</v>
      </c>
      <c r="T907" s="40" t="s">
        <v>89</v>
      </c>
      <c r="U907" s="40" t="s">
        <v>90</v>
      </c>
      <c r="V907" s="40" t="s">
        <v>91</v>
      </c>
      <c r="W907" s="40" t="s">
        <v>92</v>
      </c>
      <c r="X907" s="40" t="s">
        <v>93</v>
      </c>
      <c r="Y907" s="40" t="s">
        <v>96</v>
      </c>
      <c r="Z907" s="40">
        <v>811</v>
      </c>
      <c r="AA907" s="40">
        <v>526.24</v>
      </c>
    </row>
    <row r="908" spans="1:27" ht="18" customHeight="1" x14ac:dyDescent="0.25">
      <c r="Q908" s="40" t="s">
        <v>95</v>
      </c>
      <c r="R908" s="40">
        <v>2021</v>
      </c>
      <c r="S908" s="40" t="s">
        <v>0</v>
      </c>
      <c r="T908" s="40" t="s">
        <v>89</v>
      </c>
      <c r="U908" s="40" t="s">
        <v>90</v>
      </c>
      <c r="V908" s="40" t="s">
        <v>91</v>
      </c>
      <c r="W908" s="40" t="s">
        <v>92</v>
      </c>
      <c r="X908" s="40" t="s">
        <v>93</v>
      </c>
      <c r="Y908" s="40" t="s">
        <v>96</v>
      </c>
      <c r="Z908" s="40">
        <v>187</v>
      </c>
      <c r="AA908" s="40">
        <v>267.40999999999997</v>
      </c>
    </row>
    <row r="909" spans="1:27" ht="18" customHeight="1" x14ac:dyDescent="0.25">
      <c r="Q909" s="40" t="s">
        <v>95</v>
      </c>
      <c r="R909" s="40">
        <v>2021</v>
      </c>
      <c r="S909" s="40" t="s">
        <v>0</v>
      </c>
      <c r="T909" s="40" t="s">
        <v>89</v>
      </c>
      <c r="U909" s="40" t="s">
        <v>90</v>
      </c>
      <c r="V909" s="40" t="s">
        <v>91</v>
      </c>
      <c r="W909" s="40" t="s">
        <v>92</v>
      </c>
      <c r="X909" s="40" t="s">
        <v>93</v>
      </c>
      <c r="Y909" s="40" t="s">
        <v>96</v>
      </c>
      <c r="Z909" s="40">
        <v>235</v>
      </c>
      <c r="AA909" s="40">
        <v>336.05</v>
      </c>
    </row>
    <row r="910" spans="1:27" ht="18" customHeight="1" x14ac:dyDescent="0.25">
      <c r="Q910" s="40" t="s">
        <v>97</v>
      </c>
      <c r="R910" s="40">
        <v>2021</v>
      </c>
      <c r="S910" s="40" t="s">
        <v>0</v>
      </c>
      <c r="T910" s="40" t="s">
        <v>89</v>
      </c>
      <c r="U910" s="40" t="s">
        <v>90</v>
      </c>
      <c r="V910" s="40" t="s">
        <v>91</v>
      </c>
      <c r="W910" s="40" t="s">
        <v>92</v>
      </c>
      <c r="X910" s="40" t="s">
        <v>93</v>
      </c>
      <c r="Y910" s="40" t="s">
        <v>96</v>
      </c>
      <c r="Z910" s="40">
        <v>163</v>
      </c>
      <c r="AA910" s="40">
        <v>233.09</v>
      </c>
    </row>
    <row r="911" spans="1:27" ht="18" customHeight="1" x14ac:dyDescent="0.25">
      <c r="Q911" s="40" t="s">
        <v>98</v>
      </c>
      <c r="R911" s="40">
        <v>2021</v>
      </c>
      <c r="S911" s="40" t="s">
        <v>0</v>
      </c>
      <c r="T911" s="40" t="s">
        <v>89</v>
      </c>
      <c r="U911" s="40" t="s">
        <v>90</v>
      </c>
      <c r="V911" s="40" t="s">
        <v>91</v>
      </c>
      <c r="W911" s="40" t="s">
        <v>92</v>
      </c>
      <c r="X911" s="40" t="s">
        <v>93</v>
      </c>
      <c r="Y911" s="40" t="s">
        <v>94</v>
      </c>
      <c r="Z911" s="40">
        <v>209</v>
      </c>
      <c r="AA911" s="40">
        <v>298.87</v>
      </c>
    </row>
    <row r="912" spans="1:27" ht="18" customHeight="1" x14ac:dyDescent="0.25">
      <c r="Q912" s="40" t="s">
        <v>95</v>
      </c>
      <c r="R912" s="40">
        <v>2021</v>
      </c>
      <c r="S912" s="40" t="s">
        <v>0</v>
      </c>
      <c r="T912" s="40" t="s">
        <v>89</v>
      </c>
      <c r="U912" s="40" t="s">
        <v>90</v>
      </c>
      <c r="V912" s="40" t="s">
        <v>91</v>
      </c>
      <c r="W912" s="40" t="s">
        <v>92</v>
      </c>
      <c r="X912" s="40" t="s">
        <v>93</v>
      </c>
      <c r="Y912" s="40" t="s">
        <v>94</v>
      </c>
      <c r="Z912" s="40">
        <v>203</v>
      </c>
      <c r="AA912" s="40">
        <v>290.28999999999996</v>
      </c>
    </row>
    <row r="913" spans="17:27" ht="18" customHeight="1" x14ac:dyDescent="0.25">
      <c r="Q913" s="40" t="s">
        <v>88</v>
      </c>
      <c r="R913" s="40">
        <v>2021</v>
      </c>
      <c r="S913" s="40" t="s">
        <v>0</v>
      </c>
      <c r="T913" s="40" t="s">
        <v>89</v>
      </c>
      <c r="U913" s="40" t="s">
        <v>90</v>
      </c>
      <c r="V913" s="40" t="s">
        <v>91</v>
      </c>
      <c r="W913" s="40" t="s">
        <v>92</v>
      </c>
      <c r="X913" s="40" t="s">
        <v>93</v>
      </c>
      <c r="Y913" s="40" t="s">
        <v>94</v>
      </c>
      <c r="Z913" s="40">
        <v>197</v>
      </c>
      <c r="AA913" s="40">
        <v>281.70999999999998</v>
      </c>
    </row>
    <row r="914" spans="17:27" ht="18" customHeight="1" x14ac:dyDescent="0.25">
      <c r="Q914" s="40" t="s">
        <v>97</v>
      </c>
      <c r="R914" s="40">
        <v>2021</v>
      </c>
      <c r="S914" s="40" t="s">
        <v>0</v>
      </c>
      <c r="T914" s="40" t="s">
        <v>89</v>
      </c>
      <c r="U914" s="40" t="s">
        <v>90</v>
      </c>
      <c r="V914" s="40" t="s">
        <v>91</v>
      </c>
      <c r="W914" s="40" t="s">
        <v>92</v>
      </c>
      <c r="X914" s="40" t="s">
        <v>93</v>
      </c>
      <c r="Y914" s="40" t="s">
        <v>96</v>
      </c>
      <c r="Z914" s="40">
        <v>233</v>
      </c>
      <c r="AA914" s="40">
        <v>333.19</v>
      </c>
    </row>
    <row r="915" spans="17:27" ht="18" customHeight="1" x14ac:dyDescent="0.25">
      <c r="Q915" s="40" t="s">
        <v>97</v>
      </c>
      <c r="R915" s="40">
        <v>2021</v>
      </c>
      <c r="S915" s="40" t="s">
        <v>0</v>
      </c>
      <c r="T915" s="40" t="s">
        <v>89</v>
      </c>
      <c r="U915" s="40" t="s">
        <v>90</v>
      </c>
      <c r="V915" s="40" t="s">
        <v>91</v>
      </c>
      <c r="W915" s="40" t="s">
        <v>92</v>
      </c>
      <c r="X915" s="40" t="s">
        <v>93</v>
      </c>
      <c r="Y915" s="40" t="s">
        <v>96</v>
      </c>
      <c r="Z915" s="40">
        <v>780</v>
      </c>
      <c r="AA915" s="40">
        <v>1115.4000000000001</v>
      </c>
    </row>
    <row r="916" spans="17:27" ht="18" customHeight="1" x14ac:dyDescent="0.25">
      <c r="Q916" s="40" t="s">
        <v>88</v>
      </c>
      <c r="R916" s="40">
        <v>2021</v>
      </c>
      <c r="S916" s="40" t="s">
        <v>6</v>
      </c>
      <c r="T916" s="40" t="s">
        <v>89</v>
      </c>
      <c r="U916" s="40" t="s">
        <v>90</v>
      </c>
      <c r="V916" s="40" t="s">
        <v>91</v>
      </c>
      <c r="W916" s="40" t="s">
        <v>92</v>
      </c>
      <c r="X916" s="40" t="s">
        <v>93</v>
      </c>
      <c r="Y916" s="40" t="s">
        <v>94</v>
      </c>
      <c r="Z916" s="40">
        <v>356</v>
      </c>
      <c r="AA916" s="40">
        <v>509.08</v>
      </c>
    </row>
    <row r="917" spans="17:27" ht="18" customHeight="1" x14ac:dyDescent="0.25">
      <c r="Q917" s="40" t="s">
        <v>88</v>
      </c>
      <c r="R917" s="40">
        <v>2021</v>
      </c>
      <c r="S917" s="40" t="s">
        <v>6</v>
      </c>
      <c r="T917" s="40" t="s">
        <v>89</v>
      </c>
      <c r="U917" s="40" t="s">
        <v>90</v>
      </c>
      <c r="V917" s="40" t="s">
        <v>91</v>
      </c>
      <c r="W917" s="40" t="s">
        <v>92</v>
      </c>
      <c r="X917" s="40" t="s">
        <v>93</v>
      </c>
      <c r="Y917" s="40" t="s">
        <v>94</v>
      </c>
      <c r="Z917" s="40">
        <v>350</v>
      </c>
      <c r="AA917" s="40">
        <v>500.5</v>
      </c>
    </row>
    <row r="918" spans="17:27" ht="18" customHeight="1" x14ac:dyDescent="0.25">
      <c r="Q918" s="40" t="s">
        <v>97</v>
      </c>
      <c r="R918" s="40">
        <v>2021</v>
      </c>
      <c r="S918" s="40" t="s">
        <v>6</v>
      </c>
      <c r="T918" s="40" t="s">
        <v>89</v>
      </c>
      <c r="U918" s="40" t="s">
        <v>90</v>
      </c>
      <c r="V918" s="40" t="s">
        <v>91</v>
      </c>
      <c r="W918" s="40" t="s">
        <v>92</v>
      </c>
      <c r="X918" s="40" t="s">
        <v>93</v>
      </c>
      <c r="Y918" s="40" t="s">
        <v>96</v>
      </c>
      <c r="Z918" s="40">
        <v>158</v>
      </c>
      <c r="AA918" s="40">
        <v>214.88</v>
      </c>
    </row>
    <row r="919" spans="17:27" ht="18" customHeight="1" x14ac:dyDescent="0.25">
      <c r="Q919" s="40" t="s">
        <v>95</v>
      </c>
      <c r="R919" s="40">
        <v>2021</v>
      </c>
      <c r="S919" s="40" t="s">
        <v>6</v>
      </c>
      <c r="T919" s="40" t="s">
        <v>89</v>
      </c>
      <c r="U919" s="40" t="s">
        <v>90</v>
      </c>
      <c r="V919" s="40" t="s">
        <v>91</v>
      </c>
      <c r="W919" s="40" t="s">
        <v>92</v>
      </c>
      <c r="X919" s="40" t="s">
        <v>93</v>
      </c>
      <c r="Y919" s="40" t="s">
        <v>96</v>
      </c>
      <c r="Z919" s="40">
        <v>200</v>
      </c>
      <c r="AA919" s="40">
        <v>286</v>
      </c>
    </row>
    <row r="920" spans="17:27" ht="18" customHeight="1" x14ac:dyDescent="0.25">
      <c r="Q920" s="40" t="s">
        <v>95</v>
      </c>
      <c r="R920" s="40">
        <v>2021</v>
      </c>
      <c r="S920" s="40" t="s">
        <v>6</v>
      </c>
      <c r="T920" s="40" t="s">
        <v>89</v>
      </c>
      <c r="U920" s="40" t="s">
        <v>90</v>
      </c>
      <c r="V920" s="40" t="s">
        <v>91</v>
      </c>
      <c r="W920" s="40" t="s">
        <v>92</v>
      </c>
      <c r="X920" s="40" t="s">
        <v>93</v>
      </c>
      <c r="Y920" s="40" t="s">
        <v>96</v>
      </c>
      <c r="Z920" s="40">
        <v>128</v>
      </c>
      <c r="AA920" s="40">
        <v>183.04</v>
      </c>
    </row>
    <row r="921" spans="17:27" ht="18" customHeight="1" x14ac:dyDescent="0.25">
      <c r="Q921" s="40" t="s">
        <v>98</v>
      </c>
      <c r="R921" s="40">
        <v>2021</v>
      </c>
      <c r="S921" s="40" t="s">
        <v>6</v>
      </c>
      <c r="T921" s="40" t="s">
        <v>89</v>
      </c>
      <c r="U921" s="40" t="s">
        <v>90</v>
      </c>
      <c r="V921" s="40" t="s">
        <v>91</v>
      </c>
      <c r="W921" s="40" t="s">
        <v>92</v>
      </c>
      <c r="X921" s="40" t="s">
        <v>93</v>
      </c>
      <c r="Y921" s="40" t="s">
        <v>96</v>
      </c>
      <c r="Z921" s="40">
        <v>154</v>
      </c>
      <c r="AA921" s="40">
        <v>220.22</v>
      </c>
    </row>
    <row r="922" spans="17:27" ht="18" customHeight="1" x14ac:dyDescent="0.25">
      <c r="Q922" s="40" t="s">
        <v>95</v>
      </c>
      <c r="R922" s="40">
        <v>2021</v>
      </c>
      <c r="S922" s="40" t="s">
        <v>6</v>
      </c>
      <c r="T922" s="40" t="s">
        <v>89</v>
      </c>
      <c r="U922" s="40" t="s">
        <v>90</v>
      </c>
      <c r="V922" s="40" t="s">
        <v>91</v>
      </c>
      <c r="W922" s="40" t="s">
        <v>92</v>
      </c>
      <c r="X922" s="40" t="s">
        <v>93</v>
      </c>
      <c r="Y922" s="40" t="s">
        <v>96</v>
      </c>
      <c r="Z922" s="40">
        <v>202</v>
      </c>
      <c r="AA922" s="40">
        <v>288.86</v>
      </c>
    </row>
    <row r="923" spans="17:27" ht="18" customHeight="1" x14ac:dyDescent="0.25">
      <c r="Q923" s="40" t="s">
        <v>97</v>
      </c>
      <c r="R923" s="40">
        <v>2021</v>
      </c>
      <c r="S923" s="40" t="s">
        <v>6</v>
      </c>
      <c r="T923" s="40" t="s">
        <v>89</v>
      </c>
      <c r="U923" s="40" t="s">
        <v>90</v>
      </c>
      <c r="V923" s="40" t="s">
        <v>91</v>
      </c>
      <c r="W923" s="40" t="s">
        <v>92</v>
      </c>
      <c r="X923" s="40" t="s">
        <v>93</v>
      </c>
      <c r="Y923" s="40" t="s">
        <v>96</v>
      </c>
      <c r="Z923" s="40">
        <v>130</v>
      </c>
      <c r="AA923" s="40">
        <v>185.9</v>
      </c>
    </row>
    <row r="924" spans="17:27" ht="18" customHeight="1" x14ac:dyDescent="0.25">
      <c r="Q924" s="40" t="s">
        <v>95</v>
      </c>
      <c r="R924" s="40">
        <v>2021</v>
      </c>
      <c r="S924" s="40" t="s">
        <v>6</v>
      </c>
      <c r="T924" s="40" t="s">
        <v>89</v>
      </c>
      <c r="U924" s="40" t="s">
        <v>90</v>
      </c>
      <c r="V924" s="40" t="s">
        <v>91</v>
      </c>
      <c r="W924" s="40" t="s">
        <v>92</v>
      </c>
      <c r="X924" s="40" t="s">
        <v>93</v>
      </c>
      <c r="Y924" s="40" t="s">
        <v>96</v>
      </c>
      <c r="Z924" s="40">
        <v>360</v>
      </c>
      <c r="AA924" s="40">
        <v>526.24</v>
      </c>
    </row>
    <row r="925" spans="17:27" ht="18" customHeight="1" x14ac:dyDescent="0.25">
      <c r="Q925" s="40" t="s">
        <v>88</v>
      </c>
      <c r="R925" s="40">
        <v>2021</v>
      </c>
      <c r="S925" s="40" t="s">
        <v>6</v>
      </c>
      <c r="T925" s="40" t="s">
        <v>89</v>
      </c>
      <c r="U925" s="40" t="s">
        <v>90</v>
      </c>
      <c r="V925" s="40" t="s">
        <v>91</v>
      </c>
      <c r="W925" s="40" t="s">
        <v>92</v>
      </c>
      <c r="X925" s="40" t="s">
        <v>93</v>
      </c>
      <c r="Y925" s="40" t="s">
        <v>96</v>
      </c>
      <c r="Z925" s="40">
        <v>354</v>
      </c>
      <c r="AA925" s="40">
        <v>526.24</v>
      </c>
    </row>
    <row r="926" spans="17:27" ht="18" customHeight="1" x14ac:dyDescent="0.25">
      <c r="Q926" s="40" t="s">
        <v>88</v>
      </c>
      <c r="R926" s="40">
        <v>2021</v>
      </c>
      <c r="S926" s="40" t="s">
        <v>6</v>
      </c>
      <c r="T926" s="40" t="s">
        <v>89</v>
      </c>
      <c r="U926" s="40" t="s">
        <v>90</v>
      </c>
      <c r="V926" s="40" t="s">
        <v>91</v>
      </c>
      <c r="W926" s="40" t="s">
        <v>92</v>
      </c>
      <c r="X926" s="40" t="s">
        <v>93</v>
      </c>
      <c r="Y926" s="40" t="s">
        <v>96</v>
      </c>
      <c r="Z926" s="40">
        <v>348</v>
      </c>
      <c r="AA926" s="40">
        <v>526.24</v>
      </c>
    </row>
    <row r="927" spans="17:27" ht="18" customHeight="1" x14ac:dyDescent="0.25">
      <c r="Q927" s="40" t="s">
        <v>88</v>
      </c>
      <c r="R927" s="40">
        <v>2021</v>
      </c>
      <c r="S927" s="40" t="s">
        <v>6</v>
      </c>
      <c r="T927" s="40" t="s">
        <v>89</v>
      </c>
      <c r="U927" s="40" t="s">
        <v>90</v>
      </c>
      <c r="V927" s="40" t="s">
        <v>91</v>
      </c>
      <c r="W927" s="40" t="s">
        <v>92</v>
      </c>
      <c r="X927" s="40" t="s">
        <v>93</v>
      </c>
      <c r="Y927" s="40" t="s">
        <v>96</v>
      </c>
      <c r="Z927" s="40">
        <v>690</v>
      </c>
      <c r="AA927" s="40">
        <v>986.7</v>
      </c>
    </row>
    <row r="928" spans="17:27" ht="18" customHeight="1" x14ac:dyDescent="0.25">
      <c r="Q928" s="40" t="s">
        <v>95</v>
      </c>
      <c r="R928" s="40">
        <v>2021</v>
      </c>
      <c r="S928" s="40" t="s">
        <v>6</v>
      </c>
      <c r="T928" s="40" t="s">
        <v>89</v>
      </c>
      <c r="U928" s="40" t="s">
        <v>90</v>
      </c>
      <c r="V928" s="40" t="s">
        <v>91</v>
      </c>
      <c r="W928" s="40" t="s">
        <v>92</v>
      </c>
      <c r="X928" s="40" t="s">
        <v>93</v>
      </c>
      <c r="Y928" s="40" t="s">
        <v>96</v>
      </c>
      <c r="Z928" s="40">
        <v>723</v>
      </c>
      <c r="AA928" s="40">
        <v>1033.8899999999999</v>
      </c>
    </row>
    <row r="929" spans="17:27" ht="18" customHeight="1" x14ac:dyDescent="0.25">
      <c r="Q929" s="40" t="s">
        <v>95</v>
      </c>
      <c r="R929" s="40">
        <v>2021</v>
      </c>
      <c r="S929" s="40" t="s">
        <v>6</v>
      </c>
      <c r="T929" s="40" t="s">
        <v>89</v>
      </c>
      <c r="U929" s="40" t="s">
        <v>90</v>
      </c>
      <c r="V929" s="40" t="s">
        <v>91</v>
      </c>
      <c r="W929" s="40" t="s">
        <v>92</v>
      </c>
      <c r="X929" s="40" t="s">
        <v>93</v>
      </c>
      <c r="Y929" s="40" t="s">
        <v>96</v>
      </c>
      <c r="Z929" s="40">
        <v>357</v>
      </c>
      <c r="AA929" s="40">
        <v>510.51</v>
      </c>
    </row>
    <row r="930" spans="17:27" ht="18" customHeight="1" x14ac:dyDescent="0.25">
      <c r="Q930" s="40" t="s">
        <v>95</v>
      </c>
      <c r="R930" s="40">
        <v>2021</v>
      </c>
      <c r="S930" s="40" t="s">
        <v>6</v>
      </c>
      <c r="T930" s="40" t="s">
        <v>89</v>
      </c>
      <c r="U930" s="40" t="s">
        <v>90</v>
      </c>
      <c r="V930" s="40" t="s">
        <v>91</v>
      </c>
      <c r="W930" s="40" t="s">
        <v>92</v>
      </c>
      <c r="X930" s="40" t="s">
        <v>93</v>
      </c>
      <c r="Y930" s="40" t="s">
        <v>96</v>
      </c>
      <c r="Z930" s="40">
        <v>351</v>
      </c>
      <c r="AA930" s="40">
        <v>501.93</v>
      </c>
    </row>
    <row r="931" spans="17:27" ht="18" customHeight="1" x14ac:dyDescent="0.25">
      <c r="Q931" s="40" t="s">
        <v>95</v>
      </c>
      <c r="R931" s="40">
        <v>2021</v>
      </c>
      <c r="S931" s="40" t="s">
        <v>6</v>
      </c>
      <c r="T931" s="40" t="s">
        <v>89</v>
      </c>
      <c r="U931" s="40" t="s">
        <v>90</v>
      </c>
      <c r="V931" s="40" t="s">
        <v>91</v>
      </c>
      <c r="W931" s="40" t="s">
        <v>92</v>
      </c>
      <c r="X931" s="40" t="s">
        <v>93</v>
      </c>
      <c r="Y931" s="40" t="s">
        <v>96</v>
      </c>
      <c r="Z931" s="40">
        <v>345</v>
      </c>
      <c r="AA931" s="40">
        <v>493.35</v>
      </c>
    </row>
    <row r="932" spans="17:27" ht="18" customHeight="1" x14ac:dyDescent="0.25">
      <c r="Q932" s="40" t="s">
        <v>88</v>
      </c>
      <c r="R932" s="40">
        <v>2021</v>
      </c>
      <c r="S932" s="40" t="s">
        <v>6</v>
      </c>
      <c r="T932" s="40" t="s">
        <v>89</v>
      </c>
      <c r="U932" s="40" t="s">
        <v>90</v>
      </c>
      <c r="V932" s="40" t="s">
        <v>91</v>
      </c>
      <c r="W932" s="40" t="s">
        <v>92</v>
      </c>
      <c r="X932" s="40" t="s">
        <v>93</v>
      </c>
      <c r="Y932" s="40" t="s">
        <v>96</v>
      </c>
      <c r="Z932" s="40">
        <v>763</v>
      </c>
      <c r="AA932" s="40">
        <v>526.24</v>
      </c>
    </row>
    <row r="933" spans="17:27" ht="18" customHeight="1" x14ac:dyDescent="0.25">
      <c r="Q933" s="40" t="s">
        <v>88</v>
      </c>
      <c r="R933" s="40">
        <v>2021</v>
      </c>
      <c r="S933" s="40" t="s">
        <v>6</v>
      </c>
      <c r="T933" s="40" t="s">
        <v>89</v>
      </c>
      <c r="U933" s="40" t="s">
        <v>90</v>
      </c>
      <c r="V933" s="40" t="s">
        <v>91</v>
      </c>
      <c r="W933" s="40" t="s">
        <v>92</v>
      </c>
      <c r="X933" s="40" t="s">
        <v>93</v>
      </c>
      <c r="Y933" s="40" t="s">
        <v>96</v>
      </c>
      <c r="Z933" s="40">
        <v>816</v>
      </c>
      <c r="AA933" s="40">
        <v>526.24</v>
      </c>
    </row>
    <row r="934" spans="17:27" ht="18" customHeight="1" x14ac:dyDescent="0.25">
      <c r="Q934" s="40" t="s">
        <v>97</v>
      </c>
      <c r="R934" s="40">
        <v>2021</v>
      </c>
      <c r="S934" s="40" t="s">
        <v>6</v>
      </c>
      <c r="T934" s="40" t="s">
        <v>89</v>
      </c>
      <c r="U934" s="40" t="s">
        <v>90</v>
      </c>
      <c r="V934" s="40" t="s">
        <v>91</v>
      </c>
      <c r="W934" s="40" t="s">
        <v>92</v>
      </c>
      <c r="X934" s="40" t="s">
        <v>93</v>
      </c>
      <c r="Y934" s="40" t="s">
        <v>96</v>
      </c>
      <c r="Z934" s="40">
        <v>157</v>
      </c>
      <c r="AA934" s="40">
        <v>224.51</v>
      </c>
    </row>
    <row r="935" spans="17:27" ht="18" customHeight="1" x14ac:dyDescent="0.25">
      <c r="Q935" s="40" t="s">
        <v>95</v>
      </c>
      <c r="R935" s="40">
        <v>2021</v>
      </c>
      <c r="S935" s="40" t="s">
        <v>6</v>
      </c>
      <c r="T935" s="40" t="s">
        <v>89</v>
      </c>
      <c r="U935" s="40" t="s">
        <v>90</v>
      </c>
      <c r="V935" s="40" t="s">
        <v>91</v>
      </c>
      <c r="W935" s="40" t="s">
        <v>92</v>
      </c>
      <c r="X935" s="40" t="s">
        <v>93</v>
      </c>
      <c r="Y935" s="40" t="s">
        <v>96</v>
      </c>
      <c r="Z935" s="40">
        <v>205</v>
      </c>
      <c r="AA935" s="40">
        <v>293.14999999999998</v>
      </c>
    </row>
    <row r="936" spans="17:27" ht="18" customHeight="1" x14ac:dyDescent="0.25">
      <c r="Q936" s="40" t="s">
        <v>98</v>
      </c>
      <c r="R936" s="40">
        <v>2021</v>
      </c>
      <c r="S936" s="40" t="s">
        <v>6</v>
      </c>
      <c r="T936" s="40" t="s">
        <v>89</v>
      </c>
      <c r="U936" s="40" t="s">
        <v>90</v>
      </c>
      <c r="V936" s="40" t="s">
        <v>91</v>
      </c>
      <c r="W936" s="40" t="s">
        <v>92</v>
      </c>
      <c r="X936" s="40" t="s">
        <v>93</v>
      </c>
      <c r="Y936" s="40" t="s">
        <v>96</v>
      </c>
      <c r="Z936" s="40">
        <v>127</v>
      </c>
      <c r="AA936" s="40">
        <v>181.61</v>
      </c>
    </row>
    <row r="937" spans="17:27" ht="18" customHeight="1" x14ac:dyDescent="0.25">
      <c r="Q937" s="40" t="s">
        <v>88</v>
      </c>
      <c r="R937" s="40">
        <v>2021</v>
      </c>
      <c r="S937" s="40" t="s">
        <v>6</v>
      </c>
      <c r="T937" s="40" t="s">
        <v>89</v>
      </c>
      <c r="U937" s="40" t="s">
        <v>90</v>
      </c>
      <c r="V937" s="40" t="s">
        <v>91</v>
      </c>
      <c r="W937" s="40" t="s">
        <v>92</v>
      </c>
      <c r="X937" s="40" t="s">
        <v>93</v>
      </c>
      <c r="Y937" s="40" t="s">
        <v>94</v>
      </c>
      <c r="Z937" s="40">
        <v>359</v>
      </c>
      <c r="AA937" s="40">
        <v>513.37</v>
      </c>
    </row>
    <row r="938" spans="17:27" ht="18" customHeight="1" x14ac:dyDescent="0.25">
      <c r="Q938" s="40" t="s">
        <v>88</v>
      </c>
      <c r="R938" s="40">
        <v>2021</v>
      </c>
      <c r="S938" s="40" t="s">
        <v>6</v>
      </c>
      <c r="T938" s="40" t="s">
        <v>89</v>
      </c>
      <c r="U938" s="40" t="s">
        <v>90</v>
      </c>
      <c r="V938" s="40" t="s">
        <v>91</v>
      </c>
      <c r="W938" s="40" t="s">
        <v>92</v>
      </c>
      <c r="X938" s="40" t="s">
        <v>93</v>
      </c>
      <c r="Y938" s="40" t="s">
        <v>94</v>
      </c>
      <c r="Z938" s="40">
        <v>353</v>
      </c>
      <c r="AA938" s="40">
        <v>504.78999999999996</v>
      </c>
    </row>
    <row r="939" spans="17:27" ht="18" customHeight="1" x14ac:dyDescent="0.25">
      <c r="Q939" s="40" t="s">
        <v>99</v>
      </c>
      <c r="R939" s="40">
        <v>2021</v>
      </c>
      <c r="S939" s="40" t="s">
        <v>6</v>
      </c>
      <c r="T939" s="40" t="s">
        <v>89</v>
      </c>
      <c r="U939" s="40" t="s">
        <v>90</v>
      </c>
      <c r="V939" s="40" t="s">
        <v>91</v>
      </c>
      <c r="W939" s="40" t="s">
        <v>92</v>
      </c>
      <c r="X939" s="40" t="s">
        <v>93</v>
      </c>
      <c r="Y939" s="40" t="s">
        <v>94</v>
      </c>
      <c r="Z939" s="40">
        <v>347</v>
      </c>
      <c r="AA939" s="40">
        <v>496.21000000000004</v>
      </c>
    </row>
    <row r="940" spans="17:27" ht="18" customHeight="1" x14ac:dyDescent="0.25">
      <c r="Q940" s="40" t="s">
        <v>95</v>
      </c>
      <c r="R940" s="40">
        <v>2021</v>
      </c>
      <c r="S940" s="40" t="s">
        <v>6</v>
      </c>
      <c r="T940" s="40" t="s">
        <v>89</v>
      </c>
      <c r="U940" s="40" t="s">
        <v>90</v>
      </c>
      <c r="V940" s="40" t="s">
        <v>91</v>
      </c>
      <c r="W940" s="40" t="s">
        <v>92</v>
      </c>
      <c r="X940" s="40" t="s">
        <v>93</v>
      </c>
      <c r="Y940" s="40" t="s">
        <v>96</v>
      </c>
      <c r="Z940" s="40">
        <v>155</v>
      </c>
      <c r="AA940" s="40">
        <v>221.65</v>
      </c>
    </row>
    <row r="941" spans="17:27" ht="18" customHeight="1" x14ac:dyDescent="0.25">
      <c r="Q941" s="40" t="s">
        <v>88</v>
      </c>
      <c r="R941" s="40">
        <v>2021</v>
      </c>
      <c r="S941" s="40" t="s">
        <v>6</v>
      </c>
      <c r="T941" s="40" t="s">
        <v>89</v>
      </c>
      <c r="U941" s="40" t="s">
        <v>90</v>
      </c>
      <c r="V941" s="40" t="s">
        <v>91</v>
      </c>
      <c r="W941" s="40" t="s">
        <v>92</v>
      </c>
      <c r="X941" s="40" t="s">
        <v>93</v>
      </c>
      <c r="Y941" s="40" t="s">
        <v>96</v>
      </c>
      <c r="Z941" s="40">
        <v>203</v>
      </c>
      <c r="AA941" s="40">
        <v>290.28999999999996</v>
      </c>
    </row>
    <row r="942" spans="17:27" ht="18" customHeight="1" x14ac:dyDescent="0.25">
      <c r="Q942" s="40" t="s">
        <v>97</v>
      </c>
      <c r="R942" s="40">
        <v>2021</v>
      </c>
      <c r="S942" s="40" t="s">
        <v>6</v>
      </c>
      <c r="T942" s="40" t="s">
        <v>89</v>
      </c>
      <c r="U942" s="40" t="s">
        <v>90</v>
      </c>
      <c r="V942" s="40" t="s">
        <v>91</v>
      </c>
      <c r="W942" s="40" t="s">
        <v>92</v>
      </c>
      <c r="X942" s="40" t="s">
        <v>93</v>
      </c>
      <c r="Y942" s="40" t="s">
        <v>96</v>
      </c>
      <c r="Z942" s="40">
        <v>785</v>
      </c>
      <c r="AA942" s="40">
        <v>1122.55</v>
      </c>
    </row>
    <row r="943" spans="17:27" ht="18" customHeight="1" x14ac:dyDescent="0.25">
      <c r="Q943" s="40" t="s">
        <v>95</v>
      </c>
      <c r="R943" s="40">
        <v>2021</v>
      </c>
      <c r="S943" s="40" t="s">
        <v>5</v>
      </c>
      <c r="T943" s="40" t="s">
        <v>89</v>
      </c>
      <c r="U943" s="40" t="s">
        <v>90</v>
      </c>
      <c r="V943" s="40" t="s">
        <v>91</v>
      </c>
      <c r="W943" s="40" t="s">
        <v>92</v>
      </c>
      <c r="X943" s="40" t="s">
        <v>93</v>
      </c>
      <c r="Y943" s="40" t="s">
        <v>94</v>
      </c>
      <c r="Z943" s="40">
        <v>128</v>
      </c>
      <c r="AA943" s="40">
        <v>526.24</v>
      </c>
    </row>
    <row r="944" spans="17:27" ht="18" customHeight="1" x14ac:dyDescent="0.25">
      <c r="Q944" s="40" t="s">
        <v>97</v>
      </c>
      <c r="R944" s="40">
        <v>2021</v>
      </c>
      <c r="S944" s="40" t="s">
        <v>5</v>
      </c>
      <c r="T944" s="40" t="s">
        <v>89</v>
      </c>
      <c r="U944" s="40" t="s">
        <v>90</v>
      </c>
      <c r="V944" s="40" t="s">
        <v>91</v>
      </c>
      <c r="W944" s="40" t="s">
        <v>92</v>
      </c>
      <c r="X944" s="40" t="s">
        <v>93</v>
      </c>
      <c r="Y944" s="40" t="s">
        <v>94</v>
      </c>
      <c r="Z944" s="40">
        <v>368</v>
      </c>
      <c r="AA944" s="40">
        <v>526.24</v>
      </c>
    </row>
    <row r="945" spans="17:27" ht="18" customHeight="1" x14ac:dyDescent="0.25">
      <c r="Q945" s="40" t="s">
        <v>95</v>
      </c>
      <c r="R945" s="40">
        <v>2021</v>
      </c>
      <c r="S945" s="40" t="s">
        <v>5</v>
      </c>
      <c r="T945" s="40" t="s">
        <v>89</v>
      </c>
      <c r="U945" s="40" t="s">
        <v>90</v>
      </c>
      <c r="V945" s="40" t="s">
        <v>91</v>
      </c>
      <c r="W945" s="40" t="s">
        <v>92</v>
      </c>
      <c r="X945" s="40" t="s">
        <v>93</v>
      </c>
      <c r="Y945" s="40" t="s">
        <v>94</v>
      </c>
      <c r="Z945" s="40">
        <v>362</v>
      </c>
      <c r="AA945" s="40">
        <v>517.66</v>
      </c>
    </row>
    <row r="946" spans="17:27" ht="18" customHeight="1" x14ac:dyDescent="0.25">
      <c r="Q946" s="40" t="s">
        <v>88</v>
      </c>
      <c r="R946" s="40">
        <v>2021</v>
      </c>
      <c r="S946" s="40" t="s">
        <v>5</v>
      </c>
      <c r="T946" s="40" t="s">
        <v>89</v>
      </c>
      <c r="U946" s="40" t="s">
        <v>90</v>
      </c>
      <c r="V946" s="40" t="s">
        <v>91</v>
      </c>
      <c r="W946" s="40" t="s">
        <v>92</v>
      </c>
      <c r="X946" s="40" t="s">
        <v>93</v>
      </c>
      <c r="Y946" s="40" t="s">
        <v>96</v>
      </c>
      <c r="Z946" s="40">
        <v>206</v>
      </c>
      <c r="AA946" s="40">
        <v>294.58</v>
      </c>
    </row>
    <row r="947" spans="17:27" ht="18" customHeight="1" x14ac:dyDescent="0.25">
      <c r="Q947" s="40" t="s">
        <v>88</v>
      </c>
      <c r="R947" s="40">
        <v>2021</v>
      </c>
      <c r="S947" s="40" t="s">
        <v>5</v>
      </c>
      <c r="T947" s="40" t="s">
        <v>89</v>
      </c>
      <c r="U947" s="40" t="s">
        <v>90</v>
      </c>
      <c r="V947" s="40" t="s">
        <v>91</v>
      </c>
      <c r="W947" s="40" t="s">
        <v>92</v>
      </c>
      <c r="X947" s="40" t="s">
        <v>93</v>
      </c>
      <c r="Y947" s="40" t="s">
        <v>96</v>
      </c>
      <c r="Z947" s="40">
        <v>134</v>
      </c>
      <c r="AA947" s="40">
        <v>191.62</v>
      </c>
    </row>
    <row r="948" spans="17:27" ht="18" customHeight="1" x14ac:dyDescent="0.25">
      <c r="Q948" s="40" t="s">
        <v>88</v>
      </c>
      <c r="R948" s="40">
        <v>2021</v>
      </c>
      <c r="S948" s="40" t="s">
        <v>5</v>
      </c>
      <c r="T948" s="40" t="s">
        <v>89</v>
      </c>
      <c r="U948" s="40" t="s">
        <v>90</v>
      </c>
      <c r="V948" s="40" t="s">
        <v>91</v>
      </c>
      <c r="W948" s="40" t="s">
        <v>92</v>
      </c>
      <c r="X948" s="40" t="s">
        <v>93</v>
      </c>
      <c r="Y948" s="40" t="s">
        <v>96</v>
      </c>
      <c r="Z948" s="40">
        <v>160</v>
      </c>
      <c r="AA948" s="40">
        <v>228.8</v>
      </c>
    </row>
    <row r="949" spans="17:27" ht="18" customHeight="1" x14ac:dyDescent="0.25">
      <c r="Q949" s="40" t="s">
        <v>95</v>
      </c>
      <c r="R949" s="40">
        <v>2021</v>
      </c>
      <c r="S949" s="40" t="s">
        <v>5</v>
      </c>
      <c r="T949" s="40" t="s">
        <v>89</v>
      </c>
      <c r="U949" s="40" t="s">
        <v>90</v>
      </c>
      <c r="V949" s="40" t="s">
        <v>91</v>
      </c>
      <c r="W949" s="40" t="s">
        <v>92</v>
      </c>
      <c r="X949" s="40" t="s">
        <v>93</v>
      </c>
      <c r="Y949" s="40" t="s">
        <v>96</v>
      </c>
      <c r="Z949" s="40">
        <v>208</v>
      </c>
      <c r="AA949" s="40">
        <v>297.44</v>
      </c>
    </row>
    <row r="950" spans="17:27" ht="18" customHeight="1" x14ac:dyDescent="0.25">
      <c r="Q950" s="40" t="s">
        <v>88</v>
      </c>
      <c r="R950" s="40">
        <v>2021</v>
      </c>
      <c r="S950" s="40" t="s">
        <v>5</v>
      </c>
      <c r="T950" s="40" t="s">
        <v>89</v>
      </c>
      <c r="U950" s="40" t="s">
        <v>90</v>
      </c>
      <c r="V950" s="40" t="s">
        <v>91</v>
      </c>
      <c r="W950" s="40" t="s">
        <v>92</v>
      </c>
      <c r="X950" s="40" t="s">
        <v>93</v>
      </c>
      <c r="Y950" s="40" t="s">
        <v>96</v>
      </c>
      <c r="Z950" s="40">
        <v>136</v>
      </c>
      <c r="AA950" s="40">
        <v>194.48</v>
      </c>
    </row>
    <row r="951" spans="17:27" ht="18" customHeight="1" x14ac:dyDescent="0.25">
      <c r="Q951" s="40" t="s">
        <v>95</v>
      </c>
      <c r="R951" s="40">
        <v>2021</v>
      </c>
      <c r="S951" s="40" t="s">
        <v>5</v>
      </c>
      <c r="T951" s="40" t="s">
        <v>89</v>
      </c>
      <c r="U951" s="40" t="s">
        <v>90</v>
      </c>
      <c r="V951" s="40" t="s">
        <v>91</v>
      </c>
      <c r="W951" s="40" t="s">
        <v>92</v>
      </c>
      <c r="X951" s="40" t="s">
        <v>93</v>
      </c>
      <c r="Y951" s="40" t="s">
        <v>96</v>
      </c>
      <c r="Z951" s="40">
        <v>372</v>
      </c>
      <c r="AA951" s="40">
        <v>526.24</v>
      </c>
    </row>
    <row r="952" spans="17:27" ht="18" customHeight="1" x14ac:dyDescent="0.25">
      <c r="Q952" s="40" t="s">
        <v>95</v>
      </c>
      <c r="R952" s="40">
        <v>2021</v>
      </c>
      <c r="S952" s="40" t="s">
        <v>5</v>
      </c>
      <c r="T952" s="40" t="s">
        <v>89</v>
      </c>
      <c r="U952" s="40" t="s">
        <v>90</v>
      </c>
      <c r="V952" s="40" t="s">
        <v>91</v>
      </c>
      <c r="W952" s="40" t="s">
        <v>92</v>
      </c>
      <c r="X952" s="40" t="s">
        <v>93</v>
      </c>
      <c r="Y952" s="40" t="s">
        <v>96</v>
      </c>
      <c r="Z952" s="40">
        <v>366</v>
      </c>
      <c r="AA952" s="40">
        <v>526.24</v>
      </c>
    </row>
    <row r="953" spans="17:27" ht="18" customHeight="1" x14ac:dyDescent="0.25">
      <c r="Q953" s="40" t="s">
        <v>88</v>
      </c>
      <c r="R953" s="40">
        <v>2021</v>
      </c>
      <c r="S953" s="40" t="s">
        <v>5</v>
      </c>
      <c r="T953" s="40" t="s">
        <v>89</v>
      </c>
      <c r="U953" s="40" t="s">
        <v>90</v>
      </c>
      <c r="V953" s="40" t="s">
        <v>91</v>
      </c>
      <c r="W953" s="40" t="s">
        <v>92</v>
      </c>
      <c r="X953" s="40" t="s">
        <v>93</v>
      </c>
      <c r="Y953" s="40" t="s">
        <v>96</v>
      </c>
      <c r="Z953" s="40">
        <v>689</v>
      </c>
      <c r="AA953" s="40">
        <v>985.27</v>
      </c>
    </row>
    <row r="954" spans="17:27" ht="18" customHeight="1" x14ac:dyDescent="0.25">
      <c r="Q954" s="40" t="s">
        <v>97</v>
      </c>
      <c r="R954" s="40">
        <v>2021</v>
      </c>
      <c r="S954" s="40" t="s">
        <v>5</v>
      </c>
      <c r="T954" s="40" t="s">
        <v>89</v>
      </c>
      <c r="U954" s="40" t="s">
        <v>90</v>
      </c>
      <c r="V954" s="40" t="s">
        <v>91</v>
      </c>
      <c r="W954" s="40" t="s">
        <v>92</v>
      </c>
      <c r="X954" s="40" t="s">
        <v>93</v>
      </c>
      <c r="Y954" s="40" t="s">
        <v>96</v>
      </c>
      <c r="Z954" s="40">
        <v>722</v>
      </c>
      <c r="AA954" s="40">
        <v>1032.46</v>
      </c>
    </row>
    <row r="955" spans="17:27" ht="18" customHeight="1" x14ac:dyDescent="0.25">
      <c r="Q955" s="40" t="s">
        <v>95</v>
      </c>
      <c r="R955" s="40">
        <v>2021</v>
      </c>
      <c r="S955" s="40" t="s">
        <v>5</v>
      </c>
      <c r="T955" s="40" t="s">
        <v>89</v>
      </c>
      <c r="U955" s="40" t="s">
        <v>90</v>
      </c>
      <c r="V955" s="40" t="s">
        <v>91</v>
      </c>
      <c r="W955" s="40" t="s">
        <v>92</v>
      </c>
      <c r="X955" s="40" t="s">
        <v>93</v>
      </c>
      <c r="Y955" s="40" t="s">
        <v>96</v>
      </c>
      <c r="Z955" s="40">
        <v>776</v>
      </c>
      <c r="AA955" s="40">
        <v>1109.68</v>
      </c>
    </row>
    <row r="956" spans="17:27" ht="18" customHeight="1" x14ac:dyDescent="0.25">
      <c r="Q956" s="40" t="s">
        <v>97</v>
      </c>
      <c r="R956" s="40">
        <v>2021</v>
      </c>
      <c r="S956" s="40" t="s">
        <v>5</v>
      </c>
      <c r="T956" s="40" t="s">
        <v>89</v>
      </c>
      <c r="U956" s="40" t="s">
        <v>90</v>
      </c>
      <c r="V956" s="40" t="s">
        <v>91</v>
      </c>
      <c r="W956" s="40" t="s">
        <v>92</v>
      </c>
      <c r="X956" s="40" t="s">
        <v>93</v>
      </c>
      <c r="Y956" s="40" t="s">
        <v>96</v>
      </c>
      <c r="Z956" s="40">
        <v>129</v>
      </c>
      <c r="AA956" s="40">
        <v>184.47</v>
      </c>
    </row>
    <row r="957" spans="17:27" ht="18" customHeight="1" x14ac:dyDescent="0.25">
      <c r="Q957" s="40" t="s">
        <v>95</v>
      </c>
      <c r="R957" s="40">
        <v>2021</v>
      </c>
      <c r="S957" s="40" t="s">
        <v>5</v>
      </c>
      <c r="T957" s="40" t="s">
        <v>89</v>
      </c>
      <c r="U957" s="40" t="s">
        <v>90</v>
      </c>
      <c r="V957" s="40" t="s">
        <v>91</v>
      </c>
      <c r="W957" s="40" t="s">
        <v>92</v>
      </c>
      <c r="X957" s="40" t="s">
        <v>93</v>
      </c>
      <c r="Y957" s="40" t="s">
        <v>96</v>
      </c>
      <c r="Z957" s="40">
        <v>369</v>
      </c>
      <c r="AA957" s="40">
        <v>527.66999999999996</v>
      </c>
    </row>
    <row r="958" spans="17:27" ht="18" customHeight="1" x14ac:dyDescent="0.25">
      <c r="Q958" s="40" t="s">
        <v>88</v>
      </c>
      <c r="R958" s="40">
        <v>2021</v>
      </c>
      <c r="S958" s="40" t="s">
        <v>5</v>
      </c>
      <c r="T958" s="40" t="s">
        <v>89</v>
      </c>
      <c r="U958" s="40" t="s">
        <v>90</v>
      </c>
      <c r="V958" s="40" t="s">
        <v>91</v>
      </c>
      <c r="W958" s="40" t="s">
        <v>92</v>
      </c>
      <c r="X958" s="40" t="s">
        <v>93</v>
      </c>
      <c r="Y958" s="40" t="s">
        <v>96</v>
      </c>
      <c r="Z958" s="40">
        <v>363</v>
      </c>
      <c r="AA958" s="40">
        <v>519.09</v>
      </c>
    </row>
    <row r="959" spans="17:27" ht="18" customHeight="1" x14ac:dyDescent="0.25">
      <c r="Q959" s="40" t="s">
        <v>95</v>
      </c>
      <c r="R959" s="40">
        <v>2021</v>
      </c>
      <c r="S959" s="40" t="s">
        <v>5</v>
      </c>
      <c r="T959" s="40" t="s">
        <v>89</v>
      </c>
      <c r="U959" s="40" t="s">
        <v>90</v>
      </c>
      <c r="V959" s="40" t="s">
        <v>91</v>
      </c>
      <c r="W959" s="40" t="s">
        <v>92</v>
      </c>
      <c r="X959" s="40" t="s">
        <v>93</v>
      </c>
      <c r="Y959" s="40" t="s">
        <v>96</v>
      </c>
      <c r="Z959" s="40">
        <v>159</v>
      </c>
      <c r="AA959" s="40">
        <v>227.37</v>
      </c>
    </row>
    <row r="960" spans="17:27" ht="18" customHeight="1" x14ac:dyDescent="0.25">
      <c r="Q960" s="40" t="s">
        <v>95</v>
      </c>
      <c r="R960" s="40">
        <v>2021</v>
      </c>
      <c r="S960" s="40" t="s">
        <v>5</v>
      </c>
      <c r="T960" s="40" t="s">
        <v>89</v>
      </c>
      <c r="U960" s="40" t="s">
        <v>90</v>
      </c>
      <c r="V960" s="40" t="s">
        <v>91</v>
      </c>
      <c r="W960" s="40" t="s">
        <v>92</v>
      </c>
      <c r="X960" s="40" t="s">
        <v>93</v>
      </c>
      <c r="Y960" s="40" t="s">
        <v>96</v>
      </c>
      <c r="Z960" s="40">
        <v>762</v>
      </c>
      <c r="AA960" s="40">
        <v>526.24</v>
      </c>
    </row>
    <row r="961" spans="17:27" ht="18" customHeight="1" x14ac:dyDescent="0.25">
      <c r="Q961" s="40" t="s">
        <v>88</v>
      </c>
      <c r="R961" s="40">
        <v>2021</v>
      </c>
      <c r="S961" s="40" t="s">
        <v>5</v>
      </c>
      <c r="T961" s="40" t="s">
        <v>89</v>
      </c>
      <c r="U961" s="40" t="s">
        <v>90</v>
      </c>
      <c r="V961" s="40" t="s">
        <v>91</v>
      </c>
      <c r="W961" s="40" t="s">
        <v>92</v>
      </c>
      <c r="X961" s="40" t="s">
        <v>93</v>
      </c>
      <c r="Y961" s="40" t="s">
        <v>96</v>
      </c>
      <c r="Z961" s="40">
        <v>815</v>
      </c>
      <c r="AA961" s="40">
        <v>526.24</v>
      </c>
    </row>
    <row r="962" spans="17:27" ht="18" customHeight="1" x14ac:dyDescent="0.25">
      <c r="Q962" s="40" t="s">
        <v>88</v>
      </c>
      <c r="R962" s="40">
        <v>2021</v>
      </c>
      <c r="S962" s="40" t="s">
        <v>5</v>
      </c>
      <c r="T962" s="40" t="s">
        <v>89</v>
      </c>
      <c r="U962" s="40" t="s">
        <v>90</v>
      </c>
      <c r="V962" s="40" t="s">
        <v>91</v>
      </c>
      <c r="W962" s="40" t="s">
        <v>92</v>
      </c>
      <c r="X962" s="40" t="s">
        <v>93</v>
      </c>
      <c r="Y962" s="40" t="s">
        <v>96</v>
      </c>
      <c r="Z962" s="40">
        <v>163</v>
      </c>
      <c r="AA962" s="40">
        <v>233.09</v>
      </c>
    </row>
    <row r="963" spans="17:27" ht="18" customHeight="1" x14ac:dyDescent="0.25">
      <c r="Q963" s="40" t="s">
        <v>88</v>
      </c>
      <c r="R963" s="40">
        <v>2021</v>
      </c>
      <c r="S963" s="40" t="s">
        <v>5</v>
      </c>
      <c r="T963" s="40" t="s">
        <v>89</v>
      </c>
      <c r="U963" s="40" t="s">
        <v>90</v>
      </c>
      <c r="V963" s="40" t="s">
        <v>91</v>
      </c>
      <c r="W963" s="40" t="s">
        <v>92</v>
      </c>
      <c r="X963" s="40" t="s">
        <v>93</v>
      </c>
      <c r="Y963" s="40" t="s">
        <v>96</v>
      </c>
      <c r="Z963" s="40">
        <v>133</v>
      </c>
      <c r="AA963" s="40">
        <v>190.19</v>
      </c>
    </row>
    <row r="964" spans="17:27" ht="18" customHeight="1" x14ac:dyDescent="0.25">
      <c r="Q964" s="40" t="s">
        <v>88</v>
      </c>
      <c r="R964" s="40">
        <v>2021</v>
      </c>
      <c r="S964" s="40" t="s">
        <v>5</v>
      </c>
      <c r="T964" s="40" t="s">
        <v>89</v>
      </c>
      <c r="U964" s="40" t="s">
        <v>90</v>
      </c>
      <c r="V964" s="40" t="s">
        <v>91</v>
      </c>
      <c r="W964" s="40" t="s">
        <v>92</v>
      </c>
      <c r="X964" s="40" t="s">
        <v>93</v>
      </c>
      <c r="Y964" s="40" t="s">
        <v>94</v>
      </c>
      <c r="Z964" s="40">
        <v>371</v>
      </c>
      <c r="AA964" s="40">
        <v>530.53</v>
      </c>
    </row>
    <row r="965" spans="17:27" ht="18" customHeight="1" x14ac:dyDescent="0.25">
      <c r="Q965" s="40" t="s">
        <v>97</v>
      </c>
      <c r="R965" s="40">
        <v>2021</v>
      </c>
      <c r="S965" s="40" t="s">
        <v>5</v>
      </c>
      <c r="T965" s="40" t="s">
        <v>89</v>
      </c>
      <c r="U965" s="40" t="s">
        <v>90</v>
      </c>
      <c r="V965" s="40" t="s">
        <v>91</v>
      </c>
      <c r="W965" s="40" t="s">
        <v>92</v>
      </c>
      <c r="X965" s="40" t="s">
        <v>93</v>
      </c>
      <c r="Y965" s="40" t="s">
        <v>94</v>
      </c>
      <c r="Z965" s="40">
        <v>365</v>
      </c>
      <c r="AA965" s="40">
        <v>521.95000000000005</v>
      </c>
    </row>
    <row r="966" spans="17:27" ht="18" customHeight="1" x14ac:dyDescent="0.25">
      <c r="Q966" s="40" t="s">
        <v>88</v>
      </c>
      <c r="R966" s="40">
        <v>2021</v>
      </c>
      <c r="S966" s="40" t="s">
        <v>5</v>
      </c>
      <c r="T966" s="40" t="s">
        <v>89</v>
      </c>
      <c r="U966" s="40" t="s">
        <v>90</v>
      </c>
      <c r="V966" s="40" t="s">
        <v>91</v>
      </c>
      <c r="W966" s="40" t="s">
        <v>92</v>
      </c>
      <c r="X966" s="40" t="s">
        <v>93</v>
      </c>
      <c r="Y966" s="40" t="s">
        <v>96</v>
      </c>
      <c r="Z966" s="40">
        <v>161</v>
      </c>
      <c r="AA966" s="40">
        <v>230.23000000000002</v>
      </c>
    </row>
    <row r="967" spans="17:27" ht="18" customHeight="1" x14ac:dyDescent="0.25">
      <c r="Q967" s="40" t="s">
        <v>95</v>
      </c>
      <c r="R967" s="40">
        <v>2021</v>
      </c>
      <c r="S967" s="40" t="s">
        <v>5</v>
      </c>
      <c r="T967" s="40" t="s">
        <v>89</v>
      </c>
      <c r="U967" s="40" t="s">
        <v>90</v>
      </c>
      <c r="V967" s="40" t="s">
        <v>91</v>
      </c>
      <c r="W967" s="40" t="s">
        <v>92</v>
      </c>
      <c r="X967" s="40" t="s">
        <v>93</v>
      </c>
      <c r="Y967" s="40" t="s">
        <v>96</v>
      </c>
      <c r="Z967" s="40">
        <v>209</v>
      </c>
      <c r="AA967" s="40">
        <v>298.87</v>
      </c>
    </row>
    <row r="968" spans="17:27" ht="18" customHeight="1" x14ac:dyDescent="0.25">
      <c r="Q968" s="40" t="s">
        <v>97</v>
      </c>
      <c r="R968" s="40">
        <v>2021</v>
      </c>
      <c r="S968" s="40" t="s">
        <v>2</v>
      </c>
      <c r="T968" s="40" t="s">
        <v>89</v>
      </c>
      <c r="U968" s="40" t="s">
        <v>90</v>
      </c>
      <c r="V968" s="40" t="s">
        <v>91</v>
      </c>
      <c r="W968" s="40" t="s">
        <v>92</v>
      </c>
      <c r="X968" s="40" t="s">
        <v>93</v>
      </c>
      <c r="Y968" s="40" t="s">
        <v>94</v>
      </c>
      <c r="Z968" s="40">
        <v>176</v>
      </c>
      <c r="AA968" s="40">
        <v>526.24</v>
      </c>
    </row>
    <row r="969" spans="17:27" ht="18" customHeight="1" x14ac:dyDescent="0.25">
      <c r="Q969" s="40" t="s">
        <v>88</v>
      </c>
      <c r="R969" s="40">
        <v>2021</v>
      </c>
      <c r="S969" s="40" t="s">
        <v>2</v>
      </c>
      <c r="T969" s="40" t="s">
        <v>89</v>
      </c>
      <c r="U969" s="40" t="s">
        <v>90</v>
      </c>
      <c r="V969" s="40" t="s">
        <v>91</v>
      </c>
      <c r="W969" s="40" t="s">
        <v>92</v>
      </c>
      <c r="X969" s="40" t="s">
        <v>93</v>
      </c>
      <c r="Y969" s="40" t="s">
        <v>94</v>
      </c>
      <c r="Z969" s="40">
        <v>170</v>
      </c>
      <c r="AA969" s="40">
        <v>526.24</v>
      </c>
    </row>
    <row r="970" spans="17:27" ht="18" customHeight="1" x14ac:dyDescent="0.25">
      <c r="Q970" s="40" t="s">
        <v>97</v>
      </c>
      <c r="R970" s="40">
        <v>2021</v>
      </c>
      <c r="S970" s="40" t="s">
        <v>2</v>
      </c>
      <c r="T970" s="40" t="s">
        <v>89</v>
      </c>
      <c r="U970" s="40" t="s">
        <v>90</v>
      </c>
      <c r="V970" s="40" t="s">
        <v>91</v>
      </c>
      <c r="W970" s="40" t="s">
        <v>92</v>
      </c>
      <c r="X970" s="40" t="s">
        <v>93</v>
      </c>
      <c r="Y970" s="40" t="s">
        <v>94</v>
      </c>
      <c r="Z970" s="40">
        <v>164</v>
      </c>
      <c r="AA970" s="40">
        <v>526.24</v>
      </c>
    </row>
    <row r="971" spans="17:27" ht="18" customHeight="1" x14ac:dyDescent="0.25">
      <c r="Q971" s="40" t="s">
        <v>88</v>
      </c>
      <c r="R971" s="40">
        <v>2021</v>
      </c>
      <c r="S971" s="40" t="s">
        <v>2</v>
      </c>
      <c r="T971" s="40" t="s">
        <v>89</v>
      </c>
      <c r="U971" s="40" t="s">
        <v>90</v>
      </c>
      <c r="V971" s="40" t="s">
        <v>91</v>
      </c>
      <c r="W971" s="40" t="s">
        <v>92</v>
      </c>
      <c r="X971" s="40" t="s">
        <v>93</v>
      </c>
      <c r="Y971" s="40" t="s">
        <v>96</v>
      </c>
      <c r="Z971" s="40">
        <v>176</v>
      </c>
      <c r="AA971" s="40">
        <v>251.68</v>
      </c>
    </row>
    <row r="972" spans="17:27" ht="18" customHeight="1" x14ac:dyDescent="0.25">
      <c r="Q972" s="40" t="s">
        <v>88</v>
      </c>
      <c r="R972" s="40">
        <v>2021</v>
      </c>
      <c r="S972" s="40" t="s">
        <v>2</v>
      </c>
      <c r="T972" s="40" t="s">
        <v>89</v>
      </c>
      <c r="U972" s="40" t="s">
        <v>90</v>
      </c>
      <c r="V972" s="40" t="s">
        <v>91</v>
      </c>
      <c r="W972" s="40" t="s">
        <v>92</v>
      </c>
      <c r="X972" s="40" t="s">
        <v>93</v>
      </c>
      <c r="Y972" s="40" t="s">
        <v>96</v>
      </c>
      <c r="Z972" s="40">
        <v>224</v>
      </c>
      <c r="AA972" s="40">
        <v>320.32</v>
      </c>
    </row>
    <row r="973" spans="17:27" ht="18" customHeight="1" x14ac:dyDescent="0.25">
      <c r="Q973" s="40" t="s">
        <v>88</v>
      </c>
      <c r="R973" s="40">
        <v>2021</v>
      </c>
      <c r="S973" s="40" t="s">
        <v>2</v>
      </c>
      <c r="T973" s="40" t="s">
        <v>89</v>
      </c>
      <c r="U973" s="40" t="s">
        <v>90</v>
      </c>
      <c r="V973" s="40" t="s">
        <v>91</v>
      </c>
      <c r="W973" s="40" t="s">
        <v>92</v>
      </c>
      <c r="X973" s="40" t="s">
        <v>93</v>
      </c>
      <c r="Y973" s="40" t="s">
        <v>96</v>
      </c>
      <c r="Z973" s="40">
        <v>152</v>
      </c>
      <c r="AA973" s="40">
        <v>217.36</v>
      </c>
    </row>
    <row r="974" spans="17:27" ht="18" customHeight="1" x14ac:dyDescent="0.25">
      <c r="Q974" s="40" t="s">
        <v>95</v>
      </c>
      <c r="R974" s="40">
        <v>2021</v>
      </c>
      <c r="S974" s="40" t="s">
        <v>2</v>
      </c>
      <c r="T974" s="40" t="s">
        <v>89</v>
      </c>
      <c r="U974" s="40" t="s">
        <v>90</v>
      </c>
      <c r="V974" s="40" t="s">
        <v>91</v>
      </c>
      <c r="W974" s="40" t="s">
        <v>92</v>
      </c>
      <c r="X974" s="40" t="s">
        <v>93</v>
      </c>
      <c r="Y974" s="40" t="s">
        <v>96</v>
      </c>
      <c r="Z974" s="40">
        <v>178</v>
      </c>
      <c r="AA974" s="40">
        <v>254.54</v>
      </c>
    </row>
    <row r="975" spans="17:27" ht="18" customHeight="1" x14ac:dyDescent="0.25">
      <c r="Q975" s="40" t="s">
        <v>88</v>
      </c>
      <c r="R975" s="40">
        <v>2021</v>
      </c>
      <c r="S975" s="40" t="s">
        <v>2</v>
      </c>
      <c r="T975" s="40" t="s">
        <v>89</v>
      </c>
      <c r="U975" s="40" t="s">
        <v>90</v>
      </c>
      <c r="V975" s="40" t="s">
        <v>91</v>
      </c>
      <c r="W975" s="40" t="s">
        <v>92</v>
      </c>
      <c r="X975" s="40" t="s">
        <v>93</v>
      </c>
      <c r="Y975" s="40" t="s">
        <v>96</v>
      </c>
      <c r="Z975" s="40">
        <v>226</v>
      </c>
      <c r="AA975" s="40">
        <v>323.18</v>
      </c>
    </row>
    <row r="976" spans="17:27" ht="18" customHeight="1" x14ac:dyDescent="0.25">
      <c r="Q976" s="40" t="s">
        <v>97</v>
      </c>
      <c r="R976" s="40">
        <v>2021</v>
      </c>
      <c r="S976" s="40" t="s">
        <v>2</v>
      </c>
      <c r="T976" s="40" t="s">
        <v>89</v>
      </c>
      <c r="U976" s="40" t="s">
        <v>90</v>
      </c>
      <c r="V976" s="40" t="s">
        <v>91</v>
      </c>
      <c r="W976" s="40" t="s">
        <v>92</v>
      </c>
      <c r="X976" s="40" t="s">
        <v>93</v>
      </c>
      <c r="Y976" s="40" t="s">
        <v>96</v>
      </c>
      <c r="Z976" s="40">
        <v>148</v>
      </c>
      <c r="AA976" s="40">
        <v>211.64</v>
      </c>
    </row>
    <row r="977" spans="17:27" ht="18" customHeight="1" x14ac:dyDescent="0.25">
      <c r="Q977" s="40" t="s">
        <v>95</v>
      </c>
      <c r="R977" s="40">
        <v>2021</v>
      </c>
      <c r="S977" s="40" t="s">
        <v>2</v>
      </c>
      <c r="T977" s="40" t="s">
        <v>89</v>
      </c>
      <c r="U977" s="40" t="s">
        <v>90</v>
      </c>
      <c r="V977" s="40" t="s">
        <v>91</v>
      </c>
      <c r="W977" s="40" t="s">
        <v>92</v>
      </c>
      <c r="X977" s="40" t="s">
        <v>93</v>
      </c>
      <c r="Y977" s="40" t="s">
        <v>94</v>
      </c>
      <c r="Z977" s="40">
        <v>174</v>
      </c>
      <c r="AA977" s="40">
        <v>526.24</v>
      </c>
    </row>
    <row r="978" spans="17:27" ht="18" customHeight="1" x14ac:dyDescent="0.25">
      <c r="Q978" s="40" t="s">
        <v>95</v>
      </c>
      <c r="R978" s="40">
        <v>2021</v>
      </c>
      <c r="S978" s="40" t="s">
        <v>2</v>
      </c>
      <c r="T978" s="40" t="s">
        <v>89</v>
      </c>
      <c r="U978" s="40" t="s">
        <v>90</v>
      </c>
      <c r="V978" s="40" t="s">
        <v>91</v>
      </c>
      <c r="W978" s="40" t="s">
        <v>92</v>
      </c>
      <c r="X978" s="40" t="s">
        <v>93</v>
      </c>
      <c r="Y978" s="40" t="s">
        <v>94</v>
      </c>
      <c r="Z978" s="40">
        <v>168</v>
      </c>
      <c r="AA978" s="40">
        <v>526.24</v>
      </c>
    </row>
    <row r="979" spans="17:27" ht="18" customHeight="1" x14ac:dyDescent="0.25">
      <c r="Q979" s="40" t="s">
        <v>95</v>
      </c>
      <c r="R979" s="40">
        <v>2021</v>
      </c>
      <c r="S979" s="40" t="s">
        <v>2</v>
      </c>
      <c r="T979" s="40" t="s">
        <v>89</v>
      </c>
      <c r="U979" s="40" t="s">
        <v>90</v>
      </c>
      <c r="V979" s="40" t="s">
        <v>91</v>
      </c>
      <c r="W979" s="40" t="s">
        <v>92</v>
      </c>
      <c r="X979" s="40" t="s">
        <v>93</v>
      </c>
      <c r="Y979" s="40" t="s">
        <v>96</v>
      </c>
      <c r="Z979" s="40">
        <v>720</v>
      </c>
      <c r="AA979" s="40">
        <v>1029.5999999999999</v>
      </c>
    </row>
    <row r="980" spans="17:27" ht="18" customHeight="1" x14ac:dyDescent="0.25">
      <c r="Q980" s="40" t="s">
        <v>95</v>
      </c>
      <c r="R980" s="40">
        <v>2021</v>
      </c>
      <c r="S980" s="40" t="s">
        <v>2</v>
      </c>
      <c r="T980" s="40" t="s">
        <v>89</v>
      </c>
      <c r="U980" s="40" t="s">
        <v>90</v>
      </c>
      <c r="V980" s="40" t="s">
        <v>91</v>
      </c>
      <c r="W980" s="40" t="s">
        <v>92</v>
      </c>
      <c r="X980" s="40" t="s">
        <v>93</v>
      </c>
      <c r="Y980" s="40" t="s">
        <v>96</v>
      </c>
      <c r="Z980" s="40">
        <v>773</v>
      </c>
      <c r="AA980" s="40">
        <v>1105.3899999999999</v>
      </c>
    </row>
    <row r="981" spans="17:27" ht="18" customHeight="1" x14ac:dyDescent="0.25">
      <c r="Q981" s="40" t="s">
        <v>88</v>
      </c>
      <c r="R981" s="40">
        <v>2021</v>
      </c>
      <c r="S981" s="40" t="s">
        <v>2</v>
      </c>
      <c r="T981" s="40" t="s">
        <v>89</v>
      </c>
      <c r="U981" s="40" t="s">
        <v>90</v>
      </c>
      <c r="V981" s="40" t="s">
        <v>91</v>
      </c>
      <c r="W981" s="40" t="s">
        <v>92</v>
      </c>
      <c r="X981" s="40" t="s">
        <v>93</v>
      </c>
      <c r="Y981" s="40" t="s">
        <v>94</v>
      </c>
      <c r="Z981" s="40">
        <v>177</v>
      </c>
      <c r="AA981" s="40">
        <v>253.11</v>
      </c>
    </row>
    <row r="982" spans="17:27" ht="18" customHeight="1" x14ac:dyDescent="0.25">
      <c r="Q982" s="40" t="s">
        <v>88</v>
      </c>
      <c r="R982" s="40">
        <v>2021</v>
      </c>
      <c r="S982" s="40" t="s">
        <v>2</v>
      </c>
      <c r="T982" s="40" t="s">
        <v>89</v>
      </c>
      <c r="U982" s="40" t="s">
        <v>90</v>
      </c>
      <c r="V982" s="40" t="s">
        <v>91</v>
      </c>
      <c r="W982" s="40" t="s">
        <v>92</v>
      </c>
      <c r="X982" s="40" t="s">
        <v>93</v>
      </c>
      <c r="Y982" s="40" t="s">
        <v>94</v>
      </c>
      <c r="Z982" s="40">
        <v>171</v>
      </c>
      <c r="AA982" s="40">
        <v>244.53</v>
      </c>
    </row>
    <row r="983" spans="17:27" ht="18" customHeight="1" x14ac:dyDescent="0.25">
      <c r="Q983" s="40" t="s">
        <v>95</v>
      </c>
      <c r="R983" s="40">
        <v>2021</v>
      </c>
      <c r="S983" s="40" t="s">
        <v>2</v>
      </c>
      <c r="T983" s="40" t="s">
        <v>89</v>
      </c>
      <c r="U983" s="40" t="s">
        <v>90</v>
      </c>
      <c r="V983" s="40" t="s">
        <v>91</v>
      </c>
      <c r="W983" s="40" t="s">
        <v>92</v>
      </c>
      <c r="X983" s="40" t="s">
        <v>93</v>
      </c>
      <c r="Y983" s="40" t="s">
        <v>94</v>
      </c>
      <c r="Z983" s="40">
        <v>165</v>
      </c>
      <c r="AA983" s="40">
        <v>235.95</v>
      </c>
    </row>
    <row r="984" spans="17:27" ht="18" customHeight="1" x14ac:dyDescent="0.25">
      <c r="Q984" s="40" t="s">
        <v>95</v>
      </c>
      <c r="R984" s="40">
        <v>2021</v>
      </c>
      <c r="S984" s="40" t="s">
        <v>2</v>
      </c>
      <c r="T984" s="40" t="s">
        <v>89</v>
      </c>
      <c r="U984" s="40" t="s">
        <v>90</v>
      </c>
      <c r="V984" s="40" t="s">
        <v>91</v>
      </c>
      <c r="W984" s="40" t="s">
        <v>92</v>
      </c>
      <c r="X984" s="40" t="s">
        <v>93</v>
      </c>
      <c r="Y984" s="40" t="s">
        <v>96</v>
      </c>
      <c r="Z984" s="40">
        <v>177</v>
      </c>
      <c r="AA984" s="40">
        <v>253.11</v>
      </c>
    </row>
    <row r="985" spans="17:27" ht="18" customHeight="1" x14ac:dyDescent="0.25">
      <c r="Q985" s="40" t="s">
        <v>95</v>
      </c>
      <c r="R985" s="40">
        <v>2021</v>
      </c>
      <c r="S985" s="40" t="s">
        <v>2</v>
      </c>
      <c r="T985" s="40" t="s">
        <v>89</v>
      </c>
      <c r="U985" s="40" t="s">
        <v>90</v>
      </c>
      <c r="V985" s="40" t="s">
        <v>91</v>
      </c>
      <c r="W985" s="40" t="s">
        <v>92</v>
      </c>
      <c r="X985" s="40" t="s">
        <v>93</v>
      </c>
      <c r="Y985" s="40" t="s">
        <v>96</v>
      </c>
      <c r="Z985" s="40">
        <v>759</v>
      </c>
      <c r="AA985" s="40">
        <v>526.24</v>
      </c>
    </row>
    <row r="986" spans="17:27" ht="18" customHeight="1" x14ac:dyDescent="0.25">
      <c r="Q986" s="40" t="s">
        <v>97</v>
      </c>
      <c r="R986" s="40">
        <v>2021</v>
      </c>
      <c r="S986" s="40" t="s">
        <v>2</v>
      </c>
      <c r="T986" s="40" t="s">
        <v>89</v>
      </c>
      <c r="U986" s="40" t="s">
        <v>90</v>
      </c>
      <c r="V986" s="40" t="s">
        <v>91</v>
      </c>
      <c r="W986" s="40" t="s">
        <v>92</v>
      </c>
      <c r="X986" s="40" t="s">
        <v>93</v>
      </c>
      <c r="Y986" s="40" t="s">
        <v>96</v>
      </c>
      <c r="Z986" s="40">
        <v>175</v>
      </c>
      <c r="AA986" s="40">
        <v>250.25</v>
      </c>
    </row>
    <row r="987" spans="17:27" ht="18" customHeight="1" x14ac:dyDescent="0.25">
      <c r="Q987" s="40" t="s">
        <v>95</v>
      </c>
      <c r="R987" s="40">
        <v>2021</v>
      </c>
      <c r="S987" s="40" t="s">
        <v>2</v>
      </c>
      <c r="T987" s="40" t="s">
        <v>89</v>
      </c>
      <c r="U987" s="40" t="s">
        <v>90</v>
      </c>
      <c r="V987" s="40" t="s">
        <v>91</v>
      </c>
      <c r="W987" s="40" t="s">
        <v>92</v>
      </c>
      <c r="X987" s="40" t="s">
        <v>93</v>
      </c>
      <c r="Y987" s="40" t="s">
        <v>96</v>
      </c>
      <c r="Z987" s="40">
        <v>223</v>
      </c>
      <c r="AA987" s="40">
        <v>318.89</v>
      </c>
    </row>
    <row r="988" spans="17:27" ht="18" customHeight="1" x14ac:dyDescent="0.25">
      <c r="Q988" s="40" t="s">
        <v>95</v>
      </c>
      <c r="R988" s="40">
        <v>2021</v>
      </c>
      <c r="S988" s="40" t="s">
        <v>2</v>
      </c>
      <c r="T988" s="40" t="s">
        <v>89</v>
      </c>
      <c r="U988" s="40" t="s">
        <v>90</v>
      </c>
      <c r="V988" s="40" t="s">
        <v>91</v>
      </c>
      <c r="W988" s="40" t="s">
        <v>92</v>
      </c>
      <c r="X988" s="40" t="s">
        <v>93</v>
      </c>
      <c r="Y988" s="40" t="s">
        <v>96</v>
      </c>
      <c r="Z988" s="40">
        <v>151</v>
      </c>
      <c r="AA988" s="40">
        <v>215.93</v>
      </c>
    </row>
    <row r="989" spans="17:27" ht="18" customHeight="1" x14ac:dyDescent="0.25">
      <c r="Q989" s="40" t="s">
        <v>97</v>
      </c>
      <c r="R989" s="40">
        <v>2021</v>
      </c>
      <c r="S989" s="40" t="s">
        <v>2</v>
      </c>
      <c r="T989" s="40" t="s">
        <v>89</v>
      </c>
      <c r="U989" s="40" t="s">
        <v>90</v>
      </c>
      <c r="V989" s="40" t="s">
        <v>91</v>
      </c>
      <c r="W989" s="40" t="s">
        <v>92</v>
      </c>
      <c r="X989" s="40" t="s">
        <v>93</v>
      </c>
      <c r="Y989" s="40" t="s">
        <v>94</v>
      </c>
      <c r="Z989" s="40">
        <v>173</v>
      </c>
      <c r="AA989" s="40">
        <v>247.39</v>
      </c>
    </row>
    <row r="990" spans="17:27" ht="18" customHeight="1" x14ac:dyDescent="0.25">
      <c r="Q990" s="40" t="s">
        <v>95</v>
      </c>
      <c r="R990" s="40">
        <v>2021</v>
      </c>
      <c r="S990" s="40" t="s">
        <v>2</v>
      </c>
      <c r="T990" s="40" t="s">
        <v>89</v>
      </c>
      <c r="U990" s="40" t="s">
        <v>90</v>
      </c>
      <c r="V990" s="40" t="s">
        <v>91</v>
      </c>
      <c r="W990" s="40" t="s">
        <v>92</v>
      </c>
      <c r="X990" s="40" t="s">
        <v>93</v>
      </c>
      <c r="Y990" s="40" t="s">
        <v>94</v>
      </c>
      <c r="Z990" s="40">
        <v>167</v>
      </c>
      <c r="AA990" s="40">
        <v>238.81</v>
      </c>
    </row>
    <row r="991" spans="17:27" ht="18" customHeight="1" x14ac:dyDescent="0.25">
      <c r="Q991" s="40" t="s">
        <v>88</v>
      </c>
      <c r="R991" s="40">
        <v>2021</v>
      </c>
      <c r="S991" s="40" t="s">
        <v>2</v>
      </c>
      <c r="T991" s="40" t="s">
        <v>89</v>
      </c>
      <c r="U991" s="40" t="s">
        <v>90</v>
      </c>
      <c r="V991" s="40" t="s">
        <v>91</v>
      </c>
      <c r="W991" s="40" t="s">
        <v>92</v>
      </c>
      <c r="X991" s="40" t="s">
        <v>93</v>
      </c>
      <c r="Y991" s="40" t="s">
        <v>96</v>
      </c>
      <c r="Z991" s="40">
        <v>179</v>
      </c>
      <c r="AA991" s="40">
        <v>255.97</v>
      </c>
    </row>
    <row r="992" spans="17:27" ht="18" customHeight="1" x14ac:dyDescent="0.25">
      <c r="Q992" s="40" t="s">
        <v>88</v>
      </c>
      <c r="R992" s="40">
        <v>2021</v>
      </c>
      <c r="S992" s="40" t="s">
        <v>2</v>
      </c>
      <c r="T992" s="40" t="s">
        <v>89</v>
      </c>
      <c r="U992" s="40" t="s">
        <v>90</v>
      </c>
      <c r="V992" s="40" t="s">
        <v>91</v>
      </c>
      <c r="W992" s="40" t="s">
        <v>92</v>
      </c>
      <c r="X992" s="40" t="s">
        <v>93</v>
      </c>
      <c r="Y992" s="40" t="s">
        <v>96</v>
      </c>
      <c r="Z992" s="40">
        <v>782</v>
      </c>
      <c r="AA992" s="40">
        <v>1118.26</v>
      </c>
    </row>
    <row r="993" spans="17:27" ht="18" customHeight="1" x14ac:dyDescent="0.25">
      <c r="Q993" s="40" t="s">
        <v>97</v>
      </c>
      <c r="R993" s="40">
        <v>2021</v>
      </c>
      <c r="S993" s="40" t="s">
        <v>4</v>
      </c>
      <c r="T993" s="40" t="s">
        <v>89</v>
      </c>
      <c r="U993" s="40" t="s">
        <v>90</v>
      </c>
      <c r="V993" s="40" t="s">
        <v>91</v>
      </c>
      <c r="W993" s="40" t="s">
        <v>92</v>
      </c>
      <c r="X993" s="40" t="s">
        <v>93</v>
      </c>
      <c r="Y993" s="40" t="s">
        <v>94</v>
      </c>
      <c r="Z993" s="40">
        <v>146</v>
      </c>
      <c r="AA993" s="40">
        <v>526.24</v>
      </c>
    </row>
    <row r="994" spans="17:27" ht="18" customHeight="1" x14ac:dyDescent="0.25">
      <c r="Q994" s="40" t="s">
        <v>88</v>
      </c>
      <c r="R994" s="40">
        <v>2021</v>
      </c>
      <c r="S994" s="40" t="s">
        <v>4</v>
      </c>
      <c r="T994" s="40" t="s">
        <v>89</v>
      </c>
      <c r="U994" s="40" t="s">
        <v>90</v>
      </c>
      <c r="V994" s="40" t="s">
        <v>91</v>
      </c>
      <c r="W994" s="40" t="s">
        <v>92</v>
      </c>
      <c r="X994" s="40" t="s">
        <v>93</v>
      </c>
      <c r="Y994" s="40" t="s">
        <v>94</v>
      </c>
      <c r="Z994" s="40">
        <v>140</v>
      </c>
      <c r="AA994" s="40">
        <v>526.24</v>
      </c>
    </row>
    <row r="995" spans="17:27" ht="18" customHeight="1" x14ac:dyDescent="0.25">
      <c r="Q995" s="40" t="s">
        <v>88</v>
      </c>
      <c r="R995" s="40">
        <v>2021</v>
      </c>
      <c r="S995" s="40" t="s">
        <v>4</v>
      </c>
      <c r="T995" s="40" t="s">
        <v>89</v>
      </c>
      <c r="U995" s="40" t="s">
        <v>90</v>
      </c>
      <c r="V995" s="40" t="s">
        <v>91</v>
      </c>
      <c r="W995" s="40" t="s">
        <v>92</v>
      </c>
      <c r="X995" s="40" t="s">
        <v>93</v>
      </c>
      <c r="Y995" s="40" t="s">
        <v>94</v>
      </c>
      <c r="Z995" s="40">
        <v>134</v>
      </c>
      <c r="AA995" s="40">
        <v>526.24</v>
      </c>
    </row>
    <row r="996" spans="17:27" ht="18" customHeight="1" x14ac:dyDescent="0.25">
      <c r="Q996" s="40" t="s">
        <v>88</v>
      </c>
      <c r="R996" s="40">
        <v>2021</v>
      </c>
      <c r="S996" s="40" t="s">
        <v>4</v>
      </c>
      <c r="T996" s="40" t="s">
        <v>89</v>
      </c>
      <c r="U996" s="40" t="s">
        <v>90</v>
      </c>
      <c r="V996" s="40" t="s">
        <v>91</v>
      </c>
      <c r="W996" s="40" t="s">
        <v>92</v>
      </c>
      <c r="X996" s="40" t="s">
        <v>93</v>
      </c>
      <c r="Y996" s="40" t="s">
        <v>96</v>
      </c>
      <c r="Z996" s="40">
        <v>164</v>
      </c>
      <c r="AA996" s="40">
        <v>234.51999999999998</v>
      </c>
    </row>
    <row r="997" spans="17:27" ht="18" customHeight="1" x14ac:dyDescent="0.25">
      <c r="Q997" s="40" t="s">
        <v>98</v>
      </c>
      <c r="R997" s="40">
        <v>2021</v>
      </c>
      <c r="S997" s="40" t="s">
        <v>4</v>
      </c>
      <c r="T997" s="40" t="s">
        <v>89</v>
      </c>
      <c r="U997" s="40" t="s">
        <v>90</v>
      </c>
      <c r="V997" s="40" t="s">
        <v>91</v>
      </c>
      <c r="W997" s="40" t="s">
        <v>92</v>
      </c>
      <c r="X997" s="40" t="s">
        <v>93</v>
      </c>
      <c r="Y997" s="40" t="s">
        <v>96</v>
      </c>
      <c r="Z997" s="40">
        <v>212</v>
      </c>
      <c r="AA997" s="40">
        <v>303.15999999999997</v>
      </c>
    </row>
    <row r="998" spans="17:27" ht="18" customHeight="1" x14ac:dyDescent="0.25">
      <c r="Q998" s="40" t="s">
        <v>95</v>
      </c>
      <c r="R998" s="40">
        <v>2021</v>
      </c>
      <c r="S998" s="40" t="s">
        <v>4</v>
      </c>
      <c r="T998" s="40" t="s">
        <v>89</v>
      </c>
      <c r="U998" s="40" t="s">
        <v>90</v>
      </c>
      <c r="V998" s="40" t="s">
        <v>91</v>
      </c>
      <c r="W998" s="40" t="s">
        <v>92</v>
      </c>
      <c r="X998" s="40" t="s">
        <v>93</v>
      </c>
      <c r="Y998" s="40" t="s">
        <v>96</v>
      </c>
      <c r="Z998" s="40">
        <v>140</v>
      </c>
      <c r="AA998" s="40">
        <v>200.2</v>
      </c>
    </row>
    <row r="999" spans="17:27" ht="18" customHeight="1" x14ac:dyDescent="0.25">
      <c r="Q999" s="40" t="s">
        <v>95</v>
      </c>
      <c r="R999" s="40">
        <v>2021</v>
      </c>
      <c r="S999" s="40" t="s">
        <v>4</v>
      </c>
      <c r="T999" s="40" t="s">
        <v>89</v>
      </c>
      <c r="U999" s="40" t="s">
        <v>90</v>
      </c>
      <c r="V999" s="40" t="s">
        <v>91</v>
      </c>
      <c r="W999" s="40" t="s">
        <v>92</v>
      </c>
      <c r="X999" s="40" t="s">
        <v>93</v>
      </c>
      <c r="Y999" s="40" t="s">
        <v>96</v>
      </c>
      <c r="Z999" s="40">
        <v>166</v>
      </c>
      <c r="AA999" s="40">
        <v>237.38</v>
      </c>
    </row>
    <row r="1000" spans="17:27" ht="18" customHeight="1" x14ac:dyDescent="0.25">
      <c r="Q1000" s="40" t="s">
        <v>95</v>
      </c>
      <c r="R1000" s="40">
        <v>2021</v>
      </c>
      <c r="S1000" s="40" t="s">
        <v>4</v>
      </c>
      <c r="T1000" s="40" t="s">
        <v>89</v>
      </c>
      <c r="U1000" s="40" t="s">
        <v>90</v>
      </c>
      <c r="V1000" s="40" t="s">
        <v>91</v>
      </c>
      <c r="W1000" s="40" t="s">
        <v>92</v>
      </c>
      <c r="X1000" s="40" t="s">
        <v>93</v>
      </c>
      <c r="Y1000" s="40" t="s">
        <v>96</v>
      </c>
      <c r="Z1000" s="40">
        <v>214</v>
      </c>
      <c r="AA1000" s="40">
        <v>306.02</v>
      </c>
    </row>
    <row r="1001" spans="17:27" ht="18" customHeight="1" x14ac:dyDescent="0.25">
      <c r="Q1001" s="40" t="s">
        <v>98</v>
      </c>
      <c r="R1001" s="40">
        <v>2021</v>
      </c>
      <c r="S1001" s="40" t="s">
        <v>4</v>
      </c>
      <c r="T1001" s="40" t="s">
        <v>89</v>
      </c>
      <c r="U1001" s="40" t="s">
        <v>90</v>
      </c>
      <c r="V1001" s="40" t="s">
        <v>91</v>
      </c>
      <c r="W1001" s="40" t="s">
        <v>92</v>
      </c>
      <c r="X1001" s="40" t="s">
        <v>93</v>
      </c>
      <c r="Y1001" s="40" t="s">
        <v>96</v>
      </c>
      <c r="Z1001" s="40">
        <v>142</v>
      </c>
      <c r="AA1001" s="40">
        <v>203.06</v>
      </c>
    </row>
    <row r="1002" spans="17:27" ht="18" customHeight="1" x14ac:dyDescent="0.25">
      <c r="Q1002" s="40" t="s">
        <v>95</v>
      </c>
      <c r="R1002" s="40">
        <v>2021</v>
      </c>
      <c r="S1002" s="40" t="s">
        <v>4</v>
      </c>
      <c r="T1002" s="40" t="s">
        <v>89</v>
      </c>
      <c r="U1002" s="40" t="s">
        <v>90</v>
      </c>
      <c r="V1002" s="40" t="s">
        <v>91</v>
      </c>
      <c r="W1002" s="40" t="s">
        <v>92</v>
      </c>
      <c r="X1002" s="40" t="s">
        <v>93</v>
      </c>
      <c r="Y1002" s="40" t="s">
        <v>96</v>
      </c>
      <c r="Z1002" s="40">
        <v>144</v>
      </c>
      <c r="AA1002" s="40">
        <v>526.24</v>
      </c>
    </row>
    <row r="1003" spans="17:27" ht="18" customHeight="1" x14ac:dyDescent="0.25">
      <c r="Q1003" s="40" t="s">
        <v>95</v>
      </c>
      <c r="R1003" s="40">
        <v>2021</v>
      </c>
      <c r="S1003" s="40" t="s">
        <v>4</v>
      </c>
      <c r="T1003" s="40" t="s">
        <v>89</v>
      </c>
      <c r="U1003" s="40" t="s">
        <v>90</v>
      </c>
      <c r="V1003" s="40" t="s">
        <v>91</v>
      </c>
      <c r="W1003" s="40" t="s">
        <v>92</v>
      </c>
      <c r="X1003" s="40" t="s">
        <v>93</v>
      </c>
      <c r="Y1003" s="40" t="s">
        <v>96</v>
      </c>
      <c r="Z1003" s="40">
        <v>138</v>
      </c>
      <c r="AA1003" s="40">
        <v>526.24</v>
      </c>
    </row>
    <row r="1004" spans="17:27" ht="18" customHeight="1" x14ac:dyDescent="0.25">
      <c r="Q1004" s="40" t="s">
        <v>99</v>
      </c>
      <c r="R1004" s="40">
        <v>2021</v>
      </c>
      <c r="S1004" s="40" t="s">
        <v>4</v>
      </c>
      <c r="T1004" s="40" t="s">
        <v>89</v>
      </c>
      <c r="U1004" s="40" t="s">
        <v>90</v>
      </c>
      <c r="V1004" s="40" t="s">
        <v>91</v>
      </c>
      <c r="W1004" s="40" t="s">
        <v>92</v>
      </c>
      <c r="X1004" s="40" t="s">
        <v>93</v>
      </c>
      <c r="Y1004" s="40" t="s">
        <v>96</v>
      </c>
      <c r="Z1004" s="40">
        <v>132</v>
      </c>
      <c r="AA1004" s="40">
        <v>526.24</v>
      </c>
    </row>
    <row r="1005" spans="17:27" ht="18" customHeight="1" x14ac:dyDescent="0.25">
      <c r="Q1005" s="40" t="s">
        <v>88</v>
      </c>
      <c r="R1005" s="40">
        <v>2021</v>
      </c>
      <c r="S1005" s="40" t="s">
        <v>4</v>
      </c>
      <c r="T1005" s="40" t="s">
        <v>89</v>
      </c>
      <c r="U1005" s="40" t="s">
        <v>90</v>
      </c>
      <c r="V1005" s="40" t="s">
        <v>91</v>
      </c>
      <c r="W1005" s="40" t="s">
        <v>92</v>
      </c>
      <c r="X1005" s="40" t="s">
        <v>93</v>
      </c>
      <c r="Y1005" s="40" t="s">
        <v>96</v>
      </c>
      <c r="Z1005" s="40">
        <v>688</v>
      </c>
      <c r="AA1005" s="40">
        <v>983.83999999999992</v>
      </c>
    </row>
    <row r="1006" spans="17:27" ht="18" customHeight="1" x14ac:dyDescent="0.25">
      <c r="Q1006" s="40" t="s">
        <v>97</v>
      </c>
      <c r="R1006" s="40">
        <v>2021</v>
      </c>
      <c r="S1006" s="40" t="s">
        <v>4</v>
      </c>
      <c r="T1006" s="40" t="s">
        <v>89</v>
      </c>
      <c r="U1006" s="40" t="s">
        <v>90</v>
      </c>
      <c r="V1006" s="40" t="s">
        <v>91</v>
      </c>
      <c r="W1006" s="40" t="s">
        <v>92</v>
      </c>
      <c r="X1006" s="40" t="s">
        <v>93</v>
      </c>
      <c r="Y1006" s="40" t="s">
        <v>96</v>
      </c>
      <c r="Z1006" s="40">
        <v>775</v>
      </c>
      <c r="AA1006" s="40">
        <v>1108.25</v>
      </c>
    </row>
    <row r="1007" spans="17:27" ht="18" customHeight="1" x14ac:dyDescent="0.25">
      <c r="Q1007" s="40" t="s">
        <v>95</v>
      </c>
      <c r="R1007" s="40">
        <v>2021</v>
      </c>
      <c r="S1007" s="40" t="s">
        <v>4</v>
      </c>
      <c r="T1007" s="40" t="s">
        <v>89</v>
      </c>
      <c r="U1007" s="40" t="s">
        <v>90</v>
      </c>
      <c r="V1007" s="40" t="s">
        <v>91</v>
      </c>
      <c r="W1007" s="40" t="s">
        <v>92</v>
      </c>
      <c r="X1007" s="40" t="s">
        <v>93</v>
      </c>
      <c r="Y1007" s="40" t="s">
        <v>96</v>
      </c>
      <c r="Z1007" s="40">
        <v>141</v>
      </c>
      <c r="AA1007" s="40">
        <v>201.63</v>
      </c>
    </row>
    <row r="1008" spans="17:27" ht="18" customHeight="1" x14ac:dyDescent="0.25">
      <c r="Q1008" s="40" t="s">
        <v>98</v>
      </c>
      <c r="R1008" s="40">
        <v>2021</v>
      </c>
      <c r="S1008" s="40" t="s">
        <v>4</v>
      </c>
      <c r="T1008" s="40" t="s">
        <v>89</v>
      </c>
      <c r="U1008" s="40" t="s">
        <v>90</v>
      </c>
      <c r="V1008" s="40" t="s">
        <v>91</v>
      </c>
      <c r="W1008" s="40" t="s">
        <v>92</v>
      </c>
      <c r="X1008" s="40" t="s">
        <v>93</v>
      </c>
      <c r="Y1008" s="40" t="s">
        <v>96</v>
      </c>
      <c r="Z1008" s="40">
        <v>135</v>
      </c>
      <c r="AA1008" s="40">
        <v>193.05</v>
      </c>
    </row>
    <row r="1009" spans="17:27" ht="18" customHeight="1" x14ac:dyDescent="0.25">
      <c r="Q1009" s="40" t="s">
        <v>97</v>
      </c>
      <c r="R1009" s="40">
        <v>2021</v>
      </c>
      <c r="S1009" s="40" t="s">
        <v>4</v>
      </c>
      <c r="T1009" s="40" t="s">
        <v>89</v>
      </c>
      <c r="U1009" s="40" t="s">
        <v>90</v>
      </c>
      <c r="V1009" s="40" t="s">
        <v>91</v>
      </c>
      <c r="W1009" s="40" t="s">
        <v>92</v>
      </c>
      <c r="X1009" s="40" t="s">
        <v>93</v>
      </c>
      <c r="Y1009" s="40" t="s">
        <v>96</v>
      </c>
      <c r="Z1009" s="40">
        <v>165</v>
      </c>
      <c r="AA1009" s="40">
        <v>235.95</v>
      </c>
    </row>
    <row r="1010" spans="17:27" ht="18" customHeight="1" x14ac:dyDescent="0.25">
      <c r="Q1010" s="40" t="s">
        <v>95</v>
      </c>
      <c r="R1010" s="40">
        <v>2021</v>
      </c>
      <c r="S1010" s="40" t="s">
        <v>4</v>
      </c>
      <c r="T1010" s="40" t="s">
        <v>89</v>
      </c>
      <c r="U1010" s="40" t="s">
        <v>90</v>
      </c>
      <c r="V1010" s="40" t="s">
        <v>91</v>
      </c>
      <c r="W1010" s="40" t="s">
        <v>92</v>
      </c>
      <c r="X1010" s="40" t="s">
        <v>93</v>
      </c>
      <c r="Y1010" s="40" t="s">
        <v>96</v>
      </c>
      <c r="Z1010" s="40">
        <v>761</v>
      </c>
      <c r="AA1010" s="40">
        <v>526.24</v>
      </c>
    </row>
    <row r="1011" spans="17:27" ht="18" customHeight="1" x14ac:dyDescent="0.25">
      <c r="Q1011" s="40" t="s">
        <v>88</v>
      </c>
      <c r="R1011" s="40">
        <v>2021</v>
      </c>
      <c r="S1011" s="40" t="s">
        <v>4</v>
      </c>
      <c r="T1011" s="40" t="s">
        <v>89</v>
      </c>
      <c r="U1011" s="40" t="s">
        <v>90</v>
      </c>
      <c r="V1011" s="40" t="s">
        <v>91</v>
      </c>
      <c r="W1011" s="40" t="s">
        <v>92</v>
      </c>
      <c r="X1011" s="40" t="s">
        <v>93</v>
      </c>
      <c r="Y1011" s="40" t="s">
        <v>96</v>
      </c>
      <c r="Z1011" s="40">
        <v>814</v>
      </c>
      <c r="AA1011" s="40">
        <v>526.24</v>
      </c>
    </row>
    <row r="1012" spans="17:27" ht="18" customHeight="1" x14ac:dyDescent="0.25">
      <c r="Q1012" s="40" t="s">
        <v>98</v>
      </c>
      <c r="R1012" s="40">
        <v>2021</v>
      </c>
      <c r="S1012" s="40" t="s">
        <v>4</v>
      </c>
      <c r="T1012" s="40" t="s">
        <v>89</v>
      </c>
      <c r="U1012" s="40" t="s">
        <v>90</v>
      </c>
      <c r="V1012" s="40" t="s">
        <v>91</v>
      </c>
      <c r="W1012" s="40" t="s">
        <v>92</v>
      </c>
      <c r="X1012" s="40" t="s">
        <v>93</v>
      </c>
      <c r="Y1012" s="40" t="s">
        <v>96</v>
      </c>
      <c r="Z1012" s="40">
        <v>169</v>
      </c>
      <c r="AA1012" s="40">
        <v>241.67000000000002</v>
      </c>
    </row>
    <row r="1013" spans="17:27" ht="18" customHeight="1" x14ac:dyDescent="0.25">
      <c r="Q1013" s="40" t="s">
        <v>99</v>
      </c>
      <c r="R1013" s="40">
        <v>2021</v>
      </c>
      <c r="S1013" s="40" t="s">
        <v>4</v>
      </c>
      <c r="T1013" s="40" t="s">
        <v>89</v>
      </c>
      <c r="U1013" s="40" t="s">
        <v>90</v>
      </c>
      <c r="V1013" s="40" t="s">
        <v>91</v>
      </c>
      <c r="W1013" s="40" t="s">
        <v>92</v>
      </c>
      <c r="X1013" s="40" t="s">
        <v>93</v>
      </c>
      <c r="Y1013" s="40" t="s">
        <v>96</v>
      </c>
      <c r="Z1013" s="40">
        <v>211</v>
      </c>
      <c r="AA1013" s="40">
        <v>301.73</v>
      </c>
    </row>
    <row r="1014" spans="17:27" ht="18" customHeight="1" x14ac:dyDescent="0.25">
      <c r="Q1014" s="40" t="s">
        <v>95</v>
      </c>
      <c r="R1014" s="40">
        <v>2021</v>
      </c>
      <c r="S1014" s="40" t="s">
        <v>4</v>
      </c>
      <c r="T1014" s="40" t="s">
        <v>89</v>
      </c>
      <c r="U1014" s="40" t="s">
        <v>90</v>
      </c>
      <c r="V1014" s="40" t="s">
        <v>91</v>
      </c>
      <c r="W1014" s="40" t="s">
        <v>92</v>
      </c>
      <c r="X1014" s="40" t="s">
        <v>93</v>
      </c>
      <c r="Y1014" s="40" t="s">
        <v>96</v>
      </c>
      <c r="Z1014" s="40">
        <v>139</v>
      </c>
      <c r="AA1014" s="40">
        <v>198.76999999999998</v>
      </c>
    </row>
    <row r="1015" spans="17:27" ht="18" customHeight="1" x14ac:dyDescent="0.25">
      <c r="Q1015" s="40" t="s">
        <v>88</v>
      </c>
      <c r="R1015" s="40">
        <v>2021</v>
      </c>
      <c r="S1015" s="40" t="s">
        <v>4</v>
      </c>
      <c r="T1015" s="40" t="s">
        <v>89</v>
      </c>
      <c r="U1015" s="40" t="s">
        <v>90</v>
      </c>
      <c r="V1015" s="40" t="s">
        <v>91</v>
      </c>
      <c r="W1015" s="40" t="s">
        <v>92</v>
      </c>
      <c r="X1015" s="40" t="s">
        <v>93</v>
      </c>
      <c r="Y1015" s="40" t="s">
        <v>94</v>
      </c>
      <c r="Z1015" s="40">
        <v>143</v>
      </c>
      <c r="AA1015" s="40">
        <v>204.49</v>
      </c>
    </row>
    <row r="1016" spans="17:27" ht="18" customHeight="1" x14ac:dyDescent="0.25">
      <c r="Q1016" s="40" t="s">
        <v>95</v>
      </c>
      <c r="R1016" s="40">
        <v>2021</v>
      </c>
      <c r="S1016" s="40" t="s">
        <v>4</v>
      </c>
      <c r="T1016" s="40" t="s">
        <v>89</v>
      </c>
      <c r="U1016" s="40" t="s">
        <v>90</v>
      </c>
      <c r="V1016" s="40" t="s">
        <v>91</v>
      </c>
      <c r="W1016" s="40" t="s">
        <v>92</v>
      </c>
      <c r="X1016" s="40" t="s">
        <v>93</v>
      </c>
      <c r="Y1016" s="40" t="s">
        <v>94</v>
      </c>
      <c r="Z1016" s="40">
        <v>137</v>
      </c>
      <c r="AA1016" s="40">
        <v>195.91</v>
      </c>
    </row>
    <row r="1017" spans="17:27" ht="18" customHeight="1" x14ac:dyDescent="0.25">
      <c r="Q1017" s="40" t="s">
        <v>98</v>
      </c>
      <c r="R1017" s="40">
        <v>2021</v>
      </c>
      <c r="S1017" s="40" t="s">
        <v>4</v>
      </c>
      <c r="T1017" s="40" t="s">
        <v>89</v>
      </c>
      <c r="U1017" s="40" t="s">
        <v>90</v>
      </c>
      <c r="V1017" s="40" t="s">
        <v>91</v>
      </c>
      <c r="W1017" s="40" t="s">
        <v>92</v>
      </c>
      <c r="X1017" s="40" t="s">
        <v>93</v>
      </c>
      <c r="Y1017" s="40" t="s">
        <v>94</v>
      </c>
      <c r="Z1017" s="40">
        <v>131</v>
      </c>
      <c r="AA1017" s="40">
        <v>187.32999999999998</v>
      </c>
    </row>
    <row r="1018" spans="17:27" ht="18" customHeight="1" x14ac:dyDescent="0.25">
      <c r="Q1018" s="40" t="s">
        <v>95</v>
      </c>
      <c r="R1018" s="40">
        <v>2021</v>
      </c>
      <c r="S1018" s="40" t="s">
        <v>4</v>
      </c>
      <c r="T1018" s="40" t="s">
        <v>89</v>
      </c>
      <c r="U1018" s="40" t="s">
        <v>90</v>
      </c>
      <c r="V1018" s="40" t="s">
        <v>91</v>
      </c>
      <c r="W1018" s="40" t="s">
        <v>92</v>
      </c>
      <c r="X1018" s="40" t="s">
        <v>93</v>
      </c>
      <c r="Y1018" s="40" t="s">
        <v>96</v>
      </c>
      <c r="Z1018" s="40">
        <v>167</v>
      </c>
      <c r="AA1018" s="40">
        <v>238.81</v>
      </c>
    </row>
    <row r="1019" spans="17:27" ht="18" customHeight="1" x14ac:dyDescent="0.25">
      <c r="Q1019" s="40" t="s">
        <v>95</v>
      </c>
      <c r="R1019" s="40">
        <v>2021</v>
      </c>
      <c r="S1019" s="40" t="s">
        <v>4</v>
      </c>
      <c r="T1019" s="40" t="s">
        <v>89</v>
      </c>
      <c r="U1019" s="40" t="s">
        <v>90</v>
      </c>
      <c r="V1019" s="40" t="s">
        <v>91</v>
      </c>
      <c r="W1019" s="40" t="s">
        <v>92</v>
      </c>
      <c r="X1019" s="40" t="s">
        <v>93</v>
      </c>
      <c r="Y1019" s="40" t="s">
        <v>96</v>
      </c>
      <c r="Z1019" s="40">
        <v>215</v>
      </c>
      <c r="AA1019" s="40">
        <v>307.45</v>
      </c>
    </row>
    <row r="1020" spans="17:27" ht="18" customHeight="1" x14ac:dyDescent="0.25">
      <c r="Q1020" s="40" t="s">
        <v>88</v>
      </c>
      <c r="R1020" s="40">
        <v>2021</v>
      </c>
      <c r="S1020" s="40" t="s">
        <v>4</v>
      </c>
      <c r="T1020" s="40" t="s">
        <v>89</v>
      </c>
      <c r="U1020" s="40" t="s">
        <v>90</v>
      </c>
      <c r="V1020" s="40" t="s">
        <v>91</v>
      </c>
      <c r="W1020" s="40" t="s">
        <v>92</v>
      </c>
      <c r="X1020" s="40" t="s">
        <v>93</v>
      </c>
      <c r="Y1020" s="40" t="s">
        <v>96</v>
      </c>
      <c r="Z1020" s="40">
        <v>784</v>
      </c>
      <c r="AA1020" s="40">
        <v>1121.1199999999999</v>
      </c>
    </row>
    <row r="1021" spans="17:27" ht="18" customHeight="1" x14ac:dyDescent="0.25">
      <c r="Q1021" s="40" t="s">
        <v>95</v>
      </c>
      <c r="R1021" s="40">
        <v>2021</v>
      </c>
      <c r="S1021" s="40" t="s">
        <v>10</v>
      </c>
      <c r="T1021" s="40" t="s">
        <v>89</v>
      </c>
      <c r="U1021" s="40" t="s">
        <v>90</v>
      </c>
      <c r="V1021" s="40" t="s">
        <v>91</v>
      </c>
      <c r="W1021" s="40" t="s">
        <v>92</v>
      </c>
      <c r="X1021" s="40" t="s">
        <v>93</v>
      </c>
      <c r="Y1021" s="40" t="s">
        <v>96</v>
      </c>
      <c r="Z1021" s="40">
        <v>134</v>
      </c>
      <c r="AA1021" s="40">
        <v>182.24</v>
      </c>
    </row>
    <row r="1022" spans="17:27" ht="18" customHeight="1" x14ac:dyDescent="0.25">
      <c r="Q1022" s="40" t="s">
        <v>88</v>
      </c>
      <c r="R1022" s="40">
        <v>2021</v>
      </c>
      <c r="S1022" s="40" t="s">
        <v>10</v>
      </c>
      <c r="T1022" s="40" t="s">
        <v>89</v>
      </c>
      <c r="U1022" s="40" t="s">
        <v>90</v>
      </c>
      <c r="V1022" s="40" t="s">
        <v>91</v>
      </c>
      <c r="W1022" s="40" t="s">
        <v>92</v>
      </c>
      <c r="X1022" s="40" t="s">
        <v>93</v>
      </c>
      <c r="Y1022" s="40" t="s">
        <v>96</v>
      </c>
      <c r="Z1022" s="40">
        <v>182</v>
      </c>
      <c r="AA1022" s="40">
        <v>260.26</v>
      </c>
    </row>
    <row r="1023" spans="17:27" ht="18" customHeight="1" x14ac:dyDescent="0.25">
      <c r="Q1023" s="40" t="s">
        <v>88</v>
      </c>
      <c r="R1023" s="40">
        <v>2021</v>
      </c>
      <c r="S1023" s="40" t="s">
        <v>10</v>
      </c>
      <c r="T1023" s="40" t="s">
        <v>89</v>
      </c>
      <c r="U1023" s="40" t="s">
        <v>90</v>
      </c>
      <c r="V1023" s="40" t="s">
        <v>91</v>
      </c>
      <c r="W1023" s="40" t="s">
        <v>92</v>
      </c>
      <c r="X1023" s="40" t="s">
        <v>93</v>
      </c>
      <c r="Y1023" s="40" t="s">
        <v>96</v>
      </c>
      <c r="Z1023" s="40">
        <v>136</v>
      </c>
      <c r="AA1023" s="40">
        <v>194.48</v>
      </c>
    </row>
    <row r="1024" spans="17:27" ht="18" customHeight="1" x14ac:dyDescent="0.25">
      <c r="Q1024" s="40" t="s">
        <v>88</v>
      </c>
      <c r="R1024" s="40">
        <v>2021</v>
      </c>
      <c r="S1024" s="40" t="s">
        <v>10</v>
      </c>
      <c r="T1024" s="40" t="s">
        <v>89</v>
      </c>
      <c r="U1024" s="40" t="s">
        <v>90</v>
      </c>
      <c r="V1024" s="40" t="s">
        <v>91</v>
      </c>
      <c r="W1024" s="40" t="s">
        <v>92</v>
      </c>
      <c r="X1024" s="40" t="s">
        <v>93</v>
      </c>
      <c r="Y1024" s="40" t="s">
        <v>96</v>
      </c>
      <c r="Z1024" s="40">
        <v>694</v>
      </c>
      <c r="AA1024" s="40">
        <v>992.42000000000007</v>
      </c>
    </row>
    <row r="1025" spans="17:27" ht="18" customHeight="1" x14ac:dyDescent="0.25">
      <c r="Q1025" s="40" t="s">
        <v>99</v>
      </c>
      <c r="R1025" s="40">
        <v>2021</v>
      </c>
      <c r="S1025" s="40" t="s">
        <v>10</v>
      </c>
      <c r="T1025" s="40" t="s">
        <v>89</v>
      </c>
      <c r="U1025" s="40" t="s">
        <v>90</v>
      </c>
      <c r="V1025" s="40" t="s">
        <v>91</v>
      </c>
      <c r="W1025" s="40" t="s">
        <v>92</v>
      </c>
      <c r="X1025" s="40" t="s">
        <v>93</v>
      </c>
      <c r="Y1025" s="40" t="s">
        <v>96</v>
      </c>
      <c r="Z1025" s="40">
        <v>727</v>
      </c>
      <c r="AA1025" s="40">
        <v>1039.6100000000001</v>
      </c>
    </row>
    <row r="1026" spans="17:27" ht="18" customHeight="1" x14ac:dyDescent="0.25">
      <c r="Q1026" s="40" t="s">
        <v>95</v>
      </c>
      <c r="R1026" s="40">
        <v>2021</v>
      </c>
      <c r="S1026" s="40" t="s">
        <v>10</v>
      </c>
      <c r="T1026" s="40" t="s">
        <v>89</v>
      </c>
      <c r="U1026" s="40" t="s">
        <v>90</v>
      </c>
      <c r="V1026" s="40" t="s">
        <v>91</v>
      </c>
      <c r="W1026" s="40" t="s">
        <v>92</v>
      </c>
      <c r="X1026" s="40" t="s">
        <v>93</v>
      </c>
      <c r="Y1026" s="40" t="s">
        <v>96</v>
      </c>
      <c r="Z1026" s="40">
        <v>135</v>
      </c>
      <c r="AA1026" s="40">
        <v>193.05</v>
      </c>
    </row>
    <row r="1027" spans="17:27" ht="18" customHeight="1" x14ac:dyDescent="0.25">
      <c r="Q1027" s="40" t="s">
        <v>99</v>
      </c>
      <c r="R1027" s="40">
        <v>2021</v>
      </c>
      <c r="S1027" s="40" t="s">
        <v>10</v>
      </c>
      <c r="T1027" s="40" t="s">
        <v>89</v>
      </c>
      <c r="U1027" s="40" t="s">
        <v>90</v>
      </c>
      <c r="V1027" s="40" t="s">
        <v>91</v>
      </c>
      <c r="W1027" s="40" t="s">
        <v>92</v>
      </c>
      <c r="X1027" s="40" t="s">
        <v>93</v>
      </c>
      <c r="Y1027" s="40" t="s">
        <v>96</v>
      </c>
      <c r="Z1027" s="40">
        <v>766</v>
      </c>
      <c r="AA1027" s="40">
        <v>526.24</v>
      </c>
    </row>
    <row r="1028" spans="17:27" ht="18" customHeight="1" x14ac:dyDescent="0.25">
      <c r="Q1028" s="40" t="s">
        <v>88</v>
      </c>
      <c r="R1028" s="40">
        <v>2021</v>
      </c>
      <c r="S1028" s="40" t="s">
        <v>10</v>
      </c>
      <c r="T1028" s="40" t="s">
        <v>89</v>
      </c>
      <c r="U1028" s="40" t="s">
        <v>90</v>
      </c>
      <c r="V1028" s="40" t="s">
        <v>91</v>
      </c>
      <c r="W1028" s="40" t="s">
        <v>92</v>
      </c>
      <c r="X1028" s="40" t="s">
        <v>93</v>
      </c>
      <c r="Y1028" s="40" t="s">
        <v>96</v>
      </c>
      <c r="Z1028" s="40">
        <v>133</v>
      </c>
      <c r="AA1028" s="40">
        <v>190.19</v>
      </c>
    </row>
    <row r="1029" spans="17:27" ht="18" customHeight="1" x14ac:dyDescent="0.25">
      <c r="Q1029" s="40" t="s">
        <v>88</v>
      </c>
      <c r="R1029" s="40">
        <v>2021</v>
      </c>
      <c r="S1029" s="40" t="s">
        <v>10</v>
      </c>
      <c r="T1029" s="40" t="s">
        <v>89</v>
      </c>
      <c r="U1029" s="40" t="s">
        <v>90</v>
      </c>
      <c r="V1029" s="40" t="s">
        <v>91</v>
      </c>
      <c r="W1029" s="40" t="s">
        <v>92</v>
      </c>
      <c r="X1029" s="40" t="s">
        <v>93</v>
      </c>
      <c r="Y1029" s="40" t="s">
        <v>96</v>
      </c>
      <c r="Z1029" s="40">
        <v>181</v>
      </c>
      <c r="AA1029" s="40">
        <v>258.83</v>
      </c>
    </row>
    <row r="1030" spans="17:27" ht="18" customHeight="1" x14ac:dyDescent="0.25">
      <c r="Q1030" s="40" t="s">
        <v>95</v>
      </c>
      <c r="R1030" s="40">
        <v>2021</v>
      </c>
      <c r="S1030" s="40" t="s">
        <v>10</v>
      </c>
      <c r="T1030" s="40" t="s">
        <v>89</v>
      </c>
      <c r="U1030" s="40" t="s">
        <v>90</v>
      </c>
      <c r="V1030" s="40" t="s">
        <v>91</v>
      </c>
      <c r="W1030" s="40" t="s">
        <v>92</v>
      </c>
      <c r="X1030" s="40" t="s">
        <v>93</v>
      </c>
      <c r="Y1030" s="40" t="s">
        <v>96</v>
      </c>
      <c r="Z1030" s="40">
        <v>137</v>
      </c>
      <c r="AA1030" s="40">
        <v>195.91</v>
      </c>
    </row>
    <row r="1031" spans="17:27" ht="18" customHeight="1" x14ac:dyDescent="0.25">
      <c r="Q1031" s="40" t="s">
        <v>88</v>
      </c>
      <c r="R1031" s="40">
        <v>2021</v>
      </c>
      <c r="S1031" s="40" t="s">
        <v>10</v>
      </c>
      <c r="T1031" s="40" t="s">
        <v>89</v>
      </c>
      <c r="U1031" s="40" t="s">
        <v>90</v>
      </c>
      <c r="V1031" s="40" t="s">
        <v>91</v>
      </c>
      <c r="W1031" s="40" t="s">
        <v>92</v>
      </c>
      <c r="X1031" s="40" t="s">
        <v>93</v>
      </c>
      <c r="Y1031" s="40" t="s">
        <v>96</v>
      </c>
      <c r="Z1031" s="40">
        <v>179</v>
      </c>
      <c r="AA1031" s="40">
        <v>255.97</v>
      </c>
    </row>
    <row r="1032" spans="17:27" ht="18" customHeight="1" x14ac:dyDescent="0.25">
      <c r="Q1032" s="40" t="s">
        <v>95</v>
      </c>
      <c r="R1032" s="40">
        <v>2021</v>
      </c>
      <c r="S1032" s="40" t="s">
        <v>9</v>
      </c>
      <c r="T1032" s="40" t="s">
        <v>89</v>
      </c>
      <c r="U1032" s="40" t="s">
        <v>90</v>
      </c>
      <c r="V1032" s="40" t="s">
        <v>91</v>
      </c>
      <c r="W1032" s="40" t="s">
        <v>92</v>
      </c>
      <c r="X1032" s="40" t="s">
        <v>93</v>
      </c>
      <c r="Y1032" s="40" t="s">
        <v>96</v>
      </c>
      <c r="Z1032" s="40">
        <v>140</v>
      </c>
      <c r="AA1032" s="40">
        <v>190.4</v>
      </c>
    </row>
    <row r="1033" spans="17:27" ht="18" customHeight="1" x14ac:dyDescent="0.25">
      <c r="Q1033" s="40" t="s">
        <v>97</v>
      </c>
      <c r="R1033" s="40">
        <v>2021</v>
      </c>
      <c r="S1033" s="40" t="s">
        <v>9</v>
      </c>
      <c r="T1033" s="40" t="s">
        <v>89</v>
      </c>
      <c r="U1033" s="40" t="s">
        <v>90</v>
      </c>
      <c r="V1033" s="40" t="s">
        <v>91</v>
      </c>
      <c r="W1033" s="40" t="s">
        <v>92</v>
      </c>
      <c r="X1033" s="40" t="s">
        <v>93</v>
      </c>
      <c r="Y1033" s="40" t="s">
        <v>96</v>
      </c>
      <c r="Z1033" s="40">
        <v>188</v>
      </c>
      <c r="AA1033" s="40">
        <v>268.84000000000003</v>
      </c>
    </row>
    <row r="1034" spans="17:27" ht="18" customHeight="1" x14ac:dyDescent="0.25">
      <c r="Q1034" s="40" t="s">
        <v>95</v>
      </c>
      <c r="R1034" s="40">
        <v>2021</v>
      </c>
      <c r="S1034" s="40" t="s">
        <v>9</v>
      </c>
      <c r="T1034" s="40" t="s">
        <v>89</v>
      </c>
      <c r="U1034" s="40" t="s">
        <v>90</v>
      </c>
      <c r="V1034" s="40" t="s">
        <v>91</v>
      </c>
      <c r="W1034" s="40" t="s">
        <v>92</v>
      </c>
      <c r="X1034" s="40" t="s">
        <v>93</v>
      </c>
      <c r="Y1034" s="40" t="s">
        <v>96</v>
      </c>
      <c r="Z1034" s="40">
        <v>142</v>
      </c>
      <c r="AA1034" s="40">
        <v>203.06</v>
      </c>
    </row>
    <row r="1035" spans="17:27" ht="18" customHeight="1" x14ac:dyDescent="0.25">
      <c r="Q1035" s="40" t="s">
        <v>97</v>
      </c>
      <c r="R1035" s="40">
        <v>2021</v>
      </c>
      <c r="S1035" s="40" t="s">
        <v>9</v>
      </c>
      <c r="T1035" s="40" t="s">
        <v>89</v>
      </c>
      <c r="U1035" s="40" t="s">
        <v>90</v>
      </c>
      <c r="V1035" s="40" t="s">
        <v>91</v>
      </c>
      <c r="W1035" s="40" t="s">
        <v>92</v>
      </c>
      <c r="X1035" s="40" t="s">
        <v>93</v>
      </c>
      <c r="Y1035" s="40" t="s">
        <v>96</v>
      </c>
      <c r="Z1035" s="40">
        <v>184</v>
      </c>
      <c r="AA1035" s="40">
        <v>263.12</v>
      </c>
    </row>
    <row r="1036" spans="17:27" ht="18" customHeight="1" x14ac:dyDescent="0.25">
      <c r="Q1036" s="40" t="s">
        <v>95</v>
      </c>
      <c r="R1036" s="40">
        <v>2021</v>
      </c>
      <c r="S1036" s="40" t="s">
        <v>9</v>
      </c>
      <c r="T1036" s="40" t="s">
        <v>89</v>
      </c>
      <c r="U1036" s="40" t="s">
        <v>90</v>
      </c>
      <c r="V1036" s="40" t="s">
        <v>91</v>
      </c>
      <c r="W1036" s="40" t="s">
        <v>92</v>
      </c>
      <c r="X1036" s="40" t="s">
        <v>93</v>
      </c>
      <c r="Y1036" s="40" t="s">
        <v>94</v>
      </c>
      <c r="Z1036" s="40">
        <v>312</v>
      </c>
      <c r="AA1036" s="40">
        <v>526.24</v>
      </c>
    </row>
    <row r="1037" spans="17:27" ht="18" customHeight="1" x14ac:dyDescent="0.25">
      <c r="Q1037" s="40" t="s">
        <v>99</v>
      </c>
      <c r="R1037" s="40">
        <v>2021</v>
      </c>
      <c r="S1037" s="40" t="s">
        <v>9</v>
      </c>
      <c r="T1037" s="40" t="s">
        <v>89</v>
      </c>
      <c r="U1037" s="40" t="s">
        <v>90</v>
      </c>
      <c r="V1037" s="40" t="s">
        <v>91</v>
      </c>
      <c r="W1037" s="40" t="s">
        <v>92</v>
      </c>
      <c r="X1037" s="40" t="s">
        <v>93</v>
      </c>
      <c r="Y1037" s="40" t="s">
        <v>96</v>
      </c>
      <c r="Z1037" s="40">
        <v>693</v>
      </c>
      <c r="AA1037" s="40">
        <v>990.99</v>
      </c>
    </row>
    <row r="1038" spans="17:27" ht="18" customHeight="1" x14ac:dyDescent="0.25">
      <c r="Q1038" s="40" t="s">
        <v>97</v>
      </c>
      <c r="R1038" s="40">
        <v>2021</v>
      </c>
      <c r="S1038" s="40" t="s">
        <v>9</v>
      </c>
      <c r="T1038" s="40" t="s">
        <v>89</v>
      </c>
      <c r="U1038" s="40" t="s">
        <v>90</v>
      </c>
      <c r="V1038" s="40" t="s">
        <v>91</v>
      </c>
      <c r="W1038" s="40" t="s">
        <v>92</v>
      </c>
      <c r="X1038" s="40" t="s">
        <v>93</v>
      </c>
      <c r="Y1038" s="40" t="s">
        <v>96</v>
      </c>
      <c r="Z1038" s="40">
        <v>726</v>
      </c>
      <c r="AA1038" s="40">
        <v>1038.18</v>
      </c>
    </row>
    <row r="1039" spans="17:27" ht="18" customHeight="1" x14ac:dyDescent="0.25">
      <c r="Q1039" s="40" t="s">
        <v>97</v>
      </c>
      <c r="R1039" s="40">
        <v>2021</v>
      </c>
      <c r="S1039" s="40" t="s">
        <v>9</v>
      </c>
      <c r="T1039" s="40" t="s">
        <v>89</v>
      </c>
      <c r="U1039" s="40" t="s">
        <v>90</v>
      </c>
      <c r="V1039" s="40" t="s">
        <v>91</v>
      </c>
      <c r="W1039" s="40" t="s">
        <v>92</v>
      </c>
      <c r="X1039" s="40" t="s">
        <v>93</v>
      </c>
      <c r="Y1039" s="40" t="s">
        <v>96</v>
      </c>
      <c r="Z1039" s="40">
        <v>141</v>
      </c>
      <c r="AA1039" s="40">
        <v>201.63</v>
      </c>
    </row>
    <row r="1040" spans="17:27" ht="18" customHeight="1" x14ac:dyDescent="0.25">
      <c r="Q1040" s="40" t="s">
        <v>95</v>
      </c>
      <c r="R1040" s="40">
        <v>2021</v>
      </c>
      <c r="S1040" s="40" t="s">
        <v>9</v>
      </c>
      <c r="T1040" s="40" t="s">
        <v>89</v>
      </c>
      <c r="U1040" s="40" t="s">
        <v>90</v>
      </c>
      <c r="V1040" s="40" t="s">
        <v>91</v>
      </c>
      <c r="W1040" s="40" t="s">
        <v>92</v>
      </c>
      <c r="X1040" s="40" t="s">
        <v>93</v>
      </c>
      <c r="Y1040" s="40" t="s">
        <v>96</v>
      </c>
      <c r="Z1040" s="40">
        <v>765</v>
      </c>
      <c r="AA1040" s="40">
        <v>526.24</v>
      </c>
    </row>
    <row r="1041" spans="17:27" ht="18" customHeight="1" x14ac:dyDescent="0.25">
      <c r="Q1041" s="40" t="s">
        <v>95</v>
      </c>
      <c r="R1041" s="40">
        <v>2021</v>
      </c>
      <c r="S1041" s="40" t="s">
        <v>9</v>
      </c>
      <c r="T1041" s="40" t="s">
        <v>89</v>
      </c>
      <c r="U1041" s="40" t="s">
        <v>90</v>
      </c>
      <c r="V1041" s="40" t="s">
        <v>91</v>
      </c>
      <c r="W1041" s="40" t="s">
        <v>92</v>
      </c>
      <c r="X1041" s="40" t="s">
        <v>93</v>
      </c>
      <c r="Y1041" s="40" t="s">
        <v>96</v>
      </c>
      <c r="Z1041" s="40">
        <v>139</v>
      </c>
      <c r="AA1041" s="40">
        <v>198.76999999999998</v>
      </c>
    </row>
    <row r="1042" spans="17:27" ht="18" customHeight="1" x14ac:dyDescent="0.25">
      <c r="Q1042" s="40" t="s">
        <v>95</v>
      </c>
      <c r="R1042" s="40">
        <v>2021</v>
      </c>
      <c r="S1042" s="40" t="s">
        <v>9</v>
      </c>
      <c r="T1042" s="40" t="s">
        <v>89</v>
      </c>
      <c r="U1042" s="40" t="s">
        <v>90</v>
      </c>
      <c r="V1042" s="40" t="s">
        <v>91</v>
      </c>
      <c r="W1042" s="40" t="s">
        <v>92</v>
      </c>
      <c r="X1042" s="40" t="s">
        <v>93</v>
      </c>
      <c r="Y1042" s="40" t="s">
        <v>96</v>
      </c>
      <c r="Z1042" s="40">
        <v>187</v>
      </c>
      <c r="AA1042" s="40">
        <v>267.40999999999997</v>
      </c>
    </row>
    <row r="1043" spans="17:27" ht="18" customHeight="1" x14ac:dyDescent="0.25">
      <c r="Q1043" s="40" t="s">
        <v>95</v>
      </c>
      <c r="R1043" s="40">
        <v>2021</v>
      </c>
      <c r="S1043" s="40" t="s">
        <v>9</v>
      </c>
      <c r="T1043" s="40" t="s">
        <v>89</v>
      </c>
      <c r="U1043" s="40" t="s">
        <v>90</v>
      </c>
      <c r="V1043" s="40" t="s">
        <v>91</v>
      </c>
      <c r="W1043" s="40" t="s">
        <v>92</v>
      </c>
      <c r="X1043" s="40" t="s">
        <v>93</v>
      </c>
      <c r="Y1043" s="40" t="s">
        <v>94</v>
      </c>
      <c r="Z1043" s="40">
        <v>311</v>
      </c>
      <c r="AA1043" s="40">
        <v>444.73</v>
      </c>
    </row>
    <row r="1044" spans="17:27" ht="18" customHeight="1" x14ac:dyDescent="0.25">
      <c r="Q1044" s="40" t="s">
        <v>98</v>
      </c>
      <c r="R1044" s="40">
        <v>2021</v>
      </c>
      <c r="S1044" s="40" t="s">
        <v>9</v>
      </c>
      <c r="T1044" s="40" t="s">
        <v>89</v>
      </c>
      <c r="U1044" s="40" t="s">
        <v>90</v>
      </c>
      <c r="V1044" s="40" t="s">
        <v>91</v>
      </c>
      <c r="W1044" s="40" t="s">
        <v>92</v>
      </c>
      <c r="X1044" s="40" t="s">
        <v>93</v>
      </c>
      <c r="Y1044" s="40" t="s">
        <v>96</v>
      </c>
      <c r="Z1044" s="40">
        <v>185</v>
      </c>
      <c r="AA1044" s="40">
        <v>264.55</v>
      </c>
    </row>
    <row r="1045" spans="17:27" ht="18" customHeight="1" x14ac:dyDescent="0.25">
      <c r="Q1045" s="40" t="s">
        <v>88</v>
      </c>
      <c r="R1045" s="40">
        <v>2021</v>
      </c>
      <c r="S1045" s="40" t="s">
        <v>8</v>
      </c>
      <c r="T1045" s="40" t="s">
        <v>89</v>
      </c>
      <c r="U1045" s="40" t="s">
        <v>90</v>
      </c>
      <c r="V1045" s="40" t="s">
        <v>91</v>
      </c>
      <c r="W1045" s="40" t="s">
        <v>92</v>
      </c>
      <c r="X1045" s="40" t="s">
        <v>93</v>
      </c>
      <c r="Y1045" s="40" t="s">
        <v>94</v>
      </c>
      <c r="Z1045" s="40">
        <v>326</v>
      </c>
      <c r="AA1045" s="40">
        <v>466.18</v>
      </c>
    </row>
    <row r="1046" spans="17:27" ht="18" customHeight="1" x14ac:dyDescent="0.25">
      <c r="Q1046" s="40" t="s">
        <v>97</v>
      </c>
      <c r="R1046" s="40">
        <v>2021</v>
      </c>
      <c r="S1046" s="40" t="s">
        <v>8</v>
      </c>
      <c r="T1046" s="40" t="s">
        <v>89</v>
      </c>
      <c r="U1046" s="40" t="s">
        <v>90</v>
      </c>
      <c r="V1046" s="40" t="s">
        <v>91</v>
      </c>
      <c r="W1046" s="40" t="s">
        <v>92</v>
      </c>
      <c r="X1046" s="40" t="s">
        <v>93</v>
      </c>
      <c r="Y1046" s="40" t="s">
        <v>94</v>
      </c>
      <c r="Z1046" s="40">
        <v>320</v>
      </c>
      <c r="AA1046" s="40">
        <v>457.6</v>
      </c>
    </row>
    <row r="1047" spans="17:27" ht="18" customHeight="1" x14ac:dyDescent="0.25">
      <c r="Q1047" s="40" t="s">
        <v>88</v>
      </c>
      <c r="R1047" s="40">
        <v>2021</v>
      </c>
      <c r="S1047" s="40" t="s">
        <v>8</v>
      </c>
      <c r="T1047" s="40" t="s">
        <v>89</v>
      </c>
      <c r="U1047" s="40" t="s">
        <v>90</v>
      </c>
      <c r="V1047" s="40" t="s">
        <v>91</v>
      </c>
      <c r="W1047" s="40" t="s">
        <v>92</v>
      </c>
      <c r="X1047" s="40" t="s">
        <v>93</v>
      </c>
      <c r="Y1047" s="40" t="s">
        <v>94</v>
      </c>
      <c r="Z1047" s="40">
        <v>314</v>
      </c>
      <c r="AA1047" s="40">
        <v>449.02</v>
      </c>
    </row>
    <row r="1048" spans="17:27" ht="18" customHeight="1" x14ac:dyDescent="0.25">
      <c r="Q1048" s="40" t="s">
        <v>97</v>
      </c>
      <c r="R1048" s="40">
        <v>2021</v>
      </c>
      <c r="S1048" s="40" t="s">
        <v>8</v>
      </c>
      <c r="T1048" s="40" t="s">
        <v>89</v>
      </c>
      <c r="U1048" s="40" t="s">
        <v>90</v>
      </c>
      <c r="V1048" s="40" t="s">
        <v>91</v>
      </c>
      <c r="W1048" s="40" t="s">
        <v>92</v>
      </c>
      <c r="X1048" s="40" t="s">
        <v>93</v>
      </c>
      <c r="Y1048" s="40" t="s">
        <v>96</v>
      </c>
      <c r="Z1048" s="40">
        <v>146</v>
      </c>
      <c r="AA1048" s="40">
        <v>198.56</v>
      </c>
    </row>
    <row r="1049" spans="17:27" ht="18" customHeight="1" x14ac:dyDescent="0.25">
      <c r="Q1049" s="40" t="s">
        <v>88</v>
      </c>
      <c r="R1049" s="40">
        <v>2021</v>
      </c>
      <c r="S1049" s="40" t="s">
        <v>8</v>
      </c>
      <c r="T1049" s="40" t="s">
        <v>89</v>
      </c>
      <c r="U1049" s="40" t="s">
        <v>90</v>
      </c>
      <c r="V1049" s="40" t="s">
        <v>91</v>
      </c>
      <c r="W1049" s="40" t="s">
        <v>92</v>
      </c>
      <c r="X1049" s="40" t="s">
        <v>93</v>
      </c>
      <c r="Y1049" s="40" t="s">
        <v>96</v>
      </c>
      <c r="Z1049" s="40">
        <v>194</v>
      </c>
      <c r="AA1049" s="40">
        <v>277.42</v>
      </c>
    </row>
    <row r="1050" spans="17:27" ht="18" customHeight="1" x14ac:dyDescent="0.25">
      <c r="Q1050" s="40" t="s">
        <v>88</v>
      </c>
      <c r="R1050" s="40">
        <v>2021</v>
      </c>
      <c r="S1050" s="40" t="s">
        <v>8</v>
      </c>
      <c r="T1050" s="40" t="s">
        <v>89</v>
      </c>
      <c r="U1050" s="40" t="s">
        <v>90</v>
      </c>
      <c r="V1050" s="40" t="s">
        <v>91</v>
      </c>
      <c r="W1050" s="40" t="s">
        <v>92</v>
      </c>
      <c r="X1050" s="40" t="s">
        <v>93</v>
      </c>
      <c r="Y1050" s="40" t="s">
        <v>96</v>
      </c>
      <c r="Z1050" s="40">
        <v>190</v>
      </c>
      <c r="AA1050" s="40">
        <v>271.7</v>
      </c>
    </row>
    <row r="1051" spans="17:27" ht="18" customHeight="1" x14ac:dyDescent="0.25">
      <c r="Q1051" s="40" t="s">
        <v>88</v>
      </c>
      <c r="R1051" s="40">
        <v>2021</v>
      </c>
      <c r="S1051" s="40" t="s">
        <v>8</v>
      </c>
      <c r="T1051" s="40" t="s">
        <v>89</v>
      </c>
      <c r="U1051" s="40" t="s">
        <v>90</v>
      </c>
      <c r="V1051" s="40" t="s">
        <v>91</v>
      </c>
      <c r="W1051" s="40" t="s">
        <v>92</v>
      </c>
      <c r="X1051" s="40" t="s">
        <v>93</v>
      </c>
      <c r="Y1051" s="40" t="s">
        <v>96</v>
      </c>
      <c r="Z1051" s="40">
        <v>364</v>
      </c>
      <c r="AA1051" s="40">
        <v>520.52</v>
      </c>
    </row>
    <row r="1052" spans="17:27" ht="18" customHeight="1" x14ac:dyDescent="0.25">
      <c r="Q1052" s="40" t="s">
        <v>88</v>
      </c>
      <c r="R1052" s="40">
        <v>2021</v>
      </c>
      <c r="S1052" s="40" t="s">
        <v>8</v>
      </c>
      <c r="T1052" s="40" t="s">
        <v>89</v>
      </c>
      <c r="U1052" s="40" t="s">
        <v>90</v>
      </c>
      <c r="V1052" s="40" t="s">
        <v>91</v>
      </c>
      <c r="W1052" s="40" t="s">
        <v>92</v>
      </c>
      <c r="X1052" s="40" t="s">
        <v>93</v>
      </c>
      <c r="Y1052" s="40" t="s">
        <v>94</v>
      </c>
      <c r="Z1052" s="40">
        <v>324</v>
      </c>
      <c r="AA1052" s="40">
        <v>526.24</v>
      </c>
    </row>
    <row r="1053" spans="17:27" ht="18" customHeight="1" x14ac:dyDescent="0.25">
      <c r="Q1053" s="40" t="s">
        <v>88</v>
      </c>
      <c r="R1053" s="40">
        <v>2021</v>
      </c>
      <c r="S1053" s="40" t="s">
        <v>8</v>
      </c>
      <c r="T1053" s="40" t="s">
        <v>89</v>
      </c>
      <c r="U1053" s="40" t="s">
        <v>90</v>
      </c>
      <c r="V1053" s="40" t="s">
        <v>91</v>
      </c>
      <c r="W1053" s="40" t="s">
        <v>92</v>
      </c>
      <c r="X1053" s="40" t="s">
        <v>93</v>
      </c>
      <c r="Y1053" s="40" t="s">
        <v>94</v>
      </c>
      <c r="Z1053" s="40">
        <v>318</v>
      </c>
      <c r="AA1053" s="40">
        <v>526.24</v>
      </c>
    </row>
    <row r="1054" spans="17:27" ht="18" customHeight="1" x14ac:dyDescent="0.25">
      <c r="Q1054" s="40" t="s">
        <v>95</v>
      </c>
      <c r="R1054" s="40">
        <v>2021</v>
      </c>
      <c r="S1054" s="40" t="s">
        <v>8</v>
      </c>
      <c r="T1054" s="40" t="s">
        <v>89</v>
      </c>
      <c r="U1054" s="40" t="s">
        <v>90</v>
      </c>
      <c r="V1054" s="40" t="s">
        <v>91</v>
      </c>
      <c r="W1054" s="40" t="s">
        <v>92</v>
      </c>
      <c r="X1054" s="40" t="s">
        <v>93</v>
      </c>
      <c r="Y1054" s="40" t="s">
        <v>96</v>
      </c>
      <c r="Z1054" s="40">
        <v>692</v>
      </c>
      <c r="AA1054" s="40">
        <v>989.56</v>
      </c>
    </row>
    <row r="1055" spans="17:27" ht="18" customHeight="1" x14ac:dyDescent="0.25">
      <c r="Q1055" s="40" t="s">
        <v>97</v>
      </c>
      <c r="R1055" s="40">
        <v>2021</v>
      </c>
      <c r="S1055" s="40" t="s">
        <v>8</v>
      </c>
      <c r="T1055" s="40" t="s">
        <v>89</v>
      </c>
      <c r="U1055" s="40" t="s">
        <v>90</v>
      </c>
      <c r="V1055" s="40" t="s">
        <v>91</v>
      </c>
      <c r="W1055" s="40" t="s">
        <v>92</v>
      </c>
      <c r="X1055" s="40" t="s">
        <v>93</v>
      </c>
      <c r="Y1055" s="40" t="s">
        <v>96</v>
      </c>
      <c r="Z1055" s="40">
        <v>725</v>
      </c>
      <c r="AA1055" s="40">
        <v>1036.75</v>
      </c>
    </row>
    <row r="1056" spans="17:27" ht="18" customHeight="1" x14ac:dyDescent="0.25">
      <c r="Q1056" s="40" t="s">
        <v>95</v>
      </c>
      <c r="R1056" s="40">
        <v>2021</v>
      </c>
      <c r="S1056" s="40" t="s">
        <v>8</v>
      </c>
      <c r="T1056" s="40" t="s">
        <v>89</v>
      </c>
      <c r="U1056" s="40" t="s">
        <v>90</v>
      </c>
      <c r="V1056" s="40" t="s">
        <v>91</v>
      </c>
      <c r="W1056" s="40" t="s">
        <v>92</v>
      </c>
      <c r="X1056" s="40" t="s">
        <v>93</v>
      </c>
      <c r="Y1056" s="40" t="s">
        <v>96</v>
      </c>
      <c r="Z1056" s="40">
        <v>778</v>
      </c>
      <c r="AA1056" s="40">
        <v>1112.54</v>
      </c>
    </row>
    <row r="1057" spans="17:27" ht="18" customHeight="1" x14ac:dyDescent="0.25">
      <c r="Q1057" s="40" t="s">
        <v>88</v>
      </c>
      <c r="R1057" s="40">
        <v>2021</v>
      </c>
      <c r="S1057" s="40" t="s">
        <v>8</v>
      </c>
      <c r="T1057" s="40" t="s">
        <v>89</v>
      </c>
      <c r="U1057" s="40" t="s">
        <v>90</v>
      </c>
      <c r="V1057" s="40" t="s">
        <v>91</v>
      </c>
      <c r="W1057" s="40" t="s">
        <v>92</v>
      </c>
      <c r="X1057" s="40" t="s">
        <v>93</v>
      </c>
      <c r="Y1057" s="40" t="s">
        <v>94</v>
      </c>
      <c r="Z1057" s="40">
        <v>327</v>
      </c>
      <c r="AA1057" s="40">
        <v>467.61</v>
      </c>
    </row>
    <row r="1058" spans="17:27" ht="18" customHeight="1" x14ac:dyDescent="0.25">
      <c r="Q1058" s="40" t="s">
        <v>97</v>
      </c>
      <c r="R1058" s="40">
        <v>2021</v>
      </c>
      <c r="S1058" s="40" t="s">
        <v>8</v>
      </c>
      <c r="T1058" s="40" t="s">
        <v>89</v>
      </c>
      <c r="U1058" s="40" t="s">
        <v>90</v>
      </c>
      <c r="V1058" s="40" t="s">
        <v>91</v>
      </c>
      <c r="W1058" s="40" t="s">
        <v>92</v>
      </c>
      <c r="X1058" s="40" t="s">
        <v>93</v>
      </c>
      <c r="Y1058" s="40" t="s">
        <v>94</v>
      </c>
      <c r="Z1058" s="40">
        <v>321</v>
      </c>
      <c r="AA1058" s="40">
        <v>459.03</v>
      </c>
    </row>
    <row r="1059" spans="17:27" ht="18" customHeight="1" x14ac:dyDescent="0.25">
      <c r="Q1059" s="40" t="s">
        <v>88</v>
      </c>
      <c r="R1059" s="40">
        <v>2021</v>
      </c>
      <c r="S1059" s="40" t="s">
        <v>8</v>
      </c>
      <c r="T1059" s="40" t="s">
        <v>89</v>
      </c>
      <c r="U1059" s="40" t="s">
        <v>90</v>
      </c>
      <c r="V1059" s="40" t="s">
        <v>91</v>
      </c>
      <c r="W1059" s="40" t="s">
        <v>92</v>
      </c>
      <c r="X1059" s="40" t="s">
        <v>93</v>
      </c>
      <c r="Y1059" s="40" t="s">
        <v>94</v>
      </c>
      <c r="Z1059" s="40">
        <v>315</v>
      </c>
      <c r="AA1059" s="40">
        <v>450.45</v>
      </c>
    </row>
    <row r="1060" spans="17:27" ht="18" customHeight="1" x14ac:dyDescent="0.25">
      <c r="Q1060" s="40" t="s">
        <v>95</v>
      </c>
      <c r="R1060" s="40">
        <v>2021</v>
      </c>
      <c r="S1060" s="40" t="s">
        <v>8</v>
      </c>
      <c r="T1060" s="40" t="s">
        <v>89</v>
      </c>
      <c r="U1060" s="40" t="s">
        <v>90</v>
      </c>
      <c r="V1060" s="40" t="s">
        <v>91</v>
      </c>
      <c r="W1060" s="40" t="s">
        <v>92</v>
      </c>
      <c r="X1060" s="40" t="s">
        <v>93</v>
      </c>
      <c r="Y1060" s="40" t="s">
        <v>96</v>
      </c>
      <c r="Z1060" s="40">
        <v>147</v>
      </c>
      <c r="AA1060" s="40">
        <v>210.21</v>
      </c>
    </row>
    <row r="1061" spans="17:27" ht="18" customHeight="1" x14ac:dyDescent="0.25">
      <c r="Q1061" s="40" t="s">
        <v>88</v>
      </c>
      <c r="R1061" s="40">
        <v>2021</v>
      </c>
      <c r="S1061" s="40" t="s">
        <v>8</v>
      </c>
      <c r="T1061" s="40" t="s">
        <v>89</v>
      </c>
      <c r="U1061" s="40" t="s">
        <v>90</v>
      </c>
      <c r="V1061" s="40" t="s">
        <v>91</v>
      </c>
      <c r="W1061" s="40" t="s">
        <v>92</v>
      </c>
      <c r="X1061" s="40" t="s">
        <v>93</v>
      </c>
      <c r="Y1061" s="40" t="s">
        <v>96</v>
      </c>
      <c r="Z1061" s="40">
        <v>145</v>
      </c>
      <c r="AA1061" s="40">
        <v>207.35</v>
      </c>
    </row>
    <row r="1062" spans="17:27" ht="18" customHeight="1" x14ac:dyDescent="0.25">
      <c r="Q1062" s="40" t="s">
        <v>88</v>
      </c>
      <c r="R1062" s="40">
        <v>2021</v>
      </c>
      <c r="S1062" s="40" t="s">
        <v>8</v>
      </c>
      <c r="T1062" s="40" t="s">
        <v>89</v>
      </c>
      <c r="U1062" s="40" t="s">
        <v>90</v>
      </c>
      <c r="V1062" s="40" t="s">
        <v>91</v>
      </c>
      <c r="W1062" s="40" t="s">
        <v>92</v>
      </c>
      <c r="X1062" s="40" t="s">
        <v>93</v>
      </c>
      <c r="Y1062" s="40" t="s">
        <v>96</v>
      </c>
      <c r="Z1062" s="40">
        <v>193</v>
      </c>
      <c r="AA1062" s="40">
        <v>275.99</v>
      </c>
    </row>
    <row r="1063" spans="17:27" ht="18" customHeight="1" x14ac:dyDescent="0.25">
      <c r="Q1063" s="40" t="s">
        <v>97</v>
      </c>
      <c r="R1063" s="40">
        <v>2021</v>
      </c>
      <c r="S1063" s="40" t="s">
        <v>8</v>
      </c>
      <c r="T1063" s="40" t="s">
        <v>89</v>
      </c>
      <c r="U1063" s="40" t="s">
        <v>90</v>
      </c>
      <c r="V1063" s="40" t="s">
        <v>91</v>
      </c>
      <c r="W1063" s="40" t="s">
        <v>92</v>
      </c>
      <c r="X1063" s="40" t="s">
        <v>93</v>
      </c>
      <c r="Y1063" s="40" t="s">
        <v>94</v>
      </c>
      <c r="Z1063" s="40">
        <v>323</v>
      </c>
      <c r="AA1063" s="40">
        <v>461.89</v>
      </c>
    </row>
    <row r="1064" spans="17:27" ht="18" customHeight="1" x14ac:dyDescent="0.25">
      <c r="Q1064" s="40" t="s">
        <v>88</v>
      </c>
      <c r="R1064" s="40">
        <v>2021</v>
      </c>
      <c r="S1064" s="40" t="s">
        <v>8</v>
      </c>
      <c r="T1064" s="40" t="s">
        <v>89</v>
      </c>
      <c r="U1064" s="40" t="s">
        <v>90</v>
      </c>
      <c r="V1064" s="40" t="s">
        <v>91</v>
      </c>
      <c r="W1064" s="40" t="s">
        <v>92</v>
      </c>
      <c r="X1064" s="40" t="s">
        <v>93</v>
      </c>
      <c r="Y1064" s="40" t="s">
        <v>94</v>
      </c>
      <c r="Z1064" s="40">
        <v>317</v>
      </c>
      <c r="AA1064" s="40">
        <v>453.31</v>
      </c>
    </row>
    <row r="1065" spans="17:27" ht="18" customHeight="1" x14ac:dyDescent="0.25">
      <c r="Q1065" s="40" t="s">
        <v>97</v>
      </c>
      <c r="R1065" s="40">
        <v>2021</v>
      </c>
      <c r="S1065" s="40" t="s">
        <v>8</v>
      </c>
      <c r="T1065" s="40" t="s">
        <v>89</v>
      </c>
      <c r="U1065" s="40" t="s">
        <v>90</v>
      </c>
      <c r="V1065" s="40" t="s">
        <v>91</v>
      </c>
      <c r="W1065" s="40" t="s">
        <v>92</v>
      </c>
      <c r="X1065" s="40" t="s">
        <v>93</v>
      </c>
      <c r="Y1065" s="40" t="s">
        <v>96</v>
      </c>
      <c r="Z1065" s="40">
        <v>143</v>
      </c>
      <c r="AA1065" s="40">
        <v>204.49</v>
      </c>
    </row>
    <row r="1066" spans="17:27" ht="18" customHeight="1" x14ac:dyDescent="0.25">
      <c r="Q1066" s="40" t="s">
        <v>88</v>
      </c>
      <c r="R1066" s="40">
        <v>2021</v>
      </c>
      <c r="S1066" s="40" t="s">
        <v>8</v>
      </c>
      <c r="T1066" s="40" t="s">
        <v>89</v>
      </c>
      <c r="U1066" s="40" t="s">
        <v>90</v>
      </c>
      <c r="V1066" s="40" t="s">
        <v>91</v>
      </c>
      <c r="W1066" s="40" t="s">
        <v>92</v>
      </c>
      <c r="X1066" s="40" t="s">
        <v>93</v>
      </c>
      <c r="Y1066" s="40" t="s">
        <v>96</v>
      </c>
      <c r="Z1066" s="40">
        <v>191</v>
      </c>
      <c r="AA1066" s="40">
        <v>273.13</v>
      </c>
    </row>
    <row r="1067" spans="17:27" ht="18" customHeight="1" x14ac:dyDescent="0.25">
      <c r="Q1067" s="40" t="s">
        <v>97</v>
      </c>
      <c r="R1067" s="40">
        <v>2021</v>
      </c>
      <c r="S1067" s="40" t="s">
        <v>8</v>
      </c>
      <c r="T1067" s="40" t="s">
        <v>89</v>
      </c>
      <c r="U1067" s="40" t="s">
        <v>90</v>
      </c>
      <c r="V1067" s="40" t="s">
        <v>91</v>
      </c>
      <c r="W1067" s="40" t="s">
        <v>92</v>
      </c>
      <c r="X1067" s="40" t="s">
        <v>93</v>
      </c>
      <c r="Y1067" s="40" t="s">
        <v>96</v>
      </c>
      <c r="Z1067" s="40">
        <v>787</v>
      </c>
      <c r="AA1067" s="40">
        <v>1125.4099999999999</v>
      </c>
    </row>
    <row r="1068" spans="17:27" ht="18" customHeight="1" x14ac:dyDescent="0.25">
      <c r="Q1068" s="40" t="s">
        <v>95</v>
      </c>
      <c r="R1068" s="40">
        <v>2021</v>
      </c>
      <c r="S1068" s="40" t="s">
        <v>3</v>
      </c>
      <c r="T1068" s="40" t="s">
        <v>101</v>
      </c>
      <c r="U1068" s="40" t="s">
        <v>90</v>
      </c>
      <c r="V1068" s="40" t="s">
        <v>91</v>
      </c>
      <c r="W1068" s="40" t="s">
        <v>92</v>
      </c>
      <c r="X1068" s="40" t="s">
        <v>93</v>
      </c>
      <c r="Y1068" s="40" t="s">
        <v>94</v>
      </c>
      <c r="Z1068" s="40">
        <v>266</v>
      </c>
      <c r="AA1068" s="40">
        <v>380.38</v>
      </c>
    </row>
    <row r="1069" spans="17:27" ht="18" customHeight="1" x14ac:dyDescent="0.25">
      <c r="Q1069" s="40" t="s">
        <v>95</v>
      </c>
      <c r="R1069" s="40">
        <v>2021</v>
      </c>
      <c r="S1069" s="40" t="s">
        <v>3</v>
      </c>
      <c r="T1069" s="40" t="s">
        <v>101</v>
      </c>
      <c r="U1069" s="40" t="s">
        <v>90</v>
      </c>
      <c r="V1069" s="40" t="s">
        <v>91</v>
      </c>
      <c r="W1069" s="40" t="s">
        <v>92</v>
      </c>
      <c r="X1069" s="40" t="s">
        <v>93</v>
      </c>
      <c r="Y1069" s="40" t="s">
        <v>94</v>
      </c>
      <c r="Z1069" s="40">
        <v>314</v>
      </c>
      <c r="AA1069" s="40">
        <v>449.02</v>
      </c>
    </row>
    <row r="1070" spans="17:27" ht="18" customHeight="1" x14ac:dyDescent="0.25">
      <c r="Q1070" s="40" t="s">
        <v>88</v>
      </c>
      <c r="R1070" s="40">
        <v>2021</v>
      </c>
      <c r="S1070" s="40" t="s">
        <v>3</v>
      </c>
      <c r="T1070" s="40" t="s">
        <v>101</v>
      </c>
      <c r="U1070" s="40" t="s">
        <v>90</v>
      </c>
      <c r="V1070" s="40" t="s">
        <v>91</v>
      </c>
      <c r="W1070" s="40" t="s">
        <v>92</v>
      </c>
      <c r="X1070" s="40" t="s">
        <v>93</v>
      </c>
      <c r="Y1070" s="40" t="s">
        <v>94</v>
      </c>
      <c r="Z1070" s="40">
        <v>236</v>
      </c>
      <c r="AA1070" s="40">
        <v>337.48</v>
      </c>
    </row>
    <row r="1071" spans="17:27" ht="18" customHeight="1" x14ac:dyDescent="0.25">
      <c r="Q1071" s="40" t="s">
        <v>95</v>
      </c>
      <c r="R1071" s="40">
        <v>2021</v>
      </c>
      <c r="S1071" s="40" t="s">
        <v>3</v>
      </c>
      <c r="T1071" s="40" t="s">
        <v>101</v>
      </c>
      <c r="U1071" s="40" t="s">
        <v>90</v>
      </c>
      <c r="V1071" s="40" t="s">
        <v>91</v>
      </c>
      <c r="W1071" s="40" t="s">
        <v>92</v>
      </c>
      <c r="X1071" s="40" t="s">
        <v>93</v>
      </c>
      <c r="Y1071" s="40" t="s">
        <v>94</v>
      </c>
      <c r="Z1071" s="40">
        <v>310</v>
      </c>
      <c r="AA1071" s="40">
        <v>526.24</v>
      </c>
    </row>
    <row r="1072" spans="17:27" ht="18" customHeight="1" x14ac:dyDescent="0.25">
      <c r="Q1072" s="40" t="s">
        <v>97</v>
      </c>
      <c r="R1072" s="40">
        <v>2021</v>
      </c>
      <c r="S1072" s="40" t="s">
        <v>3</v>
      </c>
      <c r="T1072" s="40" t="s">
        <v>101</v>
      </c>
      <c r="U1072" s="40" t="s">
        <v>90</v>
      </c>
      <c r="V1072" s="40" t="s">
        <v>91</v>
      </c>
      <c r="W1072" s="40" t="s">
        <v>92</v>
      </c>
      <c r="X1072" s="40" t="s">
        <v>93</v>
      </c>
      <c r="Y1072" s="40" t="s">
        <v>94</v>
      </c>
      <c r="Z1072" s="40">
        <v>238</v>
      </c>
      <c r="AA1072" s="40">
        <v>526.24</v>
      </c>
    </row>
    <row r="1073" spans="17:27" ht="18" customHeight="1" x14ac:dyDescent="0.25">
      <c r="Q1073" s="40" t="s">
        <v>88</v>
      </c>
      <c r="R1073" s="40">
        <v>2021</v>
      </c>
      <c r="S1073" s="40" t="s">
        <v>3</v>
      </c>
      <c r="T1073" s="40" t="s">
        <v>101</v>
      </c>
      <c r="U1073" s="40" t="s">
        <v>90</v>
      </c>
      <c r="V1073" s="40" t="s">
        <v>91</v>
      </c>
      <c r="W1073" s="40" t="s">
        <v>92</v>
      </c>
      <c r="X1073" s="40" t="s">
        <v>93</v>
      </c>
      <c r="Y1073" s="40" t="s">
        <v>94</v>
      </c>
      <c r="Z1073" s="40">
        <v>1000</v>
      </c>
      <c r="AA1073" s="40">
        <v>1430</v>
      </c>
    </row>
    <row r="1074" spans="17:27" ht="18" customHeight="1" x14ac:dyDescent="0.25">
      <c r="Q1074" s="40" t="s">
        <v>98</v>
      </c>
      <c r="R1074" s="40">
        <v>2021</v>
      </c>
      <c r="S1074" s="40" t="s">
        <v>3</v>
      </c>
      <c r="T1074" s="40" t="s">
        <v>101</v>
      </c>
      <c r="U1074" s="40" t="s">
        <v>90</v>
      </c>
      <c r="V1074" s="40" t="s">
        <v>91</v>
      </c>
      <c r="W1074" s="40" t="s">
        <v>92</v>
      </c>
      <c r="X1074" s="40" t="s">
        <v>93</v>
      </c>
      <c r="Y1074" s="40" t="s">
        <v>94</v>
      </c>
      <c r="Z1074" s="40">
        <v>1033</v>
      </c>
      <c r="AA1074" s="40">
        <v>1477.19</v>
      </c>
    </row>
    <row r="1075" spans="17:27" ht="18" customHeight="1" x14ac:dyDescent="0.25">
      <c r="Q1075" s="40" t="s">
        <v>97</v>
      </c>
      <c r="R1075" s="40">
        <v>2021</v>
      </c>
      <c r="S1075" s="40" t="s">
        <v>3</v>
      </c>
      <c r="T1075" s="40" t="s">
        <v>101</v>
      </c>
      <c r="U1075" s="40" t="s">
        <v>90</v>
      </c>
      <c r="V1075" s="40" t="s">
        <v>91</v>
      </c>
      <c r="W1075" s="40" t="s">
        <v>92</v>
      </c>
      <c r="X1075" s="40" t="s">
        <v>93</v>
      </c>
      <c r="Y1075" s="40" t="s">
        <v>94</v>
      </c>
      <c r="Z1075" s="40">
        <v>240</v>
      </c>
      <c r="AA1075" s="40">
        <v>343.2</v>
      </c>
    </row>
    <row r="1076" spans="17:27" ht="18" customHeight="1" x14ac:dyDescent="0.25">
      <c r="Q1076" s="40" t="s">
        <v>97</v>
      </c>
      <c r="R1076" s="40">
        <v>2021</v>
      </c>
      <c r="S1076" s="40" t="s">
        <v>3</v>
      </c>
      <c r="T1076" s="40" t="s">
        <v>101</v>
      </c>
      <c r="U1076" s="40" t="s">
        <v>90</v>
      </c>
      <c r="V1076" s="40" t="s">
        <v>91</v>
      </c>
      <c r="W1076" s="40" t="s">
        <v>92</v>
      </c>
      <c r="X1076" s="40" t="s">
        <v>93</v>
      </c>
      <c r="Y1076" s="40" t="s">
        <v>94</v>
      </c>
      <c r="Z1076" s="40">
        <v>267</v>
      </c>
      <c r="AA1076" s="40">
        <v>381.81</v>
      </c>
    </row>
    <row r="1077" spans="17:27" ht="18" customHeight="1" x14ac:dyDescent="0.25">
      <c r="Q1077" s="40" t="s">
        <v>88</v>
      </c>
      <c r="R1077" s="40">
        <v>2021</v>
      </c>
      <c r="S1077" s="40" t="s">
        <v>3</v>
      </c>
      <c r="T1077" s="40" t="s">
        <v>101</v>
      </c>
      <c r="U1077" s="40" t="s">
        <v>90</v>
      </c>
      <c r="V1077" s="40" t="s">
        <v>91</v>
      </c>
      <c r="W1077" s="40" t="s">
        <v>92</v>
      </c>
      <c r="X1077" s="40" t="s">
        <v>93</v>
      </c>
      <c r="Y1077" s="40" t="s">
        <v>94</v>
      </c>
      <c r="Z1077" s="40">
        <v>237</v>
      </c>
      <c r="AA1077" s="40">
        <v>338.90999999999997</v>
      </c>
    </row>
    <row r="1078" spans="17:27" ht="18" customHeight="1" x14ac:dyDescent="0.25">
      <c r="Q1078" s="40" t="s">
        <v>97</v>
      </c>
      <c r="R1078" s="40">
        <v>2021</v>
      </c>
      <c r="S1078" s="40" t="s">
        <v>3</v>
      </c>
      <c r="T1078" s="40" t="s">
        <v>101</v>
      </c>
      <c r="U1078" s="40" t="s">
        <v>90</v>
      </c>
      <c r="V1078" s="40" t="s">
        <v>91</v>
      </c>
      <c r="W1078" s="40" t="s">
        <v>92</v>
      </c>
      <c r="X1078" s="40" t="s">
        <v>93</v>
      </c>
      <c r="Y1078" s="40" t="s">
        <v>94</v>
      </c>
      <c r="Z1078" s="40">
        <v>781</v>
      </c>
      <c r="AA1078" s="40">
        <v>1116.83</v>
      </c>
    </row>
    <row r="1079" spans="17:27" ht="18" customHeight="1" x14ac:dyDescent="0.25">
      <c r="Q1079" s="40" t="s">
        <v>88</v>
      </c>
      <c r="R1079" s="40">
        <v>2021</v>
      </c>
      <c r="S1079" s="40" t="s">
        <v>3</v>
      </c>
      <c r="T1079" s="40" t="s">
        <v>101</v>
      </c>
      <c r="U1079" s="40" t="s">
        <v>90</v>
      </c>
      <c r="V1079" s="40" t="s">
        <v>91</v>
      </c>
      <c r="W1079" s="40" t="s">
        <v>92</v>
      </c>
      <c r="X1079" s="40" t="s">
        <v>93</v>
      </c>
      <c r="Y1079" s="40" t="s">
        <v>94</v>
      </c>
      <c r="Z1079" s="40">
        <v>814</v>
      </c>
      <c r="AA1079" s="40">
        <v>1164.02</v>
      </c>
    </row>
    <row r="1080" spans="17:27" ht="18" customHeight="1" x14ac:dyDescent="0.25">
      <c r="Q1080" s="40" t="s">
        <v>88</v>
      </c>
      <c r="R1080" s="40">
        <v>2021</v>
      </c>
      <c r="S1080" s="40" t="s">
        <v>3</v>
      </c>
      <c r="T1080" s="40" t="s">
        <v>101</v>
      </c>
      <c r="U1080" s="40" t="s">
        <v>90</v>
      </c>
      <c r="V1080" s="40" t="s">
        <v>91</v>
      </c>
      <c r="W1080" s="40" t="s">
        <v>92</v>
      </c>
      <c r="X1080" s="40" t="s">
        <v>93</v>
      </c>
      <c r="Y1080" s="40" t="s">
        <v>94</v>
      </c>
      <c r="Z1080" s="40">
        <v>263</v>
      </c>
      <c r="AA1080" s="40">
        <v>376.09000000000003</v>
      </c>
    </row>
    <row r="1081" spans="17:27" ht="18" customHeight="1" x14ac:dyDescent="0.25">
      <c r="Q1081" s="40" t="s">
        <v>88</v>
      </c>
      <c r="R1081" s="40">
        <v>2021</v>
      </c>
      <c r="S1081" s="40" t="s">
        <v>3</v>
      </c>
      <c r="T1081" s="40" t="s">
        <v>101</v>
      </c>
      <c r="U1081" s="40" t="s">
        <v>90</v>
      </c>
      <c r="V1081" s="40" t="s">
        <v>91</v>
      </c>
      <c r="W1081" s="40" t="s">
        <v>92</v>
      </c>
      <c r="X1081" s="40" t="s">
        <v>93</v>
      </c>
      <c r="Y1081" s="40" t="s">
        <v>94</v>
      </c>
      <c r="Z1081" s="40">
        <v>311</v>
      </c>
      <c r="AA1081" s="40">
        <v>444.73</v>
      </c>
    </row>
    <row r="1082" spans="17:27" ht="18" customHeight="1" x14ac:dyDescent="0.25">
      <c r="Q1082" s="40" t="s">
        <v>95</v>
      </c>
      <c r="R1082" s="40">
        <v>2021</v>
      </c>
      <c r="S1082" s="40" t="s">
        <v>3</v>
      </c>
      <c r="T1082" s="40" t="s">
        <v>101</v>
      </c>
      <c r="U1082" s="40" t="s">
        <v>90</v>
      </c>
      <c r="V1082" s="40" t="s">
        <v>91</v>
      </c>
      <c r="W1082" s="40" t="s">
        <v>92</v>
      </c>
      <c r="X1082" s="40" t="s">
        <v>93</v>
      </c>
      <c r="Y1082" s="40" t="s">
        <v>94</v>
      </c>
      <c r="Z1082" s="40">
        <v>239</v>
      </c>
      <c r="AA1082" s="40">
        <v>341.77</v>
      </c>
    </row>
    <row r="1083" spans="17:27" ht="18" customHeight="1" x14ac:dyDescent="0.25">
      <c r="Q1083" s="40" t="s">
        <v>88</v>
      </c>
      <c r="R1083" s="40">
        <v>2021</v>
      </c>
      <c r="S1083" s="40" t="s">
        <v>7</v>
      </c>
      <c r="T1083" s="40" t="s">
        <v>101</v>
      </c>
      <c r="U1083" s="40" t="s">
        <v>90</v>
      </c>
      <c r="V1083" s="40" t="s">
        <v>91</v>
      </c>
      <c r="W1083" s="40" t="s">
        <v>92</v>
      </c>
      <c r="X1083" s="40" t="s">
        <v>93</v>
      </c>
      <c r="Y1083" s="40" t="s">
        <v>94</v>
      </c>
      <c r="Z1083" s="40">
        <v>242</v>
      </c>
      <c r="AA1083" s="40">
        <v>346.06</v>
      </c>
    </row>
    <row r="1084" spans="17:27" ht="18" customHeight="1" x14ac:dyDescent="0.25">
      <c r="Q1084" s="40" t="s">
        <v>99</v>
      </c>
      <c r="R1084" s="40">
        <v>2021</v>
      </c>
      <c r="S1084" s="40" t="s">
        <v>7</v>
      </c>
      <c r="T1084" s="40" t="s">
        <v>101</v>
      </c>
      <c r="U1084" s="40" t="s">
        <v>90</v>
      </c>
      <c r="V1084" s="40" t="s">
        <v>91</v>
      </c>
      <c r="W1084" s="40" t="s">
        <v>92</v>
      </c>
      <c r="X1084" s="40" t="s">
        <v>93</v>
      </c>
      <c r="Y1084" s="40" t="s">
        <v>94</v>
      </c>
      <c r="Z1084" s="40">
        <v>290</v>
      </c>
      <c r="AA1084" s="40">
        <v>414.7</v>
      </c>
    </row>
    <row r="1085" spans="17:27" ht="18" customHeight="1" x14ac:dyDescent="0.25">
      <c r="Q1085" s="40" t="s">
        <v>95</v>
      </c>
      <c r="R1085" s="40">
        <v>2021</v>
      </c>
      <c r="S1085" s="40" t="s">
        <v>7</v>
      </c>
      <c r="T1085" s="40" t="s">
        <v>89</v>
      </c>
      <c r="U1085" s="40" t="s">
        <v>90</v>
      </c>
      <c r="V1085" s="40" t="s">
        <v>91</v>
      </c>
      <c r="W1085" s="40" t="s">
        <v>92</v>
      </c>
      <c r="X1085" s="40" t="s">
        <v>93</v>
      </c>
      <c r="Y1085" s="40" t="s">
        <v>94</v>
      </c>
      <c r="Z1085" s="40">
        <v>218</v>
      </c>
      <c r="AA1085" s="40">
        <v>311.74</v>
      </c>
    </row>
    <row r="1086" spans="17:27" ht="18" customHeight="1" x14ac:dyDescent="0.25">
      <c r="Q1086" s="40" t="s">
        <v>95</v>
      </c>
      <c r="R1086" s="40">
        <v>2021</v>
      </c>
      <c r="S1086" s="40" t="s">
        <v>7</v>
      </c>
      <c r="T1086" s="40" t="s">
        <v>89</v>
      </c>
      <c r="U1086" s="40" t="s">
        <v>90</v>
      </c>
      <c r="V1086" s="40" t="s">
        <v>91</v>
      </c>
      <c r="W1086" s="40" t="s">
        <v>92</v>
      </c>
      <c r="X1086" s="40" t="s">
        <v>93</v>
      </c>
      <c r="Y1086" s="40" t="s">
        <v>94</v>
      </c>
      <c r="Z1086" s="40">
        <v>244</v>
      </c>
      <c r="AA1086" s="40">
        <v>526.24</v>
      </c>
    </row>
    <row r="1087" spans="17:27" ht="18" customHeight="1" x14ac:dyDescent="0.25">
      <c r="Q1087" s="40" t="s">
        <v>88</v>
      </c>
      <c r="R1087" s="40">
        <v>2021</v>
      </c>
      <c r="S1087" s="40" t="s">
        <v>7</v>
      </c>
      <c r="T1087" s="40" t="s">
        <v>89</v>
      </c>
      <c r="U1087" s="40" t="s">
        <v>90</v>
      </c>
      <c r="V1087" s="40" t="s">
        <v>91</v>
      </c>
      <c r="W1087" s="40" t="s">
        <v>92</v>
      </c>
      <c r="X1087" s="40" t="s">
        <v>93</v>
      </c>
      <c r="Y1087" s="40" t="s">
        <v>94</v>
      </c>
      <c r="Z1087" s="40">
        <v>292</v>
      </c>
      <c r="AA1087" s="40">
        <v>526.24</v>
      </c>
    </row>
    <row r="1088" spans="17:27" ht="18" customHeight="1" x14ac:dyDescent="0.25">
      <c r="Q1088" s="40" t="s">
        <v>95</v>
      </c>
      <c r="R1088" s="40">
        <v>2021</v>
      </c>
      <c r="S1088" s="40" t="s">
        <v>7</v>
      </c>
      <c r="T1088" s="40" t="s">
        <v>89</v>
      </c>
      <c r="U1088" s="40" t="s">
        <v>90</v>
      </c>
      <c r="V1088" s="40" t="s">
        <v>91</v>
      </c>
      <c r="W1088" s="40" t="s">
        <v>92</v>
      </c>
      <c r="X1088" s="40" t="s">
        <v>93</v>
      </c>
      <c r="Y1088" s="40" t="s">
        <v>94</v>
      </c>
      <c r="Z1088" s="40">
        <v>1003</v>
      </c>
      <c r="AA1088" s="40">
        <v>1434.29</v>
      </c>
    </row>
    <row r="1089" spans="17:27" ht="18" customHeight="1" x14ac:dyDescent="0.25">
      <c r="Q1089" s="40" t="s">
        <v>95</v>
      </c>
      <c r="R1089" s="40">
        <v>2021</v>
      </c>
      <c r="S1089" s="40" t="s">
        <v>7</v>
      </c>
      <c r="T1089" s="40" t="s">
        <v>89</v>
      </c>
      <c r="U1089" s="40" t="s">
        <v>90</v>
      </c>
      <c r="V1089" s="40" t="s">
        <v>91</v>
      </c>
      <c r="W1089" s="40" t="s">
        <v>92</v>
      </c>
      <c r="X1089" s="40" t="s">
        <v>93</v>
      </c>
      <c r="Y1089" s="40" t="s">
        <v>94</v>
      </c>
      <c r="Z1089" s="40">
        <v>1037</v>
      </c>
      <c r="AA1089" s="40">
        <v>1482.9099999999999</v>
      </c>
    </row>
    <row r="1090" spans="17:27" ht="18" customHeight="1" x14ac:dyDescent="0.25">
      <c r="Q1090" s="40" t="s">
        <v>88</v>
      </c>
      <c r="R1090" s="40">
        <v>2021</v>
      </c>
      <c r="S1090" s="40" t="s">
        <v>7</v>
      </c>
      <c r="T1090" s="40" t="s">
        <v>89</v>
      </c>
      <c r="U1090" s="40" t="s">
        <v>90</v>
      </c>
      <c r="V1090" s="40" t="s">
        <v>91</v>
      </c>
      <c r="W1090" s="40" t="s">
        <v>92</v>
      </c>
      <c r="X1090" s="40" t="s">
        <v>93</v>
      </c>
      <c r="Y1090" s="40" t="s">
        <v>94</v>
      </c>
      <c r="Z1090" s="40">
        <v>216</v>
      </c>
      <c r="AA1090" s="40">
        <v>308.88</v>
      </c>
    </row>
    <row r="1091" spans="17:27" ht="18" customHeight="1" x14ac:dyDescent="0.25">
      <c r="Q1091" s="40" t="s">
        <v>88</v>
      </c>
      <c r="R1091" s="40">
        <v>2021</v>
      </c>
      <c r="S1091" s="40" t="s">
        <v>7</v>
      </c>
      <c r="T1091" s="40" t="s">
        <v>89</v>
      </c>
      <c r="U1091" s="40" t="s">
        <v>90</v>
      </c>
      <c r="V1091" s="40" t="s">
        <v>91</v>
      </c>
      <c r="W1091" s="40" t="s">
        <v>92</v>
      </c>
      <c r="X1091" s="40" t="s">
        <v>93</v>
      </c>
      <c r="Y1091" s="40" t="s">
        <v>94</v>
      </c>
      <c r="Z1091" s="40">
        <v>243</v>
      </c>
      <c r="AA1091" s="40">
        <v>347.49</v>
      </c>
    </row>
    <row r="1092" spans="17:27" ht="18" customHeight="1" x14ac:dyDescent="0.25">
      <c r="Q1092" s="40" t="s">
        <v>88</v>
      </c>
      <c r="R1092" s="40">
        <v>2021</v>
      </c>
      <c r="S1092" s="40" t="s">
        <v>7</v>
      </c>
      <c r="T1092" s="40" t="s">
        <v>89</v>
      </c>
      <c r="U1092" s="40" t="s">
        <v>90</v>
      </c>
      <c r="V1092" s="40" t="s">
        <v>91</v>
      </c>
      <c r="W1092" s="40" t="s">
        <v>92</v>
      </c>
      <c r="X1092" s="40" t="s">
        <v>93</v>
      </c>
      <c r="Y1092" s="40" t="s">
        <v>94</v>
      </c>
      <c r="Z1092" s="40">
        <v>291</v>
      </c>
      <c r="AA1092" s="40">
        <v>416.13</v>
      </c>
    </row>
    <row r="1093" spans="17:27" ht="18" customHeight="1" x14ac:dyDescent="0.25">
      <c r="Q1093" s="40" t="s">
        <v>95</v>
      </c>
      <c r="R1093" s="40">
        <v>2021</v>
      </c>
      <c r="S1093" s="40" t="s">
        <v>7</v>
      </c>
      <c r="T1093" s="40" t="s">
        <v>89</v>
      </c>
      <c r="U1093" s="40" t="s">
        <v>90</v>
      </c>
      <c r="V1093" s="40" t="s">
        <v>91</v>
      </c>
      <c r="W1093" s="40" t="s">
        <v>92</v>
      </c>
      <c r="X1093" s="40" t="s">
        <v>93</v>
      </c>
      <c r="Y1093" s="40" t="s">
        <v>94</v>
      </c>
      <c r="Z1093" s="40">
        <v>219</v>
      </c>
      <c r="AA1093" s="40">
        <v>313.17</v>
      </c>
    </row>
    <row r="1094" spans="17:27" ht="18" customHeight="1" x14ac:dyDescent="0.25">
      <c r="Q1094" s="40" t="s">
        <v>88</v>
      </c>
      <c r="R1094" s="40">
        <v>2021</v>
      </c>
      <c r="S1094" s="40" t="s">
        <v>7</v>
      </c>
      <c r="T1094" s="40" t="s">
        <v>89</v>
      </c>
      <c r="U1094" s="40" t="s">
        <v>90</v>
      </c>
      <c r="V1094" s="40" t="s">
        <v>91</v>
      </c>
      <c r="W1094" s="40" t="s">
        <v>92</v>
      </c>
      <c r="X1094" s="40" t="s">
        <v>93</v>
      </c>
      <c r="Y1094" s="40" t="s">
        <v>94</v>
      </c>
      <c r="Z1094" s="40">
        <v>818</v>
      </c>
      <c r="AA1094" s="40">
        <v>1169.74</v>
      </c>
    </row>
    <row r="1095" spans="17:27" ht="18" customHeight="1" x14ac:dyDescent="0.25">
      <c r="Q1095" s="40" t="s">
        <v>95</v>
      </c>
      <c r="R1095" s="40">
        <v>2021</v>
      </c>
      <c r="S1095" s="40" t="s">
        <v>7</v>
      </c>
      <c r="T1095" s="40" t="s">
        <v>89</v>
      </c>
      <c r="U1095" s="40" t="s">
        <v>90</v>
      </c>
      <c r="V1095" s="40" t="s">
        <v>91</v>
      </c>
      <c r="W1095" s="40" t="s">
        <v>92</v>
      </c>
      <c r="X1095" s="40" t="s">
        <v>93</v>
      </c>
      <c r="Y1095" s="40" t="s">
        <v>94</v>
      </c>
      <c r="Z1095" s="40">
        <v>871</v>
      </c>
      <c r="AA1095" s="40">
        <v>1245.53</v>
      </c>
    </row>
    <row r="1096" spans="17:27" ht="18" customHeight="1" x14ac:dyDescent="0.25">
      <c r="Q1096" s="40" t="s">
        <v>95</v>
      </c>
      <c r="R1096" s="40">
        <v>2021</v>
      </c>
      <c r="S1096" s="40" t="s">
        <v>7</v>
      </c>
      <c r="T1096" s="40" t="s">
        <v>89</v>
      </c>
      <c r="U1096" s="40" t="s">
        <v>90</v>
      </c>
      <c r="V1096" s="40" t="s">
        <v>91</v>
      </c>
      <c r="W1096" s="40" t="s">
        <v>92</v>
      </c>
      <c r="X1096" s="40" t="s">
        <v>93</v>
      </c>
      <c r="Y1096" s="40" t="s">
        <v>94</v>
      </c>
      <c r="Z1096" s="40">
        <v>245</v>
      </c>
      <c r="AA1096" s="40">
        <v>350.35</v>
      </c>
    </row>
    <row r="1097" spans="17:27" ht="18" customHeight="1" x14ac:dyDescent="0.25">
      <c r="Q1097" s="40" t="s">
        <v>88</v>
      </c>
      <c r="R1097" s="40">
        <v>2021</v>
      </c>
      <c r="S1097" s="40" t="s">
        <v>7</v>
      </c>
      <c r="T1097" s="40" t="s">
        <v>89</v>
      </c>
      <c r="U1097" s="40" t="s">
        <v>90</v>
      </c>
      <c r="V1097" s="40" t="s">
        <v>91</v>
      </c>
      <c r="W1097" s="40" t="s">
        <v>92</v>
      </c>
      <c r="X1097" s="40" t="s">
        <v>93</v>
      </c>
      <c r="Y1097" s="40" t="s">
        <v>94</v>
      </c>
      <c r="Z1097" s="40">
        <v>293</v>
      </c>
      <c r="AA1097" s="40">
        <v>418.99</v>
      </c>
    </row>
    <row r="1098" spans="17:27" ht="18" customHeight="1" x14ac:dyDescent="0.25">
      <c r="Q1098" s="40" t="s">
        <v>88</v>
      </c>
      <c r="R1098" s="40">
        <v>2021</v>
      </c>
      <c r="S1098" s="40" t="s">
        <v>7</v>
      </c>
      <c r="T1098" s="40" t="s">
        <v>89</v>
      </c>
      <c r="U1098" s="40" t="s">
        <v>90</v>
      </c>
      <c r="V1098" s="40" t="s">
        <v>91</v>
      </c>
      <c r="W1098" s="40" t="s">
        <v>92</v>
      </c>
      <c r="X1098" s="40" t="s">
        <v>93</v>
      </c>
      <c r="Y1098" s="40" t="s">
        <v>94</v>
      </c>
      <c r="Z1098" s="40">
        <v>215</v>
      </c>
      <c r="AA1098" s="40">
        <v>307.45</v>
      </c>
    </row>
    <row r="1099" spans="17:27" ht="18" customHeight="1" x14ac:dyDescent="0.25">
      <c r="Q1099" s="40" t="s">
        <v>88</v>
      </c>
      <c r="R1099" s="40">
        <v>2021</v>
      </c>
      <c r="S1099" s="40" t="s">
        <v>11</v>
      </c>
      <c r="T1099" s="40" t="s">
        <v>89</v>
      </c>
      <c r="U1099" s="40" t="s">
        <v>90</v>
      </c>
      <c r="V1099" s="40" t="s">
        <v>91</v>
      </c>
      <c r="W1099" s="40" t="s">
        <v>92</v>
      </c>
      <c r="X1099" s="40" t="s">
        <v>93</v>
      </c>
      <c r="Y1099" s="40" t="s">
        <v>96</v>
      </c>
      <c r="Z1099" s="40">
        <v>248</v>
      </c>
      <c r="AA1099" s="40">
        <v>354.64</v>
      </c>
    </row>
    <row r="1100" spans="17:27" ht="18" customHeight="1" x14ac:dyDescent="0.25">
      <c r="Q1100" s="40" t="s">
        <v>98</v>
      </c>
      <c r="R1100" s="40">
        <v>2021</v>
      </c>
      <c r="S1100" s="40" t="s">
        <v>11</v>
      </c>
      <c r="T1100" s="40" t="s">
        <v>89</v>
      </c>
      <c r="U1100" s="40" t="s">
        <v>90</v>
      </c>
      <c r="V1100" s="40" t="s">
        <v>91</v>
      </c>
      <c r="W1100" s="40" t="s">
        <v>92</v>
      </c>
      <c r="X1100" s="40" t="s">
        <v>93</v>
      </c>
      <c r="Y1100" s="40" t="s">
        <v>96</v>
      </c>
      <c r="Z1100" s="40">
        <v>242</v>
      </c>
      <c r="AA1100" s="40">
        <v>346.06</v>
      </c>
    </row>
    <row r="1101" spans="17:27" ht="18" customHeight="1" x14ac:dyDescent="0.25">
      <c r="Q1101" s="40" t="s">
        <v>95</v>
      </c>
      <c r="R1101" s="40">
        <v>2021</v>
      </c>
      <c r="S1101" s="40" t="s">
        <v>11</v>
      </c>
      <c r="T1101" s="40" t="s">
        <v>89</v>
      </c>
      <c r="U1101" s="40" t="s">
        <v>90</v>
      </c>
      <c r="V1101" s="40" t="s">
        <v>91</v>
      </c>
      <c r="W1101" s="40" t="s">
        <v>92</v>
      </c>
      <c r="X1101" s="40" t="s">
        <v>93</v>
      </c>
      <c r="Y1101" s="40" t="s">
        <v>96</v>
      </c>
      <c r="Z1101" s="40">
        <v>236</v>
      </c>
      <c r="AA1101" s="40">
        <v>337.48</v>
      </c>
    </row>
    <row r="1102" spans="17:27" ht="18" customHeight="1" x14ac:dyDescent="0.25">
      <c r="Q1102" s="40" t="s">
        <v>95</v>
      </c>
      <c r="R1102" s="40">
        <v>2021</v>
      </c>
      <c r="S1102" s="40" t="s">
        <v>11</v>
      </c>
      <c r="T1102" s="40" t="s">
        <v>89</v>
      </c>
      <c r="U1102" s="40" t="s">
        <v>90</v>
      </c>
      <c r="V1102" s="40" t="s">
        <v>91</v>
      </c>
      <c r="W1102" s="40" t="s">
        <v>92</v>
      </c>
      <c r="X1102" s="40" t="s">
        <v>93</v>
      </c>
      <c r="Y1102" s="40" t="s">
        <v>94</v>
      </c>
      <c r="Z1102" s="40">
        <v>224</v>
      </c>
      <c r="AA1102" s="40">
        <v>320.32</v>
      </c>
    </row>
    <row r="1103" spans="17:27" ht="18" customHeight="1" x14ac:dyDescent="0.25">
      <c r="Q1103" s="40" t="s">
        <v>88</v>
      </c>
      <c r="R1103" s="40">
        <v>2021</v>
      </c>
      <c r="S1103" s="40" t="s">
        <v>11</v>
      </c>
      <c r="T1103" s="40" t="s">
        <v>89</v>
      </c>
      <c r="U1103" s="40" t="s">
        <v>90</v>
      </c>
      <c r="V1103" s="40" t="s">
        <v>91</v>
      </c>
      <c r="W1103" s="40" t="s">
        <v>92</v>
      </c>
      <c r="X1103" s="40" t="s">
        <v>93</v>
      </c>
      <c r="Y1103" s="40" t="s">
        <v>94</v>
      </c>
      <c r="Z1103" s="40">
        <v>250</v>
      </c>
      <c r="AA1103" s="40">
        <v>357.5</v>
      </c>
    </row>
    <row r="1104" spans="17:27" ht="18" customHeight="1" x14ac:dyDescent="0.25">
      <c r="Q1104" s="40" t="s">
        <v>97</v>
      </c>
      <c r="R1104" s="40">
        <v>2021</v>
      </c>
      <c r="S1104" s="40" t="s">
        <v>11</v>
      </c>
      <c r="T1104" s="40" t="s">
        <v>89</v>
      </c>
      <c r="U1104" s="40" t="s">
        <v>90</v>
      </c>
      <c r="V1104" s="40" t="s">
        <v>91</v>
      </c>
      <c r="W1104" s="40" t="s">
        <v>92</v>
      </c>
      <c r="X1104" s="40" t="s">
        <v>93</v>
      </c>
      <c r="Y1104" s="40" t="s">
        <v>94</v>
      </c>
      <c r="Z1104" s="40">
        <v>244</v>
      </c>
      <c r="AA1104" s="40">
        <v>348.92</v>
      </c>
    </row>
    <row r="1105" spans="17:27" ht="18" customHeight="1" x14ac:dyDescent="0.25">
      <c r="Q1105" s="40" t="s">
        <v>97</v>
      </c>
      <c r="R1105" s="40">
        <v>2021</v>
      </c>
      <c r="S1105" s="40" t="s">
        <v>11</v>
      </c>
      <c r="T1105" s="40" t="s">
        <v>89</v>
      </c>
      <c r="U1105" s="40" t="s">
        <v>90</v>
      </c>
      <c r="V1105" s="40" t="s">
        <v>91</v>
      </c>
      <c r="W1105" s="40" t="s">
        <v>92</v>
      </c>
      <c r="X1105" s="40" t="s">
        <v>93</v>
      </c>
      <c r="Y1105" s="40" t="s">
        <v>94</v>
      </c>
      <c r="Z1105" s="40">
        <v>238</v>
      </c>
      <c r="AA1105" s="40">
        <v>340.34000000000003</v>
      </c>
    </row>
    <row r="1106" spans="17:27" ht="18" customHeight="1" x14ac:dyDescent="0.25">
      <c r="Q1106" s="40" t="s">
        <v>95</v>
      </c>
      <c r="R1106" s="40">
        <v>2021</v>
      </c>
      <c r="S1106" s="40" t="s">
        <v>11</v>
      </c>
      <c r="T1106" s="40" t="s">
        <v>89</v>
      </c>
      <c r="U1106" s="40" t="s">
        <v>90</v>
      </c>
      <c r="V1106" s="40" t="s">
        <v>91</v>
      </c>
      <c r="W1106" s="40" t="s">
        <v>92</v>
      </c>
      <c r="X1106" s="40" t="s">
        <v>93</v>
      </c>
      <c r="Y1106" s="40" t="s">
        <v>94</v>
      </c>
      <c r="Z1106" s="40">
        <v>220</v>
      </c>
      <c r="AA1106" s="40">
        <v>526.24</v>
      </c>
    </row>
    <row r="1107" spans="17:27" ht="18" customHeight="1" x14ac:dyDescent="0.25">
      <c r="Q1107" s="40" t="s">
        <v>95</v>
      </c>
      <c r="R1107" s="40">
        <v>2021</v>
      </c>
      <c r="S1107" s="40" t="s">
        <v>11</v>
      </c>
      <c r="T1107" s="40" t="s">
        <v>89</v>
      </c>
      <c r="U1107" s="40" t="s">
        <v>90</v>
      </c>
      <c r="V1107" s="40" t="s">
        <v>91</v>
      </c>
      <c r="W1107" s="40" t="s">
        <v>92</v>
      </c>
      <c r="X1107" s="40" t="s">
        <v>93</v>
      </c>
      <c r="Y1107" s="40" t="s">
        <v>94</v>
      </c>
      <c r="Z1107" s="40">
        <v>268</v>
      </c>
      <c r="AA1107" s="40">
        <v>526.24</v>
      </c>
    </row>
    <row r="1108" spans="17:27" ht="18" customHeight="1" x14ac:dyDescent="0.25">
      <c r="Q1108" s="40" t="s">
        <v>95</v>
      </c>
      <c r="R1108" s="40">
        <v>2021</v>
      </c>
      <c r="S1108" s="40" t="s">
        <v>11</v>
      </c>
      <c r="T1108" s="40" t="s">
        <v>89</v>
      </c>
      <c r="U1108" s="40" t="s">
        <v>90</v>
      </c>
      <c r="V1108" s="40" t="s">
        <v>91</v>
      </c>
      <c r="W1108" s="40" t="s">
        <v>92</v>
      </c>
      <c r="X1108" s="40" t="s">
        <v>93</v>
      </c>
      <c r="Y1108" s="40" t="s">
        <v>94</v>
      </c>
      <c r="Z1108" s="40">
        <v>1007</v>
      </c>
      <c r="AA1108" s="40">
        <v>1440.01</v>
      </c>
    </row>
    <row r="1109" spans="17:27" ht="18" customHeight="1" x14ac:dyDescent="0.25">
      <c r="Q1109" s="40" t="s">
        <v>95</v>
      </c>
      <c r="R1109" s="40">
        <v>2021</v>
      </c>
      <c r="S1109" s="40" t="s">
        <v>11</v>
      </c>
      <c r="T1109" s="40" t="s">
        <v>89</v>
      </c>
      <c r="U1109" s="40" t="s">
        <v>90</v>
      </c>
      <c r="V1109" s="40" t="s">
        <v>91</v>
      </c>
      <c r="W1109" s="40" t="s">
        <v>92</v>
      </c>
      <c r="X1109" s="40" t="s">
        <v>93</v>
      </c>
      <c r="Y1109" s="40" t="s">
        <v>94</v>
      </c>
      <c r="Z1109" s="40">
        <v>1040</v>
      </c>
      <c r="AA1109" s="40">
        <v>1487.2</v>
      </c>
    </row>
    <row r="1110" spans="17:27" ht="18" customHeight="1" x14ac:dyDescent="0.25">
      <c r="Q1110" s="40" t="s">
        <v>88</v>
      </c>
      <c r="R1110" s="40">
        <v>2021</v>
      </c>
      <c r="S1110" s="40" t="s">
        <v>11</v>
      </c>
      <c r="T1110" s="40" t="s">
        <v>89</v>
      </c>
      <c r="U1110" s="40" t="s">
        <v>90</v>
      </c>
      <c r="V1110" s="40" t="s">
        <v>91</v>
      </c>
      <c r="W1110" s="40" t="s">
        <v>92</v>
      </c>
      <c r="X1110" s="40" t="s">
        <v>93</v>
      </c>
      <c r="Y1110" s="40" t="s">
        <v>94</v>
      </c>
      <c r="Z1110" s="40">
        <v>225</v>
      </c>
      <c r="AA1110" s="40">
        <v>321.75</v>
      </c>
    </row>
    <row r="1111" spans="17:27" ht="18" customHeight="1" x14ac:dyDescent="0.25">
      <c r="Q1111" s="40" t="s">
        <v>88</v>
      </c>
      <c r="R1111" s="40">
        <v>2021</v>
      </c>
      <c r="S1111" s="40" t="s">
        <v>11</v>
      </c>
      <c r="T1111" s="40" t="s">
        <v>89</v>
      </c>
      <c r="U1111" s="40" t="s">
        <v>90</v>
      </c>
      <c r="V1111" s="40" t="s">
        <v>91</v>
      </c>
      <c r="W1111" s="40" t="s">
        <v>92</v>
      </c>
      <c r="X1111" s="40" t="s">
        <v>93</v>
      </c>
      <c r="Y1111" s="40" t="s">
        <v>94</v>
      </c>
      <c r="Z1111" s="40">
        <v>267</v>
      </c>
      <c r="AA1111" s="40">
        <v>381.81</v>
      </c>
    </row>
    <row r="1112" spans="17:27" ht="18" customHeight="1" x14ac:dyDescent="0.25">
      <c r="Q1112" s="40" t="s">
        <v>95</v>
      </c>
      <c r="R1112" s="40">
        <v>2021</v>
      </c>
      <c r="S1112" s="40" t="s">
        <v>11</v>
      </c>
      <c r="T1112" s="40" t="s">
        <v>89</v>
      </c>
      <c r="U1112" s="40" t="s">
        <v>90</v>
      </c>
      <c r="V1112" s="40" t="s">
        <v>91</v>
      </c>
      <c r="W1112" s="40" t="s">
        <v>92</v>
      </c>
      <c r="X1112" s="40" t="s">
        <v>93</v>
      </c>
      <c r="Y1112" s="40" t="s">
        <v>94</v>
      </c>
      <c r="Z1112" s="40">
        <v>247</v>
      </c>
      <c r="AA1112" s="40">
        <v>353.21</v>
      </c>
    </row>
    <row r="1113" spans="17:27" ht="18" customHeight="1" x14ac:dyDescent="0.25">
      <c r="Q1113" s="40" t="s">
        <v>95</v>
      </c>
      <c r="R1113" s="40">
        <v>2021</v>
      </c>
      <c r="S1113" s="40" t="s">
        <v>11</v>
      </c>
      <c r="T1113" s="40" t="s">
        <v>89</v>
      </c>
      <c r="U1113" s="40" t="s">
        <v>90</v>
      </c>
      <c r="V1113" s="40" t="s">
        <v>91</v>
      </c>
      <c r="W1113" s="40" t="s">
        <v>92</v>
      </c>
      <c r="X1113" s="40" t="s">
        <v>93</v>
      </c>
      <c r="Y1113" s="40" t="s">
        <v>94</v>
      </c>
      <c r="Z1113" s="40">
        <v>241</v>
      </c>
      <c r="AA1113" s="40">
        <v>344.63</v>
      </c>
    </row>
    <row r="1114" spans="17:27" ht="18" customHeight="1" x14ac:dyDescent="0.25">
      <c r="Q1114" s="40" t="s">
        <v>95</v>
      </c>
      <c r="R1114" s="40">
        <v>2021</v>
      </c>
      <c r="S1114" s="40" t="s">
        <v>11</v>
      </c>
      <c r="T1114" s="40" t="s">
        <v>89</v>
      </c>
      <c r="U1114" s="40" t="s">
        <v>90</v>
      </c>
      <c r="V1114" s="40" t="s">
        <v>91</v>
      </c>
      <c r="W1114" s="40" t="s">
        <v>92</v>
      </c>
      <c r="X1114" s="40" t="s">
        <v>93</v>
      </c>
      <c r="Y1114" s="40" t="s">
        <v>94</v>
      </c>
      <c r="Z1114" s="40">
        <v>235</v>
      </c>
      <c r="AA1114" s="40">
        <v>336.05</v>
      </c>
    </row>
    <row r="1115" spans="17:27" ht="18" customHeight="1" x14ac:dyDescent="0.25">
      <c r="Q1115" s="40" t="s">
        <v>97</v>
      </c>
      <c r="R1115" s="40">
        <v>2021</v>
      </c>
      <c r="S1115" s="40" t="s">
        <v>11</v>
      </c>
      <c r="T1115" s="40" t="s">
        <v>89</v>
      </c>
      <c r="U1115" s="40" t="s">
        <v>90</v>
      </c>
      <c r="V1115" s="40" t="s">
        <v>91</v>
      </c>
      <c r="W1115" s="40" t="s">
        <v>92</v>
      </c>
      <c r="X1115" s="40" t="s">
        <v>93</v>
      </c>
      <c r="Y1115" s="40" t="s">
        <v>94</v>
      </c>
      <c r="Z1115" s="40">
        <v>788</v>
      </c>
      <c r="AA1115" s="40">
        <v>1126.8399999999999</v>
      </c>
    </row>
    <row r="1116" spans="17:27" ht="18" customHeight="1" x14ac:dyDescent="0.25">
      <c r="Q1116" s="40" t="s">
        <v>95</v>
      </c>
      <c r="R1116" s="40">
        <v>2021</v>
      </c>
      <c r="S1116" s="40" t="s">
        <v>11</v>
      </c>
      <c r="T1116" s="40" t="s">
        <v>89</v>
      </c>
      <c r="U1116" s="40" t="s">
        <v>90</v>
      </c>
      <c r="V1116" s="40" t="s">
        <v>91</v>
      </c>
      <c r="W1116" s="40" t="s">
        <v>92</v>
      </c>
      <c r="X1116" s="40" t="s">
        <v>93</v>
      </c>
      <c r="Y1116" s="40" t="s">
        <v>94</v>
      </c>
      <c r="Z1116" s="40">
        <v>821</v>
      </c>
      <c r="AA1116" s="40">
        <v>1174.03</v>
      </c>
    </row>
    <row r="1117" spans="17:27" ht="18" customHeight="1" x14ac:dyDescent="0.25">
      <c r="Q1117" s="40" t="s">
        <v>88</v>
      </c>
      <c r="R1117" s="40">
        <v>2021</v>
      </c>
      <c r="S1117" s="40" t="s">
        <v>11</v>
      </c>
      <c r="T1117" s="40" t="s">
        <v>89</v>
      </c>
      <c r="U1117" s="40" t="s">
        <v>90</v>
      </c>
      <c r="V1117" s="40" t="s">
        <v>91</v>
      </c>
      <c r="W1117" s="40" t="s">
        <v>92</v>
      </c>
      <c r="X1117" s="40" t="s">
        <v>93</v>
      </c>
      <c r="Y1117" s="40" t="s">
        <v>96</v>
      </c>
      <c r="Z1117" s="40">
        <v>245</v>
      </c>
      <c r="AA1117" s="40">
        <v>350.35</v>
      </c>
    </row>
    <row r="1118" spans="17:27" ht="18" customHeight="1" x14ac:dyDescent="0.25">
      <c r="Q1118" s="40" t="s">
        <v>88</v>
      </c>
      <c r="R1118" s="40">
        <v>2021</v>
      </c>
      <c r="S1118" s="40" t="s">
        <v>11</v>
      </c>
      <c r="T1118" s="40" t="s">
        <v>89</v>
      </c>
      <c r="U1118" s="40" t="s">
        <v>90</v>
      </c>
      <c r="V1118" s="40" t="s">
        <v>91</v>
      </c>
      <c r="W1118" s="40" t="s">
        <v>92</v>
      </c>
      <c r="X1118" s="40" t="s">
        <v>93</v>
      </c>
      <c r="Y1118" s="40" t="s">
        <v>96</v>
      </c>
      <c r="Z1118" s="40">
        <v>239</v>
      </c>
      <c r="AA1118" s="40">
        <v>341.77</v>
      </c>
    </row>
    <row r="1119" spans="17:27" ht="18" customHeight="1" x14ac:dyDescent="0.25">
      <c r="Q1119" s="40" t="s">
        <v>97</v>
      </c>
      <c r="R1119" s="40">
        <v>2021</v>
      </c>
      <c r="S1119" s="40" t="s">
        <v>11</v>
      </c>
      <c r="T1119" s="40" t="s">
        <v>89</v>
      </c>
      <c r="U1119" s="40" t="s">
        <v>90</v>
      </c>
      <c r="V1119" s="40" t="s">
        <v>91</v>
      </c>
      <c r="W1119" s="40" t="s">
        <v>92</v>
      </c>
      <c r="X1119" s="40" t="s">
        <v>93</v>
      </c>
      <c r="Y1119" s="40" t="s">
        <v>94</v>
      </c>
      <c r="Z1119" s="40">
        <v>221</v>
      </c>
      <c r="AA1119" s="40">
        <v>316.02999999999997</v>
      </c>
    </row>
    <row r="1120" spans="17:27" ht="18" customHeight="1" x14ac:dyDescent="0.25">
      <c r="Q1120" s="40" t="s">
        <v>88</v>
      </c>
      <c r="R1120" s="40">
        <v>2021</v>
      </c>
      <c r="S1120" s="40" t="s">
        <v>11</v>
      </c>
      <c r="T1120" s="40" t="s">
        <v>89</v>
      </c>
      <c r="U1120" s="40" t="s">
        <v>90</v>
      </c>
      <c r="V1120" s="40" t="s">
        <v>91</v>
      </c>
      <c r="W1120" s="40" t="s">
        <v>92</v>
      </c>
      <c r="X1120" s="40" t="s">
        <v>93</v>
      </c>
      <c r="Y1120" s="40" t="s">
        <v>94</v>
      </c>
      <c r="Z1120" s="40">
        <v>269</v>
      </c>
      <c r="AA1120" s="40">
        <v>384.67</v>
      </c>
    </row>
    <row r="1121" spans="17:27" ht="18" customHeight="1" x14ac:dyDescent="0.25">
      <c r="Q1121" s="40" t="s">
        <v>88</v>
      </c>
      <c r="R1121" s="40">
        <v>2021</v>
      </c>
      <c r="S1121" s="40" t="s">
        <v>1</v>
      </c>
      <c r="T1121" s="40" t="s">
        <v>89</v>
      </c>
      <c r="U1121" s="40" t="s">
        <v>90</v>
      </c>
      <c r="V1121" s="40" t="s">
        <v>91</v>
      </c>
      <c r="W1121" s="40" t="s">
        <v>92</v>
      </c>
      <c r="X1121" s="40" t="s">
        <v>93</v>
      </c>
      <c r="Y1121" s="40" t="s">
        <v>94</v>
      </c>
      <c r="Z1121" s="40">
        <v>278</v>
      </c>
      <c r="AA1121" s="40">
        <v>397.53999999999996</v>
      </c>
    </row>
    <row r="1122" spans="17:27" ht="18" customHeight="1" x14ac:dyDescent="0.25">
      <c r="Q1122" s="40" t="s">
        <v>95</v>
      </c>
      <c r="R1122" s="40">
        <v>2021</v>
      </c>
      <c r="S1122" s="40" t="s">
        <v>1</v>
      </c>
      <c r="T1122" s="40" t="s">
        <v>89</v>
      </c>
      <c r="U1122" s="40" t="s">
        <v>90</v>
      </c>
      <c r="V1122" s="40" t="s">
        <v>91</v>
      </c>
      <c r="W1122" s="40" t="s">
        <v>92</v>
      </c>
      <c r="X1122" s="40" t="s">
        <v>93</v>
      </c>
      <c r="Y1122" s="40" t="s">
        <v>94</v>
      </c>
      <c r="Z1122" s="40">
        <v>320</v>
      </c>
      <c r="AA1122" s="40">
        <v>457.6</v>
      </c>
    </row>
    <row r="1123" spans="17:27" ht="18" customHeight="1" x14ac:dyDescent="0.25">
      <c r="Q1123" s="40" t="s">
        <v>95</v>
      </c>
      <c r="R1123" s="40">
        <v>2021</v>
      </c>
      <c r="S1123" s="40" t="s">
        <v>1</v>
      </c>
      <c r="T1123" s="40" t="s">
        <v>89</v>
      </c>
      <c r="U1123" s="40" t="s">
        <v>90</v>
      </c>
      <c r="V1123" s="40" t="s">
        <v>91</v>
      </c>
      <c r="W1123" s="40" t="s">
        <v>92</v>
      </c>
      <c r="X1123" s="40" t="s">
        <v>93</v>
      </c>
      <c r="Y1123" s="40" t="s">
        <v>94</v>
      </c>
      <c r="Z1123" s="40">
        <v>248</v>
      </c>
      <c r="AA1123" s="40">
        <v>354.64</v>
      </c>
    </row>
    <row r="1124" spans="17:27" ht="18" customHeight="1" x14ac:dyDescent="0.25">
      <c r="Q1124" s="40" t="s">
        <v>88</v>
      </c>
      <c r="R1124" s="40">
        <v>2021</v>
      </c>
      <c r="S1124" s="40" t="s">
        <v>1</v>
      </c>
      <c r="T1124" s="40" t="s">
        <v>89</v>
      </c>
      <c r="U1124" s="40" t="s">
        <v>90</v>
      </c>
      <c r="V1124" s="40" t="s">
        <v>91</v>
      </c>
      <c r="W1124" s="40" t="s">
        <v>92</v>
      </c>
      <c r="X1124" s="40" t="s">
        <v>93</v>
      </c>
      <c r="Y1124" s="40" t="s">
        <v>94</v>
      </c>
      <c r="Z1124" s="40">
        <v>274</v>
      </c>
      <c r="AA1124" s="40">
        <v>526.24</v>
      </c>
    </row>
    <row r="1125" spans="17:27" ht="18" customHeight="1" x14ac:dyDescent="0.25">
      <c r="Q1125" s="40" t="s">
        <v>95</v>
      </c>
      <c r="R1125" s="40">
        <v>2021</v>
      </c>
      <c r="S1125" s="40" t="s">
        <v>1</v>
      </c>
      <c r="T1125" s="40" t="s">
        <v>89</v>
      </c>
      <c r="U1125" s="40" t="s">
        <v>90</v>
      </c>
      <c r="V1125" s="40" t="s">
        <v>91</v>
      </c>
      <c r="W1125" s="40" t="s">
        <v>92</v>
      </c>
      <c r="X1125" s="40" t="s">
        <v>93</v>
      </c>
      <c r="Y1125" s="40" t="s">
        <v>94</v>
      </c>
      <c r="Z1125" s="40">
        <v>322</v>
      </c>
      <c r="AA1125" s="40">
        <v>526.24</v>
      </c>
    </row>
    <row r="1126" spans="17:27" ht="18" customHeight="1" x14ac:dyDescent="0.25">
      <c r="Q1126" s="40" t="s">
        <v>95</v>
      </c>
      <c r="R1126" s="40">
        <v>2021</v>
      </c>
      <c r="S1126" s="40" t="s">
        <v>1</v>
      </c>
      <c r="T1126" s="40" t="s">
        <v>89</v>
      </c>
      <c r="U1126" s="40" t="s">
        <v>90</v>
      </c>
      <c r="V1126" s="40" t="s">
        <v>91</v>
      </c>
      <c r="W1126" s="40" t="s">
        <v>92</v>
      </c>
      <c r="X1126" s="40" t="s">
        <v>93</v>
      </c>
      <c r="Y1126" s="40" t="s">
        <v>94</v>
      </c>
      <c r="Z1126" s="40">
        <v>250</v>
      </c>
      <c r="AA1126" s="40">
        <v>526.24</v>
      </c>
    </row>
    <row r="1127" spans="17:27" ht="18" customHeight="1" x14ac:dyDescent="0.25">
      <c r="Q1127" s="40" t="s">
        <v>99</v>
      </c>
      <c r="R1127" s="40">
        <v>2021</v>
      </c>
      <c r="S1127" s="40" t="s">
        <v>1</v>
      </c>
      <c r="T1127" s="40" t="s">
        <v>89</v>
      </c>
      <c r="U1127" s="40" t="s">
        <v>90</v>
      </c>
      <c r="V1127" s="40" t="s">
        <v>91</v>
      </c>
      <c r="W1127" s="40" t="s">
        <v>92</v>
      </c>
      <c r="X1127" s="40" t="s">
        <v>93</v>
      </c>
      <c r="Y1127" s="40" t="s">
        <v>94</v>
      </c>
      <c r="Z1127" s="40">
        <v>998</v>
      </c>
      <c r="AA1127" s="40">
        <v>1427.1399999999999</v>
      </c>
    </row>
    <row r="1128" spans="17:27" ht="18" customHeight="1" x14ac:dyDescent="0.25">
      <c r="Q1128" s="40" t="s">
        <v>95</v>
      </c>
      <c r="R1128" s="40">
        <v>2021</v>
      </c>
      <c r="S1128" s="40" t="s">
        <v>1</v>
      </c>
      <c r="T1128" s="40" t="s">
        <v>89</v>
      </c>
      <c r="U1128" s="40" t="s">
        <v>90</v>
      </c>
      <c r="V1128" s="40" t="s">
        <v>91</v>
      </c>
      <c r="W1128" s="40" t="s">
        <v>92</v>
      </c>
      <c r="X1128" s="40" t="s">
        <v>93</v>
      </c>
      <c r="Y1128" s="40" t="s">
        <v>94</v>
      </c>
      <c r="Z1128" s="40">
        <v>1031</v>
      </c>
      <c r="AA1128" s="40">
        <v>1474.33</v>
      </c>
    </row>
    <row r="1129" spans="17:27" ht="18" customHeight="1" x14ac:dyDescent="0.25">
      <c r="Q1129" s="40" t="s">
        <v>88</v>
      </c>
      <c r="R1129" s="40">
        <v>2021</v>
      </c>
      <c r="S1129" s="40" t="s">
        <v>1</v>
      </c>
      <c r="T1129" s="40" t="s">
        <v>89</v>
      </c>
      <c r="U1129" s="40" t="s">
        <v>90</v>
      </c>
      <c r="V1129" s="40" t="s">
        <v>91</v>
      </c>
      <c r="W1129" s="40" t="s">
        <v>92</v>
      </c>
      <c r="X1129" s="40" t="s">
        <v>93</v>
      </c>
      <c r="Y1129" s="40" t="s">
        <v>94</v>
      </c>
      <c r="Z1129" s="40">
        <v>321</v>
      </c>
      <c r="AA1129" s="40">
        <v>459.03</v>
      </c>
    </row>
    <row r="1130" spans="17:27" ht="18" customHeight="1" x14ac:dyDescent="0.25">
      <c r="Q1130" s="40" t="s">
        <v>99</v>
      </c>
      <c r="R1130" s="40">
        <v>2021</v>
      </c>
      <c r="S1130" s="40" t="s">
        <v>1</v>
      </c>
      <c r="T1130" s="40" t="s">
        <v>89</v>
      </c>
      <c r="U1130" s="40" t="s">
        <v>90</v>
      </c>
      <c r="V1130" s="40" t="s">
        <v>91</v>
      </c>
      <c r="W1130" s="40" t="s">
        <v>92</v>
      </c>
      <c r="X1130" s="40" t="s">
        <v>93</v>
      </c>
      <c r="Y1130" s="40" t="s">
        <v>94</v>
      </c>
      <c r="Z1130" s="40">
        <v>249</v>
      </c>
      <c r="AA1130" s="40">
        <v>356.07</v>
      </c>
    </row>
    <row r="1131" spans="17:27" ht="18" customHeight="1" x14ac:dyDescent="0.25">
      <c r="Q1131" s="40" t="s">
        <v>95</v>
      </c>
      <c r="R1131" s="40">
        <v>2021</v>
      </c>
      <c r="S1131" s="40" t="s">
        <v>1</v>
      </c>
      <c r="T1131" s="40" t="s">
        <v>89</v>
      </c>
      <c r="U1131" s="40" t="s">
        <v>90</v>
      </c>
      <c r="V1131" s="40" t="s">
        <v>91</v>
      </c>
      <c r="W1131" s="40" t="s">
        <v>92</v>
      </c>
      <c r="X1131" s="40" t="s">
        <v>93</v>
      </c>
      <c r="Y1131" s="40" t="s">
        <v>94</v>
      </c>
      <c r="Z1131" s="40">
        <v>779</v>
      </c>
      <c r="AA1131" s="40">
        <v>1113.97</v>
      </c>
    </row>
    <row r="1132" spans="17:27" ht="18" customHeight="1" x14ac:dyDescent="0.25">
      <c r="Q1132" s="40" t="s">
        <v>88</v>
      </c>
      <c r="R1132" s="40">
        <v>2021</v>
      </c>
      <c r="S1132" s="40" t="s">
        <v>1</v>
      </c>
      <c r="T1132" s="40" t="s">
        <v>89</v>
      </c>
      <c r="U1132" s="40" t="s">
        <v>90</v>
      </c>
      <c r="V1132" s="40" t="s">
        <v>91</v>
      </c>
      <c r="W1132" s="40" t="s">
        <v>92</v>
      </c>
      <c r="X1132" s="40" t="s">
        <v>93</v>
      </c>
      <c r="Y1132" s="40" t="s">
        <v>94</v>
      </c>
      <c r="Z1132" s="40">
        <v>812</v>
      </c>
      <c r="AA1132" s="40">
        <v>1161.1599999999999</v>
      </c>
    </row>
    <row r="1133" spans="17:27" ht="18" customHeight="1" x14ac:dyDescent="0.25">
      <c r="Q1133" s="40" t="s">
        <v>88</v>
      </c>
      <c r="R1133" s="40">
        <v>2021</v>
      </c>
      <c r="S1133" s="40" t="s">
        <v>1</v>
      </c>
      <c r="T1133" s="40" t="s">
        <v>89</v>
      </c>
      <c r="U1133" s="40" t="s">
        <v>90</v>
      </c>
      <c r="V1133" s="40" t="s">
        <v>91</v>
      </c>
      <c r="W1133" s="40" t="s">
        <v>92</v>
      </c>
      <c r="X1133" s="40" t="s">
        <v>93</v>
      </c>
      <c r="Y1133" s="40" t="s">
        <v>94</v>
      </c>
      <c r="Z1133" s="40">
        <v>866</v>
      </c>
      <c r="AA1133" s="40">
        <v>1238.3800000000001</v>
      </c>
    </row>
    <row r="1134" spans="17:27" ht="18" customHeight="1" x14ac:dyDescent="0.25">
      <c r="Q1134" s="40" t="s">
        <v>95</v>
      </c>
      <c r="R1134" s="40">
        <v>2021</v>
      </c>
      <c r="S1134" s="40" t="s">
        <v>1</v>
      </c>
      <c r="T1134" s="40" t="s">
        <v>89</v>
      </c>
      <c r="U1134" s="40" t="s">
        <v>90</v>
      </c>
      <c r="V1134" s="40" t="s">
        <v>91</v>
      </c>
      <c r="W1134" s="40" t="s">
        <v>92</v>
      </c>
      <c r="X1134" s="40" t="s">
        <v>93</v>
      </c>
      <c r="Y1134" s="40" t="s">
        <v>94</v>
      </c>
      <c r="Z1134" s="40">
        <v>275</v>
      </c>
      <c r="AA1134" s="40">
        <v>393.25</v>
      </c>
    </row>
    <row r="1135" spans="17:27" ht="18" customHeight="1" x14ac:dyDescent="0.25">
      <c r="Q1135" s="40" t="s">
        <v>95</v>
      </c>
      <c r="R1135" s="40">
        <v>2021</v>
      </c>
      <c r="S1135" s="40" t="s">
        <v>1</v>
      </c>
      <c r="T1135" s="40" t="s">
        <v>89</v>
      </c>
      <c r="U1135" s="40" t="s">
        <v>90</v>
      </c>
      <c r="V1135" s="40" t="s">
        <v>91</v>
      </c>
      <c r="W1135" s="40" t="s">
        <v>92</v>
      </c>
      <c r="X1135" s="40" t="s">
        <v>93</v>
      </c>
      <c r="Y1135" s="40" t="s">
        <v>94</v>
      </c>
      <c r="Z1135" s="40">
        <v>323</v>
      </c>
      <c r="AA1135" s="40">
        <v>461.89</v>
      </c>
    </row>
    <row r="1136" spans="17:27" ht="18" customHeight="1" x14ac:dyDescent="0.25">
      <c r="Q1136" s="40" t="s">
        <v>88</v>
      </c>
      <c r="R1136" s="40">
        <v>2021</v>
      </c>
      <c r="S1136" s="40" t="s">
        <v>1</v>
      </c>
      <c r="T1136" s="40" t="s">
        <v>89</v>
      </c>
      <c r="U1136" s="40" t="s">
        <v>90</v>
      </c>
      <c r="V1136" s="40" t="s">
        <v>91</v>
      </c>
      <c r="W1136" s="40" t="s">
        <v>92</v>
      </c>
      <c r="X1136" s="40" t="s">
        <v>93</v>
      </c>
      <c r="Y1136" s="40" t="s">
        <v>94</v>
      </c>
      <c r="Z1136" s="40">
        <v>251</v>
      </c>
      <c r="AA1136" s="40">
        <v>358.93</v>
      </c>
    </row>
    <row r="1137" spans="17:27" ht="18" customHeight="1" x14ac:dyDescent="0.25">
      <c r="Q1137" s="40" t="s">
        <v>88</v>
      </c>
      <c r="R1137" s="40">
        <v>2021</v>
      </c>
      <c r="S1137" s="40" t="s">
        <v>0</v>
      </c>
      <c r="T1137" s="40" t="s">
        <v>89</v>
      </c>
      <c r="U1137" s="40" t="s">
        <v>90</v>
      </c>
      <c r="V1137" s="40" t="s">
        <v>91</v>
      </c>
      <c r="W1137" s="40" t="s">
        <v>92</v>
      </c>
      <c r="X1137" s="40" t="s">
        <v>93</v>
      </c>
      <c r="Y1137" s="40" t="s">
        <v>94</v>
      </c>
      <c r="Z1137" s="40">
        <v>326</v>
      </c>
      <c r="AA1137" s="40">
        <v>466.18</v>
      </c>
    </row>
    <row r="1138" spans="17:27" ht="18" customHeight="1" x14ac:dyDescent="0.25">
      <c r="Q1138" s="40" t="s">
        <v>88</v>
      </c>
      <c r="R1138" s="40">
        <v>2021</v>
      </c>
      <c r="S1138" s="40" t="s">
        <v>0</v>
      </c>
      <c r="T1138" s="40" t="s">
        <v>89</v>
      </c>
      <c r="U1138" s="40" t="s">
        <v>90</v>
      </c>
      <c r="V1138" s="40" t="s">
        <v>91</v>
      </c>
      <c r="W1138" s="40" t="s">
        <v>92</v>
      </c>
      <c r="X1138" s="40" t="s">
        <v>93</v>
      </c>
      <c r="Y1138" s="40" t="s">
        <v>94</v>
      </c>
      <c r="Z1138" s="40">
        <v>254</v>
      </c>
      <c r="AA1138" s="40">
        <v>363.22</v>
      </c>
    </row>
    <row r="1139" spans="17:27" ht="18" customHeight="1" x14ac:dyDescent="0.25">
      <c r="Q1139" s="40" t="s">
        <v>97</v>
      </c>
      <c r="R1139" s="40">
        <v>2021</v>
      </c>
      <c r="S1139" s="40" t="s">
        <v>0</v>
      </c>
      <c r="T1139" s="40" t="s">
        <v>89</v>
      </c>
      <c r="U1139" s="40" t="s">
        <v>90</v>
      </c>
      <c r="V1139" s="40" t="s">
        <v>91</v>
      </c>
      <c r="W1139" s="40" t="s">
        <v>92</v>
      </c>
      <c r="X1139" s="40" t="s">
        <v>93</v>
      </c>
      <c r="Y1139" s="40" t="s">
        <v>94</v>
      </c>
      <c r="Z1139" s="40">
        <v>280</v>
      </c>
      <c r="AA1139" s="40">
        <v>526.24</v>
      </c>
    </row>
    <row r="1140" spans="17:27" ht="18" customHeight="1" x14ac:dyDescent="0.25">
      <c r="Q1140" s="40" t="s">
        <v>95</v>
      </c>
      <c r="R1140" s="40">
        <v>2021</v>
      </c>
      <c r="S1140" s="40" t="s">
        <v>0</v>
      </c>
      <c r="T1140" s="40" t="s">
        <v>89</v>
      </c>
      <c r="U1140" s="40" t="s">
        <v>90</v>
      </c>
      <c r="V1140" s="40" t="s">
        <v>91</v>
      </c>
      <c r="W1140" s="40" t="s">
        <v>92</v>
      </c>
      <c r="X1140" s="40" t="s">
        <v>93</v>
      </c>
      <c r="Y1140" s="40" t="s">
        <v>94</v>
      </c>
      <c r="Z1140" s="40">
        <v>328</v>
      </c>
      <c r="AA1140" s="40">
        <v>526.24</v>
      </c>
    </row>
    <row r="1141" spans="17:27" ht="18" customHeight="1" x14ac:dyDescent="0.25">
      <c r="Q1141" s="40" t="s">
        <v>97</v>
      </c>
      <c r="R1141" s="40">
        <v>2021</v>
      </c>
      <c r="S1141" s="40" t="s">
        <v>0</v>
      </c>
      <c r="T1141" s="40" t="s">
        <v>89</v>
      </c>
      <c r="U1141" s="40" t="s">
        <v>90</v>
      </c>
      <c r="V1141" s="40" t="s">
        <v>91</v>
      </c>
      <c r="W1141" s="40" t="s">
        <v>92</v>
      </c>
      <c r="X1141" s="40" t="s">
        <v>93</v>
      </c>
      <c r="Y1141" s="40" t="s">
        <v>94</v>
      </c>
      <c r="Z1141" s="40">
        <v>256</v>
      </c>
      <c r="AA1141" s="40">
        <v>526.24</v>
      </c>
    </row>
    <row r="1142" spans="17:27" ht="18" customHeight="1" x14ac:dyDescent="0.25">
      <c r="Q1142" s="40" t="s">
        <v>97</v>
      </c>
      <c r="R1142" s="40">
        <v>2021</v>
      </c>
      <c r="S1142" s="40" t="s">
        <v>0</v>
      </c>
      <c r="T1142" s="40" t="s">
        <v>89</v>
      </c>
      <c r="U1142" s="40" t="s">
        <v>90</v>
      </c>
      <c r="V1142" s="40" t="s">
        <v>91</v>
      </c>
      <c r="W1142" s="40" t="s">
        <v>92</v>
      </c>
      <c r="X1142" s="40" t="s">
        <v>93</v>
      </c>
      <c r="Y1142" s="40" t="s">
        <v>94</v>
      </c>
      <c r="Z1142" s="40">
        <v>997</v>
      </c>
      <c r="AA1142" s="40">
        <v>1425.71</v>
      </c>
    </row>
    <row r="1143" spans="17:27" ht="18" customHeight="1" x14ac:dyDescent="0.25">
      <c r="Q1143" s="40" t="s">
        <v>98</v>
      </c>
      <c r="R1143" s="40">
        <v>2021</v>
      </c>
      <c r="S1143" s="40" t="s">
        <v>0</v>
      </c>
      <c r="T1143" s="40" t="s">
        <v>89</v>
      </c>
      <c r="U1143" s="40" t="s">
        <v>90</v>
      </c>
      <c r="V1143" s="40" t="s">
        <v>91</v>
      </c>
      <c r="W1143" s="40" t="s">
        <v>92</v>
      </c>
      <c r="X1143" s="40" t="s">
        <v>93</v>
      </c>
      <c r="Y1143" s="40" t="s">
        <v>94</v>
      </c>
      <c r="Z1143" s="40">
        <v>1030</v>
      </c>
      <c r="AA1143" s="40">
        <v>1472.9</v>
      </c>
    </row>
    <row r="1144" spans="17:27" ht="18" customHeight="1" x14ac:dyDescent="0.25">
      <c r="Q1144" s="40" t="s">
        <v>98</v>
      </c>
      <c r="R1144" s="40">
        <v>2021</v>
      </c>
      <c r="S1144" s="40" t="s">
        <v>0</v>
      </c>
      <c r="T1144" s="40" t="s">
        <v>89</v>
      </c>
      <c r="U1144" s="40" t="s">
        <v>90</v>
      </c>
      <c r="V1144" s="40" t="s">
        <v>91</v>
      </c>
      <c r="W1144" s="40" t="s">
        <v>92</v>
      </c>
      <c r="X1144" s="40" t="s">
        <v>93</v>
      </c>
      <c r="Y1144" s="40" t="s">
        <v>94</v>
      </c>
      <c r="Z1144" s="40">
        <v>252</v>
      </c>
      <c r="AA1144" s="40">
        <v>360.36</v>
      </c>
    </row>
    <row r="1145" spans="17:27" ht="18" customHeight="1" x14ac:dyDescent="0.25">
      <c r="Q1145" s="40" t="s">
        <v>98</v>
      </c>
      <c r="R1145" s="40">
        <v>2021</v>
      </c>
      <c r="S1145" s="40" t="s">
        <v>0</v>
      </c>
      <c r="T1145" s="40" t="s">
        <v>89</v>
      </c>
      <c r="U1145" s="40" t="s">
        <v>90</v>
      </c>
      <c r="V1145" s="40" t="s">
        <v>91</v>
      </c>
      <c r="W1145" s="40" t="s">
        <v>92</v>
      </c>
      <c r="X1145" s="40" t="s">
        <v>93</v>
      </c>
      <c r="Y1145" s="40" t="s">
        <v>94</v>
      </c>
      <c r="Z1145" s="40">
        <v>279</v>
      </c>
      <c r="AA1145" s="40">
        <v>398.97</v>
      </c>
    </row>
    <row r="1146" spans="17:27" ht="18" customHeight="1" x14ac:dyDescent="0.25">
      <c r="Q1146" s="40" t="s">
        <v>95</v>
      </c>
      <c r="R1146" s="40">
        <v>2021</v>
      </c>
      <c r="S1146" s="40" t="s">
        <v>0</v>
      </c>
      <c r="T1146" s="40" t="s">
        <v>89</v>
      </c>
      <c r="U1146" s="40" t="s">
        <v>90</v>
      </c>
      <c r="V1146" s="40" t="s">
        <v>91</v>
      </c>
      <c r="W1146" s="40" t="s">
        <v>92</v>
      </c>
      <c r="X1146" s="40" t="s">
        <v>93</v>
      </c>
      <c r="Y1146" s="40" t="s">
        <v>94</v>
      </c>
      <c r="Z1146" s="40">
        <v>327</v>
      </c>
      <c r="AA1146" s="40">
        <v>467.61</v>
      </c>
    </row>
    <row r="1147" spans="17:27" ht="18" customHeight="1" x14ac:dyDescent="0.25">
      <c r="Q1147" s="40" t="s">
        <v>97</v>
      </c>
      <c r="R1147" s="40">
        <v>2021</v>
      </c>
      <c r="S1147" s="40" t="s">
        <v>0</v>
      </c>
      <c r="T1147" s="40" t="s">
        <v>89</v>
      </c>
      <c r="U1147" s="40" t="s">
        <v>90</v>
      </c>
      <c r="V1147" s="40" t="s">
        <v>91</v>
      </c>
      <c r="W1147" s="40" t="s">
        <v>92</v>
      </c>
      <c r="X1147" s="40" t="s">
        <v>93</v>
      </c>
      <c r="Y1147" s="40" t="s">
        <v>94</v>
      </c>
      <c r="Z1147" s="40">
        <v>255</v>
      </c>
      <c r="AA1147" s="40">
        <v>364.65</v>
      </c>
    </row>
    <row r="1148" spans="17:27" ht="18" customHeight="1" x14ac:dyDescent="0.25">
      <c r="Q1148" s="40" t="s">
        <v>97</v>
      </c>
      <c r="R1148" s="40">
        <v>2021</v>
      </c>
      <c r="S1148" s="40" t="s">
        <v>0</v>
      </c>
      <c r="T1148" s="40" t="s">
        <v>89</v>
      </c>
      <c r="U1148" s="40" t="s">
        <v>90</v>
      </c>
      <c r="V1148" s="40" t="s">
        <v>91</v>
      </c>
      <c r="W1148" s="40" t="s">
        <v>92</v>
      </c>
      <c r="X1148" s="40" t="s">
        <v>93</v>
      </c>
      <c r="Y1148" s="40" t="s">
        <v>94</v>
      </c>
      <c r="Z1148" s="40">
        <v>778</v>
      </c>
      <c r="AA1148" s="40">
        <v>1112.54</v>
      </c>
    </row>
    <row r="1149" spans="17:27" ht="18" customHeight="1" x14ac:dyDescent="0.25">
      <c r="Q1149" s="40" t="s">
        <v>97</v>
      </c>
      <c r="R1149" s="40">
        <v>2021</v>
      </c>
      <c r="S1149" s="40" t="s">
        <v>0</v>
      </c>
      <c r="T1149" s="40" t="s">
        <v>89</v>
      </c>
      <c r="U1149" s="40" t="s">
        <v>90</v>
      </c>
      <c r="V1149" s="40" t="s">
        <v>91</v>
      </c>
      <c r="W1149" s="40" t="s">
        <v>92</v>
      </c>
      <c r="X1149" s="40" t="s">
        <v>93</v>
      </c>
      <c r="Y1149" s="40" t="s">
        <v>94</v>
      </c>
      <c r="Z1149" s="40">
        <v>865</v>
      </c>
      <c r="AA1149" s="40">
        <v>1236.95</v>
      </c>
    </row>
    <row r="1150" spans="17:27" ht="18" customHeight="1" x14ac:dyDescent="0.25">
      <c r="Q1150" s="40" t="s">
        <v>88</v>
      </c>
      <c r="R1150" s="40">
        <v>2021</v>
      </c>
      <c r="S1150" s="40" t="s">
        <v>0</v>
      </c>
      <c r="T1150" s="40" t="s">
        <v>89</v>
      </c>
      <c r="U1150" s="40" t="s">
        <v>90</v>
      </c>
      <c r="V1150" s="40" t="s">
        <v>91</v>
      </c>
      <c r="W1150" s="40" t="s">
        <v>92</v>
      </c>
      <c r="X1150" s="40" t="s">
        <v>93</v>
      </c>
      <c r="Y1150" s="40" t="s">
        <v>94</v>
      </c>
      <c r="Z1150" s="40">
        <v>281</v>
      </c>
      <c r="AA1150" s="40">
        <v>401.83</v>
      </c>
    </row>
    <row r="1151" spans="17:27" ht="18" customHeight="1" x14ac:dyDescent="0.25">
      <c r="Q1151" s="40" t="s">
        <v>97</v>
      </c>
      <c r="R1151" s="40">
        <v>2021</v>
      </c>
      <c r="S1151" s="40" t="s">
        <v>0</v>
      </c>
      <c r="T1151" s="40" t="s">
        <v>89</v>
      </c>
      <c r="U1151" s="40" t="s">
        <v>90</v>
      </c>
      <c r="V1151" s="40" t="s">
        <v>91</v>
      </c>
      <c r="W1151" s="40" t="s">
        <v>92</v>
      </c>
      <c r="X1151" s="40" t="s">
        <v>93</v>
      </c>
      <c r="Y1151" s="40" t="s">
        <v>94</v>
      </c>
      <c r="Z1151" s="40">
        <v>329</v>
      </c>
      <c r="AA1151" s="40">
        <v>470.47</v>
      </c>
    </row>
    <row r="1152" spans="17:27" ht="18" customHeight="1" x14ac:dyDescent="0.25">
      <c r="Q1152" s="40" t="s">
        <v>88</v>
      </c>
      <c r="R1152" s="40">
        <v>2021</v>
      </c>
      <c r="S1152" s="40" t="s">
        <v>6</v>
      </c>
      <c r="T1152" s="40" t="s">
        <v>89</v>
      </c>
      <c r="U1152" s="40" t="s">
        <v>90</v>
      </c>
      <c r="V1152" s="40" t="s">
        <v>91</v>
      </c>
      <c r="W1152" s="40" t="s">
        <v>92</v>
      </c>
      <c r="X1152" s="40" t="s">
        <v>93</v>
      </c>
      <c r="Y1152" s="40" t="s">
        <v>94</v>
      </c>
      <c r="Z1152" s="40">
        <v>248</v>
      </c>
      <c r="AA1152" s="40">
        <v>354.64</v>
      </c>
    </row>
    <row r="1153" spans="17:27" ht="18" customHeight="1" x14ac:dyDescent="0.25">
      <c r="Q1153" s="40" t="s">
        <v>88</v>
      </c>
      <c r="R1153" s="40">
        <v>2021</v>
      </c>
      <c r="S1153" s="40" t="s">
        <v>6</v>
      </c>
      <c r="T1153" s="40" t="s">
        <v>89</v>
      </c>
      <c r="U1153" s="40" t="s">
        <v>90</v>
      </c>
      <c r="V1153" s="40" t="s">
        <v>91</v>
      </c>
      <c r="W1153" s="40" t="s">
        <v>92</v>
      </c>
      <c r="X1153" s="40" t="s">
        <v>93</v>
      </c>
      <c r="Y1153" s="40" t="s">
        <v>94</v>
      </c>
      <c r="Z1153" s="40">
        <v>296</v>
      </c>
      <c r="AA1153" s="40">
        <v>423.28</v>
      </c>
    </row>
    <row r="1154" spans="17:27" ht="18" customHeight="1" x14ac:dyDescent="0.25">
      <c r="Q1154" s="40" t="s">
        <v>88</v>
      </c>
      <c r="R1154" s="40">
        <v>2021</v>
      </c>
      <c r="S1154" s="40" t="s">
        <v>6</v>
      </c>
      <c r="T1154" s="40" t="s">
        <v>89</v>
      </c>
      <c r="U1154" s="40" t="s">
        <v>90</v>
      </c>
      <c r="V1154" s="40" t="s">
        <v>91</v>
      </c>
      <c r="W1154" s="40" t="s">
        <v>92</v>
      </c>
      <c r="X1154" s="40" t="s">
        <v>93</v>
      </c>
      <c r="Y1154" s="40" t="s">
        <v>94</v>
      </c>
      <c r="Z1154" s="40">
        <v>224</v>
      </c>
      <c r="AA1154" s="40">
        <v>320.32</v>
      </c>
    </row>
    <row r="1155" spans="17:27" ht="18" customHeight="1" x14ac:dyDescent="0.25">
      <c r="Q1155" s="40" t="s">
        <v>88</v>
      </c>
      <c r="R1155" s="40">
        <v>2021</v>
      </c>
      <c r="S1155" s="40" t="s">
        <v>6</v>
      </c>
      <c r="T1155" s="40" t="s">
        <v>89</v>
      </c>
      <c r="U1155" s="40" t="s">
        <v>90</v>
      </c>
      <c r="V1155" s="40" t="s">
        <v>91</v>
      </c>
      <c r="W1155" s="40" t="s">
        <v>92</v>
      </c>
      <c r="X1155" s="40" t="s">
        <v>93</v>
      </c>
      <c r="Y1155" s="40" t="s">
        <v>94</v>
      </c>
      <c r="Z1155" s="40">
        <v>250</v>
      </c>
      <c r="AA1155" s="40">
        <v>526.24</v>
      </c>
    </row>
    <row r="1156" spans="17:27" ht="18" customHeight="1" x14ac:dyDescent="0.25">
      <c r="Q1156" s="40" t="s">
        <v>88</v>
      </c>
      <c r="R1156" s="40">
        <v>2021</v>
      </c>
      <c r="S1156" s="40" t="s">
        <v>6</v>
      </c>
      <c r="T1156" s="40" t="s">
        <v>89</v>
      </c>
      <c r="U1156" s="40" t="s">
        <v>90</v>
      </c>
      <c r="V1156" s="40" t="s">
        <v>91</v>
      </c>
      <c r="W1156" s="40" t="s">
        <v>92</v>
      </c>
      <c r="X1156" s="40" t="s">
        <v>93</v>
      </c>
      <c r="Y1156" s="40" t="s">
        <v>94</v>
      </c>
      <c r="Z1156" s="40">
        <v>298</v>
      </c>
      <c r="AA1156" s="40">
        <v>526.24</v>
      </c>
    </row>
    <row r="1157" spans="17:27" ht="18" customHeight="1" x14ac:dyDescent="0.25">
      <c r="Q1157" s="40" t="s">
        <v>95</v>
      </c>
      <c r="R1157" s="40">
        <v>2021</v>
      </c>
      <c r="S1157" s="40" t="s">
        <v>6</v>
      </c>
      <c r="T1157" s="40" t="s">
        <v>89</v>
      </c>
      <c r="U1157" s="40" t="s">
        <v>90</v>
      </c>
      <c r="V1157" s="40" t="s">
        <v>91</v>
      </c>
      <c r="W1157" s="40" t="s">
        <v>92</v>
      </c>
      <c r="X1157" s="40" t="s">
        <v>93</v>
      </c>
      <c r="Y1157" s="40" t="s">
        <v>94</v>
      </c>
      <c r="Z1157" s="40">
        <v>220</v>
      </c>
      <c r="AA1157" s="40">
        <v>526.24</v>
      </c>
    </row>
    <row r="1158" spans="17:27" ht="18" customHeight="1" x14ac:dyDescent="0.25">
      <c r="Q1158" s="40" t="s">
        <v>99</v>
      </c>
      <c r="R1158" s="40">
        <v>2021</v>
      </c>
      <c r="S1158" s="40" t="s">
        <v>6</v>
      </c>
      <c r="T1158" s="40" t="s">
        <v>89</v>
      </c>
      <c r="U1158" s="40" t="s">
        <v>90</v>
      </c>
      <c r="V1158" s="40" t="s">
        <v>91</v>
      </c>
      <c r="W1158" s="40" t="s">
        <v>92</v>
      </c>
      <c r="X1158" s="40" t="s">
        <v>93</v>
      </c>
      <c r="Y1158" s="40" t="s">
        <v>94</v>
      </c>
      <c r="Z1158" s="40">
        <v>1036</v>
      </c>
      <c r="AA1158" s="40">
        <v>1481.48</v>
      </c>
    </row>
    <row r="1159" spans="17:27" ht="18" customHeight="1" x14ac:dyDescent="0.25">
      <c r="Q1159" s="40" t="s">
        <v>98</v>
      </c>
      <c r="R1159" s="40">
        <v>2021</v>
      </c>
      <c r="S1159" s="40" t="s">
        <v>6</v>
      </c>
      <c r="T1159" s="40" t="s">
        <v>89</v>
      </c>
      <c r="U1159" s="40" t="s">
        <v>90</v>
      </c>
      <c r="V1159" s="40" t="s">
        <v>91</v>
      </c>
      <c r="W1159" s="40" t="s">
        <v>92</v>
      </c>
      <c r="X1159" s="40" t="s">
        <v>93</v>
      </c>
      <c r="Y1159" s="40" t="s">
        <v>94</v>
      </c>
      <c r="Z1159" s="40">
        <v>222</v>
      </c>
      <c r="AA1159" s="40">
        <v>317.45999999999998</v>
      </c>
    </row>
    <row r="1160" spans="17:27" ht="18" customHeight="1" x14ac:dyDescent="0.25">
      <c r="Q1160" s="40" t="s">
        <v>98</v>
      </c>
      <c r="R1160" s="40">
        <v>2021</v>
      </c>
      <c r="S1160" s="40" t="s">
        <v>6</v>
      </c>
      <c r="T1160" s="40" t="s">
        <v>89</v>
      </c>
      <c r="U1160" s="40" t="s">
        <v>90</v>
      </c>
      <c r="V1160" s="40" t="s">
        <v>91</v>
      </c>
      <c r="W1160" s="40" t="s">
        <v>92</v>
      </c>
      <c r="X1160" s="40" t="s">
        <v>93</v>
      </c>
      <c r="Y1160" s="40" t="s">
        <v>94</v>
      </c>
      <c r="Z1160" s="40">
        <v>249</v>
      </c>
      <c r="AA1160" s="40">
        <v>356.07</v>
      </c>
    </row>
    <row r="1161" spans="17:27" ht="18" customHeight="1" x14ac:dyDescent="0.25">
      <c r="Q1161" s="40" t="s">
        <v>88</v>
      </c>
      <c r="R1161" s="40">
        <v>2021</v>
      </c>
      <c r="S1161" s="40" t="s">
        <v>6</v>
      </c>
      <c r="T1161" s="40" t="s">
        <v>89</v>
      </c>
      <c r="U1161" s="40" t="s">
        <v>90</v>
      </c>
      <c r="V1161" s="40" t="s">
        <v>91</v>
      </c>
      <c r="W1161" s="40" t="s">
        <v>92</v>
      </c>
      <c r="X1161" s="40" t="s">
        <v>93</v>
      </c>
      <c r="Y1161" s="40" t="s">
        <v>94</v>
      </c>
      <c r="Z1161" s="40">
        <v>297</v>
      </c>
      <c r="AA1161" s="40">
        <v>424.71</v>
      </c>
    </row>
    <row r="1162" spans="17:27" ht="18" customHeight="1" x14ac:dyDescent="0.25">
      <c r="Q1162" s="40" t="s">
        <v>95</v>
      </c>
      <c r="R1162" s="40">
        <v>2021</v>
      </c>
      <c r="S1162" s="40" t="s">
        <v>6</v>
      </c>
      <c r="T1162" s="40" t="s">
        <v>89</v>
      </c>
      <c r="U1162" s="40" t="s">
        <v>90</v>
      </c>
      <c r="V1162" s="40" t="s">
        <v>91</v>
      </c>
      <c r="W1162" s="40" t="s">
        <v>92</v>
      </c>
      <c r="X1162" s="40" t="s">
        <v>93</v>
      </c>
      <c r="Y1162" s="40" t="s">
        <v>94</v>
      </c>
      <c r="Z1162" s="40">
        <v>784</v>
      </c>
      <c r="AA1162" s="40">
        <v>1121.1199999999999</v>
      </c>
    </row>
    <row r="1163" spans="17:27" ht="18" customHeight="1" x14ac:dyDescent="0.25">
      <c r="Q1163" s="40" t="s">
        <v>88</v>
      </c>
      <c r="R1163" s="40">
        <v>2021</v>
      </c>
      <c r="S1163" s="40" t="s">
        <v>6</v>
      </c>
      <c r="T1163" s="40" t="s">
        <v>89</v>
      </c>
      <c r="U1163" s="40" t="s">
        <v>90</v>
      </c>
      <c r="V1163" s="40" t="s">
        <v>91</v>
      </c>
      <c r="W1163" s="40" t="s">
        <v>92</v>
      </c>
      <c r="X1163" s="40" t="s">
        <v>93</v>
      </c>
      <c r="Y1163" s="40" t="s">
        <v>94</v>
      </c>
      <c r="Z1163" s="40">
        <v>817</v>
      </c>
      <c r="AA1163" s="40">
        <v>1168.31</v>
      </c>
    </row>
    <row r="1164" spans="17:27" ht="18" customHeight="1" x14ac:dyDescent="0.25">
      <c r="Q1164" s="40" t="s">
        <v>88</v>
      </c>
      <c r="R1164" s="40">
        <v>2021</v>
      </c>
      <c r="S1164" s="40" t="s">
        <v>6</v>
      </c>
      <c r="T1164" s="40" t="s">
        <v>89</v>
      </c>
      <c r="U1164" s="40" t="s">
        <v>90</v>
      </c>
      <c r="V1164" s="40" t="s">
        <v>91</v>
      </c>
      <c r="W1164" s="40" t="s">
        <v>92</v>
      </c>
      <c r="X1164" s="40" t="s">
        <v>93</v>
      </c>
      <c r="Y1164" s="40" t="s">
        <v>94</v>
      </c>
      <c r="Z1164" s="40">
        <v>870</v>
      </c>
      <c r="AA1164" s="40">
        <v>1244.0999999999999</v>
      </c>
    </row>
    <row r="1165" spans="17:27" ht="18" customHeight="1" x14ac:dyDescent="0.25">
      <c r="Q1165" s="40" t="s">
        <v>88</v>
      </c>
      <c r="R1165" s="40">
        <v>2021</v>
      </c>
      <c r="S1165" s="40" t="s">
        <v>6</v>
      </c>
      <c r="T1165" s="40" t="s">
        <v>89</v>
      </c>
      <c r="U1165" s="40" t="s">
        <v>90</v>
      </c>
      <c r="V1165" s="40" t="s">
        <v>91</v>
      </c>
      <c r="W1165" s="40" t="s">
        <v>92</v>
      </c>
      <c r="X1165" s="40" t="s">
        <v>93</v>
      </c>
      <c r="Y1165" s="40" t="s">
        <v>94</v>
      </c>
      <c r="Z1165" s="40">
        <v>251</v>
      </c>
      <c r="AA1165" s="40">
        <v>358.93</v>
      </c>
    </row>
    <row r="1166" spans="17:27" ht="18" customHeight="1" x14ac:dyDescent="0.25">
      <c r="Q1166" s="40" t="s">
        <v>88</v>
      </c>
      <c r="R1166" s="40">
        <v>2021</v>
      </c>
      <c r="S1166" s="40" t="s">
        <v>6</v>
      </c>
      <c r="T1166" s="40" t="s">
        <v>89</v>
      </c>
      <c r="U1166" s="40" t="s">
        <v>90</v>
      </c>
      <c r="V1166" s="40" t="s">
        <v>91</v>
      </c>
      <c r="W1166" s="40" t="s">
        <v>92</v>
      </c>
      <c r="X1166" s="40" t="s">
        <v>93</v>
      </c>
      <c r="Y1166" s="40" t="s">
        <v>94</v>
      </c>
      <c r="Z1166" s="40">
        <v>221</v>
      </c>
      <c r="AA1166" s="40">
        <v>316.02999999999997</v>
      </c>
    </row>
    <row r="1167" spans="17:27" ht="18" customHeight="1" x14ac:dyDescent="0.25">
      <c r="Q1167" s="40" t="s">
        <v>95</v>
      </c>
      <c r="R1167" s="40">
        <v>2021</v>
      </c>
      <c r="S1167" s="40" t="s">
        <v>5</v>
      </c>
      <c r="T1167" s="40" t="s">
        <v>89</v>
      </c>
      <c r="U1167" s="40" t="s">
        <v>90</v>
      </c>
      <c r="V1167" s="40" t="s">
        <v>91</v>
      </c>
      <c r="W1167" s="40" t="s">
        <v>92</v>
      </c>
      <c r="X1167" s="40" t="s">
        <v>93</v>
      </c>
      <c r="Y1167" s="40" t="s">
        <v>94</v>
      </c>
      <c r="Z1167" s="40">
        <v>254</v>
      </c>
      <c r="AA1167" s="40">
        <v>363.22</v>
      </c>
    </row>
    <row r="1168" spans="17:27" ht="18" customHeight="1" x14ac:dyDescent="0.25">
      <c r="Q1168" s="40" t="s">
        <v>88</v>
      </c>
      <c r="R1168" s="40">
        <v>2021</v>
      </c>
      <c r="S1168" s="40" t="s">
        <v>5</v>
      </c>
      <c r="T1168" s="40" t="s">
        <v>89</v>
      </c>
      <c r="U1168" s="40" t="s">
        <v>90</v>
      </c>
      <c r="V1168" s="40" t="s">
        <v>91</v>
      </c>
      <c r="W1168" s="40" t="s">
        <v>92</v>
      </c>
      <c r="X1168" s="40" t="s">
        <v>93</v>
      </c>
      <c r="Y1168" s="40" t="s">
        <v>94</v>
      </c>
      <c r="Z1168" s="40">
        <v>302</v>
      </c>
      <c r="AA1168" s="40">
        <v>431.86</v>
      </c>
    </row>
    <row r="1169" spans="17:27" ht="18" customHeight="1" x14ac:dyDescent="0.25">
      <c r="Q1169" s="40" t="s">
        <v>99</v>
      </c>
      <c r="R1169" s="40">
        <v>2021</v>
      </c>
      <c r="S1169" s="40" t="s">
        <v>5</v>
      </c>
      <c r="T1169" s="40" t="s">
        <v>89</v>
      </c>
      <c r="U1169" s="40" t="s">
        <v>90</v>
      </c>
      <c r="V1169" s="40" t="s">
        <v>91</v>
      </c>
      <c r="W1169" s="40" t="s">
        <v>92</v>
      </c>
      <c r="X1169" s="40" t="s">
        <v>93</v>
      </c>
      <c r="Y1169" s="40" t="s">
        <v>94</v>
      </c>
      <c r="Z1169" s="40">
        <v>230</v>
      </c>
      <c r="AA1169" s="40">
        <v>328.9</v>
      </c>
    </row>
    <row r="1170" spans="17:27" ht="18" customHeight="1" x14ac:dyDescent="0.25">
      <c r="Q1170" s="40" t="s">
        <v>95</v>
      </c>
      <c r="R1170" s="40">
        <v>2021</v>
      </c>
      <c r="S1170" s="40" t="s">
        <v>5</v>
      </c>
      <c r="T1170" s="40" t="s">
        <v>89</v>
      </c>
      <c r="U1170" s="40" t="s">
        <v>90</v>
      </c>
      <c r="V1170" s="40" t="s">
        <v>91</v>
      </c>
      <c r="W1170" s="40" t="s">
        <v>92</v>
      </c>
      <c r="X1170" s="40" t="s">
        <v>93</v>
      </c>
      <c r="Y1170" s="40" t="s">
        <v>94</v>
      </c>
      <c r="Z1170" s="40">
        <v>256</v>
      </c>
      <c r="AA1170" s="40">
        <v>526.24</v>
      </c>
    </row>
    <row r="1171" spans="17:27" ht="18" customHeight="1" x14ac:dyDescent="0.25">
      <c r="Q1171" s="40" t="s">
        <v>88</v>
      </c>
      <c r="R1171" s="40">
        <v>2021</v>
      </c>
      <c r="S1171" s="40" t="s">
        <v>5</v>
      </c>
      <c r="T1171" s="40" t="s">
        <v>89</v>
      </c>
      <c r="U1171" s="40" t="s">
        <v>90</v>
      </c>
      <c r="V1171" s="40" t="s">
        <v>91</v>
      </c>
      <c r="W1171" s="40" t="s">
        <v>92</v>
      </c>
      <c r="X1171" s="40" t="s">
        <v>93</v>
      </c>
      <c r="Y1171" s="40" t="s">
        <v>94</v>
      </c>
      <c r="Z1171" s="40">
        <v>226</v>
      </c>
      <c r="AA1171" s="40">
        <v>526.24</v>
      </c>
    </row>
    <row r="1172" spans="17:27" ht="18" customHeight="1" x14ac:dyDescent="0.25">
      <c r="Q1172" s="40" t="s">
        <v>88</v>
      </c>
      <c r="R1172" s="40">
        <v>2021</v>
      </c>
      <c r="S1172" s="40" t="s">
        <v>5</v>
      </c>
      <c r="T1172" s="40" t="s">
        <v>89</v>
      </c>
      <c r="U1172" s="40" t="s">
        <v>90</v>
      </c>
      <c r="V1172" s="40" t="s">
        <v>91</v>
      </c>
      <c r="W1172" s="40" t="s">
        <v>92</v>
      </c>
      <c r="X1172" s="40" t="s">
        <v>93</v>
      </c>
      <c r="Y1172" s="40" t="s">
        <v>94</v>
      </c>
      <c r="Z1172" s="40">
        <v>1002</v>
      </c>
      <c r="AA1172" s="40">
        <v>1432.8600000000001</v>
      </c>
    </row>
    <row r="1173" spans="17:27" ht="18" customHeight="1" x14ac:dyDescent="0.25">
      <c r="Q1173" s="40" t="s">
        <v>97</v>
      </c>
      <c r="R1173" s="40">
        <v>2021</v>
      </c>
      <c r="S1173" s="40" t="s">
        <v>5</v>
      </c>
      <c r="T1173" s="40" t="s">
        <v>89</v>
      </c>
      <c r="U1173" s="40" t="s">
        <v>90</v>
      </c>
      <c r="V1173" s="40" t="s">
        <v>91</v>
      </c>
      <c r="W1173" s="40" t="s">
        <v>92</v>
      </c>
      <c r="X1173" s="40" t="s">
        <v>93</v>
      </c>
      <c r="Y1173" s="40" t="s">
        <v>94</v>
      </c>
      <c r="Z1173" s="40">
        <v>1035</v>
      </c>
      <c r="AA1173" s="40">
        <v>1480.05</v>
      </c>
    </row>
    <row r="1174" spans="17:27" ht="18" customHeight="1" x14ac:dyDescent="0.25">
      <c r="Q1174" s="40" t="s">
        <v>88</v>
      </c>
      <c r="R1174" s="40">
        <v>2021</v>
      </c>
      <c r="S1174" s="40" t="s">
        <v>5</v>
      </c>
      <c r="T1174" s="40" t="s">
        <v>89</v>
      </c>
      <c r="U1174" s="40" t="s">
        <v>90</v>
      </c>
      <c r="V1174" s="40" t="s">
        <v>91</v>
      </c>
      <c r="W1174" s="40" t="s">
        <v>92</v>
      </c>
      <c r="X1174" s="40" t="s">
        <v>93</v>
      </c>
      <c r="Y1174" s="40" t="s">
        <v>94</v>
      </c>
      <c r="Z1174" s="40">
        <v>228</v>
      </c>
      <c r="AA1174" s="40">
        <v>326.03999999999996</v>
      </c>
    </row>
    <row r="1175" spans="17:27" ht="18" customHeight="1" x14ac:dyDescent="0.25">
      <c r="Q1175" s="40" t="s">
        <v>88</v>
      </c>
      <c r="R1175" s="40">
        <v>2021</v>
      </c>
      <c r="S1175" s="40" t="s">
        <v>5</v>
      </c>
      <c r="T1175" s="40" t="s">
        <v>89</v>
      </c>
      <c r="U1175" s="40" t="s">
        <v>90</v>
      </c>
      <c r="V1175" s="40" t="s">
        <v>91</v>
      </c>
      <c r="W1175" s="40" t="s">
        <v>92</v>
      </c>
      <c r="X1175" s="40" t="s">
        <v>93</v>
      </c>
      <c r="Y1175" s="40" t="s">
        <v>94</v>
      </c>
      <c r="Z1175" s="40">
        <v>255</v>
      </c>
      <c r="AA1175" s="40">
        <v>364.65</v>
      </c>
    </row>
    <row r="1176" spans="17:27" ht="18" customHeight="1" x14ac:dyDescent="0.25">
      <c r="Q1176" s="40" t="s">
        <v>95</v>
      </c>
      <c r="R1176" s="40">
        <v>2021</v>
      </c>
      <c r="S1176" s="40" t="s">
        <v>5</v>
      </c>
      <c r="T1176" s="40" t="s">
        <v>89</v>
      </c>
      <c r="U1176" s="40" t="s">
        <v>90</v>
      </c>
      <c r="V1176" s="40" t="s">
        <v>91</v>
      </c>
      <c r="W1176" s="40" t="s">
        <v>92</v>
      </c>
      <c r="X1176" s="40" t="s">
        <v>93</v>
      </c>
      <c r="Y1176" s="40" t="s">
        <v>94</v>
      </c>
      <c r="Z1176" s="40">
        <v>303</v>
      </c>
      <c r="AA1176" s="40">
        <v>433.28999999999996</v>
      </c>
    </row>
    <row r="1177" spans="17:27" ht="18" customHeight="1" x14ac:dyDescent="0.25">
      <c r="Q1177" s="40" t="s">
        <v>88</v>
      </c>
      <c r="R1177" s="40">
        <v>2021</v>
      </c>
      <c r="S1177" s="40" t="s">
        <v>5</v>
      </c>
      <c r="T1177" s="40" t="s">
        <v>89</v>
      </c>
      <c r="U1177" s="40" t="s">
        <v>90</v>
      </c>
      <c r="V1177" s="40" t="s">
        <v>91</v>
      </c>
      <c r="W1177" s="40" t="s">
        <v>92</v>
      </c>
      <c r="X1177" s="40" t="s">
        <v>93</v>
      </c>
      <c r="Y1177" s="40" t="s">
        <v>94</v>
      </c>
      <c r="Z1177" s="40">
        <v>225</v>
      </c>
      <c r="AA1177" s="40">
        <v>321.75</v>
      </c>
    </row>
    <row r="1178" spans="17:27" ht="18" customHeight="1" x14ac:dyDescent="0.25">
      <c r="Q1178" s="40" t="s">
        <v>88</v>
      </c>
      <c r="R1178" s="40">
        <v>2021</v>
      </c>
      <c r="S1178" s="40" t="s">
        <v>5</v>
      </c>
      <c r="T1178" s="40" t="s">
        <v>89</v>
      </c>
      <c r="U1178" s="40" t="s">
        <v>90</v>
      </c>
      <c r="V1178" s="40" t="s">
        <v>91</v>
      </c>
      <c r="W1178" s="40" t="s">
        <v>92</v>
      </c>
      <c r="X1178" s="40" t="s">
        <v>93</v>
      </c>
      <c r="Y1178" s="40" t="s">
        <v>94</v>
      </c>
      <c r="Z1178" s="40">
        <v>783</v>
      </c>
      <c r="AA1178" s="40">
        <v>1119.69</v>
      </c>
    </row>
    <row r="1179" spans="17:27" ht="18" customHeight="1" x14ac:dyDescent="0.25">
      <c r="Q1179" s="40" t="s">
        <v>97</v>
      </c>
      <c r="R1179" s="40">
        <v>2021</v>
      </c>
      <c r="S1179" s="40" t="s">
        <v>5</v>
      </c>
      <c r="T1179" s="40" t="s">
        <v>89</v>
      </c>
      <c r="U1179" s="40" t="s">
        <v>90</v>
      </c>
      <c r="V1179" s="40" t="s">
        <v>91</v>
      </c>
      <c r="W1179" s="40" t="s">
        <v>92</v>
      </c>
      <c r="X1179" s="40" t="s">
        <v>93</v>
      </c>
      <c r="Y1179" s="40" t="s">
        <v>94</v>
      </c>
      <c r="Z1179" s="40">
        <v>816</v>
      </c>
      <c r="AA1179" s="40">
        <v>1166.8800000000001</v>
      </c>
    </row>
    <row r="1180" spans="17:27" ht="18" customHeight="1" x14ac:dyDescent="0.25">
      <c r="Q1180" s="40" t="s">
        <v>95</v>
      </c>
      <c r="R1180" s="40">
        <v>2021</v>
      </c>
      <c r="S1180" s="40" t="s">
        <v>5</v>
      </c>
      <c r="T1180" s="40" t="s">
        <v>89</v>
      </c>
      <c r="U1180" s="40" t="s">
        <v>90</v>
      </c>
      <c r="V1180" s="40" t="s">
        <v>91</v>
      </c>
      <c r="W1180" s="40" t="s">
        <v>92</v>
      </c>
      <c r="X1180" s="40" t="s">
        <v>93</v>
      </c>
      <c r="Y1180" s="40" t="s">
        <v>94</v>
      </c>
      <c r="Z1180" s="40">
        <v>869</v>
      </c>
      <c r="AA1180" s="40">
        <v>1242.67</v>
      </c>
    </row>
    <row r="1181" spans="17:27" ht="18" customHeight="1" x14ac:dyDescent="0.25">
      <c r="Q1181" s="40" t="s">
        <v>99</v>
      </c>
      <c r="R1181" s="40">
        <v>2021</v>
      </c>
      <c r="S1181" s="40" t="s">
        <v>5</v>
      </c>
      <c r="T1181" s="40" t="s">
        <v>89</v>
      </c>
      <c r="U1181" s="40" t="s">
        <v>90</v>
      </c>
      <c r="V1181" s="40" t="s">
        <v>91</v>
      </c>
      <c r="W1181" s="40" t="s">
        <v>92</v>
      </c>
      <c r="X1181" s="40" t="s">
        <v>93</v>
      </c>
      <c r="Y1181" s="40" t="s">
        <v>94</v>
      </c>
      <c r="Z1181" s="40">
        <v>257</v>
      </c>
      <c r="AA1181" s="40">
        <v>367.51</v>
      </c>
    </row>
    <row r="1182" spans="17:27" ht="18" customHeight="1" x14ac:dyDescent="0.25">
      <c r="Q1182" s="40" t="s">
        <v>95</v>
      </c>
      <c r="R1182" s="40">
        <v>2021</v>
      </c>
      <c r="S1182" s="40" t="s">
        <v>5</v>
      </c>
      <c r="T1182" s="40" t="s">
        <v>89</v>
      </c>
      <c r="U1182" s="40" t="s">
        <v>90</v>
      </c>
      <c r="V1182" s="40" t="s">
        <v>91</v>
      </c>
      <c r="W1182" s="40" t="s">
        <v>92</v>
      </c>
      <c r="X1182" s="40" t="s">
        <v>93</v>
      </c>
      <c r="Y1182" s="40" t="s">
        <v>94</v>
      </c>
      <c r="Z1182" s="40">
        <v>299</v>
      </c>
      <c r="AA1182" s="40">
        <v>427.57</v>
      </c>
    </row>
    <row r="1183" spans="17:27" ht="18" customHeight="1" x14ac:dyDescent="0.25">
      <c r="Q1183" s="40" t="s">
        <v>95</v>
      </c>
      <c r="R1183" s="40">
        <v>2021</v>
      </c>
      <c r="S1183" s="40" t="s">
        <v>5</v>
      </c>
      <c r="T1183" s="40" t="s">
        <v>89</v>
      </c>
      <c r="U1183" s="40" t="s">
        <v>90</v>
      </c>
      <c r="V1183" s="40" t="s">
        <v>91</v>
      </c>
      <c r="W1183" s="40" t="s">
        <v>92</v>
      </c>
      <c r="X1183" s="40" t="s">
        <v>93</v>
      </c>
      <c r="Y1183" s="40" t="s">
        <v>94</v>
      </c>
      <c r="Z1183" s="40">
        <v>227</v>
      </c>
      <c r="AA1183" s="40">
        <v>324.61</v>
      </c>
    </row>
    <row r="1184" spans="17:27" ht="18" customHeight="1" x14ac:dyDescent="0.25">
      <c r="Q1184" s="40" t="s">
        <v>88</v>
      </c>
      <c r="R1184" s="40">
        <v>2021</v>
      </c>
      <c r="S1184" s="40" t="s">
        <v>2</v>
      </c>
      <c r="T1184" s="40" t="s">
        <v>89</v>
      </c>
      <c r="U1184" s="40" t="s">
        <v>90</v>
      </c>
      <c r="V1184" s="40" t="s">
        <v>91</v>
      </c>
      <c r="W1184" s="40" t="s">
        <v>92</v>
      </c>
      <c r="X1184" s="40" t="s">
        <v>93</v>
      </c>
      <c r="Y1184" s="40" t="s">
        <v>94</v>
      </c>
      <c r="Z1184" s="40">
        <v>272</v>
      </c>
      <c r="AA1184" s="40">
        <v>388.96</v>
      </c>
    </row>
    <row r="1185" spans="17:27" ht="18" customHeight="1" x14ac:dyDescent="0.25">
      <c r="Q1185" s="40" t="s">
        <v>95</v>
      </c>
      <c r="R1185" s="40">
        <v>2021</v>
      </c>
      <c r="S1185" s="40" t="s">
        <v>2</v>
      </c>
      <c r="T1185" s="40" t="s">
        <v>89</v>
      </c>
      <c r="U1185" s="40" t="s">
        <v>90</v>
      </c>
      <c r="V1185" s="40" t="s">
        <v>91</v>
      </c>
      <c r="W1185" s="40" t="s">
        <v>92</v>
      </c>
      <c r="X1185" s="40" t="s">
        <v>93</v>
      </c>
      <c r="Y1185" s="40" t="s">
        <v>94</v>
      </c>
      <c r="Z1185" s="40">
        <v>242</v>
      </c>
      <c r="AA1185" s="40">
        <v>346.06</v>
      </c>
    </row>
    <row r="1186" spans="17:27" ht="18" customHeight="1" x14ac:dyDescent="0.25">
      <c r="Q1186" s="40" t="s">
        <v>95</v>
      </c>
      <c r="R1186" s="40">
        <v>2021</v>
      </c>
      <c r="S1186" s="40" t="s">
        <v>2</v>
      </c>
      <c r="T1186" s="40" t="s">
        <v>89</v>
      </c>
      <c r="U1186" s="40" t="s">
        <v>90</v>
      </c>
      <c r="V1186" s="40" t="s">
        <v>91</v>
      </c>
      <c r="W1186" s="40" t="s">
        <v>92</v>
      </c>
      <c r="X1186" s="40" t="s">
        <v>93</v>
      </c>
      <c r="Y1186" s="40" t="s">
        <v>94</v>
      </c>
      <c r="Z1186" s="40">
        <v>268</v>
      </c>
      <c r="AA1186" s="40">
        <v>526.24</v>
      </c>
    </row>
    <row r="1187" spans="17:27" ht="18" customHeight="1" x14ac:dyDescent="0.25">
      <c r="Q1187" s="40" t="s">
        <v>95</v>
      </c>
      <c r="R1187" s="40">
        <v>2021</v>
      </c>
      <c r="S1187" s="40" t="s">
        <v>2</v>
      </c>
      <c r="T1187" s="40" t="s">
        <v>89</v>
      </c>
      <c r="U1187" s="40" t="s">
        <v>90</v>
      </c>
      <c r="V1187" s="40" t="s">
        <v>91</v>
      </c>
      <c r="W1187" s="40" t="s">
        <v>92</v>
      </c>
      <c r="X1187" s="40" t="s">
        <v>93</v>
      </c>
      <c r="Y1187" s="40" t="s">
        <v>94</v>
      </c>
      <c r="Z1187" s="40">
        <v>316</v>
      </c>
      <c r="AA1187" s="40">
        <v>526.24</v>
      </c>
    </row>
    <row r="1188" spans="17:27" ht="18" customHeight="1" x14ac:dyDescent="0.25">
      <c r="Q1188" s="40" t="s">
        <v>88</v>
      </c>
      <c r="R1188" s="40">
        <v>2021</v>
      </c>
      <c r="S1188" s="40" t="s">
        <v>2</v>
      </c>
      <c r="T1188" s="40" t="s">
        <v>89</v>
      </c>
      <c r="U1188" s="40" t="s">
        <v>90</v>
      </c>
      <c r="V1188" s="40" t="s">
        <v>91</v>
      </c>
      <c r="W1188" s="40" t="s">
        <v>92</v>
      </c>
      <c r="X1188" s="40" t="s">
        <v>93</v>
      </c>
      <c r="Y1188" s="40" t="s">
        <v>94</v>
      </c>
      <c r="Z1188" s="40">
        <v>244</v>
      </c>
      <c r="AA1188" s="40">
        <v>526.24</v>
      </c>
    </row>
    <row r="1189" spans="17:27" ht="18" customHeight="1" x14ac:dyDescent="0.25">
      <c r="Q1189" s="40" t="s">
        <v>95</v>
      </c>
      <c r="R1189" s="40">
        <v>2021</v>
      </c>
      <c r="S1189" s="40" t="s">
        <v>2</v>
      </c>
      <c r="T1189" s="40" t="s">
        <v>89</v>
      </c>
      <c r="U1189" s="40" t="s">
        <v>90</v>
      </c>
      <c r="V1189" s="40" t="s">
        <v>91</v>
      </c>
      <c r="W1189" s="40" t="s">
        <v>92</v>
      </c>
      <c r="X1189" s="40" t="s">
        <v>93</v>
      </c>
      <c r="Y1189" s="40" t="s">
        <v>94</v>
      </c>
      <c r="Z1189" s="40">
        <v>999</v>
      </c>
      <c r="AA1189" s="40">
        <v>1428.57</v>
      </c>
    </row>
    <row r="1190" spans="17:27" ht="18" customHeight="1" x14ac:dyDescent="0.25">
      <c r="Q1190" s="40" t="s">
        <v>97</v>
      </c>
      <c r="R1190" s="40">
        <v>2021</v>
      </c>
      <c r="S1190" s="40" t="s">
        <v>2</v>
      </c>
      <c r="T1190" s="40" t="s">
        <v>89</v>
      </c>
      <c r="U1190" s="40" t="s">
        <v>90</v>
      </c>
      <c r="V1190" s="40" t="s">
        <v>91</v>
      </c>
      <c r="W1190" s="40" t="s">
        <v>92</v>
      </c>
      <c r="X1190" s="40" t="s">
        <v>93</v>
      </c>
      <c r="Y1190" s="40" t="s">
        <v>94</v>
      </c>
      <c r="Z1190" s="40">
        <v>1032</v>
      </c>
      <c r="AA1190" s="40">
        <v>1475.76</v>
      </c>
    </row>
    <row r="1191" spans="17:27" ht="18" customHeight="1" x14ac:dyDescent="0.25">
      <c r="Q1191" s="40" t="s">
        <v>95</v>
      </c>
      <c r="R1191" s="40">
        <v>2021</v>
      </c>
      <c r="S1191" s="40" t="s">
        <v>2</v>
      </c>
      <c r="T1191" s="40" t="s">
        <v>89</v>
      </c>
      <c r="U1191" s="40" t="s">
        <v>90</v>
      </c>
      <c r="V1191" s="40" t="s">
        <v>91</v>
      </c>
      <c r="W1191" s="40" t="s">
        <v>92</v>
      </c>
      <c r="X1191" s="40" t="s">
        <v>93</v>
      </c>
      <c r="Y1191" s="40" t="s">
        <v>94</v>
      </c>
      <c r="Z1191" s="40">
        <v>246</v>
      </c>
      <c r="AA1191" s="40">
        <v>351.78</v>
      </c>
    </row>
    <row r="1192" spans="17:27" ht="18" customHeight="1" x14ac:dyDescent="0.25">
      <c r="Q1192" s="40" t="s">
        <v>95</v>
      </c>
      <c r="R1192" s="40">
        <v>2021</v>
      </c>
      <c r="S1192" s="40" t="s">
        <v>2</v>
      </c>
      <c r="T1192" s="40" t="s">
        <v>89</v>
      </c>
      <c r="U1192" s="40" t="s">
        <v>90</v>
      </c>
      <c r="V1192" s="40" t="s">
        <v>91</v>
      </c>
      <c r="W1192" s="40" t="s">
        <v>92</v>
      </c>
      <c r="X1192" s="40" t="s">
        <v>93</v>
      </c>
      <c r="Y1192" s="40" t="s">
        <v>94</v>
      </c>
      <c r="Z1192" s="40">
        <v>273</v>
      </c>
      <c r="AA1192" s="40">
        <v>390.39</v>
      </c>
    </row>
    <row r="1193" spans="17:27" ht="18" customHeight="1" x14ac:dyDescent="0.25">
      <c r="Q1193" s="40" t="s">
        <v>97</v>
      </c>
      <c r="R1193" s="40">
        <v>2021</v>
      </c>
      <c r="S1193" s="40" t="s">
        <v>2</v>
      </c>
      <c r="T1193" s="40" t="s">
        <v>89</v>
      </c>
      <c r="U1193" s="40" t="s">
        <v>90</v>
      </c>
      <c r="V1193" s="40" t="s">
        <v>91</v>
      </c>
      <c r="W1193" s="40" t="s">
        <v>92</v>
      </c>
      <c r="X1193" s="40" t="s">
        <v>93</v>
      </c>
      <c r="Y1193" s="40" t="s">
        <v>94</v>
      </c>
      <c r="Z1193" s="40">
        <v>315</v>
      </c>
      <c r="AA1193" s="40">
        <v>450.45</v>
      </c>
    </row>
    <row r="1194" spans="17:27" ht="18" customHeight="1" x14ac:dyDescent="0.25">
      <c r="Q1194" s="40" t="s">
        <v>95</v>
      </c>
      <c r="R1194" s="40">
        <v>2021</v>
      </c>
      <c r="S1194" s="40" t="s">
        <v>2</v>
      </c>
      <c r="T1194" s="40" t="s">
        <v>89</v>
      </c>
      <c r="U1194" s="40" t="s">
        <v>90</v>
      </c>
      <c r="V1194" s="40" t="s">
        <v>91</v>
      </c>
      <c r="W1194" s="40" t="s">
        <v>92</v>
      </c>
      <c r="X1194" s="40" t="s">
        <v>93</v>
      </c>
      <c r="Y1194" s="40" t="s">
        <v>94</v>
      </c>
      <c r="Z1194" s="40">
        <v>243</v>
      </c>
      <c r="AA1194" s="40">
        <v>347.49</v>
      </c>
    </row>
    <row r="1195" spans="17:27" ht="18" customHeight="1" x14ac:dyDescent="0.25">
      <c r="Q1195" s="40" t="s">
        <v>88</v>
      </c>
      <c r="R1195" s="40">
        <v>2021</v>
      </c>
      <c r="S1195" s="40" t="s">
        <v>2</v>
      </c>
      <c r="T1195" s="40" t="s">
        <v>89</v>
      </c>
      <c r="U1195" s="40" t="s">
        <v>90</v>
      </c>
      <c r="V1195" s="40" t="s">
        <v>91</v>
      </c>
      <c r="W1195" s="40" t="s">
        <v>92</v>
      </c>
      <c r="X1195" s="40" t="s">
        <v>93</v>
      </c>
      <c r="Y1195" s="40" t="s">
        <v>94</v>
      </c>
      <c r="Z1195" s="40">
        <v>780</v>
      </c>
      <c r="AA1195" s="40">
        <v>1115.4000000000001</v>
      </c>
    </row>
    <row r="1196" spans="17:27" ht="18" customHeight="1" x14ac:dyDescent="0.25">
      <c r="Q1196" s="40" t="s">
        <v>97</v>
      </c>
      <c r="R1196" s="40">
        <v>2021</v>
      </c>
      <c r="S1196" s="40" t="s">
        <v>2</v>
      </c>
      <c r="T1196" s="40" t="s">
        <v>89</v>
      </c>
      <c r="U1196" s="40" t="s">
        <v>90</v>
      </c>
      <c r="V1196" s="40" t="s">
        <v>91</v>
      </c>
      <c r="W1196" s="40" t="s">
        <v>92</v>
      </c>
      <c r="X1196" s="40" t="s">
        <v>93</v>
      </c>
      <c r="Y1196" s="40" t="s">
        <v>94</v>
      </c>
      <c r="Z1196" s="40">
        <v>813</v>
      </c>
      <c r="AA1196" s="40">
        <v>1162.5899999999999</v>
      </c>
    </row>
    <row r="1197" spans="17:27" ht="18" customHeight="1" x14ac:dyDescent="0.25">
      <c r="Q1197" s="40" t="s">
        <v>95</v>
      </c>
      <c r="R1197" s="40">
        <v>2021</v>
      </c>
      <c r="S1197" s="40" t="s">
        <v>2</v>
      </c>
      <c r="T1197" s="40" t="s">
        <v>89</v>
      </c>
      <c r="U1197" s="40" t="s">
        <v>90</v>
      </c>
      <c r="V1197" s="40" t="s">
        <v>91</v>
      </c>
      <c r="W1197" s="40" t="s">
        <v>92</v>
      </c>
      <c r="X1197" s="40" t="s">
        <v>93</v>
      </c>
      <c r="Y1197" s="40" t="s">
        <v>94</v>
      </c>
      <c r="Z1197" s="40">
        <v>867</v>
      </c>
      <c r="AA1197" s="40">
        <v>1239.81</v>
      </c>
    </row>
    <row r="1198" spans="17:27" ht="18" customHeight="1" x14ac:dyDescent="0.25">
      <c r="Q1198" s="40" t="s">
        <v>95</v>
      </c>
      <c r="R1198" s="40">
        <v>2021</v>
      </c>
      <c r="S1198" s="40" t="s">
        <v>2</v>
      </c>
      <c r="T1198" s="40" t="s">
        <v>89</v>
      </c>
      <c r="U1198" s="40" t="s">
        <v>90</v>
      </c>
      <c r="V1198" s="40" t="s">
        <v>91</v>
      </c>
      <c r="W1198" s="40" t="s">
        <v>92</v>
      </c>
      <c r="X1198" s="40" t="s">
        <v>93</v>
      </c>
      <c r="Y1198" s="40" t="s">
        <v>94</v>
      </c>
      <c r="Z1198" s="40">
        <v>269</v>
      </c>
      <c r="AA1198" s="40">
        <v>384.67</v>
      </c>
    </row>
    <row r="1199" spans="17:27" ht="18" customHeight="1" x14ac:dyDescent="0.25">
      <c r="Q1199" s="40" t="s">
        <v>88</v>
      </c>
      <c r="R1199" s="40">
        <v>2021</v>
      </c>
      <c r="S1199" s="40" t="s">
        <v>2</v>
      </c>
      <c r="T1199" s="40" t="s">
        <v>89</v>
      </c>
      <c r="U1199" s="40" t="s">
        <v>90</v>
      </c>
      <c r="V1199" s="40" t="s">
        <v>91</v>
      </c>
      <c r="W1199" s="40" t="s">
        <v>92</v>
      </c>
      <c r="X1199" s="40" t="s">
        <v>93</v>
      </c>
      <c r="Y1199" s="40" t="s">
        <v>94</v>
      </c>
      <c r="Z1199" s="40">
        <v>317</v>
      </c>
      <c r="AA1199" s="40">
        <v>453.31</v>
      </c>
    </row>
    <row r="1200" spans="17:27" ht="18" customHeight="1" x14ac:dyDescent="0.25">
      <c r="Q1200" s="40" t="s">
        <v>88</v>
      </c>
      <c r="R1200" s="40">
        <v>2021</v>
      </c>
      <c r="S1200" s="40" t="s">
        <v>2</v>
      </c>
      <c r="T1200" s="40" t="s">
        <v>89</v>
      </c>
      <c r="U1200" s="40" t="s">
        <v>90</v>
      </c>
      <c r="V1200" s="40" t="s">
        <v>91</v>
      </c>
      <c r="W1200" s="40" t="s">
        <v>92</v>
      </c>
      <c r="X1200" s="40" t="s">
        <v>93</v>
      </c>
      <c r="Y1200" s="40" t="s">
        <v>94</v>
      </c>
      <c r="Z1200" s="40">
        <v>245</v>
      </c>
      <c r="AA1200" s="40">
        <v>350.35</v>
      </c>
    </row>
    <row r="1201" spans="17:27" ht="18" customHeight="1" x14ac:dyDescent="0.25">
      <c r="Q1201" s="40" t="s">
        <v>88</v>
      </c>
      <c r="R1201" s="40">
        <v>2021</v>
      </c>
      <c r="S1201" s="40" t="s">
        <v>4</v>
      </c>
      <c r="T1201" s="40" t="s">
        <v>89</v>
      </c>
      <c r="U1201" s="40" t="s">
        <v>90</v>
      </c>
      <c r="V1201" s="40" t="s">
        <v>91</v>
      </c>
      <c r="W1201" s="40" t="s">
        <v>92</v>
      </c>
      <c r="X1201" s="40" t="s">
        <v>93</v>
      </c>
      <c r="Y1201" s="40" t="s">
        <v>94</v>
      </c>
      <c r="Z1201" s="40">
        <v>260</v>
      </c>
      <c r="AA1201" s="40">
        <v>371.8</v>
      </c>
    </row>
    <row r="1202" spans="17:27" ht="18" customHeight="1" x14ac:dyDescent="0.25">
      <c r="Q1202" s="40" t="s">
        <v>88</v>
      </c>
      <c r="R1202" s="40">
        <v>2021</v>
      </c>
      <c r="S1202" s="40" t="s">
        <v>4</v>
      </c>
      <c r="T1202" s="40" t="s">
        <v>89</v>
      </c>
      <c r="U1202" s="40" t="s">
        <v>90</v>
      </c>
      <c r="V1202" s="40" t="s">
        <v>91</v>
      </c>
      <c r="W1202" s="40" t="s">
        <v>92</v>
      </c>
      <c r="X1202" s="40" t="s">
        <v>93</v>
      </c>
      <c r="Y1202" s="40" t="s">
        <v>94</v>
      </c>
      <c r="Z1202" s="40">
        <v>308</v>
      </c>
      <c r="AA1202" s="40">
        <v>440.44</v>
      </c>
    </row>
    <row r="1203" spans="17:27" ht="18" customHeight="1" x14ac:dyDescent="0.25">
      <c r="Q1203" s="40" t="s">
        <v>97</v>
      </c>
      <c r="R1203" s="40">
        <v>2021</v>
      </c>
      <c r="S1203" s="40" t="s">
        <v>4</v>
      </c>
      <c r="T1203" s="40" t="s">
        <v>89</v>
      </c>
      <c r="U1203" s="40" t="s">
        <v>90</v>
      </c>
      <c r="V1203" s="40" t="s">
        <v>91</v>
      </c>
      <c r="W1203" s="40" t="s">
        <v>92</v>
      </c>
      <c r="X1203" s="40" t="s">
        <v>93</v>
      </c>
      <c r="Y1203" s="40" t="s">
        <v>94</v>
      </c>
      <c r="Z1203" s="40">
        <v>262</v>
      </c>
      <c r="AA1203" s="40">
        <v>526.24</v>
      </c>
    </row>
    <row r="1204" spans="17:27" ht="18" customHeight="1" x14ac:dyDescent="0.25">
      <c r="Q1204" s="40" t="s">
        <v>98</v>
      </c>
      <c r="R1204" s="40">
        <v>2021</v>
      </c>
      <c r="S1204" s="40" t="s">
        <v>4</v>
      </c>
      <c r="T1204" s="40" t="s">
        <v>89</v>
      </c>
      <c r="U1204" s="40" t="s">
        <v>90</v>
      </c>
      <c r="V1204" s="40" t="s">
        <v>91</v>
      </c>
      <c r="W1204" s="40" t="s">
        <v>92</v>
      </c>
      <c r="X1204" s="40" t="s">
        <v>93</v>
      </c>
      <c r="Y1204" s="40" t="s">
        <v>94</v>
      </c>
      <c r="Z1204" s="40">
        <v>304</v>
      </c>
      <c r="AA1204" s="40">
        <v>526.24</v>
      </c>
    </row>
    <row r="1205" spans="17:27" ht="18" customHeight="1" x14ac:dyDescent="0.25">
      <c r="Q1205" s="40" t="s">
        <v>95</v>
      </c>
      <c r="R1205" s="40">
        <v>2021</v>
      </c>
      <c r="S1205" s="40" t="s">
        <v>4</v>
      </c>
      <c r="T1205" s="40" t="s">
        <v>89</v>
      </c>
      <c r="U1205" s="40" t="s">
        <v>90</v>
      </c>
      <c r="V1205" s="40" t="s">
        <v>91</v>
      </c>
      <c r="W1205" s="40" t="s">
        <v>92</v>
      </c>
      <c r="X1205" s="40" t="s">
        <v>93</v>
      </c>
      <c r="Y1205" s="40" t="s">
        <v>94</v>
      </c>
      <c r="Z1205" s="40">
        <v>232</v>
      </c>
      <c r="AA1205" s="40">
        <v>526.24</v>
      </c>
    </row>
    <row r="1206" spans="17:27" ht="18" customHeight="1" x14ac:dyDescent="0.25">
      <c r="Q1206" s="40" t="s">
        <v>95</v>
      </c>
      <c r="R1206" s="40">
        <v>2021</v>
      </c>
      <c r="S1206" s="40" t="s">
        <v>4</v>
      </c>
      <c r="T1206" s="40" t="s">
        <v>89</v>
      </c>
      <c r="U1206" s="40" t="s">
        <v>90</v>
      </c>
      <c r="V1206" s="40" t="s">
        <v>91</v>
      </c>
      <c r="W1206" s="40" t="s">
        <v>92</v>
      </c>
      <c r="X1206" s="40" t="s">
        <v>93</v>
      </c>
      <c r="Y1206" s="40" t="s">
        <v>94</v>
      </c>
      <c r="Z1206" s="40">
        <v>1001</v>
      </c>
      <c r="AA1206" s="40">
        <v>1431.43</v>
      </c>
    </row>
    <row r="1207" spans="17:27" ht="18" customHeight="1" x14ac:dyDescent="0.25">
      <c r="Q1207" s="40" t="s">
        <v>95</v>
      </c>
      <c r="R1207" s="40">
        <v>2021</v>
      </c>
      <c r="S1207" s="40" t="s">
        <v>4</v>
      </c>
      <c r="T1207" s="40" t="s">
        <v>89</v>
      </c>
      <c r="U1207" s="40" t="s">
        <v>90</v>
      </c>
      <c r="V1207" s="40" t="s">
        <v>91</v>
      </c>
      <c r="W1207" s="40" t="s">
        <v>92</v>
      </c>
      <c r="X1207" s="40" t="s">
        <v>93</v>
      </c>
      <c r="Y1207" s="40" t="s">
        <v>94</v>
      </c>
      <c r="Z1207" s="40">
        <v>1034</v>
      </c>
      <c r="AA1207" s="40">
        <v>1478.62</v>
      </c>
    </row>
    <row r="1208" spans="17:27" ht="18" customHeight="1" x14ac:dyDescent="0.25">
      <c r="Q1208" s="40" t="s">
        <v>88</v>
      </c>
      <c r="R1208" s="40">
        <v>2021</v>
      </c>
      <c r="S1208" s="40" t="s">
        <v>4</v>
      </c>
      <c r="T1208" s="40" t="s">
        <v>89</v>
      </c>
      <c r="U1208" s="40" t="s">
        <v>90</v>
      </c>
      <c r="V1208" s="40" t="s">
        <v>91</v>
      </c>
      <c r="W1208" s="40" t="s">
        <v>92</v>
      </c>
      <c r="X1208" s="40" t="s">
        <v>93</v>
      </c>
      <c r="Y1208" s="40" t="s">
        <v>94</v>
      </c>
      <c r="Z1208" s="40">
        <v>234</v>
      </c>
      <c r="AA1208" s="40">
        <v>334.62</v>
      </c>
    </row>
    <row r="1209" spans="17:27" ht="18" customHeight="1" x14ac:dyDescent="0.25">
      <c r="Q1209" s="40" t="s">
        <v>88</v>
      </c>
      <c r="R1209" s="40">
        <v>2021</v>
      </c>
      <c r="S1209" s="40" t="s">
        <v>4</v>
      </c>
      <c r="T1209" s="40" t="s">
        <v>89</v>
      </c>
      <c r="U1209" s="40" t="s">
        <v>90</v>
      </c>
      <c r="V1209" s="40" t="s">
        <v>91</v>
      </c>
      <c r="W1209" s="40" t="s">
        <v>92</v>
      </c>
      <c r="X1209" s="40" t="s">
        <v>93</v>
      </c>
      <c r="Y1209" s="40" t="s">
        <v>94</v>
      </c>
      <c r="Z1209" s="40">
        <v>261</v>
      </c>
      <c r="AA1209" s="40">
        <v>373.23</v>
      </c>
    </row>
    <row r="1210" spans="17:27" ht="18" customHeight="1" x14ac:dyDescent="0.25">
      <c r="Q1210" s="40" t="s">
        <v>97</v>
      </c>
      <c r="R1210" s="40">
        <v>2021</v>
      </c>
      <c r="S1210" s="40" t="s">
        <v>4</v>
      </c>
      <c r="T1210" s="40" t="s">
        <v>89</v>
      </c>
      <c r="U1210" s="40" t="s">
        <v>90</v>
      </c>
      <c r="V1210" s="40" t="s">
        <v>91</v>
      </c>
      <c r="W1210" s="40" t="s">
        <v>92</v>
      </c>
      <c r="X1210" s="40" t="s">
        <v>93</v>
      </c>
      <c r="Y1210" s="40" t="s">
        <v>94</v>
      </c>
      <c r="Z1210" s="40">
        <v>309</v>
      </c>
      <c r="AA1210" s="40">
        <v>441.87</v>
      </c>
    </row>
    <row r="1211" spans="17:27" ht="18" customHeight="1" x14ac:dyDescent="0.25">
      <c r="Q1211" s="40" t="s">
        <v>95</v>
      </c>
      <c r="R1211" s="40">
        <v>2021</v>
      </c>
      <c r="S1211" s="40" t="s">
        <v>4</v>
      </c>
      <c r="T1211" s="40" t="s">
        <v>89</v>
      </c>
      <c r="U1211" s="40" t="s">
        <v>90</v>
      </c>
      <c r="V1211" s="40" t="s">
        <v>91</v>
      </c>
      <c r="W1211" s="40" t="s">
        <v>92</v>
      </c>
      <c r="X1211" s="40" t="s">
        <v>93</v>
      </c>
      <c r="Y1211" s="40" t="s">
        <v>94</v>
      </c>
      <c r="Z1211" s="40">
        <v>231</v>
      </c>
      <c r="AA1211" s="40">
        <v>330.33</v>
      </c>
    </row>
    <row r="1212" spans="17:27" ht="18" customHeight="1" x14ac:dyDescent="0.25">
      <c r="Q1212" s="40" t="s">
        <v>95</v>
      </c>
      <c r="R1212" s="40">
        <v>2021</v>
      </c>
      <c r="S1212" s="40" t="s">
        <v>4</v>
      </c>
      <c r="T1212" s="40" t="s">
        <v>89</v>
      </c>
      <c r="U1212" s="40" t="s">
        <v>90</v>
      </c>
      <c r="V1212" s="40" t="s">
        <v>91</v>
      </c>
      <c r="W1212" s="40" t="s">
        <v>92</v>
      </c>
      <c r="X1212" s="40" t="s">
        <v>93</v>
      </c>
      <c r="Y1212" s="40" t="s">
        <v>94</v>
      </c>
      <c r="Z1212" s="40">
        <v>782</v>
      </c>
      <c r="AA1212" s="40">
        <v>1118.26</v>
      </c>
    </row>
    <row r="1213" spans="17:27" ht="18" customHeight="1" x14ac:dyDescent="0.25">
      <c r="Q1213" s="40" t="s">
        <v>88</v>
      </c>
      <c r="R1213" s="40">
        <v>2021</v>
      </c>
      <c r="S1213" s="40" t="s">
        <v>4</v>
      </c>
      <c r="T1213" s="40" t="s">
        <v>89</v>
      </c>
      <c r="U1213" s="40" t="s">
        <v>90</v>
      </c>
      <c r="V1213" s="40" t="s">
        <v>91</v>
      </c>
      <c r="W1213" s="40" t="s">
        <v>92</v>
      </c>
      <c r="X1213" s="40" t="s">
        <v>93</v>
      </c>
      <c r="Y1213" s="40" t="s">
        <v>94</v>
      </c>
      <c r="Z1213" s="40">
        <v>815</v>
      </c>
      <c r="AA1213" s="40">
        <v>1165.45</v>
      </c>
    </row>
    <row r="1214" spans="17:27" ht="18" customHeight="1" x14ac:dyDescent="0.25">
      <c r="Q1214" s="40" t="s">
        <v>97</v>
      </c>
      <c r="R1214" s="40">
        <v>2021</v>
      </c>
      <c r="S1214" s="40" t="s">
        <v>4</v>
      </c>
      <c r="T1214" s="40" t="s">
        <v>89</v>
      </c>
      <c r="U1214" s="40" t="s">
        <v>90</v>
      </c>
      <c r="V1214" s="40" t="s">
        <v>91</v>
      </c>
      <c r="W1214" s="40" t="s">
        <v>92</v>
      </c>
      <c r="X1214" s="40" t="s">
        <v>93</v>
      </c>
      <c r="Y1214" s="40" t="s">
        <v>94</v>
      </c>
      <c r="Z1214" s="40">
        <v>868</v>
      </c>
      <c r="AA1214" s="40">
        <v>1241.24</v>
      </c>
    </row>
    <row r="1215" spans="17:27" ht="18" customHeight="1" x14ac:dyDescent="0.25">
      <c r="Q1215" s="40" t="s">
        <v>88</v>
      </c>
      <c r="R1215" s="40">
        <v>2021</v>
      </c>
      <c r="S1215" s="40" t="s">
        <v>4</v>
      </c>
      <c r="T1215" s="40" t="s">
        <v>89</v>
      </c>
      <c r="U1215" s="40" t="s">
        <v>90</v>
      </c>
      <c r="V1215" s="40" t="s">
        <v>91</v>
      </c>
      <c r="W1215" s="40" t="s">
        <v>92</v>
      </c>
      <c r="X1215" s="40" t="s">
        <v>93</v>
      </c>
      <c r="Y1215" s="40" t="s">
        <v>94</v>
      </c>
      <c r="Z1215" s="40">
        <v>305</v>
      </c>
      <c r="AA1215" s="40">
        <v>436.15</v>
      </c>
    </row>
    <row r="1216" spans="17:27" ht="18" customHeight="1" x14ac:dyDescent="0.25">
      <c r="Q1216" s="40" t="s">
        <v>88</v>
      </c>
      <c r="R1216" s="40">
        <v>2021</v>
      </c>
      <c r="S1216" s="40" t="s">
        <v>4</v>
      </c>
      <c r="T1216" s="40" t="s">
        <v>89</v>
      </c>
      <c r="U1216" s="40" t="s">
        <v>90</v>
      </c>
      <c r="V1216" s="40" t="s">
        <v>91</v>
      </c>
      <c r="W1216" s="40" t="s">
        <v>92</v>
      </c>
      <c r="X1216" s="40" t="s">
        <v>93</v>
      </c>
      <c r="Y1216" s="40" t="s">
        <v>94</v>
      </c>
      <c r="Z1216" s="40">
        <v>233</v>
      </c>
      <c r="AA1216" s="40">
        <v>333.19</v>
      </c>
    </row>
    <row r="1217" spans="17:27" ht="18" customHeight="1" x14ac:dyDescent="0.25">
      <c r="Q1217" s="40" t="s">
        <v>95</v>
      </c>
      <c r="R1217" s="40">
        <v>2021</v>
      </c>
      <c r="S1217" s="40" t="s">
        <v>10</v>
      </c>
      <c r="T1217" s="40" t="s">
        <v>101</v>
      </c>
      <c r="U1217" s="40" t="s">
        <v>90</v>
      </c>
      <c r="V1217" s="40" t="s">
        <v>91</v>
      </c>
      <c r="W1217" s="40" t="s">
        <v>92</v>
      </c>
      <c r="X1217" s="40" t="s">
        <v>93</v>
      </c>
      <c r="Y1217" s="40" t="s">
        <v>96</v>
      </c>
      <c r="Z1217" s="40">
        <v>266</v>
      </c>
      <c r="AA1217" s="40">
        <v>380.38</v>
      </c>
    </row>
    <row r="1218" spans="17:27" ht="18" customHeight="1" x14ac:dyDescent="0.25">
      <c r="Q1218" s="40" t="s">
        <v>95</v>
      </c>
      <c r="R1218" s="40">
        <v>2021</v>
      </c>
      <c r="S1218" s="40" t="s">
        <v>10</v>
      </c>
      <c r="T1218" s="40" t="s">
        <v>101</v>
      </c>
      <c r="U1218" s="40" t="s">
        <v>90</v>
      </c>
      <c r="V1218" s="40" t="s">
        <v>91</v>
      </c>
      <c r="W1218" s="40" t="s">
        <v>92</v>
      </c>
      <c r="X1218" s="40" t="s">
        <v>93</v>
      </c>
      <c r="Y1218" s="40" t="s">
        <v>96</v>
      </c>
      <c r="Z1218" s="40">
        <v>260</v>
      </c>
      <c r="AA1218" s="40">
        <v>371.8</v>
      </c>
    </row>
    <row r="1219" spans="17:27" ht="18" customHeight="1" x14ac:dyDescent="0.25">
      <c r="Q1219" s="40" t="s">
        <v>88</v>
      </c>
      <c r="R1219" s="40">
        <v>2021</v>
      </c>
      <c r="S1219" s="40" t="s">
        <v>10</v>
      </c>
      <c r="T1219" s="40" t="s">
        <v>101</v>
      </c>
      <c r="U1219" s="40" t="s">
        <v>90</v>
      </c>
      <c r="V1219" s="40" t="s">
        <v>91</v>
      </c>
      <c r="W1219" s="40" t="s">
        <v>92</v>
      </c>
      <c r="X1219" s="40" t="s">
        <v>93</v>
      </c>
      <c r="Y1219" s="40" t="s">
        <v>96</v>
      </c>
      <c r="Z1219" s="40">
        <v>254</v>
      </c>
      <c r="AA1219" s="40">
        <v>363.22</v>
      </c>
    </row>
    <row r="1220" spans="17:27" ht="18" customHeight="1" x14ac:dyDescent="0.25">
      <c r="Q1220" s="40" t="s">
        <v>88</v>
      </c>
      <c r="R1220" s="40">
        <v>2021</v>
      </c>
      <c r="S1220" s="40" t="s">
        <v>10</v>
      </c>
      <c r="T1220" s="40" t="s">
        <v>101</v>
      </c>
      <c r="U1220" s="40" t="s">
        <v>90</v>
      </c>
      <c r="V1220" s="40" t="s">
        <v>91</v>
      </c>
      <c r="W1220" s="40" t="s">
        <v>92</v>
      </c>
      <c r="X1220" s="40" t="s">
        <v>93</v>
      </c>
      <c r="Y1220" s="40" t="s">
        <v>94</v>
      </c>
      <c r="Z1220" s="40">
        <v>230</v>
      </c>
      <c r="AA1220" s="40">
        <v>328.9</v>
      </c>
    </row>
    <row r="1221" spans="17:27" ht="18" customHeight="1" x14ac:dyDescent="0.25">
      <c r="Q1221" s="40" t="s">
        <v>88</v>
      </c>
      <c r="R1221" s="40">
        <v>2021</v>
      </c>
      <c r="S1221" s="40" t="s">
        <v>10</v>
      </c>
      <c r="T1221" s="40" t="s">
        <v>101</v>
      </c>
      <c r="U1221" s="40" t="s">
        <v>90</v>
      </c>
      <c r="V1221" s="40" t="s">
        <v>91</v>
      </c>
      <c r="W1221" s="40" t="s">
        <v>92</v>
      </c>
      <c r="X1221" s="40" t="s">
        <v>93</v>
      </c>
      <c r="Y1221" s="40" t="s">
        <v>94</v>
      </c>
      <c r="Z1221" s="40">
        <v>272</v>
      </c>
      <c r="AA1221" s="40">
        <v>388.96</v>
      </c>
    </row>
    <row r="1222" spans="17:27" ht="18" customHeight="1" x14ac:dyDescent="0.25">
      <c r="Q1222" s="40" t="s">
        <v>97</v>
      </c>
      <c r="R1222" s="40">
        <v>2021</v>
      </c>
      <c r="S1222" s="40" t="s">
        <v>10</v>
      </c>
      <c r="T1222" s="40" t="s">
        <v>101</v>
      </c>
      <c r="U1222" s="40" t="s">
        <v>90</v>
      </c>
      <c r="V1222" s="40" t="s">
        <v>91</v>
      </c>
      <c r="W1222" s="40" t="s">
        <v>92</v>
      </c>
      <c r="X1222" s="40" t="s">
        <v>93</v>
      </c>
      <c r="Y1222" s="40" t="s">
        <v>94</v>
      </c>
      <c r="Z1222" s="40">
        <v>262</v>
      </c>
      <c r="AA1222" s="40">
        <v>374.65999999999997</v>
      </c>
    </row>
    <row r="1223" spans="17:27" ht="18" customHeight="1" x14ac:dyDescent="0.25">
      <c r="Q1223" s="40" t="s">
        <v>95</v>
      </c>
      <c r="R1223" s="40">
        <v>2021</v>
      </c>
      <c r="S1223" s="40" t="s">
        <v>10</v>
      </c>
      <c r="T1223" s="40" t="s">
        <v>101</v>
      </c>
      <c r="U1223" s="40" t="s">
        <v>90</v>
      </c>
      <c r="V1223" s="40" t="s">
        <v>91</v>
      </c>
      <c r="W1223" s="40" t="s">
        <v>92</v>
      </c>
      <c r="X1223" s="40" t="s">
        <v>93</v>
      </c>
      <c r="Y1223" s="40" t="s">
        <v>94</v>
      </c>
      <c r="Z1223" s="40">
        <v>256</v>
      </c>
      <c r="AA1223" s="40">
        <v>366.08</v>
      </c>
    </row>
    <row r="1224" spans="17:27" ht="18" customHeight="1" x14ac:dyDescent="0.25">
      <c r="Q1224" s="40" t="s">
        <v>97</v>
      </c>
      <c r="R1224" s="40">
        <v>2021</v>
      </c>
      <c r="S1224" s="40" t="s">
        <v>10</v>
      </c>
      <c r="T1224" s="40" t="s">
        <v>101</v>
      </c>
      <c r="U1224" s="40" t="s">
        <v>90</v>
      </c>
      <c r="V1224" s="40" t="s">
        <v>91</v>
      </c>
      <c r="W1224" s="40" t="s">
        <v>92</v>
      </c>
      <c r="X1224" s="40" t="s">
        <v>93</v>
      </c>
      <c r="Y1224" s="40" t="s">
        <v>94</v>
      </c>
      <c r="Z1224" s="40">
        <v>226</v>
      </c>
      <c r="AA1224" s="40">
        <v>526.24</v>
      </c>
    </row>
    <row r="1225" spans="17:27" ht="18" customHeight="1" x14ac:dyDescent="0.25">
      <c r="Q1225" s="40" t="s">
        <v>97</v>
      </c>
      <c r="R1225" s="40">
        <v>2021</v>
      </c>
      <c r="S1225" s="40" t="s">
        <v>10</v>
      </c>
      <c r="T1225" s="40" t="s">
        <v>101</v>
      </c>
      <c r="U1225" s="40" t="s">
        <v>90</v>
      </c>
      <c r="V1225" s="40" t="s">
        <v>91</v>
      </c>
      <c r="W1225" s="40" t="s">
        <v>92</v>
      </c>
      <c r="X1225" s="40" t="s">
        <v>93</v>
      </c>
      <c r="Y1225" s="40" t="s">
        <v>94</v>
      </c>
      <c r="Z1225" s="40">
        <v>274</v>
      </c>
      <c r="AA1225" s="40">
        <v>526.24</v>
      </c>
    </row>
    <row r="1226" spans="17:27" ht="18" customHeight="1" x14ac:dyDescent="0.25">
      <c r="Q1226" s="40" t="s">
        <v>99</v>
      </c>
      <c r="R1226" s="40">
        <v>2021</v>
      </c>
      <c r="S1226" s="40" t="s">
        <v>10</v>
      </c>
      <c r="T1226" s="40" t="s">
        <v>101</v>
      </c>
      <c r="U1226" s="40" t="s">
        <v>90</v>
      </c>
      <c r="V1226" s="40" t="s">
        <v>91</v>
      </c>
      <c r="W1226" s="40" t="s">
        <v>92</v>
      </c>
      <c r="X1226" s="40" t="s">
        <v>93</v>
      </c>
      <c r="Y1226" s="40" t="s">
        <v>94</v>
      </c>
      <c r="Z1226" s="40">
        <v>1006</v>
      </c>
      <c r="AA1226" s="40">
        <v>1438.58</v>
      </c>
    </row>
    <row r="1227" spans="17:27" ht="18" customHeight="1" x14ac:dyDescent="0.25">
      <c r="Q1227" s="40" t="s">
        <v>98</v>
      </c>
      <c r="R1227" s="40">
        <v>2021</v>
      </c>
      <c r="S1227" s="40" t="s">
        <v>10</v>
      </c>
      <c r="T1227" s="40" t="s">
        <v>101</v>
      </c>
      <c r="U1227" s="40" t="s">
        <v>90</v>
      </c>
      <c r="V1227" s="40" t="s">
        <v>91</v>
      </c>
      <c r="W1227" s="40" t="s">
        <v>92</v>
      </c>
      <c r="X1227" s="40" t="s">
        <v>93</v>
      </c>
      <c r="Y1227" s="40" t="s">
        <v>94</v>
      </c>
      <c r="Z1227" s="40">
        <v>1039</v>
      </c>
      <c r="AA1227" s="40">
        <v>1485.77</v>
      </c>
    </row>
    <row r="1228" spans="17:27" ht="18" customHeight="1" x14ac:dyDescent="0.25">
      <c r="Q1228" s="40" t="s">
        <v>98</v>
      </c>
      <c r="R1228" s="40">
        <v>2021</v>
      </c>
      <c r="S1228" s="40" t="s">
        <v>10</v>
      </c>
      <c r="T1228" s="40" t="s">
        <v>101</v>
      </c>
      <c r="U1228" s="40" t="s">
        <v>90</v>
      </c>
      <c r="V1228" s="40" t="s">
        <v>91</v>
      </c>
      <c r="W1228" s="40" t="s">
        <v>92</v>
      </c>
      <c r="X1228" s="40" t="s">
        <v>93</v>
      </c>
      <c r="Y1228" s="40" t="s">
        <v>94</v>
      </c>
      <c r="Z1228" s="40">
        <v>273</v>
      </c>
      <c r="AA1228" s="40">
        <v>390.39</v>
      </c>
    </row>
    <row r="1229" spans="17:27" ht="18" customHeight="1" x14ac:dyDescent="0.25">
      <c r="Q1229" s="40" t="s">
        <v>88</v>
      </c>
      <c r="R1229" s="40">
        <v>2021</v>
      </c>
      <c r="S1229" s="40" t="s">
        <v>10</v>
      </c>
      <c r="T1229" s="40" t="s">
        <v>101</v>
      </c>
      <c r="U1229" s="40" t="s">
        <v>90</v>
      </c>
      <c r="V1229" s="40" t="s">
        <v>91</v>
      </c>
      <c r="W1229" s="40" t="s">
        <v>92</v>
      </c>
      <c r="X1229" s="40" t="s">
        <v>93</v>
      </c>
      <c r="Y1229" s="40" t="s">
        <v>94</v>
      </c>
      <c r="Z1229" s="40">
        <v>265</v>
      </c>
      <c r="AA1229" s="40">
        <v>378.95</v>
      </c>
    </row>
    <row r="1230" spans="17:27" ht="18" customHeight="1" x14ac:dyDescent="0.25">
      <c r="Q1230" s="40" t="s">
        <v>99</v>
      </c>
      <c r="R1230" s="40">
        <v>2021</v>
      </c>
      <c r="S1230" s="40" t="s">
        <v>10</v>
      </c>
      <c r="T1230" s="40" t="s">
        <v>101</v>
      </c>
      <c r="U1230" s="40" t="s">
        <v>90</v>
      </c>
      <c r="V1230" s="40" t="s">
        <v>91</v>
      </c>
      <c r="W1230" s="40" t="s">
        <v>92</v>
      </c>
      <c r="X1230" s="40" t="s">
        <v>93</v>
      </c>
      <c r="Y1230" s="40" t="s">
        <v>94</v>
      </c>
      <c r="Z1230" s="40">
        <v>259</v>
      </c>
      <c r="AA1230" s="40">
        <v>370.37</v>
      </c>
    </row>
    <row r="1231" spans="17:27" ht="18" customHeight="1" x14ac:dyDescent="0.25">
      <c r="Q1231" s="40" t="s">
        <v>97</v>
      </c>
      <c r="R1231" s="40">
        <v>2021</v>
      </c>
      <c r="S1231" s="40" t="s">
        <v>10</v>
      </c>
      <c r="T1231" s="40" t="s">
        <v>101</v>
      </c>
      <c r="U1231" s="40" t="s">
        <v>90</v>
      </c>
      <c r="V1231" s="40" t="s">
        <v>91</v>
      </c>
      <c r="W1231" s="40" t="s">
        <v>92</v>
      </c>
      <c r="X1231" s="40" t="s">
        <v>93</v>
      </c>
      <c r="Y1231" s="40" t="s">
        <v>94</v>
      </c>
      <c r="Z1231" s="40">
        <v>253</v>
      </c>
      <c r="AA1231" s="40">
        <v>361.78999999999996</v>
      </c>
    </row>
    <row r="1232" spans="17:27" ht="18" customHeight="1" x14ac:dyDescent="0.25">
      <c r="Q1232" s="40" t="s">
        <v>97</v>
      </c>
      <c r="R1232" s="40">
        <v>2021</v>
      </c>
      <c r="S1232" s="40" t="s">
        <v>10</v>
      </c>
      <c r="T1232" s="40" t="s">
        <v>101</v>
      </c>
      <c r="U1232" s="40" t="s">
        <v>90</v>
      </c>
      <c r="V1232" s="40" t="s">
        <v>91</v>
      </c>
      <c r="W1232" s="40" t="s">
        <v>92</v>
      </c>
      <c r="X1232" s="40" t="s">
        <v>93</v>
      </c>
      <c r="Y1232" s="40" t="s">
        <v>94</v>
      </c>
      <c r="Z1232" s="40">
        <v>787</v>
      </c>
      <c r="AA1232" s="40">
        <v>1125.4099999999999</v>
      </c>
    </row>
    <row r="1233" spans="17:27" ht="18" customHeight="1" x14ac:dyDescent="0.25">
      <c r="Q1233" s="40" t="s">
        <v>97</v>
      </c>
      <c r="R1233" s="40">
        <v>2021</v>
      </c>
      <c r="S1233" s="40" t="s">
        <v>10</v>
      </c>
      <c r="T1233" s="40" t="s">
        <v>101</v>
      </c>
      <c r="U1233" s="40" t="s">
        <v>90</v>
      </c>
      <c r="V1233" s="40" t="s">
        <v>91</v>
      </c>
      <c r="W1233" s="40" t="s">
        <v>92</v>
      </c>
      <c r="X1233" s="40" t="s">
        <v>93</v>
      </c>
      <c r="Y1233" s="40" t="s">
        <v>94</v>
      </c>
      <c r="Z1233" s="40">
        <v>820</v>
      </c>
      <c r="AA1233" s="40">
        <v>1172.5999999999999</v>
      </c>
    </row>
    <row r="1234" spans="17:27" ht="18" customHeight="1" x14ac:dyDescent="0.25">
      <c r="Q1234" s="40" t="s">
        <v>88</v>
      </c>
      <c r="R1234" s="40">
        <v>2021</v>
      </c>
      <c r="S1234" s="40" t="s">
        <v>10</v>
      </c>
      <c r="T1234" s="40" t="s">
        <v>101</v>
      </c>
      <c r="U1234" s="40" t="s">
        <v>90</v>
      </c>
      <c r="V1234" s="40" t="s">
        <v>91</v>
      </c>
      <c r="W1234" s="40" t="s">
        <v>92</v>
      </c>
      <c r="X1234" s="40" t="s">
        <v>93</v>
      </c>
      <c r="Y1234" s="40" t="s">
        <v>96</v>
      </c>
      <c r="Z1234" s="40">
        <v>263</v>
      </c>
      <c r="AA1234" s="40">
        <v>376.09000000000003</v>
      </c>
    </row>
    <row r="1235" spans="17:27" ht="18" customHeight="1" x14ac:dyDescent="0.25">
      <c r="Q1235" s="40" t="s">
        <v>95</v>
      </c>
      <c r="R1235" s="40">
        <v>2021</v>
      </c>
      <c r="S1235" s="40" t="s">
        <v>10</v>
      </c>
      <c r="T1235" s="40" t="s">
        <v>101</v>
      </c>
      <c r="U1235" s="40" t="s">
        <v>90</v>
      </c>
      <c r="V1235" s="40" t="s">
        <v>91</v>
      </c>
      <c r="W1235" s="40" t="s">
        <v>92</v>
      </c>
      <c r="X1235" s="40" t="s">
        <v>93</v>
      </c>
      <c r="Y1235" s="40" t="s">
        <v>96</v>
      </c>
      <c r="Z1235" s="40">
        <v>257</v>
      </c>
      <c r="AA1235" s="40">
        <v>367.51</v>
      </c>
    </row>
    <row r="1236" spans="17:27" ht="18" customHeight="1" x14ac:dyDescent="0.25">
      <c r="Q1236" s="40" t="s">
        <v>88</v>
      </c>
      <c r="R1236" s="40">
        <v>2021</v>
      </c>
      <c r="S1236" s="40" t="s">
        <v>10</v>
      </c>
      <c r="T1236" s="40" t="s">
        <v>101</v>
      </c>
      <c r="U1236" s="40" t="s">
        <v>90</v>
      </c>
      <c r="V1236" s="40" t="s">
        <v>91</v>
      </c>
      <c r="W1236" s="40" t="s">
        <v>92</v>
      </c>
      <c r="X1236" s="40" t="s">
        <v>93</v>
      </c>
      <c r="Y1236" s="40" t="s">
        <v>96</v>
      </c>
      <c r="Z1236" s="40">
        <v>251</v>
      </c>
      <c r="AA1236" s="40">
        <v>358.93</v>
      </c>
    </row>
    <row r="1237" spans="17:27" ht="18" customHeight="1" x14ac:dyDescent="0.25">
      <c r="Q1237" s="40" t="s">
        <v>95</v>
      </c>
      <c r="R1237" s="40">
        <v>2021</v>
      </c>
      <c r="S1237" s="40" t="s">
        <v>10</v>
      </c>
      <c r="T1237" s="40" t="s">
        <v>101</v>
      </c>
      <c r="U1237" s="40" t="s">
        <v>90</v>
      </c>
      <c r="V1237" s="40" t="s">
        <v>91</v>
      </c>
      <c r="W1237" s="40" t="s">
        <v>92</v>
      </c>
      <c r="X1237" s="40" t="s">
        <v>93</v>
      </c>
      <c r="Y1237" s="40" t="s">
        <v>94</v>
      </c>
      <c r="Z1237" s="40">
        <v>227</v>
      </c>
      <c r="AA1237" s="40">
        <v>324.61</v>
      </c>
    </row>
    <row r="1238" spans="17:27" ht="18" customHeight="1" x14ac:dyDescent="0.25">
      <c r="Q1238" s="40" t="s">
        <v>95</v>
      </c>
      <c r="R1238" s="40">
        <v>2021</v>
      </c>
      <c r="S1238" s="40" t="s">
        <v>10</v>
      </c>
      <c r="T1238" s="40" t="s">
        <v>101</v>
      </c>
      <c r="U1238" s="40" t="s">
        <v>90</v>
      </c>
      <c r="V1238" s="40" t="s">
        <v>91</v>
      </c>
      <c r="W1238" s="40" t="s">
        <v>92</v>
      </c>
      <c r="X1238" s="40" t="s">
        <v>93</v>
      </c>
      <c r="Y1238" s="40" t="s">
        <v>94</v>
      </c>
      <c r="Z1238" s="40">
        <v>275</v>
      </c>
      <c r="AA1238" s="40">
        <v>393.25</v>
      </c>
    </row>
    <row r="1239" spans="17:27" ht="18" customHeight="1" x14ac:dyDescent="0.25">
      <c r="Q1239" s="40" t="s">
        <v>97</v>
      </c>
      <c r="R1239" s="40">
        <v>2021</v>
      </c>
      <c r="S1239" s="40" t="s">
        <v>9</v>
      </c>
      <c r="T1239" s="40" t="s">
        <v>101</v>
      </c>
      <c r="U1239" s="40" t="s">
        <v>90</v>
      </c>
      <c r="V1239" s="40" t="s">
        <v>91</v>
      </c>
      <c r="W1239" s="40" t="s">
        <v>92</v>
      </c>
      <c r="X1239" s="40" t="s">
        <v>93</v>
      </c>
      <c r="Y1239" s="40" t="s">
        <v>96</v>
      </c>
      <c r="Z1239" s="40">
        <v>278</v>
      </c>
      <c r="AA1239" s="40">
        <v>397.53999999999996</v>
      </c>
    </row>
    <row r="1240" spans="17:27" ht="18" customHeight="1" x14ac:dyDescent="0.25">
      <c r="Q1240" s="40" t="s">
        <v>95</v>
      </c>
      <c r="R1240" s="40">
        <v>2021</v>
      </c>
      <c r="S1240" s="40" t="s">
        <v>9</v>
      </c>
      <c r="T1240" s="40" t="s">
        <v>101</v>
      </c>
      <c r="U1240" s="40" t="s">
        <v>90</v>
      </c>
      <c r="V1240" s="40" t="s">
        <v>91</v>
      </c>
      <c r="W1240" s="40" t="s">
        <v>92</v>
      </c>
      <c r="X1240" s="40" t="s">
        <v>93</v>
      </c>
      <c r="Y1240" s="40" t="s">
        <v>96</v>
      </c>
      <c r="Z1240" s="40">
        <v>272</v>
      </c>
      <c r="AA1240" s="40">
        <v>388.96</v>
      </c>
    </row>
    <row r="1241" spans="17:27" ht="18" customHeight="1" x14ac:dyDescent="0.25">
      <c r="Q1241" s="40" t="s">
        <v>88</v>
      </c>
      <c r="R1241" s="40">
        <v>2021</v>
      </c>
      <c r="S1241" s="40" t="s">
        <v>9</v>
      </c>
      <c r="T1241" s="40" t="s">
        <v>101</v>
      </c>
      <c r="U1241" s="40" t="s">
        <v>90</v>
      </c>
      <c r="V1241" s="40" t="s">
        <v>91</v>
      </c>
      <c r="W1241" s="40" t="s">
        <v>92</v>
      </c>
      <c r="X1241" s="40" t="s">
        <v>93</v>
      </c>
      <c r="Y1241" s="40" t="s">
        <v>94</v>
      </c>
      <c r="Z1241" s="40">
        <v>278</v>
      </c>
      <c r="AA1241" s="40">
        <v>397.53999999999996</v>
      </c>
    </row>
    <row r="1242" spans="17:27" ht="18" customHeight="1" x14ac:dyDescent="0.25">
      <c r="Q1242" s="40" t="s">
        <v>95</v>
      </c>
      <c r="R1242" s="40">
        <v>2021</v>
      </c>
      <c r="S1242" s="40" t="s">
        <v>9</v>
      </c>
      <c r="T1242" s="40" t="s">
        <v>101</v>
      </c>
      <c r="U1242" s="40" t="s">
        <v>90</v>
      </c>
      <c r="V1242" s="40" t="s">
        <v>91</v>
      </c>
      <c r="W1242" s="40" t="s">
        <v>92</v>
      </c>
      <c r="X1242" s="40" t="s">
        <v>93</v>
      </c>
      <c r="Y1242" s="40" t="s">
        <v>94</v>
      </c>
      <c r="Z1242" s="40">
        <v>280</v>
      </c>
      <c r="AA1242" s="40">
        <v>400.4</v>
      </c>
    </row>
    <row r="1243" spans="17:27" ht="18" customHeight="1" x14ac:dyDescent="0.25">
      <c r="Q1243" s="40" t="s">
        <v>95</v>
      </c>
      <c r="R1243" s="40">
        <v>2021</v>
      </c>
      <c r="S1243" s="40" t="s">
        <v>9</v>
      </c>
      <c r="T1243" s="40" t="s">
        <v>101</v>
      </c>
      <c r="U1243" s="40" t="s">
        <v>90</v>
      </c>
      <c r="V1243" s="40" t="s">
        <v>91</v>
      </c>
      <c r="W1243" s="40" t="s">
        <v>92</v>
      </c>
      <c r="X1243" s="40" t="s">
        <v>93</v>
      </c>
      <c r="Y1243" s="40" t="s">
        <v>94</v>
      </c>
      <c r="Z1243" s="40">
        <v>274</v>
      </c>
      <c r="AA1243" s="40">
        <v>391.82</v>
      </c>
    </row>
    <row r="1244" spans="17:27" ht="18" customHeight="1" x14ac:dyDescent="0.25">
      <c r="Q1244" s="40" t="s">
        <v>88</v>
      </c>
      <c r="R1244" s="40">
        <v>2021</v>
      </c>
      <c r="S1244" s="40" t="s">
        <v>9</v>
      </c>
      <c r="T1244" s="40" t="s">
        <v>101</v>
      </c>
      <c r="U1244" s="40" t="s">
        <v>90</v>
      </c>
      <c r="V1244" s="40" t="s">
        <v>91</v>
      </c>
      <c r="W1244" s="40" t="s">
        <v>92</v>
      </c>
      <c r="X1244" s="40" t="s">
        <v>93</v>
      </c>
      <c r="Y1244" s="40" t="s">
        <v>94</v>
      </c>
      <c r="Z1244" s="40">
        <v>268</v>
      </c>
      <c r="AA1244" s="40">
        <v>383.24</v>
      </c>
    </row>
    <row r="1245" spans="17:27" ht="18" customHeight="1" x14ac:dyDescent="0.25">
      <c r="Q1245" s="40" t="s">
        <v>97</v>
      </c>
      <c r="R1245" s="40">
        <v>2021</v>
      </c>
      <c r="S1245" s="40" t="s">
        <v>9</v>
      </c>
      <c r="T1245" s="40" t="s">
        <v>101</v>
      </c>
      <c r="U1245" s="40" t="s">
        <v>90</v>
      </c>
      <c r="V1245" s="40" t="s">
        <v>91</v>
      </c>
      <c r="W1245" s="40" t="s">
        <v>92</v>
      </c>
      <c r="X1245" s="40" t="s">
        <v>93</v>
      </c>
      <c r="Y1245" s="40" t="s">
        <v>94</v>
      </c>
      <c r="Z1245" s="40">
        <v>232</v>
      </c>
      <c r="AA1245" s="40">
        <v>526.24</v>
      </c>
    </row>
    <row r="1246" spans="17:27" ht="18" customHeight="1" x14ac:dyDescent="0.25">
      <c r="Q1246" s="40" t="s">
        <v>88</v>
      </c>
      <c r="R1246" s="40">
        <v>2021</v>
      </c>
      <c r="S1246" s="40" t="s">
        <v>9</v>
      </c>
      <c r="T1246" s="40" t="s">
        <v>101</v>
      </c>
      <c r="U1246" s="40" t="s">
        <v>90</v>
      </c>
      <c r="V1246" s="40" t="s">
        <v>91</v>
      </c>
      <c r="W1246" s="40" t="s">
        <v>92</v>
      </c>
      <c r="X1246" s="40" t="s">
        <v>93</v>
      </c>
      <c r="Y1246" s="40" t="s">
        <v>94</v>
      </c>
      <c r="Z1246" s="40">
        <v>280</v>
      </c>
      <c r="AA1246" s="40">
        <v>526.24</v>
      </c>
    </row>
    <row r="1247" spans="17:27" ht="18" customHeight="1" x14ac:dyDescent="0.25">
      <c r="Q1247" s="40" t="s">
        <v>98</v>
      </c>
      <c r="R1247" s="40">
        <v>2021</v>
      </c>
      <c r="S1247" s="40" t="s">
        <v>9</v>
      </c>
      <c r="T1247" s="40" t="s">
        <v>101</v>
      </c>
      <c r="U1247" s="40" t="s">
        <v>90</v>
      </c>
      <c r="V1247" s="40" t="s">
        <v>91</v>
      </c>
      <c r="W1247" s="40" t="s">
        <v>92</v>
      </c>
      <c r="X1247" s="40" t="s">
        <v>93</v>
      </c>
      <c r="Y1247" s="40" t="s">
        <v>94</v>
      </c>
      <c r="Z1247" s="40">
        <v>1005</v>
      </c>
      <c r="AA1247" s="40">
        <v>1437.15</v>
      </c>
    </row>
    <row r="1248" spans="17:27" ht="18" customHeight="1" x14ac:dyDescent="0.25">
      <c r="Q1248" s="40" t="s">
        <v>95</v>
      </c>
      <c r="R1248" s="40">
        <v>2021</v>
      </c>
      <c r="S1248" s="40" t="s">
        <v>9</v>
      </c>
      <c r="T1248" s="40" t="s">
        <v>101</v>
      </c>
      <c r="U1248" s="40" t="s">
        <v>90</v>
      </c>
      <c r="V1248" s="40" t="s">
        <v>91</v>
      </c>
      <c r="W1248" s="40" t="s">
        <v>92</v>
      </c>
      <c r="X1248" s="40" t="s">
        <v>93</v>
      </c>
      <c r="Y1248" s="40" t="s">
        <v>94</v>
      </c>
      <c r="Z1248" s="40">
        <v>1038</v>
      </c>
      <c r="AA1248" s="40">
        <v>1484.34</v>
      </c>
    </row>
    <row r="1249" spans="17:27" ht="18" customHeight="1" x14ac:dyDescent="0.25">
      <c r="Q1249" s="40" t="s">
        <v>88</v>
      </c>
      <c r="R1249" s="40">
        <v>2021</v>
      </c>
      <c r="S1249" s="40" t="s">
        <v>9</v>
      </c>
      <c r="T1249" s="40" t="s">
        <v>101</v>
      </c>
      <c r="U1249" s="40" t="s">
        <v>90</v>
      </c>
      <c r="V1249" s="40" t="s">
        <v>91</v>
      </c>
      <c r="W1249" s="40" t="s">
        <v>92</v>
      </c>
      <c r="X1249" s="40" t="s">
        <v>93</v>
      </c>
      <c r="Y1249" s="40" t="s">
        <v>94</v>
      </c>
      <c r="Z1249" s="40">
        <v>231</v>
      </c>
      <c r="AA1249" s="40">
        <v>330.33</v>
      </c>
    </row>
    <row r="1250" spans="17:27" ht="18" customHeight="1" x14ac:dyDescent="0.25">
      <c r="Q1250" s="40" t="s">
        <v>95</v>
      </c>
      <c r="R1250" s="40">
        <v>2021</v>
      </c>
      <c r="S1250" s="40" t="s">
        <v>9</v>
      </c>
      <c r="T1250" s="40" t="s">
        <v>101</v>
      </c>
      <c r="U1250" s="40" t="s">
        <v>90</v>
      </c>
      <c r="V1250" s="40" t="s">
        <v>91</v>
      </c>
      <c r="W1250" s="40" t="s">
        <v>92</v>
      </c>
      <c r="X1250" s="40" t="s">
        <v>93</v>
      </c>
      <c r="Y1250" s="40" t="s">
        <v>94</v>
      </c>
      <c r="Z1250" s="40">
        <v>279</v>
      </c>
      <c r="AA1250" s="40">
        <v>398.97</v>
      </c>
    </row>
    <row r="1251" spans="17:27" ht="18" customHeight="1" x14ac:dyDescent="0.25">
      <c r="Q1251" s="40" t="s">
        <v>98</v>
      </c>
      <c r="R1251" s="40">
        <v>2021</v>
      </c>
      <c r="S1251" s="40" t="s">
        <v>9</v>
      </c>
      <c r="T1251" s="40" t="s">
        <v>101</v>
      </c>
      <c r="U1251" s="40" t="s">
        <v>90</v>
      </c>
      <c r="V1251" s="40" t="s">
        <v>91</v>
      </c>
      <c r="W1251" s="40" t="s">
        <v>92</v>
      </c>
      <c r="X1251" s="40" t="s">
        <v>93</v>
      </c>
      <c r="Y1251" s="40" t="s">
        <v>94</v>
      </c>
      <c r="Z1251" s="40">
        <v>277</v>
      </c>
      <c r="AA1251" s="40">
        <v>396.11</v>
      </c>
    </row>
    <row r="1252" spans="17:27" ht="18" customHeight="1" x14ac:dyDescent="0.25">
      <c r="Q1252" s="40" t="s">
        <v>97</v>
      </c>
      <c r="R1252" s="40">
        <v>2021</v>
      </c>
      <c r="S1252" s="40" t="s">
        <v>9</v>
      </c>
      <c r="T1252" s="40" t="s">
        <v>101</v>
      </c>
      <c r="U1252" s="40" t="s">
        <v>90</v>
      </c>
      <c r="V1252" s="40" t="s">
        <v>91</v>
      </c>
      <c r="W1252" s="40" t="s">
        <v>92</v>
      </c>
      <c r="X1252" s="40" t="s">
        <v>93</v>
      </c>
      <c r="Y1252" s="40" t="s">
        <v>94</v>
      </c>
      <c r="Z1252" s="40">
        <v>271</v>
      </c>
      <c r="AA1252" s="40">
        <v>387.53</v>
      </c>
    </row>
    <row r="1253" spans="17:27" ht="18" customHeight="1" x14ac:dyDescent="0.25">
      <c r="Q1253" s="40" t="s">
        <v>95</v>
      </c>
      <c r="R1253" s="40">
        <v>2021</v>
      </c>
      <c r="S1253" s="40" t="s">
        <v>9</v>
      </c>
      <c r="T1253" s="40" t="s">
        <v>101</v>
      </c>
      <c r="U1253" s="40" t="s">
        <v>90</v>
      </c>
      <c r="V1253" s="40" t="s">
        <v>91</v>
      </c>
      <c r="W1253" s="40" t="s">
        <v>92</v>
      </c>
      <c r="X1253" s="40" t="s">
        <v>93</v>
      </c>
      <c r="Y1253" s="40" t="s">
        <v>94</v>
      </c>
      <c r="Z1253" s="40">
        <v>786</v>
      </c>
      <c r="AA1253" s="40">
        <v>1123.98</v>
      </c>
    </row>
    <row r="1254" spans="17:27" ht="18" customHeight="1" x14ac:dyDescent="0.25">
      <c r="Q1254" s="40" t="s">
        <v>95</v>
      </c>
      <c r="R1254" s="40">
        <v>2021</v>
      </c>
      <c r="S1254" s="40" t="s">
        <v>9</v>
      </c>
      <c r="T1254" s="40" t="s">
        <v>101</v>
      </c>
      <c r="U1254" s="40" t="s">
        <v>90</v>
      </c>
      <c r="V1254" s="40" t="s">
        <v>91</v>
      </c>
      <c r="W1254" s="40" t="s">
        <v>92</v>
      </c>
      <c r="X1254" s="40" t="s">
        <v>93</v>
      </c>
      <c r="Y1254" s="40" t="s">
        <v>96</v>
      </c>
      <c r="Z1254" s="40">
        <v>281</v>
      </c>
      <c r="AA1254" s="40">
        <v>401.83</v>
      </c>
    </row>
    <row r="1255" spans="17:27" ht="18" customHeight="1" x14ac:dyDescent="0.25">
      <c r="Q1255" s="40" t="s">
        <v>95</v>
      </c>
      <c r="R1255" s="40">
        <v>2021</v>
      </c>
      <c r="S1255" s="40" t="s">
        <v>9</v>
      </c>
      <c r="T1255" s="40" t="s">
        <v>101</v>
      </c>
      <c r="U1255" s="40" t="s">
        <v>90</v>
      </c>
      <c r="V1255" s="40" t="s">
        <v>91</v>
      </c>
      <c r="W1255" s="40" t="s">
        <v>92</v>
      </c>
      <c r="X1255" s="40" t="s">
        <v>93</v>
      </c>
      <c r="Y1255" s="40" t="s">
        <v>96</v>
      </c>
      <c r="Z1255" s="40">
        <v>275</v>
      </c>
      <c r="AA1255" s="40">
        <v>393.25</v>
      </c>
    </row>
    <row r="1256" spans="17:27" ht="18" customHeight="1" x14ac:dyDescent="0.25">
      <c r="Q1256" s="40" t="s">
        <v>99</v>
      </c>
      <c r="R1256" s="40">
        <v>2021</v>
      </c>
      <c r="S1256" s="40" t="s">
        <v>9</v>
      </c>
      <c r="T1256" s="40" t="s">
        <v>101</v>
      </c>
      <c r="U1256" s="40" t="s">
        <v>90</v>
      </c>
      <c r="V1256" s="40" t="s">
        <v>91</v>
      </c>
      <c r="W1256" s="40" t="s">
        <v>92</v>
      </c>
      <c r="X1256" s="40" t="s">
        <v>93</v>
      </c>
      <c r="Y1256" s="40" t="s">
        <v>96</v>
      </c>
      <c r="Z1256" s="40">
        <v>269</v>
      </c>
      <c r="AA1256" s="40">
        <v>384.67</v>
      </c>
    </row>
    <row r="1257" spans="17:27" ht="18" customHeight="1" x14ac:dyDescent="0.25">
      <c r="Q1257" s="40" t="s">
        <v>95</v>
      </c>
      <c r="R1257" s="40">
        <v>2021</v>
      </c>
      <c r="S1257" s="40" t="s">
        <v>9</v>
      </c>
      <c r="T1257" s="40" t="s">
        <v>101</v>
      </c>
      <c r="U1257" s="40" t="s">
        <v>90</v>
      </c>
      <c r="V1257" s="40" t="s">
        <v>91</v>
      </c>
      <c r="W1257" s="40" t="s">
        <v>92</v>
      </c>
      <c r="X1257" s="40" t="s">
        <v>93</v>
      </c>
      <c r="Y1257" s="40" t="s">
        <v>94</v>
      </c>
      <c r="Z1257" s="40">
        <v>233</v>
      </c>
      <c r="AA1257" s="40">
        <v>333.19</v>
      </c>
    </row>
    <row r="1258" spans="17:27" ht="18" customHeight="1" x14ac:dyDescent="0.25">
      <c r="Q1258" s="40" t="s">
        <v>97</v>
      </c>
      <c r="R1258" s="40">
        <v>2021</v>
      </c>
      <c r="S1258" s="40" t="s">
        <v>9</v>
      </c>
      <c r="T1258" s="40" t="s">
        <v>101</v>
      </c>
      <c r="U1258" s="40" t="s">
        <v>90</v>
      </c>
      <c r="V1258" s="40" t="s">
        <v>91</v>
      </c>
      <c r="W1258" s="40" t="s">
        <v>92</v>
      </c>
      <c r="X1258" s="40" t="s">
        <v>93</v>
      </c>
      <c r="Y1258" s="40" t="s">
        <v>94</v>
      </c>
      <c r="Z1258" s="40">
        <v>281</v>
      </c>
      <c r="AA1258" s="40">
        <v>401.83</v>
      </c>
    </row>
    <row r="1259" spans="17:27" ht="18" customHeight="1" x14ac:dyDescent="0.25">
      <c r="Q1259" s="40" t="s">
        <v>97</v>
      </c>
      <c r="R1259" s="40">
        <v>2021</v>
      </c>
      <c r="S1259" s="40" t="s">
        <v>8</v>
      </c>
      <c r="T1259" s="40" t="s">
        <v>101</v>
      </c>
      <c r="U1259" s="40" t="s">
        <v>90</v>
      </c>
      <c r="V1259" s="40" t="s">
        <v>91</v>
      </c>
      <c r="W1259" s="40" t="s">
        <v>92</v>
      </c>
      <c r="X1259" s="40" t="s">
        <v>93</v>
      </c>
      <c r="Y1259" s="40" t="s">
        <v>96</v>
      </c>
      <c r="Z1259" s="40">
        <v>284</v>
      </c>
      <c r="AA1259" s="40">
        <v>406.12</v>
      </c>
    </row>
    <row r="1260" spans="17:27" ht="18" customHeight="1" x14ac:dyDescent="0.25">
      <c r="Q1260" s="40" t="s">
        <v>88</v>
      </c>
      <c r="R1260" s="40">
        <v>2021</v>
      </c>
      <c r="S1260" s="40" t="s">
        <v>8</v>
      </c>
      <c r="T1260" s="40" t="s">
        <v>101</v>
      </c>
      <c r="U1260" s="40" t="s">
        <v>90</v>
      </c>
      <c r="V1260" s="40" t="s">
        <v>91</v>
      </c>
      <c r="W1260" s="40" t="s">
        <v>92</v>
      </c>
      <c r="X1260" s="40" t="s">
        <v>93</v>
      </c>
      <c r="Y1260" s="40" t="s">
        <v>94</v>
      </c>
      <c r="Z1260" s="40">
        <v>236</v>
      </c>
      <c r="AA1260" s="40">
        <v>337.48</v>
      </c>
    </row>
    <row r="1261" spans="17:27" ht="18" customHeight="1" x14ac:dyDescent="0.25">
      <c r="Q1261" s="40" t="s">
        <v>88</v>
      </c>
      <c r="R1261" s="40">
        <v>2021</v>
      </c>
      <c r="S1261" s="40" t="s">
        <v>8</v>
      </c>
      <c r="T1261" s="40" t="s">
        <v>101</v>
      </c>
      <c r="U1261" s="40" t="s">
        <v>90</v>
      </c>
      <c r="V1261" s="40" t="s">
        <v>91</v>
      </c>
      <c r="W1261" s="40" t="s">
        <v>92</v>
      </c>
      <c r="X1261" s="40" t="s">
        <v>93</v>
      </c>
      <c r="Y1261" s="40" t="s">
        <v>94</v>
      </c>
      <c r="Z1261" s="40">
        <v>284</v>
      </c>
      <c r="AA1261" s="40">
        <v>406.12</v>
      </c>
    </row>
    <row r="1262" spans="17:27" ht="18" customHeight="1" x14ac:dyDescent="0.25">
      <c r="Q1262" s="40" t="s">
        <v>95</v>
      </c>
      <c r="R1262" s="40">
        <v>2021</v>
      </c>
      <c r="S1262" s="40" t="s">
        <v>8</v>
      </c>
      <c r="T1262" s="40" t="s">
        <v>101</v>
      </c>
      <c r="U1262" s="40" t="s">
        <v>90</v>
      </c>
      <c r="V1262" s="40" t="s">
        <v>91</v>
      </c>
      <c r="W1262" s="40" t="s">
        <v>92</v>
      </c>
      <c r="X1262" s="40" t="s">
        <v>93</v>
      </c>
      <c r="Y1262" s="40" t="s">
        <v>94</v>
      </c>
      <c r="Z1262" s="40">
        <v>212</v>
      </c>
      <c r="AA1262" s="40">
        <v>303.15999999999997</v>
      </c>
    </row>
    <row r="1263" spans="17:27" ht="18" customHeight="1" x14ac:dyDescent="0.25">
      <c r="Q1263" s="40" t="s">
        <v>97</v>
      </c>
      <c r="R1263" s="40">
        <v>2021</v>
      </c>
      <c r="S1263" s="40" t="s">
        <v>8</v>
      </c>
      <c r="T1263" s="40" t="s">
        <v>101</v>
      </c>
      <c r="U1263" s="40" t="s">
        <v>90</v>
      </c>
      <c r="V1263" s="40" t="s">
        <v>91</v>
      </c>
      <c r="W1263" s="40" t="s">
        <v>92</v>
      </c>
      <c r="X1263" s="40" t="s">
        <v>93</v>
      </c>
      <c r="Y1263" s="40" t="s">
        <v>94</v>
      </c>
      <c r="Z1263" s="40">
        <v>286</v>
      </c>
      <c r="AA1263" s="40">
        <v>408.98</v>
      </c>
    </row>
    <row r="1264" spans="17:27" ht="18" customHeight="1" x14ac:dyDescent="0.25">
      <c r="Q1264" s="40" t="s">
        <v>97</v>
      </c>
      <c r="R1264" s="40">
        <v>2021</v>
      </c>
      <c r="S1264" s="40" t="s">
        <v>8</v>
      </c>
      <c r="T1264" s="40" t="s">
        <v>101</v>
      </c>
      <c r="U1264" s="40" t="s">
        <v>90</v>
      </c>
      <c r="V1264" s="40" t="s">
        <v>91</v>
      </c>
      <c r="W1264" s="40" t="s">
        <v>92</v>
      </c>
      <c r="X1264" s="40" t="s">
        <v>93</v>
      </c>
      <c r="Y1264" s="40" t="s">
        <v>94</v>
      </c>
      <c r="Z1264" s="40">
        <v>238</v>
      </c>
      <c r="AA1264" s="40">
        <v>526.24</v>
      </c>
    </row>
    <row r="1265" spans="17:27" ht="18" customHeight="1" x14ac:dyDescent="0.25">
      <c r="Q1265" s="40" t="s">
        <v>97</v>
      </c>
      <c r="R1265" s="40">
        <v>2021</v>
      </c>
      <c r="S1265" s="40" t="s">
        <v>8</v>
      </c>
      <c r="T1265" s="40" t="s">
        <v>101</v>
      </c>
      <c r="U1265" s="40" t="s">
        <v>90</v>
      </c>
      <c r="V1265" s="40" t="s">
        <v>91</v>
      </c>
      <c r="W1265" s="40" t="s">
        <v>92</v>
      </c>
      <c r="X1265" s="40" t="s">
        <v>93</v>
      </c>
      <c r="Y1265" s="40" t="s">
        <v>94</v>
      </c>
      <c r="Z1265" s="40">
        <v>286</v>
      </c>
      <c r="AA1265" s="40">
        <v>526.24</v>
      </c>
    </row>
    <row r="1266" spans="17:27" ht="18" customHeight="1" x14ac:dyDescent="0.25">
      <c r="Q1266" s="40" t="s">
        <v>88</v>
      </c>
      <c r="R1266" s="40">
        <v>2021</v>
      </c>
      <c r="S1266" s="40" t="s">
        <v>8</v>
      </c>
      <c r="T1266" s="40" t="s">
        <v>101</v>
      </c>
      <c r="U1266" s="40" t="s">
        <v>90</v>
      </c>
      <c r="V1266" s="40" t="s">
        <v>91</v>
      </c>
      <c r="W1266" s="40" t="s">
        <v>92</v>
      </c>
      <c r="X1266" s="40" t="s">
        <v>93</v>
      </c>
      <c r="Y1266" s="40" t="s">
        <v>94</v>
      </c>
      <c r="Z1266" s="40">
        <v>214</v>
      </c>
      <c r="AA1266" s="40">
        <v>526.24</v>
      </c>
    </row>
    <row r="1267" spans="17:27" ht="18" customHeight="1" x14ac:dyDescent="0.25">
      <c r="Q1267" s="40" t="s">
        <v>88</v>
      </c>
      <c r="R1267" s="40">
        <v>2021</v>
      </c>
      <c r="S1267" s="40" t="s">
        <v>8</v>
      </c>
      <c r="T1267" s="40" t="s">
        <v>101</v>
      </c>
      <c r="U1267" s="40" t="s">
        <v>90</v>
      </c>
      <c r="V1267" s="40" t="s">
        <v>91</v>
      </c>
      <c r="W1267" s="40" t="s">
        <v>92</v>
      </c>
      <c r="X1267" s="40" t="s">
        <v>93</v>
      </c>
      <c r="Y1267" s="40" t="s">
        <v>94</v>
      </c>
      <c r="Z1267" s="40">
        <v>1004</v>
      </c>
      <c r="AA1267" s="40">
        <v>1435.72</v>
      </c>
    </row>
    <row r="1268" spans="17:27" ht="18" customHeight="1" x14ac:dyDescent="0.25">
      <c r="Q1268" s="40" t="s">
        <v>97</v>
      </c>
      <c r="R1268" s="40">
        <v>2021</v>
      </c>
      <c r="S1268" s="40" t="s">
        <v>8</v>
      </c>
      <c r="T1268" s="40" t="s">
        <v>101</v>
      </c>
      <c r="U1268" s="40" t="s">
        <v>90</v>
      </c>
      <c r="V1268" s="40" t="s">
        <v>91</v>
      </c>
      <c r="W1268" s="40" t="s">
        <v>92</v>
      </c>
      <c r="X1268" s="40" t="s">
        <v>93</v>
      </c>
      <c r="Y1268" s="40" t="s">
        <v>94</v>
      </c>
      <c r="Z1268" s="40">
        <v>237</v>
      </c>
      <c r="AA1268" s="40">
        <v>338.90999999999997</v>
      </c>
    </row>
    <row r="1269" spans="17:27" ht="18" customHeight="1" x14ac:dyDescent="0.25">
      <c r="Q1269" s="40" t="s">
        <v>97</v>
      </c>
      <c r="R1269" s="40">
        <v>2021</v>
      </c>
      <c r="S1269" s="40" t="s">
        <v>8</v>
      </c>
      <c r="T1269" s="40" t="s">
        <v>101</v>
      </c>
      <c r="U1269" s="40" t="s">
        <v>90</v>
      </c>
      <c r="V1269" s="40" t="s">
        <v>91</v>
      </c>
      <c r="W1269" s="40" t="s">
        <v>92</v>
      </c>
      <c r="X1269" s="40" t="s">
        <v>102</v>
      </c>
      <c r="Y1269" s="40" t="s">
        <v>94</v>
      </c>
      <c r="Z1269" s="40">
        <v>285</v>
      </c>
      <c r="AA1269" s="40">
        <v>407.55</v>
      </c>
    </row>
    <row r="1270" spans="17:27" ht="18" customHeight="1" x14ac:dyDescent="0.25">
      <c r="Q1270" s="40" t="s">
        <v>88</v>
      </c>
      <c r="R1270" s="40">
        <v>2021</v>
      </c>
      <c r="S1270" s="40" t="s">
        <v>8</v>
      </c>
      <c r="T1270" s="40" t="s">
        <v>101</v>
      </c>
      <c r="U1270" s="40" t="s">
        <v>90</v>
      </c>
      <c r="V1270" s="40" t="s">
        <v>91</v>
      </c>
      <c r="W1270" s="40" t="s">
        <v>92</v>
      </c>
      <c r="X1270" s="40" t="s">
        <v>102</v>
      </c>
      <c r="Y1270" s="40" t="s">
        <v>94</v>
      </c>
      <c r="Z1270" s="40">
        <v>213</v>
      </c>
      <c r="AA1270" s="40">
        <v>304.59000000000003</v>
      </c>
    </row>
    <row r="1271" spans="17:27" ht="18" customHeight="1" x14ac:dyDescent="0.25">
      <c r="Q1271" s="40" t="s">
        <v>88</v>
      </c>
      <c r="R1271" s="40">
        <v>2021</v>
      </c>
      <c r="S1271" s="40" t="s">
        <v>8</v>
      </c>
      <c r="T1271" s="40" t="s">
        <v>101</v>
      </c>
      <c r="U1271" s="40" t="s">
        <v>90</v>
      </c>
      <c r="V1271" s="40" t="s">
        <v>91</v>
      </c>
      <c r="W1271" s="40" t="s">
        <v>92</v>
      </c>
      <c r="X1271" s="40" t="s">
        <v>102</v>
      </c>
      <c r="Y1271" s="40" t="s">
        <v>94</v>
      </c>
      <c r="Z1271" s="40">
        <v>283</v>
      </c>
      <c r="AA1271" s="40">
        <v>404.69</v>
      </c>
    </row>
    <row r="1272" spans="17:27" ht="18" customHeight="1" x14ac:dyDescent="0.25">
      <c r="Q1272" s="40" t="s">
        <v>88</v>
      </c>
      <c r="R1272" s="40">
        <v>2021</v>
      </c>
      <c r="S1272" s="40" t="s">
        <v>8</v>
      </c>
      <c r="T1272" s="40" t="s">
        <v>101</v>
      </c>
      <c r="U1272" s="40" t="s">
        <v>90</v>
      </c>
      <c r="V1272" s="40" t="s">
        <v>91</v>
      </c>
      <c r="W1272" s="40" t="s">
        <v>92</v>
      </c>
      <c r="X1272" s="40" t="s">
        <v>102</v>
      </c>
      <c r="Y1272" s="40" t="s">
        <v>94</v>
      </c>
      <c r="Z1272" s="40">
        <v>785</v>
      </c>
      <c r="AA1272" s="40">
        <v>1122.55</v>
      </c>
    </row>
    <row r="1273" spans="17:27" ht="18" customHeight="1" x14ac:dyDescent="0.25">
      <c r="Q1273" s="40" t="s">
        <v>88</v>
      </c>
      <c r="R1273" s="40">
        <v>2021</v>
      </c>
      <c r="S1273" s="40" t="s">
        <v>8</v>
      </c>
      <c r="T1273" s="40" t="s">
        <v>101</v>
      </c>
      <c r="U1273" s="40" t="s">
        <v>90</v>
      </c>
      <c r="V1273" s="40" t="s">
        <v>91</v>
      </c>
      <c r="W1273" s="40" t="s">
        <v>92</v>
      </c>
      <c r="X1273" s="40" t="s">
        <v>102</v>
      </c>
      <c r="Y1273" s="40" t="s">
        <v>94</v>
      </c>
      <c r="Z1273" s="40">
        <v>819</v>
      </c>
      <c r="AA1273" s="40">
        <v>1171.17</v>
      </c>
    </row>
    <row r="1274" spans="17:27" ht="18" customHeight="1" x14ac:dyDescent="0.25">
      <c r="Q1274" s="40" t="s">
        <v>97</v>
      </c>
      <c r="R1274" s="40">
        <v>2021</v>
      </c>
      <c r="S1274" s="40" t="s">
        <v>8</v>
      </c>
      <c r="T1274" s="40" t="s">
        <v>101</v>
      </c>
      <c r="U1274" s="40" t="s">
        <v>90</v>
      </c>
      <c r="V1274" s="40" t="s">
        <v>91</v>
      </c>
      <c r="W1274" s="40" t="s">
        <v>92</v>
      </c>
      <c r="X1274" s="40" t="s">
        <v>102</v>
      </c>
      <c r="Y1274" s="40" t="s">
        <v>94</v>
      </c>
      <c r="Z1274" s="40">
        <v>872</v>
      </c>
      <c r="AA1274" s="40">
        <v>1246.96</v>
      </c>
    </row>
    <row r="1275" spans="17:27" ht="18" customHeight="1" x14ac:dyDescent="0.25">
      <c r="Q1275" s="40" t="s">
        <v>95</v>
      </c>
      <c r="R1275" s="40">
        <v>2021</v>
      </c>
      <c r="S1275" s="40" t="s">
        <v>8</v>
      </c>
      <c r="T1275" s="40" t="s">
        <v>101</v>
      </c>
      <c r="U1275" s="40" t="s">
        <v>90</v>
      </c>
      <c r="V1275" s="40" t="s">
        <v>91</v>
      </c>
      <c r="W1275" s="40" t="s">
        <v>92</v>
      </c>
      <c r="X1275" s="40" t="s">
        <v>102</v>
      </c>
      <c r="Y1275" s="40" t="s">
        <v>96</v>
      </c>
      <c r="Z1275" s="40">
        <v>287</v>
      </c>
      <c r="AA1275" s="40">
        <v>410.40999999999997</v>
      </c>
    </row>
    <row r="1276" spans="17:27" ht="18" customHeight="1" x14ac:dyDescent="0.25">
      <c r="Q1276" s="40" t="s">
        <v>95</v>
      </c>
      <c r="R1276" s="40">
        <v>2021</v>
      </c>
      <c r="S1276" s="40" t="s">
        <v>8</v>
      </c>
      <c r="T1276" s="40" t="s">
        <v>101</v>
      </c>
      <c r="U1276" s="40" t="s">
        <v>90</v>
      </c>
      <c r="V1276" s="40" t="s">
        <v>91</v>
      </c>
      <c r="W1276" s="40" t="s">
        <v>92</v>
      </c>
      <c r="X1276" s="40" t="s">
        <v>102</v>
      </c>
      <c r="Y1276" s="40" t="s">
        <v>94</v>
      </c>
      <c r="Z1276" s="40">
        <v>239</v>
      </c>
      <c r="AA1276" s="40">
        <v>341.77</v>
      </c>
    </row>
    <row r="1277" spans="17:27" ht="18" customHeight="1" x14ac:dyDescent="0.25">
      <c r="Q1277" s="40" t="s">
        <v>88</v>
      </c>
      <c r="R1277" s="40">
        <v>2021</v>
      </c>
      <c r="S1277" s="40" t="s">
        <v>8</v>
      </c>
      <c r="T1277" s="40" t="s">
        <v>101</v>
      </c>
      <c r="U1277" s="40" t="s">
        <v>90</v>
      </c>
      <c r="V1277" s="40" t="s">
        <v>91</v>
      </c>
      <c r="W1277" s="40" t="s">
        <v>92</v>
      </c>
      <c r="X1277" s="40" t="s">
        <v>102</v>
      </c>
      <c r="Y1277" s="40" t="s">
        <v>94</v>
      </c>
      <c r="Z1277" s="40">
        <v>287</v>
      </c>
      <c r="AA1277" s="40">
        <v>410.40999999999997</v>
      </c>
    </row>
    <row r="1278" spans="17:27" ht="18" customHeight="1" x14ac:dyDescent="0.25">
      <c r="Q1278" s="40" t="s">
        <v>95</v>
      </c>
      <c r="R1278" s="40">
        <v>2021</v>
      </c>
      <c r="S1278" s="40" t="s">
        <v>3</v>
      </c>
      <c r="T1278" s="40" t="s">
        <v>89</v>
      </c>
      <c r="U1278" s="40" t="s">
        <v>103</v>
      </c>
      <c r="V1278" s="40" t="s">
        <v>104</v>
      </c>
      <c r="W1278" s="40" t="s">
        <v>100</v>
      </c>
      <c r="X1278" s="40" t="s">
        <v>102</v>
      </c>
      <c r="Y1278" s="40" t="s">
        <v>105</v>
      </c>
      <c r="Z1278" s="40">
        <v>160</v>
      </c>
      <c r="AA1278" s="40">
        <v>228.8</v>
      </c>
    </row>
    <row r="1279" spans="17:27" ht="18" customHeight="1" x14ac:dyDescent="0.25">
      <c r="Q1279" s="40" t="s">
        <v>88</v>
      </c>
      <c r="R1279" s="40">
        <v>2021</v>
      </c>
      <c r="S1279" s="40" t="s">
        <v>3</v>
      </c>
      <c r="T1279" s="40" t="s">
        <v>89</v>
      </c>
      <c r="U1279" s="40" t="s">
        <v>103</v>
      </c>
      <c r="V1279" s="40" t="s">
        <v>104</v>
      </c>
      <c r="W1279" s="40" t="s">
        <v>100</v>
      </c>
      <c r="X1279" s="40" t="s">
        <v>102</v>
      </c>
      <c r="Y1279" s="40" t="s">
        <v>105</v>
      </c>
      <c r="Z1279" s="40">
        <v>154</v>
      </c>
      <c r="AA1279" s="40">
        <v>220.22</v>
      </c>
    </row>
    <row r="1280" spans="17:27" ht="18" customHeight="1" x14ac:dyDescent="0.25">
      <c r="Q1280" s="40" t="s">
        <v>95</v>
      </c>
      <c r="R1280" s="40">
        <v>2021</v>
      </c>
      <c r="S1280" s="40" t="s">
        <v>3</v>
      </c>
      <c r="T1280" s="40" t="s">
        <v>89</v>
      </c>
      <c r="U1280" s="40" t="s">
        <v>103</v>
      </c>
      <c r="V1280" s="40" t="s">
        <v>104</v>
      </c>
      <c r="W1280" s="40" t="s">
        <v>100</v>
      </c>
      <c r="X1280" s="40" t="s">
        <v>102</v>
      </c>
      <c r="Y1280" s="40" t="s">
        <v>105</v>
      </c>
      <c r="Z1280" s="40">
        <v>148</v>
      </c>
      <c r="AA1280" s="40">
        <v>211.64</v>
      </c>
    </row>
    <row r="1281" spans="17:27" ht="18" customHeight="1" x14ac:dyDescent="0.25">
      <c r="Q1281" s="40" t="s">
        <v>95</v>
      </c>
      <c r="R1281" s="40">
        <v>2021</v>
      </c>
      <c r="S1281" s="40" t="s">
        <v>3</v>
      </c>
      <c r="T1281" s="40" t="s">
        <v>89</v>
      </c>
      <c r="U1281" s="40" t="s">
        <v>103</v>
      </c>
      <c r="V1281" s="40" t="s">
        <v>104</v>
      </c>
      <c r="W1281" s="40" t="s">
        <v>100</v>
      </c>
      <c r="X1281" s="40" t="s">
        <v>102</v>
      </c>
      <c r="Y1281" s="40" t="s">
        <v>105</v>
      </c>
      <c r="Z1281" s="40">
        <v>157</v>
      </c>
      <c r="AA1281" s="40">
        <v>224.51</v>
      </c>
    </row>
    <row r="1282" spans="17:27" ht="18" customHeight="1" x14ac:dyDescent="0.25">
      <c r="Q1282" s="40" t="s">
        <v>95</v>
      </c>
      <c r="R1282" s="40">
        <v>2021</v>
      </c>
      <c r="S1282" s="40" t="s">
        <v>3</v>
      </c>
      <c r="T1282" s="40" t="s">
        <v>89</v>
      </c>
      <c r="U1282" s="40" t="s">
        <v>103</v>
      </c>
      <c r="V1282" s="40" t="s">
        <v>104</v>
      </c>
      <c r="W1282" s="40" t="s">
        <v>100</v>
      </c>
      <c r="X1282" s="40" t="s">
        <v>102</v>
      </c>
      <c r="Y1282" s="40" t="s">
        <v>105</v>
      </c>
      <c r="Z1282" s="40">
        <v>151</v>
      </c>
      <c r="AA1282" s="40">
        <v>215.93</v>
      </c>
    </row>
    <row r="1283" spans="17:27" ht="18" customHeight="1" x14ac:dyDescent="0.25">
      <c r="Q1283" s="40" t="s">
        <v>95</v>
      </c>
      <c r="R1283" s="40">
        <v>2021</v>
      </c>
      <c r="S1283" s="40" t="s">
        <v>7</v>
      </c>
      <c r="T1283" s="40" t="s">
        <v>89</v>
      </c>
      <c r="U1283" s="40" t="s">
        <v>103</v>
      </c>
      <c r="V1283" s="40" t="s">
        <v>104</v>
      </c>
      <c r="W1283" s="40" t="s">
        <v>100</v>
      </c>
      <c r="X1283" s="40" t="s">
        <v>102</v>
      </c>
      <c r="Y1283" s="40" t="s">
        <v>105</v>
      </c>
      <c r="Z1283" s="40">
        <v>343</v>
      </c>
      <c r="AA1283" s="40">
        <v>490.49</v>
      </c>
    </row>
    <row r="1284" spans="17:27" ht="18" customHeight="1" x14ac:dyDescent="0.25">
      <c r="Q1284" s="40" t="s">
        <v>97</v>
      </c>
      <c r="R1284" s="40">
        <v>2021</v>
      </c>
      <c r="S1284" s="40" t="s">
        <v>11</v>
      </c>
      <c r="T1284" s="40" t="s">
        <v>89</v>
      </c>
      <c r="U1284" s="40" t="s">
        <v>103</v>
      </c>
      <c r="V1284" s="40" t="s">
        <v>104</v>
      </c>
      <c r="W1284" s="40" t="s">
        <v>100</v>
      </c>
      <c r="X1284" s="40" t="s">
        <v>102</v>
      </c>
      <c r="Y1284" s="40" t="s">
        <v>94</v>
      </c>
      <c r="Z1284" s="40">
        <v>280</v>
      </c>
      <c r="AA1284" s="40">
        <v>400.4</v>
      </c>
    </row>
    <row r="1285" spans="17:27" ht="18" customHeight="1" x14ac:dyDescent="0.25">
      <c r="Q1285" s="40" t="s">
        <v>95</v>
      </c>
      <c r="R1285" s="40">
        <v>2021</v>
      </c>
      <c r="S1285" s="40" t="s">
        <v>11</v>
      </c>
      <c r="T1285" s="40" t="s">
        <v>89</v>
      </c>
      <c r="U1285" s="40" t="s">
        <v>103</v>
      </c>
      <c r="V1285" s="40" t="s">
        <v>104</v>
      </c>
      <c r="W1285" s="40" t="s">
        <v>100</v>
      </c>
      <c r="X1285" s="40" t="s">
        <v>102</v>
      </c>
      <c r="Y1285" s="40" t="s">
        <v>94</v>
      </c>
      <c r="Z1285" s="40">
        <v>274</v>
      </c>
      <c r="AA1285" s="40">
        <v>391.82</v>
      </c>
    </row>
    <row r="1286" spans="17:27" ht="18" customHeight="1" x14ac:dyDescent="0.25">
      <c r="Q1286" s="40" t="s">
        <v>95</v>
      </c>
      <c r="R1286" s="40">
        <v>2021</v>
      </c>
      <c r="S1286" s="40" t="s">
        <v>11</v>
      </c>
      <c r="T1286" s="40" t="s">
        <v>89</v>
      </c>
      <c r="U1286" s="40" t="s">
        <v>103</v>
      </c>
      <c r="V1286" s="40" t="s">
        <v>104</v>
      </c>
      <c r="W1286" s="40" t="s">
        <v>100</v>
      </c>
      <c r="X1286" s="40" t="s">
        <v>102</v>
      </c>
      <c r="Y1286" s="40" t="s">
        <v>94</v>
      </c>
      <c r="Z1286" s="40">
        <v>268</v>
      </c>
      <c r="AA1286" s="40">
        <v>383.24</v>
      </c>
    </row>
    <row r="1287" spans="17:27" ht="18" customHeight="1" x14ac:dyDescent="0.25">
      <c r="Q1287" s="40" t="s">
        <v>95</v>
      </c>
      <c r="R1287" s="40">
        <v>2021</v>
      </c>
      <c r="S1287" s="40" t="s">
        <v>11</v>
      </c>
      <c r="T1287" s="40" t="s">
        <v>89</v>
      </c>
      <c r="U1287" s="40" t="s">
        <v>103</v>
      </c>
      <c r="V1287" s="40" t="s">
        <v>104</v>
      </c>
      <c r="W1287" s="40" t="s">
        <v>100</v>
      </c>
      <c r="X1287" s="40" t="s">
        <v>102</v>
      </c>
      <c r="Y1287" s="40" t="s">
        <v>94</v>
      </c>
      <c r="Z1287" s="40">
        <v>277</v>
      </c>
      <c r="AA1287" s="40">
        <v>396.11</v>
      </c>
    </row>
    <row r="1288" spans="17:27" ht="18" customHeight="1" x14ac:dyDescent="0.25">
      <c r="Q1288" s="40" t="s">
        <v>95</v>
      </c>
      <c r="R1288" s="40">
        <v>2021</v>
      </c>
      <c r="S1288" s="40" t="s">
        <v>11</v>
      </c>
      <c r="T1288" s="40" t="s">
        <v>89</v>
      </c>
      <c r="U1288" s="40" t="s">
        <v>103</v>
      </c>
      <c r="V1288" s="40" t="s">
        <v>104</v>
      </c>
      <c r="W1288" s="40" t="s">
        <v>100</v>
      </c>
      <c r="X1288" s="40" t="s">
        <v>102</v>
      </c>
      <c r="Y1288" s="40" t="s">
        <v>94</v>
      </c>
      <c r="Z1288" s="40">
        <v>271</v>
      </c>
      <c r="AA1288" s="40">
        <v>387.53</v>
      </c>
    </row>
    <row r="1289" spans="17:27" ht="18" customHeight="1" x14ac:dyDescent="0.25">
      <c r="Q1289" s="40" t="s">
        <v>88</v>
      </c>
      <c r="R1289" s="40">
        <v>2021</v>
      </c>
      <c r="S1289" s="40" t="s">
        <v>11</v>
      </c>
      <c r="T1289" s="40" t="s">
        <v>89</v>
      </c>
      <c r="U1289" s="40" t="s">
        <v>103</v>
      </c>
      <c r="V1289" s="40" t="s">
        <v>104</v>
      </c>
      <c r="W1289" s="40" t="s">
        <v>100</v>
      </c>
      <c r="X1289" s="40" t="s">
        <v>93</v>
      </c>
      <c r="Y1289" s="40" t="s">
        <v>94</v>
      </c>
      <c r="Z1289" s="40">
        <v>265</v>
      </c>
      <c r="AA1289" s="40">
        <v>378.95</v>
      </c>
    </row>
    <row r="1290" spans="17:27" ht="18" customHeight="1" x14ac:dyDescent="0.25">
      <c r="Q1290" s="40" t="s">
        <v>97</v>
      </c>
      <c r="R1290" s="40">
        <v>2021</v>
      </c>
      <c r="S1290" s="40" t="s">
        <v>1</v>
      </c>
      <c r="T1290" s="40" t="s">
        <v>89</v>
      </c>
      <c r="U1290" s="40" t="s">
        <v>103</v>
      </c>
      <c r="V1290" s="40" t="s">
        <v>104</v>
      </c>
      <c r="W1290" s="40" t="s">
        <v>100</v>
      </c>
      <c r="X1290" s="40" t="s">
        <v>93</v>
      </c>
      <c r="Y1290" s="40" t="s">
        <v>94</v>
      </c>
      <c r="Z1290" s="40">
        <v>190</v>
      </c>
      <c r="AA1290" s="40">
        <v>271.7</v>
      </c>
    </row>
    <row r="1291" spans="17:27" ht="18" customHeight="1" x14ac:dyDescent="0.25">
      <c r="Q1291" s="40" t="s">
        <v>88</v>
      </c>
      <c r="R1291" s="40">
        <v>2021</v>
      </c>
      <c r="S1291" s="40" t="s">
        <v>1</v>
      </c>
      <c r="T1291" s="40" t="s">
        <v>89</v>
      </c>
      <c r="U1291" s="40" t="s">
        <v>103</v>
      </c>
      <c r="V1291" s="40" t="s">
        <v>104</v>
      </c>
      <c r="W1291" s="40" t="s">
        <v>100</v>
      </c>
      <c r="X1291" s="40" t="s">
        <v>93</v>
      </c>
      <c r="Y1291" s="40" t="s">
        <v>94</v>
      </c>
      <c r="Z1291" s="40">
        <v>184</v>
      </c>
      <c r="AA1291" s="40">
        <v>263.12</v>
      </c>
    </row>
    <row r="1292" spans="17:27" ht="18" customHeight="1" x14ac:dyDescent="0.25">
      <c r="Q1292" s="40" t="s">
        <v>97</v>
      </c>
      <c r="R1292" s="40">
        <v>2021</v>
      </c>
      <c r="S1292" s="40" t="s">
        <v>1</v>
      </c>
      <c r="T1292" s="40" t="s">
        <v>89</v>
      </c>
      <c r="U1292" s="40" t="s">
        <v>103</v>
      </c>
      <c r="V1292" s="40" t="s">
        <v>104</v>
      </c>
      <c r="W1292" s="40" t="s">
        <v>100</v>
      </c>
      <c r="X1292" s="40" t="s">
        <v>93</v>
      </c>
      <c r="Y1292" s="40" t="s">
        <v>94</v>
      </c>
      <c r="Z1292" s="40">
        <v>193</v>
      </c>
      <c r="AA1292" s="40">
        <v>275.99</v>
      </c>
    </row>
    <row r="1293" spans="17:27" ht="18" customHeight="1" x14ac:dyDescent="0.25">
      <c r="Q1293" s="40" t="s">
        <v>97</v>
      </c>
      <c r="R1293" s="40">
        <v>2021</v>
      </c>
      <c r="S1293" s="40" t="s">
        <v>1</v>
      </c>
      <c r="T1293" s="40" t="s">
        <v>89</v>
      </c>
      <c r="U1293" s="40" t="s">
        <v>103</v>
      </c>
      <c r="V1293" s="40" t="s">
        <v>104</v>
      </c>
      <c r="W1293" s="40" t="s">
        <v>100</v>
      </c>
      <c r="X1293" s="40" t="s">
        <v>93</v>
      </c>
      <c r="Y1293" s="40" t="s">
        <v>94</v>
      </c>
      <c r="Z1293" s="40">
        <v>187</v>
      </c>
      <c r="AA1293" s="40">
        <v>267.40999999999997</v>
      </c>
    </row>
    <row r="1294" spans="17:27" ht="18" customHeight="1" x14ac:dyDescent="0.25">
      <c r="Q1294" s="40" t="s">
        <v>88</v>
      </c>
      <c r="R1294" s="40">
        <v>2021</v>
      </c>
      <c r="S1294" s="40" t="s">
        <v>1</v>
      </c>
      <c r="T1294" s="40" t="s">
        <v>89</v>
      </c>
      <c r="U1294" s="40" t="s">
        <v>103</v>
      </c>
      <c r="V1294" s="40" t="s">
        <v>104</v>
      </c>
      <c r="W1294" s="40" t="s">
        <v>100</v>
      </c>
      <c r="X1294" s="40" t="s">
        <v>93</v>
      </c>
      <c r="Y1294" s="40" t="s">
        <v>94</v>
      </c>
      <c r="Z1294" s="40">
        <v>181</v>
      </c>
      <c r="AA1294" s="40">
        <v>258.83</v>
      </c>
    </row>
    <row r="1295" spans="17:27" ht="18" customHeight="1" x14ac:dyDescent="0.25">
      <c r="Q1295" s="40" t="s">
        <v>95</v>
      </c>
      <c r="R1295" s="40">
        <v>2021</v>
      </c>
      <c r="S1295" s="40" t="s">
        <v>0</v>
      </c>
      <c r="T1295" s="40" t="s">
        <v>89</v>
      </c>
      <c r="U1295" s="40" t="s">
        <v>103</v>
      </c>
      <c r="V1295" s="40" t="s">
        <v>104</v>
      </c>
      <c r="W1295" s="40" t="s">
        <v>100</v>
      </c>
      <c r="X1295" s="40" t="s">
        <v>93</v>
      </c>
      <c r="Y1295" s="40" t="s">
        <v>94</v>
      </c>
      <c r="Z1295" s="40">
        <v>208</v>
      </c>
      <c r="AA1295" s="40">
        <v>297.44</v>
      </c>
    </row>
    <row r="1296" spans="17:27" ht="18" customHeight="1" x14ac:dyDescent="0.25">
      <c r="Q1296" s="40" t="s">
        <v>88</v>
      </c>
      <c r="R1296" s="40">
        <v>2021</v>
      </c>
      <c r="S1296" s="40" t="s">
        <v>0</v>
      </c>
      <c r="T1296" s="40" t="s">
        <v>89</v>
      </c>
      <c r="U1296" s="40" t="s">
        <v>103</v>
      </c>
      <c r="V1296" s="40" t="s">
        <v>104</v>
      </c>
      <c r="W1296" s="40" t="s">
        <v>100</v>
      </c>
      <c r="X1296" s="40" t="s">
        <v>93</v>
      </c>
      <c r="Y1296" s="40" t="s">
        <v>94</v>
      </c>
      <c r="Z1296" s="40">
        <v>202</v>
      </c>
      <c r="AA1296" s="40">
        <v>288.86</v>
      </c>
    </row>
    <row r="1297" spans="17:27" ht="18" customHeight="1" x14ac:dyDescent="0.25">
      <c r="Q1297" s="40" t="s">
        <v>97</v>
      </c>
      <c r="R1297" s="40">
        <v>2021</v>
      </c>
      <c r="S1297" s="40" t="s">
        <v>0</v>
      </c>
      <c r="T1297" s="40" t="s">
        <v>89</v>
      </c>
      <c r="U1297" s="40" t="s">
        <v>103</v>
      </c>
      <c r="V1297" s="40" t="s">
        <v>104</v>
      </c>
      <c r="W1297" s="40" t="s">
        <v>100</v>
      </c>
      <c r="X1297" s="40" t="s">
        <v>93</v>
      </c>
      <c r="Y1297" s="40" t="s">
        <v>94</v>
      </c>
      <c r="Z1297" s="40">
        <v>196</v>
      </c>
      <c r="AA1297" s="40">
        <v>280.27999999999997</v>
      </c>
    </row>
    <row r="1298" spans="17:27" ht="18" customHeight="1" x14ac:dyDescent="0.25">
      <c r="Q1298" s="40" t="s">
        <v>95</v>
      </c>
      <c r="R1298" s="40">
        <v>2021</v>
      </c>
      <c r="S1298" s="40" t="s">
        <v>0</v>
      </c>
      <c r="T1298" s="40" t="s">
        <v>89</v>
      </c>
      <c r="U1298" s="40" t="s">
        <v>103</v>
      </c>
      <c r="V1298" s="40" t="s">
        <v>104</v>
      </c>
      <c r="W1298" s="40" t="s">
        <v>100</v>
      </c>
      <c r="X1298" s="40" t="s">
        <v>93</v>
      </c>
      <c r="Y1298" s="40" t="s">
        <v>94</v>
      </c>
      <c r="Z1298" s="40">
        <v>205</v>
      </c>
      <c r="AA1298" s="40">
        <v>293.14999999999998</v>
      </c>
    </row>
    <row r="1299" spans="17:27" ht="18" customHeight="1" x14ac:dyDescent="0.25">
      <c r="Q1299" s="40" t="s">
        <v>88</v>
      </c>
      <c r="R1299" s="40">
        <v>2021</v>
      </c>
      <c r="S1299" s="40" t="s">
        <v>0</v>
      </c>
      <c r="T1299" s="40" t="s">
        <v>89</v>
      </c>
      <c r="U1299" s="40" t="s">
        <v>103</v>
      </c>
      <c r="V1299" s="40" t="s">
        <v>104</v>
      </c>
      <c r="W1299" s="40" t="s">
        <v>100</v>
      </c>
      <c r="X1299" s="40" t="s">
        <v>93</v>
      </c>
      <c r="Y1299" s="40" t="s">
        <v>94</v>
      </c>
      <c r="Z1299" s="40">
        <v>199</v>
      </c>
      <c r="AA1299" s="40">
        <v>284.57</v>
      </c>
    </row>
    <row r="1300" spans="17:27" ht="18" customHeight="1" x14ac:dyDescent="0.25">
      <c r="Q1300" s="40" t="s">
        <v>98</v>
      </c>
      <c r="R1300" s="40">
        <v>2021</v>
      </c>
      <c r="S1300" s="40" t="s">
        <v>6</v>
      </c>
      <c r="T1300" s="40" t="s">
        <v>89</v>
      </c>
      <c r="U1300" s="40" t="s">
        <v>103</v>
      </c>
      <c r="V1300" s="40" t="s">
        <v>104</v>
      </c>
      <c r="W1300" s="40" t="s">
        <v>100</v>
      </c>
      <c r="X1300" s="40" t="s">
        <v>93</v>
      </c>
      <c r="Y1300" s="40" t="s">
        <v>105</v>
      </c>
      <c r="Z1300" s="40">
        <v>358</v>
      </c>
      <c r="AA1300" s="40">
        <v>511.94</v>
      </c>
    </row>
    <row r="1301" spans="17:27" ht="18" customHeight="1" x14ac:dyDescent="0.25">
      <c r="Q1301" s="40" t="s">
        <v>88</v>
      </c>
      <c r="R1301" s="40">
        <v>2021</v>
      </c>
      <c r="S1301" s="40" t="s">
        <v>6</v>
      </c>
      <c r="T1301" s="40" t="s">
        <v>89</v>
      </c>
      <c r="U1301" s="40" t="s">
        <v>103</v>
      </c>
      <c r="V1301" s="40" t="s">
        <v>104</v>
      </c>
      <c r="W1301" s="40" t="s">
        <v>100</v>
      </c>
      <c r="X1301" s="40" t="s">
        <v>93</v>
      </c>
      <c r="Y1301" s="40" t="s">
        <v>105</v>
      </c>
      <c r="Z1301" s="40">
        <v>352</v>
      </c>
      <c r="AA1301" s="40">
        <v>503.36</v>
      </c>
    </row>
    <row r="1302" spans="17:27" ht="18" customHeight="1" x14ac:dyDescent="0.25">
      <c r="Q1302" s="40" t="s">
        <v>95</v>
      </c>
      <c r="R1302" s="40">
        <v>2021</v>
      </c>
      <c r="S1302" s="40" t="s">
        <v>6</v>
      </c>
      <c r="T1302" s="40" t="s">
        <v>89</v>
      </c>
      <c r="U1302" s="40" t="s">
        <v>103</v>
      </c>
      <c r="V1302" s="40" t="s">
        <v>104</v>
      </c>
      <c r="W1302" s="40" t="s">
        <v>100</v>
      </c>
      <c r="X1302" s="40" t="s">
        <v>93</v>
      </c>
      <c r="Y1302" s="40" t="s">
        <v>105</v>
      </c>
      <c r="Z1302" s="40">
        <v>346</v>
      </c>
      <c r="AA1302" s="40">
        <v>494.78</v>
      </c>
    </row>
    <row r="1303" spans="17:27" ht="18" customHeight="1" x14ac:dyDescent="0.25">
      <c r="Q1303" s="40" t="s">
        <v>95</v>
      </c>
      <c r="R1303" s="40">
        <v>2021</v>
      </c>
      <c r="S1303" s="40" t="s">
        <v>6</v>
      </c>
      <c r="T1303" s="40" t="s">
        <v>89</v>
      </c>
      <c r="U1303" s="40" t="s">
        <v>103</v>
      </c>
      <c r="V1303" s="40" t="s">
        <v>104</v>
      </c>
      <c r="W1303" s="40" t="s">
        <v>100</v>
      </c>
      <c r="X1303" s="40" t="s">
        <v>93</v>
      </c>
      <c r="Y1303" s="40" t="s">
        <v>105</v>
      </c>
      <c r="Z1303" s="40">
        <v>355</v>
      </c>
      <c r="AA1303" s="40">
        <v>507.65</v>
      </c>
    </row>
    <row r="1304" spans="17:27" ht="18" customHeight="1" x14ac:dyDescent="0.25">
      <c r="Q1304" s="40" t="s">
        <v>97</v>
      </c>
      <c r="R1304" s="40">
        <v>2021</v>
      </c>
      <c r="S1304" s="40" t="s">
        <v>6</v>
      </c>
      <c r="T1304" s="40" t="s">
        <v>89</v>
      </c>
      <c r="U1304" s="40" t="s">
        <v>103</v>
      </c>
      <c r="V1304" s="40" t="s">
        <v>104</v>
      </c>
      <c r="W1304" s="40" t="s">
        <v>100</v>
      </c>
      <c r="X1304" s="40" t="s">
        <v>93</v>
      </c>
      <c r="Y1304" s="40" t="s">
        <v>105</v>
      </c>
      <c r="Z1304" s="40">
        <v>349</v>
      </c>
      <c r="AA1304" s="40">
        <v>499.07</v>
      </c>
    </row>
    <row r="1305" spans="17:27" ht="18" customHeight="1" x14ac:dyDescent="0.25">
      <c r="Q1305" s="40" t="s">
        <v>95</v>
      </c>
      <c r="R1305" s="40">
        <v>2021</v>
      </c>
      <c r="S1305" s="40" t="s">
        <v>5</v>
      </c>
      <c r="T1305" s="40" t="s">
        <v>89</v>
      </c>
      <c r="U1305" s="40" t="s">
        <v>103</v>
      </c>
      <c r="V1305" s="40" t="s">
        <v>104</v>
      </c>
      <c r="W1305" s="40" t="s">
        <v>100</v>
      </c>
      <c r="X1305" s="40" t="s">
        <v>93</v>
      </c>
      <c r="Y1305" s="40" t="s">
        <v>105</v>
      </c>
      <c r="Z1305" s="40">
        <v>130</v>
      </c>
      <c r="AA1305" s="40">
        <v>185.9</v>
      </c>
    </row>
    <row r="1306" spans="17:27" ht="18" customHeight="1" x14ac:dyDescent="0.25">
      <c r="Q1306" s="40" t="s">
        <v>95</v>
      </c>
      <c r="R1306" s="40">
        <v>2021</v>
      </c>
      <c r="S1306" s="40" t="s">
        <v>5</v>
      </c>
      <c r="T1306" s="40" t="s">
        <v>89</v>
      </c>
      <c r="U1306" s="40" t="s">
        <v>103</v>
      </c>
      <c r="V1306" s="40" t="s">
        <v>104</v>
      </c>
      <c r="W1306" s="40" t="s">
        <v>100</v>
      </c>
      <c r="X1306" s="40" t="s">
        <v>93</v>
      </c>
      <c r="Y1306" s="40" t="s">
        <v>105</v>
      </c>
      <c r="Z1306" s="40">
        <v>370</v>
      </c>
      <c r="AA1306" s="40">
        <v>529.1</v>
      </c>
    </row>
    <row r="1307" spans="17:27" ht="18" customHeight="1" x14ac:dyDescent="0.25">
      <c r="Q1307" s="40" t="s">
        <v>88</v>
      </c>
      <c r="R1307" s="40">
        <v>2021</v>
      </c>
      <c r="S1307" s="40" t="s">
        <v>5</v>
      </c>
      <c r="T1307" s="40" t="s">
        <v>89</v>
      </c>
      <c r="U1307" s="40" t="s">
        <v>103</v>
      </c>
      <c r="V1307" s="40" t="s">
        <v>104</v>
      </c>
      <c r="W1307" s="40" t="s">
        <v>100</v>
      </c>
      <c r="X1307" s="40" t="s">
        <v>93</v>
      </c>
      <c r="Y1307" s="40" t="s">
        <v>105</v>
      </c>
      <c r="Z1307" s="40">
        <v>364</v>
      </c>
      <c r="AA1307" s="40">
        <v>520.52</v>
      </c>
    </row>
    <row r="1308" spans="17:27" ht="18" customHeight="1" x14ac:dyDescent="0.25">
      <c r="Q1308" s="40" t="s">
        <v>88</v>
      </c>
      <c r="R1308" s="40">
        <v>2021</v>
      </c>
      <c r="S1308" s="40" t="s">
        <v>5</v>
      </c>
      <c r="T1308" s="40" t="s">
        <v>89</v>
      </c>
      <c r="U1308" s="40" t="s">
        <v>103</v>
      </c>
      <c r="V1308" s="40" t="s">
        <v>104</v>
      </c>
      <c r="W1308" s="40" t="s">
        <v>100</v>
      </c>
      <c r="X1308" s="40" t="s">
        <v>93</v>
      </c>
      <c r="Y1308" s="40" t="s">
        <v>105</v>
      </c>
      <c r="Z1308" s="40">
        <v>127</v>
      </c>
      <c r="AA1308" s="40">
        <v>181.61</v>
      </c>
    </row>
    <row r="1309" spans="17:27" ht="18" customHeight="1" x14ac:dyDescent="0.25">
      <c r="Q1309" s="40" t="s">
        <v>95</v>
      </c>
      <c r="R1309" s="40">
        <v>2021</v>
      </c>
      <c r="S1309" s="40" t="s">
        <v>5</v>
      </c>
      <c r="T1309" s="40" t="s">
        <v>89</v>
      </c>
      <c r="U1309" s="40" t="s">
        <v>103</v>
      </c>
      <c r="V1309" s="40" t="s">
        <v>104</v>
      </c>
      <c r="W1309" s="40" t="s">
        <v>100</v>
      </c>
      <c r="X1309" s="40" t="s">
        <v>93</v>
      </c>
      <c r="Y1309" s="40" t="s">
        <v>105</v>
      </c>
      <c r="Z1309" s="40">
        <v>367</v>
      </c>
      <c r="AA1309" s="40">
        <v>524.80999999999995</v>
      </c>
    </row>
    <row r="1310" spans="17:27" ht="18" customHeight="1" x14ac:dyDescent="0.25">
      <c r="Q1310" s="40" t="s">
        <v>88</v>
      </c>
      <c r="R1310" s="40">
        <v>2021</v>
      </c>
      <c r="S1310" s="40" t="s">
        <v>5</v>
      </c>
      <c r="T1310" s="40" t="s">
        <v>89</v>
      </c>
      <c r="U1310" s="40" t="s">
        <v>103</v>
      </c>
      <c r="V1310" s="40" t="s">
        <v>104</v>
      </c>
      <c r="W1310" s="40" t="s">
        <v>100</v>
      </c>
      <c r="X1310" s="40" t="s">
        <v>93</v>
      </c>
      <c r="Y1310" s="40" t="s">
        <v>105</v>
      </c>
      <c r="Z1310" s="40">
        <v>361</v>
      </c>
      <c r="AA1310" s="40">
        <v>516.23</v>
      </c>
    </row>
    <row r="1311" spans="17:27" ht="18" customHeight="1" x14ac:dyDescent="0.25">
      <c r="Q1311" s="40" t="s">
        <v>95</v>
      </c>
      <c r="R1311" s="40">
        <v>2021</v>
      </c>
      <c r="S1311" s="40" t="s">
        <v>2</v>
      </c>
      <c r="T1311" s="40" t="s">
        <v>89</v>
      </c>
      <c r="U1311" s="40" t="s">
        <v>103</v>
      </c>
      <c r="V1311" s="40" t="s">
        <v>104</v>
      </c>
      <c r="W1311" s="40" t="s">
        <v>100</v>
      </c>
      <c r="X1311" s="40" t="s">
        <v>93</v>
      </c>
      <c r="Y1311" s="40" t="s">
        <v>94</v>
      </c>
      <c r="Z1311" s="40">
        <v>178</v>
      </c>
      <c r="AA1311" s="40">
        <v>254.54</v>
      </c>
    </row>
    <row r="1312" spans="17:27" ht="18" customHeight="1" x14ac:dyDescent="0.25">
      <c r="Q1312" s="40" t="s">
        <v>95</v>
      </c>
      <c r="R1312" s="40">
        <v>2021</v>
      </c>
      <c r="S1312" s="40" t="s">
        <v>2</v>
      </c>
      <c r="T1312" s="40" t="s">
        <v>89</v>
      </c>
      <c r="U1312" s="40" t="s">
        <v>103</v>
      </c>
      <c r="V1312" s="40" t="s">
        <v>104</v>
      </c>
      <c r="W1312" s="40" t="s">
        <v>100</v>
      </c>
      <c r="X1312" s="40" t="s">
        <v>93</v>
      </c>
      <c r="Y1312" s="40" t="s">
        <v>94</v>
      </c>
      <c r="Z1312" s="40">
        <v>172</v>
      </c>
      <c r="AA1312" s="40">
        <v>245.95999999999998</v>
      </c>
    </row>
    <row r="1313" spans="17:27" ht="18" customHeight="1" x14ac:dyDescent="0.25">
      <c r="Q1313" s="40" t="s">
        <v>98</v>
      </c>
      <c r="R1313" s="40">
        <v>2021</v>
      </c>
      <c r="S1313" s="40" t="s">
        <v>2</v>
      </c>
      <c r="T1313" s="40" t="s">
        <v>89</v>
      </c>
      <c r="U1313" s="40" t="s">
        <v>103</v>
      </c>
      <c r="V1313" s="40" t="s">
        <v>104</v>
      </c>
      <c r="W1313" s="40" t="s">
        <v>100</v>
      </c>
      <c r="X1313" s="40" t="s">
        <v>93</v>
      </c>
      <c r="Y1313" s="40" t="s">
        <v>94</v>
      </c>
      <c r="Z1313" s="40">
        <v>166</v>
      </c>
      <c r="AA1313" s="40">
        <v>237.38</v>
      </c>
    </row>
    <row r="1314" spans="17:27" ht="18" customHeight="1" x14ac:dyDescent="0.25">
      <c r="Q1314" s="40" t="s">
        <v>95</v>
      </c>
      <c r="R1314" s="40">
        <v>2021</v>
      </c>
      <c r="S1314" s="40" t="s">
        <v>2</v>
      </c>
      <c r="T1314" s="40" t="s">
        <v>89</v>
      </c>
      <c r="U1314" s="40" t="s">
        <v>103</v>
      </c>
      <c r="V1314" s="40" t="s">
        <v>104</v>
      </c>
      <c r="W1314" s="40" t="s">
        <v>100</v>
      </c>
      <c r="X1314" s="40" t="s">
        <v>93</v>
      </c>
      <c r="Y1314" s="40" t="s">
        <v>94</v>
      </c>
      <c r="Z1314" s="40">
        <v>175</v>
      </c>
      <c r="AA1314" s="40">
        <v>250.25</v>
      </c>
    </row>
    <row r="1315" spans="17:27" ht="18" customHeight="1" x14ac:dyDescent="0.25">
      <c r="Q1315" s="40" t="s">
        <v>88</v>
      </c>
      <c r="R1315" s="40">
        <v>2021</v>
      </c>
      <c r="S1315" s="40" t="s">
        <v>2</v>
      </c>
      <c r="T1315" s="40" t="s">
        <v>89</v>
      </c>
      <c r="U1315" s="40" t="s">
        <v>103</v>
      </c>
      <c r="V1315" s="40" t="s">
        <v>104</v>
      </c>
      <c r="W1315" s="40" t="s">
        <v>100</v>
      </c>
      <c r="X1315" s="40" t="s">
        <v>93</v>
      </c>
      <c r="Y1315" s="40" t="s">
        <v>94</v>
      </c>
      <c r="Z1315" s="40">
        <v>169</v>
      </c>
      <c r="AA1315" s="40">
        <v>241.67000000000002</v>
      </c>
    </row>
    <row r="1316" spans="17:27" ht="18" customHeight="1" x14ac:dyDescent="0.25">
      <c r="Q1316" s="40" t="s">
        <v>95</v>
      </c>
      <c r="R1316" s="40">
        <v>2021</v>
      </c>
      <c r="S1316" s="40" t="s">
        <v>2</v>
      </c>
      <c r="T1316" s="40" t="s">
        <v>89</v>
      </c>
      <c r="U1316" s="40" t="s">
        <v>103</v>
      </c>
      <c r="V1316" s="40" t="s">
        <v>104</v>
      </c>
      <c r="W1316" s="40" t="s">
        <v>100</v>
      </c>
      <c r="X1316" s="40" t="s">
        <v>93</v>
      </c>
      <c r="Y1316" s="40" t="s">
        <v>105</v>
      </c>
      <c r="Z1316" s="40">
        <v>163</v>
      </c>
      <c r="AA1316" s="40">
        <v>233.09</v>
      </c>
    </row>
    <row r="1317" spans="17:27" ht="18" customHeight="1" x14ac:dyDescent="0.25">
      <c r="Q1317" s="40" t="s">
        <v>98</v>
      </c>
      <c r="R1317" s="40">
        <v>2021</v>
      </c>
      <c r="S1317" s="40" t="s">
        <v>4</v>
      </c>
      <c r="T1317" s="40" t="s">
        <v>89</v>
      </c>
      <c r="U1317" s="40" t="s">
        <v>103</v>
      </c>
      <c r="V1317" s="40" t="s">
        <v>104</v>
      </c>
      <c r="W1317" s="40" t="s">
        <v>100</v>
      </c>
      <c r="X1317" s="40" t="s">
        <v>93</v>
      </c>
      <c r="Y1317" s="40" t="s">
        <v>105</v>
      </c>
      <c r="Z1317" s="40">
        <v>142</v>
      </c>
      <c r="AA1317" s="40">
        <v>203.06</v>
      </c>
    </row>
    <row r="1318" spans="17:27" ht="18" customHeight="1" x14ac:dyDescent="0.25">
      <c r="Q1318" s="40" t="s">
        <v>95</v>
      </c>
      <c r="R1318" s="40">
        <v>2021</v>
      </c>
      <c r="S1318" s="40" t="s">
        <v>4</v>
      </c>
      <c r="T1318" s="40" t="s">
        <v>89</v>
      </c>
      <c r="U1318" s="40" t="s">
        <v>103</v>
      </c>
      <c r="V1318" s="40" t="s">
        <v>104</v>
      </c>
      <c r="W1318" s="40" t="s">
        <v>100</v>
      </c>
      <c r="X1318" s="40" t="s">
        <v>93</v>
      </c>
      <c r="Y1318" s="40" t="s">
        <v>105</v>
      </c>
      <c r="Z1318" s="40">
        <v>136</v>
      </c>
      <c r="AA1318" s="40">
        <v>194.48</v>
      </c>
    </row>
    <row r="1319" spans="17:27" ht="18" customHeight="1" x14ac:dyDescent="0.25">
      <c r="Q1319" s="40" t="s">
        <v>88</v>
      </c>
      <c r="R1319" s="40">
        <v>2021</v>
      </c>
      <c r="S1319" s="40" t="s">
        <v>4</v>
      </c>
      <c r="T1319" s="40" t="s">
        <v>89</v>
      </c>
      <c r="U1319" s="40" t="s">
        <v>103</v>
      </c>
      <c r="V1319" s="40" t="s">
        <v>104</v>
      </c>
      <c r="W1319" s="40" t="s">
        <v>100</v>
      </c>
      <c r="X1319" s="40" t="s">
        <v>93</v>
      </c>
      <c r="Y1319" s="40" t="s">
        <v>105</v>
      </c>
      <c r="Z1319" s="40">
        <v>145</v>
      </c>
      <c r="AA1319" s="40">
        <v>207.35</v>
      </c>
    </row>
    <row r="1320" spans="17:27" ht="18" customHeight="1" x14ac:dyDescent="0.25">
      <c r="Q1320" s="40" t="s">
        <v>88</v>
      </c>
      <c r="R1320" s="40">
        <v>2021</v>
      </c>
      <c r="S1320" s="40" t="s">
        <v>4</v>
      </c>
      <c r="T1320" s="40" t="s">
        <v>89</v>
      </c>
      <c r="U1320" s="40" t="s">
        <v>103</v>
      </c>
      <c r="V1320" s="40" t="s">
        <v>104</v>
      </c>
      <c r="W1320" s="40" t="s">
        <v>100</v>
      </c>
      <c r="X1320" s="40" t="s">
        <v>93</v>
      </c>
      <c r="Y1320" s="40" t="s">
        <v>105</v>
      </c>
      <c r="Z1320" s="40">
        <v>139</v>
      </c>
      <c r="AA1320" s="40">
        <v>198.76999999999998</v>
      </c>
    </row>
    <row r="1321" spans="17:27" ht="18" customHeight="1" x14ac:dyDescent="0.25">
      <c r="Q1321" s="40" t="s">
        <v>88</v>
      </c>
      <c r="R1321" s="40">
        <v>2021</v>
      </c>
      <c r="S1321" s="40" t="s">
        <v>4</v>
      </c>
      <c r="T1321" s="40" t="s">
        <v>89</v>
      </c>
      <c r="U1321" s="40" t="s">
        <v>103</v>
      </c>
      <c r="V1321" s="40" t="s">
        <v>104</v>
      </c>
      <c r="W1321" s="40" t="s">
        <v>100</v>
      </c>
      <c r="X1321" s="40" t="s">
        <v>93</v>
      </c>
      <c r="Y1321" s="40" t="s">
        <v>105</v>
      </c>
      <c r="Z1321" s="40">
        <v>133</v>
      </c>
      <c r="AA1321" s="40">
        <v>190.19</v>
      </c>
    </row>
    <row r="1322" spans="17:27" ht="18" customHeight="1" x14ac:dyDescent="0.25">
      <c r="Q1322" s="40" t="s">
        <v>95</v>
      </c>
      <c r="R1322" s="40">
        <v>2021</v>
      </c>
      <c r="S1322" s="40" t="s">
        <v>10</v>
      </c>
      <c r="T1322" s="40" t="s">
        <v>89</v>
      </c>
      <c r="U1322" s="40" t="s">
        <v>103</v>
      </c>
      <c r="V1322" s="40" t="s">
        <v>104</v>
      </c>
      <c r="W1322" s="40" t="s">
        <v>100</v>
      </c>
      <c r="X1322" s="40" t="s">
        <v>93</v>
      </c>
      <c r="Y1322" s="40" t="s">
        <v>94</v>
      </c>
      <c r="Z1322" s="40">
        <v>292</v>
      </c>
      <c r="AA1322" s="40">
        <v>417.56</v>
      </c>
    </row>
    <row r="1323" spans="17:27" ht="18" customHeight="1" x14ac:dyDescent="0.25">
      <c r="Q1323" s="40" t="s">
        <v>95</v>
      </c>
      <c r="R1323" s="40">
        <v>2021</v>
      </c>
      <c r="S1323" s="40" t="s">
        <v>10</v>
      </c>
      <c r="T1323" s="40" t="s">
        <v>89</v>
      </c>
      <c r="U1323" s="40" t="s">
        <v>103</v>
      </c>
      <c r="V1323" s="40" t="s">
        <v>104</v>
      </c>
      <c r="W1323" s="40" t="s">
        <v>100</v>
      </c>
      <c r="X1323" s="40" t="s">
        <v>93</v>
      </c>
      <c r="Y1323" s="40" t="s">
        <v>94</v>
      </c>
      <c r="Z1323" s="40">
        <v>286</v>
      </c>
      <c r="AA1323" s="40">
        <v>408.98</v>
      </c>
    </row>
    <row r="1324" spans="17:27" ht="18" customHeight="1" x14ac:dyDescent="0.25">
      <c r="Q1324" s="40" t="s">
        <v>95</v>
      </c>
      <c r="R1324" s="40">
        <v>2021</v>
      </c>
      <c r="S1324" s="40" t="s">
        <v>10</v>
      </c>
      <c r="T1324" s="40" t="s">
        <v>89</v>
      </c>
      <c r="U1324" s="40" t="s">
        <v>103</v>
      </c>
      <c r="V1324" s="40" t="s">
        <v>104</v>
      </c>
      <c r="W1324" s="40" t="s">
        <v>100</v>
      </c>
      <c r="X1324" s="40" t="s">
        <v>93</v>
      </c>
      <c r="Y1324" s="40" t="s">
        <v>94</v>
      </c>
      <c r="Z1324" s="40">
        <v>295</v>
      </c>
      <c r="AA1324" s="40">
        <v>421.85</v>
      </c>
    </row>
    <row r="1325" spans="17:27" ht="18" customHeight="1" x14ac:dyDescent="0.25">
      <c r="Q1325" s="40" t="s">
        <v>88</v>
      </c>
      <c r="R1325" s="40">
        <v>2021</v>
      </c>
      <c r="S1325" s="40" t="s">
        <v>10</v>
      </c>
      <c r="T1325" s="40" t="s">
        <v>89</v>
      </c>
      <c r="U1325" s="40" t="s">
        <v>103</v>
      </c>
      <c r="V1325" s="40" t="s">
        <v>104</v>
      </c>
      <c r="W1325" s="40" t="s">
        <v>100</v>
      </c>
      <c r="X1325" s="40" t="s">
        <v>93</v>
      </c>
      <c r="Y1325" s="40" t="s">
        <v>94</v>
      </c>
      <c r="Z1325" s="40">
        <v>289</v>
      </c>
      <c r="AA1325" s="40">
        <v>413.27</v>
      </c>
    </row>
    <row r="1326" spans="17:27" ht="18" customHeight="1" x14ac:dyDescent="0.25">
      <c r="Q1326" s="40" t="s">
        <v>95</v>
      </c>
      <c r="R1326" s="40">
        <v>2021</v>
      </c>
      <c r="S1326" s="40" t="s">
        <v>10</v>
      </c>
      <c r="T1326" s="40" t="s">
        <v>89</v>
      </c>
      <c r="U1326" s="40" t="s">
        <v>103</v>
      </c>
      <c r="V1326" s="40" t="s">
        <v>104</v>
      </c>
      <c r="W1326" s="40" t="s">
        <v>100</v>
      </c>
      <c r="X1326" s="40" t="s">
        <v>93</v>
      </c>
      <c r="Y1326" s="40" t="s">
        <v>94</v>
      </c>
      <c r="Z1326" s="40">
        <v>283</v>
      </c>
      <c r="AA1326" s="40">
        <v>404.69</v>
      </c>
    </row>
    <row r="1327" spans="17:27" ht="18" customHeight="1" x14ac:dyDescent="0.25">
      <c r="Q1327" s="40" t="s">
        <v>95</v>
      </c>
      <c r="R1327" s="40">
        <v>2021</v>
      </c>
      <c r="S1327" s="40" t="s">
        <v>9</v>
      </c>
      <c r="T1327" s="40" t="s">
        <v>89</v>
      </c>
      <c r="U1327" s="40" t="s">
        <v>103</v>
      </c>
      <c r="V1327" s="40" t="s">
        <v>104</v>
      </c>
      <c r="W1327" s="40" t="s">
        <v>100</v>
      </c>
      <c r="X1327" s="40" t="s">
        <v>93</v>
      </c>
      <c r="Y1327" s="40" t="s">
        <v>94</v>
      </c>
      <c r="Z1327" s="40">
        <v>310</v>
      </c>
      <c r="AA1327" s="40">
        <v>443.3</v>
      </c>
    </row>
    <row r="1328" spans="17:27" ht="18" customHeight="1" x14ac:dyDescent="0.25">
      <c r="Q1328" s="40" t="s">
        <v>97</v>
      </c>
      <c r="R1328" s="40">
        <v>2021</v>
      </c>
      <c r="S1328" s="40" t="s">
        <v>9</v>
      </c>
      <c r="T1328" s="40" t="s">
        <v>89</v>
      </c>
      <c r="U1328" s="40" t="s">
        <v>103</v>
      </c>
      <c r="V1328" s="40" t="s">
        <v>104</v>
      </c>
      <c r="W1328" s="40" t="s">
        <v>100</v>
      </c>
      <c r="X1328" s="40" t="s">
        <v>93</v>
      </c>
      <c r="Y1328" s="40" t="s">
        <v>94</v>
      </c>
      <c r="Z1328" s="40">
        <v>304</v>
      </c>
      <c r="AA1328" s="40">
        <v>434.72</v>
      </c>
    </row>
    <row r="1329" spans="17:27" ht="18" customHeight="1" x14ac:dyDescent="0.25">
      <c r="Q1329" s="40" t="s">
        <v>88</v>
      </c>
      <c r="R1329" s="40">
        <v>2021</v>
      </c>
      <c r="S1329" s="40" t="s">
        <v>9</v>
      </c>
      <c r="T1329" s="40" t="s">
        <v>89</v>
      </c>
      <c r="U1329" s="40" t="s">
        <v>103</v>
      </c>
      <c r="V1329" s="40" t="s">
        <v>104</v>
      </c>
      <c r="W1329" s="40" t="s">
        <v>100</v>
      </c>
      <c r="X1329" s="40" t="s">
        <v>93</v>
      </c>
      <c r="Y1329" s="40" t="s">
        <v>94</v>
      </c>
      <c r="Z1329" s="40">
        <v>298</v>
      </c>
      <c r="AA1329" s="40">
        <v>426.14</v>
      </c>
    </row>
    <row r="1330" spans="17:27" ht="18" customHeight="1" x14ac:dyDescent="0.25">
      <c r="Q1330" s="40" t="s">
        <v>88</v>
      </c>
      <c r="R1330" s="40">
        <v>2021</v>
      </c>
      <c r="S1330" s="40" t="s">
        <v>9</v>
      </c>
      <c r="T1330" s="40" t="s">
        <v>89</v>
      </c>
      <c r="U1330" s="40" t="s">
        <v>103</v>
      </c>
      <c r="V1330" s="40" t="s">
        <v>104</v>
      </c>
      <c r="W1330" s="40" t="s">
        <v>100</v>
      </c>
      <c r="X1330" s="40" t="s">
        <v>93</v>
      </c>
      <c r="Y1330" s="40" t="s">
        <v>94</v>
      </c>
      <c r="Z1330" s="40">
        <v>307</v>
      </c>
      <c r="AA1330" s="40">
        <v>439.01</v>
      </c>
    </row>
    <row r="1331" spans="17:27" ht="18" customHeight="1" x14ac:dyDescent="0.25">
      <c r="Q1331" s="40" t="s">
        <v>99</v>
      </c>
      <c r="R1331" s="40">
        <v>2021</v>
      </c>
      <c r="S1331" s="40" t="s">
        <v>9</v>
      </c>
      <c r="T1331" s="40" t="s">
        <v>89</v>
      </c>
      <c r="U1331" s="40" t="s">
        <v>103</v>
      </c>
      <c r="V1331" s="40" t="s">
        <v>104</v>
      </c>
      <c r="W1331" s="40" t="s">
        <v>100</v>
      </c>
      <c r="X1331" s="40" t="s">
        <v>93</v>
      </c>
      <c r="Y1331" s="40" t="s">
        <v>94</v>
      </c>
      <c r="Z1331" s="40">
        <v>301</v>
      </c>
      <c r="AA1331" s="40">
        <v>430.43</v>
      </c>
    </row>
    <row r="1332" spans="17:27" ht="18" customHeight="1" x14ac:dyDescent="0.25">
      <c r="Q1332" s="40" t="s">
        <v>88</v>
      </c>
      <c r="R1332" s="40">
        <v>2021</v>
      </c>
      <c r="S1332" s="40" t="s">
        <v>3</v>
      </c>
      <c r="T1332" s="40" t="s">
        <v>101</v>
      </c>
      <c r="U1332" s="40" t="s">
        <v>103</v>
      </c>
      <c r="V1332" s="40" t="s">
        <v>104</v>
      </c>
      <c r="W1332" s="40" t="s">
        <v>100</v>
      </c>
      <c r="X1332" s="40" t="s">
        <v>93</v>
      </c>
      <c r="Y1332" s="40" t="s">
        <v>105</v>
      </c>
      <c r="Z1332" s="40">
        <v>344</v>
      </c>
      <c r="AA1332" s="40">
        <v>491.91999999999996</v>
      </c>
    </row>
    <row r="1333" spans="17:27" ht="18" customHeight="1" x14ac:dyDescent="0.25">
      <c r="Q1333" s="40" t="s">
        <v>95</v>
      </c>
      <c r="R1333" s="40">
        <v>2021</v>
      </c>
      <c r="S1333" s="40" t="s">
        <v>3</v>
      </c>
      <c r="T1333" s="40" t="s">
        <v>101</v>
      </c>
      <c r="U1333" s="40" t="s">
        <v>103</v>
      </c>
      <c r="V1333" s="40" t="s">
        <v>104</v>
      </c>
      <c r="W1333" s="40" t="s">
        <v>100</v>
      </c>
      <c r="X1333" s="40" t="s">
        <v>93</v>
      </c>
      <c r="Y1333" s="40" t="s">
        <v>105</v>
      </c>
      <c r="Z1333" s="40">
        <v>314</v>
      </c>
      <c r="AA1333" s="40">
        <v>449.02</v>
      </c>
    </row>
    <row r="1334" spans="17:27" ht="18" customHeight="1" x14ac:dyDescent="0.25">
      <c r="Q1334" s="40" t="s">
        <v>88</v>
      </c>
      <c r="R1334" s="40">
        <v>2021</v>
      </c>
      <c r="S1334" s="40" t="s">
        <v>3</v>
      </c>
      <c r="T1334" s="40" t="s">
        <v>101</v>
      </c>
      <c r="U1334" s="40" t="s">
        <v>103</v>
      </c>
      <c r="V1334" s="40" t="s">
        <v>104</v>
      </c>
      <c r="W1334" s="40" t="s">
        <v>100</v>
      </c>
      <c r="X1334" s="40" t="s">
        <v>93</v>
      </c>
      <c r="Y1334" s="40" t="s">
        <v>105</v>
      </c>
      <c r="Z1334" s="40">
        <v>340</v>
      </c>
      <c r="AA1334" s="40">
        <v>486.2</v>
      </c>
    </row>
    <row r="1335" spans="17:27" ht="18" customHeight="1" x14ac:dyDescent="0.25">
      <c r="Q1335" s="40" t="s">
        <v>95</v>
      </c>
      <c r="R1335" s="40">
        <v>2021</v>
      </c>
      <c r="S1335" s="40" t="s">
        <v>3</v>
      </c>
      <c r="T1335" s="40" t="s">
        <v>101</v>
      </c>
      <c r="U1335" s="40" t="s">
        <v>103</v>
      </c>
      <c r="V1335" s="40" t="s">
        <v>104</v>
      </c>
      <c r="W1335" s="40" t="s">
        <v>100</v>
      </c>
      <c r="X1335" s="40" t="s">
        <v>93</v>
      </c>
      <c r="Y1335" s="40" t="s">
        <v>105</v>
      </c>
      <c r="Z1335" s="40">
        <v>142</v>
      </c>
      <c r="AA1335" s="40">
        <v>203.06</v>
      </c>
    </row>
    <row r="1336" spans="17:27" ht="18" customHeight="1" x14ac:dyDescent="0.25">
      <c r="Q1336" s="40" t="s">
        <v>95</v>
      </c>
      <c r="R1336" s="40">
        <v>2021</v>
      </c>
      <c r="S1336" s="40" t="s">
        <v>3</v>
      </c>
      <c r="T1336" s="40" t="s">
        <v>101</v>
      </c>
      <c r="U1336" s="40" t="s">
        <v>103</v>
      </c>
      <c r="V1336" s="40" t="s">
        <v>104</v>
      </c>
      <c r="W1336" s="40" t="s">
        <v>100</v>
      </c>
      <c r="X1336" s="40" t="s">
        <v>93</v>
      </c>
      <c r="Y1336" s="40" t="s">
        <v>105</v>
      </c>
      <c r="Z1336" s="40">
        <v>316</v>
      </c>
      <c r="AA1336" s="40">
        <v>451.88</v>
      </c>
    </row>
    <row r="1337" spans="17:27" ht="18" customHeight="1" x14ac:dyDescent="0.25">
      <c r="Q1337" s="40" t="s">
        <v>97</v>
      </c>
      <c r="R1337" s="40">
        <v>2021</v>
      </c>
      <c r="S1337" s="40" t="s">
        <v>3</v>
      </c>
      <c r="T1337" s="40" t="s">
        <v>101</v>
      </c>
      <c r="U1337" s="40" t="s">
        <v>103</v>
      </c>
      <c r="V1337" s="40" t="s">
        <v>104</v>
      </c>
      <c r="W1337" s="40" t="s">
        <v>100</v>
      </c>
      <c r="X1337" s="40" t="s">
        <v>93</v>
      </c>
      <c r="Y1337" s="40" t="s">
        <v>105</v>
      </c>
      <c r="Z1337" s="40">
        <v>823</v>
      </c>
      <c r="AA1337" s="40">
        <v>1176.8899999999999</v>
      </c>
    </row>
    <row r="1338" spans="17:27" ht="18" customHeight="1" x14ac:dyDescent="0.25">
      <c r="Q1338" s="40" t="s">
        <v>95</v>
      </c>
      <c r="R1338" s="40">
        <v>2021</v>
      </c>
      <c r="S1338" s="40" t="s">
        <v>3</v>
      </c>
      <c r="T1338" s="40" t="s">
        <v>101</v>
      </c>
      <c r="U1338" s="40" t="s">
        <v>103</v>
      </c>
      <c r="V1338" s="40" t="s">
        <v>104</v>
      </c>
      <c r="W1338" s="40" t="s">
        <v>100</v>
      </c>
      <c r="X1338" s="40" t="s">
        <v>93</v>
      </c>
      <c r="Y1338" s="40" t="s">
        <v>105</v>
      </c>
      <c r="Z1338" s="40">
        <v>856</v>
      </c>
      <c r="AA1338" s="40">
        <v>1224.08</v>
      </c>
    </row>
    <row r="1339" spans="17:27" ht="18" customHeight="1" x14ac:dyDescent="0.25">
      <c r="Q1339" s="40" t="s">
        <v>95</v>
      </c>
      <c r="R1339" s="40">
        <v>2021</v>
      </c>
      <c r="S1339" s="40" t="s">
        <v>3</v>
      </c>
      <c r="T1339" s="40" t="s">
        <v>101</v>
      </c>
      <c r="U1339" s="40" t="s">
        <v>103</v>
      </c>
      <c r="V1339" s="40" t="s">
        <v>104</v>
      </c>
      <c r="W1339" s="40" t="s">
        <v>100</v>
      </c>
      <c r="X1339" s="40" t="s">
        <v>93</v>
      </c>
      <c r="Y1339" s="40" t="s">
        <v>105</v>
      </c>
      <c r="Z1339" s="40">
        <v>909</v>
      </c>
      <c r="AA1339" s="40">
        <v>1299.8699999999999</v>
      </c>
    </row>
    <row r="1340" spans="17:27" ht="18" customHeight="1" x14ac:dyDescent="0.25">
      <c r="Q1340" s="40" t="s">
        <v>95</v>
      </c>
      <c r="R1340" s="40">
        <v>2021</v>
      </c>
      <c r="S1340" s="40" t="s">
        <v>3</v>
      </c>
      <c r="T1340" s="40" t="s">
        <v>101</v>
      </c>
      <c r="U1340" s="40" t="s">
        <v>103</v>
      </c>
      <c r="V1340" s="40" t="s">
        <v>104</v>
      </c>
      <c r="W1340" s="40" t="s">
        <v>100</v>
      </c>
      <c r="X1340" s="40" t="s">
        <v>93</v>
      </c>
      <c r="Y1340" s="40" t="s">
        <v>105</v>
      </c>
      <c r="Z1340" s="40">
        <v>862</v>
      </c>
      <c r="AA1340" s="40">
        <v>526.24</v>
      </c>
    </row>
    <row r="1341" spans="17:27" ht="18" customHeight="1" x14ac:dyDescent="0.25">
      <c r="Q1341" s="40" t="s">
        <v>95</v>
      </c>
      <c r="R1341" s="40">
        <v>2021</v>
      </c>
      <c r="S1341" s="40" t="s">
        <v>3</v>
      </c>
      <c r="T1341" s="40" t="s">
        <v>101</v>
      </c>
      <c r="U1341" s="40" t="s">
        <v>103</v>
      </c>
      <c r="V1341" s="40" t="s">
        <v>104</v>
      </c>
      <c r="W1341" s="40" t="s">
        <v>100</v>
      </c>
      <c r="X1341" s="40" t="s">
        <v>93</v>
      </c>
      <c r="Y1341" s="40" t="s">
        <v>105</v>
      </c>
      <c r="Z1341" s="40">
        <v>141</v>
      </c>
      <c r="AA1341" s="40">
        <v>526.24</v>
      </c>
    </row>
    <row r="1342" spans="17:27" ht="18" customHeight="1" x14ac:dyDescent="0.25">
      <c r="Q1342" s="40" t="s">
        <v>97</v>
      </c>
      <c r="R1342" s="40">
        <v>2021</v>
      </c>
      <c r="S1342" s="40" t="s">
        <v>3</v>
      </c>
      <c r="T1342" s="40" t="s">
        <v>101</v>
      </c>
      <c r="U1342" s="40" t="s">
        <v>103</v>
      </c>
      <c r="V1342" s="40" t="s">
        <v>104</v>
      </c>
      <c r="W1342" s="40" t="s">
        <v>100</v>
      </c>
      <c r="X1342" s="40" t="s">
        <v>93</v>
      </c>
      <c r="Y1342" s="40" t="s">
        <v>105</v>
      </c>
      <c r="Z1342" s="40">
        <v>315</v>
      </c>
      <c r="AA1342" s="40">
        <v>450.45</v>
      </c>
    </row>
    <row r="1343" spans="17:27" ht="18" customHeight="1" x14ac:dyDescent="0.25">
      <c r="Q1343" s="40" t="s">
        <v>95</v>
      </c>
      <c r="R1343" s="40">
        <v>2021</v>
      </c>
      <c r="S1343" s="40" t="s">
        <v>3</v>
      </c>
      <c r="T1343" s="40" t="s">
        <v>101</v>
      </c>
      <c r="U1343" s="40" t="s">
        <v>103</v>
      </c>
      <c r="V1343" s="40" t="s">
        <v>104</v>
      </c>
      <c r="W1343" s="40" t="s">
        <v>100</v>
      </c>
      <c r="X1343" s="40" t="s">
        <v>93</v>
      </c>
      <c r="Y1343" s="40" t="s">
        <v>105</v>
      </c>
      <c r="Z1343" s="40">
        <v>343</v>
      </c>
      <c r="AA1343" s="40">
        <v>490.49</v>
      </c>
    </row>
    <row r="1344" spans="17:27" ht="18" customHeight="1" x14ac:dyDescent="0.25">
      <c r="Q1344" s="40" t="s">
        <v>95</v>
      </c>
      <c r="R1344" s="40">
        <v>2021</v>
      </c>
      <c r="S1344" s="40" t="s">
        <v>3</v>
      </c>
      <c r="T1344" s="40" t="s">
        <v>101</v>
      </c>
      <c r="U1344" s="40" t="s">
        <v>103</v>
      </c>
      <c r="V1344" s="40" t="s">
        <v>104</v>
      </c>
      <c r="W1344" s="40" t="s">
        <v>100</v>
      </c>
      <c r="X1344" s="40" t="s">
        <v>93</v>
      </c>
      <c r="Y1344" s="40" t="s">
        <v>105</v>
      </c>
      <c r="Z1344" s="40">
        <v>145</v>
      </c>
      <c r="AA1344" s="40">
        <v>207.35</v>
      </c>
    </row>
    <row r="1345" spans="17:27" ht="18" customHeight="1" x14ac:dyDescent="0.25">
      <c r="Q1345" s="40" t="s">
        <v>88</v>
      </c>
      <c r="R1345" s="40">
        <v>2021</v>
      </c>
      <c r="S1345" s="40" t="s">
        <v>3</v>
      </c>
      <c r="T1345" s="40" t="s">
        <v>101</v>
      </c>
      <c r="U1345" s="40" t="s">
        <v>103</v>
      </c>
      <c r="V1345" s="40" t="s">
        <v>104</v>
      </c>
      <c r="W1345" s="40" t="s">
        <v>100</v>
      </c>
      <c r="X1345" s="40" t="s">
        <v>93</v>
      </c>
      <c r="Y1345" s="40" t="s">
        <v>105</v>
      </c>
      <c r="Z1345" s="40">
        <v>313</v>
      </c>
      <c r="AA1345" s="40">
        <v>447.59000000000003</v>
      </c>
    </row>
    <row r="1346" spans="17:27" ht="18" customHeight="1" x14ac:dyDescent="0.25">
      <c r="Q1346" s="40" t="s">
        <v>95</v>
      </c>
      <c r="R1346" s="40">
        <v>2021</v>
      </c>
      <c r="S1346" s="40" t="s">
        <v>3</v>
      </c>
      <c r="T1346" s="40" t="s">
        <v>101</v>
      </c>
      <c r="U1346" s="40" t="s">
        <v>103</v>
      </c>
      <c r="V1346" s="40" t="s">
        <v>104</v>
      </c>
      <c r="W1346" s="40" t="s">
        <v>100</v>
      </c>
      <c r="X1346" s="40" t="s">
        <v>93</v>
      </c>
      <c r="Y1346" s="40" t="s">
        <v>105</v>
      </c>
      <c r="Z1346" s="40">
        <v>832</v>
      </c>
      <c r="AA1346" s="40">
        <v>1189.76</v>
      </c>
    </row>
    <row r="1347" spans="17:27" ht="18" customHeight="1" x14ac:dyDescent="0.25">
      <c r="Q1347" s="40" t="s">
        <v>88</v>
      </c>
      <c r="R1347" s="40">
        <v>2021</v>
      </c>
      <c r="S1347" s="40" t="s">
        <v>3</v>
      </c>
      <c r="T1347" s="40" t="s">
        <v>101</v>
      </c>
      <c r="U1347" s="40" t="s">
        <v>103</v>
      </c>
      <c r="V1347" s="40" t="s">
        <v>104</v>
      </c>
      <c r="W1347" s="40" t="s">
        <v>100</v>
      </c>
      <c r="X1347" s="40" t="s">
        <v>93</v>
      </c>
      <c r="Y1347" s="40" t="s">
        <v>105</v>
      </c>
      <c r="Z1347" s="40">
        <v>865</v>
      </c>
      <c r="AA1347" s="40">
        <v>1236.95</v>
      </c>
    </row>
    <row r="1348" spans="17:27" ht="18" customHeight="1" x14ac:dyDescent="0.25">
      <c r="Q1348" s="40" t="s">
        <v>88</v>
      </c>
      <c r="R1348" s="40">
        <v>2021</v>
      </c>
      <c r="S1348" s="40" t="s">
        <v>3</v>
      </c>
      <c r="T1348" s="40" t="s">
        <v>101</v>
      </c>
      <c r="U1348" s="40" t="s">
        <v>103</v>
      </c>
      <c r="V1348" s="40" t="s">
        <v>104</v>
      </c>
      <c r="W1348" s="40" t="s">
        <v>100</v>
      </c>
      <c r="X1348" s="40" t="s">
        <v>93</v>
      </c>
      <c r="Y1348" s="40" t="s">
        <v>105</v>
      </c>
      <c r="Z1348" s="40">
        <v>317</v>
      </c>
      <c r="AA1348" s="40">
        <v>453.31</v>
      </c>
    </row>
    <row r="1349" spans="17:27" ht="18" customHeight="1" x14ac:dyDescent="0.25">
      <c r="Q1349" s="40" t="s">
        <v>88</v>
      </c>
      <c r="R1349" s="40">
        <v>2021</v>
      </c>
      <c r="S1349" s="40" t="s">
        <v>7</v>
      </c>
      <c r="T1349" s="40" t="s">
        <v>101</v>
      </c>
      <c r="U1349" s="40" t="s">
        <v>103</v>
      </c>
      <c r="V1349" s="40" t="s">
        <v>104</v>
      </c>
      <c r="W1349" s="40" t="s">
        <v>100</v>
      </c>
      <c r="X1349" s="40" t="s">
        <v>93</v>
      </c>
      <c r="Y1349" s="40" t="s">
        <v>105</v>
      </c>
      <c r="Z1349" s="40">
        <v>320</v>
      </c>
      <c r="AA1349" s="40">
        <v>457.6</v>
      </c>
    </row>
    <row r="1350" spans="17:27" ht="18" customHeight="1" x14ac:dyDescent="0.25">
      <c r="Q1350" s="40" t="s">
        <v>95</v>
      </c>
      <c r="R1350" s="40">
        <v>2021</v>
      </c>
      <c r="S1350" s="40" t="s">
        <v>7</v>
      </c>
      <c r="T1350" s="40" t="s">
        <v>101</v>
      </c>
      <c r="U1350" s="40" t="s">
        <v>103</v>
      </c>
      <c r="V1350" s="40" t="s">
        <v>104</v>
      </c>
      <c r="W1350" s="40" t="s">
        <v>100</v>
      </c>
      <c r="X1350" s="40" t="s">
        <v>93</v>
      </c>
      <c r="Y1350" s="40" t="s">
        <v>105</v>
      </c>
      <c r="Z1350" s="40">
        <v>368</v>
      </c>
      <c r="AA1350" s="40">
        <v>526.24</v>
      </c>
    </row>
    <row r="1351" spans="17:27" ht="18" customHeight="1" x14ac:dyDescent="0.25">
      <c r="Q1351" s="40" t="s">
        <v>95</v>
      </c>
      <c r="R1351" s="40">
        <v>2021</v>
      </c>
      <c r="S1351" s="40" t="s">
        <v>7</v>
      </c>
      <c r="T1351" s="40" t="s">
        <v>101</v>
      </c>
      <c r="U1351" s="40" t="s">
        <v>103</v>
      </c>
      <c r="V1351" s="40" t="s">
        <v>104</v>
      </c>
      <c r="W1351" s="40" t="s">
        <v>100</v>
      </c>
      <c r="X1351" s="40" t="s">
        <v>93</v>
      </c>
      <c r="Y1351" s="40" t="s">
        <v>105</v>
      </c>
      <c r="Z1351" s="40">
        <v>296</v>
      </c>
      <c r="AA1351" s="40">
        <v>423.28</v>
      </c>
    </row>
    <row r="1352" spans="17:27" ht="18" customHeight="1" x14ac:dyDescent="0.25">
      <c r="Q1352" s="40" t="s">
        <v>99</v>
      </c>
      <c r="R1352" s="40">
        <v>2021</v>
      </c>
      <c r="S1352" s="40" t="s">
        <v>7</v>
      </c>
      <c r="T1352" s="40" t="s">
        <v>89</v>
      </c>
      <c r="U1352" s="40" t="s">
        <v>103</v>
      </c>
      <c r="V1352" s="40" t="s">
        <v>104</v>
      </c>
      <c r="W1352" s="40" t="s">
        <v>100</v>
      </c>
      <c r="X1352" s="40" t="s">
        <v>93</v>
      </c>
      <c r="Y1352" s="40" t="s">
        <v>105</v>
      </c>
      <c r="Z1352" s="40">
        <v>322</v>
      </c>
      <c r="AA1352" s="40">
        <v>460.46000000000004</v>
      </c>
    </row>
    <row r="1353" spans="17:27" ht="18" customHeight="1" x14ac:dyDescent="0.25">
      <c r="Q1353" s="40" t="s">
        <v>95</v>
      </c>
      <c r="R1353" s="40">
        <v>2021</v>
      </c>
      <c r="S1353" s="40" t="s">
        <v>7</v>
      </c>
      <c r="T1353" s="40" t="s">
        <v>89</v>
      </c>
      <c r="U1353" s="40" t="s">
        <v>103</v>
      </c>
      <c r="V1353" s="40" t="s">
        <v>104</v>
      </c>
      <c r="W1353" s="40" t="s">
        <v>100</v>
      </c>
      <c r="X1353" s="40" t="s">
        <v>93</v>
      </c>
      <c r="Y1353" s="40" t="s">
        <v>105</v>
      </c>
      <c r="Z1353" s="40">
        <v>370</v>
      </c>
      <c r="AA1353" s="40">
        <v>529.1</v>
      </c>
    </row>
    <row r="1354" spans="17:27" ht="18" customHeight="1" x14ac:dyDescent="0.25">
      <c r="Q1354" s="40" t="s">
        <v>95</v>
      </c>
      <c r="R1354" s="40">
        <v>2021</v>
      </c>
      <c r="S1354" s="40" t="s">
        <v>7</v>
      </c>
      <c r="T1354" s="40" t="s">
        <v>89</v>
      </c>
      <c r="U1354" s="40" t="s">
        <v>103</v>
      </c>
      <c r="V1354" s="40" t="s">
        <v>104</v>
      </c>
      <c r="W1354" s="40" t="s">
        <v>100</v>
      </c>
      <c r="X1354" s="40" t="s">
        <v>93</v>
      </c>
      <c r="Y1354" s="40" t="s">
        <v>105</v>
      </c>
      <c r="Z1354" s="40">
        <v>292</v>
      </c>
      <c r="AA1354" s="40">
        <v>417.56</v>
      </c>
    </row>
    <row r="1355" spans="17:27" ht="18" customHeight="1" x14ac:dyDescent="0.25">
      <c r="Q1355" s="40" t="s">
        <v>97</v>
      </c>
      <c r="R1355" s="40">
        <v>2021</v>
      </c>
      <c r="S1355" s="40" t="s">
        <v>7</v>
      </c>
      <c r="T1355" s="40" t="s">
        <v>89</v>
      </c>
      <c r="U1355" s="40" t="s">
        <v>103</v>
      </c>
      <c r="V1355" s="40" t="s">
        <v>104</v>
      </c>
      <c r="W1355" s="40" t="s">
        <v>100</v>
      </c>
      <c r="X1355" s="40" t="s">
        <v>102</v>
      </c>
      <c r="Y1355" s="40" t="s">
        <v>105</v>
      </c>
      <c r="Z1355" s="40">
        <v>860</v>
      </c>
      <c r="AA1355" s="40">
        <v>1229.8</v>
      </c>
    </row>
    <row r="1356" spans="17:27" ht="18" customHeight="1" x14ac:dyDescent="0.25">
      <c r="Q1356" s="40" t="s">
        <v>95</v>
      </c>
      <c r="R1356" s="40">
        <v>2021</v>
      </c>
      <c r="S1356" s="40" t="s">
        <v>7</v>
      </c>
      <c r="T1356" s="40" t="s">
        <v>89</v>
      </c>
      <c r="U1356" s="40" t="s">
        <v>103</v>
      </c>
      <c r="V1356" s="40" t="s">
        <v>104</v>
      </c>
      <c r="W1356" s="40" t="s">
        <v>100</v>
      </c>
      <c r="X1356" s="40" t="s">
        <v>102</v>
      </c>
      <c r="Y1356" s="40" t="s">
        <v>105</v>
      </c>
      <c r="Z1356" s="40">
        <v>913</v>
      </c>
      <c r="AA1356" s="40">
        <v>1305.5899999999999</v>
      </c>
    </row>
    <row r="1357" spans="17:27" ht="18" customHeight="1" x14ac:dyDescent="0.25">
      <c r="Q1357" s="40" t="s">
        <v>95</v>
      </c>
      <c r="R1357" s="40">
        <v>2021</v>
      </c>
      <c r="S1357" s="40" t="s">
        <v>7</v>
      </c>
      <c r="T1357" s="40" t="s">
        <v>89</v>
      </c>
      <c r="U1357" s="40" t="s">
        <v>103</v>
      </c>
      <c r="V1357" s="40" t="s">
        <v>104</v>
      </c>
      <c r="W1357" s="40" t="s">
        <v>100</v>
      </c>
      <c r="X1357" s="40" t="s">
        <v>102</v>
      </c>
      <c r="Y1357" s="40" t="s">
        <v>105</v>
      </c>
      <c r="Z1357" s="40">
        <v>866</v>
      </c>
      <c r="AA1357" s="40">
        <v>526.24</v>
      </c>
    </row>
    <row r="1358" spans="17:27" ht="18" customHeight="1" x14ac:dyDescent="0.25">
      <c r="Q1358" s="40" t="s">
        <v>97</v>
      </c>
      <c r="R1358" s="40">
        <v>2021</v>
      </c>
      <c r="S1358" s="40" t="s">
        <v>7</v>
      </c>
      <c r="T1358" s="40" t="s">
        <v>89</v>
      </c>
      <c r="U1358" s="40" t="s">
        <v>103</v>
      </c>
      <c r="V1358" s="40" t="s">
        <v>104</v>
      </c>
      <c r="W1358" s="40" t="s">
        <v>100</v>
      </c>
      <c r="X1358" s="40" t="s">
        <v>102</v>
      </c>
      <c r="Y1358" s="40" t="s">
        <v>105</v>
      </c>
      <c r="Z1358" s="40">
        <v>369</v>
      </c>
      <c r="AA1358" s="40">
        <v>526.24</v>
      </c>
    </row>
    <row r="1359" spans="17:27" ht="18" customHeight="1" x14ac:dyDescent="0.25">
      <c r="Q1359" s="40" t="s">
        <v>95</v>
      </c>
      <c r="R1359" s="40">
        <v>2021</v>
      </c>
      <c r="S1359" s="40" t="s">
        <v>7</v>
      </c>
      <c r="T1359" s="40" t="s">
        <v>89</v>
      </c>
      <c r="U1359" s="40" t="s">
        <v>103</v>
      </c>
      <c r="V1359" s="40" t="s">
        <v>104</v>
      </c>
      <c r="W1359" s="40" t="s">
        <v>100</v>
      </c>
      <c r="X1359" s="40" t="s">
        <v>102</v>
      </c>
      <c r="Y1359" s="40" t="s">
        <v>105</v>
      </c>
      <c r="Z1359" s="40">
        <v>319</v>
      </c>
      <c r="AA1359" s="40">
        <v>456.16999999999996</v>
      </c>
    </row>
    <row r="1360" spans="17:27" ht="18" customHeight="1" x14ac:dyDescent="0.25">
      <c r="Q1360" s="40" t="s">
        <v>95</v>
      </c>
      <c r="R1360" s="40">
        <v>2021</v>
      </c>
      <c r="S1360" s="40" t="s">
        <v>7</v>
      </c>
      <c r="T1360" s="40" t="s">
        <v>89</v>
      </c>
      <c r="U1360" s="40" t="s">
        <v>103</v>
      </c>
      <c r="V1360" s="40" t="s">
        <v>104</v>
      </c>
      <c r="W1360" s="40" t="s">
        <v>100</v>
      </c>
      <c r="X1360" s="40" t="s">
        <v>102</v>
      </c>
      <c r="Y1360" s="40" t="s">
        <v>105</v>
      </c>
      <c r="Z1360" s="40">
        <v>367</v>
      </c>
      <c r="AA1360" s="40">
        <v>524.80999999999995</v>
      </c>
    </row>
    <row r="1361" spans="17:27" ht="18" customHeight="1" x14ac:dyDescent="0.25">
      <c r="Q1361" s="40" t="s">
        <v>99</v>
      </c>
      <c r="R1361" s="40">
        <v>2021</v>
      </c>
      <c r="S1361" s="40" t="s">
        <v>7</v>
      </c>
      <c r="T1361" s="40" t="s">
        <v>89</v>
      </c>
      <c r="U1361" s="40" t="s">
        <v>103</v>
      </c>
      <c r="V1361" s="40" t="s">
        <v>104</v>
      </c>
      <c r="W1361" s="40" t="s">
        <v>100</v>
      </c>
      <c r="X1361" s="40" t="s">
        <v>102</v>
      </c>
      <c r="Y1361" s="40" t="s">
        <v>105</v>
      </c>
      <c r="Z1361" s="40">
        <v>295</v>
      </c>
      <c r="AA1361" s="40">
        <v>421.85</v>
      </c>
    </row>
    <row r="1362" spans="17:27" ht="18" customHeight="1" x14ac:dyDescent="0.25">
      <c r="Q1362" s="40" t="s">
        <v>95</v>
      </c>
      <c r="R1362" s="40">
        <v>2021</v>
      </c>
      <c r="S1362" s="40" t="s">
        <v>7</v>
      </c>
      <c r="T1362" s="40" t="s">
        <v>89</v>
      </c>
      <c r="U1362" s="40" t="s">
        <v>103</v>
      </c>
      <c r="V1362" s="40" t="s">
        <v>104</v>
      </c>
      <c r="W1362" s="40" t="s">
        <v>100</v>
      </c>
      <c r="X1362" s="40" t="s">
        <v>102</v>
      </c>
      <c r="Y1362" s="40" t="s">
        <v>105</v>
      </c>
      <c r="Z1362" s="40">
        <v>835</v>
      </c>
      <c r="AA1362" s="40">
        <v>1194.05</v>
      </c>
    </row>
    <row r="1363" spans="17:27" ht="18" customHeight="1" x14ac:dyDescent="0.25">
      <c r="Q1363" s="40" t="s">
        <v>88</v>
      </c>
      <c r="R1363" s="40">
        <v>2021</v>
      </c>
      <c r="S1363" s="40" t="s">
        <v>7</v>
      </c>
      <c r="T1363" s="40" t="s">
        <v>89</v>
      </c>
      <c r="U1363" s="40" t="s">
        <v>103</v>
      </c>
      <c r="V1363" s="40" t="s">
        <v>104</v>
      </c>
      <c r="W1363" s="40" t="s">
        <v>100</v>
      </c>
      <c r="X1363" s="40" t="s">
        <v>102</v>
      </c>
      <c r="Y1363" s="40" t="s">
        <v>105</v>
      </c>
      <c r="Z1363" s="40">
        <v>293</v>
      </c>
      <c r="AA1363" s="40">
        <v>418.99</v>
      </c>
    </row>
    <row r="1364" spans="17:27" ht="18" customHeight="1" x14ac:dyDescent="0.25">
      <c r="Q1364" s="40" t="s">
        <v>97</v>
      </c>
      <c r="R1364" s="40">
        <v>2021</v>
      </c>
      <c r="S1364" s="40" t="s">
        <v>11</v>
      </c>
      <c r="T1364" s="40" t="s">
        <v>89</v>
      </c>
      <c r="U1364" s="40" t="s">
        <v>103</v>
      </c>
      <c r="V1364" s="40" t="s">
        <v>104</v>
      </c>
      <c r="W1364" s="40" t="s">
        <v>100</v>
      </c>
      <c r="X1364" s="40" t="s">
        <v>102</v>
      </c>
      <c r="Y1364" s="40" t="s">
        <v>105</v>
      </c>
      <c r="Z1364" s="40">
        <v>302</v>
      </c>
      <c r="AA1364" s="40">
        <v>431.86</v>
      </c>
    </row>
    <row r="1365" spans="17:27" ht="18" customHeight="1" x14ac:dyDescent="0.25">
      <c r="Q1365" s="40" t="s">
        <v>88</v>
      </c>
      <c r="R1365" s="40">
        <v>2021</v>
      </c>
      <c r="S1365" s="40" t="s">
        <v>11</v>
      </c>
      <c r="T1365" s="40" t="s">
        <v>89</v>
      </c>
      <c r="U1365" s="40" t="s">
        <v>103</v>
      </c>
      <c r="V1365" s="40" t="s">
        <v>104</v>
      </c>
      <c r="W1365" s="40" t="s">
        <v>100</v>
      </c>
      <c r="X1365" s="40" t="s">
        <v>102</v>
      </c>
      <c r="Y1365" s="40" t="s">
        <v>105</v>
      </c>
      <c r="Z1365" s="40">
        <v>344</v>
      </c>
      <c r="AA1365" s="40">
        <v>491.91999999999996</v>
      </c>
    </row>
    <row r="1366" spans="17:27" ht="18" customHeight="1" x14ac:dyDescent="0.25">
      <c r="Q1366" s="40" t="s">
        <v>98</v>
      </c>
      <c r="R1366" s="40">
        <v>2021</v>
      </c>
      <c r="S1366" s="40" t="s">
        <v>11</v>
      </c>
      <c r="T1366" s="40" t="s">
        <v>89</v>
      </c>
      <c r="U1366" s="40" t="s">
        <v>103</v>
      </c>
      <c r="V1366" s="40" t="s">
        <v>104</v>
      </c>
      <c r="W1366" s="40" t="s">
        <v>100</v>
      </c>
      <c r="X1366" s="40" t="s">
        <v>102</v>
      </c>
      <c r="Y1366" s="40" t="s">
        <v>105</v>
      </c>
      <c r="Z1366" s="40">
        <v>298</v>
      </c>
      <c r="AA1366" s="40">
        <v>426.14</v>
      </c>
    </row>
    <row r="1367" spans="17:27" ht="18" customHeight="1" x14ac:dyDescent="0.25">
      <c r="Q1367" s="40" t="s">
        <v>95</v>
      </c>
      <c r="R1367" s="40">
        <v>2021</v>
      </c>
      <c r="S1367" s="40" t="s">
        <v>11</v>
      </c>
      <c r="T1367" s="40" t="s">
        <v>89</v>
      </c>
      <c r="U1367" s="40" t="s">
        <v>103</v>
      </c>
      <c r="V1367" s="40" t="s">
        <v>104</v>
      </c>
      <c r="W1367" s="40" t="s">
        <v>100</v>
      </c>
      <c r="X1367" s="40" t="s">
        <v>102</v>
      </c>
      <c r="Y1367" s="40" t="s">
        <v>105</v>
      </c>
      <c r="Z1367" s="40">
        <v>346</v>
      </c>
      <c r="AA1367" s="40">
        <v>494.78</v>
      </c>
    </row>
    <row r="1368" spans="17:27" ht="18" customHeight="1" x14ac:dyDescent="0.25">
      <c r="Q1368" s="40" t="s">
        <v>88</v>
      </c>
      <c r="R1368" s="40">
        <v>2021</v>
      </c>
      <c r="S1368" s="40" t="s">
        <v>11</v>
      </c>
      <c r="T1368" s="40" t="s">
        <v>89</v>
      </c>
      <c r="U1368" s="40" t="s">
        <v>103</v>
      </c>
      <c r="V1368" s="40" t="s">
        <v>104</v>
      </c>
      <c r="W1368" s="40" t="s">
        <v>100</v>
      </c>
      <c r="X1368" s="40" t="s">
        <v>102</v>
      </c>
      <c r="Y1368" s="40" t="s">
        <v>105</v>
      </c>
      <c r="Z1368" s="40">
        <v>830</v>
      </c>
      <c r="AA1368" s="40">
        <v>1186.9000000000001</v>
      </c>
    </row>
    <row r="1369" spans="17:27" ht="18" customHeight="1" x14ac:dyDescent="0.25">
      <c r="Q1369" s="40" t="s">
        <v>95</v>
      </c>
      <c r="R1369" s="40">
        <v>2021</v>
      </c>
      <c r="S1369" s="40" t="s">
        <v>11</v>
      </c>
      <c r="T1369" s="40" t="s">
        <v>89</v>
      </c>
      <c r="U1369" s="40" t="s">
        <v>103</v>
      </c>
      <c r="V1369" s="40" t="s">
        <v>104</v>
      </c>
      <c r="W1369" s="40" t="s">
        <v>100</v>
      </c>
      <c r="X1369" s="40" t="s">
        <v>102</v>
      </c>
      <c r="Y1369" s="40" t="s">
        <v>105</v>
      </c>
      <c r="Z1369" s="40">
        <v>863</v>
      </c>
      <c r="AA1369" s="40">
        <v>1234.0899999999999</v>
      </c>
    </row>
    <row r="1370" spans="17:27" ht="18" customHeight="1" x14ac:dyDescent="0.25">
      <c r="Q1370" s="40" t="s">
        <v>97</v>
      </c>
      <c r="R1370" s="40">
        <v>2021</v>
      </c>
      <c r="S1370" s="40" t="s">
        <v>11</v>
      </c>
      <c r="T1370" s="40" t="s">
        <v>89</v>
      </c>
      <c r="U1370" s="40" t="s">
        <v>103</v>
      </c>
      <c r="V1370" s="40" t="s">
        <v>104</v>
      </c>
      <c r="W1370" s="40" t="s">
        <v>100</v>
      </c>
      <c r="X1370" s="40" t="s">
        <v>102</v>
      </c>
      <c r="Y1370" s="40" t="s">
        <v>105</v>
      </c>
      <c r="Z1370" s="40">
        <v>921</v>
      </c>
      <c r="AA1370" s="40">
        <v>1317.03</v>
      </c>
    </row>
    <row r="1371" spans="17:27" ht="18" customHeight="1" x14ac:dyDescent="0.25">
      <c r="Q1371" s="40" t="s">
        <v>95</v>
      </c>
      <c r="R1371" s="40">
        <v>2021</v>
      </c>
      <c r="S1371" s="40" t="s">
        <v>11</v>
      </c>
      <c r="T1371" s="40" t="s">
        <v>89</v>
      </c>
      <c r="U1371" s="40" t="s">
        <v>103</v>
      </c>
      <c r="V1371" s="40" t="s">
        <v>104</v>
      </c>
      <c r="W1371" s="40" t="s">
        <v>100</v>
      </c>
      <c r="X1371" s="40" t="s">
        <v>102</v>
      </c>
      <c r="Y1371" s="40" t="s">
        <v>105</v>
      </c>
      <c r="Z1371" s="40">
        <v>922</v>
      </c>
      <c r="AA1371" s="40">
        <v>1318.46</v>
      </c>
    </row>
    <row r="1372" spans="17:27" ht="18" customHeight="1" x14ac:dyDescent="0.25">
      <c r="Q1372" s="40" t="s">
        <v>95</v>
      </c>
      <c r="R1372" s="40">
        <v>2021</v>
      </c>
      <c r="S1372" s="40" t="s">
        <v>11</v>
      </c>
      <c r="T1372" s="40" t="s">
        <v>89</v>
      </c>
      <c r="U1372" s="40" t="s">
        <v>103</v>
      </c>
      <c r="V1372" s="40" t="s">
        <v>104</v>
      </c>
      <c r="W1372" s="40" t="s">
        <v>100</v>
      </c>
      <c r="X1372" s="40" t="s">
        <v>102</v>
      </c>
      <c r="Y1372" s="40" t="s">
        <v>105</v>
      </c>
      <c r="Z1372" s="40">
        <v>345</v>
      </c>
      <c r="AA1372" s="40">
        <v>493.35</v>
      </c>
    </row>
    <row r="1373" spans="17:27" ht="18" customHeight="1" x14ac:dyDescent="0.25">
      <c r="Q1373" s="40" t="s">
        <v>97</v>
      </c>
      <c r="R1373" s="40">
        <v>2021</v>
      </c>
      <c r="S1373" s="40" t="s">
        <v>11</v>
      </c>
      <c r="T1373" s="40" t="s">
        <v>89</v>
      </c>
      <c r="U1373" s="40" t="s">
        <v>103</v>
      </c>
      <c r="V1373" s="40" t="s">
        <v>104</v>
      </c>
      <c r="W1373" s="40" t="s">
        <v>100</v>
      </c>
      <c r="X1373" s="40" t="s">
        <v>102</v>
      </c>
      <c r="Y1373" s="40" t="s">
        <v>105</v>
      </c>
      <c r="Z1373" s="40">
        <v>249</v>
      </c>
      <c r="AA1373" s="40">
        <v>356.07</v>
      </c>
    </row>
    <row r="1374" spans="17:27" ht="18" customHeight="1" x14ac:dyDescent="0.25">
      <c r="Q1374" s="40" t="s">
        <v>88</v>
      </c>
      <c r="R1374" s="40">
        <v>2021</v>
      </c>
      <c r="S1374" s="40" t="s">
        <v>11</v>
      </c>
      <c r="T1374" s="40" t="s">
        <v>89</v>
      </c>
      <c r="U1374" s="40" t="s">
        <v>103</v>
      </c>
      <c r="V1374" s="40" t="s">
        <v>104</v>
      </c>
      <c r="W1374" s="40" t="s">
        <v>100</v>
      </c>
      <c r="X1374" s="40" t="s">
        <v>102</v>
      </c>
      <c r="Y1374" s="40" t="s">
        <v>105</v>
      </c>
      <c r="Z1374" s="40">
        <v>243</v>
      </c>
      <c r="AA1374" s="40">
        <v>347.49</v>
      </c>
    </row>
    <row r="1375" spans="17:27" ht="18" customHeight="1" x14ac:dyDescent="0.25">
      <c r="Q1375" s="40" t="s">
        <v>98</v>
      </c>
      <c r="R1375" s="40">
        <v>2021</v>
      </c>
      <c r="S1375" s="40" t="s">
        <v>11</v>
      </c>
      <c r="T1375" s="40" t="s">
        <v>89</v>
      </c>
      <c r="U1375" s="40" t="s">
        <v>103</v>
      </c>
      <c r="V1375" s="40" t="s">
        <v>104</v>
      </c>
      <c r="W1375" s="40" t="s">
        <v>100</v>
      </c>
      <c r="X1375" s="40" t="s">
        <v>102</v>
      </c>
      <c r="Y1375" s="40" t="s">
        <v>105</v>
      </c>
      <c r="Z1375" s="40">
        <v>237</v>
      </c>
      <c r="AA1375" s="40">
        <v>338.90999999999997</v>
      </c>
    </row>
    <row r="1376" spans="17:27" ht="18" customHeight="1" x14ac:dyDescent="0.25">
      <c r="Q1376" s="40" t="s">
        <v>97</v>
      </c>
      <c r="R1376" s="40">
        <v>2021</v>
      </c>
      <c r="S1376" s="40" t="s">
        <v>11</v>
      </c>
      <c r="T1376" s="40" t="s">
        <v>89</v>
      </c>
      <c r="U1376" s="40" t="s">
        <v>103</v>
      </c>
      <c r="V1376" s="40" t="s">
        <v>104</v>
      </c>
      <c r="W1376" s="40" t="s">
        <v>100</v>
      </c>
      <c r="X1376" s="40" t="s">
        <v>102</v>
      </c>
      <c r="Y1376" s="40" t="s">
        <v>105</v>
      </c>
      <c r="Z1376" s="40">
        <v>301</v>
      </c>
      <c r="AA1376" s="40">
        <v>430.43</v>
      </c>
    </row>
    <row r="1377" spans="17:27" ht="18" customHeight="1" x14ac:dyDescent="0.25">
      <c r="Q1377" s="40" t="s">
        <v>97</v>
      </c>
      <c r="R1377" s="40">
        <v>2021</v>
      </c>
      <c r="S1377" s="40" t="s">
        <v>11</v>
      </c>
      <c r="T1377" s="40" t="s">
        <v>89</v>
      </c>
      <c r="U1377" s="40" t="s">
        <v>103</v>
      </c>
      <c r="V1377" s="40" t="s">
        <v>104</v>
      </c>
      <c r="W1377" s="40" t="s">
        <v>100</v>
      </c>
      <c r="X1377" s="40" t="s">
        <v>102</v>
      </c>
      <c r="Y1377" s="40" t="s">
        <v>105</v>
      </c>
      <c r="Z1377" s="40">
        <v>349</v>
      </c>
      <c r="AA1377" s="40">
        <v>499.07</v>
      </c>
    </row>
    <row r="1378" spans="17:27" ht="18" customHeight="1" x14ac:dyDescent="0.25">
      <c r="Q1378" s="40" t="s">
        <v>95</v>
      </c>
      <c r="R1378" s="40">
        <v>2021</v>
      </c>
      <c r="S1378" s="40" t="s">
        <v>11</v>
      </c>
      <c r="T1378" s="40" t="s">
        <v>89</v>
      </c>
      <c r="U1378" s="40" t="s">
        <v>103</v>
      </c>
      <c r="V1378" s="40" t="s">
        <v>104</v>
      </c>
      <c r="W1378" s="40" t="s">
        <v>100</v>
      </c>
      <c r="X1378" s="40" t="s">
        <v>102</v>
      </c>
      <c r="Y1378" s="40" t="s">
        <v>105</v>
      </c>
      <c r="Z1378" s="40">
        <v>839</v>
      </c>
      <c r="AA1378" s="40">
        <v>1199.77</v>
      </c>
    </row>
    <row r="1379" spans="17:27" ht="18" customHeight="1" x14ac:dyDescent="0.25">
      <c r="Q1379" s="40" t="s">
        <v>95</v>
      </c>
      <c r="R1379" s="40">
        <v>2021</v>
      </c>
      <c r="S1379" s="40" t="s">
        <v>11</v>
      </c>
      <c r="T1379" s="40" t="s">
        <v>89</v>
      </c>
      <c r="U1379" s="40" t="s">
        <v>103</v>
      </c>
      <c r="V1379" s="40" t="s">
        <v>104</v>
      </c>
      <c r="W1379" s="40" t="s">
        <v>100</v>
      </c>
      <c r="X1379" s="40" t="s">
        <v>102</v>
      </c>
      <c r="Y1379" s="40" t="s">
        <v>105</v>
      </c>
      <c r="Z1379" s="40">
        <v>872</v>
      </c>
      <c r="AA1379" s="40">
        <v>1246.96</v>
      </c>
    </row>
    <row r="1380" spans="17:27" ht="18" customHeight="1" x14ac:dyDescent="0.25">
      <c r="Q1380" s="40" t="s">
        <v>88</v>
      </c>
      <c r="R1380" s="40">
        <v>2021</v>
      </c>
      <c r="S1380" s="40" t="s">
        <v>1</v>
      </c>
      <c r="T1380" s="40" t="s">
        <v>89</v>
      </c>
      <c r="U1380" s="40" t="s">
        <v>103</v>
      </c>
      <c r="V1380" s="40" t="s">
        <v>104</v>
      </c>
      <c r="W1380" s="40" t="s">
        <v>100</v>
      </c>
      <c r="X1380" s="40" t="s">
        <v>102</v>
      </c>
      <c r="Y1380" s="40" t="s">
        <v>105</v>
      </c>
      <c r="Z1380" s="40">
        <v>152</v>
      </c>
      <c r="AA1380" s="40">
        <v>217.36</v>
      </c>
    </row>
    <row r="1381" spans="17:27" ht="18" customHeight="1" x14ac:dyDescent="0.25">
      <c r="Q1381" s="40" t="s">
        <v>88</v>
      </c>
      <c r="R1381" s="40">
        <v>2021</v>
      </c>
      <c r="S1381" s="40" t="s">
        <v>1</v>
      </c>
      <c r="T1381" s="40" t="s">
        <v>89</v>
      </c>
      <c r="U1381" s="40" t="s">
        <v>103</v>
      </c>
      <c r="V1381" s="40" t="s">
        <v>104</v>
      </c>
      <c r="W1381" s="40" t="s">
        <v>100</v>
      </c>
      <c r="X1381" s="40" t="s">
        <v>102</v>
      </c>
      <c r="Y1381" s="40" t="s">
        <v>105</v>
      </c>
      <c r="Z1381" s="40">
        <v>326</v>
      </c>
      <c r="AA1381" s="40">
        <v>466.18</v>
      </c>
    </row>
    <row r="1382" spans="17:27" ht="18" customHeight="1" x14ac:dyDescent="0.25">
      <c r="Q1382" s="40" t="s">
        <v>95</v>
      </c>
      <c r="R1382" s="40">
        <v>2021</v>
      </c>
      <c r="S1382" s="40" t="s">
        <v>1</v>
      </c>
      <c r="T1382" s="40" t="s">
        <v>89</v>
      </c>
      <c r="U1382" s="40" t="s">
        <v>103</v>
      </c>
      <c r="V1382" s="40" t="s">
        <v>104</v>
      </c>
      <c r="W1382" s="40" t="s">
        <v>100</v>
      </c>
      <c r="X1382" s="40" t="s">
        <v>102</v>
      </c>
      <c r="Y1382" s="40" t="s">
        <v>105</v>
      </c>
      <c r="Z1382" s="40">
        <v>352</v>
      </c>
      <c r="AA1382" s="40">
        <v>503.36</v>
      </c>
    </row>
    <row r="1383" spans="17:27" ht="18" customHeight="1" x14ac:dyDescent="0.25">
      <c r="Q1383" s="40" t="s">
        <v>97</v>
      </c>
      <c r="R1383" s="40">
        <v>2021</v>
      </c>
      <c r="S1383" s="40" t="s">
        <v>1</v>
      </c>
      <c r="T1383" s="40" t="s">
        <v>89</v>
      </c>
      <c r="U1383" s="40" t="s">
        <v>103</v>
      </c>
      <c r="V1383" s="40" t="s">
        <v>104</v>
      </c>
      <c r="W1383" s="40" t="s">
        <v>100</v>
      </c>
      <c r="X1383" s="40" t="s">
        <v>102</v>
      </c>
      <c r="Y1383" s="40" t="s">
        <v>105</v>
      </c>
      <c r="Z1383" s="40">
        <v>154</v>
      </c>
      <c r="AA1383" s="40">
        <v>220.22</v>
      </c>
    </row>
    <row r="1384" spans="17:27" ht="18" customHeight="1" x14ac:dyDescent="0.25">
      <c r="Q1384" s="40" t="s">
        <v>88</v>
      </c>
      <c r="R1384" s="40">
        <v>2021</v>
      </c>
      <c r="S1384" s="40" t="s">
        <v>1</v>
      </c>
      <c r="T1384" s="40" t="s">
        <v>89</v>
      </c>
      <c r="U1384" s="40" t="s">
        <v>103</v>
      </c>
      <c r="V1384" s="40" t="s">
        <v>104</v>
      </c>
      <c r="W1384" s="40" t="s">
        <v>100</v>
      </c>
      <c r="X1384" s="40" t="s">
        <v>102</v>
      </c>
      <c r="Y1384" s="40" t="s">
        <v>105</v>
      </c>
      <c r="Z1384" s="40">
        <v>328</v>
      </c>
      <c r="AA1384" s="40">
        <v>469.03999999999996</v>
      </c>
    </row>
    <row r="1385" spans="17:27" ht="18" customHeight="1" x14ac:dyDescent="0.25">
      <c r="Q1385" s="40" t="s">
        <v>95</v>
      </c>
      <c r="R1385" s="40">
        <v>2021</v>
      </c>
      <c r="S1385" s="40" t="s">
        <v>1</v>
      </c>
      <c r="T1385" s="40" t="s">
        <v>89</v>
      </c>
      <c r="U1385" s="40" t="s">
        <v>103</v>
      </c>
      <c r="V1385" s="40" t="s">
        <v>104</v>
      </c>
      <c r="W1385" s="40" t="s">
        <v>100</v>
      </c>
      <c r="X1385" s="40" t="s">
        <v>102</v>
      </c>
      <c r="Y1385" s="40" t="s">
        <v>105</v>
      </c>
      <c r="Z1385" s="40">
        <v>821</v>
      </c>
      <c r="AA1385" s="40">
        <v>1174.03</v>
      </c>
    </row>
    <row r="1386" spans="17:27" ht="18" customHeight="1" x14ac:dyDescent="0.25">
      <c r="Q1386" s="40" t="s">
        <v>97</v>
      </c>
      <c r="R1386" s="40">
        <v>2021</v>
      </c>
      <c r="S1386" s="40" t="s">
        <v>1</v>
      </c>
      <c r="T1386" s="40" t="s">
        <v>89</v>
      </c>
      <c r="U1386" s="40" t="s">
        <v>103</v>
      </c>
      <c r="V1386" s="40" t="s">
        <v>104</v>
      </c>
      <c r="W1386" s="40" t="s">
        <v>100</v>
      </c>
      <c r="X1386" s="40" t="s">
        <v>102</v>
      </c>
      <c r="Y1386" s="40" t="s">
        <v>105</v>
      </c>
      <c r="Z1386" s="40">
        <v>854</v>
      </c>
      <c r="AA1386" s="40">
        <v>1221.22</v>
      </c>
    </row>
    <row r="1387" spans="17:27" ht="18" customHeight="1" x14ac:dyDescent="0.25">
      <c r="Q1387" s="40" t="s">
        <v>98</v>
      </c>
      <c r="R1387" s="40">
        <v>2021</v>
      </c>
      <c r="S1387" s="40" t="s">
        <v>1</v>
      </c>
      <c r="T1387" s="40" t="s">
        <v>89</v>
      </c>
      <c r="U1387" s="40" t="s">
        <v>103</v>
      </c>
      <c r="V1387" s="40" t="s">
        <v>104</v>
      </c>
      <c r="W1387" s="40" t="s">
        <v>100</v>
      </c>
      <c r="X1387" s="40" t="s">
        <v>102</v>
      </c>
      <c r="Y1387" s="40" t="s">
        <v>105</v>
      </c>
      <c r="Z1387" s="40">
        <v>908</v>
      </c>
      <c r="AA1387" s="40">
        <v>1298.44</v>
      </c>
    </row>
    <row r="1388" spans="17:27" ht="18" customHeight="1" x14ac:dyDescent="0.25">
      <c r="Q1388" s="40" t="s">
        <v>98</v>
      </c>
      <c r="R1388" s="40">
        <v>2021</v>
      </c>
      <c r="S1388" s="40" t="s">
        <v>1</v>
      </c>
      <c r="T1388" s="40" t="s">
        <v>89</v>
      </c>
      <c r="U1388" s="40" t="s">
        <v>103</v>
      </c>
      <c r="V1388" s="40" t="s">
        <v>104</v>
      </c>
      <c r="W1388" s="40" t="s">
        <v>100</v>
      </c>
      <c r="X1388" s="40" t="s">
        <v>102</v>
      </c>
      <c r="Y1388" s="40" t="s">
        <v>105</v>
      </c>
      <c r="Z1388" s="40">
        <v>861</v>
      </c>
      <c r="AA1388" s="40">
        <v>526.24</v>
      </c>
    </row>
    <row r="1389" spans="17:27" ht="18" customHeight="1" x14ac:dyDescent="0.25">
      <c r="Q1389" s="40" t="s">
        <v>88</v>
      </c>
      <c r="R1389" s="40">
        <v>2021</v>
      </c>
      <c r="S1389" s="40" t="s">
        <v>1</v>
      </c>
      <c r="T1389" s="40" t="s">
        <v>89</v>
      </c>
      <c r="U1389" s="40" t="s">
        <v>103</v>
      </c>
      <c r="V1389" s="40" t="s">
        <v>104</v>
      </c>
      <c r="W1389" s="40" t="s">
        <v>100</v>
      </c>
      <c r="X1389" s="40" t="s">
        <v>102</v>
      </c>
      <c r="Y1389" s="40" t="s">
        <v>105</v>
      </c>
      <c r="Z1389" s="40">
        <v>153</v>
      </c>
      <c r="AA1389" s="40">
        <v>526.24</v>
      </c>
    </row>
    <row r="1390" spans="17:27" ht="18" customHeight="1" x14ac:dyDescent="0.25">
      <c r="Q1390" s="40" t="s">
        <v>95</v>
      </c>
      <c r="R1390" s="40">
        <v>2021</v>
      </c>
      <c r="S1390" s="40" t="s">
        <v>1</v>
      </c>
      <c r="T1390" s="40" t="s">
        <v>89</v>
      </c>
      <c r="U1390" s="40" t="s">
        <v>103</v>
      </c>
      <c r="V1390" s="40" t="s">
        <v>104</v>
      </c>
      <c r="W1390" s="40" t="s">
        <v>100</v>
      </c>
      <c r="X1390" s="40" t="s">
        <v>102</v>
      </c>
      <c r="Y1390" s="40" t="s">
        <v>105</v>
      </c>
      <c r="Z1390" s="40">
        <v>327</v>
      </c>
      <c r="AA1390" s="40">
        <v>467.61</v>
      </c>
    </row>
    <row r="1391" spans="17:27" ht="18" customHeight="1" x14ac:dyDescent="0.25">
      <c r="Q1391" s="40" t="s">
        <v>88</v>
      </c>
      <c r="R1391" s="40">
        <v>2021</v>
      </c>
      <c r="S1391" s="40" t="s">
        <v>1</v>
      </c>
      <c r="T1391" s="40" t="s">
        <v>89</v>
      </c>
      <c r="U1391" s="40" t="s">
        <v>103</v>
      </c>
      <c r="V1391" s="40" t="s">
        <v>104</v>
      </c>
      <c r="W1391" s="40" t="s">
        <v>100</v>
      </c>
      <c r="X1391" s="40" t="s">
        <v>102</v>
      </c>
      <c r="Y1391" s="40" t="s">
        <v>105</v>
      </c>
      <c r="Z1391" s="40">
        <v>355</v>
      </c>
      <c r="AA1391" s="40">
        <v>507.65</v>
      </c>
    </row>
    <row r="1392" spans="17:27" ht="18" customHeight="1" x14ac:dyDescent="0.25">
      <c r="Q1392" s="40" t="s">
        <v>95</v>
      </c>
      <c r="R1392" s="40">
        <v>2021</v>
      </c>
      <c r="S1392" s="40" t="s">
        <v>1</v>
      </c>
      <c r="T1392" s="40" t="s">
        <v>89</v>
      </c>
      <c r="U1392" s="40" t="s">
        <v>103</v>
      </c>
      <c r="V1392" s="40" t="s">
        <v>104</v>
      </c>
      <c r="W1392" s="40" t="s">
        <v>100</v>
      </c>
      <c r="X1392" s="40" t="s">
        <v>93</v>
      </c>
      <c r="Y1392" s="40" t="s">
        <v>105</v>
      </c>
      <c r="Z1392" s="40">
        <v>325</v>
      </c>
      <c r="AA1392" s="40">
        <v>464.75</v>
      </c>
    </row>
    <row r="1393" spans="17:27" ht="18" customHeight="1" x14ac:dyDescent="0.25">
      <c r="Q1393" s="40" t="s">
        <v>88</v>
      </c>
      <c r="R1393" s="40">
        <v>2021</v>
      </c>
      <c r="S1393" s="40" t="s">
        <v>1</v>
      </c>
      <c r="T1393" s="40" t="s">
        <v>89</v>
      </c>
      <c r="U1393" s="40" t="s">
        <v>103</v>
      </c>
      <c r="V1393" s="40" t="s">
        <v>104</v>
      </c>
      <c r="W1393" s="40" t="s">
        <v>100</v>
      </c>
      <c r="X1393" s="40" t="s">
        <v>93</v>
      </c>
      <c r="Y1393" s="40" t="s">
        <v>105</v>
      </c>
      <c r="Z1393" s="40">
        <v>830</v>
      </c>
      <c r="AA1393" s="40">
        <v>1186.9000000000001</v>
      </c>
    </row>
    <row r="1394" spans="17:27" ht="18" customHeight="1" x14ac:dyDescent="0.25">
      <c r="Q1394" s="40" t="s">
        <v>97</v>
      </c>
      <c r="R1394" s="40">
        <v>2021</v>
      </c>
      <c r="S1394" s="40" t="s">
        <v>1</v>
      </c>
      <c r="T1394" s="40" t="s">
        <v>89</v>
      </c>
      <c r="U1394" s="40" t="s">
        <v>103</v>
      </c>
      <c r="V1394" s="40" t="s">
        <v>104</v>
      </c>
      <c r="W1394" s="40" t="s">
        <v>100</v>
      </c>
      <c r="X1394" s="40" t="s">
        <v>93</v>
      </c>
      <c r="Y1394" s="40" t="s">
        <v>105</v>
      </c>
      <c r="Z1394" s="40">
        <v>863</v>
      </c>
      <c r="AA1394" s="40">
        <v>1234.0899999999999</v>
      </c>
    </row>
    <row r="1395" spans="17:27" ht="18" customHeight="1" x14ac:dyDescent="0.25">
      <c r="Q1395" s="40" t="s">
        <v>95</v>
      </c>
      <c r="R1395" s="40">
        <v>2021</v>
      </c>
      <c r="S1395" s="40" t="s">
        <v>0</v>
      </c>
      <c r="T1395" s="40" t="s">
        <v>89</v>
      </c>
      <c r="U1395" s="40" t="s">
        <v>103</v>
      </c>
      <c r="V1395" s="40" t="s">
        <v>104</v>
      </c>
      <c r="W1395" s="40" t="s">
        <v>100</v>
      </c>
      <c r="X1395" s="40" t="s">
        <v>93</v>
      </c>
      <c r="Y1395" s="40" t="s">
        <v>105</v>
      </c>
      <c r="Z1395" s="40">
        <v>356</v>
      </c>
      <c r="AA1395" s="40">
        <v>509.08</v>
      </c>
    </row>
    <row r="1396" spans="17:27" ht="18" customHeight="1" x14ac:dyDescent="0.25">
      <c r="Q1396" s="40" t="s">
        <v>88</v>
      </c>
      <c r="R1396" s="40">
        <v>2021</v>
      </c>
      <c r="S1396" s="40" t="s">
        <v>0</v>
      </c>
      <c r="T1396" s="40" t="s">
        <v>89</v>
      </c>
      <c r="U1396" s="40" t="s">
        <v>103</v>
      </c>
      <c r="V1396" s="40" t="s">
        <v>104</v>
      </c>
      <c r="W1396" s="40" t="s">
        <v>100</v>
      </c>
      <c r="X1396" s="40" t="s">
        <v>93</v>
      </c>
      <c r="Y1396" s="40" t="s">
        <v>105</v>
      </c>
      <c r="Z1396" s="40">
        <v>158</v>
      </c>
      <c r="AA1396" s="40">
        <v>225.94</v>
      </c>
    </row>
    <row r="1397" spans="17:27" ht="18" customHeight="1" x14ac:dyDescent="0.25">
      <c r="Q1397" s="40" t="s">
        <v>95</v>
      </c>
      <c r="R1397" s="40">
        <v>2021</v>
      </c>
      <c r="S1397" s="40" t="s">
        <v>0</v>
      </c>
      <c r="T1397" s="40" t="s">
        <v>89</v>
      </c>
      <c r="U1397" s="40" t="s">
        <v>103</v>
      </c>
      <c r="V1397" s="40" t="s">
        <v>104</v>
      </c>
      <c r="W1397" s="40" t="s">
        <v>100</v>
      </c>
      <c r="X1397" s="40" t="s">
        <v>93</v>
      </c>
      <c r="Y1397" s="40" t="s">
        <v>105</v>
      </c>
      <c r="Z1397" s="40">
        <v>332</v>
      </c>
      <c r="AA1397" s="40">
        <v>474.76</v>
      </c>
    </row>
    <row r="1398" spans="17:27" ht="18" customHeight="1" x14ac:dyDescent="0.25">
      <c r="Q1398" s="40" t="s">
        <v>95</v>
      </c>
      <c r="R1398" s="40">
        <v>2021</v>
      </c>
      <c r="S1398" s="40" t="s">
        <v>0</v>
      </c>
      <c r="T1398" s="40" t="s">
        <v>89</v>
      </c>
      <c r="U1398" s="40" t="s">
        <v>103</v>
      </c>
      <c r="V1398" s="40" t="s">
        <v>104</v>
      </c>
      <c r="W1398" s="40" t="s">
        <v>100</v>
      </c>
      <c r="X1398" s="40" t="s">
        <v>93</v>
      </c>
      <c r="Y1398" s="40" t="s">
        <v>105</v>
      </c>
      <c r="Z1398" s="40">
        <v>358</v>
      </c>
      <c r="AA1398" s="40">
        <v>511.94</v>
      </c>
    </row>
    <row r="1399" spans="17:27" ht="18" customHeight="1" x14ac:dyDescent="0.25">
      <c r="Q1399" s="40" t="s">
        <v>95</v>
      </c>
      <c r="R1399" s="40">
        <v>2021</v>
      </c>
      <c r="S1399" s="40" t="s">
        <v>0</v>
      </c>
      <c r="T1399" s="40" t="s">
        <v>89</v>
      </c>
      <c r="U1399" s="40" t="s">
        <v>103</v>
      </c>
      <c r="V1399" s="40" t="s">
        <v>104</v>
      </c>
      <c r="W1399" s="40" t="s">
        <v>100</v>
      </c>
      <c r="X1399" s="40" t="s">
        <v>93</v>
      </c>
      <c r="Y1399" s="40" t="s">
        <v>105</v>
      </c>
      <c r="Z1399" s="40">
        <v>160</v>
      </c>
      <c r="AA1399" s="40">
        <v>228.8</v>
      </c>
    </row>
    <row r="1400" spans="17:27" ht="18" customHeight="1" x14ac:dyDescent="0.25">
      <c r="Q1400" s="40" t="s">
        <v>98</v>
      </c>
      <c r="R1400" s="40">
        <v>2021</v>
      </c>
      <c r="S1400" s="40" t="s">
        <v>0</v>
      </c>
      <c r="T1400" s="40" t="s">
        <v>89</v>
      </c>
      <c r="U1400" s="40" t="s">
        <v>103</v>
      </c>
      <c r="V1400" s="40" t="s">
        <v>104</v>
      </c>
      <c r="W1400" s="40" t="s">
        <v>100</v>
      </c>
      <c r="X1400" s="40" t="s">
        <v>93</v>
      </c>
      <c r="Y1400" s="40" t="s">
        <v>105</v>
      </c>
      <c r="Z1400" s="40">
        <v>334</v>
      </c>
      <c r="AA1400" s="40">
        <v>477.62</v>
      </c>
    </row>
    <row r="1401" spans="17:27" ht="18" customHeight="1" x14ac:dyDescent="0.25">
      <c r="Q1401" s="40" t="s">
        <v>95</v>
      </c>
      <c r="R1401" s="40">
        <v>2021</v>
      </c>
      <c r="S1401" s="40" t="s">
        <v>0</v>
      </c>
      <c r="T1401" s="40" t="s">
        <v>89</v>
      </c>
      <c r="U1401" s="40" t="s">
        <v>103</v>
      </c>
      <c r="V1401" s="40" t="s">
        <v>104</v>
      </c>
      <c r="W1401" s="40" t="s">
        <v>100</v>
      </c>
      <c r="X1401" s="40" t="s">
        <v>93</v>
      </c>
      <c r="Y1401" s="40" t="s">
        <v>105</v>
      </c>
      <c r="Z1401" s="40">
        <v>820</v>
      </c>
      <c r="AA1401" s="40">
        <v>1172.5999999999999</v>
      </c>
    </row>
    <row r="1402" spans="17:27" ht="18" customHeight="1" x14ac:dyDescent="0.25">
      <c r="Q1402" s="40" t="s">
        <v>95</v>
      </c>
      <c r="R1402" s="40">
        <v>2021</v>
      </c>
      <c r="S1402" s="40" t="s">
        <v>0</v>
      </c>
      <c r="T1402" s="40" t="s">
        <v>89</v>
      </c>
      <c r="U1402" s="40" t="s">
        <v>103</v>
      </c>
      <c r="V1402" s="40" t="s">
        <v>104</v>
      </c>
      <c r="W1402" s="40" t="s">
        <v>100</v>
      </c>
      <c r="X1402" s="40" t="s">
        <v>93</v>
      </c>
      <c r="Y1402" s="40" t="s">
        <v>105</v>
      </c>
      <c r="Z1402" s="40">
        <v>907</v>
      </c>
      <c r="AA1402" s="40">
        <v>1297.01</v>
      </c>
    </row>
    <row r="1403" spans="17:27" ht="18" customHeight="1" x14ac:dyDescent="0.25">
      <c r="Q1403" s="40" t="s">
        <v>95</v>
      </c>
      <c r="R1403" s="40">
        <v>2021</v>
      </c>
      <c r="S1403" s="40" t="s">
        <v>0</v>
      </c>
      <c r="T1403" s="40" t="s">
        <v>89</v>
      </c>
      <c r="U1403" s="40" t="s">
        <v>103</v>
      </c>
      <c r="V1403" s="40" t="s">
        <v>104</v>
      </c>
      <c r="W1403" s="40" t="s">
        <v>100</v>
      </c>
      <c r="X1403" s="40" t="s">
        <v>93</v>
      </c>
      <c r="Y1403" s="40" t="s">
        <v>105</v>
      </c>
      <c r="Z1403" s="40">
        <v>860</v>
      </c>
      <c r="AA1403" s="40">
        <v>526.24</v>
      </c>
    </row>
    <row r="1404" spans="17:27" ht="18" customHeight="1" x14ac:dyDescent="0.25">
      <c r="Q1404" s="40" t="s">
        <v>88</v>
      </c>
      <c r="R1404" s="40">
        <v>2021</v>
      </c>
      <c r="S1404" s="40" t="s">
        <v>0</v>
      </c>
      <c r="T1404" s="40" t="s">
        <v>89</v>
      </c>
      <c r="U1404" s="40" t="s">
        <v>103</v>
      </c>
      <c r="V1404" s="40" t="s">
        <v>104</v>
      </c>
      <c r="W1404" s="40" t="s">
        <v>100</v>
      </c>
      <c r="X1404" s="40" t="s">
        <v>93</v>
      </c>
      <c r="Y1404" s="40" t="s">
        <v>105</v>
      </c>
      <c r="Z1404" s="40">
        <v>159</v>
      </c>
      <c r="AA1404" s="40">
        <v>526.24</v>
      </c>
    </row>
    <row r="1405" spans="17:27" ht="18" customHeight="1" x14ac:dyDescent="0.25">
      <c r="Q1405" s="40" t="s">
        <v>95</v>
      </c>
      <c r="R1405" s="40">
        <v>2021</v>
      </c>
      <c r="S1405" s="40" t="s">
        <v>0</v>
      </c>
      <c r="T1405" s="40" t="s">
        <v>89</v>
      </c>
      <c r="U1405" s="40" t="s">
        <v>103</v>
      </c>
      <c r="V1405" s="40" t="s">
        <v>104</v>
      </c>
      <c r="W1405" s="40" t="s">
        <v>100</v>
      </c>
      <c r="X1405" s="40" t="s">
        <v>93</v>
      </c>
      <c r="Y1405" s="40" t="s">
        <v>105</v>
      </c>
      <c r="Z1405" s="40">
        <v>333</v>
      </c>
      <c r="AA1405" s="40">
        <v>476.19</v>
      </c>
    </row>
    <row r="1406" spans="17:27" ht="18" customHeight="1" x14ac:dyDescent="0.25">
      <c r="Q1406" s="40" t="s">
        <v>98</v>
      </c>
      <c r="R1406" s="40">
        <v>2021</v>
      </c>
      <c r="S1406" s="40" t="s">
        <v>0</v>
      </c>
      <c r="T1406" s="40" t="s">
        <v>89</v>
      </c>
      <c r="U1406" s="40" t="s">
        <v>103</v>
      </c>
      <c r="V1406" s="40" t="s">
        <v>104</v>
      </c>
      <c r="W1406" s="40" t="s">
        <v>100</v>
      </c>
      <c r="X1406" s="40" t="s">
        <v>93</v>
      </c>
      <c r="Y1406" s="40" t="s">
        <v>105</v>
      </c>
      <c r="Z1406" s="40">
        <v>361</v>
      </c>
      <c r="AA1406" s="40">
        <v>516.23</v>
      </c>
    </row>
    <row r="1407" spans="17:27" ht="18" customHeight="1" x14ac:dyDescent="0.25">
      <c r="Q1407" s="40" t="s">
        <v>97</v>
      </c>
      <c r="R1407" s="40">
        <v>2021</v>
      </c>
      <c r="S1407" s="40" t="s">
        <v>0</v>
      </c>
      <c r="T1407" s="40" t="s">
        <v>89</v>
      </c>
      <c r="U1407" s="40" t="s">
        <v>103</v>
      </c>
      <c r="V1407" s="40" t="s">
        <v>104</v>
      </c>
      <c r="W1407" s="40" t="s">
        <v>100</v>
      </c>
      <c r="X1407" s="40" t="s">
        <v>93</v>
      </c>
      <c r="Y1407" s="40" t="s">
        <v>105</v>
      </c>
      <c r="Z1407" s="40">
        <v>157</v>
      </c>
      <c r="AA1407" s="40">
        <v>224.51</v>
      </c>
    </row>
    <row r="1408" spans="17:27" ht="18" customHeight="1" x14ac:dyDescent="0.25">
      <c r="Q1408" s="40" t="s">
        <v>95</v>
      </c>
      <c r="R1408" s="40">
        <v>2021</v>
      </c>
      <c r="S1408" s="40" t="s">
        <v>0</v>
      </c>
      <c r="T1408" s="40" t="s">
        <v>89</v>
      </c>
      <c r="U1408" s="40" t="s">
        <v>103</v>
      </c>
      <c r="V1408" s="40" t="s">
        <v>104</v>
      </c>
      <c r="W1408" s="40" t="s">
        <v>100</v>
      </c>
      <c r="X1408" s="40" t="s">
        <v>93</v>
      </c>
      <c r="Y1408" s="40" t="s">
        <v>105</v>
      </c>
      <c r="Z1408" s="40">
        <v>331</v>
      </c>
      <c r="AA1408" s="40">
        <v>473.33</v>
      </c>
    </row>
    <row r="1409" spans="17:27" ht="18" customHeight="1" x14ac:dyDescent="0.25">
      <c r="Q1409" s="40" t="s">
        <v>95</v>
      </c>
      <c r="R1409" s="40">
        <v>2021</v>
      </c>
      <c r="S1409" s="40" t="s">
        <v>0</v>
      </c>
      <c r="T1409" s="40" t="s">
        <v>89</v>
      </c>
      <c r="U1409" s="40" t="s">
        <v>103</v>
      </c>
      <c r="V1409" s="40" t="s">
        <v>104</v>
      </c>
      <c r="W1409" s="40" t="s">
        <v>100</v>
      </c>
      <c r="X1409" s="40" t="s">
        <v>93</v>
      </c>
      <c r="Y1409" s="40" t="s">
        <v>105</v>
      </c>
      <c r="Z1409" s="40">
        <v>829</v>
      </c>
      <c r="AA1409" s="40">
        <v>1185.47</v>
      </c>
    </row>
    <row r="1410" spans="17:27" ht="18" customHeight="1" x14ac:dyDescent="0.25">
      <c r="Q1410" s="40" t="s">
        <v>95</v>
      </c>
      <c r="R1410" s="40">
        <v>2021</v>
      </c>
      <c r="S1410" s="40" t="s">
        <v>0</v>
      </c>
      <c r="T1410" s="40" t="s">
        <v>89</v>
      </c>
      <c r="U1410" s="40" t="s">
        <v>103</v>
      </c>
      <c r="V1410" s="40" t="s">
        <v>104</v>
      </c>
      <c r="W1410" s="40" t="s">
        <v>100</v>
      </c>
      <c r="X1410" s="40" t="s">
        <v>93</v>
      </c>
      <c r="Y1410" s="40" t="s">
        <v>105</v>
      </c>
      <c r="Z1410" s="40">
        <v>862</v>
      </c>
      <c r="AA1410" s="40">
        <v>1232.6599999999999</v>
      </c>
    </row>
    <row r="1411" spans="17:27" ht="18" customHeight="1" x14ac:dyDescent="0.25">
      <c r="Q1411" s="40" t="s">
        <v>95</v>
      </c>
      <c r="R1411" s="40">
        <v>2021</v>
      </c>
      <c r="S1411" s="40" t="s">
        <v>0</v>
      </c>
      <c r="T1411" s="40" t="s">
        <v>89</v>
      </c>
      <c r="U1411" s="40" t="s">
        <v>103</v>
      </c>
      <c r="V1411" s="40" t="s">
        <v>104</v>
      </c>
      <c r="W1411" s="40" t="s">
        <v>100</v>
      </c>
      <c r="X1411" s="40" t="s">
        <v>93</v>
      </c>
      <c r="Y1411" s="40" t="s">
        <v>105</v>
      </c>
      <c r="Z1411" s="40">
        <v>329</v>
      </c>
      <c r="AA1411" s="40">
        <v>470.47</v>
      </c>
    </row>
    <row r="1412" spans="17:27" ht="18" customHeight="1" x14ac:dyDescent="0.25">
      <c r="Q1412" s="40" t="s">
        <v>95</v>
      </c>
      <c r="R1412" s="40">
        <v>2021</v>
      </c>
      <c r="S1412" s="40" t="s">
        <v>6</v>
      </c>
      <c r="T1412" s="40" t="s">
        <v>89</v>
      </c>
      <c r="U1412" s="40" t="s">
        <v>103</v>
      </c>
      <c r="V1412" s="40" t="s">
        <v>104</v>
      </c>
      <c r="W1412" s="40" t="s">
        <v>100</v>
      </c>
      <c r="X1412" s="40" t="s">
        <v>93</v>
      </c>
      <c r="Y1412" s="40" t="s">
        <v>105</v>
      </c>
      <c r="Z1412" s="40">
        <v>326</v>
      </c>
      <c r="AA1412" s="40">
        <v>466.18</v>
      </c>
    </row>
    <row r="1413" spans="17:27" ht="18" customHeight="1" x14ac:dyDescent="0.25">
      <c r="Q1413" s="40" t="s">
        <v>95</v>
      </c>
      <c r="R1413" s="40">
        <v>2021</v>
      </c>
      <c r="S1413" s="40" t="s">
        <v>6</v>
      </c>
      <c r="T1413" s="40" t="s">
        <v>89</v>
      </c>
      <c r="U1413" s="40" t="s">
        <v>103</v>
      </c>
      <c r="V1413" s="40" t="s">
        <v>104</v>
      </c>
      <c r="W1413" s="40" t="s">
        <v>100</v>
      </c>
      <c r="X1413" s="40" t="s">
        <v>93</v>
      </c>
      <c r="Y1413" s="40" t="s">
        <v>105</v>
      </c>
      <c r="Z1413" s="40">
        <v>128</v>
      </c>
      <c r="AA1413" s="40">
        <v>183.04</v>
      </c>
    </row>
    <row r="1414" spans="17:27" ht="18" customHeight="1" x14ac:dyDescent="0.25">
      <c r="Q1414" s="40" t="s">
        <v>88</v>
      </c>
      <c r="R1414" s="40">
        <v>2021</v>
      </c>
      <c r="S1414" s="40" t="s">
        <v>6</v>
      </c>
      <c r="T1414" s="40" t="s">
        <v>89</v>
      </c>
      <c r="U1414" s="40" t="s">
        <v>103</v>
      </c>
      <c r="V1414" s="40" t="s">
        <v>104</v>
      </c>
      <c r="W1414" s="40" t="s">
        <v>100</v>
      </c>
      <c r="X1414" s="40" t="s">
        <v>93</v>
      </c>
      <c r="Y1414" s="40" t="s">
        <v>105</v>
      </c>
      <c r="Z1414" s="40">
        <v>302</v>
      </c>
      <c r="AA1414" s="40">
        <v>431.86</v>
      </c>
    </row>
    <row r="1415" spans="17:27" ht="18" customHeight="1" x14ac:dyDescent="0.25">
      <c r="Q1415" s="40" t="s">
        <v>95</v>
      </c>
      <c r="R1415" s="40">
        <v>2021</v>
      </c>
      <c r="S1415" s="40" t="s">
        <v>6</v>
      </c>
      <c r="T1415" s="40" t="s">
        <v>89</v>
      </c>
      <c r="U1415" s="40" t="s">
        <v>103</v>
      </c>
      <c r="V1415" s="40" t="s">
        <v>104</v>
      </c>
      <c r="W1415" s="40" t="s">
        <v>100</v>
      </c>
      <c r="X1415" s="40" t="s">
        <v>93</v>
      </c>
      <c r="Y1415" s="40" t="s">
        <v>105</v>
      </c>
      <c r="Z1415" s="40">
        <v>328</v>
      </c>
      <c r="AA1415" s="40">
        <v>469.03999999999996</v>
      </c>
    </row>
    <row r="1416" spans="17:27" ht="18" customHeight="1" x14ac:dyDescent="0.25">
      <c r="Q1416" s="40" t="s">
        <v>97</v>
      </c>
      <c r="R1416" s="40">
        <v>2021</v>
      </c>
      <c r="S1416" s="40" t="s">
        <v>6</v>
      </c>
      <c r="T1416" s="40" t="s">
        <v>89</v>
      </c>
      <c r="U1416" s="40" t="s">
        <v>103</v>
      </c>
      <c r="V1416" s="40" t="s">
        <v>104</v>
      </c>
      <c r="W1416" s="40" t="s">
        <v>100</v>
      </c>
      <c r="X1416" s="40" t="s">
        <v>93</v>
      </c>
      <c r="Y1416" s="40" t="s">
        <v>105</v>
      </c>
      <c r="Z1416" s="40">
        <v>298</v>
      </c>
      <c r="AA1416" s="40">
        <v>426.14</v>
      </c>
    </row>
    <row r="1417" spans="17:27" ht="18" customHeight="1" x14ac:dyDescent="0.25">
      <c r="Q1417" s="40" t="s">
        <v>95</v>
      </c>
      <c r="R1417" s="40">
        <v>2021</v>
      </c>
      <c r="S1417" s="40" t="s">
        <v>6</v>
      </c>
      <c r="T1417" s="40" t="s">
        <v>89</v>
      </c>
      <c r="U1417" s="40" t="s">
        <v>103</v>
      </c>
      <c r="V1417" s="40" t="s">
        <v>104</v>
      </c>
      <c r="W1417" s="40" t="s">
        <v>100</v>
      </c>
      <c r="X1417" s="40" t="s">
        <v>93</v>
      </c>
      <c r="Y1417" s="40" t="s">
        <v>105</v>
      </c>
      <c r="Z1417" s="40">
        <v>826</v>
      </c>
      <c r="AA1417" s="40">
        <v>1181.18</v>
      </c>
    </row>
    <row r="1418" spans="17:27" ht="18" customHeight="1" x14ac:dyDescent="0.25">
      <c r="Q1418" s="40" t="s">
        <v>97</v>
      </c>
      <c r="R1418" s="40">
        <v>2021</v>
      </c>
      <c r="S1418" s="40" t="s">
        <v>6</v>
      </c>
      <c r="T1418" s="40" t="s">
        <v>89</v>
      </c>
      <c r="U1418" s="40" t="s">
        <v>103</v>
      </c>
      <c r="V1418" s="40" t="s">
        <v>104</v>
      </c>
      <c r="W1418" s="40" t="s">
        <v>100</v>
      </c>
      <c r="X1418" s="40" t="s">
        <v>93</v>
      </c>
      <c r="Y1418" s="40" t="s">
        <v>105</v>
      </c>
      <c r="Z1418" s="40">
        <v>859</v>
      </c>
      <c r="AA1418" s="40">
        <v>1228.3699999999999</v>
      </c>
    </row>
    <row r="1419" spans="17:27" ht="18" customHeight="1" x14ac:dyDescent="0.25">
      <c r="Q1419" s="40" t="s">
        <v>97</v>
      </c>
      <c r="R1419" s="40">
        <v>2021</v>
      </c>
      <c r="S1419" s="40" t="s">
        <v>6</v>
      </c>
      <c r="T1419" s="40" t="s">
        <v>89</v>
      </c>
      <c r="U1419" s="40" t="s">
        <v>103</v>
      </c>
      <c r="V1419" s="40" t="s">
        <v>104</v>
      </c>
      <c r="W1419" s="40" t="s">
        <v>100</v>
      </c>
      <c r="X1419" s="40" t="s">
        <v>93</v>
      </c>
      <c r="Y1419" s="40" t="s">
        <v>105</v>
      </c>
      <c r="Z1419" s="40">
        <v>912</v>
      </c>
      <c r="AA1419" s="40">
        <v>1304.1599999999999</v>
      </c>
    </row>
    <row r="1420" spans="17:27" ht="18" customHeight="1" x14ac:dyDescent="0.25">
      <c r="Q1420" s="40" t="s">
        <v>97</v>
      </c>
      <c r="R1420" s="40">
        <v>2021</v>
      </c>
      <c r="S1420" s="40" t="s">
        <v>6</v>
      </c>
      <c r="T1420" s="40" t="s">
        <v>89</v>
      </c>
      <c r="U1420" s="40" t="s">
        <v>103</v>
      </c>
      <c r="V1420" s="40" t="s">
        <v>104</v>
      </c>
      <c r="W1420" s="40" t="s">
        <v>100</v>
      </c>
      <c r="X1420" s="40" t="s">
        <v>93</v>
      </c>
      <c r="Y1420" s="40" t="s">
        <v>105</v>
      </c>
      <c r="Z1420" s="40">
        <v>865</v>
      </c>
      <c r="AA1420" s="40">
        <v>526.24</v>
      </c>
    </row>
    <row r="1421" spans="17:27" ht="18" customHeight="1" x14ac:dyDescent="0.25">
      <c r="Q1421" s="40" t="s">
        <v>98</v>
      </c>
      <c r="R1421" s="40">
        <v>2021</v>
      </c>
      <c r="S1421" s="40" t="s">
        <v>6</v>
      </c>
      <c r="T1421" s="40" t="s">
        <v>89</v>
      </c>
      <c r="U1421" s="40" t="s">
        <v>103</v>
      </c>
      <c r="V1421" s="40" t="s">
        <v>104</v>
      </c>
      <c r="W1421" s="40" t="s">
        <v>100</v>
      </c>
      <c r="X1421" s="40" t="s">
        <v>93</v>
      </c>
      <c r="Y1421" s="40" t="s">
        <v>105</v>
      </c>
      <c r="Z1421" s="40">
        <v>129</v>
      </c>
      <c r="AA1421" s="40">
        <v>526.24</v>
      </c>
    </row>
    <row r="1422" spans="17:27" ht="18" customHeight="1" x14ac:dyDescent="0.25">
      <c r="Q1422" s="40" t="s">
        <v>95</v>
      </c>
      <c r="R1422" s="40">
        <v>2021</v>
      </c>
      <c r="S1422" s="40" t="s">
        <v>6</v>
      </c>
      <c r="T1422" s="40" t="s">
        <v>89</v>
      </c>
      <c r="U1422" s="40" t="s">
        <v>103</v>
      </c>
      <c r="V1422" s="40" t="s">
        <v>104</v>
      </c>
      <c r="W1422" s="40" t="s">
        <v>100</v>
      </c>
      <c r="X1422" s="40" t="s">
        <v>93</v>
      </c>
      <c r="Y1422" s="40" t="s">
        <v>105</v>
      </c>
      <c r="Z1422" s="40">
        <v>297</v>
      </c>
      <c r="AA1422" s="40">
        <v>424.71</v>
      </c>
    </row>
    <row r="1423" spans="17:27" ht="18" customHeight="1" x14ac:dyDescent="0.25">
      <c r="Q1423" s="40" t="s">
        <v>97</v>
      </c>
      <c r="R1423" s="40">
        <v>2021</v>
      </c>
      <c r="S1423" s="40" t="s">
        <v>6</v>
      </c>
      <c r="T1423" s="40" t="s">
        <v>89</v>
      </c>
      <c r="U1423" s="40" t="s">
        <v>103</v>
      </c>
      <c r="V1423" s="40" t="s">
        <v>104</v>
      </c>
      <c r="W1423" s="40" t="s">
        <v>100</v>
      </c>
      <c r="X1423" s="40" t="s">
        <v>93</v>
      </c>
      <c r="Y1423" s="40" t="s">
        <v>105</v>
      </c>
      <c r="Z1423" s="40">
        <v>325</v>
      </c>
      <c r="AA1423" s="40">
        <v>464.75</v>
      </c>
    </row>
    <row r="1424" spans="17:27" ht="18" customHeight="1" x14ac:dyDescent="0.25">
      <c r="Q1424" s="40" t="s">
        <v>88</v>
      </c>
      <c r="R1424" s="40">
        <v>2021</v>
      </c>
      <c r="S1424" s="40" t="s">
        <v>6</v>
      </c>
      <c r="T1424" s="40" t="s">
        <v>89</v>
      </c>
      <c r="U1424" s="40" t="s">
        <v>103</v>
      </c>
      <c r="V1424" s="40" t="s">
        <v>104</v>
      </c>
      <c r="W1424" s="40" t="s">
        <v>100</v>
      </c>
      <c r="X1424" s="40" t="s">
        <v>93</v>
      </c>
      <c r="Y1424" s="40" t="s">
        <v>105</v>
      </c>
      <c r="Z1424" s="40">
        <v>127</v>
      </c>
      <c r="AA1424" s="40">
        <v>181.61</v>
      </c>
    </row>
    <row r="1425" spans="17:27" ht="18" customHeight="1" x14ac:dyDescent="0.25">
      <c r="Q1425" s="40" t="s">
        <v>95</v>
      </c>
      <c r="R1425" s="40">
        <v>2021</v>
      </c>
      <c r="S1425" s="40" t="s">
        <v>6</v>
      </c>
      <c r="T1425" s="40" t="s">
        <v>89</v>
      </c>
      <c r="U1425" s="40" t="s">
        <v>103</v>
      </c>
      <c r="V1425" s="40" t="s">
        <v>104</v>
      </c>
      <c r="W1425" s="40" t="s">
        <v>100</v>
      </c>
      <c r="X1425" s="40" t="s">
        <v>93</v>
      </c>
      <c r="Y1425" s="40" t="s">
        <v>105</v>
      </c>
      <c r="Z1425" s="40">
        <v>301</v>
      </c>
      <c r="AA1425" s="40">
        <v>430.43</v>
      </c>
    </row>
    <row r="1426" spans="17:27" ht="18" customHeight="1" x14ac:dyDescent="0.25">
      <c r="Q1426" s="40" t="s">
        <v>88</v>
      </c>
      <c r="R1426" s="40">
        <v>2021</v>
      </c>
      <c r="S1426" s="40" t="s">
        <v>6</v>
      </c>
      <c r="T1426" s="40" t="s">
        <v>89</v>
      </c>
      <c r="U1426" s="40" t="s">
        <v>103</v>
      </c>
      <c r="V1426" s="40" t="s">
        <v>104</v>
      </c>
      <c r="W1426" s="40" t="s">
        <v>100</v>
      </c>
      <c r="X1426" s="40" t="s">
        <v>93</v>
      </c>
      <c r="Y1426" s="40" t="s">
        <v>105</v>
      </c>
      <c r="Z1426" s="40">
        <v>834</v>
      </c>
      <c r="AA1426" s="40">
        <v>1192.6199999999999</v>
      </c>
    </row>
    <row r="1427" spans="17:27" ht="18" customHeight="1" x14ac:dyDescent="0.25">
      <c r="Q1427" s="40" t="s">
        <v>95</v>
      </c>
      <c r="R1427" s="40">
        <v>2021</v>
      </c>
      <c r="S1427" s="40" t="s">
        <v>6</v>
      </c>
      <c r="T1427" s="40" t="s">
        <v>89</v>
      </c>
      <c r="U1427" s="40" t="s">
        <v>103</v>
      </c>
      <c r="V1427" s="40" t="s">
        <v>104</v>
      </c>
      <c r="W1427" s="40" t="s">
        <v>100</v>
      </c>
      <c r="X1427" s="40" t="s">
        <v>93</v>
      </c>
      <c r="Y1427" s="40" t="s">
        <v>105</v>
      </c>
      <c r="Z1427" s="40">
        <v>868</v>
      </c>
      <c r="AA1427" s="40">
        <v>1241.24</v>
      </c>
    </row>
    <row r="1428" spans="17:27" ht="18" customHeight="1" x14ac:dyDescent="0.25">
      <c r="Q1428" s="40" t="s">
        <v>95</v>
      </c>
      <c r="R1428" s="40">
        <v>2021</v>
      </c>
      <c r="S1428" s="40" t="s">
        <v>6</v>
      </c>
      <c r="T1428" s="40" t="s">
        <v>89</v>
      </c>
      <c r="U1428" s="40" t="s">
        <v>103</v>
      </c>
      <c r="V1428" s="40" t="s">
        <v>104</v>
      </c>
      <c r="W1428" s="40" t="s">
        <v>100</v>
      </c>
      <c r="X1428" s="40" t="s">
        <v>93</v>
      </c>
      <c r="Y1428" s="40" t="s">
        <v>105</v>
      </c>
      <c r="Z1428" s="40">
        <v>299</v>
      </c>
      <c r="AA1428" s="40">
        <v>427.57</v>
      </c>
    </row>
    <row r="1429" spans="17:27" ht="18" customHeight="1" x14ac:dyDescent="0.25">
      <c r="Q1429" s="40" t="s">
        <v>99</v>
      </c>
      <c r="R1429" s="40">
        <v>2021</v>
      </c>
      <c r="S1429" s="40" t="s">
        <v>5</v>
      </c>
      <c r="T1429" s="40" t="s">
        <v>89</v>
      </c>
      <c r="U1429" s="40" t="s">
        <v>103</v>
      </c>
      <c r="V1429" s="40" t="s">
        <v>104</v>
      </c>
      <c r="W1429" s="40" t="s">
        <v>100</v>
      </c>
      <c r="X1429" s="40" t="s">
        <v>93</v>
      </c>
      <c r="Y1429" s="40" t="s">
        <v>105</v>
      </c>
      <c r="Z1429" s="40">
        <v>332</v>
      </c>
      <c r="AA1429" s="40">
        <v>474.76</v>
      </c>
    </row>
    <row r="1430" spans="17:27" ht="18" customHeight="1" x14ac:dyDescent="0.25">
      <c r="Q1430" s="40" t="s">
        <v>88</v>
      </c>
      <c r="R1430" s="40">
        <v>2021</v>
      </c>
      <c r="S1430" s="40" t="s">
        <v>5</v>
      </c>
      <c r="T1430" s="40" t="s">
        <v>89</v>
      </c>
      <c r="U1430" s="40" t="s">
        <v>103</v>
      </c>
      <c r="V1430" s="40" t="s">
        <v>104</v>
      </c>
      <c r="W1430" s="40" t="s">
        <v>100</v>
      </c>
      <c r="X1430" s="40" t="s">
        <v>93</v>
      </c>
      <c r="Y1430" s="40" t="s">
        <v>105</v>
      </c>
      <c r="Z1430" s="40">
        <v>134</v>
      </c>
      <c r="AA1430" s="40">
        <v>191.62</v>
      </c>
    </row>
    <row r="1431" spans="17:27" ht="18" customHeight="1" x14ac:dyDescent="0.25">
      <c r="Q1431" s="40" t="s">
        <v>98</v>
      </c>
      <c r="R1431" s="40">
        <v>2021</v>
      </c>
      <c r="S1431" s="40" t="s">
        <v>5</v>
      </c>
      <c r="T1431" s="40" t="s">
        <v>89</v>
      </c>
      <c r="U1431" s="40" t="s">
        <v>103</v>
      </c>
      <c r="V1431" s="40" t="s">
        <v>104</v>
      </c>
      <c r="W1431" s="40" t="s">
        <v>100</v>
      </c>
      <c r="X1431" s="40" t="s">
        <v>93</v>
      </c>
      <c r="Y1431" s="40" t="s">
        <v>105</v>
      </c>
      <c r="Z1431" s="40">
        <v>334</v>
      </c>
      <c r="AA1431" s="40">
        <v>477.62</v>
      </c>
    </row>
    <row r="1432" spans="17:27" ht="18" customHeight="1" x14ac:dyDescent="0.25">
      <c r="Q1432" s="40" t="s">
        <v>88</v>
      </c>
      <c r="R1432" s="40">
        <v>2021</v>
      </c>
      <c r="S1432" s="40" t="s">
        <v>5</v>
      </c>
      <c r="T1432" s="40" t="s">
        <v>89</v>
      </c>
      <c r="U1432" s="40" t="s">
        <v>103</v>
      </c>
      <c r="V1432" s="40" t="s">
        <v>104</v>
      </c>
      <c r="W1432" s="40" t="s">
        <v>100</v>
      </c>
      <c r="X1432" s="40" t="s">
        <v>93</v>
      </c>
      <c r="Y1432" s="40" t="s">
        <v>105</v>
      </c>
      <c r="Z1432" s="40">
        <v>130</v>
      </c>
      <c r="AA1432" s="40">
        <v>185.9</v>
      </c>
    </row>
    <row r="1433" spans="17:27" ht="18" customHeight="1" x14ac:dyDescent="0.25">
      <c r="Q1433" s="40" t="s">
        <v>95</v>
      </c>
      <c r="R1433" s="40">
        <v>2021</v>
      </c>
      <c r="S1433" s="40" t="s">
        <v>5</v>
      </c>
      <c r="T1433" s="40" t="s">
        <v>89</v>
      </c>
      <c r="U1433" s="40" t="s">
        <v>103</v>
      </c>
      <c r="V1433" s="40" t="s">
        <v>104</v>
      </c>
      <c r="W1433" s="40" t="s">
        <v>100</v>
      </c>
      <c r="X1433" s="40" t="s">
        <v>93</v>
      </c>
      <c r="Y1433" s="40" t="s">
        <v>105</v>
      </c>
      <c r="Z1433" s="40">
        <v>304</v>
      </c>
      <c r="AA1433" s="40">
        <v>434.72</v>
      </c>
    </row>
    <row r="1434" spans="17:27" ht="18" customHeight="1" x14ac:dyDescent="0.25">
      <c r="Q1434" s="40" t="s">
        <v>97</v>
      </c>
      <c r="R1434" s="40">
        <v>2021</v>
      </c>
      <c r="S1434" s="40" t="s">
        <v>5</v>
      </c>
      <c r="T1434" s="40" t="s">
        <v>89</v>
      </c>
      <c r="U1434" s="40" t="s">
        <v>103</v>
      </c>
      <c r="V1434" s="40" t="s">
        <v>104</v>
      </c>
      <c r="W1434" s="40" t="s">
        <v>100</v>
      </c>
      <c r="X1434" s="40" t="s">
        <v>93</v>
      </c>
      <c r="Y1434" s="40" t="s">
        <v>105</v>
      </c>
      <c r="Z1434" s="40">
        <v>825</v>
      </c>
      <c r="AA1434" s="40">
        <v>1179.75</v>
      </c>
    </row>
    <row r="1435" spans="17:27" ht="18" customHeight="1" x14ac:dyDescent="0.25">
      <c r="Q1435" s="40" t="s">
        <v>95</v>
      </c>
      <c r="R1435" s="40">
        <v>2021</v>
      </c>
      <c r="S1435" s="40" t="s">
        <v>5</v>
      </c>
      <c r="T1435" s="40" t="s">
        <v>89</v>
      </c>
      <c r="U1435" s="40" t="s">
        <v>103</v>
      </c>
      <c r="V1435" s="40" t="s">
        <v>104</v>
      </c>
      <c r="W1435" s="40" t="s">
        <v>100</v>
      </c>
      <c r="X1435" s="40" t="s">
        <v>93</v>
      </c>
      <c r="Y1435" s="40" t="s">
        <v>105</v>
      </c>
      <c r="Z1435" s="40">
        <v>858</v>
      </c>
      <c r="AA1435" s="40">
        <v>1226.94</v>
      </c>
    </row>
    <row r="1436" spans="17:27" ht="18" customHeight="1" x14ac:dyDescent="0.25">
      <c r="Q1436" s="40" t="s">
        <v>88</v>
      </c>
      <c r="R1436" s="40">
        <v>2021</v>
      </c>
      <c r="S1436" s="40" t="s">
        <v>5</v>
      </c>
      <c r="T1436" s="40" t="s">
        <v>89</v>
      </c>
      <c r="U1436" s="40" t="s">
        <v>103</v>
      </c>
      <c r="V1436" s="40" t="s">
        <v>104</v>
      </c>
      <c r="W1436" s="40" t="s">
        <v>100</v>
      </c>
      <c r="X1436" s="40" t="s">
        <v>93</v>
      </c>
      <c r="Y1436" s="40" t="s">
        <v>105</v>
      </c>
      <c r="Z1436" s="40">
        <v>911</v>
      </c>
      <c r="AA1436" s="40">
        <v>1302.73</v>
      </c>
    </row>
    <row r="1437" spans="17:27" ht="18" customHeight="1" x14ac:dyDescent="0.25">
      <c r="Q1437" s="40" t="s">
        <v>88</v>
      </c>
      <c r="R1437" s="40">
        <v>2021</v>
      </c>
      <c r="S1437" s="40" t="s">
        <v>5</v>
      </c>
      <c r="T1437" s="40" t="s">
        <v>89</v>
      </c>
      <c r="U1437" s="40" t="s">
        <v>103</v>
      </c>
      <c r="V1437" s="40" t="s">
        <v>104</v>
      </c>
      <c r="W1437" s="40" t="s">
        <v>100</v>
      </c>
      <c r="X1437" s="40" t="s">
        <v>93</v>
      </c>
      <c r="Y1437" s="40" t="s">
        <v>105</v>
      </c>
      <c r="Z1437" s="40">
        <v>864</v>
      </c>
      <c r="AA1437" s="40">
        <v>526.24</v>
      </c>
    </row>
    <row r="1438" spans="17:27" ht="18" customHeight="1" x14ac:dyDescent="0.25">
      <c r="Q1438" s="40" t="s">
        <v>95</v>
      </c>
      <c r="R1438" s="40">
        <v>2021</v>
      </c>
      <c r="S1438" s="40" t="s">
        <v>5</v>
      </c>
      <c r="T1438" s="40" t="s">
        <v>89</v>
      </c>
      <c r="U1438" s="40" t="s">
        <v>103</v>
      </c>
      <c r="V1438" s="40" t="s">
        <v>104</v>
      </c>
      <c r="W1438" s="40" t="s">
        <v>100</v>
      </c>
      <c r="X1438" s="40" t="s">
        <v>93</v>
      </c>
      <c r="Y1438" s="40" t="s">
        <v>105</v>
      </c>
      <c r="Z1438" s="40">
        <v>135</v>
      </c>
      <c r="AA1438" s="40">
        <v>526.24</v>
      </c>
    </row>
    <row r="1439" spans="17:27" ht="18" customHeight="1" x14ac:dyDescent="0.25">
      <c r="Q1439" s="40" t="s">
        <v>97</v>
      </c>
      <c r="R1439" s="40">
        <v>2021</v>
      </c>
      <c r="S1439" s="40" t="s">
        <v>5</v>
      </c>
      <c r="T1439" s="40" t="s">
        <v>89</v>
      </c>
      <c r="U1439" s="40" t="s">
        <v>103</v>
      </c>
      <c r="V1439" s="40" t="s">
        <v>104</v>
      </c>
      <c r="W1439" s="40" t="s">
        <v>100</v>
      </c>
      <c r="X1439" s="40" t="s">
        <v>93</v>
      </c>
      <c r="Y1439" s="40" t="s">
        <v>105</v>
      </c>
      <c r="Z1439" s="40">
        <v>303</v>
      </c>
      <c r="AA1439" s="40">
        <v>433.28999999999996</v>
      </c>
    </row>
    <row r="1440" spans="17:27" ht="18" customHeight="1" x14ac:dyDescent="0.25">
      <c r="Q1440" s="40" t="s">
        <v>95</v>
      </c>
      <c r="R1440" s="40">
        <v>2021</v>
      </c>
      <c r="S1440" s="40" t="s">
        <v>5</v>
      </c>
      <c r="T1440" s="40" t="s">
        <v>89</v>
      </c>
      <c r="U1440" s="40" t="s">
        <v>103</v>
      </c>
      <c r="V1440" s="40" t="s">
        <v>104</v>
      </c>
      <c r="W1440" s="40" t="s">
        <v>100</v>
      </c>
      <c r="X1440" s="40" t="s">
        <v>93</v>
      </c>
      <c r="Y1440" s="40" t="s">
        <v>105</v>
      </c>
      <c r="Z1440" s="40">
        <v>331</v>
      </c>
      <c r="AA1440" s="40">
        <v>473.33</v>
      </c>
    </row>
    <row r="1441" spans="17:27" ht="18" customHeight="1" x14ac:dyDescent="0.25">
      <c r="Q1441" s="40" t="s">
        <v>95</v>
      </c>
      <c r="R1441" s="40">
        <v>2021</v>
      </c>
      <c r="S1441" s="40" t="s">
        <v>5</v>
      </c>
      <c r="T1441" s="40" t="s">
        <v>89</v>
      </c>
      <c r="U1441" s="40" t="s">
        <v>103</v>
      </c>
      <c r="V1441" s="40" t="s">
        <v>104</v>
      </c>
      <c r="W1441" s="40" t="s">
        <v>100</v>
      </c>
      <c r="X1441" s="40" t="s">
        <v>93</v>
      </c>
      <c r="Y1441" s="40" t="s">
        <v>105</v>
      </c>
      <c r="Z1441" s="40">
        <v>133</v>
      </c>
      <c r="AA1441" s="40">
        <v>190.19</v>
      </c>
    </row>
    <row r="1442" spans="17:27" ht="18" customHeight="1" x14ac:dyDescent="0.25">
      <c r="Q1442" s="40" t="s">
        <v>98</v>
      </c>
      <c r="R1442" s="40">
        <v>2021</v>
      </c>
      <c r="S1442" s="40" t="s">
        <v>5</v>
      </c>
      <c r="T1442" s="40" t="s">
        <v>89</v>
      </c>
      <c r="U1442" s="40" t="s">
        <v>103</v>
      </c>
      <c r="V1442" s="40" t="s">
        <v>104</v>
      </c>
      <c r="W1442" s="40" t="s">
        <v>100</v>
      </c>
      <c r="X1442" s="40" t="s">
        <v>93</v>
      </c>
      <c r="Y1442" s="40" t="s">
        <v>105</v>
      </c>
      <c r="Z1442" s="40">
        <v>307</v>
      </c>
      <c r="AA1442" s="40">
        <v>439.01</v>
      </c>
    </row>
    <row r="1443" spans="17:27" ht="18" customHeight="1" x14ac:dyDescent="0.25">
      <c r="Q1443" s="40" t="s">
        <v>88</v>
      </c>
      <c r="R1443" s="40">
        <v>2021</v>
      </c>
      <c r="S1443" s="40" t="s">
        <v>5</v>
      </c>
      <c r="T1443" s="40" t="s">
        <v>89</v>
      </c>
      <c r="U1443" s="40" t="s">
        <v>103</v>
      </c>
      <c r="V1443" s="40" t="s">
        <v>104</v>
      </c>
      <c r="W1443" s="40" t="s">
        <v>100</v>
      </c>
      <c r="X1443" s="40" t="s">
        <v>93</v>
      </c>
      <c r="Y1443" s="40" t="s">
        <v>105</v>
      </c>
      <c r="Z1443" s="40">
        <v>867</v>
      </c>
      <c r="AA1443" s="40">
        <v>1239.81</v>
      </c>
    </row>
    <row r="1444" spans="17:27" ht="18" customHeight="1" x14ac:dyDescent="0.25">
      <c r="Q1444" s="40" t="s">
        <v>99</v>
      </c>
      <c r="R1444" s="40">
        <v>2021</v>
      </c>
      <c r="S1444" s="40" t="s">
        <v>5</v>
      </c>
      <c r="T1444" s="40" t="s">
        <v>89</v>
      </c>
      <c r="U1444" s="40" t="s">
        <v>103</v>
      </c>
      <c r="V1444" s="40" t="s">
        <v>104</v>
      </c>
      <c r="W1444" s="40" t="s">
        <v>100</v>
      </c>
      <c r="X1444" s="40" t="s">
        <v>93</v>
      </c>
      <c r="Y1444" s="40" t="s">
        <v>105</v>
      </c>
      <c r="Z1444" s="40">
        <v>305</v>
      </c>
      <c r="AA1444" s="40">
        <v>436.15</v>
      </c>
    </row>
    <row r="1445" spans="17:27" ht="18" customHeight="1" x14ac:dyDescent="0.25">
      <c r="Q1445" s="40" t="s">
        <v>99</v>
      </c>
      <c r="R1445" s="40">
        <v>2021</v>
      </c>
      <c r="S1445" s="40" t="s">
        <v>2</v>
      </c>
      <c r="T1445" s="40" t="s">
        <v>89</v>
      </c>
      <c r="U1445" s="40" t="s">
        <v>103</v>
      </c>
      <c r="V1445" s="40" t="s">
        <v>104</v>
      </c>
      <c r="W1445" s="40" t="s">
        <v>100</v>
      </c>
      <c r="X1445" s="40" t="s">
        <v>93</v>
      </c>
      <c r="Y1445" s="40" t="s">
        <v>105</v>
      </c>
      <c r="Z1445" s="40">
        <v>350</v>
      </c>
      <c r="AA1445" s="40">
        <v>500.5</v>
      </c>
    </row>
    <row r="1446" spans="17:27" ht="18" customHeight="1" x14ac:dyDescent="0.25">
      <c r="Q1446" s="40" t="s">
        <v>95</v>
      </c>
      <c r="R1446" s="40">
        <v>2021</v>
      </c>
      <c r="S1446" s="40" t="s">
        <v>2</v>
      </c>
      <c r="T1446" s="40" t="s">
        <v>89</v>
      </c>
      <c r="U1446" s="40" t="s">
        <v>103</v>
      </c>
      <c r="V1446" s="40" t="s">
        <v>104</v>
      </c>
      <c r="W1446" s="40" t="s">
        <v>100</v>
      </c>
      <c r="X1446" s="40" t="s">
        <v>93</v>
      </c>
      <c r="Y1446" s="40" t="s">
        <v>105</v>
      </c>
      <c r="Z1446" s="40">
        <v>146</v>
      </c>
      <c r="AA1446" s="40">
        <v>208.78</v>
      </c>
    </row>
    <row r="1447" spans="17:27" ht="18" customHeight="1" x14ac:dyDescent="0.25">
      <c r="Q1447" s="40" t="s">
        <v>97</v>
      </c>
      <c r="R1447" s="40">
        <v>2021</v>
      </c>
      <c r="S1447" s="40" t="s">
        <v>2</v>
      </c>
      <c r="T1447" s="40" t="s">
        <v>89</v>
      </c>
      <c r="U1447" s="40" t="s">
        <v>103</v>
      </c>
      <c r="V1447" s="40" t="s">
        <v>104</v>
      </c>
      <c r="W1447" s="40" t="s">
        <v>100</v>
      </c>
      <c r="X1447" s="40" t="s">
        <v>93</v>
      </c>
      <c r="Y1447" s="40" t="s">
        <v>105</v>
      </c>
      <c r="Z1447" s="40">
        <v>320</v>
      </c>
      <c r="AA1447" s="40">
        <v>457.6</v>
      </c>
    </row>
    <row r="1448" spans="17:27" ht="18" customHeight="1" x14ac:dyDescent="0.25">
      <c r="Q1448" s="40" t="s">
        <v>88</v>
      </c>
      <c r="R1448" s="40">
        <v>2021</v>
      </c>
      <c r="S1448" s="40" t="s">
        <v>2</v>
      </c>
      <c r="T1448" s="40" t="s">
        <v>89</v>
      </c>
      <c r="U1448" s="40" t="s">
        <v>103</v>
      </c>
      <c r="V1448" s="40" t="s">
        <v>104</v>
      </c>
      <c r="W1448" s="40" t="s">
        <v>100</v>
      </c>
      <c r="X1448" s="40" t="s">
        <v>93</v>
      </c>
      <c r="Y1448" s="40" t="s">
        <v>105</v>
      </c>
      <c r="Z1448" s="40">
        <v>346</v>
      </c>
      <c r="AA1448" s="40">
        <v>494.78</v>
      </c>
    </row>
    <row r="1449" spans="17:27" ht="18" customHeight="1" x14ac:dyDescent="0.25">
      <c r="Q1449" s="40" t="s">
        <v>88</v>
      </c>
      <c r="R1449" s="40">
        <v>2021</v>
      </c>
      <c r="S1449" s="40" t="s">
        <v>2</v>
      </c>
      <c r="T1449" s="40" t="s">
        <v>89</v>
      </c>
      <c r="U1449" s="40" t="s">
        <v>103</v>
      </c>
      <c r="V1449" s="40" t="s">
        <v>104</v>
      </c>
      <c r="W1449" s="40" t="s">
        <v>100</v>
      </c>
      <c r="X1449" s="40" t="s">
        <v>93</v>
      </c>
      <c r="Y1449" s="40" t="s">
        <v>105</v>
      </c>
      <c r="Z1449" s="40">
        <v>148</v>
      </c>
      <c r="AA1449" s="40">
        <v>211.64</v>
      </c>
    </row>
    <row r="1450" spans="17:27" ht="18" customHeight="1" x14ac:dyDescent="0.25">
      <c r="Q1450" s="40" t="s">
        <v>95</v>
      </c>
      <c r="R1450" s="40">
        <v>2021</v>
      </c>
      <c r="S1450" s="40" t="s">
        <v>2</v>
      </c>
      <c r="T1450" s="40" t="s">
        <v>89</v>
      </c>
      <c r="U1450" s="40" t="s">
        <v>103</v>
      </c>
      <c r="V1450" s="40" t="s">
        <v>104</v>
      </c>
      <c r="W1450" s="40" t="s">
        <v>100</v>
      </c>
      <c r="X1450" s="40" t="s">
        <v>93</v>
      </c>
      <c r="Y1450" s="40" t="s">
        <v>105</v>
      </c>
      <c r="Z1450" s="40">
        <v>322</v>
      </c>
      <c r="AA1450" s="40">
        <v>460.46000000000004</v>
      </c>
    </row>
    <row r="1451" spans="17:27" ht="18" customHeight="1" x14ac:dyDescent="0.25">
      <c r="Q1451" s="40" t="s">
        <v>95</v>
      </c>
      <c r="R1451" s="40">
        <v>2021</v>
      </c>
      <c r="S1451" s="40" t="s">
        <v>2</v>
      </c>
      <c r="T1451" s="40" t="s">
        <v>89</v>
      </c>
      <c r="U1451" s="40" t="s">
        <v>103</v>
      </c>
      <c r="V1451" s="40" t="s">
        <v>104</v>
      </c>
      <c r="W1451" s="40" t="s">
        <v>100</v>
      </c>
      <c r="X1451" s="40" t="s">
        <v>102</v>
      </c>
      <c r="Y1451" s="40" t="s">
        <v>105</v>
      </c>
      <c r="Z1451" s="40">
        <v>822</v>
      </c>
      <c r="AA1451" s="40">
        <v>1175.46</v>
      </c>
    </row>
    <row r="1452" spans="17:27" ht="18" customHeight="1" x14ac:dyDescent="0.25">
      <c r="Q1452" s="40" t="s">
        <v>95</v>
      </c>
      <c r="R1452" s="40">
        <v>2021</v>
      </c>
      <c r="S1452" s="40" t="s">
        <v>2</v>
      </c>
      <c r="T1452" s="40" t="s">
        <v>89</v>
      </c>
      <c r="U1452" s="40" t="s">
        <v>103</v>
      </c>
      <c r="V1452" s="40" t="s">
        <v>104</v>
      </c>
      <c r="W1452" s="40" t="s">
        <v>100</v>
      </c>
      <c r="X1452" s="40" t="s">
        <v>102</v>
      </c>
      <c r="Y1452" s="40" t="s">
        <v>105</v>
      </c>
      <c r="Z1452" s="40">
        <v>855</v>
      </c>
      <c r="AA1452" s="40">
        <v>1222.6500000000001</v>
      </c>
    </row>
    <row r="1453" spans="17:27" ht="18" customHeight="1" x14ac:dyDescent="0.25">
      <c r="Q1453" s="40" t="s">
        <v>98</v>
      </c>
      <c r="R1453" s="40">
        <v>2021</v>
      </c>
      <c r="S1453" s="40" t="s">
        <v>2</v>
      </c>
      <c r="T1453" s="40" t="s">
        <v>89</v>
      </c>
      <c r="U1453" s="40" t="s">
        <v>103</v>
      </c>
      <c r="V1453" s="40" t="s">
        <v>104</v>
      </c>
      <c r="W1453" s="40" t="s">
        <v>100</v>
      </c>
      <c r="X1453" s="40" t="s">
        <v>102</v>
      </c>
      <c r="Y1453" s="40" t="s">
        <v>105</v>
      </c>
      <c r="Z1453" s="40">
        <v>147</v>
      </c>
      <c r="AA1453" s="40">
        <v>526.24</v>
      </c>
    </row>
    <row r="1454" spans="17:27" ht="18" customHeight="1" x14ac:dyDescent="0.25">
      <c r="Q1454" s="40" t="s">
        <v>95</v>
      </c>
      <c r="R1454" s="40">
        <v>2021</v>
      </c>
      <c r="S1454" s="40" t="s">
        <v>2</v>
      </c>
      <c r="T1454" s="40" t="s">
        <v>89</v>
      </c>
      <c r="U1454" s="40" t="s">
        <v>103</v>
      </c>
      <c r="V1454" s="40" t="s">
        <v>104</v>
      </c>
      <c r="W1454" s="40" t="s">
        <v>100</v>
      </c>
      <c r="X1454" s="40" t="s">
        <v>102</v>
      </c>
      <c r="Y1454" s="40" t="s">
        <v>105</v>
      </c>
      <c r="Z1454" s="40">
        <v>321</v>
      </c>
      <c r="AA1454" s="40">
        <v>459.03</v>
      </c>
    </row>
    <row r="1455" spans="17:27" ht="18" customHeight="1" x14ac:dyDescent="0.25">
      <c r="Q1455" s="40" t="s">
        <v>95</v>
      </c>
      <c r="R1455" s="40">
        <v>2021</v>
      </c>
      <c r="S1455" s="40" t="s">
        <v>2</v>
      </c>
      <c r="T1455" s="40" t="s">
        <v>89</v>
      </c>
      <c r="U1455" s="40" t="s">
        <v>103</v>
      </c>
      <c r="V1455" s="40" t="s">
        <v>104</v>
      </c>
      <c r="W1455" s="40" t="s">
        <v>100</v>
      </c>
      <c r="X1455" s="40" t="s">
        <v>102</v>
      </c>
      <c r="Y1455" s="40" t="s">
        <v>105</v>
      </c>
      <c r="Z1455" s="40">
        <v>349</v>
      </c>
      <c r="AA1455" s="40">
        <v>499.07</v>
      </c>
    </row>
    <row r="1456" spans="17:27" ht="18" customHeight="1" x14ac:dyDescent="0.25">
      <c r="Q1456" s="40" t="s">
        <v>95</v>
      </c>
      <c r="R1456" s="40">
        <v>2021</v>
      </c>
      <c r="S1456" s="40" t="s">
        <v>2</v>
      </c>
      <c r="T1456" s="40" t="s">
        <v>89</v>
      </c>
      <c r="U1456" s="40" t="s">
        <v>103</v>
      </c>
      <c r="V1456" s="40" t="s">
        <v>104</v>
      </c>
      <c r="W1456" s="40" t="s">
        <v>100</v>
      </c>
      <c r="X1456" s="40" t="s">
        <v>102</v>
      </c>
      <c r="Y1456" s="40" t="s">
        <v>105</v>
      </c>
      <c r="Z1456" s="40">
        <v>151</v>
      </c>
      <c r="AA1456" s="40">
        <v>215.93</v>
      </c>
    </row>
    <row r="1457" spans="17:27" ht="18" customHeight="1" x14ac:dyDescent="0.25">
      <c r="Q1457" s="40" t="s">
        <v>88</v>
      </c>
      <c r="R1457" s="40">
        <v>2021</v>
      </c>
      <c r="S1457" s="40" t="s">
        <v>2</v>
      </c>
      <c r="T1457" s="40" t="s">
        <v>89</v>
      </c>
      <c r="U1457" s="40" t="s">
        <v>103</v>
      </c>
      <c r="V1457" s="40" t="s">
        <v>104</v>
      </c>
      <c r="W1457" s="40" t="s">
        <v>100</v>
      </c>
      <c r="X1457" s="40" t="s">
        <v>102</v>
      </c>
      <c r="Y1457" s="40" t="s">
        <v>105</v>
      </c>
      <c r="Z1457" s="40">
        <v>319</v>
      </c>
      <c r="AA1457" s="40">
        <v>456.16999999999996</v>
      </c>
    </row>
    <row r="1458" spans="17:27" ht="18" customHeight="1" x14ac:dyDescent="0.25">
      <c r="Q1458" s="40" t="s">
        <v>97</v>
      </c>
      <c r="R1458" s="40">
        <v>2021</v>
      </c>
      <c r="S1458" s="40" t="s">
        <v>2</v>
      </c>
      <c r="T1458" s="40" t="s">
        <v>89</v>
      </c>
      <c r="U1458" s="40" t="s">
        <v>103</v>
      </c>
      <c r="V1458" s="40" t="s">
        <v>104</v>
      </c>
      <c r="W1458" s="40" t="s">
        <v>100</v>
      </c>
      <c r="X1458" s="40" t="s">
        <v>102</v>
      </c>
      <c r="Y1458" s="40" t="s">
        <v>105</v>
      </c>
      <c r="Z1458" s="40">
        <v>831</v>
      </c>
      <c r="AA1458" s="40">
        <v>1188.33</v>
      </c>
    </row>
    <row r="1459" spans="17:27" ht="18" customHeight="1" x14ac:dyDescent="0.25">
      <c r="Q1459" s="40" t="s">
        <v>95</v>
      </c>
      <c r="R1459" s="40">
        <v>2021</v>
      </c>
      <c r="S1459" s="40" t="s">
        <v>2</v>
      </c>
      <c r="T1459" s="40" t="s">
        <v>89</v>
      </c>
      <c r="U1459" s="40" t="s">
        <v>103</v>
      </c>
      <c r="V1459" s="40" t="s">
        <v>104</v>
      </c>
      <c r="W1459" s="40" t="s">
        <v>100</v>
      </c>
      <c r="X1459" s="40" t="s">
        <v>102</v>
      </c>
      <c r="Y1459" s="40" t="s">
        <v>105</v>
      </c>
      <c r="Z1459" s="40">
        <v>864</v>
      </c>
      <c r="AA1459" s="40">
        <v>1235.52</v>
      </c>
    </row>
    <row r="1460" spans="17:27" ht="18" customHeight="1" x14ac:dyDescent="0.25">
      <c r="Q1460" s="40" t="s">
        <v>99</v>
      </c>
      <c r="R1460" s="40">
        <v>2021</v>
      </c>
      <c r="S1460" s="40" t="s">
        <v>2</v>
      </c>
      <c r="T1460" s="40" t="s">
        <v>89</v>
      </c>
      <c r="U1460" s="40" t="s">
        <v>103</v>
      </c>
      <c r="V1460" s="40" t="s">
        <v>104</v>
      </c>
      <c r="W1460" s="40" t="s">
        <v>100</v>
      </c>
      <c r="X1460" s="40" t="s">
        <v>102</v>
      </c>
      <c r="Y1460" s="40" t="s">
        <v>105</v>
      </c>
      <c r="Z1460" s="40">
        <v>323</v>
      </c>
      <c r="AA1460" s="40">
        <v>461.89</v>
      </c>
    </row>
    <row r="1461" spans="17:27" ht="18" customHeight="1" x14ac:dyDescent="0.25">
      <c r="Q1461" s="40" t="s">
        <v>95</v>
      </c>
      <c r="R1461" s="40">
        <v>2021</v>
      </c>
      <c r="S1461" s="40" t="s">
        <v>4</v>
      </c>
      <c r="T1461" s="40" t="s">
        <v>89</v>
      </c>
      <c r="U1461" s="40" t="s">
        <v>103</v>
      </c>
      <c r="V1461" s="40" t="s">
        <v>104</v>
      </c>
      <c r="W1461" s="40" t="s">
        <v>100</v>
      </c>
      <c r="X1461" s="40" t="s">
        <v>102</v>
      </c>
      <c r="Y1461" s="40" t="s">
        <v>105</v>
      </c>
      <c r="Z1461" s="40">
        <v>338</v>
      </c>
      <c r="AA1461" s="40">
        <v>483.34000000000003</v>
      </c>
    </row>
    <row r="1462" spans="17:27" ht="18" customHeight="1" x14ac:dyDescent="0.25">
      <c r="Q1462" s="40" t="s">
        <v>88</v>
      </c>
      <c r="R1462" s="40">
        <v>2021</v>
      </c>
      <c r="S1462" s="40" t="s">
        <v>4</v>
      </c>
      <c r="T1462" s="40" t="s">
        <v>89</v>
      </c>
      <c r="U1462" s="40" t="s">
        <v>103</v>
      </c>
      <c r="V1462" s="40" t="s">
        <v>104</v>
      </c>
      <c r="W1462" s="40" t="s">
        <v>100</v>
      </c>
      <c r="X1462" s="40" t="s">
        <v>102</v>
      </c>
      <c r="Y1462" s="40" t="s">
        <v>105</v>
      </c>
      <c r="Z1462" s="40">
        <v>140</v>
      </c>
      <c r="AA1462" s="40">
        <v>200.2</v>
      </c>
    </row>
    <row r="1463" spans="17:27" ht="18" customHeight="1" x14ac:dyDescent="0.25">
      <c r="Q1463" s="40" t="s">
        <v>88</v>
      </c>
      <c r="R1463" s="40">
        <v>2021</v>
      </c>
      <c r="S1463" s="40" t="s">
        <v>4</v>
      </c>
      <c r="T1463" s="40" t="s">
        <v>89</v>
      </c>
      <c r="U1463" s="40" t="s">
        <v>103</v>
      </c>
      <c r="V1463" s="40" t="s">
        <v>104</v>
      </c>
      <c r="W1463" s="40" t="s">
        <v>100</v>
      </c>
      <c r="X1463" s="40" t="s">
        <v>102</v>
      </c>
      <c r="Y1463" s="40" t="s">
        <v>105</v>
      </c>
      <c r="Z1463" s="40">
        <v>308</v>
      </c>
      <c r="AA1463" s="40">
        <v>440.44</v>
      </c>
    </row>
    <row r="1464" spans="17:27" ht="18" customHeight="1" x14ac:dyDescent="0.25">
      <c r="Q1464" s="40" t="s">
        <v>88</v>
      </c>
      <c r="R1464" s="40">
        <v>2021</v>
      </c>
      <c r="S1464" s="40" t="s">
        <v>4</v>
      </c>
      <c r="T1464" s="40" t="s">
        <v>89</v>
      </c>
      <c r="U1464" s="40" t="s">
        <v>103</v>
      </c>
      <c r="V1464" s="40" t="s">
        <v>104</v>
      </c>
      <c r="W1464" s="40" t="s">
        <v>100</v>
      </c>
      <c r="X1464" s="40" t="s">
        <v>102</v>
      </c>
      <c r="Y1464" s="40" t="s">
        <v>105</v>
      </c>
      <c r="Z1464" s="40">
        <v>136</v>
      </c>
      <c r="AA1464" s="40">
        <v>194.48</v>
      </c>
    </row>
    <row r="1465" spans="17:27" ht="18" customHeight="1" x14ac:dyDescent="0.25">
      <c r="Q1465" s="40" t="s">
        <v>97</v>
      </c>
      <c r="R1465" s="40">
        <v>2021</v>
      </c>
      <c r="S1465" s="40" t="s">
        <v>4</v>
      </c>
      <c r="T1465" s="40" t="s">
        <v>89</v>
      </c>
      <c r="U1465" s="40" t="s">
        <v>103</v>
      </c>
      <c r="V1465" s="40" t="s">
        <v>104</v>
      </c>
      <c r="W1465" s="40" t="s">
        <v>100</v>
      </c>
      <c r="X1465" s="40" t="s">
        <v>102</v>
      </c>
      <c r="Y1465" s="40" t="s">
        <v>105</v>
      </c>
      <c r="Z1465" s="40">
        <v>310</v>
      </c>
      <c r="AA1465" s="40">
        <v>443.3</v>
      </c>
    </row>
    <row r="1466" spans="17:27" ht="18" customHeight="1" x14ac:dyDescent="0.25">
      <c r="Q1466" s="40" t="s">
        <v>97</v>
      </c>
      <c r="R1466" s="40">
        <v>2021</v>
      </c>
      <c r="S1466" s="40" t="s">
        <v>4</v>
      </c>
      <c r="T1466" s="40" t="s">
        <v>89</v>
      </c>
      <c r="U1466" s="40" t="s">
        <v>103</v>
      </c>
      <c r="V1466" s="40" t="s">
        <v>104</v>
      </c>
      <c r="W1466" s="40" t="s">
        <v>100</v>
      </c>
      <c r="X1466" s="40" t="s">
        <v>102</v>
      </c>
      <c r="Y1466" s="40" t="s">
        <v>105</v>
      </c>
      <c r="Z1466" s="40">
        <v>824</v>
      </c>
      <c r="AA1466" s="40">
        <v>1178.32</v>
      </c>
    </row>
    <row r="1467" spans="17:27" ht="18" customHeight="1" x14ac:dyDescent="0.25">
      <c r="Q1467" s="40" t="s">
        <v>88</v>
      </c>
      <c r="R1467" s="40">
        <v>2021</v>
      </c>
      <c r="S1467" s="40" t="s">
        <v>4</v>
      </c>
      <c r="T1467" s="40" t="s">
        <v>89</v>
      </c>
      <c r="U1467" s="40" t="s">
        <v>103</v>
      </c>
      <c r="V1467" s="40" t="s">
        <v>104</v>
      </c>
      <c r="W1467" s="40" t="s">
        <v>100</v>
      </c>
      <c r="X1467" s="40" t="s">
        <v>102</v>
      </c>
      <c r="Y1467" s="40" t="s">
        <v>105</v>
      </c>
      <c r="Z1467" s="40">
        <v>857</v>
      </c>
      <c r="AA1467" s="40">
        <v>1225.51</v>
      </c>
    </row>
    <row r="1468" spans="17:27" ht="18" customHeight="1" x14ac:dyDescent="0.25">
      <c r="Q1468" s="40" t="s">
        <v>95</v>
      </c>
      <c r="R1468" s="40">
        <v>2021</v>
      </c>
      <c r="S1468" s="40" t="s">
        <v>4</v>
      </c>
      <c r="T1468" s="40" t="s">
        <v>89</v>
      </c>
      <c r="U1468" s="40" t="s">
        <v>103</v>
      </c>
      <c r="V1468" s="40" t="s">
        <v>104</v>
      </c>
      <c r="W1468" s="40" t="s">
        <v>100</v>
      </c>
      <c r="X1468" s="40" t="s">
        <v>102</v>
      </c>
      <c r="Y1468" s="40" t="s">
        <v>105</v>
      </c>
      <c r="Z1468" s="40">
        <v>910</v>
      </c>
      <c r="AA1468" s="40">
        <v>1301.3</v>
      </c>
    </row>
    <row r="1469" spans="17:27" ht="18" customHeight="1" x14ac:dyDescent="0.25">
      <c r="Q1469" s="40" t="s">
        <v>95</v>
      </c>
      <c r="R1469" s="40">
        <v>2021</v>
      </c>
      <c r="S1469" s="40" t="s">
        <v>4</v>
      </c>
      <c r="T1469" s="40" t="s">
        <v>89</v>
      </c>
      <c r="U1469" s="40" t="s">
        <v>103</v>
      </c>
      <c r="V1469" s="40" t="s">
        <v>104</v>
      </c>
      <c r="W1469" s="40" t="s">
        <v>100</v>
      </c>
      <c r="X1469" s="40" t="s">
        <v>102</v>
      </c>
      <c r="Y1469" s="40" t="s">
        <v>105</v>
      </c>
      <c r="Z1469" s="40">
        <v>863</v>
      </c>
      <c r="AA1469" s="40">
        <v>526.24</v>
      </c>
    </row>
    <row r="1470" spans="17:27" ht="18" customHeight="1" x14ac:dyDescent="0.25">
      <c r="Q1470" s="40" t="s">
        <v>97</v>
      </c>
      <c r="R1470" s="40">
        <v>2021</v>
      </c>
      <c r="S1470" s="40" t="s">
        <v>4</v>
      </c>
      <c r="T1470" s="40" t="s">
        <v>89</v>
      </c>
      <c r="U1470" s="40" t="s">
        <v>103</v>
      </c>
      <c r="V1470" s="40" t="s">
        <v>104</v>
      </c>
      <c r="W1470" s="40" t="s">
        <v>100</v>
      </c>
      <c r="X1470" s="40" t="s">
        <v>102</v>
      </c>
      <c r="Y1470" s="40" t="s">
        <v>105</v>
      </c>
      <c r="Z1470" s="40">
        <v>309</v>
      </c>
      <c r="AA1470" s="40">
        <v>441.87</v>
      </c>
    </row>
    <row r="1471" spans="17:27" ht="18" customHeight="1" x14ac:dyDescent="0.25">
      <c r="Q1471" s="40" t="s">
        <v>97</v>
      </c>
      <c r="R1471" s="40">
        <v>2021</v>
      </c>
      <c r="S1471" s="40" t="s">
        <v>4</v>
      </c>
      <c r="T1471" s="40" t="s">
        <v>89</v>
      </c>
      <c r="U1471" s="40" t="s">
        <v>103</v>
      </c>
      <c r="V1471" s="40" t="s">
        <v>104</v>
      </c>
      <c r="W1471" s="40" t="s">
        <v>100</v>
      </c>
      <c r="X1471" s="40" t="s">
        <v>102</v>
      </c>
      <c r="Y1471" s="40" t="s">
        <v>105</v>
      </c>
      <c r="Z1471" s="40">
        <v>337</v>
      </c>
      <c r="AA1471" s="40">
        <v>481.90999999999997</v>
      </c>
    </row>
    <row r="1472" spans="17:27" ht="18" customHeight="1" x14ac:dyDescent="0.25">
      <c r="Q1472" s="40" t="s">
        <v>98</v>
      </c>
      <c r="R1472" s="40">
        <v>2021</v>
      </c>
      <c r="S1472" s="40" t="s">
        <v>4</v>
      </c>
      <c r="T1472" s="40" t="s">
        <v>89</v>
      </c>
      <c r="U1472" s="40" t="s">
        <v>103</v>
      </c>
      <c r="V1472" s="40" t="s">
        <v>104</v>
      </c>
      <c r="W1472" s="40" t="s">
        <v>100</v>
      </c>
      <c r="X1472" s="40" t="s">
        <v>102</v>
      </c>
      <c r="Y1472" s="40" t="s">
        <v>105</v>
      </c>
      <c r="Z1472" s="40">
        <v>139</v>
      </c>
      <c r="AA1472" s="40">
        <v>198.76999999999998</v>
      </c>
    </row>
    <row r="1473" spans="17:27" ht="18" customHeight="1" x14ac:dyDescent="0.25">
      <c r="Q1473" s="40" t="s">
        <v>88</v>
      </c>
      <c r="R1473" s="40">
        <v>2021</v>
      </c>
      <c r="S1473" s="40" t="s">
        <v>4</v>
      </c>
      <c r="T1473" s="40" t="s">
        <v>89</v>
      </c>
      <c r="U1473" s="40" t="s">
        <v>103</v>
      </c>
      <c r="V1473" s="40" t="s">
        <v>104</v>
      </c>
      <c r="W1473" s="40" t="s">
        <v>100</v>
      </c>
      <c r="X1473" s="40" t="s">
        <v>102</v>
      </c>
      <c r="Y1473" s="40" t="s">
        <v>105</v>
      </c>
      <c r="Z1473" s="40">
        <v>833</v>
      </c>
      <c r="AA1473" s="40">
        <v>1191.19</v>
      </c>
    </row>
    <row r="1474" spans="17:27" ht="18" customHeight="1" x14ac:dyDescent="0.25">
      <c r="Q1474" s="40" t="s">
        <v>95</v>
      </c>
      <c r="R1474" s="40">
        <v>2021</v>
      </c>
      <c r="S1474" s="40" t="s">
        <v>4</v>
      </c>
      <c r="T1474" s="40" t="s">
        <v>89</v>
      </c>
      <c r="U1474" s="40" t="s">
        <v>103</v>
      </c>
      <c r="V1474" s="40" t="s">
        <v>104</v>
      </c>
      <c r="W1474" s="40" t="s">
        <v>100</v>
      </c>
      <c r="X1474" s="40" t="s">
        <v>102</v>
      </c>
      <c r="Y1474" s="40" t="s">
        <v>105</v>
      </c>
      <c r="Z1474" s="40">
        <v>866</v>
      </c>
      <c r="AA1474" s="40">
        <v>1238.3800000000001</v>
      </c>
    </row>
    <row r="1475" spans="17:27" ht="18" customHeight="1" x14ac:dyDescent="0.25">
      <c r="Q1475" s="40" t="s">
        <v>95</v>
      </c>
      <c r="R1475" s="40">
        <v>2021</v>
      </c>
      <c r="S1475" s="40" t="s">
        <v>4</v>
      </c>
      <c r="T1475" s="40" t="s">
        <v>89</v>
      </c>
      <c r="U1475" s="40" t="s">
        <v>103</v>
      </c>
      <c r="V1475" s="40" t="s">
        <v>104</v>
      </c>
      <c r="W1475" s="40" t="s">
        <v>100</v>
      </c>
      <c r="X1475" s="40" t="s">
        <v>102</v>
      </c>
      <c r="Y1475" s="40" t="s">
        <v>105</v>
      </c>
      <c r="Z1475" s="40">
        <v>311</v>
      </c>
      <c r="AA1475" s="40">
        <v>444.73</v>
      </c>
    </row>
    <row r="1476" spans="17:27" ht="18" customHeight="1" x14ac:dyDescent="0.25">
      <c r="Q1476" s="40" t="s">
        <v>95</v>
      </c>
      <c r="R1476" s="40">
        <v>2021</v>
      </c>
      <c r="S1476" s="40" t="s">
        <v>10</v>
      </c>
      <c r="T1476" s="40" t="s">
        <v>101</v>
      </c>
      <c r="U1476" s="40" t="s">
        <v>103</v>
      </c>
      <c r="V1476" s="40" t="s">
        <v>104</v>
      </c>
      <c r="W1476" s="40" t="s">
        <v>100</v>
      </c>
      <c r="X1476" s="40" t="s">
        <v>102</v>
      </c>
      <c r="Y1476" s="40" t="s">
        <v>105</v>
      </c>
      <c r="Z1476" s="40">
        <v>350</v>
      </c>
      <c r="AA1476" s="40">
        <v>500.5</v>
      </c>
    </row>
    <row r="1477" spans="17:27" ht="18" customHeight="1" x14ac:dyDescent="0.25">
      <c r="Q1477" s="40" t="s">
        <v>88</v>
      </c>
      <c r="R1477" s="40">
        <v>2021</v>
      </c>
      <c r="S1477" s="40" t="s">
        <v>10</v>
      </c>
      <c r="T1477" s="40" t="s">
        <v>101</v>
      </c>
      <c r="U1477" s="40" t="s">
        <v>103</v>
      </c>
      <c r="V1477" s="40" t="s">
        <v>104</v>
      </c>
      <c r="W1477" s="40" t="s">
        <v>100</v>
      </c>
      <c r="X1477" s="40" t="s">
        <v>102</v>
      </c>
      <c r="Y1477" s="40" t="s">
        <v>105</v>
      </c>
      <c r="Z1477" s="40">
        <v>304</v>
      </c>
      <c r="AA1477" s="40">
        <v>434.72</v>
      </c>
    </row>
    <row r="1478" spans="17:27" ht="18" customHeight="1" x14ac:dyDescent="0.25">
      <c r="Q1478" s="40" t="s">
        <v>88</v>
      </c>
      <c r="R1478" s="40">
        <v>2021</v>
      </c>
      <c r="S1478" s="40" t="s">
        <v>10</v>
      </c>
      <c r="T1478" s="40" t="s">
        <v>101</v>
      </c>
      <c r="U1478" s="40" t="s">
        <v>103</v>
      </c>
      <c r="V1478" s="40" t="s">
        <v>104</v>
      </c>
      <c r="W1478" s="40" t="s">
        <v>100</v>
      </c>
      <c r="X1478" s="40" t="s">
        <v>102</v>
      </c>
      <c r="Y1478" s="40" t="s">
        <v>105</v>
      </c>
      <c r="Z1478" s="40">
        <v>352</v>
      </c>
      <c r="AA1478" s="40">
        <v>503.36</v>
      </c>
    </row>
    <row r="1479" spans="17:27" ht="18" customHeight="1" x14ac:dyDescent="0.25">
      <c r="Q1479" s="40" t="s">
        <v>88</v>
      </c>
      <c r="R1479" s="40">
        <v>2021</v>
      </c>
      <c r="S1479" s="40" t="s">
        <v>10</v>
      </c>
      <c r="T1479" s="40" t="s">
        <v>101</v>
      </c>
      <c r="U1479" s="40" t="s">
        <v>103</v>
      </c>
      <c r="V1479" s="40" t="s">
        <v>104</v>
      </c>
      <c r="W1479" s="40" t="s">
        <v>100</v>
      </c>
      <c r="X1479" s="40" t="s">
        <v>102</v>
      </c>
      <c r="Y1479" s="40" t="s">
        <v>105</v>
      </c>
      <c r="Z1479" s="40">
        <v>829</v>
      </c>
      <c r="AA1479" s="40">
        <v>1185.47</v>
      </c>
    </row>
    <row r="1480" spans="17:27" ht="18" customHeight="1" x14ac:dyDescent="0.25">
      <c r="Q1480" s="40" t="s">
        <v>95</v>
      </c>
      <c r="R1480" s="40">
        <v>2021</v>
      </c>
      <c r="S1480" s="40" t="s">
        <v>10</v>
      </c>
      <c r="T1480" s="40" t="s">
        <v>101</v>
      </c>
      <c r="U1480" s="40" t="s">
        <v>103</v>
      </c>
      <c r="V1480" s="40" t="s">
        <v>104</v>
      </c>
      <c r="W1480" s="40" t="s">
        <v>100</v>
      </c>
      <c r="X1480" s="40" t="s">
        <v>102</v>
      </c>
      <c r="Y1480" s="40" t="s">
        <v>105</v>
      </c>
      <c r="Z1480" s="40">
        <v>862</v>
      </c>
      <c r="AA1480" s="40">
        <v>1232.6599999999999</v>
      </c>
    </row>
    <row r="1481" spans="17:27" ht="18" customHeight="1" x14ac:dyDescent="0.25">
      <c r="Q1481" s="40" t="s">
        <v>88</v>
      </c>
      <c r="R1481" s="40">
        <v>2021</v>
      </c>
      <c r="S1481" s="40" t="s">
        <v>10</v>
      </c>
      <c r="T1481" s="40" t="s">
        <v>101</v>
      </c>
      <c r="U1481" s="40" t="s">
        <v>103</v>
      </c>
      <c r="V1481" s="40" t="s">
        <v>104</v>
      </c>
      <c r="W1481" s="40" t="s">
        <v>100</v>
      </c>
      <c r="X1481" s="40" t="s">
        <v>102</v>
      </c>
      <c r="Y1481" s="40" t="s">
        <v>105</v>
      </c>
      <c r="Z1481" s="40">
        <v>918</v>
      </c>
      <c r="AA1481" s="40">
        <v>1312.74</v>
      </c>
    </row>
    <row r="1482" spans="17:27" ht="18" customHeight="1" x14ac:dyDescent="0.25">
      <c r="Q1482" s="40" t="s">
        <v>88</v>
      </c>
      <c r="R1482" s="40">
        <v>2021</v>
      </c>
      <c r="S1482" s="40" t="s">
        <v>10</v>
      </c>
      <c r="T1482" s="40" t="s">
        <v>101</v>
      </c>
      <c r="U1482" s="40" t="s">
        <v>103</v>
      </c>
      <c r="V1482" s="40" t="s">
        <v>104</v>
      </c>
      <c r="W1482" s="40" t="s">
        <v>100</v>
      </c>
      <c r="X1482" s="40" t="s">
        <v>102</v>
      </c>
      <c r="Y1482" s="40" t="s">
        <v>105</v>
      </c>
      <c r="Z1482" s="40">
        <v>919</v>
      </c>
      <c r="AA1482" s="40">
        <v>1314.17</v>
      </c>
    </row>
    <row r="1483" spans="17:27" ht="18" customHeight="1" x14ac:dyDescent="0.25">
      <c r="Q1483" s="40" t="s">
        <v>95</v>
      </c>
      <c r="R1483" s="40">
        <v>2021</v>
      </c>
      <c r="S1483" s="40" t="s">
        <v>10</v>
      </c>
      <c r="T1483" s="40" t="s">
        <v>101</v>
      </c>
      <c r="U1483" s="40" t="s">
        <v>103</v>
      </c>
      <c r="V1483" s="40" t="s">
        <v>104</v>
      </c>
      <c r="W1483" s="40" t="s">
        <v>100</v>
      </c>
      <c r="X1483" s="40" t="s">
        <v>102</v>
      </c>
      <c r="Y1483" s="40" t="s">
        <v>105</v>
      </c>
      <c r="Z1483" s="40">
        <v>920</v>
      </c>
      <c r="AA1483" s="40">
        <v>1315.6</v>
      </c>
    </row>
    <row r="1484" spans="17:27" ht="18" customHeight="1" x14ac:dyDescent="0.25">
      <c r="Q1484" s="40" t="s">
        <v>95</v>
      </c>
      <c r="R1484" s="40">
        <v>2021</v>
      </c>
      <c r="S1484" s="40" t="s">
        <v>10</v>
      </c>
      <c r="T1484" s="40" t="s">
        <v>101</v>
      </c>
      <c r="U1484" s="40" t="s">
        <v>103</v>
      </c>
      <c r="V1484" s="40" t="s">
        <v>104</v>
      </c>
      <c r="W1484" s="40" t="s">
        <v>100</v>
      </c>
      <c r="X1484" s="40" t="s">
        <v>102</v>
      </c>
      <c r="Y1484" s="40" t="s">
        <v>105</v>
      </c>
      <c r="Z1484" s="40">
        <v>869</v>
      </c>
      <c r="AA1484" s="40">
        <v>526.24</v>
      </c>
    </row>
    <row r="1485" spans="17:27" ht="18" customHeight="1" x14ac:dyDescent="0.25">
      <c r="Q1485" s="40" t="s">
        <v>95</v>
      </c>
      <c r="R1485" s="40">
        <v>2021</v>
      </c>
      <c r="S1485" s="40" t="s">
        <v>10</v>
      </c>
      <c r="T1485" s="40" t="s">
        <v>101</v>
      </c>
      <c r="U1485" s="40" t="s">
        <v>103</v>
      </c>
      <c r="V1485" s="40" t="s">
        <v>104</v>
      </c>
      <c r="W1485" s="40" t="s">
        <v>100</v>
      </c>
      <c r="X1485" s="40" t="s">
        <v>102</v>
      </c>
      <c r="Y1485" s="40" t="s">
        <v>105</v>
      </c>
      <c r="Z1485" s="40">
        <v>351</v>
      </c>
      <c r="AA1485" s="40">
        <v>501.93</v>
      </c>
    </row>
    <row r="1486" spans="17:27" ht="18" customHeight="1" x14ac:dyDescent="0.25">
      <c r="Q1486" s="40" t="s">
        <v>88</v>
      </c>
      <c r="R1486" s="40">
        <v>2021</v>
      </c>
      <c r="S1486" s="40" t="s">
        <v>10</v>
      </c>
      <c r="T1486" s="40" t="s">
        <v>101</v>
      </c>
      <c r="U1486" s="40" t="s">
        <v>103</v>
      </c>
      <c r="V1486" s="40" t="s">
        <v>104</v>
      </c>
      <c r="W1486" s="40" t="s">
        <v>100</v>
      </c>
      <c r="X1486" s="40" t="s">
        <v>102</v>
      </c>
      <c r="Y1486" s="40" t="s">
        <v>105</v>
      </c>
      <c r="Z1486" s="40">
        <v>261</v>
      </c>
      <c r="AA1486" s="40">
        <v>373.23</v>
      </c>
    </row>
    <row r="1487" spans="17:27" ht="18" customHeight="1" x14ac:dyDescent="0.25">
      <c r="Q1487" s="40" t="s">
        <v>88</v>
      </c>
      <c r="R1487" s="40">
        <v>2021</v>
      </c>
      <c r="S1487" s="40" t="s">
        <v>10</v>
      </c>
      <c r="T1487" s="40" t="s">
        <v>101</v>
      </c>
      <c r="U1487" s="40" t="s">
        <v>103</v>
      </c>
      <c r="V1487" s="40" t="s">
        <v>104</v>
      </c>
      <c r="W1487" s="40" t="s">
        <v>100</v>
      </c>
      <c r="X1487" s="40" t="s">
        <v>102</v>
      </c>
      <c r="Y1487" s="40" t="s">
        <v>105</v>
      </c>
      <c r="Z1487" s="40">
        <v>255</v>
      </c>
      <c r="AA1487" s="40">
        <v>364.65</v>
      </c>
    </row>
    <row r="1488" spans="17:27" ht="18" customHeight="1" x14ac:dyDescent="0.25">
      <c r="Q1488" s="40" t="s">
        <v>88</v>
      </c>
      <c r="R1488" s="40">
        <v>2021</v>
      </c>
      <c r="S1488" s="40" t="s">
        <v>10</v>
      </c>
      <c r="T1488" s="40" t="s">
        <v>101</v>
      </c>
      <c r="U1488" s="40" t="s">
        <v>103</v>
      </c>
      <c r="V1488" s="40" t="s">
        <v>104</v>
      </c>
      <c r="W1488" s="40" t="s">
        <v>100</v>
      </c>
      <c r="X1488" s="40" t="s">
        <v>102</v>
      </c>
      <c r="Y1488" s="40" t="s">
        <v>105</v>
      </c>
      <c r="Z1488" s="40">
        <v>307</v>
      </c>
      <c r="AA1488" s="40">
        <v>439.01</v>
      </c>
    </row>
    <row r="1489" spans="17:27" ht="18" customHeight="1" x14ac:dyDescent="0.25">
      <c r="Q1489" s="40" t="s">
        <v>88</v>
      </c>
      <c r="R1489" s="40">
        <v>2021</v>
      </c>
      <c r="S1489" s="40" t="s">
        <v>10</v>
      </c>
      <c r="T1489" s="40" t="s">
        <v>101</v>
      </c>
      <c r="U1489" s="40" t="s">
        <v>103</v>
      </c>
      <c r="V1489" s="40" t="s">
        <v>104</v>
      </c>
      <c r="W1489" s="40" t="s">
        <v>100</v>
      </c>
      <c r="X1489" s="40" t="s">
        <v>102</v>
      </c>
      <c r="Y1489" s="40" t="s">
        <v>105</v>
      </c>
      <c r="Z1489" s="40">
        <v>838</v>
      </c>
      <c r="AA1489" s="40">
        <v>1198.3399999999999</v>
      </c>
    </row>
    <row r="1490" spans="17:27" ht="18" customHeight="1" x14ac:dyDescent="0.25">
      <c r="Q1490" s="40" t="s">
        <v>95</v>
      </c>
      <c r="R1490" s="40">
        <v>2021</v>
      </c>
      <c r="S1490" s="40" t="s">
        <v>10</v>
      </c>
      <c r="T1490" s="40" t="s">
        <v>101</v>
      </c>
      <c r="U1490" s="40" t="s">
        <v>103</v>
      </c>
      <c r="V1490" s="40" t="s">
        <v>104</v>
      </c>
      <c r="W1490" s="40" t="s">
        <v>100</v>
      </c>
      <c r="X1490" s="40" t="s">
        <v>102</v>
      </c>
      <c r="Y1490" s="40" t="s">
        <v>105</v>
      </c>
      <c r="Z1490" s="40">
        <v>871</v>
      </c>
      <c r="AA1490" s="40">
        <v>1245.53</v>
      </c>
    </row>
    <row r="1491" spans="17:27" ht="18" customHeight="1" x14ac:dyDescent="0.25">
      <c r="Q1491" s="40" t="s">
        <v>95</v>
      </c>
      <c r="R1491" s="40">
        <v>2021</v>
      </c>
      <c r="S1491" s="40" t="s">
        <v>9</v>
      </c>
      <c r="T1491" s="40" t="s">
        <v>101</v>
      </c>
      <c r="U1491" s="40" t="s">
        <v>103</v>
      </c>
      <c r="V1491" s="40" t="s">
        <v>104</v>
      </c>
      <c r="W1491" s="40" t="s">
        <v>100</v>
      </c>
      <c r="X1491" s="40" t="s">
        <v>102</v>
      </c>
      <c r="Y1491" s="40" t="s">
        <v>105</v>
      </c>
      <c r="Z1491" s="40">
        <v>308</v>
      </c>
      <c r="AA1491" s="40">
        <v>440.44</v>
      </c>
    </row>
    <row r="1492" spans="17:27" ht="18" customHeight="1" x14ac:dyDescent="0.25">
      <c r="Q1492" s="40" t="s">
        <v>99</v>
      </c>
      <c r="R1492" s="40">
        <v>2021</v>
      </c>
      <c r="S1492" s="40" t="s">
        <v>9</v>
      </c>
      <c r="T1492" s="40" t="s">
        <v>101</v>
      </c>
      <c r="U1492" s="40" t="s">
        <v>103</v>
      </c>
      <c r="V1492" s="40" t="s">
        <v>104</v>
      </c>
      <c r="W1492" s="40" t="s">
        <v>100</v>
      </c>
      <c r="X1492" s="40" t="s">
        <v>102</v>
      </c>
      <c r="Y1492" s="40" t="s">
        <v>105</v>
      </c>
      <c r="Z1492" s="40">
        <v>356</v>
      </c>
      <c r="AA1492" s="40">
        <v>509.08</v>
      </c>
    </row>
    <row r="1493" spans="17:27" ht="18" customHeight="1" x14ac:dyDescent="0.25">
      <c r="Q1493" s="40" t="s">
        <v>95</v>
      </c>
      <c r="R1493" s="40">
        <v>2021</v>
      </c>
      <c r="S1493" s="40" t="s">
        <v>9</v>
      </c>
      <c r="T1493" s="40" t="s">
        <v>101</v>
      </c>
      <c r="U1493" s="40" t="s">
        <v>103</v>
      </c>
      <c r="V1493" s="40" t="s">
        <v>104</v>
      </c>
      <c r="W1493" s="40" t="s">
        <v>100</v>
      </c>
      <c r="X1493" s="40" t="s">
        <v>102</v>
      </c>
      <c r="Y1493" s="40" t="s">
        <v>105</v>
      </c>
      <c r="Z1493" s="40">
        <v>310</v>
      </c>
      <c r="AA1493" s="40">
        <v>443.3</v>
      </c>
    </row>
    <row r="1494" spans="17:27" ht="18" customHeight="1" x14ac:dyDescent="0.25">
      <c r="Q1494" s="40" t="s">
        <v>88</v>
      </c>
      <c r="R1494" s="40">
        <v>2021</v>
      </c>
      <c r="S1494" s="40" t="s">
        <v>9</v>
      </c>
      <c r="T1494" s="40" t="s">
        <v>101</v>
      </c>
      <c r="U1494" s="40" t="s">
        <v>103</v>
      </c>
      <c r="V1494" s="40" t="s">
        <v>104</v>
      </c>
      <c r="W1494" s="40" t="s">
        <v>100</v>
      </c>
      <c r="X1494" s="40" t="s">
        <v>102</v>
      </c>
      <c r="Y1494" s="40" t="s">
        <v>105</v>
      </c>
      <c r="Z1494" s="40">
        <v>358</v>
      </c>
      <c r="AA1494" s="40">
        <v>511.94</v>
      </c>
    </row>
    <row r="1495" spans="17:27" ht="18" customHeight="1" x14ac:dyDescent="0.25">
      <c r="Q1495" s="40" t="s">
        <v>88</v>
      </c>
      <c r="R1495" s="40">
        <v>2021</v>
      </c>
      <c r="S1495" s="40" t="s">
        <v>9</v>
      </c>
      <c r="T1495" s="40" t="s">
        <v>101</v>
      </c>
      <c r="U1495" s="40" t="s">
        <v>103</v>
      </c>
      <c r="V1495" s="40" t="s">
        <v>104</v>
      </c>
      <c r="W1495" s="40" t="s">
        <v>100</v>
      </c>
      <c r="X1495" s="40" t="s">
        <v>102</v>
      </c>
      <c r="Y1495" s="40" t="s">
        <v>105</v>
      </c>
      <c r="Z1495" s="40">
        <v>828</v>
      </c>
      <c r="AA1495" s="40">
        <v>1184.04</v>
      </c>
    </row>
    <row r="1496" spans="17:27" ht="18" customHeight="1" x14ac:dyDescent="0.25">
      <c r="Q1496" s="40" t="s">
        <v>98</v>
      </c>
      <c r="R1496" s="40">
        <v>2021</v>
      </c>
      <c r="S1496" s="40" t="s">
        <v>9</v>
      </c>
      <c r="T1496" s="40" t="s">
        <v>101</v>
      </c>
      <c r="U1496" s="40" t="s">
        <v>103</v>
      </c>
      <c r="V1496" s="40" t="s">
        <v>104</v>
      </c>
      <c r="W1496" s="40" t="s">
        <v>100</v>
      </c>
      <c r="X1496" s="40" t="s">
        <v>102</v>
      </c>
      <c r="Y1496" s="40" t="s">
        <v>105</v>
      </c>
      <c r="Z1496" s="40">
        <v>915</v>
      </c>
      <c r="AA1496" s="40">
        <v>1308.45</v>
      </c>
    </row>
    <row r="1497" spans="17:27" ht="18" customHeight="1" x14ac:dyDescent="0.25">
      <c r="Q1497" s="40" t="s">
        <v>95</v>
      </c>
      <c r="R1497" s="40">
        <v>2021</v>
      </c>
      <c r="S1497" s="40" t="s">
        <v>9</v>
      </c>
      <c r="T1497" s="40" t="s">
        <v>101</v>
      </c>
      <c r="U1497" s="40" t="s">
        <v>103</v>
      </c>
      <c r="V1497" s="40" t="s">
        <v>104</v>
      </c>
      <c r="W1497" s="40" t="s">
        <v>100</v>
      </c>
      <c r="X1497" s="40" t="s">
        <v>102</v>
      </c>
      <c r="Y1497" s="40" t="s">
        <v>105</v>
      </c>
      <c r="Z1497" s="40">
        <v>916</v>
      </c>
      <c r="AA1497" s="40">
        <v>1309.8800000000001</v>
      </c>
    </row>
    <row r="1498" spans="17:27" ht="18" customHeight="1" x14ac:dyDescent="0.25">
      <c r="Q1498" s="40" t="s">
        <v>95</v>
      </c>
      <c r="R1498" s="40">
        <v>2021</v>
      </c>
      <c r="S1498" s="40" t="s">
        <v>9</v>
      </c>
      <c r="T1498" s="40" t="s">
        <v>101</v>
      </c>
      <c r="U1498" s="40" t="s">
        <v>103</v>
      </c>
      <c r="V1498" s="40" t="s">
        <v>104</v>
      </c>
      <c r="W1498" s="40" t="s">
        <v>100</v>
      </c>
      <c r="X1498" s="40" t="s">
        <v>102</v>
      </c>
      <c r="Y1498" s="40" t="s">
        <v>105</v>
      </c>
      <c r="Z1498" s="40">
        <v>917</v>
      </c>
      <c r="AA1498" s="40">
        <v>1311.31</v>
      </c>
    </row>
    <row r="1499" spans="17:27" ht="18" customHeight="1" x14ac:dyDescent="0.25">
      <c r="Q1499" s="40" t="s">
        <v>95</v>
      </c>
      <c r="R1499" s="40">
        <v>2021</v>
      </c>
      <c r="S1499" s="40" t="s">
        <v>9</v>
      </c>
      <c r="T1499" s="40" t="s">
        <v>101</v>
      </c>
      <c r="U1499" s="40" t="s">
        <v>103</v>
      </c>
      <c r="V1499" s="40" t="s">
        <v>104</v>
      </c>
      <c r="W1499" s="40" t="s">
        <v>100</v>
      </c>
      <c r="X1499" s="40" t="s">
        <v>102</v>
      </c>
      <c r="Y1499" s="40" t="s">
        <v>105</v>
      </c>
      <c r="Z1499" s="40">
        <v>868</v>
      </c>
      <c r="AA1499" s="40">
        <v>526.24</v>
      </c>
    </row>
    <row r="1500" spans="17:27" ht="18" customHeight="1" x14ac:dyDescent="0.25">
      <c r="Q1500" s="40" t="s">
        <v>97</v>
      </c>
      <c r="R1500" s="40">
        <v>2021</v>
      </c>
      <c r="S1500" s="40" t="s">
        <v>9</v>
      </c>
      <c r="T1500" s="40" t="s">
        <v>101</v>
      </c>
      <c r="U1500" s="40" t="s">
        <v>103</v>
      </c>
      <c r="V1500" s="40" t="s">
        <v>104</v>
      </c>
      <c r="W1500" s="40" t="s">
        <v>100</v>
      </c>
      <c r="X1500" s="40" t="s">
        <v>102</v>
      </c>
      <c r="Y1500" s="40" t="s">
        <v>105</v>
      </c>
      <c r="Z1500" s="40">
        <v>357</v>
      </c>
      <c r="AA1500" s="40">
        <v>526.24</v>
      </c>
    </row>
    <row r="1501" spans="17:27" ht="18" customHeight="1" x14ac:dyDescent="0.25">
      <c r="Q1501" s="40" t="s">
        <v>88</v>
      </c>
      <c r="R1501" s="40">
        <v>2021</v>
      </c>
      <c r="S1501" s="40" t="s">
        <v>9</v>
      </c>
      <c r="T1501" s="40" t="s">
        <v>101</v>
      </c>
      <c r="U1501" s="40" t="s">
        <v>103</v>
      </c>
      <c r="V1501" s="40" t="s">
        <v>104</v>
      </c>
      <c r="W1501" s="40" t="s">
        <v>100</v>
      </c>
      <c r="X1501" s="40" t="s">
        <v>102</v>
      </c>
      <c r="Y1501" s="40" t="s">
        <v>105</v>
      </c>
      <c r="Z1501" s="40">
        <v>279</v>
      </c>
      <c r="AA1501" s="40">
        <v>398.97</v>
      </c>
    </row>
    <row r="1502" spans="17:27" ht="18" customHeight="1" x14ac:dyDescent="0.25">
      <c r="Q1502" s="40" t="s">
        <v>95</v>
      </c>
      <c r="R1502" s="40">
        <v>2021</v>
      </c>
      <c r="S1502" s="40" t="s">
        <v>9</v>
      </c>
      <c r="T1502" s="40" t="s">
        <v>101</v>
      </c>
      <c r="U1502" s="40" t="s">
        <v>103</v>
      </c>
      <c r="V1502" s="40" t="s">
        <v>104</v>
      </c>
      <c r="W1502" s="40" t="s">
        <v>100</v>
      </c>
      <c r="X1502" s="40" t="s">
        <v>102</v>
      </c>
      <c r="Y1502" s="40" t="s">
        <v>105</v>
      </c>
      <c r="Z1502" s="40">
        <v>273</v>
      </c>
      <c r="AA1502" s="40">
        <v>390.39</v>
      </c>
    </row>
    <row r="1503" spans="17:27" ht="18" customHeight="1" x14ac:dyDescent="0.25">
      <c r="Q1503" s="40" t="s">
        <v>95</v>
      </c>
      <c r="R1503" s="40">
        <v>2021</v>
      </c>
      <c r="S1503" s="40" t="s">
        <v>9</v>
      </c>
      <c r="T1503" s="40" t="s">
        <v>101</v>
      </c>
      <c r="U1503" s="40" t="s">
        <v>103</v>
      </c>
      <c r="V1503" s="40" t="s">
        <v>104</v>
      </c>
      <c r="W1503" s="40" t="s">
        <v>100</v>
      </c>
      <c r="X1503" s="40" t="s">
        <v>102</v>
      </c>
      <c r="Y1503" s="40" t="s">
        <v>105</v>
      </c>
      <c r="Z1503" s="40">
        <v>267</v>
      </c>
      <c r="AA1503" s="40">
        <v>381.81</v>
      </c>
    </row>
    <row r="1504" spans="17:27" ht="18" customHeight="1" x14ac:dyDescent="0.25">
      <c r="Q1504" s="40" t="s">
        <v>98</v>
      </c>
      <c r="R1504" s="40">
        <v>2021</v>
      </c>
      <c r="S1504" s="40" t="s">
        <v>9</v>
      </c>
      <c r="T1504" s="40" t="s">
        <v>101</v>
      </c>
      <c r="U1504" s="40" t="s">
        <v>103</v>
      </c>
      <c r="V1504" s="40" t="s">
        <v>104</v>
      </c>
      <c r="W1504" s="40" t="s">
        <v>100</v>
      </c>
      <c r="X1504" s="40" t="s">
        <v>102</v>
      </c>
      <c r="Y1504" s="40" t="s">
        <v>105</v>
      </c>
      <c r="Z1504" s="40">
        <v>313</v>
      </c>
      <c r="AA1504" s="40">
        <v>447.59000000000003</v>
      </c>
    </row>
    <row r="1505" spans="17:27" ht="18" customHeight="1" x14ac:dyDescent="0.25">
      <c r="Q1505" s="40" t="s">
        <v>88</v>
      </c>
      <c r="R1505" s="40">
        <v>2021</v>
      </c>
      <c r="S1505" s="40" t="s">
        <v>9</v>
      </c>
      <c r="T1505" s="40" t="s">
        <v>101</v>
      </c>
      <c r="U1505" s="40" t="s">
        <v>103</v>
      </c>
      <c r="V1505" s="40" t="s">
        <v>104</v>
      </c>
      <c r="W1505" s="40" t="s">
        <v>100</v>
      </c>
      <c r="X1505" s="40" t="s">
        <v>102</v>
      </c>
      <c r="Y1505" s="40" t="s">
        <v>105</v>
      </c>
      <c r="Z1505" s="40">
        <v>355</v>
      </c>
      <c r="AA1505" s="40">
        <v>507.65</v>
      </c>
    </row>
    <row r="1506" spans="17:27" ht="18" customHeight="1" x14ac:dyDescent="0.25">
      <c r="Q1506" s="40" t="s">
        <v>95</v>
      </c>
      <c r="R1506" s="40">
        <v>2021</v>
      </c>
      <c r="S1506" s="40" t="s">
        <v>9</v>
      </c>
      <c r="T1506" s="40" t="s">
        <v>101</v>
      </c>
      <c r="U1506" s="40" t="s">
        <v>103</v>
      </c>
      <c r="V1506" s="40" t="s">
        <v>104</v>
      </c>
      <c r="W1506" s="40" t="s">
        <v>100</v>
      </c>
      <c r="X1506" s="40" t="s">
        <v>102</v>
      </c>
      <c r="Y1506" s="40" t="s">
        <v>105</v>
      </c>
      <c r="Z1506" s="40">
        <v>837</v>
      </c>
      <c r="AA1506" s="40">
        <v>1196.9099999999999</v>
      </c>
    </row>
    <row r="1507" spans="17:27" ht="18" customHeight="1" x14ac:dyDescent="0.25">
      <c r="Q1507" s="40" t="s">
        <v>95</v>
      </c>
      <c r="R1507" s="40">
        <v>2021</v>
      </c>
      <c r="S1507" s="40" t="s">
        <v>9</v>
      </c>
      <c r="T1507" s="40" t="s">
        <v>101</v>
      </c>
      <c r="U1507" s="40" t="s">
        <v>103</v>
      </c>
      <c r="V1507" s="40" t="s">
        <v>104</v>
      </c>
      <c r="W1507" s="40" t="s">
        <v>100</v>
      </c>
      <c r="X1507" s="40" t="s">
        <v>102</v>
      </c>
      <c r="Y1507" s="40" t="s">
        <v>105</v>
      </c>
      <c r="Z1507" s="40">
        <v>870</v>
      </c>
      <c r="AA1507" s="40">
        <v>1244.0999999999999</v>
      </c>
    </row>
    <row r="1508" spans="17:27" ht="18" customHeight="1" x14ac:dyDescent="0.25">
      <c r="Q1508" s="40" t="s">
        <v>88</v>
      </c>
      <c r="R1508" s="40">
        <v>2021</v>
      </c>
      <c r="S1508" s="40" t="s">
        <v>8</v>
      </c>
      <c r="T1508" s="40" t="s">
        <v>101</v>
      </c>
      <c r="U1508" s="40" t="s">
        <v>103</v>
      </c>
      <c r="V1508" s="40" t="s">
        <v>104</v>
      </c>
      <c r="W1508" s="40" t="s">
        <v>100</v>
      </c>
      <c r="X1508" s="40" t="s">
        <v>102</v>
      </c>
      <c r="Y1508" s="40" t="s">
        <v>105</v>
      </c>
      <c r="Z1508" s="40">
        <v>314</v>
      </c>
      <c r="AA1508" s="40">
        <v>449.02</v>
      </c>
    </row>
    <row r="1509" spans="17:27" ht="18" customHeight="1" x14ac:dyDescent="0.25">
      <c r="Q1509" s="40" t="s">
        <v>97</v>
      </c>
      <c r="R1509" s="40">
        <v>2021</v>
      </c>
      <c r="S1509" s="40" t="s">
        <v>8</v>
      </c>
      <c r="T1509" s="40" t="s">
        <v>101</v>
      </c>
      <c r="U1509" s="40" t="s">
        <v>103</v>
      </c>
      <c r="V1509" s="40" t="s">
        <v>104</v>
      </c>
      <c r="W1509" s="40" t="s">
        <v>100</v>
      </c>
      <c r="X1509" s="40" t="s">
        <v>102</v>
      </c>
      <c r="Y1509" s="40" t="s">
        <v>105</v>
      </c>
      <c r="Z1509" s="40">
        <v>362</v>
      </c>
      <c r="AA1509" s="40">
        <v>517.66</v>
      </c>
    </row>
    <row r="1510" spans="17:27" ht="18" customHeight="1" x14ac:dyDescent="0.25">
      <c r="Q1510" s="40" t="s">
        <v>88</v>
      </c>
      <c r="R1510" s="40">
        <v>2021</v>
      </c>
      <c r="S1510" s="40" t="s">
        <v>8</v>
      </c>
      <c r="T1510" s="40" t="s">
        <v>101</v>
      </c>
      <c r="U1510" s="40" t="s">
        <v>103</v>
      </c>
      <c r="V1510" s="40" t="s">
        <v>104</v>
      </c>
      <c r="W1510" s="40" t="s">
        <v>100</v>
      </c>
      <c r="X1510" s="40" t="s">
        <v>102</v>
      </c>
      <c r="Y1510" s="40" t="s">
        <v>105</v>
      </c>
      <c r="Z1510" s="40">
        <v>290</v>
      </c>
      <c r="AA1510" s="40">
        <v>414.7</v>
      </c>
    </row>
    <row r="1511" spans="17:27" ht="18" customHeight="1" x14ac:dyDescent="0.25">
      <c r="Q1511" s="40" t="s">
        <v>88</v>
      </c>
      <c r="R1511" s="40">
        <v>2021</v>
      </c>
      <c r="S1511" s="40" t="s">
        <v>8</v>
      </c>
      <c r="T1511" s="40" t="s">
        <v>101</v>
      </c>
      <c r="U1511" s="40" t="s">
        <v>103</v>
      </c>
      <c r="V1511" s="40" t="s">
        <v>104</v>
      </c>
      <c r="W1511" s="40" t="s">
        <v>100</v>
      </c>
      <c r="X1511" s="40" t="s">
        <v>102</v>
      </c>
      <c r="Y1511" s="40" t="s">
        <v>105</v>
      </c>
      <c r="Z1511" s="40">
        <v>316</v>
      </c>
      <c r="AA1511" s="40">
        <v>451.88</v>
      </c>
    </row>
    <row r="1512" spans="17:27" ht="18" customHeight="1" x14ac:dyDescent="0.25">
      <c r="Q1512" s="40" t="s">
        <v>95</v>
      </c>
      <c r="R1512" s="40">
        <v>2021</v>
      </c>
      <c r="S1512" s="40" t="s">
        <v>8</v>
      </c>
      <c r="T1512" s="40" t="s">
        <v>101</v>
      </c>
      <c r="U1512" s="40" t="s">
        <v>103</v>
      </c>
      <c r="V1512" s="40" t="s">
        <v>104</v>
      </c>
      <c r="W1512" s="40" t="s">
        <v>100</v>
      </c>
      <c r="X1512" s="40" t="s">
        <v>102</v>
      </c>
      <c r="Y1512" s="40" t="s">
        <v>105</v>
      </c>
      <c r="Z1512" s="40">
        <v>364</v>
      </c>
      <c r="AA1512" s="40">
        <v>520.52</v>
      </c>
    </row>
    <row r="1513" spans="17:27" ht="18" customHeight="1" x14ac:dyDescent="0.25">
      <c r="Q1513" s="40" t="s">
        <v>95</v>
      </c>
      <c r="R1513" s="40">
        <v>2021</v>
      </c>
      <c r="S1513" s="40" t="s">
        <v>8</v>
      </c>
      <c r="T1513" s="40" t="s">
        <v>101</v>
      </c>
      <c r="U1513" s="40" t="s">
        <v>103</v>
      </c>
      <c r="V1513" s="40" t="s">
        <v>104</v>
      </c>
      <c r="W1513" s="40" t="s">
        <v>100</v>
      </c>
      <c r="X1513" s="40" t="s">
        <v>102</v>
      </c>
      <c r="Y1513" s="40" t="s">
        <v>105</v>
      </c>
      <c r="Z1513" s="40">
        <v>827</v>
      </c>
      <c r="AA1513" s="40">
        <v>1182.6100000000001</v>
      </c>
    </row>
    <row r="1514" spans="17:27" ht="18" customHeight="1" x14ac:dyDescent="0.25">
      <c r="Q1514" s="40" t="s">
        <v>88</v>
      </c>
      <c r="R1514" s="40">
        <v>2021</v>
      </c>
      <c r="S1514" s="40" t="s">
        <v>8</v>
      </c>
      <c r="T1514" s="40" t="s">
        <v>101</v>
      </c>
      <c r="U1514" s="40" t="s">
        <v>103</v>
      </c>
      <c r="V1514" s="40" t="s">
        <v>104</v>
      </c>
      <c r="W1514" s="40" t="s">
        <v>100</v>
      </c>
      <c r="X1514" s="40" t="s">
        <v>102</v>
      </c>
      <c r="Y1514" s="40" t="s">
        <v>105</v>
      </c>
      <c r="Z1514" s="40">
        <v>861</v>
      </c>
      <c r="AA1514" s="40">
        <v>1231.23</v>
      </c>
    </row>
    <row r="1515" spans="17:27" ht="18" customHeight="1" x14ac:dyDescent="0.25">
      <c r="Q1515" s="40" t="s">
        <v>88</v>
      </c>
      <c r="R1515" s="40">
        <v>2021</v>
      </c>
      <c r="S1515" s="40" t="s">
        <v>8</v>
      </c>
      <c r="T1515" s="40" t="s">
        <v>101</v>
      </c>
      <c r="U1515" s="40" t="s">
        <v>103</v>
      </c>
      <c r="V1515" s="40" t="s">
        <v>104</v>
      </c>
      <c r="W1515" s="40" t="s">
        <v>100</v>
      </c>
      <c r="X1515" s="40" t="s">
        <v>102</v>
      </c>
      <c r="Y1515" s="40" t="s">
        <v>105</v>
      </c>
      <c r="Z1515" s="40">
        <v>914</v>
      </c>
      <c r="AA1515" s="40">
        <v>1307.02</v>
      </c>
    </row>
    <row r="1516" spans="17:27" ht="18" customHeight="1" x14ac:dyDescent="0.25">
      <c r="Q1516" s="40" t="s">
        <v>88</v>
      </c>
      <c r="R1516" s="40">
        <v>2021</v>
      </c>
      <c r="S1516" s="40" t="s">
        <v>8</v>
      </c>
      <c r="T1516" s="40" t="s">
        <v>101</v>
      </c>
      <c r="U1516" s="40" t="s">
        <v>103</v>
      </c>
      <c r="V1516" s="40" t="s">
        <v>104</v>
      </c>
      <c r="W1516" s="40" t="s">
        <v>100</v>
      </c>
      <c r="X1516" s="40" t="s">
        <v>102</v>
      </c>
      <c r="Y1516" s="40" t="s">
        <v>105</v>
      </c>
      <c r="Z1516" s="40">
        <v>867</v>
      </c>
      <c r="AA1516" s="40">
        <v>526.24</v>
      </c>
    </row>
    <row r="1517" spans="17:27" ht="18" customHeight="1" x14ac:dyDescent="0.25">
      <c r="Q1517" s="40" t="s">
        <v>95</v>
      </c>
      <c r="R1517" s="40">
        <v>2021</v>
      </c>
      <c r="S1517" s="40" t="s">
        <v>8</v>
      </c>
      <c r="T1517" s="40" t="s">
        <v>101</v>
      </c>
      <c r="U1517" s="40" t="s">
        <v>103</v>
      </c>
      <c r="V1517" s="40" t="s">
        <v>104</v>
      </c>
      <c r="W1517" s="40" t="s">
        <v>100</v>
      </c>
      <c r="X1517" s="40" t="s">
        <v>102</v>
      </c>
      <c r="Y1517" s="40" t="s">
        <v>105</v>
      </c>
      <c r="Z1517" s="40">
        <v>363</v>
      </c>
      <c r="AA1517" s="40">
        <v>526.24</v>
      </c>
    </row>
    <row r="1518" spans="17:27" ht="18" customHeight="1" x14ac:dyDescent="0.25">
      <c r="Q1518" s="40" t="s">
        <v>95</v>
      </c>
      <c r="R1518" s="40">
        <v>2021</v>
      </c>
      <c r="S1518" s="40" t="s">
        <v>8</v>
      </c>
      <c r="T1518" s="40" t="s">
        <v>101</v>
      </c>
      <c r="U1518" s="40" t="s">
        <v>103</v>
      </c>
      <c r="V1518" s="40" t="s">
        <v>104</v>
      </c>
      <c r="W1518" s="40" t="s">
        <v>100</v>
      </c>
      <c r="X1518" s="40" t="s">
        <v>102</v>
      </c>
      <c r="Y1518" s="40" t="s">
        <v>105</v>
      </c>
      <c r="Z1518" s="40">
        <v>291</v>
      </c>
      <c r="AA1518" s="40">
        <v>416.13</v>
      </c>
    </row>
    <row r="1519" spans="17:27" ht="18" customHeight="1" x14ac:dyDescent="0.25">
      <c r="Q1519" s="40" t="s">
        <v>88</v>
      </c>
      <c r="R1519" s="40">
        <v>2021</v>
      </c>
      <c r="S1519" s="40" t="s">
        <v>8</v>
      </c>
      <c r="T1519" s="40" t="s">
        <v>101</v>
      </c>
      <c r="U1519" s="40" t="s">
        <v>103</v>
      </c>
      <c r="V1519" s="40" t="s">
        <v>104</v>
      </c>
      <c r="W1519" s="40" t="s">
        <v>100</v>
      </c>
      <c r="X1519" s="40" t="s">
        <v>102</v>
      </c>
      <c r="Y1519" s="40" t="s">
        <v>105</v>
      </c>
      <c r="Z1519" s="40">
        <v>285</v>
      </c>
      <c r="AA1519" s="40">
        <v>407.55</v>
      </c>
    </row>
    <row r="1520" spans="17:27" ht="18" customHeight="1" x14ac:dyDescent="0.25">
      <c r="Q1520" s="40" t="s">
        <v>88</v>
      </c>
      <c r="R1520" s="40">
        <v>2021</v>
      </c>
      <c r="S1520" s="40" t="s">
        <v>8</v>
      </c>
      <c r="T1520" s="40" t="s">
        <v>101</v>
      </c>
      <c r="U1520" s="40" t="s">
        <v>103</v>
      </c>
      <c r="V1520" s="40" t="s">
        <v>104</v>
      </c>
      <c r="W1520" s="40" t="s">
        <v>100</v>
      </c>
      <c r="X1520" s="40" t="s">
        <v>102</v>
      </c>
      <c r="Y1520" s="40" t="s">
        <v>105</v>
      </c>
      <c r="Z1520" s="40">
        <v>361</v>
      </c>
      <c r="AA1520" s="40">
        <v>516.23</v>
      </c>
    </row>
    <row r="1521" spans="17:27" ht="18" customHeight="1" x14ac:dyDescent="0.25">
      <c r="Q1521" s="40" t="s">
        <v>88</v>
      </c>
      <c r="R1521" s="40">
        <v>2021</v>
      </c>
      <c r="S1521" s="40" t="s">
        <v>8</v>
      </c>
      <c r="T1521" s="40" t="s">
        <v>101</v>
      </c>
      <c r="U1521" s="40" t="s">
        <v>103</v>
      </c>
      <c r="V1521" s="40" t="s">
        <v>104</v>
      </c>
      <c r="W1521" s="40" t="s">
        <v>100</v>
      </c>
      <c r="X1521" s="40" t="s">
        <v>102</v>
      </c>
      <c r="Y1521" s="40" t="s">
        <v>105</v>
      </c>
      <c r="Z1521" s="40">
        <v>289</v>
      </c>
      <c r="AA1521" s="40">
        <v>413.27</v>
      </c>
    </row>
    <row r="1522" spans="17:27" ht="18" customHeight="1" x14ac:dyDescent="0.25">
      <c r="Q1522" s="40" t="s">
        <v>88</v>
      </c>
      <c r="R1522" s="40">
        <v>2021</v>
      </c>
      <c r="S1522" s="40" t="s">
        <v>8</v>
      </c>
      <c r="T1522" s="40" t="s">
        <v>101</v>
      </c>
      <c r="U1522" s="40" t="s">
        <v>103</v>
      </c>
      <c r="V1522" s="40" t="s">
        <v>104</v>
      </c>
      <c r="W1522" s="40" t="s">
        <v>100</v>
      </c>
      <c r="X1522" s="40" t="s">
        <v>102</v>
      </c>
      <c r="Y1522" s="40" t="s">
        <v>105</v>
      </c>
      <c r="Z1522" s="40">
        <v>836</v>
      </c>
      <c r="AA1522" s="40">
        <v>1195.48</v>
      </c>
    </row>
    <row r="1523" spans="17:27" ht="18" customHeight="1" x14ac:dyDescent="0.25">
      <c r="Q1523" s="40" t="s">
        <v>88</v>
      </c>
      <c r="R1523" s="40">
        <v>2021</v>
      </c>
      <c r="S1523" s="40" t="s">
        <v>8</v>
      </c>
      <c r="T1523" s="40" t="s">
        <v>101</v>
      </c>
      <c r="U1523" s="40" t="s">
        <v>103</v>
      </c>
      <c r="V1523" s="40" t="s">
        <v>104</v>
      </c>
      <c r="W1523" s="40" t="s">
        <v>100</v>
      </c>
      <c r="X1523" s="40" t="s">
        <v>102</v>
      </c>
      <c r="Y1523" s="40" t="s">
        <v>105</v>
      </c>
      <c r="Z1523" s="40">
        <v>869</v>
      </c>
      <c r="AA1523" s="40">
        <v>1242.67</v>
      </c>
    </row>
    <row r="1524" spans="17:27" ht="18" customHeight="1" x14ac:dyDescent="0.25">
      <c r="Q1524" s="40" t="s">
        <v>97</v>
      </c>
      <c r="R1524" s="40">
        <v>2021</v>
      </c>
      <c r="S1524" s="40" t="s">
        <v>7</v>
      </c>
      <c r="T1524" s="40" t="s">
        <v>89</v>
      </c>
      <c r="U1524" s="40" t="s">
        <v>103</v>
      </c>
      <c r="V1524" s="40" t="s">
        <v>104</v>
      </c>
      <c r="W1524" s="40" t="s">
        <v>92</v>
      </c>
      <c r="X1524" s="40" t="s">
        <v>102</v>
      </c>
      <c r="Y1524" s="40" t="s">
        <v>94</v>
      </c>
      <c r="Z1524" s="40">
        <v>340</v>
      </c>
      <c r="AA1524" s="40">
        <v>486.2</v>
      </c>
    </row>
    <row r="1525" spans="17:27" ht="18" customHeight="1" x14ac:dyDescent="0.25">
      <c r="Q1525" s="40" t="s">
        <v>95</v>
      </c>
      <c r="R1525" s="40">
        <v>2021</v>
      </c>
      <c r="S1525" s="40" t="s">
        <v>7</v>
      </c>
      <c r="T1525" s="40" t="s">
        <v>89</v>
      </c>
      <c r="U1525" s="40" t="s">
        <v>103</v>
      </c>
      <c r="V1525" s="40" t="s">
        <v>104</v>
      </c>
      <c r="W1525" s="40" t="s">
        <v>92</v>
      </c>
      <c r="X1525" s="40" t="s">
        <v>102</v>
      </c>
      <c r="Y1525" s="40" t="s">
        <v>94</v>
      </c>
      <c r="Z1525" s="40">
        <v>334</v>
      </c>
      <c r="AA1525" s="40">
        <v>477.62</v>
      </c>
    </row>
    <row r="1526" spans="17:27" ht="18" customHeight="1" x14ac:dyDescent="0.25">
      <c r="Q1526" s="40" t="s">
        <v>95</v>
      </c>
      <c r="R1526" s="40">
        <v>2021</v>
      </c>
      <c r="S1526" s="40" t="s">
        <v>7</v>
      </c>
      <c r="T1526" s="40" t="s">
        <v>89</v>
      </c>
      <c r="U1526" s="40" t="s">
        <v>103</v>
      </c>
      <c r="V1526" s="40" t="s">
        <v>104</v>
      </c>
      <c r="W1526" s="40" t="s">
        <v>92</v>
      </c>
      <c r="X1526" s="40" t="s">
        <v>102</v>
      </c>
      <c r="Y1526" s="40" t="s">
        <v>94</v>
      </c>
      <c r="Z1526" s="40">
        <v>337</v>
      </c>
      <c r="AA1526" s="40">
        <v>481.90999999999997</v>
      </c>
    </row>
    <row r="1527" spans="17:27" ht="18" customHeight="1" x14ac:dyDescent="0.25">
      <c r="Q1527" s="40" t="s">
        <v>97</v>
      </c>
      <c r="R1527" s="40">
        <v>2021</v>
      </c>
      <c r="S1527" s="40" t="s">
        <v>7</v>
      </c>
      <c r="T1527" s="40" t="s">
        <v>89</v>
      </c>
      <c r="U1527" s="40" t="s">
        <v>103</v>
      </c>
      <c r="V1527" s="40" t="s">
        <v>104</v>
      </c>
      <c r="W1527" s="40" t="s">
        <v>92</v>
      </c>
      <c r="X1527" s="40" t="s">
        <v>102</v>
      </c>
      <c r="Y1527" s="40" t="s">
        <v>94</v>
      </c>
      <c r="Z1527" s="40">
        <v>331</v>
      </c>
      <c r="AA1527" s="40">
        <v>473.33</v>
      </c>
    </row>
    <row r="1528" spans="17:27" ht="18" customHeight="1" x14ac:dyDescent="0.25">
      <c r="Q1528" s="40" t="s">
        <v>88</v>
      </c>
      <c r="R1528" s="40">
        <v>2021</v>
      </c>
      <c r="S1528" s="40" t="s">
        <v>8</v>
      </c>
      <c r="T1528" s="40" t="s">
        <v>89</v>
      </c>
      <c r="U1528" s="40" t="s">
        <v>103</v>
      </c>
      <c r="V1528" s="40" t="s">
        <v>104</v>
      </c>
      <c r="W1528" s="40" t="s">
        <v>92</v>
      </c>
      <c r="X1528" s="40" t="s">
        <v>102</v>
      </c>
      <c r="Y1528" s="40" t="s">
        <v>94</v>
      </c>
      <c r="Z1528" s="40">
        <v>328</v>
      </c>
      <c r="AA1528" s="40">
        <v>469.03999999999996</v>
      </c>
    </row>
    <row r="1529" spans="17:27" ht="18" customHeight="1" x14ac:dyDescent="0.25">
      <c r="Q1529" s="40" t="s">
        <v>95</v>
      </c>
      <c r="R1529" s="40">
        <v>2021</v>
      </c>
      <c r="S1529" s="40" t="s">
        <v>8</v>
      </c>
      <c r="T1529" s="40" t="s">
        <v>89</v>
      </c>
      <c r="U1529" s="40" t="s">
        <v>103</v>
      </c>
      <c r="V1529" s="40" t="s">
        <v>104</v>
      </c>
      <c r="W1529" s="40" t="s">
        <v>92</v>
      </c>
      <c r="X1529" s="40" t="s">
        <v>102</v>
      </c>
      <c r="Y1529" s="40" t="s">
        <v>94</v>
      </c>
      <c r="Z1529" s="40">
        <v>322</v>
      </c>
      <c r="AA1529" s="40">
        <v>460.46000000000004</v>
      </c>
    </row>
    <row r="1530" spans="17:27" ht="18" customHeight="1" x14ac:dyDescent="0.25">
      <c r="Q1530" s="40" t="s">
        <v>88</v>
      </c>
      <c r="R1530" s="40">
        <v>2021</v>
      </c>
      <c r="S1530" s="40" t="s">
        <v>8</v>
      </c>
      <c r="T1530" s="40" t="s">
        <v>89</v>
      </c>
      <c r="U1530" s="40" t="s">
        <v>103</v>
      </c>
      <c r="V1530" s="40" t="s">
        <v>104</v>
      </c>
      <c r="W1530" s="40" t="s">
        <v>92</v>
      </c>
      <c r="X1530" s="40" t="s">
        <v>102</v>
      </c>
      <c r="Y1530" s="40" t="s">
        <v>94</v>
      </c>
      <c r="Z1530" s="40">
        <v>316</v>
      </c>
      <c r="AA1530" s="40">
        <v>451.88</v>
      </c>
    </row>
    <row r="1531" spans="17:27" ht="18" customHeight="1" x14ac:dyDescent="0.25">
      <c r="Q1531" s="40" t="s">
        <v>95</v>
      </c>
      <c r="R1531" s="40">
        <v>2021</v>
      </c>
      <c r="S1531" s="40" t="s">
        <v>8</v>
      </c>
      <c r="T1531" s="40" t="s">
        <v>89</v>
      </c>
      <c r="U1531" s="40" t="s">
        <v>103</v>
      </c>
      <c r="V1531" s="40" t="s">
        <v>104</v>
      </c>
      <c r="W1531" s="40" t="s">
        <v>92</v>
      </c>
      <c r="X1531" s="40" t="s">
        <v>102</v>
      </c>
      <c r="Y1531" s="40" t="s">
        <v>94</v>
      </c>
      <c r="Z1531" s="40">
        <v>325</v>
      </c>
      <c r="AA1531" s="40">
        <v>464.75</v>
      </c>
    </row>
    <row r="1532" spans="17:27" ht="18" customHeight="1" x14ac:dyDescent="0.25">
      <c r="Q1532" s="40" t="s">
        <v>97</v>
      </c>
      <c r="R1532" s="40">
        <v>2021</v>
      </c>
      <c r="S1532" s="40" t="s">
        <v>8</v>
      </c>
      <c r="T1532" s="40" t="s">
        <v>89</v>
      </c>
      <c r="U1532" s="40" t="s">
        <v>103</v>
      </c>
      <c r="V1532" s="40" t="s">
        <v>104</v>
      </c>
      <c r="W1532" s="40" t="s">
        <v>92</v>
      </c>
      <c r="X1532" s="40" t="s">
        <v>102</v>
      </c>
      <c r="Y1532" s="40" t="s">
        <v>94</v>
      </c>
      <c r="Z1532" s="40">
        <v>319</v>
      </c>
      <c r="AA1532" s="40">
        <v>456.16999999999996</v>
      </c>
    </row>
    <row r="1533" spans="17:27" ht="18" customHeight="1" x14ac:dyDescent="0.25">
      <c r="Q1533" s="40" t="s">
        <v>88</v>
      </c>
      <c r="R1533" s="40">
        <v>2021</v>
      </c>
      <c r="S1533" s="40" t="s">
        <v>8</v>
      </c>
      <c r="T1533" s="40" t="s">
        <v>89</v>
      </c>
      <c r="U1533" s="40" t="s">
        <v>103</v>
      </c>
      <c r="V1533" s="40" t="s">
        <v>104</v>
      </c>
      <c r="W1533" s="40" t="s">
        <v>92</v>
      </c>
      <c r="X1533" s="40" t="s">
        <v>102</v>
      </c>
      <c r="Y1533" s="40" t="s">
        <v>94</v>
      </c>
      <c r="Z1533" s="40">
        <v>313</v>
      </c>
      <c r="AA1533" s="40">
        <v>447.59000000000003</v>
      </c>
    </row>
    <row r="1534" spans="17:27" ht="18" customHeight="1" x14ac:dyDescent="0.25">
      <c r="Q1534" s="40" t="s">
        <v>97</v>
      </c>
      <c r="R1534" s="40">
        <v>2022</v>
      </c>
      <c r="S1534" s="40" t="s">
        <v>3</v>
      </c>
      <c r="T1534" s="40" t="s">
        <v>89</v>
      </c>
      <c r="U1534" s="40" t="s">
        <v>90</v>
      </c>
      <c r="V1534" s="40" t="s">
        <v>91</v>
      </c>
      <c r="W1534" s="40" t="s">
        <v>100</v>
      </c>
      <c r="X1534" s="40" t="s">
        <v>93</v>
      </c>
      <c r="Y1534" s="40" t="s">
        <v>94</v>
      </c>
      <c r="Z1534" s="40">
        <v>212</v>
      </c>
      <c r="AA1534" s="40">
        <v>303.15999999999997</v>
      </c>
    </row>
    <row r="1535" spans="17:27" ht="18" customHeight="1" x14ac:dyDescent="0.25">
      <c r="Q1535" s="40" t="s">
        <v>95</v>
      </c>
      <c r="R1535" s="40">
        <v>2022</v>
      </c>
      <c r="S1535" s="40" t="s">
        <v>3</v>
      </c>
      <c r="T1535" s="40" t="s">
        <v>89</v>
      </c>
      <c r="U1535" s="40" t="s">
        <v>90</v>
      </c>
      <c r="V1535" s="40" t="s">
        <v>91</v>
      </c>
      <c r="W1535" s="40" t="s">
        <v>100</v>
      </c>
      <c r="X1535" s="40" t="s">
        <v>93</v>
      </c>
      <c r="Y1535" s="40" t="s">
        <v>94</v>
      </c>
      <c r="Z1535" s="40">
        <v>206</v>
      </c>
      <c r="AA1535" s="40">
        <v>294.58</v>
      </c>
    </row>
    <row r="1536" spans="17:27" ht="18" customHeight="1" x14ac:dyDescent="0.25">
      <c r="Q1536" s="40" t="s">
        <v>97</v>
      </c>
      <c r="R1536" s="40">
        <v>2022</v>
      </c>
      <c r="S1536" s="40" t="s">
        <v>3</v>
      </c>
      <c r="T1536" s="40" t="s">
        <v>89</v>
      </c>
      <c r="U1536" s="40" t="s">
        <v>90</v>
      </c>
      <c r="V1536" s="40" t="s">
        <v>91</v>
      </c>
      <c r="W1536" s="40" t="s">
        <v>100</v>
      </c>
      <c r="X1536" s="40" t="s">
        <v>93</v>
      </c>
      <c r="Y1536" s="40" t="s">
        <v>96</v>
      </c>
      <c r="Z1536" s="40">
        <v>216</v>
      </c>
      <c r="AA1536" s="40">
        <v>308.88</v>
      </c>
    </row>
    <row r="1537" spans="17:27" ht="18" customHeight="1" x14ac:dyDescent="0.25">
      <c r="Q1537" s="40" t="s">
        <v>95</v>
      </c>
      <c r="R1537" s="40">
        <v>2022</v>
      </c>
      <c r="S1537" s="40" t="s">
        <v>3</v>
      </c>
      <c r="T1537" s="40" t="s">
        <v>89</v>
      </c>
      <c r="U1537" s="40" t="s">
        <v>90</v>
      </c>
      <c r="V1537" s="40" t="s">
        <v>91</v>
      </c>
      <c r="W1537" s="40" t="s">
        <v>100</v>
      </c>
      <c r="X1537" s="40" t="s">
        <v>93</v>
      </c>
      <c r="Y1537" s="40" t="s">
        <v>96</v>
      </c>
      <c r="Z1537" s="40">
        <v>210</v>
      </c>
      <c r="AA1537" s="40">
        <v>300.3</v>
      </c>
    </row>
    <row r="1538" spans="17:27" ht="18" customHeight="1" x14ac:dyDescent="0.25">
      <c r="Q1538" s="40" t="s">
        <v>97</v>
      </c>
      <c r="R1538" s="40">
        <v>2022</v>
      </c>
      <c r="S1538" s="40" t="s">
        <v>3</v>
      </c>
      <c r="T1538" s="40" t="s">
        <v>89</v>
      </c>
      <c r="U1538" s="40" t="s">
        <v>90</v>
      </c>
      <c r="V1538" s="40" t="s">
        <v>91</v>
      </c>
      <c r="W1538" s="40" t="s">
        <v>100</v>
      </c>
      <c r="X1538" s="40" t="s">
        <v>93</v>
      </c>
      <c r="Y1538" s="40" t="s">
        <v>96</v>
      </c>
      <c r="Z1538" s="40">
        <v>204</v>
      </c>
      <c r="AA1538" s="40">
        <v>291.72000000000003</v>
      </c>
    </row>
    <row r="1539" spans="17:27" ht="18" customHeight="1" x14ac:dyDescent="0.25">
      <c r="Q1539" s="40" t="s">
        <v>97</v>
      </c>
      <c r="R1539" s="40">
        <v>2022</v>
      </c>
      <c r="S1539" s="40" t="s">
        <v>3</v>
      </c>
      <c r="T1539" s="40" t="s">
        <v>89</v>
      </c>
      <c r="U1539" s="40" t="s">
        <v>90</v>
      </c>
      <c r="V1539" s="40" t="s">
        <v>91</v>
      </c>
      <c r="W1539" s="40" t="s">
        <v>100</v>
      </c>
      <c r="X1539" s="40" t="s">
        <v>93</v>
      </c>
      <c r="Y1539" s="40" t="s">
        <v>96</v>
      </c>
      <c r="Z1539" s="40">
        <v>213</v>
      </c>
      <c r="AA1539" s="40">
        <v>304.59000000000003</v>
      </c>
    </row>
    <row r="1540" spans="17:27" ht="18" customHeight="1" x14ac:dyDescent="0.25">
      <c r="Q1540" s="40" t="s">
        <v>88</v>
      </c>
      <c r="R1540" s="40">
        <v>2022</v>
      </c>
      <c r="S1540" s="40" t="s">
        <v>3</v>
      </c>
      <c r="T1540" s="40" t="s">
        <v>89</v>
      </c>
      <c r="U1540" s="40" t="s">
        <v>90</v>
      </c>
      <c r="V1540" s="40" t="s">
        <v>91</v>
      </c>
      <c r="W1540" s="40" t="s">
        <v>100</v>
      </c>
      <c r="X1540" s="40" t="s">
        <v>93</v>
      </c>
      <c r="Y1540" s="40" t="s">
        <v>96</v>
      </c>
      <c r="Z1540" s="40">
        <v>207</v>
      </c>
      <c r="AA1540" s="40">
        <v>296.01</v>
      </c>
    </row>
    <row r="1541" spans="17:27" ht="18" customHeight="1" x14ac:dyDescent="0.25">
      <c r="Q1541" s="40" t="s">
        <v>95</v>
      </c>
      <c r="R1541" s="40">
        <v>2022</v>
      </c>
      <c r="S1541" s="40" t="s">
        <v>3</v>
      </c>
      <c r="T1541" s="40" t="s">
        <v>89</v>
      </c>
      <c r="U1541" s="40" t="s">
        <v>90</v>
      </c>
      <c r="V1541" s="40" t="s">
        <v>91</v>
      </c>
      <c r="W1541" s="40" t="s">
        <v>100</v>
      </c>
      <c r="X1541" s="40" t="s">
        <v>93</v>
      </c>
      <c r="Y1541" s="40" t="s">
        <v>96</v>
      </c>
      <c r="Z1541" s="40">
        <v>201</v>
      </c>
      <c r="AA1541" s="40">
        <v>287.43</v>
      </c>
    </row>
    <row r="1542" spans="17:27" ht="18" customHeight="1" x14ac:dyDescent="0.25">
      <c r="Q1542" s="40" t="s">
        <v>95</v>
      </c>
      <c r="R1542" s="40">
        <v>2022</v>
      </c>
      <c r="S1542" s="40" t="s">
        <v>3</v>
      </c>
      <c r="T1542" s="40" t="s">
        <v>89</v>
      </c>
      <c r="U1542" s="40" t="s">
        <v>90</v>
      </c>
      <c r="V1542" s="40" t="s">
        <v>91</v>
      </c>
      <c r="W1542" s="40" t="s">
        <v>100</v>
      </c>
      <c r="X1542" s="40" t="s">
        <v>93</v>
      </c>
      <c r="Y1542" s="40" t="s">
        <v>94</v>
      </c>
      <c r="Z1542" s="40">
        <v>215</v>
      </c>
      <c r="AA1542" s="40">
        <v>307.45</v>
      </c>
    </row>
    <row r="1543" spans="17:27" ht="18" customHeight="1" x14ac:dyDescent="0.25">
      <c r="Q1543" s="40" t="s">
        <v>95</v>
      </c>
      <c r="R1543" s="40">
        <v>2022</v>
      </c>
      <c r="S1543" s="40" t="s">
        <v>3</v>
      </c>
      <c r="T1543" s="40" t="s">
        <v>89</v>
      </c>
      <c r="U1543" s="40" t="s">
        <v>90</v>
      </c>
      <c r="V1543" s="40" t="s">
        <v>91</v>
      </c>
      <c r="W1543" s="40" t="s">
        <v>100</v>
      </c>
      <c r="X1543" s="40" t="s">
        <v>93</v>
      </c>
      <c r="Y1543" s="40" t="s">
        <v>94</v>
      </c>
      <c r="Z1543" s="40">
        <v>209</v>
      </c>
      <c r="AA1543" s="40">
        <v>298.87</v>
      </c>
    </row>
    <row r="1544" spans="17:27" ht="18" customHeight="1" x14ac:dyDescent="0.25">
      <c r="Q1544" s="40" t="s">
        <v>98</v>
      </c>
      <c r="R1544" s="40">
        <v>2022</v>
      </c>
      <c r="S1544" s="40" t="s">
        <v>3</v>
      </c>
      <c r="T1544" s="40" t="s">
        <v>89</v>
      </c>
      <c r="U1544" s="40" t="s">
        <v>90</v>
      </c>
      <c r="V1544" s="40" t="s">
        <v>91</v>
      </c>
      <c r="W1544" s="40" t="s">
        <v>100</v>
      </c>
      <c r="X1544" s="40" t="s">
        <v>93</v>
      </c>
      <c r="Y1544" s="40" t="s">
        <v>94</v>
      </c>
      <c r="Z1544" s="40">
        <v>203</v>
      </c>
      <c r="AA1544" s="40">
        <v>290.28999999999996</v>
      </c>
    </row>
    <row r="1545" spans="17:27" ht="18" customHeight="1" x14ac:dyDescent="0.25">
      <c r="Q1545" s="40" t="s">
        <v>95</v>
      </c>
      <c r="R1545" s="40">
        <v>2022</v>
      </c>
      <c r="S1545" s="40" t="s">
        <v>7</v>
      </c>
      <c r="T1545" s="40" t="s">
        <v>89</v>
      </c>
      <c r="U1545" s="40" t="s">
        <v>90</v>
      </c>
      <c r="V1545" s="40" t="s">
        <v>91</v>
      </c>
      <c r="W1545" s="40" t="s">
        <v>100</v>
      </c>
      <c r="X1545" s="40" t="s">
        <v>93</v>
      </c>
      <c r="Y1545" s="40" t="s">
        <v>96</v>
      </c>
      <c r="Z1545" s="40">
        <v>158</v>
      </c>
      <c r="AA1545" s="40">
        <v>225.94</v>
      </c>
    </row>
    <row r="1546" spans="17:27" ht="18" customHeight="1" x14ac:dyDescent="0.25">
      <c r="Q1546" s="40" t="s">
        <v>95</v>
      </c>
      <c r="R1546" s="40">
        <v>2022</v>
      </c>
      <c r="S1546" s="40" t="s">
        <v>7</v>
      </c>
      <c r="T1546" s="40" t="s">
        <v>89</v>
      </c>
      <c r="U1546" s="40" t="s">
        <v>90</v>
      </c>
      <c r="V1546" s="40" t="s">
        <v>91</v>
      </c>
      <c r="W1546" s="40" t="s">
        <v>100</v>
      </c>
      <c r="X1546" s="40" t="s">
        <v>93</v>
      </c>
      <c r="Y1546" s="40" t="s">
        <v>96</v>
      </c>
      <c r="Z1546" s="40">
        <v>160</v>
      </c>
      <c r="AA1546" s="40">
        <v>228.8</v>
      </c>
    </row>
    <row r="1547" spans="17:27" ht="18" customHeight="1" x14ac:dyDescent="0.25">
      <c r="Q1547" s="40" t="s">
        <v>99</v>
      </c>
      <c r="R1547" s="40">
        <v>2022</v>
      </c>
      <c r="S1547" s="40" t="s">
        <v>7</v>
      </c>
      <c r="T1547" s="40" t="s">
        <v>89</v>
      </c>
      <c r="U1547" s="40" t="s">
        <v>90</v>
      </c>
      <c r="V1547" s="40" t="s">
        <v>91</v>
      </c>
      <c r="W1547" s="40" t="s">
        <v>100</v>
      </c>
      <c r="X1547" s="40" t="s">
        <v>93</v>
      </c>
      <c r="Y1547" s="40" t="s">
        <v>96</v>
      </c>
      <c r="Z1547" s="40">
        <v>162</v>
      </c>
      <c r="AA1547" s="40">
        <v>231.66</v>
      </c>
    </row>
    <row r="1548" spans="17:27" ht="18" customHeight="1" x14ac:dyDescent="0.25">
      <c r="Q1548" s="40" t="s">
        <v>88</v>
      </c>
      <c r="R1548" s="40">
        <v>2022</v>
      </c>
      <c r="S1548" s="40" t="s">
        <v>7</v>
      </c>
      <c r="T1548" s="40" t="s">
        <v>89</v>
      </c>
      <c r="U1548" s="40" t="s">
        <v>90</v>
      </c>
      <c r="V1548" s="40" t="s">
        <v>91</v>
      </c>
      <c r="W1548" s="40" t="s">
        <v>100</v>
      </c>
      <c r="X1548" s="40" t="s">
        <v>93</v>
      </c>
      <c r="Y1548" s="40" t="s">
        <v>96</v>
      </c>
      <c r="Z1548" s="40">
        <v>159</v>
      </c>
      <c r="AA1548" s="40">
        <v>227.37</v>
      </c>
    </row>
    <row r="1549" spans="17:27" ht="18" customHeight="1" x14ac:dyDescent="0.25">
      <c r="Q1549" s="40" t="s">
        <v>95</v>
      </c>
      <c r="R1549" s="40">
        <v>2022</v>
      </c>
      <c r="S1549" s="40" t="s">
        <v>7</v>
      </c>
      <c r="T1549" s="40" t="s">
        <v>89</v>
      </c>
      <c r="U1549" s="40" t="s">
        <v>90</v>
      </c>
      <c r="V1549" s="40" t="s">
        <v>91</v>
      </c>
      <c r="W1549" s="40" t="s">
        <v>100</v>
      </c>
      <c r="X1549" s="40" t="s">
        <v>93</v>
      </c>
      <c r="Y1549" s="40" t="s">
        <v>96</v>
      </c>
      <c r="Z1549" s="40">
        <v>161</v>
      </c>
      <c r="AA1549" s="40">
        <v>230.23000000000002</v>
      </c>
    </row>
    <row r="1550" spans="17:27" ht="18" customHeight="1" x14ac:dyDescent="0.25">
      <c r="Q1550" s="40" t="s">
        <v>98</v>
      </c>
      <c r="R1550" s="40">
        <v>2022</v>
      </c>
      <c r="S1550" s="40" t="s">
        <v>1</v>
      </c>
      <c r="T1550" s="40" t="s">
        <v>89</v>
      </c>
      <c r="U1550" s="40" t="s">
        <v>90</v>
      </c>
      <c r="V1550" s="40" t="s">
        <v>91</v>
      </c>
      <c r="W1550" s="40" t="s">
        <v>100</v>
      </c>
      <c r="X1550" s="40" t="s">
        <v>93</v>
      </c>
      <c r="Y1550" s="40" t="s">
        <v>94</v>
      </c>
      <c r="Z1550" s="40">
        <v>248</v>
      </c>
      <c r="AA1550" s="40">
        <v>354.64</v>
      </c>
    </row>
    <row r="1551" spans="17:27" ht="18" customHeight="1" x14ac:dyDescent="0.25">
      <c r="Q1551" s="40" t="s">
        <v>95</v>
      </c>
      <c r="R1551" s="40">
        <v>2022</v>
      </c>
      <c r="S1551" s="40" t="s">
        <v>1</v>
      </c>
      <c r="T1551" s="40" t="s">
        <v>89</v>
      </c>
      <c r="U1551" s="40" t="s">
        <v>90</v>
      </c>
      <c r="V1551" s="40" t="s">
        <v>91</v>
      </c>
      <c r="W1551" s="40" t="s">
        <v>100</v>
      </c>
      <c r="X1551" s="40" t="s">
        <v>93</v>
      </c>
      <c r="Y1551" s="40" t="s">
        <v>94</v>
      </c>
      <c r="Z1551" s="40">
        <v>242</v>
      </c>
      <c r="AA1551" s="40">
        <v>346.06</v>
      </c>
    </row>
    <row r="1552" spans="17:27" ht="18" customHeight="1" x14ac:dyDescent="0.25">
      <c r="Q1552" s="40" t="s">
        <v>97</v>
      </c>
      <c r="R1552" s="40">
        <v>2022</v>
      </c>
      <c r="S1552" s="40" t="s">
        <v>1</v>
      </c>
      <c r="T1552" s="40" t="s">
        <v>89</v>
      </c>
      <c r="U1552" s="40" t="s">
        <v>90</v>
      </c>
      <c r="V1552" s="40" t="s">
        <v>91</v>
      </c>
      <c r="W1552" s="40" t="s">
        <v>100</v>
      </c>
      <c r="X1552" s="40" t="s">
        <v>93</v>
      </c>
      <c r="Y1552" s="40" t="s">
        <v>94</v>
      </c>
      <c r="Z1552" s="40">
        <v>236</v>
      </c>
      <c r="AA1552" s="40">
        <v>337.48</v>
      </c>
    </row>
    <row r="1553" spans="17:27" ht="18" customHeight="1" x14ac:dyDescent="0.25">
      <c r="Q1553" s="40" t="s">
        <v>97</v>
      </c>
      <c r="R1553" s="40">
        <v>2022</v>
      </c>
      <c r="S1553" s="40" t="s">
        <v>1</v>
      </c>
      <c r="T1553" s="40" t="s">
        <v>89</v>
      </c>
      <c r="U1553" s="40" t="s">
        <v>90</v>
      </c>
      <c r="V1553" s="40" t="s">
        <v>91</v>
      </c>
      <c r="W1553" s="40" t="s">
        <v>100</v>
      </c>
      <c r="X1553" s="40" t="s">
        <v>93</v>
      </c>
      <c r="Y1553" s="40" t="s">
        <v>96</v>
      </c>
      <c r="Z1553" s="40">
        <v>246</v>
      </c>
      <c r="AA1553" s="40">
        <v>351.78</v>
      </c>
    </row>
    <row r="1554" spans="17:27" ht="18" customHeight="1" x14ac:dyDescent="0.25">
      <c r="Q1554" s="40" t="s">
        <v>88</v>
      </c>
      <c r="R1554" s="40">
        <v>2022</v>
      </c>
      <c r="S1554" s="40" t="s">
        <v>1</v>
      </c>
      <c r="T1554" s="40" t="s">
        <v>89</v>
      </c>
      <c r="U1554" s="40" t="s">
        <v>90</v>
      </c>
      <c r="V1554" s="40" t="s">
        <v>91</v>
      </c>
      <c r="W1554" s="40" t="s">
        <v>100</v>
      </c>
      <c r="X1554" s="40" t="s">
        <v>93</v>
      </c>
      <c r="Y1554" s="40" t="s">
        <v>96</v>
      </c>
      <c r="Z1554" s="40">
        <v>240</v>
      </c>
      <c r="AA1554" s="40">
        <v>343.2</v>
      </c>
    </row>
    <row r="1555" spans="17:27" ht="18" customHeight="1" x14ac:dyDescent="0.25">
      <c r="Q1555" s="40" t="s">
        <v>97</v>
      </c>
      <c r="R1555" s="40">
        <v>2022</v>
      </c>
      <c r="S1555" s="40" t="s">
        <v>1</v>
      </c>
      <c r="T1555" s="40" t="s">
        <v>89</v>
      </c>
      <c r="U1555" s="40" t="s">
        <v>90</v>
      </c>
      <c r="V1555" s="40" t="s">
        <v>91</v>
      </c>
      <c r="W1555" s="40" t="s">
        <v>100</v>
      </c>
      <c r="X1555" s="40" t="s">
        <v>93</v>
      </c>
      <c r="Y1555" s="40" t="s">
        <v>96</v>
      </c>
      <c r="Z1555" s="40">
        <v>234</v>
      </c>
      <c r="AA1555" s="40">
        <v>334.62</v>
      </c>
    </row>
    <row r="1556" spans="17:27" ht="18" customHeight="1" x14ac:dyDescent="0.25">
      <c r="Q1556" s="40" t="s">
        <v>88</v>
      </c>
      <c r="R1556" s="40">
        <v>2022</v>
      </c>
      <c r="S1556" s="40" t="s">
        <v>1</v>
      </c>
      <c r="T1556" s="40" t="s">
        <v>89</v>
      </c>
      <c r="U1556" s="40" t="s">
        <v>90</v>
      </c>
      <c r="V1556" s="40" t="s">
        <v>91</v>
      </c>
      <c r="W1556" s="40" t="s">
        <v>100</v>
      </c>
      <c r="X1556" s="40" t="s">
        <v>93</v>
      </c>
      <c r="Y1556" s="40" t="s">
        <v>96</v>
      </c>
      <c r="Z1556" s="40">
        <v>243</v>
      </c>
      <c r="AA1556" s="40">
        <v>347.49</v>
      </c>
    </row>
    <row r="1557" spans="17:27" ht="18" customHeight="1" x14ac:dyDescent="0.25">
      <c r="Q1557" s="40" t="s">
        <v>95</v>
      </c>
      <c r="R1557" s="40">
        <v>2022</v>
      </c>
      <c r="S1557" s="40" t="s">
        <v>1</v>
      </c>
      <c r="T1557" s="40" t="s">
        <v>89</v>
      </c>
      <c r="U1557" s="40" t="s">
        <v>90</v>
      </c>
      <c r="V1557" s="40" t="s">
        <v>91</v>
      </c>
      <c r="W1557" s="40" t="s">
        <v>100</v>
      </c>
      <c r="X1557" s="40" t="s">
        <v>93</v>
      </c>
      <c r="Y1557" s="40" t="s">
        <v>96</v>
      </c>
      <c r="Z1557" s="40">
        <v>237</v>
      </c>
      <c r="AA1557" s="40">
        <v>338.90999999999997</v>
      </c>
    </row>
    <row r="1558" spans="17:27" ht="18" customHeight="1" x14ac:dyDescent="0.25">
      <c r="Q1558" s="40" t="s">
        <v>97</v>
      </c>
      <c r="R1558" s="40">
        <v>2022</v>
      </c>
      <c r="S1558" s="40" t="s">
        <v>1</v>
      </c>
      <c r="T1558" s="40" t="s">
        <v>89</v>
      </c>
      <c r="U1558" s="40" t="s">
        <v>90</v>
      </c>
      <c r="V1558" s="40" t="s">
        <v>91</v>
      </c>
      <c r="W1558" s="40" t="s">
        <v>100</v>
      </c>
      <c r="X1558" s="40" t="s">
        <v>93</v>
      </c>
      <c r="Y1558" s="40" t="s">
        <v>94</v>
      </c>
      <c r="Z1558" s="40">
        <v>245</v>
      </c>
      <c r="AA1558" s="40">
        <v>350.35</v>
      </c>
    </row>
    <row r="1559" spans="17:27" ht="18" customHeight="1" x14ac:dyDescent="0.25">
      <c r="Q1559" s="40" t="s">
        <v>95</v>
      </c>
      <c r="R1559" s="40">
        <v>2022</v>
      </c>
      <c r="S1559" s="40" t="s">
        <v>1</v>
      </c>
      <c r="T1559" s="40" t="s">
        <v>89</v>
      </c>
      <c r="U1559" s="40" t="s">
        <v>90</v>
      </c>
      <c r="V1559" s="40" t="s">
        <v>91</v>
      </c>
      <c r="W1559" s="40" t="s">
        <v>100</v>
      </c>
      <c r="X1559" s="40" t="s">
        <v>93</v>
      </c>
      <c r="Y1559" s="40" t="s">
        <v>94</v>
      </c>
      <c r="Z1559" s="40">
        <v>239</v>
      </c>
      <c r="AA1559" s="40">
        <v>341.77</v>
      </c>
    </row>
    <row r="1560" spans="17:27" ht="18" customHeight="1" x14ac:dyDescent="0.25">
      <c r="Q1560" s="40" t="s">
        <v>95</v>
      </c>
      <c r="R1560" s="40">
        <v>2022</v>
      </c>
      <c r="S1560" s="40" t="s">
        <v>1</v>
      </c>
      <c r="T1560" s="40" t="s">
        <v>89</v>
      </c>
      <c r="U1560" s="40" t="s">
        <v>90</v>
      </c>
      <c r="V1560" s="40" t="s">
        <v>91</v>
      </c>
      <c r="W1560" s="40" t="s">
        <v>100</v>
      </c>
      <c r="X1560" s="40" t="s">
        <v>93</v>
      </c>
      <c r="Y1560" s="40" t="s">
        <v>94</v>
      </c>
      <c r="Z1560" s="40">
        <v>233</v>
      </c>
      <c r="AA1560" s="40">
        <v>333.19</v>
      </c>
    </row>
    <row r="1561" spans="17:27" ht="18" customHeight="1" x14ac:dyDescent="0.25">
      <c r="Q1561" s="40" t="s">
        <v>95</v>
      </c>
      <c r="R1561" s="40">
        <v>2022</v>
      </c>
      <c r="S1561" s="40" t="s">
        <v>0</v>
      </c>
      <c r="T1561" s="40" t="s">
        <v>89</v>
      </c>
      <c r="U1561" s="40" t="s">
        <v>90</v>
      </c>
      <c r="V1561" s="40" t="s">
        <v>91</v>
      </c>
      <c r="W1561" s="40" t="s">
        <v>100</v>
      </c>
      <c r="X1561" s="40" t="s">
        <v>93</v>
      </c>
      <c r="Y1561" s="40" t="s">
        <v>94</v>
      </c>
      <c r="Z1561" s="40">
        <v>260</v>
      </c>
      <c r="AA1561" s="40">
        <v>371.8</v>
      </c>
    </row>
    <row r="1562" spans="17:27" ht="18" customHeight="1" x14ac:dyDescent="0.25">
      <c r="Q1562" s="40" t="s">
        <v>97</v>
      </c>
      <c r="R1562" s="40">
        <v>2022</v>
      </c>
      <c r="S1562" s="40" t="s">
        <v>0</v>
      </c>
      <c r="T1562" s="40" t="s">
        <v>89</v>
      </c>
      <c r="U1562" s="40" t="s">
        <v>90</v>
      </c>
      <c r="V1562" s="40" t="s">
        <v>91</v>
      </c>
      <c r="W1562" s="40" t="s">
        <v>100</v>
      </c>
      <c r="X1562" s="40" t="s">
        <v>93</v>
      </c>
      <c r="Y1562" s="40" t="s">
        <v>94</v>
      </c>
      <c r="Z1562" s="40">
        <v>254</v>
      </c>
      <c r="AA1562" s="40">
        <v>363.22</v>
      </c>
    </row>
    <row r="1563" spans="17:27" ht="18" customHeight="1" x14ac:dyDescent="0.25">
      <c r="Q1563" s="40" t="s">
        <v>88</v>
      </c>
      <c r="R1563" s="40">
        <v>2022</v>
      </c>
      <c r="S1563" s="40" t="s">
        <v>0</v>
      </c>
      <c r="T1563" s="40" t="s">
        <v>89</v>
      </c>
      <c r="U1563" s="40" t="s">
        <v>90</v>
      </c>
      <c r="V1563" s="40" t="s">
        <v>91</v>
      </c>
      <c r="W1563" s="40" t="s">
        <v>100</v>
      </c>
      <c r="X1563" s="40" t="s">
        <v>93</v>
      </c>
      <c r="Y1563" s="40" t="s">
        <v>94</v>
      </c>
      <c r="Z1563" s="40">
        <v>264</v>
      </c>
      <c r="AA1563" s="40">
        <v>526.24</v>
      </c>
    </row>
    <row r="1564" spans="17:27" ht="18" customHeight="1" x14ac:dyDescent="0.25">
      <c r="Q1564" s="40" t="s">
        <v>97</v>
      </c>
      <c r="R1564" s="40">
        <v>2022</v>
      </c>
      <c r="S1564" s="40" t="s">
        <v>0</v>
      </c>
      <c r="T1564" s="40" t="s">
        <v>89</v>
      </c>
      <c r="U1564" s="40" t="s">
        <v>90</v>
      </c>
      <c r="V1564" s="40" t="s">
        <v>91</v>
      </c>
      <c r="W1564" s="40" t="s">
        <v>100</v>
      </c>
      <c r="X1564" s="40" t="s">
        <v>93</v>
      </c>
      <c r="Y1564" s="40" t="s">
        <v>96</v>
      </c>
      <c r="Z1564" s="40">
        <v>258</v>
      </c>
      <c r="AA1564" s="40">
        <v>526.24</v>
      </c>
    </row>
    <row r="1565" spans="17:27" ht="18" customHeight="1" x14ac:dyDescent="0.25">
      <c r="Q1565" s="40" t="s">
        <v>95</v>
      </c>
      <c r="R1565" s="40">
        <v>2022</v>
      </c>
      <c r="S1565" s="40" t="s">
        <v>0</v>
      </c>
      <c r="T1565" s="40" t="s">
        <v>89</v>
      </c>
      <c r="U1565" s="40" t="s">
        <v>90</v>
      </c>
      <c r="V1565" s="40" t="s">
        <v>91</v>
      </c>
      <c r="W1565" s="40" t="s">
        <v>100</v>
      </c>
      <c r="X1565" s="40" t="s">
        <v>93</v>
      </c>
      <c r="Y1565" s="40" t="s">
        <v>96</v>
      </c>
      <c r="Z1565" s="40">
        <v>252</v>
      </c>
      <c r="AA1565" s="40">
        <v>360.36</v>
      </c>
    </row>
    <row r="1566" spans="17:27" ht="18" customHeight="1" x14ac:dyDescent="0.25">
      <c r="Q1566" s="40" t="s">
        <v>88</v>
      </c>
      <c r="R1566" s="40">
        <v>2022</v>
      </c>
      <c r="S1566" s="40" t="s">
        <v>0</v>
      </c>
      <c r="T1566" s="40" t="s">
        <v>89</v>
      </c>
      <c r="U1566" s="40" t="s">
        <v>90</v>
      </c>
      <c r="V1566" s="40" t="s">
        <v>91</v>
      </c>
      <c r="W1566" s="40" t="s">
        <v>100</v>
      </c>
      <c r="X1566" s="40" t="s">
        <v>93</v>
      </c>
      <c r="Y1566" s="40" t="s">
        <v>94</v>
      </c>
      <c r="Z1566" s="40">
        <v>261</v>
      </c>
      <c r="AA1566" s="40">
        <v>373.23</v>
      </c>
    </row>
    <row r="1567" spans="17:27" ht="18" customHeight="1" x14ac:dyDescent="0.25">
      <c r="Q1567" s="40" t="s">
        <v>95</v>
      </c>
      <c r="R1567" s="40">
        <v>2022</v>
      </c>
      <c r="S1567" s="40" t="s">
        <v>0</v>
      </c>
      <c r="T1567" s="40" t="s">
        <v>89</v>
      </c>
      <c r="U1567" s="40" t="s">
        <v>90</v>
      </c>
      <c r="V1567" s="40" t="s">
        <v>91</v>
      </c>
      <c r="W1567" s="40" t="s">
        <v>100</v>
      </c>
      <c r="X1567" s="40" t="s">
        <v>93</v>
      </c>
      <c r="Y1567" s="40" t="s">
        <v>96</v>
      </c>
      <c r="Z1567" s="40">
        <v>255</v>
      </c>
      <c r="AA1567" s="40">
        <v>364.65</v>
      </c>
    </row>
    <row r="1568" spans="17:27" ht="18" customHeight="1" x14ac:dyDescent="0.25">
      <c r="Q1568" s="40" t="s">
        <v>88</v>
      </c>
      <c r="R1568" s="40">
        <v>2022</v>
      </c>
      <c r="S1568" s="40" t="s">
        <v>0</v>
      </c>
      <c r="T1568" s="40" t="s">
        <v>89</v>
      </c>
      <c r="U1568" s="40" t="s">
        <v>90</v>
      </c>
      <c r="V1568" s="40" t="s">
        <v>91</v>
      </c>
      <c r="W1568" s="40" t="s">
        <v>100</v>
      </c>
      <c r="X1568" s="40" t="s">
        <v>93</v>
      </c>
      <c r="Y1568" s="40" t="s">
        <v>96</v>
      </c>
      <c r="Z1568" s="40">
        <v>249</v>
      </c>
      <c r="AA1568" s="40">
        <v>356.07</v>
      </c>
    </row>
    <row r="1569" spans="17:27" ht="18" customHeight="1" x14ac:dyDescent="0.25">
      <c r="Q1569" s="40" t="s">
        <v>98</v>
      </c>
      <c r="R1569" s="40">
        <v>2022</v>
      </c>
      <c r="S1569" s="40" t="s">
        <v>0</v>
      </c>
      <c r="T1569" s="40" t="s">
        <v>89</v>
      </c>
      <c r="U1569" s="40" t="s">
        <v>90</v>
      </c>
      <c r="V1569" s="40" t="s">
        <v>91</v>
      </c>
      <c r="W1569" s="40" t="s">
        <v>100</v>
      </c>
      <c r="X1569" s="40" t="s">
        <v>93</v>
      </c>
      <c r="Y1569" s="40" t="s">
        <v>94</v>
      </c>
      <c r="Z1569" s="40">
        <v>263</v>
      </c>
      <c r="AA1569" s="40">
        <v>376.09000000000003</v>
      </c>
    </row>
    <row r="1570" spans="17:27" ht="18" customHeight="1" x14ac:dyDescent="0.25">
      <c r="Q1570" s="40" t="s">
        <v>95</v>
      </c>
      <c r="R1570" s="40">
        <v>2022</v>
      </c>
      <c r="S1570" s="40" t="s">
        <v>0</v>
      </c>
      <c r="T1570" s="40" t="s">
        <v>89</v>
      </c>
      <c r="U1570" s="40" t="s">
        <v>90</v>
      </c>
      <c r="V1570" s="40" t="s">
        <v>91</v>
      </c>
      <c r="W1570" s="40" t="s">
        <v>100</v>
      </c>
      <c r="X1570" s="40" t="s">
        <v>93</v>
      </c>
      <c r="Y1570" s="40" t="s">
        <v>94</v>
      </c>
      <c r="Z1570" s="40">
        <v>257</v>
      </c>
      <c r="AA1570" s="40">
        <v>367.51</v>
      </c>
    </row>
    <row r="1571" spans="17:27" ht="18" customHeight="1" x14ac:dyDescent="0.25">
      <c r="Q1571" s="40" t="s">
        <v>88</v>
      </c>
      <c r="R1571" s="40">
        <v>2022</v>
      </c>
      <c r="S1571" s="40" t="s">
        <v>0</v>
      </c>
      <c r="T1571" s="40" t="s">
        <v>89</v>
      </c>
      <c r="U1571" s="40" t="s">
        <v>90</v>
      </c>
      <c r="V1571" s="40" t="s">
        <v>91</v>
      </c>
      <c r="W1571" s="40" t="s">
        <v>100</v>
      </c>
      <c r="X1571" s="40" t="s">
        <v>93</v>
      </c>
      <c r="Y1571" s="40" t="s">
        <v>94</v>
      </c>
      <c r="Z1571" s="40">
        <v>251</v>
      </c>
      <c r="AA1571" s="40">
        <v>358.93</v>
      </c>
    </row>
    <row r="1572" spans="17:27" ht="18" customHeight="1" x14ac:dyDescent="0.25">
      <c r="Q1572" s="40" t="s">
        <v>99</v>
      </c>
      <c r="R1572" s="40">
        <v>2022</v>
      </c>
      <c r="S1572" s="40" t="s">
        <v>6</v>
      </c>
      <c r="T1572" s="40" t="s">
        <v>89</v>
      </c>
      <c r="U1572" s="40" t="s">
        <v>90</v>
      </c>
      <c r="V1572" s="40" t="s">
        <v>91</v>
      </c>
      <c r="W1572" s="40" t="s">
        <v>100</v>
      </c>
      <c r="X1572" s="40" t="s">
        <v>93</v>
      </c>
      <c r="Y1572" s="40" t="s">
        <v>96</v>
      </c>
      <c r="Z1572" s="40">
        <v>164</v>
      </c>
      <c r="AA1572" s="40">
        <v>234.51999999999998</v>
      </c>
    </row>
    <row r="1573" spans="17:27" ht="18" customHeight="1" x14ac:dyDescent="0.25">
      <c r="Q1573" s="40" t="s">
        <v>95</v>
      </c>
      <c r="R1573" s="40">
        <v>2022</v>
      </c>
      <c r="S1573" s="40" t="s">
        <v>6</v>
      </c>
      <c r="T1573" s="40" t="s">
        <v>89</v>
      </c>
      <c r="U1573" s="40" t="s">
        <v>90</v>
      </c>
      <c r="V1573" s="40" t="s">
        <v>91</v>
      </c>
      <c r="W1573" s="40" t="s">
        <v>100</v>
      </c>
      <c r="X1573" s="40" t="s">
        <v>93</v>
      </c>
      <c r="Y1573" s="40" t="s">
        <v>96</v>
      </c>
      <c r="Z1573" s="40">
        <v>166</v>
      </c>
      <c r="AA1573" s="40">
        <v>237.38</v>
      </c>
    </row>
    <row r="1574" spans="17:27" ht="18" customHeight="1" x14ac:dyDescent="0.25">
      <c r="Q1574" s="40" t="s">
        <v>95</v>
      </c>
      <c r="R1574" s="40">
        <v>2022</v>
      </c>
      <c r="S1574" s="40" t="s">
        <v>6</v>
      </c>
      <c r="T1574" s="40" t="s">
        <v>89</v>
      </c>
      <c r="U1574" s="40" t="s">
        <v>90</v>
      </c>
      <c r="V1574" s="40" t="s">
        <v>91</v>
      </c>
      <c r="W1574" s="40" t="s">
        <v>100</v>
      </c>
      <c r="X1574" s="40" t="s">
        <v>93</v>
      </c>
      <c r="Y1574" s="40" t="s">
        <v>96</v>
      </c>
      <c r="Z1574" s="40">
        <v>168</v>
      </c>
      <c r="AA1574" s="40">
        <v>240.24</v>
      </c>
    </row>
    <row r="1575" spans="17:27" ht="18" customHeight="1" x14ac:dyDescent="0.25">
      <c r="Q1575" s="40" t="s">
        <v>97</v>
      </c>
      <c r="R1575" s="40">
        <v>2022</v>
      </c>
      <c r="S1575" s="40" t="s">
        <v>6</v>
      </c>
      <c r="T1575" s="40" t="s">
        <v>89</v>
      </c>
      <c r="U1575" s="40" t="s">
        <v>90</v>
      </c>
      <c r="V1575" s="40" t="s">
        <v>91</v>
      </c>
      <c r="W1575" s="40" t="s">
        <v>100</v>
      </c>
      <c r="X1575" s="40" t="s">
        <v>93</v>
      </c>
      <c r="Y1575" s="40" t="s">
        <v>96</v>
      </c>
      <c r="Z1575" s="40">
        <v>165</v>
      </c>
      <c r="AA1575" s="40">
        <v>235.95</v>
      </c>
    </row>
    <row r="1576" spans="17:27" ht="18" customHeight="1" x14ac:dyDescent="0.25">
      <c r="Q1576" s="40" t="s">
        <v>95</v>
      </c>
      <c r="R1576" s="40">
        <v>2022</v>
      </c>
      <c r="S1576" s="40" t="s">
        <v>6</v>
      </c>
      <c r="T1576" s="40" t="s">
        <v>89</v>
      </c>
      <c r="U1576" s="40" t="s">
        <v>90</v>
      </c>
      <c r="V1576" s="40" t="s">
        <v>91</v>
      </c>
      <c r="W1576" s="40" t="s">
        <v>100</v>
      </c>
      <c r="X1576" s="40" t="s">
        <v>93</v>
      </c>
      <c r="Y1576" s="40" t="s">
        <v>96</v>
      </c>
      <c r="Z1576" s="40">
        <v>163</v>
      </c>
      <c r="AA1576" s="40">
        <v>233.09</v>
      </c>
    </row>
    <row r="1577" spans="17:27" ht="18" customHeight="1" x14ac:dyDescent="0.25">
      <c r="Q1577" s="40" t="s">
        <v>99</v>
      </c>
      <c r="R1577" s="40">
        <v>2022</v>
      </c>
      <c r="S1577" s="40" t="s">
        <v>6</v>
      </c>
      <c r="T1577" s="40" t="s">
        <v>89</v>
      </c>
      <c r="U1577" s="40" t="s">
        <v>90</v>
      </c>
      <c r="V1577" s="40" t="s">
        <v>91</v>
      </c>
      <c r="W1577" s="40" t="s">
        <v>100</v>
      </c>
      <c r="X1577" s="40" t="s">
        <v>93</v>
      </c>
      <c r="Y1577" s="40" t="s">
        <v>96</v>
      </c>
      <c r="Z1577" s="40">
        <v>167</v>
      </c>
      <c r="AA1577" s="40">
        <v>238.81</v>
      </c>
    </row>
    <row r="1578" spans="17:27" ht="18" customHeight="1" x14ac:dyDescent="0.25">
      <c r="Q1578" s="40" t="s">
        <v>95</v>
      </c>
      <c r="R1578" s="40">
        <v>2022</v>
      </c>
      <c r="S1578" s="40" t="s">
        <v>5</v>
      </c>
      <c r="T1578" s="40" t="s">
        <v>89</v>
      </c>
      <c r="U1578" s="40" t="s">
        <v>90</v>
      </c>
      <c r="V1578" s="40" t="s">
        <v>91</v>
      </c>
      <c r="W1578" s="40" t="s">
        <v>100</v>
      </c>
      <c r="X1578" s="40" t="s">
        <v>93</v>
      </c>
      <c r="Y1578" s="40" t="s">
        <v>94</v>
      </c>
      <c r="Z1578" s="40">
        <v>182</v>
      </c>
      <c r="AA1578" s="40">
        <v>260.26</v>
      </c>
    </row>
    <row r="1579" spans="17:27" ht="18" customHeight="1" x14ac:dyDescent="0.25">
      <c r="Q1579" s="40" t="s">
        <v>95</v>
      </c>
      <c r="R1579" s="40">
        <v>2022</v>
      </c>
      <c r="S1579" s="40" t="s">
        <v>5</v>
      </c>
      <c r="T1579" s="40" t="s">
        <v>89</v>
      </c>
      <c r="U1579" s="40" t="s">
        <v>90</v>
      </c>
      <c r="V1579" s="40" t="s">
        <v>91</v>
      </c>
      <c r="W1579" s="40" t="s">
        <v>100</v>
      </c>
      <c r="X1579" s="40" t="s">
        <v>93</v>
      </c>
      <c r="Y1579" s="40" t="s">
        <v>94</v>
      </c>
      <c r="Z1579" s="40">
        <v>176</v>
      </c>
      <c r="AA1579" s="40">
        <v>251.68</v>
      </c>
    </row>
    <row r="1580" spans="17:27" ht="18" customHeight="1" x14ac:dyDescent="0.25">
      <c r="Q1580" s="40" t="s">
        <v>95</v>
      </c>
      <c r="R1580" s="40">
        <v>2022</v>
      </c>
      <c r="S1580" s="40" t="s">
        <v>5</v>
      </c>
      <c r="T1580" s="40" t="s">
        <v>89</v>
      </c>
      <c r="U1580" s="40" t="s">
        <v>90</v>
      </c>
      <c r="V1580" s="40" t="s">
        <v>91</v>
      </c>
      <c r="W1580" s="40" t="s">
        <v>100</v>
      </c>
      <c r="X1580" s="40" t="s">
        <v>93</v>
      </c>
      <c r="Y1580" s="40" t="s">
        <v>94</v>
      </c>
      <c r="Z1580" s="40">
        <v>170</v>
      </c>
      <c r="AA1580" s="40">
        <v>243.1</v>
      </c>
    </row>
    <row r="1581" spans="17:27" ht="18" customHeight="1" x14ac:dyDescent="0.25">
      <c r="Q1581" s="40" t="s">
        <v>95</v>
      </c>
      <c r="R1581" s="40">
        <v>2022</v>
      </c>
      <c r="S1581" s="40" t="s">
        <v>5</v>
      </c>
      <c r="T1581" s="40" t="s">
        <v>89</v>
      </c>
      <c r="U1581" s="40" t="s">
        <v>90</v>
      </c>
      <c r="V1581" s="40" t="s">
        <v>91</v>
      </c>
      <c r="W1581" s="40" t="s">
        <v>100</v>
      </c>
      <c r="X1581" s="40" t="s">
        <v>93</v>
      </c>
      <c r="Y1581" s="40" t="s">
        <v>96</v>
      </c>
      <c r="Z1581" s="40">
        <v>180</v>
      </c>
      <c r="AA1581" s="40">
        <v>257.39999999999998</v>
      </c>
    </row>
    <row r="1582" spans="17:27" ht="18" customHeight="1" x14ac:dyDescent="0.25">
      <c r="Q1582" s="40" t="s">
        <v>88</v>
      </c>
      <c r="R1582" s="40">
        <v>2022</v>
      </c>
      <c r="S1582" s="40" t="s">
        <v>5</v>
      </c>
      <c r="T1582" s="40" t="s">
        <v>89</v>
      </c>
      <c r="U1582" s="40" t="s">
        <v>90</v>
      </c>
      <c r="V1582" s="40" t="s">
        <v>91</v>
      </c>
      <c r="W1582" s="40" t="s">
        <v>100</v>
      </c>
      <c r="X1582" s="40" t="s">
        <v>93</v>
      </c>
      <c r="Y1582" s="40" t="s">
        <v>96</v>
      </c>
      <c r="Z1582" s="40">
        <v>174</v>
      </c>
      <c r="AA1582" s="40">
        <v>248.82</v>
      </c>
    </row>
    <row r="1583" spans="17:27" ht="18" customHeight="1" x14ac:dyDescent="0.25">
      <c r="Q1583" s="40" t="s">
        <v>88</v>
      </c>
      <c r="R1583" s="40">
        <v>2022</v>
      </c>
      <c r="S1583" s="40" t="s">
        <v>5</v>
      </c>
      <c r="T1583" s="40" t="s">
        <v>89</v>
      </c>
      <c r="U1583" s="40" t="s">
        <v>90</v>
      </c>
      <c r="V1583" s="40" t="s">
        <v>91</v>
      </c>
      <c r="W1583" s="40" t="s">
        <v>100</v>
      </c>
      <c r="X1583" s="40" t="s">
        <v>93</v>
      </c>
      <c r="Y1583" s="40" t="s">
        <v>96</v>
      </c>
      <c r="Z1583" s="40">
        <v>183</v>
      </c>
      <c r="AA1583" s="40">
        <v>261.69</v>
      </c>
    </row>
    <row r="1584" spans="17:27" ht="18" customHeight="1" x14ac:dyDescent="0.25">
      <c r="Q1584" s="40" t="s">
        <v>95</v>
      </c>
      <c r="R1584" s="40">
        <v>2022</v>
      </c>
      <c r="S1584" s="40" t="s">
        <v>5</v>
      </c>
      <c r="T1584" s="40" t="s">
        <v>89</v>
      </c>
      <c r="U1584" s="40" t="s">
        <v>90</v>
      </c>
      <c r="V1584" s="40" t="s">
        <v>91</v>
      </c>
      <c r="W1584" s="40" t="s">
        <v>100</v>
      </c>
      <c r="X1584" s="40" t="s">
        <v>93</v>
      </c>
      <c r="Y1584" s="40" t="s">
        <v>96</v>
      </c>
      <c r="Z1584" s="40">
        <v>177</v>
      </c>
      <c r="AA1584" s="40">
        <v>253.11</v>
      </c>
    </row>
    <row r="1585" spans="17:27" ht="18" customHeight="1" x14ac:dyDescent="0.25">
      <c r="Q1585" s="40" t="s">
        <v>95</v>
      </c>
      <c r="R1585" s="40">
        <v>2022</v>
      </c>
      <c r="S1585" s="40" t="s">
        <v>5</v>
      </c>
      <c r="T1585" s="40" t="s">
        <v>89</v>
      </c>
      <c r="U1585" s="40" t="s">
        <v>90</v>
      </c>
      <c r="V1585" s="40" t="s">
        <v>91</v>
      </c>
      <c r="W1585" s="40" t="s">
        <v>100</v>
      </c>
      <c r="X1585" s="40" t="s">
        <v>93</v>
      </c>
      <c r="Y1585" s="40" t="s">
        <v>96</v>
      </c>
      <c r="Z1585" s="40">
        <v>171</v>
      </c>
      <c r="AA1585" s="40">
        <v>244.53</v>
      </c>
    </row>
    <row r="1586" spans="17:27" ht="18" customHeight="1" x14ac:dyDescent="0.25">
      <c r="Q1586" s="40" t="s">
        <v>98</v>
      </c>
      <c r="R1586" s="40">
        <v>2022</v>
      </c>
      <c r="S1586" s="40" t="s">
        <v>5</v>
      </c>
      <c r="T1586" s="40" t="s">
        <v>89</v>
      </c>
      <c r="U1586" s="40" t="s">
        <v>90</v>
      </c>
      <c r="V1586" s="40" t="s">
        <v>91</v>
      </c>
      <c r="W1586" s="40" t="s">
        <v>100</v>
      </c>
      <c r="X1586" s="40" t="s">
        <v>93</v>
      </c>
      <c r="Y1586" s="40" t="s">
        <v>94</v>
      </c>
      <c r="Z1586" s="40">
        <v>179</v>
      </c>
      <c r="AA1586" s="40">
        <v>255.97</v>
      </c>
    </row>
    <row r="1587" spans="17:27" ht="18" customHeight="1" x14ac:dyDescent="0.25">
      <c r="Q1587" s="40" t="s">
        <v>88</v>
      </c>
      <c r="R1587" s="40">
        <v>2022</v>
      </c>
      <c r="S1587" s="40" t="s">
        <v>5</v>
      </c>
      <c r="T1587" s="40" t="s">
        <v>89</v>
      </c>
      <c r="U1587" s="40" t="s">
        <v>90</v>
      </c>
      <c r="V1587" s="40" t="s">
        <v>91</v>
      </c>
      <c r="W1587" s="40" t="s">
        <v>100</v>
      </c>
      <c r="X1587" s="40" t="s">
        <v>93</v>
      </c>
      <c r="Y1587" s="40" t="s">
        <v>94</v>
      </c>
      <c r="Z1587" s="40">
        <v>173</v>
      </c>
      <c r="AA1587" s="40">
        <v>247.39</v>
      </c>
    </row>
    <row r="1588" spans="17:27" ht="18" customHeight="1" x14ac:dyDescent="0.25">
      <c r="Q1588" s="40" t="s">
        <v>88</v>
      </c>
      <c r="R1588" s="40">
        <v>2022</v>
      </c>
      <c r="S1588" s="40" t="s">
        <v>2</v>
      </c>
      <c r="T1588" s="40" t="s">
        <v>89</v>
      </c>
      <c r="U1588" s="40" t="s">
        <v>90</v>
      </c>
      <c r="V1588" s="40" t="s">
        <v>91</v>
      </c>
      <c r="W1588" s="40" t="s">
        <v>100</v>
      </c>
      <c r="X1588" s="40" t="s">
        <v>93</v>
      </c>
      <c r="Y1588" s="40" t="s">
        <v>94</v>
      </c>
      <c r="Z1588" s="40">
        <v>230</v>
      </c>
      <c r="AA1588" s="40">
        <v>328.9</v>
      </c>
    </row>
    <row r="1589" spans="17:27" ht="18" customHeight="1" x14ac:dyDescent="0.25">
      <c r="Q1589" s="40" t="s">
        <v>95</v>
      </c>
      <c r="R1589" s="40">
        <v>2022</v>
      </c>
      <c r="S1589" s="40" t="s">
        <v>2</v>
      </c>
      <c r="T1589" s="40" t="s">
        <v>89</v>
      </c>
      <c r="U1589" s="40" t="s">
        <v>90</v>
      </c>
      <c r="V1589" s="40" t="s">
        <v>91</v>
      </c>
      <c r="W1589" s="40" t="s">
        <v>100</v>
      </c>
      <c r="X1589" s="40" t="s">
        <v>93</v>
      </c>
      <c r="Y1589" s="40" t="s">
        <v>94</v>
      </c>
      <c r="Z1589" s="40">
        <v>224</v>
      </c>
      <c r="AA1589" s="40">
        <v>320.32</v>
      </c>
    </row>
    <row r="1590" spans="17:27" ht="18" customHeight="1" x14ac:dyDescent="0.25">
      <c r="Q1590" s="40" t="s">
        <v>98</v>
      </c>
      <c r="R1590" s="40">
        <v>2022</v>
      </c>
      <c r="S1590" s="40" t="s">
        <v>2</v>
      </c>
      <c r="T1590" s="40" t="s">
        <v>89</v>
      </c>
      <c r="U1590" s="40" t="s">
        <v>90</v>
      </c>
      <c r="V1590" s="40" t="s">
        <v>91</v>
      </c>
      <c r="W1590" s="40" t="s">
        <v>100</v>
      </c>
      <c r="X1590" s="40" t="s">
        <v>93</v>
      </c>
      <c r="Y1590" s="40" t="s">
        <v>94</v>
      </c>
      <c r="Z1590" s="40">
        <v>218</v>
      </c>
      <c r="AA1590" s="40">
        <v>311.74</v>
      </c>
    </row>
    <row r="1591" spans="17:27" ht="18" customHeight="1" x14ac:dyDescent="0.25">
      <c r="Q1591" s="40" t="s">
        <v>95</v>
      </c>
      <c r="R1591" s="40">
        <v>2022</v>
      </c>
      <c r="S1591" s="40" t="s">
        <v>2</v>
      </c>
      <c r="T1591" s="40" t="s">
        <v>89</v>
      </c>
      <c r="U1591" s="40" t="s">
        <v>90</v>
      </c>
      <c r="V1591" s="40" t="s">
        <v>91</v>
      </c>
      <c r="W1591" s="40" t="s">
        <v>100</v>
      </c>
      <c r="X1591" s="40" t="s">
        <v>93</v>
      </c>
      <c r="Y1591" s="40" t="s">
        <v>96</v>
      </c>
      <c r="Z1591" s="40">
        <v>228</v>
      </c>
      <c r="AA1591" s="40">
        <v>326.03999999999996</v>
      </c>
    </row>
    <row r="1592" spans="17:27" ht="18" customHeight="1" x14ac:dyDescent="0.25">
      <c r="Q1592" s="40" t="s">
        <v>95</v>
      </c>
      <c r="R1592" s="40">
        <v>2022</v>
      </c>
      <c r="S1592" s="40" t="s">
        <v>2</v>
      </c>
      <c r="T1592" s="40" t="s">
        <v>89</v>
      </c>
      <c r="U1592" s="40" t="s">
        <v>90</v>
      </c>
      <c r="V1592" s="40" t="s">
        <v>91</v>
      </c>
      <c r="W1592" s="40" t="s">
        <v>100</v>
      </c>
      <c r="X1592" s="40" t="s">
        <v>93</v>
      </c>
      <c r="Y1592" s="40" t="s">
        <v>96</v>
      </c>
      <c r="Z1592" s="40">
        <v>222</v>
      </c>
      <c r="AA1592" s="40">
        <v>317.45999999999998</v>
      </c>
    </row>
    <row r="1593" spans="17:27" ht="18" customHeight="1" x14ac:dyDescent="0.25">
      <c r="Q1593" s="40" t="s">
        <v>98</v>
      </c>
      <c r="R1593" s="40">
        <v>2022</v>
      </c>
      <c r="S1593" s="40" t="s">
        <v>2</v>
      </c>
      <c r="T1593" s="40" t="s">
        <v>89</v>
      </c>
      <c r="U1593" s="40" t="s">
        <v>90</v>
      </c>
      <c r="V1593" s="40" t="s">
        <v>91</v>
      </c>
      <c r="W1593" s="40" t="s">
        <v>100</v>
      </c>
      <c r="X1593" s="40" t="s">
        <v>93</v>
      </c>
      <c r="Y1593" s="40" t="s">
        <v>96</v>
      </c>
      <c r="Z1593" s="40">
        <v>231</v>
      </c>
      <c r="AA1593" s="40">
        <v>330.33</v>
      </c>
    </row>
    <row r="1594" spans="17:27" ht="18" customHeight="1" x14ac:dyDescent="0.25">
      <c r="Q1594" s="40" t="s">
        <v>97</v>
      </c>
      <c r="R1594" s="40">
        <v>2022</v>
      </c>
      <c r="S1594" s="40" t="s">
        <v>2</v>
      </c>
      <c r="T1594" s="40" t="s">
        <v>89</v>
      </c>
      <c r="U1594" s="40" t="s">
        <v>90</v>
      </c>
      <c r="V1594" s="40" t="s">
        <v>91</v>
      </c>
      <c r="W1594" s="40" t="s">
        <v>100</v>
      </c>
      <c r="X1594" s="40" t="s">
        <v>93</v>
      </c>
      <c r="Y1594" s="40" t="s">
        <v>96</v>
      </c>
      <c r="Z1594" s="40">
        <v>225</v>
      </c>
      <c r="AA1594" s="40">
        <v>321.75</v>
      </c>
    </row>
    <row r="1595" spans="17:27" ht="18" customHeight="1" x14ac:dyDescent="0.25">
      <c r="Q1595" s="40" t="s">
        <v>99</v>
      </c>
      <c r="R1595" s="40">
        <v>2022</v>
      </c>
      <c r="S1595" s="40" t="s">
        <v>2</v>
      </c>
      <c r="T1595" s="40" t="s">
        <v>89</v>
      </c>
      <c r="U1595" s="40" t="s">
        <v>90</v>
      </c>
      <c r="V1595" s="40" t="s">
        <v>91</v>
      </c>
      <c r="W1595" s="40" t="s">
        <v>100</v>
      </c>
      <c r="X1595" s="40" t="s">
        <v>93</v>
      </c>
      <c r="Y1595" s="40" t="s">
        <v>96</v>
      </c>
      <c r="Z1595" s="40">
        <v>219</v>
      </c>
      <c r="AA1595" s="40">
        <v>526.24</v>
      </c>
    </row>
    <row r="1596" spans="17:27" ht="18" customHeight="1" x14ac:dyDescent="0.25">
      <c r="Q1596" s="40" t="s">
        <v>88</v>
      </c>
      <c r="R1596" s="40">
        <v>2022</v>
      </c>
      <c r="S1596" s="40" t="s">
        <v>2</v>
      </c>
      <c r="T1596" s="40" t="s">
        <v>89</v>
      </c>
      <c r="U1596" s="40" t="s">
        <v>90</v>
      </c>
      <c r="V1596" s="40" t="s">
        <v>91</v>
      </c>
      <c r="W1596" s="40" t="s">
        <v>100</v>
      </c>
      <c r="X1596" s="40" t="s">
        <v>93</v>
      </c>
      <c r="Y1596" s="40" t="s">
        <v>94</v>
      </c>
      <c r="Z1596" s="40">
        <v>227</v>
      </c>
      <c r="AA1596" s="40">
        <v>324.61</v>
      </c>
    </row>
    <row r="1597" spans="17:27" ht="18" customHeight="1" x14ac:dyDescent="0.25">
      <c r="Q1597" s="40" t="s">
        <v>88</v>
      </c>
      <c r="R1597" s="40">
        <v>2022</v>
      </c>
      <c r="S1597" s="40" t="s">
        <v>2</v>
      </c>
      <c r="T1597" s="40" t="s">
        <v>89</v>
      </c>
      <c r="U1597" s="40" t="s">
        <v>90</v>
      </c>
      <c r="V1597" s="40" t="s">
        <v>91</v>
      </c>
      <c r="W1597" s="40" t="s">
        <v>100</v>
      </c>
      <c r="X1597" s="40" t="s">
        <v>93</v>
      </c>
      <c r="Y1597" s="40" t="s">
        <v>94</v>
      </c>
      <c r="Z1597" s="40">
        <v>221</v>
      </c>
      <c r="AA1597" s="40">
        <v>316.02999999999997</v>
      </c>
    </row>
    <row r="1598" spans="17:27" ht="18" customHeight="1" x14ac:dyDescent="0.25">
      <c r="Q1598" s="40" t="s">
        <v>88</v>
      </c>
      <c r="R1598" s="40">
        <v>2022</v>
      </c>
      <c r="S1598" s="40" t="s">
        <v>4</v>
      </c>
      <c r="T1598" s="40" t="s">
        <v>89</v>
      </c>
      <c r="U1598" s="40" t="s">
        <v>90</v>
      </c>
      <c r="V1598" s="40" t="s">
        <v>91</v>
      </c>
      <c r="W1598" s="40" t="s">
        <v>100</v>
      </c>
      <c r="X1598" s="40" t="s">
        <v>93</v>
      </c>
      <c r="Y1598" s="40" t="s">
        <v>94</v>
      </c>
      <c r="Z1598" s="40">
        <v>200</v>
      </c>
      <c r="AA1598" s="40">
        <v>286</v>
      </c>
    </row>
    <row r="1599" spans="17:27" ht="18" customHeight="1" x14ac:dyDescent="0.25">
      <c r="Q1599" s="40" t="s">
        <v>95</v>
      </c>
      <c r="R1599" s="40">
        <v>2022</v>
      </c>
      <c r="S1599" s="40" t="s">
        <v>4</v>
      </c>
      <c r="T1599" s="40" t="s">
        <v>89</v>
      </c>
      <c r="U1599" s="40" t="s">
        <v>90</v>
      </c>
      <c r="V1599" s="40" t="s">
        <v>91</v>
      </c>
      <c r="W1599" s="40" t="s">
        <v>100</v>
      </c>
      <c r="X1599" s="40" t="s">
        <v>93</v>
      </c>
      <c r="Y1599" s="40" t="s">
        <v>94</v>
      </c>
      <c r="Z1599" s="40">
        <v>194</v>
      </c>
      <c r="AA1599" s="40">
        <v>277.42</v>
      </c>
    </row>
    <row r="1600" spans="17:27" ht="18" customHeight="1" x14ac:dyDescent="0.25">
      <c r="Q1600" s="40" t="s">
        <v>95</v>
      </c>
      <c r="R1600" s="40">
        <v>2022</v>
      </c>
      <c r="S1600" s="40" t="s">
        <v>4</v>
      </c>
      <c r="T1600" s="40" t="s">
        <v>89</v>
      </c>
      <c r="U1600" s="40" t="s">
        <v>90</v>
      </c>
      <c r="V1600" s="40" t="s">
        <v>91</v>
      </c>
      <c r="W1600" s="40" t="s">
        <v>100</v>
      </c>
      <c r="X1600" s="40" t="s">
        <v>93</v>
      </c>
      <c r="Y1600" s="40" t="s">
        <v>94</v>
      </c>
      <c r="Z1600" s="40">
        <v>188</v>
      </c>
      <c r="AA1600" s="40">
        <v>268.84000000000003</v>
      </c>
    </row>
    <row r="1601" spans="17:27" ht="18" customHeight="1" x14ac:dyDescent="0.25">
      <c r="Q1601" s="40" t="s">
        <v>95</v>
      </c>
      <c r="R1601" s="40">
        <v>2022</v>
      </c>
      <c r="S1601" s="40" t="s">
        <v>4</v>
      </c>
      <c r="T1601" s="40" t="s">
        <v>89</v>
      </c>
      <c r="U1601" s="40" t="s">
        <v>90</v>
      </c>
      <c r="V1601" s="40" t="s">
        <v>91</v>
      </c>
      <c r="W1601" s="40" t="s">
        <v>100</v>
      </c>
      <c r="X1601" s="40" t="s">
        <v>93</v>
      </c>
      <c r="Y1601" s="40" t="s">
        <v>96</v>
      </c>
      <c r="Z1601" s="40">
        <v>198</v>
      </c>
      <c r="AA1601" s="40">
        <v>283.14</v>
      </c>
    </row>
    <row r="1602" spans="17:27" ht="18" customHeight="1" x14ac:dyDescent="0.25">
      <c r="Q1602" s="40" t="s">
        <v>95</v>
      </c>
      <c r="R1602" s="40">
        <v>2022</v>
      </c>
      <c r="S1602" s="40" t="s">
        <v>4</v>
      </c>
      <c r="T1602" s="40" t="s">
        <v>89</v>
      </c>
      <c r="U1602" s="40" t="s">
        <v>90</v>
      </c>
      <c r="V1602" s="40" t="s">
        <v>91</v>
      </c>
      <c r="W1602" s="40" t="s">
        <v>100</v>
      </c>
      <c r="X1602" s="40" t="s">
        <v>93</v>
      </c>
      <c r="Y1602" s="40" t="s">
        <v>96</v>
      </c>
      <c r="Z1602" s="40">
        <v>192</v>
      </c>
      <c r="AA1602" s="40">
        <v>274.56</v>
      </c>
    </row>
    <row r="1603" spans="17:27" ht="18" customHeight="1" x14ac:dyDescent="0.25">
      <c r="Q1603" s="40" t="s">
        <v>95</v>
      </c>
      <c r="R1603" s="40">
        <v>2022</v>
      </c>
      <c r="S1603" s="40" t="s">
        <v>4</v>
      </c>
      <c r="T1603" s="40" t="s">
        <v>89</v>
      </c>
      <c r="U1603" s="40" t="s">
        <v>90</v>
      </c>
      <c r="V1603" s="40" t="s">
        <v>91</v>
      </c>
      <c r="W1603" s="40" t="s">
        <v>100</v>
      </c>
      <c r="X1603" s="40" t="s">
        <v>93</v>
      </c>
      <c r="Y1603" s="40" t="s">
        <v>96</v>
      </c>
      <c r="Z1603" s="40">
        <v>186</v>
      </c>
      <c r="AA1603" s="40">
        <v>265.98</v>
      </c>
    </row>
    <row r="1604" spans="17:27" ht="18" customHeight="1" x14ac:dyDescent="0.25">
      <c r="Q1604" s="40" t="s">
        <v>88</v>
      </c>
      <c r="R1604" s="40">
        <v>2022</v>
      </c>
      <c r="S1604" s="40" t="s">
        <v>4</v>
      </c>
      <c r="T1604" s="40" t="s">
        <v>89</v>
      </c>
      <c r="U1604" s="40" t="s">
        <v>90</v>
      </c>
      <c r="V1604" s="40" t="s">
        <v>91</v>
      </c>
      <c r="W1604" s="40" t="s">
        <v>100</v>
      </c>
      <c r="X1604" s="40" t="s">
        <v>93</v>
      </c>
      <c r="Y1604" s="40" t="s">
        <v>96</v>
      </c>
      <c r="Z1604" s="40">
        <v>195</v>
      </c>
      <c r="AA1604" s="40">
        <v>278.85000000000002</v>
      </c>
    </row>
    <row r="1605" spans="17:27" ht="18" customHeight="1" x14ac:dyDescent="0.25">
      <c r="Q1605" s="40" t="s">
        <v>97</v>
      </c>
      <c r="R1605" s="40">
        <v>2022</v>
      </c>
      <c r="S1605" s="40" t="s">
        <v>4</v>
      </c>
      <c r="T1605" s="40" t="s">
        <v>89</v>
      </c>
      <c r="U1605" s="40" t="s">
        <v>90</v>
      </c>
      <c r="V1605" s="40" t="s">
        <v>91</v>
      </c>
      <c r="W1605" s="40" t="s">
        <v>100</v>
      </c>
      <c r="X1605" s="40" t="s">
        <v>93</v>
      </c>
      <c r="Y1605" s="40" t="s">
        <v>96</v>
      </c>
      <c r="Z1605" s="40">
        <v>189</v>
      </c>
      <c r="AA1605" s="40">
        <v>270.27</v>
      </c>
    </row>
    <row r="1606" spans="17:27" ht="18" customHeight="1" x14ac:dyDescent="0.25">
      <c r="Q1606" s="40" t="s">
        <v>97</v>
      </c>
      <c r="R1606" s="40">
        <v>2022</v>
      </c>
      <c r="S1606" s="40" t="s">
        <v>4</v>
      </c>
      <c r="T1606" s="40" t="s">
        <v>89</v>
      </c>
      <c r="U1606" s="40" t="s">
        <v>90</v>
      </c>
      <c r="V1606" s="40" t="s">
        <v>91</v>
      </c>
      <c r="W1606" s="40" t="s">
        <v>100</v>
      </c>
      <c r="X1606" s="40" t="s">
        <v>93</v>
      </c>
      <c r="Y1606" s="40" t="s">
        <v>94</v>
      </c>
      <c r="Z1606" s="40">
        <v>197</v>
      </c>
      <c r="AA1606" s="40">
        <v>281.70999999999998</v>
      </c>
    </row>
    <row r="1607" spans="17:27" ht="18" customHeight="1" x14ac:dyDescent="0.25">
      <c r="Q1607" s="40" t="s">
        <v>97</v>
      </c>
      <c r="R1607" s="40">
        <v>2022</v>
      </c>
      <c r="S1607" s="40" t="s">
        <v>4</v>
      </c>
      <c r="T1607" s="40" t="s">
        <v>89</v>
      </c>
      <c r="U1607" s="40" t="s">
        <v>90</v>
      </c>
      <c r="V1607" s="40" t="s">
        <v>91</v>
      </c>
      <c r="W1607" s="40" t="s">
        <v>100</v>
      </c>
      <c r="X1607" s="40" t="s">
        <v>93</v>
      </c>
      <c r="Y1607" s="40" t="s">
        <v>94</v>
      </c>
      <c r="Z1607" s="40">
        <v>191</v>
      </c>
      <c r="AA1607" s="40">
        <v>273.13</v>
      </c>
    </row>
    <row r="1608" spans="17:27" ht="18" customHeight="1" x14ac:dyDescent="0.25">
      <c r="Q1608" s="40" t="s">
        <v>97</v>
      </c>
      <c r="R1608" s="40">
        <v>2022</v>
      </c>
      <c r="S1608" s="40" t="s">
        <v>4</v>
      </c>
      <c r="T1608" s="40" t="s">
        <v>89</v>
      </c>
      <c r="U1608" s="40" t="s">
        <v>90</v>
      </c>
      <c r="V1608" s="40" t="s">
        <v>91</v>
      </c>
      <c r="W1608" s="40" t="s">
        <v>100</v>
      </c>
      <c r="X1608" s="40" t="s">
        <v>93</v>
      </c>
      <c r="Y1608" s="40" t="s">
        <v>94</v>
      </c>
      <c r="Z1608" s="40">
        <v>185</v>
      </c>
      <c r="AA1608" s="40">
        <v>264.55</v>
      </c>
    </row>
    <row r="1609" spans="17:27" ht="18" customHeight="1" x14ac:dyDescent="0.25">
      <c r="Q1609" s="40" t="s">
        <v>88</v>
      </c>
      <c r="R1609" s="40">
        <v>2022</v>
      </c>
      <c r="S1609" s="40" t="s">
        <v>8</v>
      </c>
      <c r="T1609" s="40" t="s">
        <v>89</v>
      </c>
      <c r="U1609" s="40" t="s">
        <v>90</v>
      </c>
      <c r="V1609" s="40" t="s">
        <v>91</v>
      </c>
      <c r="W1609" s="40" t="s">
        <v>100</v>
      </c>
      <c r="X1609" s="40" t="s">
        <v>93</v>
      </c>
      <c r="Y1609" s="40" t="s">
        <v>96</v>
      </c>
      <c r="Z1609" s="40">
        <v>154</v>
      </c>
      <c r="AA1609" s="40">
        <v>220.22</v>
      </c>
    </row>
    <row r="1610" spans="17:27" ht="18" customHeight="1" x14ac:dyDescent="0.25">
      <c r="Q1610" s="40" t="s">
        <v>95</v>
      </c>
      <c r="R1610" s="40">
        <v>2022</v>
      </c>
      <c r="S1610" s="40" t="s">
        <v>8</v>
      </c>
      <c r="T1610" s="40" t="s">
        <v>89</v>
      </c>
      <c r="U1610" s="40" t="s">
        <v>90</v>
      </c>
      <c r="V1610" s="40" t="s">
        <v>91</v>
      </c>
      <c r="W1610" s="40" t="s">
        <v>100</v>
      </c>
      <c r="X1610" s="40" t="s">
        <v>93</v>
      </c>
      <c r="Y1610" s="40" t="s">
        <v>96</v>
      </c>
      <c r="Z1610" s="40">
        <v>156</v>
      </c>
      <c r="AA1610" s="40">
        <v>223.07999999999998</v>
      </c>
    </row>
    <row r="1611" spans="17:27" ht="18" customHeight="1" x14ac:dyDescent="0.25">
      <c r="Q1611" s="40" t="s">
        <v>95</v>
      </c>
      <c r="R1611" s="40">
        <v>2022</v>
      </c>
      <c r="S1611" s="40" t="s">
        <v>8</v>
      </c>
      <c r="T1611" s="40" t="s">
        <v>89</v>
      </c>
      <c r="U1611" s="40" t="s">
        <v>90</v>
      </c>
      <c r="V1611" s="40" t="s">
        <v>91</v>
      </c>
      <c r="W1611" s="40" t="s">
        <v>100</v>
      </c>
      <c r="X1611" s="40" t="s">
        <v>93</v>
      </c>
      <c r="Y1611" s="40" t="s">
        <v>96</v>
      </c>
      <c r="Z1611" s="40">
        <v>153</v>
      </c>
      <c r="AA1611" s="40">
        <v>218.79</v>
      </c>
    </row>
    <row r="1612" spans="17:27" ht="18" customHeight="1" x14ac:dyDescent="0.25">
      <c r="Q1612" s="40" t="s">
        <v>88</v>
      </c>
      <c r="R1612" s="40">
        <v>2022</v>
      </c>
      <c r="S1612" s="40" t="s">
        <v>8</v>
      </c>
      <c r="T1612" s="40" t="s">
        <v>89</v>
      </c>
      <c r="U1612" s="40" t="s">
        <v>90</v>
      </c>
      <c r="V1612" s="40" t="s">
        <v>91</v>
      </c>
      <c r="W1612" s="40" t="s">
        <v>100</v>
      </c>
      <c r="X1612" s="40" t="s">
        <v>93</v>
      </c>
      <c r="Y1612" s="40" t="s">
        <v>96</v>
      </c>
      <c r="Z1612" s="40">
        <v>157</v>
      </c>
      <c r="AA1612" s="40">
        <v>224.51</v>
      </c>
    </row>
    <row r="1613" spans="17:27" ht="18" customHeight="1" x14ac:dyDescent="0.25">
      <c r="Q1613" s="40" t="s">
        <v>98</v>
      </c>
      <c r="R1613" s="40">
        <v>2022</v>
      </c>
      <c r="S1613" s="40" t="s">
        <v>8</v>
      </c>
      <c r="T1613" s="40" t="s">
        <v>89</v>
      </c>
      <c r="U1613" s="40" t="s">
        <v>90</v>
      </c>
      <c r="V1613" s="40" t="s">
        <v>91</v>
      </c>
      <c r="W1613" s="40" t="s">
        <v>100</v>
      </c>
      <c r="X1613" s="40" t="s">
        <v>93</v>
      </c>
      <c r="Y1613" s="40" t="s">
        <v>96</v>
      </c>
      <c r="Z1613" s="40">
        <v>155</v>
      </c>
      <c r="AA1613" s="40">
        <v>221.65</v>
      </c>
    </row>
    <row r="1614" spans="17:27" ht="18" customHeight="1" x14ac:dyDescent="0.25">
      <c r="Q1614" s="40" t="s">
        <v>88</v>
      </c>
      <c r="R1614" s="40">
        <v>2022</v>
      </c>
      <c r="S1614" s="40" t="s">
        <v>8</v>
      </c>
      <c r="T1614" s="40" t="s">
        <v>89</v>
      </c>
      <c r="U1614" s="40" t="s">
        <v>90</v>
      </c>
      <c r="V1614" s="40" t="s">
        <v>91</v>
      </c>
      <c r="W1614" s="40" t="s">
        <v>100</v>
      </c>
      <c r="X1614" s="40" t="s">
        <v>93</v>
      </c>
      <c r="Y1614" s="40" t="s">
        <v>94</v>
      </c>
      <c r="Z1614" s="40">
        <v>341</v>
      </c>
      <c r="AA1614" s="40">
        <v>487.63</v>
      </c>
    </row>
    <row r="1615" spans="17:27" ht="18" customHeight="1" x14ac:dyDescent="0.25">
      <c r="Q1615" s="40" t="s">
        <v>88</v>
      </c>
      <c r="R1615" s="40">
        <v>2022</v>
      </c>
      <c r="S1615" s="40" t="s">
        <v>7</v>
      </c>
      <c r="T1615" s="40" t="s">
        <v>101</v>
      </c>
      <c r="U1615" s="40" t="s">
        <v>90</v>
      </c>
      <c r="V1615" s="40" t="s">
        <v>91</v>
      </c>
      <c r="W1615" s="40" t="s">
        <v>100</v>
      </c>
      <c r="X1615" s="40" t="s">
        <v>93</v>
      </c>
      <c r="Y1615" s="40" t="s">
        <v>94</v>
      </c>
      <c r="Z1615" s="40">
        <v>254</v>
      </c>
      <c r="AA1615" s="40">
        <v>363.22</v>
      </c>
    </row>
    <row r="1616" spans="17:27" ht="18" customHeight="1" x14ac:dyDescent="0.25">
      <c r="Q1616" s="40" t="s">
        <v>95</v>
      </c>
      <c r="R1616" s="40">
        <v>2022</v>
      </c>
      <c r="S1616" s="40" t="s">
        <v>7</v>
      </c>
      <c r="T1616" s="40" t="s">
        <v>101</v>
      </c>
      <c r="U1616" s="40" t="s">
        <v>90</v>
      </c>
      <c r="V1616" s="40" t="s">
        <v>91</v>
      </c>
      <c r="W1616" s="40" t="s">
        <v>100</v>
      </c>
      <c r="X1616" s="40" t="s">
        <v>93</v>
      </c>
      <c r="Y1616" s="40" t="s">
        <v>94</v>
      </c>
      <c r="Z1616" s="40">
        <v>256</v>
      </c>
      <c r="AA1616" s="40">
        <v>366.08</v>
      </c>
    </row>
    <row r="1617" spans="17:27" ht="18" customHeight="1" x14ac:dyDescent="0.25">
      <c r="Q1617" s="40" t="s">
        <v>95</v>
      </c>
      <c r="R1617" s="40">
        <v>2022</v>
      </c>
      <c r="S1617" s="40" t="s">
        <v>7</v>
      </c>
      <c r="T1617" s="40" t="s">
        <v>101</v>
      </c>
      <c r="U1617" s="40" t="s">
        <v>90</v>
      </c>
      <c r="V1617" s="40" t="s">
        <v>91</v>
      </c>
      <c r="W1617" s="40" t="s">
        <v>100</v>
      </c>
      <c r="X1617" s="40" t="s">
        <v>93</v>
      </c>
      <c r="Y1617" s="40" t="s">
        <v>94</v>
      </c>
      <c r="Z1617" s="40">
        <v>961</v>
      </c>
      <c r="AA1617" s="40">
        <v>1374.23</v>
      </c>
    </row>
    <row r="1618" spans="17:27" ht="18" customHeight="1" x14ac:dyDescent="0.25">
      <c r="Q1618" s="40" t="s">
        <v>95</v>
      </c>
      <c r="R1618" s="40">
        <v>2022</v>
      </c>
      <c r="S1618" s="40" t="s">
        <v>7</v>
      </c>
      <c r="T1618" s="40" t="s">
        <v>101</v>
      </c>
      <c r="U1618" s="40" t="s">
        <v>90</v>
      </c>
      <c r="V1618" s="40" t="s">
        <v>91</v>
      </c>
      <c r="W1618" s="40" t="s">
        <v>100</v>
      </c>
      <c r="X1618" s="40" t="s">
        <v>93</v>
      </c>
      <c r="Y1618" s="40" t="s">
        <v>94</v>
      </c>
      <c r="Z1618" s="40">
        <v>255</v>
      </c>
      <c r="AA1618" s="40">
        <v>364.65</v>
      </c>
    </row>
    <row r="1619" spans="17:27" ht="18" customHeight="1" x14ac:dyDescent="0.25">
      <c r="Q1619" s="40" t="s">
        <v>97</v>
      </c>
      <c r="R1619" s="40">
        <v>2022</v>
      </c>
      <c r="S1619" s="40" t="s">
        <v>7</v>
      </c>
      <c r="T1619" s="40" t="s">
        <v>101</v>
      </c>
      <c r="U1619" s="40" t="s">
        <v>90</v>
      </c>
      <c r="V1619" s="40" t="s">
        <v>91</v>
      </c>
      <c r="W1619" s="40" t="s">
        <v>100</v>
      </c>
      <c r="X1619" s="40" t="s">
        <v>93</v>
      </c>
      <c r="Y1619" s="40" t="s">
        <v>94</v>
      </c>
      <c r="Z1619" s="40">
        <v>253</v>
      </c>
      <c r="AA1619" s="40">
        <v>361.78999999999996</v>
      </c>
    </row>
    <row r="1620" spans="17:27" ht="18" customHeight="1" x14ac:dyDescent="0.25">
      <c r="Q1620" s="40" t="s">
        <v>97</v>
      </c>
      <c r="R1620" s="40">
        <v>2022</v>
      </c>
      <c r="S1620" s="40" t="s">
        <v>7</v>
      </c>
      <c r="T1620" s="40" t="s">
        <v>101</v>
      </c>
      <c r="U1620" s="40" t="s">
        <v>90</v>
      </c>
      <c r="V1620" s="40" t="s">
        <v>91</v>
      </c>
      <c r="W1620" s="40" t="s">
        <v>100</v>
      </c>
      <c r="X1620" s="40" t="s">
        <v>93</v>
      </c>
      <c r="Y1620" s="40" t="s">
        <v>94</v>
      </c>
      <c r="Z1620" s="40">
        <v>251</v>
      </c>
      <c r="AA1620" s="40">
        <v>358.93</v>
      </c>
    </row>
    <row r="1621" spans="17:27" ht="18" customHeight="1" x14ac:dyDescent="0.25">
      <c r="Q1621" s="40" t="s">
        <v>95</v>
      </c>
      <c r="R1621" s="40">
        <v>2022</v>
      </c>
      <c r="S1621" s="40" t="s">
        <v>6</v>
      </c>
      <c r="T1621" s="40" t="s">
        <v>101</v>
      </c>
      <c r="U1621" s="40" t="s">
        <v>90</v>
      </c>
      <c r="V1621" s="40" t="s">
        <v>91</v>
      </c>
      <c r="W1621" s="40" t="s">
        <v>100</v>
      </c>
      <c r="X1621" s="40" t="s">
        <v>93</v>
      </c>
      <c r="Y1621" s="40" t="s">
        <v>94</v>
      </c>
      <c r="Z1621" s="40">
        <v>260</v>
      </c>
      <c r="AA1621" s="40">
        <v>371.8</v>
      </c>
    </row>
    <row r="1622" spans="17:27" ht="18" customHeight="1" x14ac:dyDescent="0.25">
      <c r="Q1622" s="40" t="s">
        <v>95</v>
      </c>
      <c r="R1622" s="40">
        <v>2022</v>
      </c>
      <c r="S1622" s="40" t="s">
        <v>6</v>
      </c>
      <c r="T1622" s="40" t="s">
        <v>101</v>
      </c>
      <c r="U1622" s="40" t="s">
        <v>90</v>
      </c>
      <c r="V1622" s="40" t="s">
        <v>91</v>
      </c>
      <c r="W1622" s="40" t="s">
        <v>100</v>
      </c>
      <c r="X1622" s="40" t="s">
        <v>93</v>
      </c>
      <c r="Y1622" s="40" t="s">
        <v>94</v>
      </c>
      <c r="Z1622" s="40">
        <v>960</v>
      </c>
      <c r="AA1622" s="40">
        <v>1372.8</v>
      </c>
    </row>
    <row r="1623" spans="17:27" ht="18" customHeight="1" x14ac:dyDescent="0.25">
      <c r="Q1623" s="40" t="s">
        <v>98</v>
      </c>
      <c r="R1623" s="40">
        <v>2022</v>
      </c>
      <c r="S1623" s="40" t="s">
        <v>6</v>
      </c>
      <c r="T1623" s="40" t="s">
        <v>101</v>
      </c>
      <c r="U1623" s="40" t="s">
        <v>90</v>
      </c>
      <c r="V1623" s="40" t="s">
        <v>91</v>
      </c>
      <c r="W1623" s="40" t="s">
        <v>100</v>
      </c>
      <c r="X1623" s="40" t="s">
        <v>93</v>
      </c>
      <c r="Y1623" s="40" t="s">
        <v>94</v>
      </c>
      <c r="Z1623" s="40">
        <v>261</v>
      </c>
      <c r="AA1623" s="40">
        <v>373.23</v>
      </c>
    </row>
    <row r="1624" spans="17:27" ht="18" customHeight="1" x14ac:dyDescent="0.25">
      <c r="Q1624" s="40" t="s">
        <v>95</v>
      </c>
      <c r="R1624" s="40">
        <v>2022</v>
      </c>
      <c r="S1624" s="40" t="s">
        <v>6</v>
      </c>
      <c r="T1624" s="40" t="s">
        <v>101</v>
      </c>
      <c r="U1624" s="40" t="s">
        <v>90</v>
      </c>
      <c r="V1624" s="40" t="s">
        <v>91</v>
      </c>
      <c r="W1624" s="40" t="s">
        <v>100</v>
      </c>
      <c r="X1624" s="40" t="s">
        <v>93</v>
      </c>
      <c r="Y1624" s="40" t="s">
        <v>94</v>
      </c>
      <c r="Z1624" s="40">
        <v>259</v>
      </c>
      <c r="AA1624" s="40">
        <v>370.37</v>
      </c>
    </row>
    <row r="1625" spans="17:27" ht="18" customHeight="1" x14ac:dyDescent="0.25">
      <c r="Q1625" s="40" t="s">
        <v>95</v>
      </c>
      <c r="R1625" s="40">
        <v>2022</v>
      </c>
      <c r="S1625" s="40" t="s">
        <v>6</v>
      </c>
      <c r="T1625" s="40" t="s">
        <v>101</v>
      </c>
      <c r="U1625" s="40" t="s">
        <v>90</v>
      </c>
      <c r="V1625" s="40" t="s">
        <v>91</v>
      </c>
      <c r="W1625" s="40" t="s">
        <v>100</v>
      </c>
      <c r="X1625" s="40" t="s">
        <v>93</v>
      </c>
      <c r="Y1625" s="40" t="s">
        <v>94</v>
      </c>
      <c r="Z1625" s="40">
        <v>257</v>
      </c>
      <c r="AA1625" s="40">
        <v>367.51</v>
      </c>
    </row>
    <row r="1626" spans="17:27" ht="18" customHeight="1" x14ac:dyDescent="0.25">
      <c r="Q1626" s="40" t="s">
        <v>88</v>
      </c>
      <c r="R1626" s="40">
        <v>2022</v>
      </c>
      <c r="S1626" s="40" t="s">
        <v>8</v>
      </c>
      <c r="T1626" s="40" t="s">
        <v>101</v>
      </c>
      <c r="U1626" s="40" t="s">
        <v>90</v>
      </c>
      <c r="V1626" s="40" t="s">
        <v>91</v>
      </c>
      <c r="W1626" s="40" t="s">
        <v>100</v>
      </c>
      <c r="X1626" s="40" t="s">
        <v>93</v>
      </c>
      <c r="Y1626" s="40" t="s">
        <v>94</v>
      </c>
      <c r="Z1626" s="40">
        <v>248</v>
      </c>
      <c r="AA1626" s="40">
        <v>354.64</v>
      </c>
    </row>
    <row r="1627" spans="17:27" ht="18" customHeight="1" x14ac:dyDescent="0.25">
      <c r="Q1627" s="40" t="s">
        <v>97</v>
      </c>
      <c r="R1627" s="40">
        <v>2022</v>
      </c>
      <c r="S1627" s="40" t="s">
        <v>8</v>
      </c>
      <c r="T1627" s="40" t="s">
        <v>101</v>
      </c>
      <c r="U1627" s="40" t="s">
        <v>90</v>
      </c>
      <c r="V1627" s="40" t="s">
        <v>91</v>
      </c>
      <c r="W1627" s="40" t="s">
        <v>100</v>
      </c>
      <c r="X1627" s="40" t="s">
        <v>93</v>
      </c>
      <c r="Y1627" s="40" t="s">
        <v>94</v>
      </c>
      <c r="Z1627" s="40">
        <v>250</v>
      </c>
      <c r="AA1627" s="40">
        <v>526.24</v>
      </c>
    </row>
    <row r="1628" spans="17:27" ht="18" customHeight="1" x14ac:dyDescent="0.25">
      <c r="Q1628" s="40" t="s">
        <v>95</v>
      </c>
      <c r="R1628" s="40">
        <v>2022</v>
      </c>
      <c r="S1628" s="40" t="s">
        <v>8</v>
      </c>
      <c r="T1628" s="40" t="s">
        <v>101</v>
      </c>
      <c r="U1628" s="40" t="s">
        <v>90</v>
      </c>
      <c r="V1628" s="40" t="s">
        <v>91</v>
      </c>
      <c r="W1628" s="40" t="s">
        <v>100</v>
      </c>
      <c r="X1628" s="40" t="s">
        <v>93</v>
      </c>
      <c r="Y1628" s="40" t="s">
        <v>94</v>
      </c>
      <c r="Z1628" s="40">
        <v>249</v>
      </c>
      <c r="AA1628" s="40">
        <v>356.07</v>
      </c>
    </row>
    <row r="1629" spans="17:27" ht="18" customHeight="1" x14ac:dyDescent="0.25">
      <c r="Q1629" s="40" t="s">
        <v>88</v>
      </c>
      <c r="R1629" s="40">
        <v>2022</v>
      </c>
      <c r="S1629" s="40" t="s">
        <v>8</v>
      </c>
      <c r="T1629" s="40" t="s">
        <v>101</v>
      </c>
      <c r="U1629" s="40" t="s">
        <v>90</v>
      </c>
      <c r="V1629" s="40" t="s">
        <v>91</v>
      </c>
      <c r="W1629" s="40" t="s">
        <v>100</v>
      </c>
      <c r="X1629" s="40" t="s">
        <v>93</v>
      </c>
      <c r="Y1629" s="40" t="s">
        <v>94</v>
      </c>
      <c r="Z1629" s="40">
        <v>247</v>
      </c>
      <c r="AA1629" s="40">
        <v>353.21</v>
      </c>
    </row>
    <row r="1630" spans="17:27" ht="18" customHeight="1" x14ac:dyDescent="0.25">
      <c r="Q1630" s="40" t="s">
        <v>88</v>
      </c>
      <c r="R1630" s="40">
        <v>2022</v>
      </c>
      <c r="S1630" s="40" t="s">
        <v>3</v>
      </c>
      <c r="T1630" s="40" t="s">
        <v>89</v>
      </c>
      <c r="U1630" s="40" t="s">
        <v>90</v>
      </c>
      <c r="V1630" s="40" t="s">
        <v>91</v>
      </c>
      <c r="W1630" s="40" t="s">
        <v>92</v>
      </c>
      <c r="X1630" s="40" t="s">
        <v>93</v>
      </c>
      <c r="Y1630" s="40" t="s">
        <v>96</v>
      </c>
      <c r="Z1630" s="40">
        <v>356</v>
      </c>
      <c r="AA1630" s="40">
        <v>484.15999999999997</v>
      </c>
    </row>
    <row r="1631" spans="17:27" ht="18" customHeight="1" x14ac:dyDescent="0.25">
      <c r="Q1631" s="40" t="s">
        <v>95</v>
      </c>
      <c r="R1631" s="40">
        <v>2022</v>
      </c>
      <c r="S1631" s="40" t="s">
        <v>3</v>
      </c>
      <c r="T1631" s="40" t="s">
        <v>89</v>
      </c>
      <c r="U1631" s="40" t="s">
        <v>90</v>
      </c>
      <c r="V1631" s="40" t="s">
        <v>91</v>
      </c>
      <c r="W1631" s="40" t="s">
        <v>92</v>
      </c>
      <c r="X1631" s="40" t="s">
        <v>93</v>
      </c>
      <c r="Y1631" s="40" t="s">
        <v>96</v>
      </c>
      <c r="Z1631" s="40">
        <v>152</v>
      </c>
      <c r="AA1631" s="40">
        <v>217.36</v>
      </c>
    </row>
    <row r="1632" spans="17:27" ht="18" customHeight="1" x14ac:dyDescent="0.25">
      <c r="Q1632" s="40" t="s">
        <v>97</v>
      </c>
      <c r="R1632" s="40">
        <v>2022</v>
      </c>
      <c r="S1632" s="40" t="s">
        <v>3</v>
      </c>
      <c r="T1632" s="40" t="s">
        <v>89</v>
      </c>
      <c r="U1632" s="40" t="s">
        <v>103</v>
      </c>
      <c r="V1632" s="40" t="s">
        <v>91</v>
      </c>
      <c r="W1632" s="40" t="s">
        <v>92</v>
      </c>
      <c r="X1632" s="40" t="s">
        <v>93</v>
      </c>
      <c r="Y1632" s="40" t="s">
        <v>96</v>
      </c>
      <c r="Z1632" s="40">
        <v>352</v>
      </c>
      <c r="AA1632" s="40">
        <v>503.36</v>
      </c>
    </row>
    <row r="1633" spans="17:27" ht="18" customHeight="1" x14ac:dyDescent="0.25">
      <c r="Q1633" s="40" t="s">
        <v>88</v>
      </c>
      <c r="R1633" s="40">
        <v>2022</v>
      </c>
      <c r="S1633" s="40" t="s">
        <v>3</v>
      </c>
      <c r="T1633" s="40" t="s">
        <v>89</v>
      </c>
      <c r="U1633" s="40" t="s">
        <v>103</v>
      </c>
      <c r="V1633" s="40" t="s">
        <v>91</v>
      </c>
      <c r="W1633" s="40" t="s">
        <v>92</v>
      </c>
      <c r="X1633" s="40" t="s">
        <v>93</v>
      </c>
      <c r="Y1633" s="40" t="s">
        <v>96</v>
      </c>
      <c r="Z1633" s="40">
        <v>154</v>
      </c>
      <c r="AA1633" s="40">
        <v>220.22</v>
      </c>
    </row>
    <row r="1634" spans="17:27" ht="18" customHeight="1" x14ac:dyDescent="0.25">
      <c r="Q1634" s="40" t="s">
        <v>99</v>
      </c>
      <c r="R1634" s="40">
        <v>2022</v>
      </c>
      <c r="S1634" s="40" t="s">
        <v>3</v>
      </c>
      <c r="T1634" s="40" t="s">
        <v>89</v>
      </c>
      <c r="U1634" s="40" t="s">
        <v>103</v>
      </c>
      <c r="V1634" s="40" t="s">
        <v>91</v>
      </c>
      <c r="W1634" s="40" t="s">
        <v>92</v>
      </c>
      <c r="X1634" s="40" t="s">
        <v>93</v>
      </c>
      <c r="Y1634" s="40" t="s">
        <v>96</v>
      </c>
      <c r="Z1634" s="40">
        <v>698</v>
      </c>
      <c r="AA1634" s="40">
        <v>998.14</v>
      </c>
    </row>
    <row r="1635" spans="17:27" ht="18" customHeight="1" x14ac:dyDescent="0.25">
      <c r="Q1635" s="40" t="s">
        <v>97</v>
      </c>
      <c r="R1635" s="40">
        <v>2022</v>
      </c>
      <c r="S1635" s="40" t="s">
        <v>3</v>
      </c>
      <c r="T1635" s="40" t="s">
        <v>89</v>
      </c>
      <c r="U1635" s="40" t="s">
        <v>103</v>
      </c>
      <c r="V1635" s="40" t="s">
        <v>91</v>
      </c>
      <c r="W1635" s="40" t="s">
        <v>92</v>
      </c>
      <c r="X1635" s="40" t="s">
        <v>93</v>
      </c>
      <c r="Y1635" s="40" t="s">
        <v>96</v>
      </c>
      <c r="Z1635" s="40">
        <v>731</v>
      </c>
      <c r="AA1635" s="40">
        <v>1045.33</v>
      </c>
    </row>
    <row r="1636" spans="17:27" ht="18" customHeight="1" x14ac:dyDescent="0.25">
      <c r="Q1636" s="40" t="s">
        <v>97</v>
      </c>
      <c r="R1636" s="40">
        <v>2022</v>
      </c>
      <c r="S1636" s="40" t="s">
        <v>3</v>
      </c>
      <c r="T1636" s="40" t="s">
        <v>89</v>
      </c>
      <c r="U1636" s="40" t="s">
        <v>103</v>
      </c>
      <c r="V1636" s="40" t="s">
        <v>91</v>
      </c>
      <c r="W1636" s="40" t="s">
        <v>92</v>
      </c>
      <c r="X1636" s="40" t="s">
        <v>93</v>
      </c>
      <c r="Y1636" s="40" t="s">
        <v>96</v>
      </c>
      <c r="Z1636" s="40">
        <v>771</v>
      </c>
      <c r="AA1636" s="40">
        <v>526.24</v>
      </c>
    </row>
    <row r="1637" spans="17:27" ht="18" customHeight="1" x14ac:dyDescent="0.25">
      <c r="Q1637" s="40" t="s">
        <v>97</v>
      </c>
      <c r="R1637" s="40">
        <v>2022</v>
      </c>
      <c r="S1637" s="40" t="s">
        <v>3</v>
      </c>
      <c r="T1637" s="40" t="s">
        <v>89</v>
      </c>
      <c r="U1637" s="40" t="s">
        <v>103</v>
      </c>
      <c r="V1637" s="40" t="s">
        <v>91</v>
      </c>
      <c r="W1637" s="40" t="s">
        <v>92</v>
      </c>
      <c r="X1637" s="40" t="s">
        <v>93</v>
      </c>
      <c r="Y1637" s="40" t="s">
        <v>96</v>
      </c>
      <c r="Z1637" s="40">
        <v>355</v>
      </c>
      <c r="AA1637" s="40">
        <v>507.65</v>
      </c>
    </row>
    <row r="1638" spans="17:27" ht="18" customHeight="1" x14ac:dyDescent="0.25">
      <c r="Q1638" s="40" t="s">
        <v>97</v>
      </c>
      <c r="R1638" s="40">
        <v>2022</v>
      </c>
      <c r="S1638" s="40" t="s">
        <v>3</v>
      </c>
      <c r="T1638" s="40" t="s">
        <v>89</v>
      </c>
      <c r="U1638" s="40" t="s">
        <v>103</v>
      </c>
      <c r="V1638" s="40" t="s">
        <v>91</v>
      </c>
      <c r="W1638" s="40" t="s">
        <v>92</v>
      </c>
      <c r="X1638" s="40" t="s">
        <v>93</v>
      </c>
      <c r="Y1638" s="40" t="s">
        <v>96</v>
      </c>
      <c r="Z1638" s="40">
        <v>157</v>
      </c>
      <c r="AA1638" s="40">
        <v>224.51</v>
      </c>
    </row>
    <row r="1639" spans="17:27" ht="18" customHeight="1" x14ac:dyDescent="0.25">
      <c r="Q1639" s="40" t="s">
        <v>95</v>
      </c>
      <c r="R1639" s="40">
        <v>2022</v>
      </c>
      <c r="S1639" s="40" t="s">
        <v>3</v>
      </c>
      <c r="T1639" s="40" t="s">
        <v>89</v>
      </c>
      <c r="U1639" s="40" t="s">
        <v>103</v>
      </c>
      <c r="V1639" s="40" t="s">
        <v>91</v>
      </c>
      <c r="W1639" s="40" t="s">
        <v>92</v>
      </c>
      <c r="X1639" s="40" t="s">
        <v>93</v>
      </c>
      <c r="Y1639" s="40" t="s">
        <v>96</v>
      </c>
      <c r="Z1639" s="40">
        <v>353</v>
      </c>
      <c r="AA1639" s="40">
        <v>504.78999999999996</v>
      </c>
    </row>
    <row r="1640" spans="17:27" ht="18" customHeight="1" x14ac:dyDescent="0.25">
      <c r="Q1640" s="40" t="s">
        <v>95</v>
      </c>
      <c r="R1640" s="40">
        <v>2022</v>
      </c>
      <c r="S1640" s="40" t="s">
        <v>3</v>
      </c>
      <c r="T1640" s="40" t="s">
        <v>89</v>
      </c>
      <c r="U1640" s="40" t="s">
        <v>103</v>
      </c>
      <c r="V1640" s="40" t="s">
        <v>91</v>
      </c>
      <c r="W1640" s="40" t="s">
        <v>92</v>
      </c>
      <c r="X1640" s="40" t="s">
        <v>93</v>
      </c>
      <c r="Y1640" s="40" t="s">
        <v>96</v>
      </c>
      <c r="Z1640" s="40">
        <v>155</v>
      </c>
      <c r="AA1640" s="40">
        <v>221.65</v>
      </c>
    </row>
    <row r="1641" spans="17:27" ht="18" customHeight="1" x14ac:dyDescent="0.25">
      <c r="Q1641" s="40" t="s">
        <v>95</v>
      </c>
      <c r="R1641" s="40">
        <v>2022</v>
      </c>
      <c r="S1641" s="40" t="s">
        <v>7</v>
      </c>
      <c r="T1641" s="40" t="s">
        <v>89</v>
      </c>
      <c r="U1641" s="40" t="s">
        <v>103</v>
      </c>
      <c r="V1641" s="40" t="s">
        <v>91</v>
      </c>
      <c r="W1641" s="40" t="s">
        <v>92</v>
      </c>
      <c r="X1641" s="40" t="s">
        <v>93</v>
      </c>
      <c r="Y1641" s="40" t="s">
        <v>96</v>
      </c>
      <c r="Z1641" s="40">
        <v>332</v>
      </c>
      <c r="AA1641" s="40">
        <v>451.52</v>
      </c>
    </row>
    <row r="1642" spans="17:27" ht="18" customHeight="1" x14ac:dyDescent="0.25">
      <c r="Q1642" s="40" t="s">
        <v>95</v>
      </c>
      <c r="R1642" s="40">
        <v>2022</v>
      </c>
      <c r="S1642" s="40" t="s">
        <v>7</v>
      </c>
      <c r="T1642" s="40" t="s">
        <v>89</v>
      </c>
      <c r="U1642" s="40" t="s">
        <v>103</v>
      </c>
      <c r="V1642" s="40" t="s">
        <v>91</v>
      </c>
      <c r="W1642" s="40" t="s">
        <v>92</v>
      </c>
      <c r="X1642" s="40" t="s">
        <v>93</v>
      </c>
      <c r="Y1642" s="40" t="s">
        <v>96</v>
      </c>
      <c r="Z1642" s="40">
        <v>134</v>
      </c>
      <c r="AA1642" s="40">
        <v>191.62</v>
      </c>
    </row>
    <row r="1643" spans="17:27" ht="18" customHeight="1" x14ac:dyDescent="0.25">
      <c r="Q1643" s="40" t="s">
        <v>88</v>
      </c>
      <c r="R1643" s="40">
        <v>2022</v>
      </c>
      <c r="S1643" s="40" t="s">
        <v>7</v>
      </c>
      <c r="T1643" s="40" t="s">
        <v>89</v>
      </c>
      <c r="U1643" s="40" t="s">
        <v>103</v>
      </c>
      <c r="V1643" s="40" t="s">
        <v>91</v>
      </c>
      <c r="W1643" s="40" t="s">
        <v>92</v>
      </c>
      <c r="X1643" s="40" t="s">
        <v>93</v>
      </c>
      <c r="Y1643" s="40" t="s">
        <v>96</v>
      </c>
      <c r="Z1643" s="40">
        <v>334</v>
      </c>
      <c r="AA1643" s="40">
        <v>477.62</v>
      </c>
    </row>
    <row r="1644" spans="17:27" ht="18" customHeight="1" x14ac:dyDescent="0.25">
      <c r="Q1644" s="40" t="s">
        <v>95</v>
      </c>
      <c r="R1644" s="40">
        <v>2022</v>
      </c>
      <c r="S1644" s="40" t="s">
        <v>7</v>
      </c>
      <c r="T1644" s="40" t="s">
        <v>89</v>
      </c>
      <c r="U1644" s="40" t="s">
        <v>103</v>
      </c>
      <c r="V1644" s="40" t="s">
        <v>91</v>
      </c>
      <c r="W1644" s="40" t="s">
        <v>92</v>
      </c>
      <c r="X1644" s="40" t="s">
        <v>93</v>
      </c>
      <c r="Y1644" s="40" t="s">
        <v>96</v>
      </c>
      <c r="Z1644" s="40">
        <v>702</v>
      </c>
      <c r="AA1644" s="40">
        <v>1003.86</v>
      </c>
    </row>
    <row r="1645" spans="17:27" ht="18" customHeight="1" x14ac:dyDescent="0.25">
      <c r="Q1645" s="40" t="s">
        <v>88</v>
      </c>
      <c r="R1645" s="40">
        <v>2022</v>
      </c>
      <c r="S1645" s="40" t="s">
        <v>7</v>
      </c>
      <c r="T1645" s="40" t="s">
        <v>89</v>
      </c>
      <c r="U1645" s="40" t="s">
        <v>103</v>
      </c>
      <c r="V1645" s="40" t="s">
        <v>91</v>
      </c>
      <c r="W1645" s="40" t="s">
        <v>92</v>
      </c>
      <c r="X1645" s="40" t="s">
        <v>93</v>
      </c>
      <c r="Y1645" s="40" t="s">
        <v>96</v>
      </c>
      <c r="Z1645" s="40">
        <v>735</v>
      </c>
      <c r="AA1645" s="40">
        <v>1051.05</v>
      </c>
    </row>
    <row r="1646" spans="17:27" ht="18" customHeight="1" x14ac:dyDescent="0.25">
      <c r="Q1646" s="40" t="s">
        <v>95</v>
      </c>
      <c r="R1646" s="40">
        <v>2022</v>
      </c>
      <c r="S1646" s="40" t="s">
        <v>7</v>
      </c>
      <c r="T1646" s="40" t="s">
        <v>89</v>
      </c>
      <c r="U1646" s="40" t="s">
        <v>103</v>
      </c>
      <c r="V1646" s="40" t="s">
        <v>91</v>
      </c>
      <c r="W1646" s="40" t="s">
        <v>92</v>
      </c>
      <c r="X1646" s="40" t="s">
        <v>93</v>
      </c>
      <c r="Y1646" s="40" t="s">
        <v>96</v>
      </c>
      <c r="Z1646" s="40">
        <v>333</v>
      </c>
      <c r="AA1646" s="40">
        <v>526.24</v>
      </c>
    </row>
    <row r="1647" spans="17:27" ht="18" customHeight="1" x14ac:dyDescent="0.25">
      <c r="Q1647" s="40" t="s">
        <v>99</v>
      </c>
      <c r="R1647" s="40">
        <v>2022</v>
      </c>
      <c r="S1647" s="40" t="s">
        <v>7</v>
      </c>
      <c r="T1647" s="40" t="s">
        <v>89</v>
      </c>
      <c r="U1647" s="40" t="s">
        <v>103</v>
      </c>
      <c r="V1647" s="40" t="s">
        <v>91</v>
      </c>
      <c r="W1647" s="40" t="s">
        <v>92</v>
      </c>
      <c r="X1647" s="40" t="s">
        <v>93</v>
      </c>
      <c r="Y1647" s="40" t="s">
        <v>96</v>
      </c>
      <c r="Z1647" s="40">
        <v>774</v>
      </c>
      <c r="AA1647" s="40">
        <v>526.24</v>
      </c>
    </row>
    <row r="1648" spans="17:27" ht="18" customHeight="1" x14ac:dyDescent="0.25">
      <c r="Q1648" s="40" t="s">
        <v>95</v>
      </c>
      <c r="R1648" s="40">
        <v>2022</v>
      </c>
      <c r="S1648" s="40" t="s">
        <v>7</v>
      </c>
      <c r="T1648" s="40" t="s">
        <v>89</v>
      </c>
      <c r="U1648" s="40" t="s">
        <v>103</v>
      </c>
      <c r="V1648" s="40" t="s">
        <v>91</v>
      </c>
      <c r="W1648" s="40" t="s">
        <v>92</v>
      </c>
      <c r="X1648" s="40" t="s">
        <v>93</v>
      </c>
      <c r="Y1648" s="40" t="s">
        <v>96</v>
      </c>
      <c r="Z1648" s="40">
        <v>331</v>
      </c>
      <c r="AA1648" s="40">
        <v>473.33</v>
      </c>
    </row>
    <row r="1649" spans="17:27" ht="18" customHeight="1" x14ac:dyDescent="0.25">
      <c r="Q1649" s="40" t="s">
        <v>95</v>
      </c>
      <c r="R1649" s="40">
        <v>2022</v>
      </c>
      <c r="S1649" s="40" t="s">
        <v>7</v>
      </c>
      <c r="T1649" s="40" t="s">
        <v>89</v>
      </c>
      <c r="U1649" s="40" t="s">
        <v>103</v>
      </c>
      <c r="V1649" s="40" t="s">
        <v>91</v>
      </c>
      <c r="W1649" s="40" t="s">
        <v>92</v>
      </c>
      <c r="X1649" s="40" t="s">
        <v>93</v>
      </c>
      <c r="Y1649" s="40" t="s">
        <v>96</v>
      </c>
      <c r="Z1649" s="40">
        <v>133</v>
      </c>
      <c r="AA1649" s="40">
        <v>190.19</v>
      </c>
    </row>
    <row r="1650" spans="17:27" ht="18" customHeight="1" x14ac:dyDescent="0.25">
      <c r="Q1650" s="40" t="s">
        <v>98</v>
      </c>
      <c r="R1650" s="40">
        <v>2022</v>
      </c>
      <c r="S1650" s="40" t="s">
        <v>7</v>
      </c>
      <c r="T1650" s="40" t="s">
        <v>89</v>
      </c>
      <c r="U1650" s="40" t="s">
        <v>103</v>
      </c>
      <c r="V1650" s="40" t="s">
        <v>91</v>
      </c>
      <c r="W1650" s="40" t="s">
        <v>92</v>
      </c>
      <c r="X1650" s="40" t="s">
        <v>93</v>
      </c>
      <c r="Y1650" s="40" t="s">
        <v>96</v>
      </c>
      <c r="Z1650" s="40">
        <v>335</v>
      </c>
      <c r="AA1650" s="40">
        <v>479.05</v>
      </c>
    </row>
    <row r="1651" spans="17:27" ht="18" customHeight="1" x14ac:dyDescent="0.25">
      <c r="Q1651" s="40" t="s">
        <v>95</v>
      </c>
      <c r="R1651" s="40">
        <v>2022</v>
      </c>
      <c r="S1651" s="40" t="s">
        <v>7</v>
      </c>
      <c r="T1651" s="40" t="s">
        <v>89</v>
      </c>
      <c r="U1651" s="40" t="s">
        <v>103</v>
      </c>
      <c r="V1651" s="40" t="s">
        <v>91</v>
      </c>
      <c r="W1651" s="40" t="s">
        <v>92</v>
      </c>
      <c r="X1651" s="40" t="s">
        <v>93</v>
      </c>
      <c r="Y1651" s="40" t="s">
        <v>96</v>
      </c>
      <c r="Z1651" s="40">
        <v>131</v>
      </c>
      <c r="AA1651" s="40">
        <v>187.32999999999998</v>
      </c>
    </row>
    <row r="1652" spans="17:27" ht="18" customHeight="1" x14ac:dyDescent="0.25">
      <c r="Q1652" s="40" t="s">
        <v>98</v>
      </c>
      <c r="R1652" s="40">
        <v>2022</v>
      </c>
      <c r="S1652" s="40" t="s">
        <v>11</v>
      </c>
      <c r="T1652" s="40" t="s">
        <v>89</v>
      </c>
      <c r="U1652" s="40" t="s">
        <v>103</v>
      </c>
      <c r="V1652" s="40" t="s">
        <v>91</v>
      </c>
      <c r="W1652" s="40" t="s">
        <v>92</v>
      </c>
      <c r="X1652" s="40" t="s">
        <v>93</v>
      </c>
      <c r="Y1652" s="40" t="s">
        <v>96</v>
      </c>
      <c r="Z1652" s="40">
        <v>140</v>
      </c>
      <c r="AA1652" s="40">
        <v>200.2</v>
      </c>
    </row>
    <row r="1653" spans="17:27" ht="18" customHeight="1" x14ac:dyDescent="0.25">
      <c r="Q1653" s="40" t="s">
        <v>95</v>
      </c>
      <c r="R1653" s="40">
        <v>2022</v>
      </c>
      <c r="S1653" s="40" t="s">
        <v>11</v>
      </c>
      <c r="T1653" s="40" t="s">
        <v>89</v>
      </c>
      <c r="U1653" s="40" t="s">
        <v>103</v>
      </c>
      <c r="V1653" s="40" t="s">
        <v>91</v>
      </c>
      <c r="W1653" s="40" t="s">
        <v>92</v>
      </c>
      <c r="X1653" s="40" t="s">
        <v>93</v>
      </c>
      <c r="Y1653" s="40" t="s">
        <v>96</v>
      </c>
      <c r="Z1653" s="40">
        <v>356</v>
      </c>
      <c r="AA1653" s="40">
        <v>509.08</v>
      </c>
    </row>
    <row r="1654" spans="17:27" ht="18" customHeight="1" x14ac:dyDescent="0.25">
      <c r="Q1654" s="40" t="s">
        <v>95</v>
      </c>
      <c r="R1654" s="40">
        <v>2022</v>
      </c>
      <c r="S1654" s="40" t="s">
        <v>11</v>
      </c>
      <c r="T1654" s="40" t="s">
        <v>89</v>
      </c>
      <c r="U1654" s="40" t="s">
        <v>103</v>
      </c>
      <c r="V1654" s="40" t="s">
        <v>91</v>
      </c>
      <c r="W1654" s="40" t="s">
        <v>92</v>
      </c>
      <c r="X1654" s="40" t="s">
        <v>93</v>
      </c>
      <c r="Y1654" s="40" t="s">
        <v>96</v>
      </c>
      <c r="Z1654" s="40">
        <v>310</v>
      </c>
      <c r="AA1654" s="40">
        <v>443.3</v>
      </c>
    </row>
    <row r="1655" spans="17:27" ht="18" customHeight="1" x14ac:dyDescent="0.25">
      <c r="Q1655" s="40" t="s">
        <v>88</v>
      </c>
      <c r="R1655" s="40">
        <v>2022</v>
      </c>
      <c r="S1655" s="40" t="s">
        <v>11</v>
      </c>
      <c r="T1655" s="40" t="s">
        <v>89</v>
      </c>
      <c r="U1655" s="40" t="s">
        <v>103</v>
      </c>
      <c r="V1655" s="40" t="s">
        <v>91</v>
      </c>
      <c r="W1655" s="40" t="s">
        <v>92</v>
      </c>
      <c r="X1655" s="40" t="s">
        <v>93</v>
      </c>
      <c r="Y1655" s="40" t="s">
        <v>96</v>
      </c>
      <c r="Z1655" s="40">
        <v>358</v>
      </c>
      <c r="AA1655" s="40">
        <v>511.94</v>
      </c>
    </row>
    <row r="1656" spans="17:27" ht="18" customHeight="1" x14ac:dyDescent="0.25">
      <c r="Q1656" s="40" t="s">
        <v>99</v>
      </c>
      <c r="R1656" s="40">
        <v>2022</v>
      </c>
      <c r="S1656" s="40" t="s">
        <v>11</v>
      </c>
      <c r="T1656" s="40" t="s">
        <v>89</v>
      </c>
      <c r="U1656" s="40" t="s">
        <v>103</v>
      </c>
      <c r="V1656" s="40" t="s">
        <v>91</v>
      </c>
      <c r="W1656" s="40" t="s">
        <v>92</v>
      </c>
      <c r="X1656" s="40" t="s">
        <v>93</v>
      </c>
      <c r="Y1656" s="40" t="s">
        <v>96</v>
      </c>
      <c r="Z1656" s="40">
        <v>138</v>
      </c>
      <c r="AA1656" s="40">
        <v>197.34</v>
      </c>
    </row>
    <row r="1657" spans="17:27" ht="18" customHeight="1" x14ac:dyDescent="0.25">
      <c r="Q1657" s="40" t="s">
        <v>97</v>
      </c>
      <c r="R1657" s="40">
        <v>2022</v>
      </c>
      <c r="S1657" s="40" t="s">
        <v>11</v>
      </c>
      <c r="T1657" s="40" t="s">
        <v>89</v>
      </c>
      <c r="U1657" s="40" t="s">
        <v>103</v>
      </c>
      <c r="V1657" s="40" t="s">
        <v>91</v>
      </c>
      <c r="W1657" s="40" t="s">
        <v>92</v>
      </c>
      <c r="X1657" s="40" t="s">
        <v>93</v>
      </c>
      <c r="Y1657" s="40" t="s">
        <v>96</v>
      </c>
      <c r="Z1657" s="40">
        <v>705</v>
      </c>
      <c r="AA1657" s="40">
        <v>1008.15</v>
      </c>
    </row>
    <row r="1658" spans="17:27" ht="18" customHeight="1" x14ac:dyDescent="0.25">
      <c r="Q1658" s="40" t="s">
        <v>88</v>
      </c>
      <c r="R1658" s="40">
        <v>2022</v>
      </c>
      <c r="S1658" s="40" t="s">
        <v>11</v>
      </c>
      <c r="T1658" s="40" t="s">
        <v>89</v>
      </c>
      <c r="U1658" s="40" t="s">
        <v>103</v>
      </c>
      <c r="V1658" s="40" t="s">
        <v>91</v>
      </c>
      <c r="W1658" s="40" t="s">
        <v>92</v>
      </c>
      <c r="X1658" s="40" t="s">
        <v>93</v>
      </c>
      <c r="Y1658" s="40" t="s">
        <v>96</v>
      </c>
      <c r="Z1658" s="40">
        <v>738</v>
      </c>
      <c r="AA1658" s="40">
        <v>1055.3399999999999</v>
      </c>
    </row>
    <row r="1659" spans="17:27" ht="18" customHeight="1" x14ac:dyDescent="0.25">
      <c r="Q1659" s="40" t="s">
        <v>88</v>
      </c>
      <c r="R1659" s="40">
        <v>2022</v>
      </c>
      <c r="S1659" s="40" t="s">
        <v>11</v>
      </c>
      <c r="T1659" s="40" t="s">
        <v>89</v>
      </c>
      <c r="U1659" s="40" t="s">
        <v>103</v>
      </c>
      <c r="V1659" s="40" t="s">
        <v>91</v>
      </c>
      <c r="W1659" s="40" t="s">
        <v>92</v>
      </c>
      <c r="X1659" s="40" t="s">
        <v>93</v>
      </c>
      <c r="Y1659" s="40" t="s">
        <v>96</v>
      </c>
      <c r="Z1659" s="40">
        <v>141</v>
      </c>
      <c r="AA1659" s="40">
        <v>201.63</v>
      </c>
    </row>
    <row r="1660" spans="17:27" ht="18" customHeight="1" x14ac:dyDescent="0.25">
      <c r="Q1660" s="40" t="s">
        <v>97</v>
      </c>
      <c r="R1660" s="40">
        <v>2022</v>
      </c>
      <c r="S1660" s="40" t="s">
        <v>11</v>
      </c>
      <c r="T1660" s="40" t="s">
        <v>89</v>
      </c>
      <c r="U1660" s="40" t="s">
        <v>103</v>
      </c>
      <c r="V1660" s="40" t="s">
        <v>91</v>
      </c>
      <c r="W1660" s="40" t="s">
        <v>92</v>
      </c>
      <c r="X1660" s="40" t="s">
        <v>93</v>
      </c>
      <c r="Y1660" s="40" t="s">
        <v>96</v>
      </c>
      <c r="Z1660" s="40">
        <v>309</v>
      </c>
      <c r="AA1660" s="40">
        <v>526.24</v>
      </c>
    </row>
    <row r="1661" spans="17:27" ht="18" customHeight="1" x14ac:dyDescent="0.25">
      <c r="Q1661" s="40" t="s">
        <v>99</v>
      </c>
      <c r="R1661" s="40">
        <v>2022</v>
      </c>
      <c r="S1661" s="40" t="s">
        <v>11</v>
      </c>
      <c r="T1661" s="40" t="s">
        <v>89</v>
      </c>
      <c r="U1661" s="40" t="s">
        <v>103</v>
      </c>
      <c r="V1661" s="40" t="s">
        <v>91</v>
      </c>
      <c r="W1661" s="40" t="s">
        <v>92</v>
      </c>
      <c r="X1661" s="40" t="s">
        <v>93</v>
      </c>
      <c r="Y1661" s="40" t="s">
        <v>96</v>
      </c>
      <c r="Z1661" s="40">
        <v>778</v>
      </c>
      <c r="AA1661" s="40">
        <v>526.24</v>
      </c>
    </row>
    <row r="1662" spans="17:27" ht="18" customHeight="1" x14ac:dyDescent="0.25">
      <c r="Q1662" s="40" t="s">
        <v>88</v>
      </c>
      <c r="R1662" s="40">
        <v>2022</v>
      </c>
      <c r="S1662" s="40" t="s">
        <v>11</v>
      </c>
      <c r="T1662" s="40" t="s">
        <v>89</v>
      </c>
      <c r="U1662" s="40" t="s">
        <v>103</v>
      </c>
      <c r="V1662" s="40" t="s">
        <v>91</v>
      </c>
      <c r="W1662" s="40" t="s">
        <v>92</v>
      </c>
      <c r="X1662" s="40" t="s">
        <v>93</v>
      </c>
      <c r="Y1662" s="40" t="s">
        <v>96</v>
      </c>
      <c r="Z1662" s="40">
        <v>139</v>
      </c>
      <c r="AA1662" s="40">
        <v>198.76999999999998</v>
      </c>
    </row>
    <row r="1663" spans="17:27" ht="18" customHeight="1" x14ac:dyDescent="0.25">
      <c r="Q1663" s="40" t="s">
        <v>95</v>
      </c>
      <c r="R1663" s="40">
        <v>2022</v>
      </c>
      <c r="S1663" s="40" t="s">
        <v>11</v>
      </c>
      <c r="T1663" s="40" t="s">
        <v>89</v>
      </c>
      <c r="U1663" s="40" t="s">
        <v>103</v>
      </c>
      <c r="V1663" s="40" t="s">
        <v>91</v>
      </c>
      <c r="W1663" s="40" t="s">
        <v>92</v>
      </c>
      <c r="X1663" s="40" t="s">
        <v>93</v>
      </c>
      <c r="Y1663" s="40" t="s">
        <v>96</v>
      </c>
      <c r="Z1663" s="40">
        <v>313</v>
      </c>
      <c r="AA1663" s="40">
        <v>447.59000000000003</v>
      </c>
    </row>
    <row r="1664" spans="17:27" ht="18" customHeight="1" x14ac:dyDescent="0.25">
      <c r="Q1664" s="40" t="s">
        <v>95</v>
      </c>
      <c r="R1664" s="40">
        <v>2022</v>
      </c>
      <c r="S1664" s="40" t="s">
        <v>11</v>
      </c>
      <c r="T1664" s="40" t="s">
        <v>89</v>
      </c>
      <c r="U1664" s="40" t="s">
        <v>103</v>
      </c>
      <c r="V1664" s="40" t="s">
        <v>91</v>
      </c>
      <c r="W1664" s="40" t="s">
        <v>92</v>
      </c>
      <c r="X1664" s="40" t="s">
        <v>93</v>
      </c>
      <c r="Y1664" s="40" t="s">
        <v>96</v>
      </c>
      <c r="Z1664" s="40">
        <v>137</v>
      </c>
      <c r="AA1664" s="40">
        <v>195.91</v>
      </c>
    </row>
    <row r="1665" spans="17:27" ht="18" customHeight="1" x14ac:dyDescent="0.25">
      <c r="Q1665" s="40" t="s">
        <v>88</v>
      </c>
      <c r="R1665" s="40">
        <v>2022</v>
      </c>
      <c r="S1665" s="40" t="s">
        <v>11</v>
      </c>
      <c r="T1665" s="40" t="s">
        <v>89</v>
      </c>
      <c r="U1665" s="40" t="s">
        <v>103</v>
      </c>
      <c r="V1665" s="40" t="s">
        <v>91</v>
      </c>
      <c r="W1665" s="40" t="s">
        <v>92</v>
      </c>
      <c r="X1665" s="40" t="s">
        <v>93</v>
      </c>
      <c r="Y1665" s="40" t="s">
        <v>96</v>
      </c>
      <c r="Z1665" s="40">
        <v>311</v>
      </c>
      <c r="AA1665" s="40">
        <v>444.73</v>
      </c>
    </row>
    <row r="1666" spans="17:27" ht="18" customHeight="1" x14ac:dyDescent="0.25">
      <c r="Q1666" s="40" t="s">
        <v>98</v>
      </c>
      <c r="R1666" s="40">
        <v>2022</v>
      </c>
      <c r="S1666" s="40" t="s">
        <v>11</v>
      </c>
      <c r="T1666" s="40" t="s">
        <v>89</v>
      </c>
      <c r="U1666" s="40" t="s">
        <v>103</v>
      </c>
      <c r="V1666" s="40" t="s">
        <v>91</v>
      </c>
      <c r="W1666" s="40" t="s">
        <v>92</v>
      </c>
      <c r="X1666" s="40" t="s">
        <v>93</v>
      </c>
      <c r="Y1666" s="40" t="s">
        <v>96</v>
      </c>
      <c r="Z1666" s="40">
        <v>747</v>
      </c>
      <c r="AA1666" s="40">
        <v>1068.21</v>
      </c>
    </row>
    <row r="1667" spans="17:27" ht="18" customHeight="1" x14ac:dyDescent="0.25">
      <c r="Q1667" s="40" t="s">
        <v>88</v>
      </c>
      <c r="R1667" s="40">
        <v>2022</v>
      </c>
      <c r="S1667" s="40" t="s">
        <v>1</v>
      </c>
      <c r="T1667" s="40" t="s">
        <v>89</v>
      </c>
      <c r="U1667" s="40" t="s">
        <v>103</v>
      </c>
      <c r="V1667" s="40" t="s">
        <v>91</v>
      </c>
      <c r="W1667" s="40" t="s">
        <v>92</v>
      </c>
      <c r="X1667" s="40" t="s">
        <v>93</v>
      </c>
      <c r="Y1667" s="40" t="s">
        <v>96</v>
      </c>
      <c r="Z1667" s="40">
        <v>362</v>
      </c>
      <c r="AA1667" s="40">
        <v>492.32</v>
      </c>
    </row>
    <row r="1668" spans="17:27" ht="18" customHeight="1" x14ac:dyDescent="0.25">
      <c r="Q1668" s="40" t="s">
        <v>95</v>
      </c>
      <c r="R1668" s="40">
        <v>2022</v>
      </c>
      <c r="S1668" s="40" t="s">
        <v>1</v>
      </c>
      <c r="T1668" s="40" t="s">
        <v>89</v>
      </c>
      <c r="U1668" s="40" t="s">
        <v>103</v>
      </c>
      <c r="V1668" s="40" t="s">
        <v>91</v>
      </c>
      <c r="W1668" s="40" t="s">
        <v>92</v>
      </c>
      <c r="X1668" s="40" t="s">
        <v>93</v>
      </c>
      <c r="Y1668" s="40" t="s">
        <v>96</v>
      </c>
      <c r="Z1668" s="40">
        <v>164</v>
      </c>
      <c r="AA1668" s="40">
        <v>234.51999999999998</v>
      </c>
    </row>
    <row r="1669" spans="17:27" ht="18" customHeight="1" x14ac:dyDescent="0.25">
      <c r="Q1669" s="40" t="s">
        <v>97</v>
      </c>
      <c r="R1669" s="40">
        <v>2022</v>
      </c>
      <c r="S1669" s="40" t="s">
        <v>1</v>
      </c>
      <c r="T1669" s="40" t="s">
        <v>89</v>
      </c>
      <c r="U1669" s="40" t="s">
        <v>103</v>
      </c>
      <c r="V1669" s="40" t="s">
        <v>91</v>
      </c>
      <c r="W1669" s="40" t="s">
        <v>92</v>
      </c>
      <c r="X1669" s="40" t="s">
        <v>93</v>
      </c>
      <c r="Y1669" s="40" t="s">
        <v>96</v>
      </c>
      <c r="Z1669" s="40">
        <v>364</v>
      </c>
      <c r="AA1669" s="40">
        <v>520.52</v>
      </c>
    </row>
    <row r="1670" spans="17:27" ht="18" customHeight="1" x14ac:dyDescent="0.25">
      <c r="Q1670" s="40" t="s">
        <v>88</v>
      </c>
      <c r="R1670" s="40">
        <v>2022</v>
      </c>
      <c r="S1670" s="40" t="s">
        <v>1</v>
      </c>
      <c r="T1670" s="40" t="s">
        <v>89</v>
      </c>
      <c r="U1670" s="40" t="s">
        <v>103</v>
      </c>
      <c r="V1670" s="40" t="s">
        <v>91</v>
      </c>
      <c r="W1670" s="40" t="s">
        <v>92</v>
      </c>
      <c r="X1670" s="40" t="s">
        <v>93</v>
      </c>
      <c r="Y1670" s="40" t="s">
        <v>96</v>
      </c>
      <c r="Z1670" s="40">
        <v>166</v>
      </c>
      <c r="AA1670" s="40">
        <v>237.38</v>
      </c>
    </row>
    <row r="1671" spans="17:27" ht="18" customHeight="1" x14ac:dyDescent="0.25">
      <c r="Q1671" s="40" t="s">
        <v>88</v>
      </c>
      <c r="R1671" s="40">
        <v>2022</v>
      </c>
      <c r="S1671" s="40" t="s">
        <v>1</v>
      </c>
      <c r="T1671" s="40" t="s">
        <v>89</v>
      </c>
      <c r="U1671" s="40" t="s">
        <v>103</v>
      </c>
      <c r="V1671" s="40" t="s">
        <v>91</v>
      </c>
      <c r="W1671" s="40" t="s">
        <v>92</v>
      </c>
      <c r="X1671" s="40" t="s">
        <v>93</v>
      </c>
      <c r="Y1671" s="40" t="s">
        <v>96</v>
      </c>
      <c r="Z1671" s="40">
        <v>696</v>
      </c>
      <c r="AA1671" s="40">
        <v>995.28</v>
      </c>
    </row>
    <row r="1672" spans="17:27" ht="18" customHeight="1" x14ac:dyDescent="0.25">
      <c r="Q1672" s="40" t="s">
        <v>97</v>
      </c>
      <c r="R1672" s="40">
        <v>2022</v>
      </c>
      <c r="S1672" s="40" t="s">
        <v>1</v>
      </c>
      <c r="T1672" s="40" t="s">
        <v>89</v>
      </c>
      <c r="U1672" s="40" t="s">
        <v>103</v>
      </c>
      <c r="V1672" s="40" t="s">
        <v>91</v>
      </c>
      <c r="W1672" s="40" t="s">
        <v>92</v>
      </c>
      <c r="X1672" s="40" t="s">
        <v>93</v>
      </c>
      <c r="Y1672" s="40" t="s">
        <v>96</v>
      </c>
      <c r="Z1672" s="40">
        <v>363</v>
      </c>
      <c r="AA1672" s="40">
        <v>519.09</v>
      </c>
    </row>
    <row r="1673" spans="17:27" ht="18" customHeight="1" x14ac:dyDescent="0.25">
      <c r="Q1673" s="40" t="s">
        <v>88</v>
      </c>
      <c r="R1673" s="40">
        <v>2022</v>
      </c>
      <c r="S1673" s="40" t="s">
        <v>1</v>
      </c>
      <c r="T1673" s="40" t="s">
        <v>89</v>
      </c>
      <c r="U1673" s="40" t="s">
        <v>103</v>
      </c>
      <c r="V1673" s="40" t="s">
        <v>91</v>
      </c>
      <c r="W1673" s="40" t="s">
        <v>92</v>
      </c>
      <c r="X1673" s="40" t="s">
        <v>93</v>
      </c>
      <c r="Y1673" s="40" t="s">
        <v>96</v>
      </c>
      <c r="Z1673" s="40">
        <v>769</v>
      </c>
      <c r="AA1673" s="40">
        <v>526.24</v>
      </c>
    </row>
    <row r="1674" spans="17:27" ht="18" customHeight="1" x14ac:dyDescent="0.25">
      <c r="Q1674" s="40" t="s">
        <v>88</v>
      </c>
      <c r="R1674" s="40">
        <v>2022</v>
      </c>
      <c r="S1674" s="40" t="s">
        <v>1</v>
      </c>
      <c r="T1674" s="40" t="s">
        <v>89</v>
      </c>
      <c r="U1674" s="40" t="s">
        <v>103</v>
      </c>
      <c r="V1674" s="40" t="s">
        <v>91</v>
      </c>
      <c r="W1674" s="40" t="s">
        <v>92</v>
      </c>
      <c r="X1674" s="40" t="s">
        <v>93</v>
      </c>
      <c r="Y1674" s="40" t="s">
        <v>96</v>
      </c>
      <c r="Z1674" s="40">
        <v>367</v>
      </c>
      <c r="AA1674" s="40">
        <v>524.80999999999995</v>
      </c>
    </row>
    <row r="1675" spans="17:27" ht="18" customHeight="1" x14ac:dyDescent="0.25">
      <c r="Q1675" s="40" t="s">
        <v>97</v>
      </c>
      <c r="R1675" s="40">
        <v>2022</v>
      </c>
      <c r="S1675" s="40" t="s">
        <v>1</v>
      </c>
      <c r="T1675" s="40" t="s">
        <v>89</v>
      </c>
      <c r="U1675" s="40" t="s">
        <v>103</v>
      </c>
      <c r="V1675" s="40" t="s">
        <v>91</v>
      </c>
      <c r="W1675" s="40" t="s">
        <v>92</v>
      </c>
      <c r="X1675" s="40" t="s">
        <v>93</v>
      </c>
      <c r="Y1675" s="40" t="s">
        <v>96</v>
      </c>
      <c r="Z1675" s="40">
        <v>163</v>
      </c>
      <c r="AA1675" s="40">
        <v>233.09</v>
      </c>
    </row>
    <row r="1676" spans="17:27" ht="18" customHeight="1" x14ac:dyDescent="0.25">
      <c r="Q1676" s="40" t="s">
        <v>95</v>
      </c>
      <c r="R1676" s="40">
        <v>2022</v>
      </c>
      <c r="S1676" s="40" t="s">
        <v>1</v>
      </c>
      <c r="T1676" s="40" t="s">
        <v>89</v>
      </c>
      <c r="U1676" s="40" t="s">
        <v>103</v>
      </c>
      <c r="V1676" s="40" t="s">
        <v>91</v>
      </c>
      <c r="W1676" s="40" t="s">
        <v>92</v>
      </c>
      <c r="X1676" s="40" t="s">
        <v>93</v>
      </c>
      <c r="Y1676" s="40" t="s">
        <v>96</v>
      </c>
      <c r="Z1676" s="40">
        <v>365</v>
      </c>
      <c r="AA1676" s="40">
        <v>521.95000000000005</v>
      </c>
    </row>
    <row r="1677" spans="17:27" ht="18" customHeight="1" x14ac:dyDescent="0.25">
      <c r="Q1677" s="40" t="s">
        <v>97</v>
      </c>
      <c r="R1677" s="40">
        <v>2022</v>
      </c>
      <c r="S1677" s="40" t="s">
        <v>1</v>
      </c>
      <c r="T1677" s="40" t="s">
        <v>89</v>
      </c>
      <c r="U1677" s="40" t="s">
        <v>103</v>
      </c>
      <c r="V1677" s="40" t="s">
        <v>91</v>
      </c>
      <c r="W1677" s="40" t="s">
        <v>92</v>
      </c>
      <c r="X1677" s="40" t="s">
        <v>93</v>
      </c>
      <c r="Y1677" s="40" t="s">
        <v>96</v>
      </c>
      <c r="Z1677" s="40">
        <v>167</v>
      </c>
      <c r="AA1677" s="40">
        <v>238.81</v>
      </c>
    </row>
    <row r="1678" spans="17:27" ht="18" customHeight="1" x14ac:dyDescent="0.25">
      <c r="Q1678" s="40" t="s">
        <v>88</v>
      </c>
      <c r="R1678" s="40">
        <v>2022</v>
      </c>
      <c r="S1678" s="40" t="s">
        <v>0</v>
      </c>
      <c r="T1678" s="40" t="s">
        <v>89</v>
      </c>
      <c r="U1678" s="40" t="s">
        <v>103</v>
      </c>
      <c r="V1678" s="40" t="s">
        <v>91</v>
      </c>
      <c r="W1678" s="40" t="s">
        <v>92</v>
      </c>
      <c r="X1678" s="40" t="s">
        <v>93</v>
      </c>
      <c r="Y1678" s="40" t="s">
        <v>96</v>
      </c>
      <c r="Z1678" s="40">
        <v>368</v>
      </c>
      <c r="AA1678" s="40">
        <v>500.48</v>
      </c>
    </row>
    <row r="1679" spans="17:27" ht="18" customHeight="1" x14ac:dyDescent="0.25">
      <c r="Q1679" s="40" t="s">
        <v>95</v>
      </c>
      <c r="R1679" s="40">
        <v>2022</v>
      </c>
      <c r="S1679" s="40" t="s">
        <v>0</v>
      </c>
      <c r="T1679" s="40" t="s">
        <v>89</v>
      </c>
      <c r="U1679" s="40" t="s">
        <v>103</v>
      </c>
      <c r="V1679" s="40" t="s">
        <v>91</v>
      </c>
      <c r="W1679" s="40" t="s">
        <v>92</v>
      </c>
      <c r="X1679" s="40" t="s">
        <v>93</v>
      </c>
      <c r="Y1679" s="40" t="s">
        <v>96</v>
      </c>
      <c r="Z1679" s="40">
        <v>170</v>
      </c>
      <c r="AA1679" s="40">
        <v>243.1</v>
      </c>
    </row>
    <row r="1680" spans="17:27" ht="18" customHeight="1" x14ac:dyDescent="0.25">
      <c r="Q1680" s="40" t="s">
        <v>95</v>
      </c>
      <c r="R1680" s="40">
        <v>2022</v>
      </c>
      <c r="S1680" s="40" t="s">
        <v>0</v>
      </c>
      <c r="T1680" s="40" t="s">
        <v>89</v>
      </c>
      <c r="U1680" s="40" t="s">
        <v>103</v>
      </c>
      <c r="V1680" s="40" t="s">
        <v>91</v>
      </c>
      <c r="W1680" s="40" t="s">
        <v>92</v>
      </c>
      <c r="X1680" s="40" t="s">
        <v>93</v>
      </c>
      <c r="Y1680" s="40" t="s">
        <v>96</v>
      </c>
      <c r="Z1680" s="40">
        <v>370</v>
      </c>
      <c r="AA1680" s="40">
        <v>529.1</v>
      </c>
    </row>
    <row r="1681" spans="17:27" ht="18" customHeight="1" x14ac:dyDescent="0.25">
      <c r="Q1681" s="40" t="s">
        <v>88</v>
      </c>
      <c r="R1681" s="40">
        <v>2022</v>
      </c>
      <c r="S1681" s="40" t="s">
        <v>0</v>
      </c>
      <c r="T1681" s="40" t="s">
        <v>89</v>
      </c>
      <c r="U1681" s="40" t="s">
        <v>103</v>
      </c>
      <c r="V1681" s="40" t="s">
        <v>91</v>
      </c>
      <c r="W1681" s="40" t="s">
        <v>92</v>
      </c>
      <c r="X1681" s="40" t="s">
        <v>93</v>
      </c>
      <c r="Y1681" s="40" t="s">
        <v>96</v>
      </c>
      <c r="Z1681" s="40">
        <v>172</v>
      </c>
      <c r="AA1681" s="40">
        <v>245.95999999999998</v>
      </c>
    </row>
    <row r="1682" spans="17:27" ht="18" customHeight="1" x14ac:dyDescent="0.25">
      <c r="Q1682" s="40" t="s">
        <v>95</v>
      </c>
      <c r="R1682" s="40">
        <v>2022</v>
      </c>
      <c r="S1682" s="40" t="s">
        <v>0</v>
      </c>
      <c r="T1682" s="40" t="s">
        <v>89</v>
      </c>
      <c r="U1682" s="40" t="s">
        <v>103</v>
      </c>
      <c r="V1682" s="40" t="s">
        <v>91</v>
      </c>
      <c r="W1682" s="40" t="s">
        <v>92</v>
      </c>
      <c r="X1682" s="40" t="s">
        <v>93</v>
      </c>
      <c r="Y1682" s="40" t="s">
        <v>96</v>
      </c>
      <c r="Z1682" s="40">
        <v>695</v>
      </c>
      <c r="AA1682" s="40">
        <v>993.85</v>
      </c>
    </row>
    <row r="1683" spans="17:27" ht="18" customHeight="1" x14ac:dyDescent="0.25">
      <c r="Q1683" s="40" t="s">
        <v>88</v>
      </c>
      <c r="R1683" s="40">
        <v>2022</v>
      </c>
      <c r="S1683" s="40" t="s">
        <v>0</v>
      </c>
      <c r="T1683" s="40" t="s">
        <v>89</v>
      </c>
      <c r="U1683" s="40" t="s">
        <v>103</v>
      </c>
      <c r="V1683" s="40" t="s">
        <v>91</v>
      </c>
      <c r="W1683" s="40" t="s">
        <v>92</v>
      </c>
      <c r="X1683" s="40" t="s">
        <v>93</v>
      </c>
      <c r="Y1683" s="40" t="s">
        <v>96</v>
      </c>
      <c r="Z1683" s="40">
        <v>729</v>
      </c>
      <c r="AA1683" s="40">
        <v>1042.47</v>
      </c>
    </row>
    <row r="1684" spans="17:27" ht="18" customHeight="1" x14ac:dyDescent="0.25">
      <c r="Q1684" s="40" t="s">
        <v>88</v>
      </c>
      <c r="R1684" s="40">
        <v>2022</v>
      </c>
      <c r="S1684" s="40" t="s">
        <v>0</v>
      </c>
      <c r="T1684" s="40" t="s">
        <v>89</v>
      </c>
      <c r="U1684" s="40" t="s">
        <v>103</v>
      </c>
      <c r="V1684" s="40" t="s">
        <v>91</v>
      </c>
      <c r="W1684" s="40" t="s">
        <v>92</v>
      </c>
      <c r="X1684" s="40" t="s">
        <v>93</v>
      </c>
      <c r="Y1684" s="40" t="s">
        <v>96</v>
      </c>
      <c r="Z1684" s="40">
        <v>369</v>
      </c>
      <c r="AA1684" s="40">
        <v>527.66999999999996</v>
      </c>
    </row>
    <row r="1685" spans="17:27" ht="18" customHeight="1" x14ac:dyDescent="0.25">
      <c r="Q1685" s="40" t="s">
        <v>97</v>
      </c>
      <c r="R1685" s="40">
        <v>2022</v>
      </c>
      <c r="S1685" s="40" t="s">
        <v>0</v>
      </c>
      <c r="T1685" s="40" t="s">
        <v>89</v>
      </c>
      <c r="U1685" s="40" t="s">
        <v>103</v>
      </c>
      <c r="V1685" s="40" t="s">
        <v>91</v>
      </c>
      <c r="W1685" s="40" t="s">
        <v>92</v>
      </c>
      <c r="X1685" s="40" t="s">
        <v>93</v>
      </c>
      <c r="Y1685" s="40" t="s">
        <v>96</v>
      </c>
      <c r="Z1685" s="40">
        <v>768</v>
      </c>
      <c r="AA1685" s="40">
        <v>526.24</v>
      </c>
    </row>
    <row r="1686" spans="17:27" ht="18" customHeight="1" x14ac:dyDescent="0.25">
      <c r="Q1686" s="40" t="s">
        <v>95</v>
      </c>
      <c r="R1686" s="40">
        <v>2022</v>
      </c>
      <c r="S1686" s="40" t="s">
        <v>0</v>
      </c>
      <c r="T1686" s="40" t="s">
        <v>89</v>
      </c>
      <c r="U1686" s="40" t="s">
        <v>103</v>
      </c>
      <c r="V1686" s="40" t="s">
        <v>91</v>
      </c>
      <c r="W1686" s="40" t="s">
        <v>92</v>
      </c>
      <c r="X1686" s="40" t="s">
        <v>93</v>
      </c>
      <c r="Y1686" s="40" t="s">
        <v>96</v>
      </c>
      <c r="Z1686" s="40">
        <v>169</v>
      </c>
      <c r="AA1686" s="40">
        <v>241.67000000000002</v>
      </c>
    </row>
    <row r="1687" spans="17:27" ht="18" customHeight="1" x14ac:dyDescent="0.25">
      <c r="Q1687" s="40" t="s">
        <v>95</v>
      </c>
      <c r="R1687" s="40">
        <v>2022</v>
      </c>
      <c r="S1687" s="40" t="s">
        <v>0</v>
      </c>
      <c r="T1687" s="40" t="s">
        <v>89</v>
      </c>
      <c r="U1687" s="40" t="s">
        <v>103</v>
      </c>
      <c r="V1687" s="40" t="s">
        <v>91</v>
      </c>
      <c r="W1687" s="40" t="s">
        <v>92</v>
      </c>
      <c r="X1687" s="40" t="s">
        <v>93</v>
      </c>
      <c r="Y1687" s="40" t="s">
        <v>96</v>
      </c>
      <c r="Z1687" s="40">
        <v>371</v>
      </c>
      <c r="AA1687" s="40">
        <v>530.53</v>
      </c>
    </row>
    <row r="1688" spans="17:27" ht="18" customHeight="1" x14ac:dyDescent="0.25">
      <c r="Q1688" s="40" t="s">
        <v>88</v>
      </c>
      <c r="R1688" s="40">
        <v>2022</v>
      </c>
      <c r="S1688" s="40" t="s">
        <v>0</v>
      </c>
      <c r="T1688" s="40" t="s">
        <v>89</v>
      </c>
      <c r="U1688" s="40" t="s">
        <v>103</v>
      </c>
      <c r="V1688" s="40" t="s">
        <v>91</v>
      </c>
      <c r="W1688" s="40" t="s">
        <v>92</v>
      </c>
      <c r="X1688" s="40" t="s">
        <v>93</v>
      </c>
      <c r="Y1688" s="40" t="s">
        <v>96</v>
      </c>
      <c r="Z1688" s="40">
        <v>173</v>
      </c>
      <c r="AA1688" s="40">
        <v>247.39</v>
      </c>
    </row>
    <row r="1689" spans="17:27" ht="18" customHeight="1" x14ac:dyDescent="0.25">
      <c r="Q1689" s="40" t="s">
        <v>88</v>
      </c>
      <c r="R1689" s="40">
        <v>2022</v>
      </c>
      <c r="S1689" s="40" t="s">
        <v>6</v>
      </c>
      <c r="T1689" s="40" t="s">
        <v>89</v>
      </c>
      <c r="U1689" s="40" t="s">
        <v>103</v>
      </c>
      <c r="V1689" s="40" t="s">
        <v>91</v>
      </c>
      <c r="W1689" s="40" t="s">
        <v>92</v>
      </c>
      <c r="X1689" s="40" t="s">
        <v>93</v>
      </c>
      <c r="Y1689" s="40" t="s">
        <v>96</v>
      </c>
      <c r="Z1689" s="40">
        <v>338</v>
      </c>
      <c r="AA1689" s="40">
        <v>459.68</v>
      </c>
    </row>
    <row r="1690" spans="17:27" ht="18" customHeight="1" x14ac:dyDescent="0.25">
      <c r="Q1690" s="40" t="s">
        <v>99</v>
      </c>
      <c r="R1690" s="40">
        <v>2022</v>
      </c>
      <c r="S1690" s="40" t="s">
        <v>6</v>
      </c>
      <c r="T1690" s="40" t="s">
        <v>89</v>
      </c>
      <c r="U1690" s="40" t="s">
        <v>103</v>
      </c>
      <c r="V1690" s="40" t="s">
        <v>91</v>
      </c>
      <c r="W1690" s="40" t="s">
        <v>92</v>
      </c>
      <c r="X1690" s="40" t="s">
        <v>93</v>
      </c>
      <c r="Y1690" s="40" t="s">
        <v>96</v>
      </c>
      <c r="Z1690" s="40">
        <v>140</v>
      </c>
      <c r="AA1690" s="40">
        <v>200.2</v>
      </c>
    </row>
    <row r="1691" spans="17:27" ht="18" customHeight="1" x14ac:dyDescent="0.25">
      <c r="Q1691" s="40" t="s">
        <v>95</v>
      </c>
      <c r="R1691" s="40">
        <v>2022</v>
      </c>
      <c r="S1691" s="40" t="s">
        <v>6</v>
      </c>
      <c r="T1691" s="40" t="s">
        <v>89</v>
      </c>
      <c r="U1691" s="40" t="s">
        <v>103</v>
      </c>
      <c r="V1691" s="40" t="s">
        <v>91</v>
      </c>
      <c r="W1691" s="40" t="s">
        <v>92</v>
      </c>
      <c r="X1691" s="40" t="s">
        <v>93</v>
      </c>
      <c r="Y1691" s="40" t="s">
        <v>96</v>
      </c>
      <c r="Z1691" s="40">
        <v>340</v>
      </c>
      <c r="AA1691" s="40">
        <v>486.2</v>
      </c>
    </row>
    <row r="1692" spans="17:27" ht="18" customHeight="1" x14ac:dyDescent="0.25">
      <c r="Q1692" s="40" t="s">
        <v>95</v>
      </c>
      <c r="R1692" s="40">
        <v>2022</v>
      </c>
      <c r="S1692" s="40" t="s">
        <v>6</v>
      </c>
      <c r="T1692" s="40" t="s">
        <v>89</v>
      </c>
      <c r="U1692" s="40" t="s">
        <v>103</v>
      </c>
      <c r="V1692" s="40" t="s">
        <v>91</v>
      </c>
      <c r="W1692" s="40" t="s">
        <v>92</v>
      </c>
      <c r="X1692" s="40" t="s">
        <v>93</v>
      </c>
      <c r="Y1692" s="40" t="s">
        <v>96</v>
      </c>
      <c r="Z1692" s="40">
        <v>136</v>
      </c>
      <c r="AA1692" s="40">
        <v>194.48</v>
      </c>
    </row>
    <row r="1693" spans="17:27" ht="18" customHeight="1" x14ac:dyDescent="0.25">
      <c r="Q1693" s="40" t="s">
        <v>88</v>
      </c>
      <c r="R1693" s="40">
        <v>2022</v>
      </c>
      <c r="S1693" s="40" t="s">
        <v>6</v>
      </c>
      <c r="T1693" s="40" t="s">
        <v>89</v>
      </c>
      <c r="U1693" s="40" t="s">
        <v>103</v>
      </c>
      <c r="V1693" s="40" t="s">
        <v>91</v>
      </c>
      <c r="W1693" s="40" t="s">
        <v>92</v>
      </c>
      <c r="X1693" s="40" t="s">
        <v>93</v>
      </c>
      <c r="Y1693" s="40" t="s">
        <v>96</v>
      </c>
      <c r="Z1693" s="40">
        <v>701</v>
      </c>
      <c r="AA1693" s="40">
        <v>1002.4300000000001</v>
      </c>
    </row>
    <row r="1694" spans="17:27" ht="18" customHeight="1" x14ac:dyDescent="0.25">
      <c r="Q1694" s="40" t="s">
        <v>97</v>
      </c>
      <c r="R1694" s="40">
        <v>2022</v>
      </c>
      <c r="S1694" s="40" t="s">
        <v>6</v>
      </c>
      <c r="T1694" s="40" t="s">
        <v>89</v>
      </c>
      <c r="U1694" s="40" t="s">
        <v>103</v>
      </c>
      <c r="V1694" s="40" t="s">
        <v>91</v>
      </c>
      <c r="W1694" s="40" t="s">
        <v>92</v>
      </c>
      <c r="X1694" s="40" t="s">
        <v>93</v>
      </c>
      <c r="Y1694" s="40" t="s">
        <v>96</v>
      </c>
      <c r="Z1694" s="40">
        <v>734</v>
      </c>
      <c r="AA1694" s="40">
        <v>1049.6199999999999</v>
      </c>
    </row>
    <row r="1695" spans="17:27" ht="18" customHeight="1" x14ac:dyDescent="0.25">
      <c r="Q1695" s="40" t="s">
        <v>88</v>
      </c>
      <c r="R1695" s="40">
        <v>2022</v>
      </c>
      <c r="S1695" s="40" t="s">
        <v>6</v>
      </c>
      <c r="T1695" s="40" t="s">
        <v>89</v>
      </c>
      <c r="U1695" s="40" t="s">
        <v>103</v>
      </c>
      <c r="V1695" s="40" t="s">
        <v>91</v>
      </c>
      <c r="W1695" s="40" t="s">
        <v>92</v>
      </c>
      <c r="X1695" s="40" t="s">
        <v>93</v>
      </c>
      <c r="Y1695" s="40" t="s">
        <v>96</v>
      </c>
      <c r="Z1695" s="40">
        <v>339</v>
      </c>
      <c r="AA1695" s="40">
        <v>526.24</v>
      </c>
    </row>
    <row r="1696" spans="17:27" ht="18" customHeight="1" x14ac:dyDescent="0.25">
      <c r="Q1696" s="40" t="s">
        <v>95</v>
      </c>
      <c r="R1696" s="40">
        <v>2022</v>
      </c>
      <c r="S1696" s="40" t="s">
        <v>6</v>
      </c>
      <c r="T1696" s="40" t="s">
        <v>89</v>
      </c>
      <c r="U1696" s="40" t="s">
        <v>103</v>
      </c>
      <c r="V1696" s="40" t="s">
        <v>91</v>
      </c>
      <c r="W1696" s="40" t="s">
        <v>92</v>
      </c>
      <c r="X1696" s="40" t="s">
        <v>93</v>
      </c>
      <c r="Y1696" s="40" t="s">
        <v>96</v>
      </c>
      <c r="Z1696" s="40">
        <v>773</v>
      </c>
      <c r="AA1696" s="40">
        <v>526.24</v>
      </c>
    </row>
    <row r="1697" spans="17:27" ht="18" customHeight="1" x14ac:dyDescent="0.25">
      <c r="Q1697" s="40" t="s">
        <v>88</v>
      </c>
      <c r="R1697" s="40">
        <v>2022</v>
      </c>
      <c r="S1697" s="40" t="s">
        <v>6</v>
      </c>
      <c r="T1697" s="40" t="s">
        <v>89</v>
      </c>
      <c r="U1697" s="40" t="s">
        <v>103</v>
      </c>
      <c r="V1697" s="40" t="s">
        <v>91</v>
      </c>
      <c r="W1697" s="40" t="s">
        <v>92</v>
      </c>
      <c r="X1697" s="40" t="s">
        <v>93</v>
      </c>
      <c r="Y1697" s="40" t="s">
        <v>96</v>
      </c>
      <c r="Z1697" s="40">
        <v>337</v>
      </c>
      <c r="AA1697" s="40">
        <v>481.90999999999997</v>
      </c>
    </row>
    <row r="1698" spans="17:27" ht="18" customHeight="1" x14ac:dyDescent="0.25">
      <c r="Q1698" s="40" t="s">
        <v>95</v>
      </c>
      <c r="R1698" s="40">
        <v>2022</v>
      </c>
      <c r="S1698" s="40" t="s">
        <v>6</v>
      </c>
      <c r="T1698" s="40" t="s">
        <v>89</v>
      </c>
      <c r="U1698" s="40" t="s">
        <v>103</v>
      </c>
      <c r="V1698" s="40" t="s">
        <v>91</v>
      </c>
      <c r="W1698" s="40" t="s">
        <v>92</v>
      </c>
      <c r="X1698" s="40" t="s">
        <v>93</v>
      </c>
      <c r="Y1698" s="40" t="s">
        <v>96</v>
      </c>
      <c r="Z1698" s="40">
        <v>139</v>
      </c>
      <c r="AA1698" s="40">
        <v>198.76999999999998</v>
      </c>
    </row>
    <row r="1699" spans="17:27" ht="18" customHeight="1" x14ac:dyDescent="0.25">
      <c r="Q1699" s="40" t="s">
        <v>99</v>
      </c>
      <c r="R1699" s="40">
        <v>2022</v>
      </c>
      <c r="S1699" s="40" t="s">
        <v>6</v>
      </c>
      <c r="T1699" s="40" t="s">
        <v>89</v>
      </c>
      <c r="U1699" s="40" t="s">
        <v>103</v>
      </c>
      <c r="V1699" s="40" t="s">
        <v>91</v>
      </c>
      <c r="W1699" s="40" t="s">
        <v>92</v>
      </c>
      <c r="X1699" s="40" t="s">
        <v>93</v>
      </c>
      <c r="Y1699" s="40" t="s">
        <v>96</v>
      </c>
      <c r="Z1699" s="40">
        <v>137</v>
      </c>
      <c r="AA1699" s="40">
        <v>195.91</v>
      </c>
    </row>
    <row r="1700" spans="17:27" ht="18" customHeight="1" x14ac:dyDescent="0.25">
      <c r="Q1700" s="40" t="s">
        <v>99</v>
      </c>
      <c r="R1700" s="40">
        <v>2022</v>
      </c>
      <c r="S1700" s="40" t="s">
        <v>5</v>
      </c>
      <c r="T1700" s="40" t="s">
        <v>89</v>
      </c>
      <c r="U1700" s="40" t="s">
        <v>103</v>
      </c>
      <c r="V1700" s="40" t="s">
        <v>91</v>
      </c>
      <c r="W1700" s="40" t="s">
        <v>92</v>
      </c>
      <c r="X1700" s="40" t="s">
        <v>93</v>
      </c>
      <c r="Y1700" s="40" t="s">
        <v>96</v>
      </c>
      <c r="Z1700" s="40">
        <v>344</v>
      </c>
      <c r="AA1700" s="40">
        <v>467.84</v>
      </c>
    </row>
    <row r="1701" spans="17:27" ht="18" customHeight="1" x14ac:dyDescent="0.25">
      <c r="Q1701" s="40" t="s">
        <v>88</v>
      </c>
      <c r="R1701" s="40">
        <v>2022</v>
      </c>
      <c r="S1701" s="40" t="s">
        <v>5</v>
      </c>
      <c r="T1701" s="40" t="s">
        <v>89</v>
      </c>
      <c r="U1701" s="40" t="s">
        <v>103</v>
      </c>
      <c r="V1701" s="40" t="s">
        <v>91</v>
      </c>
      <c r="W1701" s="40" t="s">
        <v>92</v>
      </c>
      <c r="X1701" s="40" t="s">
        <v>93</v>
      </c>
      <c r="Y1701" s="40" t="s">
        <v>96</v>
      </c>
      <c r="Z1701" s="40">
        <v>146</v>
      </c>
      <c r="AA1701" s="40">
        <v>208.78</v>
      </c>
    </row>
    <row r="1702" spans="17:27" ht="18" customHeight="1" x14ac:dyDescent="0.25">
      <c r="Q1702" s="40" t="s">
        <v>95</v>
      </c>
      <c r="R1702" s="40">
        <v>2022</v>
      </c>
      <c r="S1702" s="40" t="s">
        <v>5</v>
      </c>
      <c r="T1702" s="40" t="s">
        <v>89</v>
      </c>
      <c r="U1702" s="40" t="s">
        <v>103</v>
      </c>
      <c r="V1702" s="40" t="s">
        <v>91</v>
      </c>
      <c r="W1702" s="40" t="s">
        <v>92</v>
      </c>
      <c r="X1702" s="40" t="s">
        <v>93</v>
      </c>
      <c r="Y1702" s="40" t="s">
        <v>96</v>
      </c>
      <c r="Z1702" s="40">
        <v>142</v>
      </c>
      <c r="AA1702" s="40">
        <v>203.06</v>
      </c>
    </row>
    <row r="1703" spans="17:27" ht="18" customHeight="1" x14ac:dyDescent="0.25">
      <c r="Q1703" s="40" t="s">
        <v>88</v>
      </c>
      <c r="R1703" s="40">
        <v>2022</v>
      </c>
      <c r="S1703" s="40" t="s">
        <v>5</v>
      </c>
      <c r="T1703" s="40" t="s">
        <v>89</v>
      </c>
      <c r="U1703" s="40" t="s">
        <v>103</v>
      </c>
      <c r="V1703" s="40" t="s">
        <v>91</v>
      </c>
      <c r="W1703" s="40" t="s">
        <v>92</v>
      </c>
      <c r="X1703" s="40" t="s">
        <v>93</v>
      </c>
      <c r="Y1703" s="40" t="s">
        <v>96</v>
      </c>
      <c r="Z1703" s="40">
        <v>700</v>
      </c>
      <c r="AA1703" s="40">
        <v>1001</v>
      </c>
    </row>
    <row r="1704" spans="17:27" ht="18" customHeight="1" x14ac:dyDescent="0.25">
      <c r="Q1704" s="40" t="s">
        <v>95</v>
      </c>
      <c r="R1704" s="40">
        <v>2022</v>
      </c>
      <c r="S1704" s="40" t="s">
        <v>5</v>
      </c>
      <c r="T1704" s="40" t="s">
        <v>89</v>
      </c>
      <c r="U1704" s="40" t="s">
        <v>103</v>
      </c>
      <c r="V1704" s="40" t="s">
        <v>91</v>
      </c>
      <c r="W1704" s="40" t="s">
        <v>92</v>
      </c>
      <c r="X1704" s="40" t="s">
        <v>93</v>
      </c>
      <c r="Y1704" s="40" t="s">
        <v>96</v>
      </c>
      <c r="Z1704" s="40">
        <v>733</v>
      </c>
      <c r="AA1704" s="40">
        <v>1048.19</v>
      </c>
    </row>
    <row r="1705" spans="17:27" ht="18" customHeight="1" x14ac:dyDescent="0.25">
      <c r="Q1705" s="40" t="s">
        <v>95</v>
      </c>
      <c r="R1705" s="40">
        <v>2022</v>
      </c>
      <c r="S1705" s="40" t="s">
        <v>5</v>
      </c>
      <c r="T1705" s="40" t="s">
        <v>89</v>
      </c>
      <c r="U1705" s="40" t="s">
        <v>103</v>
      </c>
      <c r="V1705" s="40" t="s">
        <v>91</v>
      </c>
      <c r="W1705" s="40" t="s">
        <v>92</v>
      </c>
      <c r="X1705" s="40" t="s">
        <v>93</v>
      </c>
      <c r="Y1705" s="40" t="s">
        <v>96</v>
      </c>
      <c r="Z1705" s="40">
        <v>345</v>
      </c>
      <c r="AA1705" s="40">
        <v>526.24</v>
      </c>
    </row>
    <row r="1706" spans="17:27" ht="18" customHeight="1" x14ac:dyDescent="0.25">
      <c r="Q1706" s="40" t="s">
        <v>95</v>
      </c>
      <c r="R1706" s="40">
        <v>2022</v>
      </c>
      <c r="S1706" s="40" t="s">
        <v>5</v>
      </c>
      <c r="T1706" s="40" t="s">
        <v>89</v>
      </c>
      <c r="U1706" s="40" t="s">
        <v>103</v>
      </c>
      <c r="V1706" s="40" t="s">
        <v>91</v>
      </c>
      <c r="W1706" s="40" t="s">
        <v>92</v>
      </c>
      <c r="X1706" s="40" t="s">
        <v>93</v>
      </c>
      <c r="Y1706" s="40" t="s">
        <v>96</v>
      </c>
      <c r="Z1706" s="40">
        <v>343</v>
      </c>
      <c r="AA1706" s="40">
        <v>490.49</v>
      </c>
    </row>
    <row r="1707" spans="17:27" ht="18" customHeight="1" x14ac:dyDescent="0.25">
      <c r="Q1707" s="40" t="s">
        <v>95</v>
      </c>
      <c r="R1707" s="40">
        <v>2022</v>
      </c>
      <c r="S1707" s="40" t="s">
        <v>5</v>
      </c>
      <c r="T1707" s="40" t="s">
        <v>89</v>
      </c>
      <c r="U1707" s="40" t="s">
        <v>103</v>
      </c>
      <c r="V1707" s="40" t="s">
        <v>91</v>
      </c>
      <c r="W1707" s="40" t="s">
        <v>92</v>
      </c>
      <c r="X1707" s="40" t="s">
        <v>93</v>
      </c>
      <c r="Y1707" s="40" t="s">
        <v>96</v>
      </c>
      <c r="Z1707" s="40">
        <v>145</v>
      </c>
      <c r="AA1707" s="40">
        <v>207.35</v>
      </c>
    </row>
    <row r="1708" spans="17:27" ht="18" customHeight="1" x14ac:dyDescent="0.25">
      <c r="Q1708" s="40" t="s">
        <v>95</v>
      </c>
      <c r="R1708" s="40">
        <v>2022</v>
      </c>
      <c r="S1708" s="40" t="s">
        <v>5</v>
      </c>
      <c r="T1708" s="40" t="s">
        <v>89</v>
      </c>
      <c r="U1708" s="40" t="s">
        <v>103</v>
      </c>
      <c r="V1708" s="40" t="s">
        <v>91</v>
      </c>
      <c r="W1708" s="40" t="s">
        <v>92</v>
      </c>
      <c r="X1708" s="40" t="s">
        <v>93</v>
      </c>
      <c r="Y1708" s="40" t="s">
        <v>96</v>
      </c>
      <c r="Z1708" s="40">
        <v>341</v>
      </c>
      <c r="AA1708" s="40">
        <v>487.63</v>
      </c>
    </row>
    <row r="1709" spans="17:27" ht="18" customHeight="1" x14ac:dyDescent="0.25">
      <c r="Q1709" s="40" t="s">
        <v>88</v>
      </c>
      <c r="R1709" s="40">
        <v>2022</v>
      </c>
      <c r="S1709" s="40" t="s">
        <v>5</v>
      </c>
      <c r="T1709" s="40" t="s">
        <v>89</v>
      </c>
      <c r="U1709" s="40" t="s">
        <v>103</v>
      </c>
      <c r="V1709" s="40" t="s">
        <v>91</v>
      </c>
      <c r="W1709" s="40" t="s">
        <v>92</v>
      </c>
      <c r="X1709" s="40" t="s">
        <v>93</v>
      </c>
      <c r="Y1709" s="40" t="s">
        <v>96</v>
      </c>
      <c r="Z1709" s="40">
        <v>143</v>
      </c>
      <c r="AA1709" s="40">
        <v>204.49</v>
      </c>
    </row>
    <row r="1710" spans="17:27" ht="18" customHeight="1" x14ac:dyDescent="0.25">
      <c r="Q1710" s="40" t="s">
        <v>99</v>
      </c>
      <c r="R1710" s="40">
        <v>2022</v>
      </c>
      <c r="S1710" s="40" t="s">
        <v>2</v>
      </c>
      <c r="T1710" s="40" t="s">
        <v>89</v>
      </c>
      <c r="U1710" s="40" t="s">
        <v>103</v>
      </c>
      <c r="V1710" s="40" t="s">
        <v>91</v>
      </c>
      <c r="W1710" s="40" t="s">
        <v>92</v>
      </c>
      <c r="X1710" s="40" t="s">
        <v>93</v>
      </c>
      <c r="Y1710" s="40" t="s">
        <v>96</v>
      </c>
      <c r="Z1710" s="40">
        <v>158</v>
      </c>
      <c r="AA1710" s="40">
        <v>225.94</v>
      </c>
    </row>
    <row r="1711" spans="17:27" ht="18" customHeight="1" x14ac:dyDescent="0.25">
      <c r="Q1711" s="40" t="s">
        <v>97</v>
      </c>
      <c r="R1711" s="40">
        <v>2022</v>
      </c>
      <c r="S1711" s="40" t="s">
        <v>2</v>
      </c>
      <c r="T1711" s="40" t="s">
        <v>89</v>
      </c>
      <c r="U1711" s="40" t="s">
        <v>103</v>
      </c>
      <c r="V1711" s="40" t="s">
        <v>91</v>
      </c>
      <c r="W1711" s="40" t="s">
        <v>92</v>
      </c>
      <c r="X1711" s="40" t="s">
        <v>93</v>
      </c>
      <c r="Y1711" s="40" t="s">
        <v>96</v>
      </c>
      <c r="Z1711" s="40">
        <v>358</v>
      </c>
      <c r="AA1711" s="40">
        <v>511.94</v>
      </c>
    </row>
    <row r="1712" spans="17:27" ht="18" customHeight="1" x14ac:dyDescent="0.25">
      <c r="Q1712" s="40" t="s">
        <v>97</v>
      </c>
      <c r="R1712" s="40">
        <v>2022</v>
      </c>
      <c r="S1712" s="40" t="s">
        <v>2</v>
      </c>
      <c r="T1712" s="40" t="s">
        <v>89</v>
      </c>
      <c r="U1712" s="40" t="s">
        <v>103</v>
      </c>
      <c r="V1712" s="40" t="s">
        <v>91</v>
      </c>
      <c r="W1712" s="40" t="s">
        <v>92</v>
      </c>
      <c r="X1712" s="40" t="s">
        <v>93</v>
      </c>
      <c r="Y1712" s="40" t="s">
        <v>96</v>
      </c>
      <c r="Z1712" s="40">
        <v>160</v>
      </c>
      <c r="AA1712" s="40">
        <v>228.8</v>
      </c>
    </row>
    <row r="1713" spans="17:27" ht="18" customHeight="1" x14ac:dyDescent="0.25">
      <c r="Q1713" s="40" t="s">
        <v>98</v>
      </c>
      <c r="R1713" s="40">
        <v>2022</v>
      </c>
      <c r="S1713" s="40" t="s">
        <v>2</v>
      </c>
      <c r="T1713" s="40" t="s">
        <v>89</v>
      </c>
      <c r="U1713" s="40" t="s">
        <v>103</v>
      </c>
      <c r="V1713" s="40" t="s">
        <v>91</v>
      </c>
      <c r="W1713" s="40" t="s">
        <v>92</v>
      </c>
      <c r="X1713" s="40" t="s">
        <v>93</v>
      </c>
      <c r="Y1713" s="40" t="s">
        <v>96</v>
      </c>
      <c r="Z1713" s="40">
        <v>697</v>
      </c>
      <c r="AA1713" s="40">
        <v>996.71</v>
      </c>
    </row>
    <row r="1714" spans="17:27" ht="18" customHeight="1" x14ac:dyDescent="0.25">
      <c r="Q1714" s="40" t="s">
        <v>98</v>
      </c>
      <c r="R1714" s="40">
        <v>2022</v>
      </c>
      <c r="S1714" s="40" t="s">
        <v>2</v>
      </c>
      <c r="T1714" s="40" t="s">
        <v>89</v>
      </c>
      <c r="U1714" s="40" t="s">
        <v>103</v>
      </c>
      <c r="V1714" s="40" t="s">
        <v>91</v>
      </c>
      <c r="W1714" s="40" t="s">
        <v>92</v>
      </c>
      <c r="X1714" s="40" t="s">
        <v>93</v>
      </c>
      <c r="Y1714" s="40" t="s">
        <v>96</v>
      </c>
      <c r="Z1714" s="40">
        <v>730</v>
      </c>
      <c r="AA1714" s="40">
        <v>1043.9000000000001</v>
      </c>
    </row>
    <row r="1715" spans="17:27" ht="18" customHeight="1" x14ac:dyDescent="0.25">
      <c r="Q1715" s="40" t="s">
        <v>88</v>
      </c>
      <c r="R1715" s="40">
        <v>2022</v>
      </c>
      <c r="S1715" s="40" t="s">
        <v>2</v>
      </c>
      <c r="T1715" s="40" t="s">
        <v>89</v>
      </c>
      <c r="U1715" s="40" t="s">
        <v>103</v>
      </c>
      <c r="V1715" s="40" t="s">
        <v>91</v>
      </c>
      <c r="W1715" s="40" t="s">
        <v>92</v>
      </c>
      <c r="X1715" s="40" t="s">
        <v>93</v>
      </c>
      <c r="Y1715" s="40" t="s">
        <v>96</v>
      </c>
      <c r="Z1715" s="40">
        <v>357</v>
      </c>
      <c r="AA1715" s="40">
        <v>510.51</v>
      </c>
    </row>
    <row r="1716" spans="17:27" ht="18" customHeight="1" x14ac:dyDescent="0.25">
      <c r="Q1716" s="40" t="s">
        <v>95</v>
      </c>
      <c r="R1716" s="40">
        <v>2022</v>
      </c>
      <c r="S1716" s="40" t="s">
        <v>2</v>
      </c>
      <c r="T1716" s="40" t="s">
        <v>89</v>
      </c>
      <c r="U1716" s="40" t="s">
        <v>103</v>
      </c>
      <c r="V1716" s="40" t="s">
        <v>91</v>
      </c>
      <c r="W1716" s="40" t="s">
        <v>92</v>
      </c>
      <c r="X1716" s="40" t="s">
        <v>93</v>
      </c>
      <c r="Y1716" s="40" t="s">
        <v>96</v>
      </c>
      <c r="Z1716" s="40">
        <v>770</v>
      </c>
      <c r="AA1716" s="40">
        <v>526.24</v>
      </c>
    </row>
    <row r="1717" spans="17:27" ht="18" customHeight="1" x14ac:dyDescent="0.25">
      <c r="Q1717" s="40" t="s">
        <v>95</v>
      </c>
      <c r="R1717" s="40">
        <v>2022</v>
      </c>
      <c r="S1717" s="40" t="s">
        <v>2</v>
      </c>
      <c r="T1717" s="40" t="s">
        <v>89</v>
      </c>
      <c r="U1717" s="40" t="s">
        <v>103</v>
      </c>
      <c r="V1717" s="40" t="s">
        <v>91</v>
      </c>
      <c r="W1717" s="40" t="s">
        <v>92</v>
      </c>
      <c r="X1717" s="40" t="s">
        <v>93</v>
      </c>
      <c r="Y1717" s="40" t="s">
        <v>96</v>
      </c>
      <c r="Z1717" s="40">
        <v>361</v>
      </c>
      <c r="AA1717" s="40">
        <v>516.23</v>
      </c>
    </row>
    <row r="1718" spans="17:27" ht="18" customHeight="1" x14ac:dyDescent="0.25">
      <c r="Q1718" s="40" t="s">
        <v>95</v>
      </c>
      <c r="R1718" s="40">
        <v>2022</v>
      </c>
      <c r="S1718" s="40" t="s">
        <v>2</v>
      </c>
      <c r="T1718" s="40" t="s">
        <v>89</v>
      </c>
      <c r="U1718" s="40" t="s">
        <v>103</v>
      </c>
      <c r="V1718" s="40" t="s">
        <v>91</v>
      </c>
      <c r="W1718" s="40" t="s">
        <v>92</v>
      </c>
      <c r="X1718" s="40" t="s">
        <v>93</v>
      </c>
      <c r="Y1718" s="40" t="s">
        <v>96</v>
      </c>
      <c r="Z1718" s="40">
        <v>359</v>
      </c>
      <c r="AA1718" s="40">
        <v>513.37</v>
      </c>
    </row>
    <row r="1719" spans="17:27" ht="18" customHeight="1" x14ac:dyDescent="0.25">
      <c r="Q1719" s="40" t="s">
        <v>95</v>
      </c>
      <c r="R1719" s="40">
        <v>2022</v>
      </c>
      <c r="S1719" s="40" t="s">
        <v>2</v>
      </c>
      <c r="T1719" s="40" t="s">
        <v>89</v>
      </c>
      <c r="U1719" s="40" t="s">
        <v>103</v>
      </c>
      <c r="V1719" s="40" t="s">
        <v>91</v>
      </c>
      <c r="W1719" s="40" t="s">
        <v>92</v>
      </c>
      <c r="X1719" s="40" t="s">
        <v>93</v>
      </c>
      <c r="Y1719" s="40" t="s">
        <v>96</v>
      </c>
      <c r="Z1719" s="40">
        <v>161</v>
      </c>
      <c r="AA1719" s="40">
        <v>230.23000000000002</v>
      </c>
    </row>
    <row r="1720" spans="17:27" ht="18" customHeight="1" x14ac:dyDescent="0.25">
      <c r="Q1720" s="40" t="s">
        <v>95</v>
      </c>
      <c r="R1720" s="40">
        <v>2022</v>
      </c>
      <c r="S1720" s="40" t="s">
        <v>4</v>
      </c>
      <c r="T1720" s="40" t="s">
        <v>89</v>
      </c>
      <c r="U1720" s="40" t="s">
        <v>103</v>
      </c>
      <c r="V1720" s="40" t="s">
        <v>91</v>
      </c>
      <c r="W1720" s="40" t="s">
        <v>92</v>
      </c>
      <c r="X1720" s="40" t="s">
        <v>93</v>
      </c>
      <c r="Y1720" s="40" t="s">
        <v>96</v>
      </c>
      <c r="Z1720" s="40">
        <v>350</v>
      </c>
      <c r="AA1720" s="40">
        <v>476</v>
      </c>
    </row>
    <row r="1721" spans="17:27" ht="18" customHeight="1" x14ac:dyDescent="0.25">
      <c r="Q1721" s="40" t="s">
        <v>95</v>
      </c>
      <c r="R1721" s="40">
        <v>2022</v>
      </c>
      <c r="S1721" s="40" t="s">
        <v>4</v>
      </c>
      <c r="T1721" s="40" t="s">
        <v>89</v>
      </c>
      <c r="U1721" s="40" t="s">
        <v>103</v>
      </c>
      <c r="V1721" s="40" t="s">
        <v>91</v>
      </c>
      <c r="W1721" s="40" t="s">
        <v>92</v>
      </c>
      <c r="X1721" s="40" t="s">
        <v>93</v>
      </c>
      <c r="Y1721" s="40" t="s">
        <v>96</v>
      </c>
      <c r="Z1721" s="40">
        <v>346</v>
      </c>
      <c r="AA1721" s="40">
        <v>494.78</v>
      </c>
    </row>
    <row r="1722" spans="17:27" ht="18" customHeight="1" x14ac:dyDescent="0.25">
      <c r="Q1722" s="40" t="s">
        <v>97</v>
      </c>
      <c r="R1722" s="40">
        <v>2022</v>
      </c>
      <c r="S1722" s="40" t="s">
        <v>4</v>
      </c>
      <c r="T1722" s="40" t="s">
        <v>89</v>
      </c>
      <c r="U1722" s="40" t="s">
        <v>103</v>
      </c>
      <c r="V1722" s="40" t="s">
        <v>91</v>
      </c>
      <c r="W1722" s="40" t="s">
        <v>92</v>
      </c>
      <c r="X1722" s="40" t="s">
        <v>93</v>
      </c>
      <c r="Y1722" s="40" t="s">
        <v>96</v>
      </c>
      <c r="Z1722" s="40">
        <v>148</v>
      </c>
      <c r="AA1722" s="40">
        <v>211.64</v>
      </c>
    </row>
    <row r="1723" spans="17:27" ht="18" customHeight="1" x14ac:dyDescent="0.25">
      <c r="Q1723" s="40" t="s">
        <v>95</v>
      </c>
      <c r="R1723" s="40">
        <v>2022</v>
      </c>
      <c r="S1723" s="40" t="s">
        <v>4</v>
      </c>
      <c r="T1723" s="40" t="s">
        <v>89</v>
      </c>
      <c r="U1723" s="40" t="s">
        <v>103</v>
      </c>
      <c r="V1723" s="40" t="s">
        <v>91</v>
      </c>
      <c r="W1723" s="40" t="s">
        <v>92</v>
      </c>
      <c r="X1723" s="40" t="s">
        <v>93</v>
      </c>
      <c r="Y1723" s="40" t="s">
        <v>96</v>
      </c>
      <c r="Z1723" s="40">
        <v>699</v>
      </c>
      <c r="AA1723" s="40">
        <v>999.56999999999994</v>
      </c>
    </row>
    <row r="1724" spans="17:27" ht="18" customHeight="1" x14ac:dyDescent="0.25">
      <c r="Q1724" s="40" t="s">
        <v>88</v>
      </c>
      <c r="R1724" s="40">
        <v>2022</v>
      </c>
      <c r="S1724" s="40" t="s">
        <v>4</v>
      </c>
      <c r="T1724" s="40" t="s">
        <v>89</v>
      </c>
      <c r="U1724" s="40" t="s">
        <v>103</v>
      </c>
      <c r="V1724" s="40" t="s">
        <v>91</v>
      </c>
      <c r="W1724" s="40" t="s">
        <v>92</v>
      </c>
      <c r="X1724" s="40" t="s">
        <v>93</v>
      </c>
      <c r="Y1724" s="40" t="s">
        <v>96</v>
      </c>
      <c r="Z1724" s="40">
        <v>732</v>
      </c>
      <c r="AA1724" s="40">
        <v>1046.76</v>
      </c>
    </row>
    <row r="1725" spans="17:27" ht="18" customHeight="1" x14ac:dyDescent="0.25">
      <c r="Q1725" s="40" t="s">
        <v>88</v>
      </c>
      <c r="R1725" s="40">
        <v>2022</v>
      </c>
      <c r="S1725" s="40" t="s">
        <v>4</v>
      </c>
      <c r="T1725" s="40" t="s">
        <v>89</v>
      </c>
      <c r="U1725" s="40" t="s">
        <v>103</v>
      </c>
      <c r="V1725" s="40" t="s">
        <v>91</v>
      </c>
      <c r="W1725" s="40" t="s">
        <v>92</v>
      </c>
      <c r="X1725" s="40" t="s">
        <v>93</v>
      </c>
      <c r="Y1725" s="40" t="s">
        <v>96</v>
      </c>
      <c r="Z1725" s="40">
        <v>351</v>
      </c>
      <c r="AA1725" s="40">
        <v>526.24</v>
      </c>
    </row>
    <row r="1726" spans="17:27" ht="18" customHeight="1" x14ac:dyDescent="0.25">
      <c r="Q1726" s="40" t="s">
        <v>95</v>
      </c>
      <c r="R1726" s="40">
        <v>2022</v>
      </c>
      <c r="S1726" s="40" t="s">
        <v>4</v>
      </c>
      <c r="T1726" s="40" t="s">
        <v>89</v>
      </c>
      <c r="U1726" s="40" t="s">
        <v>103</v>
      </c>
      <c r="V1726" s="40" t="s">
        <v>91</v>
      </c>
      <c r="W1726" s="40" t="s">
        <v>92</v>
      </c>
      <c r="X1726" s="40" t="s">
        <v>93</v>
      </c>
      <c r="Y1726" s="40" t="s">
        <v>96</v>
      </c>
      <c r="Z1726" s="40">
        <v>772</v>
      </c>
      <c r="AA1726" s="40">
        <v>526.24</v>
      </c>
    </row>
    <row r="1727" spans="17:27" ht="18" customHeight="1" x14ac:dyDescent="0.25">
      <c r="Q1727" s="40" t="s">
        <v>97</v>
      </c>
      <c r="R1727" s="40">
        <v>2022</v>
      </c>
      <c r="S1727" s="40" t="s">
        <v>4</v>
      </c>
      <c r="T1727" s="40" t="s">
        <v>89</v>
      </c>
      <c r="U1727" s="40" t="s">
        <v>103</v>
      </c>
      <c r="V1727" s="40" t="s">
        <v>91</v>
      </c>
      <c r="W1727" s="40" t="s">
        <v>92</v>
      </c>
      <c r="X1727" s="40" t="s">
        <v>93</v>
      </c>
      <c r="Y1727" s="40" t="s">
        <v>96</v>
      </c>
      <c r="Z1727" s="40">
        <v>349</v>
      </c>
      <c r="AA1727" s="40">
        <v>499.07</v>
      </c>
    </row>
    <row r="1728" spans="17:27" ht="18" customHeight="1" x14ac:dyDescent="0.25">
      <c r="Q1728" s="40" t="s">
        <v>95</v>
      </c>
      <c r="R1728" s="40">
        <v>2022</v>
      </c>
      <c r="S1728" s="40" t="s">
        <v>4</v>
      </c>
      <c r="T1728" s="40" t="s">
        <v>89</v>
      </c>
      <c r="U1728" s="40" t="s">
        <v>103</v>
      </c>
      <c r="V1728" s="40" t="s">
        <v>91</v>
      </c>
      <c r="W1728" s="40" t="s">
        <v>92</v>
      </c>
      <c r="X1728" s="40" t="s">
        <v>93</v>
      </c>
      <c r="Y1728" s="40" t="s">
        <v>96</v>
      </c>
      <c r="Z1728" s="40">
        <v>151</v>
      </c>
      <c r="AA1728" s="40">
        <v>215.93</v>
      </c>
    </row>
    <row r="1729" spans="17:27" ht="18" customHeight="1" x14ac:dyDescent="0.25">
      <c r="Q1729" s="40" t="s">
        <v>97</v>
      </c>
      <c r="R1729" s="40">
        <v>2022</v>
      </c>
      <c r="S1729" s="40" t="s">
        <v>4</v>
      </c>
      <c r="T1729" s="40" t="s">
        <v>89</v>
      </c>
      <c r="U1729" s="40" t="s">
        <v>103</v>
      </c>
      <c r="V1729" s="40" t="s">
        <v>91</v>
      </c>
      <c r="W1729" s="40" t="s">
        <v>92</v>
      </c>
      <c r="X1729" s="40" t="s">
        <v>93</v>
      </c>
      <c r="Y1729" s="40" t="s">
        <v>96</v>
      </c>
      <c r="Z1729" s="40">
        <v>347</v>
      </c>
      <c r="AA1729" s="40">
        <v>496.21000000000004</v>
      </c>
    </row>
    <row r="1730" spans="17:27" ht="18" customHeight="1" x14ac:dyDescent="0.25">
      <c r="Q1730" s="40" t="s">
        <v>95</v>
      </c>
      <c r="R1730" s="40">
        <v>2022</v>
      </c>
      <c r="S1730" s="40" t="s">
        <v>4</v>
      </c>
      <c r="T1730" s="40" t="s">
        <v>89</v>
      </c>
      <c r="U1730" s="40" t="s">
        <v>103</v>
      </c>
      <c r="V1730" s="40" t="s">
        <v>91</v>
      </c>
      <c r="W1730" s="40" t="s">
        <v>92</v>
      </c>
      <c r="X1730" s="40" t="s">
        <v>93</v>
      </c>
      <c r="Y1730" s="40" t="s">
        <v>96</v>
      </c>
      <c r="Z1730" s="40">
        <v>149</v>
      </c>
      <c r="AA1730" s="40">
        <v>213.07</v>
      </c>
    </row>
    <row r="1731" spans="17:27" ht="18" customHeight="1" x14ac:dyDescent="0.25">
      <c r="Q1731" s="40" t="s">
        <v>97</v>
      </c>
      <c r="R1731" s="40">
        <v>2022</v>
      </c>
      <c r="S1731" s="40" t="s">
        <v>10</v>
      </c>
      <c r="T1731" s="40" t="s">
        <v>89</v>
      </c>
      <c r="U1731" s="40" t="s">
        <v>103</v>
      </c>
      <c r="V1731" s="40" t="s">
        <v>91</v>
      </c>
      <c r="W1731" s="40" t="s">
        <v>92</v>
      </c>
      <c r="X1731" s="40" t="s">
        <v>93</v>
      </c>
      <c r="Y1731" s="40" t="s">
        <v>96</v>
      </c>
      <c r="Z1731" s="40">
        <v>146</v>
      </c>
      <c r="AA1731" s="40">
        <v>208.78</v>
      </c>
    </row>
    <row r="1732" spans="17:27" ht="18" customHeight="1" x14ac:dyDescent="0.25">
      <c r="Q1732" s="40" t="s">
        <v>99</v>
      </c>
      <c r="R1732" s="40">
        <v>2022</v>
      </c>
      <c r="S1732" s="40" t="s">
        <v>10</v>
      </c>
      <c r="T1732" s="40" t="s">
        <v>89</v>
      </c>
      <c r="U1732" s="40" t="s">
        <v>103</v>
      </c>
      <c r="V1732" s="40" t="s">
        <v>91</v>
      </c>
      <c r="W1732" s="40" t="s">
        <v>92</v>
      </c>
      <c r="X1732" s="40" t="s">
        <v>93</v>
      </c>
      <c r="Y1732" s="40" t="s">
        <v>96</v>
      </c>
      <c r="Z1732" s="40">
        <v>314</v>
      </c>
      <c r="AA1732" s="40">
        <v>449.02</v>
      </c>
    </row>
    <row r="1733" spans="17:27" ht="18" customHeight="1" x14ac:dyDescent="0.25">
      <c r="Q1733" s="40" t="s">
        <v>88</v>
      </c>
      <c r="R1733" s="40">
        <v>2022</v>
      </c>
      <c r="S1733" s="40" t="s">
        <v>10</v>
      </c>
      <c r="T1733" s="40" t="s">
        <v>89</v>
      </c>
      <c r="U1733" s="40" t="s">
        <v>103</v>
      </c>
      <c r="V1733" s="40" t="s">
        <v>91</v>
      </c>
      <c r="W1733" s="40" t="s">
        <v>92</v>
      </c>
      <c r="X1733" s="40" t="s">
        <v>93</v>
      </c>
      <c r="Y1733" s="40" t="s">
        <v>96</v>
      </c>
      <c r="Z1733" s="40">
        <v>362</v>
      </c>
      <c r="AA1733" s="40">
        <v>517.66</v>
      </c>
    </row>
    <row r="1734" spans="17:27" ht="18" customHeight="1" x14ac:dyDescent="0.25">
      <c r="Q1734" s="40" t="s">
        <v>97</v>
      </c>
      <c r="R1734" s="40">
        <v>2022</v>
      </c>
      <c r="S1734" s="40" t="s">
        <v>10</v>
      </c>
      <c r="T1734" s="40" t="s">
        <v>89</v>
      </c>
      <c r="U1734" s="40" t="s">
        <v>103</v>
      </c>
      <c r="V1734" s="40" t="s">
        <v>91</v>
      </c>
      <c r="W1734" s="40" t="s">
        <v>92</v>
      </c>
      <c r="X1734" s="40" t="s">
        <v>93</v>
      </c>
      <c r="Y1734" s="40" t="s">
        <v>96</v>
      </c>
      <c r="Z1734" s="40">
        <v>142</v>
      </c>
      <c r="AA1734" s="40">
        <v>203.06</v>
      </c>
    </row>
    <row r="1735" spans="17:27" ht="18" customHeight="1" x14ac:dyDescent="0.25">
      <c r="Q1735" s="40" t="s">
        <v>88</v>
      </c>
      <c r="R1735" s="40">
        <v>2022</v>
      </c>
      <c r="S1735" s="40" t="s">
        <v>10</v>
      </c>
      <c r="T1735" s="40" t="s">
        <v>89</v>
      </c>
      <c r="U1735" s="40" t="s">
        <v>103</v>
      </c>
      <c r="V1735" s="40" t="s">
        <v>91</v>
      </c>
      <c r="W1735" s="40" t="s">
        <v>92</v>
      </c>
      <c r="X1735" s="40" t="s">
        <v>93</v>
      </c>
      <c r="Y1735" s="40" t="s">
        <v>96</v>
      </c>
      <c r="Z1735" s="40">
        <v>316</v>
      </c>
      <c r="AA1735" s="40">
        <v>451.88</v>
      </c>
    </row>
    <row r="1736" spans="17:27" ht="18" customHeight="1" x14ac:dyDescent="0.25">
      <c r="Q1736" s="40" t="s">
        <v>95</v>
      </c>
      <c r="R1736" s="40">
        <v>2022</v>
      </c>
      <c r="S1736" s="40" t="s">
        <v>10</v>
      </c>
      <c r="T1736" s="40" t="s">
        <v>89</v>
      </c>
      <c r="U1736" s="40" t="s">
        <v>103</v>
      </c>
      <c r="V1736" s="40" t="s">
        <v>91</v>
      </c>
      <c r="W1736" s="40" t="s">
        <v>92</v>
      </c>
      <c r="X1736" s="40" t="s">
        <v>93</v>
      </c>
      <c r="Y1736" s="40" t="s">
        <v>96</v>
      </c>
      <c r="Z1736" s="40">
        <v>364</v>
      </c>
      <c r="AA1736" s="40">
        <v>520.52</v>
      </c>
    </row>
    <row r="1737" spans="17:27" ht="18" customHeight="1" x14ac:dyDescent="0.25">
      <c r="Q1737" s="40" t="s">
        <v>88</v>
      </c>
      <c r="R1737" s="40">
        <v>2022</v>
      </c>
      <c r="S1737" s="40" t="s">
        <v>10</v>
      </c>
      <c r="T1737" s="40" t="s">
        <v>89</v>
      </c>
      <c r="U1737" s="40" t="s">
        <v>103</v>
      </c>
      <c r="V1737" s="40" t="s">
        <v>91</v>
      </c>
      <c r="W1737" s="40" t="s">
        <v>92</v>
      </c>
      <c r="X1737" s="40" t="s">
        <v>93</v>
      </c>
      <c r="Y1737" s="40" t="s">
        <v>96</v>
      </c>
      <c r="Z1737" s="40">
        <v>144</v>
      </c>
      <c r="AA1737" s="40">
        <v>205.92000000000002</v>
      </c>
    </row>
    <row r="1738" spans="17:27" ht="18" customHeight="1" x14ac:dyDescent="0.25">
      <c r="Q1738" s="40" t="s">
        <v>97</v>
      </c>
      <c r="R1738" s="40">
        <v>2022</v>
      </c>
      <c r="S1738" s="40" t="s">
        <v>10</v>
      </c>
      <c r="T1738" s="40" t="s">
        <v>89</v>
      </c>
      <c r="U1738" s="40" t="s">
        <v>103</v>
      </c>
      <c r="V1738" s="40" t="s">
        <v>91</v>
      </c>
      <c r="W1738" s="40" t="s">
        <v>92</v>
      </c>
      <c r="X1738" s="40" t="s">
        <v>93</v>
      </c>
      <c r="Y1738" s="40" t="s">
        <v>96</v>
      </c>
      <c r="Z1738" s="40">
        <v>704</v>
      </c>
      <c r="AA1738" s="40">
        <v>1006.72</v>
      </c>
    </row>
    <row r="1739" spans="17:27" ht="18" customHeight="1" x14ac:dyDescent="0.25">
      <c r="Q1739" s="40" t="s">
        <v>97</v>
      </c>
      <c r="R1739" s="40">
        <v>2022</v>
      </c>
      <c r="S1739" s="40" t="s">
        <v>10</v>
      </c>
      <c r="T1739" s="40" t="s">
        <v>89</v>
      </c>
      <c r="U1739" s="40" t="s">
        <v>103</v>
      </c>
      <c r="V1739" s="40" t="s">
        <v>91</v>
      </c>
      <c r="W1739" s="40" t="s">
        <v>92</v>
      </c>
      <c r="X1739" s="40" t="s">
        <v>93</v>
      </c>
      <c r="Y1739" s="40" t="s">
        <v>96</v>
      </c>
      <c r="Z1739" s="40">
        <v>315</v>
      </c>
      <c r="AA1739" s="40">
        <v>526.24</v>
      </c>
    </row>
    <row r="1740" spans="17:27" ht="18" customHeight="1" x14ac:dyDescent="0.25">
      <c r="Q1740" s="40" t="s">
        <v>88</v>
      </c>
      <c r="R1740" s="40">
        <v>2022</v>
      </c>
      <c r="S1740" s="40" t="s">
        <v>10</v>
      </c>
      <c r="T1740" s="40" t="s">
        <v>89</v>
      </c>
      <c r="U1740" s="40" t="s">
        <v>103</v>
      </c>
      <c r="V1740" s="40" t="s">
        <v>91</v>
      </c>
      <c r="W1740" s="40" t="s">
        <v>92</v>
      </c>
      <c r="X1740" s="40" t="s">
        <v>93</v>
      </c>
      <c r="Y1740" s="40" t="s">
        <v>96</v>
      </c>
      <c r="Z1740" s="40">
        <v>777</v>
      </c>
      <c r="AA1740" s="40">
        <v>526.24</v>
      </c>
    </row>
    <row r="1741" spans="17:27" ht="18" customHeight="1" x14ac:dyDescent="0.25">
      <c r="Q1741" s="40" t="s">
        <v>95</v>
      </c>
      <c r="R1741" s="40">
        <v>2022</v>
      </c>
      <c r="S1741" s="40" t="s">
        <v>10</v>
      </c>
      <c r="T1741" s="40" t="s">
        <v>89</v>
      </c>
      <c r="U1741" s="40" t="s">
        <v>103</v>
      </c>
      <c r="V1741" s="40" t="s">
        <v>91</v>
      </c>
      <c r="W1741" s="40" t="s">
        <v>92</v>
      </c>
      <c r="X1741" s="40" t="s">
        <v>93</v>
      </c>
      <c r="Y1741" s="40" t="s">
        <v>96</v>
      </c>
      <c r="Z1741" s="40">
        <v>145</v>
      </c>
      <c r="AA1741" s="40">
        <v>207.35</v>
      </c>
    </row>
    <row r="1742" spans="17:27" ht="18" customHeight="1" x14ac:dyDescent="0.25">
      <c r="Q1742" s="40" t="s">
        <v>95</v>
      </c>
      <c r="R1742" s="40">
        <v>2022</v>
      </c>
      <c r="S1742" s="40" t="s">
        <v>10</v>
      </c>
      <c r="T1742" s="40" t="s">
        <v>89</v>
      </c>
      <c r="U1742" s="40" t="s">
        <v>103</v>
      </c>
      <c r="V1742" s="40" t="s">
        <v>91</v>
      </c>
      <c r="W1742" s="40" t="s">
        <v>92</v>
      </c>
      <c r="X1742" s="40" t="s">
        <v>93</v>
      </c>
      <c r="Y1742" s="40" t="s">
        <v>96</v>
      </c>
      <c r="Z1742" s="40">
        <v>319</v>
      </c>
      <c r="AA1742" s="40">
        <v>456.16999999999996</v>
      </c>
    </row>
    <row r="1743" spans="17:27" ht="18" customHeight="1" x14ac:dyDescent="0.25">
      <c r="Q1743" s="40" t="s">
        <v>97</v>
      </c>
      <c r="R1743" s="40">
        <v>2022</v>
      </c>
      <c r="S1743" s="40" t="s">
        <v>10</v>
      </c>
      <c r="T1743" s="40" t="s">
        <v>89</v>
      </c>
      <c r="U1743" s="40" t="s">
        <v>103</v>
      </c>
      <c r="V1743" s="40" t="s">
        <v>91</v>
      </c>
      <c r="W1743" s="40" t="s">
        <v>92</v>
      </c>
      <c r="X1743" s="40" t="s">
        <v>93</v>
      </c>
      <c r="Y1743" s="40" t="s">
        <v>96</v>
      </c>
      <c r="Z1743" s="40">
        <v>361</v>
      </c>
      <c r="AA1743" s="40">
        <v>516.23</v>
      </c>
    </row>
    <row r="1744" spans="17:27" ht="18" customHeight="1" x14ac:dyDescent="0.25">
      <c r="Q1744" s="40" t="s">
        <v>88</v>
      </c>
      <c r="R1744" s="40">
        <v>2022</v>
      </c>
      <c r="S1744" s="40" t="s">
        <v>10</v>
      </c>
      <c r="T1744" s="40" t="s">
        <v>89</v>
      </c>
      <c r="U1744" s="40" t="s">
        <v>103</v>
      </c>
      <c r="V1744" s="40" t="s">
        <v>91</v>
      </c>
      <c r="W1744" s="40" t="s">
        <v>92</v>
      </c>
      <c r="X1744" s="40" t="s">
        <v>93</v>
      </c>
      <c r="Y1744" s="40" t="s">
        <v>96</v>
      </c>
      <c r="Z1744" s="40">
        <v>143</v>
      </c>
      <c r="AA1744" s="40">
        <v>204.49</v>
      </c>
    </row>
    <row r="1745" spans="17:27" ht="18" customHeight="1" x14ac:dyDescent="0.25">
      <c r="Q1745" s="40" t="s">
        <v>88</v>
      </c>
      <c r="R1745" s="40">
        <v>2022</v>
      </c>
      <c r="S1745" s="40" t="s">
        <v>10</v>
      </c>
      <c r="T1745" s="40" t="s">
        <v>89</v>
      </c>
      <c r="U1745" s="40" t="s">
        <v>103</v>
      </c>
      <c r="V1745" s="40" t="s">
        <v>91</v>
      </c>
      <c r="W1745" s="40" t="s">
        <v>92</v>
      </c>
      <c r="X1745" s="40" t="s">
        <v>93</v>
      </c>
      <c r="Y1745" s="40" t="s">
        <v>96</v>
      </c>
      <c r="Z1745" s="40">
        <v>317</v>
      </c>
      <c r="AA1745" s="40">
        <v>453.31</v>
      </c>
    </row>
    <row r="1746" spans="17:27" ht="18" customHeight="1" x14ac:dyDescent="0.25">
      <c r="Q1746" s="40" t="s">
        <v>97</v>
      </c>
      <c r="R1746" s="40">
        <v>2022</v>
      </c>
      <c r="S1746" s="40" t="s">
        <v>10</v>
      </c>
      <c r="T1746" s="40" t="s">
        <v>89</v>
      </c>
      <c r="U1746" s="40" t="s">
        <v>103</v>
      </c>
      <c r="V1746" s="40" t="s">
        <v>91</v>
      </c>
      <c r="W1746" s="40" t="s">
        <v>92</v>
      </c>
      <c r="X1746" s="40" t="s">
        <v>93</v>
      </c>
      <c r="Y1746" s="40" t="s">
        <v>96</v>
      </c>
      <c r="Z1746" s="40">
        <v>746</v>
      </c>
      <c r="AA1746" s="40">
        <v>1066.78</v>
      </c>
    </row>
    <row r="1747" spans="17:27" ht="18" customHeight="1" x14ac:dyDescent="0.25">
      <c r="Q1747" s="40" t="s">
        <v>95</v>
      </c>
      <c r="R1747" s="40">
        <v>2022</v>
      </c>
      <c r="S1747" s="40" t="s">
        <v>9</v>
      </c>
      <c r="T1747" s="40" t="s">
        <v>89</v>
      </c>
      <c r="U1747" s="40" t="s">
        <v>103</v>
      </c>
      <c r="V1747" s="40" t="s">
        <v>91</v>
      </c>
      <c r="W1747" s="40" t="s">
        <v>92</v>
      </c>
      <c r="X1747" s="40" t="s">
        <v>93</v>
      </c>
      <c r="Y1747" s="40" t="s">
        <v>96</v>
      </c>
      <c r="Z1747" s="40">
        <v>152</v>
      </c>
      <c r="AA1747" s="40">
        <v>217.36</v>
      </c>
    </row>
    <row r="1748" spans="17:27" ht="18" customHeight="1" x14ac:dyDescent="0.25">
      <c r="Q1748" s="40" t="s">
        <v>98</v>
      </c>
      <c r="R1748" s="40">
        <v>2022</v>
      </c>
      <c r="S1748" s="40" t="s">
        <v>9</v>
      </c>
      <c r="T1748" s="40" t="s">
        <v>89</v>
      </c>
      <c r="U1748" s="40" t="s">
        <v>103</v>
      </c>
      <c r="V1748" s="40" t="s">
        <v>91</v>
      </c>
      <c r="W1748" s="40" t="s">
        <v>92</v>
      </c>
      <c r="X1748" s="40" t="s">
        <v>93</v>
      </c>
      <c r="Y1748" s="40" t="s">
        <v>96</v>
      </c>
      <c r="Z1748" s="40">
        <v>320</v>
      </c>
      <c r="AA1748" s="40">
        <v>457.6</v>
      </c>
    </row>
    <row r="1749" spans="17:27" ht="18" customHeight="1" x14ac:dyDescent="0.25">
      <c r="Q1749" s="40" t="s">
        <v>97</v>
      </c>
      <c r="R1749" s="40">
        <v>2022</v>
      </c>
      <c r="S1749" s="40" t="s">
        <v>9</v>
      </c>
      <c r="T1749" s="40" t="s">
        <v>89</v>
      </c>
      <c r="U1749" s="40" t="s">
        <v>103</v>
      </c>
      <c r="V1749" s="40" t="s">
        <v>91</v>
      </c>
      <c r="W1749" s="40" t="s">
        <v>92</v>
      </c>
      <c r="X1749" s="40" t="s">
        <v>93</v>
      </c>
      <c r="Y1749" s="40" t="s">
        <v>96</v>
      </c>
      <c r="Z1749" s="40">
        <v>368</v>
      </c>
      <c r="AA1749" s="40">
        <v>526.24</v>
      </c>
    </row>
    <row r="1750" spans="17:27" ht="18" customHeight="1" x14ac:dyDescent="0.25">
      <c r="Q1750" s="40" t="s">
        <v>88</v>
      </c>
      <c r="R1750" s="40">
        <v>2022</v>
      </c>
      <c r="S1750" s="40" t="s">
        <v>9</v>
      </c>
      <c r="T1750" s="40" t="s">
        <v>89</v>
      </c>
      <c r="U1750" s="40" t="s">
        <v>103</v>
      </c>
      <c r="V1750" s="40" t="s">
        <v>91</v>
      </c>
      <c r="W1750" s="40" t="s">
        <v>92</v>
      </c>
      <c r="X1750" s="40" t="s">
        <v>93</v>
      </c>
      <c r="Y1750" s="40" t="s">
        <v>96</v>
      </c>
      <c r="Z1750" s="40">
        <v>148</v>
      </c>
      <c r="AA1750" s="40">
        <v>211.64</v>
      </c>
    </row>
    <row r="1751" spans="17:27" ht="18" customHeight="1" x14ac:dyDescent="0.25">
      <c r="Q1751" s="40" t="s">
        <v>88</v>
      </c>
      <c r="R1751" s="40">
        <v>2022</v>
      </c>
      <c r="S1751" s="40" t="s">
        <v>9</v>
      </c>
      <c r="T1751" s="40" t="s">
        <v>89</v>
      </c>
      <c r="U1751" s="40" t="s">
        <v>103</v>
      </c>
      <c r="V1751" s="40" t="s">
        <v>91</v>
      </c>
      <c r="W1751" s="40" t="s">
        <v>92</v>
      </c>
      <c r="X1751" s="40" t="s">
        <v>93</v>
      </c>
      <c r="Y1751" s="40" t="s">
        <v>96</v>
      </c>
      <c r="Z1751" s="40">
        <v>322</v>
      </c>
      <c r="AA1751" s="40">
        <v>460.46000000000004</v>
      </c>
    </row>
    <row r="1752" spans="17:27" ht="18" customHeight="1" x14ac:dyDescent="0.25">
      <c r="Q1752" s="40" t="s">
        <v>95</v>
      </c>
      <c r="R1752" s="40">
        <v>2022</v>
      </c>
      <c r="S1752" s="40" t="s">
        <v>9</v>
      </c>
      <c r="T1752" s="40" t="s">
        <v>89</v>
      </c>
      <c r="U1752" s="40" t="s">
        <v>103</v>
      </c>
      <c r="V1752" s="40" t="s">
        <v>91</v>
      </c>
      <c r="W1752" s="40" t="s">
        <v>92</v>
      </c>
      <c r="X1752" s="40" t="s">
        <v>93</v>
      </c>
      <c r="Y1752" s="40" t="s">
        <v>96</v>
      </c>
      <c r="Z1752" s="40">
        <v>370</v>
      </c>
      <c r="AA1752" s="40">
        <v>529.1</v>
      </c>
    </row>
    <row r="1753" spans="17:27" ht="18" customHeight="1" x14ac:dyDescent="0.25">
      <c r="Q1753" s="40" t="s">
        <v>88</v>
      </c>
      <c r="R1753" s="40">
        <v>2022</v>
      </c>
      <c r="S1753" s="40" t="s">
        <v>9</v>
      </c>
      <c r="T1753" s="40" t="s">
        <v>89</v>
      </c>
      <c r="U1753" s="40" t="s">
        <v>103</v>
      </c>
      <c r="V1753" s="40" t="s">
        <v>91</v>
      </c>
      <c r="W1753" s="40" t="s">
        <v>92</v>
      </c>
      <c r="X1753" s="40" t="s">
        <v>93</v>
      </c>
      <c r="Y1753" s="40" t="s">
        <v>96</v>
      </c>
      <c r="Z1753" s="40">
        <v>150</v>
      </c>
      <c r="AA1753" s="40">
        <v>214.5</v>
      </c>
    </row>
    <row r="1754" spans="17:27" ht="18" customHeight="1" x14ac:dyDescent="0.25">
      <c r="Q1754" s="40" t="s">
        <v>97</v>
      </c>
      <c r="R1754" s="40">
        <v>2022</v>
      </c>
      <c r="S1754" s="40" t="s">
        <v>9</v>
      </c>
      <c r="T1754" s="40" t="s">
        <v>89</v>
      </c>
      <c r="U1754" s="40" t="s">
        <v>103</v>
      </c>
      <c r="V1754" s="40" t="s">
        <v>91</v>
      </c>
      <c r="W1754" s="40" t="s">
        <v>92</v>
      </c>
      <c r="X1754" s="40" t="s">
        <v>93</v>
      </c>
      <c r="Y1754" s="40" t="s">
        <v>96</v>
      </c>
      <c r="Z1754" s="40">
        <v>703</v>
      </c>
      <c r="AA1754" s="40">
        <v>1005.29</v>
      </c>
    </row>
    <row r="1755" spans="17:27" ht="18" customHeight="1" x14ac:dyDescent="0.25">
      <c r="Q1755" s="40" t="s">
        <v>99</v>
      </c>
      <c r="R1755" s="40">
        <v>2022</v>
      </c>
      <c r="S1755" s="40" t="s">
        <v>9</v>
      </c>
      <c r="T1755" s="40" t="s">
        <v>89</v>
      </c>
      <c r="U1755" s="40" t="s">
        <v>103</v>
      </c>
      <c r="V1755" s="40" t="s">
        <v>91</v>
      </c>
      <c r="W1755" s="40" t="s">
        <v>92</v>
      </c>
      <c r="X1755" s="40" t="s">
        <v>93</v>
      </c>
      <c r="Y1755" s="40" t="s">
        <v>96</v>
      </c>
      <c r="Z1755" s="40">
        <v>737</v>
      </c>
      <c r="AA1755" s="40">
        <v>1053.9099999999999</v>
      </c>
    </row>
    <row r="1756" spans="17:27" ht="18" customHeight="1" x14ac:dyDescent="0.25">
      <c r="Q1756" s="40" t="s">
        <v>99</v>
      </c>
      <c r="R1756" s="40">
        <v>2022</v>
      </c>
      <c r="S1756" s="40" t="s">
        <v>9</v>
      </c>
      <c r="T1756" s="40" t="s">
        <v>89</v>
      </c>
      <c r="U1756" s="40" t="s">
        <v>103</v>
      </c>
      <c r="V1756" s="40" t="s">
        <v>91</v>
      </c>
      <c r="W1756" s="40" t="s">
        <v>92</v>
      </c>
      <c r="X1756" s="40" t="s">
        <v>93</v>
      </c>
      <c r="Y1756" s="40" t="s">
        <v>96</v>
      </c>
      <c r="Z1756" s="40">
        <v>147</v>
      </c>
      <c r="AA1756" s="40">
        <v>210.21</v>
      </c>
    </row>
    <row r="1757" spans="17:27" ht="18" customHeight="1" x14ac:dyDescent="0.25">
      <c r="Q1757" s="40" t="s">
        <v>95</v>
      </c>
      <c r="R1757" s="40">
        <v>2022</v>
      </c>
      <c r="S1757" s="40" t="s">
        <v>9</v>
      </c>
      <c r="T1757" s="40" t="s">
        <v>89</v>
      </c>
      <c r="U1757" s="40" t="s">
        <v>103</v>
      </c>
      <c r="V1757" s="40" t="s">
        <v>91</v>
      </c>
      <c r="W1757" s="40" t="s">
        <v>92</v>
      </c>
      <c r="X1757" s="40" t="s">
        <v>93</v>
      </c>
      <c r="Y1757" s="40" t="s">
        <v>96</v>
      </c>
      <c r="Z1757" s="40">
        <v>321</v>
      </c>
      <c r="AA1757" s="40">
        <v>526.24</v>
      </c>
    </row>
    <row r="1758" spans="17:27" ht="18" customHeight="1" x14ac:dyDescent="0.25">
      <c r="Q1758" s="40" t="s">
        <v>88</v>
      </c>
      <c r="R1758" s="40">
        <v>2022</v>
      </c>
      <c r="S1758" s="40" t="s">
        <v>9</v>
      </c>
      <c r="T1758" s="40" t="s">
        <v>89</v>
      </c>
      <c r="U1758" s="40" t="s">
        <v>103</v>
      </c>
      <c r="V1758" s="40" t="s">
        <v>91</v>
      </c>
      <c r="W1758" s="40" t="s">
        <v>92</v>
      </c>
      <c r="X1758" s="40" t="s">
        <v>93</v>
      </c>
      <c r="Y1758" s="40" t="s">
        <v>96</v>
      </c>
      <c r="Z1758" s="40">
        <v>776</v>
      </c>
      <c r="AA1758" s="40">
        <v>526.24</v>
      </c>
    </row>
    <row r="1759" spans="17:27" ht="18" customHeight="1" x14ac:dyDescent="0.25">
      <c r="Q1759" s="40" t="s">
        <v>95</v>
      </c>
      <c r="R1759" s="40">
        <v>2022</v>
      </c>
      <c r="S1759" s="40" t="s">
        <v>9</v>
      </c>
      <c r="T1759" s="40" t="s">
        <v>89</v>
      </c>
      <c r="U1759" s="40" t="s">
        <v>103</v>
      </c>
      <c r="V1759" s="40" t="s">
        <v>91</v>
      </c>
      <c r="W1759" s="40" t="s">
        <v>92</v>
      </c>
      <c r="X1759" s="40" t="s">
        <v>93</v>
      </c>
      <c r="Y1759" s="40" t="s">
        <v>96</v>
      </c>
      <c r="Z1759" s="40">
        <v>151</v>
      </c>
      <c r="AA1759" s="40">
        <v>215.93</v>
      </c>
    </row>
    <row r="1760" spans="17:27" ht="18" customHeight="1" x14ac:dyDescent="0.25">
      <c r="Q1760" s="40" t="s">
        <v>88</v>
      </c>
      <c r="R1760" s="40">
        <v>2022</v>
      </c>
      <c r="S1760" s="40" t="s">
        <v>9</v>
      </c>
      <c r="T1760" s="40" t="s">
        <v>89</v>
      </c>
      <c r="U1760" s="40" t="s">
        <v>103</v>
      </c>
      <c r="V1760" s="40" t="s">
        <v>91</v>
      </c>
      <c r="W1760" s="40" t="s">
        <v>92</v>
      </c>
      <c r="X1760" s="40" t="s">
        <v>93</v>
      </c>
      <c r="Y1760" s="40" t="s">
        <v>96</v>
      </c>
      <c r="Z1760" s="40">
        <v>367</v>
      </c>
      <c r="AA1760" s="40">
        <v>524.80999999999995</v>
      </c>
    </row>
    <row r="1761" spans="17:27" ht="18" customHeight="1" x14ac:dyDescent="0.25">
      <c r="Q1761" s="40" t="s">
        <v>97</v>
      </c>
      <c r="R1761" s="40">
        <v>2022</v>
      </c>
      <c r="S1761" s="40" t="s">
        <v>9</v>
      </c>
      <c r="T1761" s="40" t="s">
        <v>89</v>
      </c>
      <c r="U1761" s="40" t="s">
        <v>103</v>
      </c>
      <c r="V1761" s="40" t="s">
        <v>91</v>
      </c>
      <c r="W1761" s="40" t="s">
        <v>92</v>
      </c>
      <c r="X1761" s="40" t="s">
        <v>93</v>
      </c>
      <c r="Y1761" s="40" t="s">
        <v>96</v>
      </c>
      <c r="Z1761" s="40">
        <v>149</v>
      </c>
      <c r="AA1761" s="40">
        <v>213.07</v>
      </c>
    </row>
    <row r="1762" spans="17:27" ht="18" customHeight="1" x14ac:dyDescent="0.25">
      <c r="Q1762" s="40" t="s">
        <v>97</v>
      </c>
      <c r="R1762" s="40">
        <v>2022</v>
      </c>
      <c r="S1762" s="40" t="s">
        <v>9</v>
      </c>
      <c r="T1762" s="40" t="s">
        <v>89</v>
      </c>
      <c r="U1762" s="40" t="s">
        <v>103</v>
      </c>
      <c r="V1762" s="40" t="s">
        <v>91</v>
      </c>
      <c r="W1762" s="40" t="s">
        <v>92</v>
      </c>
      <c r="X1762" s="40" t="s">
        <v>93</v>
      </c>
      <c r="Y1762" s="40" t="s">
        <v>96</v>
      </c>
      <c r="Z1762" s="40">
        <v>323</v>
      </c>
      <c r="AA1762" s="40">
        <v>461.89</v>
      </c>
    </row>
    <row r="1763" spans="17:27" ht="18" customHeight="1" x14ac:dyDescent="0.25">
      <c r="Q1763" s="40" t="s">
        <v>95</v>
      </c>
      <c r="R1763" s="40">
        <v>2022</v>
      </c>
      <c r="S1763" s="40" t="s">
        <v>9</v>
      </c>
      <c r="T1763" s="40" t="s">
        <v>89</v>
      </c>
      <c r="U1763" s="40" t="s">
        <v>103</v>
      </c>
      <c r="V1763" s="40" t="s">
        <v>91</v>
      </c>
      <c r="W1763" s="40" t="s">
        <v>92</v>
      </c>
      <c r="X1763" s="40" t="s">
        <v>93</v>
      </c>
      <c r="Y1763" s="40" t="s">
        <v>96</v>
      </c>
      <c r="Z1763" s="40">
        <v>371</v>
      </c>
      <c r="AA1763" s="40">
        <v>530.53</v>
      </c>
    </row>
    <row r="1764" spans="17:27" ht="18" customHeight="1" x14ac:dyDescent="0.25">
      <c r="Q1764" s="40" t="s">
        <v>88</v>
      </c>
      <c r="R1764" s="40">
        <v>2022</v>
      </c>
      <c r="S1764" s="40" t="s">
        <v>8</v>
      </c>
      <c r="T1764" s="40" t="s">
        <v>89</v>
      </c>
      <c r="U1764" s="40" t="s">
        <v>103</v>
      </c>
      <c r="V1764" s="40" t="s">
        <v>91</v>
      </c>
      <c r="W1764" s="40" t="s">
        <v>92</v>
      </c>
      <c r="X1764" s="40" t="s">
        <v>93</v>
      </c>
      <c r="Y1764" s="40" t="s">
        <v>96</v>
      </c>
      <c r="Z1764" s="40">
        <v>326</v>
      </c>
      <c r="AA1764" s="40">
        <v>443.36</v>
      </c>
    </row>
    <row r="1765" spans="17:27" ht="18" customHeight="1" x14ac:dyDescent="0.25">
      <c r="Q1765" s="40" t="s">
        <v>98</v>
      </c>
      <c r="R1765" s="40">
        <v>2022</v>
      </c>
      <c r="S1765" s="40" t="s">
        <v>8</v>
      </c>
      <c r="T1765" s="40" t="s">
        <v>89</v>
      </c>
      <c r="U1765" s="40" t="s">
        <v>103</v>
      </c>
      <c r="V1765" s="40" t="s">
        <v>91</v>
      </c>
      <c r="W1765" s="40" t="s">
        <v>92</v>
      </c>
      <c r="X1765" s="40" t="s">
        <v>93</v>
      </c>
      <c r="Y1765" s="40" t="s">
        <v>96</v>
      </c>
      <c r="Z1765" s="40">
        <v>128</v>
      </c>
      <c r="AA1765" s="40">
        <v>183.04</v>
      </c>
    </row>
    <row r="1766" spans="17:27" ht="18" customHeight="1" x14ac:dyDescent="0.25">
      <c r="Q1766" s="40" t="s">
        <v>88</v>
      </c>
      <c r="R1766" s="40">
        <v>2022</v>
      </c>
      <c r="S1766" s="40" t="s">
        <v>8</v>
      </c>
      <c r="T1766" s="40" t="s">
        <v>89</v>
      </c>
      <c r="U1766" s="40" t="s">
        <v>103</v>
      </c>
      <c r="V1766" s="40" t="s">
        <v>91</v>
      </c>
      <c r="W1766" s="40" t="s">
        <v>92</v>
      </c>
      <c r="X1766" s="40" t="s">
        <v>93</v>
      </c>
      <c r="Y1766" s="40" t="s">
        <v>96</v>
      </c>
      <c r="Z1766" s="40">
        <v>328</v>
      </c>
      <c r="AA1766" s="40">
        <v>469.03999999999996</v>
      </c>
    </row>
    <row r="1767" spans="17:27" ht="18" customHeight="1" x14ac:dyDescent="0.25">
      <c r="Q1767" s="40" t="s">
        <v>88</v>
      </c>
      <c r="R1767" s="40">
        <v>2022</v>
      </c>
      <c r="S1767" s="40" t="s">
        <v>8</v>
      </c>
      <c r="T1767" s="40" t="s">
        <v>89</v>
      </c>
      <c r="U1767" s="40" t="s">
        <v>103</v>
      </c>
      <c r="V1767" s="40" t="s">
        <v>91</v>
      </c>
      <c r="W1767" s="40" t="s">
        <v>92</v>
      </c>
      <c r="X1767" s="40" t="s">
        <v>93</v>
      </c>
      <c r="Y1767" s="40" t="s">
        <v>96</v>
      </c>
      <c r="Z1767" s="40">
        <v>130</v>
      </c>
      <c r="AA1767" s="40">
        <v>185.9</v>
      </c>
    </row>
    <row r="1768" spans="17:27" ht="18" customHeight="1" x14ac:dyDescent="0.25">
      <c r="Q1768" s="40" t="s">
        <v>95</v>
      </c>
      <c r="R1768" s="40">
        <v>2022</v>
      </c>
      <c r="S1768" s="40" t="s">
        <v>8</v>
      </c>
      <c r="T1768" s="40" t="s">
        <v>89</v>
      </c>
      <c r="U1768" s="40" t="s">
        <v>103</v>
      </c>
      <c r="V1768" s="40" t="s">
        <v>91</v>
      </c>
      <c r="W1768" s="40" t="s">
        <v>92</v>
      </c>
      <c r="X1768" s="40" t="s">
        <v>93</v>
      </c>
      <c r="Y1768" s="40" t="s">
        <v>96</v>
      </c>
      <c r="Z1768" s="40">
        <v>736</v>
      </c>
      <c r="AA1768" s="40">
        <v>1052.48</v>
      </c>
    </row>
    <row r="1769" spans="17:27" ht="18" customHeight="1" x14ac:dyDescent="0.25">
      <c r="Q1769" s="40" t="s">
        <v>88</v>
      </c>
      <c r="R1769" s="40">
        <v>2022</v>
      </c>
      <c r="S1769" s="40" t="s">
        <v>8</v>
      </c>
      <c r="T1769" s="40" t="s">
        <v>89</v>
      </c>
      <c r="U1769" s="40" t="s">
        <v>103</v>
      </c>
      <c r="V1769" s="40" t="s">
        <v>91</v>
      </c>
      <c r="W1769" s="40" t="s">
        <v>92</v>
      </c>
      <c r="X1769" s="40" t="s">
        <v>93</v>
      </c>
      <c r="Y1769" s="40" t="s">
        <v>96</v>
      </c>
      <c r="Z1769" s="40">
        <v>327</v>
      </c>
      <c r="AA1769" s="40">
        <v>526.24</v>
      </c>
    </row>
    <row r="1770" spans="17:27" ht="18" customHeight="1" x14ac:dyDescent="0.25">
      <c r="Q1770" s="40" t="s">
        <v>95</v>
      </c>
      <c r="R1770" s="40">
        <v>2022</v>
      </c>
      <c r="S1770" s="40" t="s">
        <v>8</v>
      </c>
      <c r="T1770" s="40" t="s">
        <v>89</v>
      </c>
      <c r="U1770" s="40" t="s">
        <v>103</v>
      </c>
      <c r="V1770" s="40" t="s">
        <v>91</v>
      </c>
      <c r="W1770" s="40" t="s">
        <v>92</v>
      </c>
      <c r="X1770" s="40" t="s">
        <v>93</v>
      </c>
      <c r="Y1770" s="40" t="s">
        <v>96</v>
      </c>
      <c r="Z1770" s="40">
        <v>775</v>
      </c>
      <c r="AA1770" s="40">
        <v>526.24</v>
      </c>
    </row>
    <row r="1771" spans="17:27" ht="18" customHeight="1" x14ac:dyDescent="0.25">
      <c r="Q1771" s="40" t="s">
        <v>95</v>
      </c>
      <c r="R1771" s="40">
        <v>2022</v>
      </c>
      <c r="S1771" s="40" t="s">
        <v>8</v>
      </c>
      <c r="T1771" s="40" t="s">
        <v>89</v>
      </c>
      <c r="U1771" s="40" t="s">
        <v>103</v>
      </c>
      <c r="V1771" s="40" t="s">
        <v>91</v>
      </c>
      <c r="W1771" s="40" t="s">
        <v>92</v>
      </c>
      <c r="X1771" s="40" t="s">
        <v>93</v>
      </c>
      <c r="Y1771" s="40" t="s">
        <v>96</v>
      </c>
      <c r="Z1771" s="40">
        <v>325</v>
      </c>
      <c r="AA1771" s="40">
        <v>464.75</v>
      </c>
    </row>
    <row r="1772" spans="17:27" ht="18" customHeight="1" x14ac:dyDescent="0.25">
      <c r="Q1772" s="40" t="s">
        <v>88</v>
      </c>
      <c r="R1772" s="40">
        <v>2022</v>
      </c>
      <c r="S1772" s="40" t="s">
        <v>8</v>
      </c>
      <c r="T1772" s="40" t="s">
        <v>89</v>
      </c>
      <c r="U1772" s="40" t="s">
        <v>103</v>
      </c>
      <c r="V1772" s="40" t="s">
        <v>91</v>
      </c>
      <c r="W1772" s="40" t="s">
        <v>92</v>
      </c>
      <c r="X1772" s="40" t="s">
        <v>93</v>
      </c>
      <c r="Y1772" s="40" t="s">
        <v>96</v>
      </c>
      <c r="Z1772" s="40">
        <v>127</v>
      </c>
      <c r="AA1772" s="40">
        <v>181.61</v>
      </c>
    </row>
    <row r="1773" spans="17:27" ht="18" customHeight="1" x14ac:dyDescent="0.25">
      <c r="Q1773" s="40" t="s">
        <v>88</v>
      </c>
      <c r="R1773" s="40">
        <v>2022</v>
      </c>
      <c r="S1773" s="40" t="s">
        <v>8</v>
      </c>
      <c r="T1773" s="40" t="s">
        <v>89</v>
      </c>
      <c r="U1773" s="40" t="s">
        <v>103</v>
      </c>
      <c r="V1773" s="40" t="s">
        <v>91</v>
      </c>
      <c r="W1773" s="40" t="s">
        <v>92</v>
      </c>
      <c r="X1773" s="40" t="s">
        <v>93</v>
      </c>
      <c r="Y1773" s="40" t="s">
        <v>96</v>
      </c>
      <c r="Z1773" s="40">
        <v>329</v>
      </c>
      <c r="AA1773" s="40">
        <v>470.47</v>
      </c>
    </row>
    <row r="1774" spans="17:27" ht="18" customHeight="1" x14ac:dyDescent="0.25">
      <c r="Q1774" s="40" t="s">
        <v>97</v>
      </c>
      <c r="R1774" s="40">
        <v>2022</v>
      </c>
      <c r="S1774" s="40" t="s">
        <v>3</v>
      </c>
      <c r="T1774" s="40" t="s">
        <v>101</v>
      </c>
      <c r="U1774" s="40" t="s">
        <v>90</v>
      </c>
      <c r="V1774" s="40" t="s">
        <v>91</v>
      </c>
      <c r="W1774" s="40" t="s">
        <v>92</v>
      </c>
      <c r="X1774" s="40" t="s">
        <v>93</v>
      </c>
      <c r="Y1774" s="40" t="s">
        <v>96</v>
      </c>
      <c r="Z1774" s="40">
        <v>182</v>
      </c>
      <c r="AA1774" s="40">
        <v>260.26</v>
      </c>
    </row>
    <row r="1775" spans="17:27" ht="18" customHeight="1" x14ac:dyDescent="0.25">
      <c r="Q1775" s="40" t="s">
        <v>95</v>
      </c>
      <c r="R1775" s="40">
        <v>2022</v>
      </c>
      <c r="S1775" s="40" t="s">
        <v>3</v>
      </c>
      <c r="T1775" s="40" t="s">
        <v>101</v>
      </c>
      <c r="U1775" s="40" t="s">
        <v>90</v>
      </c>
      <c r="V1775" s="40" t="s">
        <v>91</v>
      </c>
      <c r="W1775" s="40" t="s">
        <v>92</v>
      </c>
      <c r="X1775" s="40" t="s">
        <v>93</v>
      </c>
      <c r="Y1775" s="40" t="s">
        <v>96</v>
      </c>
      <c r="Z1775" s="40">
        <v>176</v>
      </c>
      <c r="AA1775" s="40">
        <v>251.68</v>
      </c>
    </row>
    <row r="1776" spans="17:27" ht="18" customHeight="1" x14ac:dyDescent="0.25">
      <c r="Q1776" s="40" t="s">
        <v>88</v>
      </c>
      <c r="R1776" s="40">
        <v>2022</v>
      </c>
      <c r="S1776" s="40" t="s">
        <v>3</v>
      </c>
      <c r="T1776" s="40" t="s">
        <v>101</v>
      </c>
      <c r="U1776" s="40" t="s">
        <v>90</v>
      </c>
      <c r="V1776" s="40" t="s">
        <v>91</v>
      </c>
      <c r="W1776" s="40" t="s">
        <v>92</v>
      </c>
      <c r="X1776" s="40" t="s">
        <v>93</v>
      </c>
      <c r="Y1776" s="40" t="s">
        <v>94</v>
      </c>
      <c r="Z1776" s="40">
        <v>200</v>
      </c>
      <c r="AA1776" s="40">
        <v>286</v>
      </c>
    </row>
    <row r="1777" spans="17:27" ht="18" customHeight="1" x14ac:dyDescent="0.25">
      <c r="Q1777" s="40" t="s">
        <v>95</v>
      </c>
      <c r="R1777" s="40">
        <v>2022</v>
      </c>
      <c r="S1777" s="40" t="s">
        <v>3</v>
      </c>
      <c r="T1777" s="40" t="s">
        <v>101</v>
      </c>
      <c r="U1777" s="40" t="s">
        <v>90</v>
      </c>
      <c r="V1777" s="40" t="s">
        <v>91</v>
      </c>
      <c r="W1777" s="40" t="s">
        <v>92</v>
      </c>
      <c r="X1777" s="40" t="s">
        <v>93</v>
      </c>
      <c r="Y1777" s="40" t="s">
        <v>94</v>
      </c>
      <c r="Z1777" s="40">
        <v>248</v>
      </c>
      <c r="AA1777" s="40">
        <v>354.64</v>
      </c>
    </row>
    <row r="1778" spans="17:27" ht="18" customHeight="1" x14ac:dyDescent="0.25">
      <c r="Q1778" s="40" t="s">
        <v>88</v>
      </c>
      <c r="R1778" s="40">
        <v>2022</v>
      </c>
      <c r="S1778" s="40" t="s">
        <v>3</v>
      </c>
      <c r="T1778" s="40" t="s">
        <v>101</v>
      </c>
      <c r="U1778" s="40" t="s">
        <v>90</v>
      </c>
      <c r="V1778" s="40" t="s">
        <v>91</v>
      </c>
      <c r="W1778" s="40" t="s">
        <v>92</v>
      </c>
      <c r="X1778" s="40" t="s">
        <v>93</v>
      </c>
      <c r="Y1778" s="40" t="s">
        <v>94</v>
      </c>
      <c r="Z1778" s="40">
        <v>184</v>
      </c>
      <c r="AA1778" s="40">
        <v>263.12</v>
      </c>
    </row>
    <row r="1779" spans="17:27" ht="18" customHeight="1" x14ac:dyDescent="0.25">
      <c r="Q1779" s="40" t="s">
        <v>88</v>
      </c>
      <c r="R1779" s="40">
        <v>2022</v>
      </c>
      <c r="S1779" s="40" t="s">
        <v>3</v>
      </c>
      <c r="T1779" s="40" t="s">
        <v>101</v>
      </c>
      <c r="U1779" s="40" t="s">
        <v>90</v>
      </c>
      <c r="V1779" s="40" t="s">
        <v>91</v>
      </c>
      <c r="W1779" s="40" t="s">
        <v>92</v>
      </c>
      <c r="X1779" s="40" t="s">
        <v>93</v>
      </c>
      <c r="Y1779" s="40" t="s">
        <v>94</v>
      </c>
      <c r="Z1779" s="40">
        <v>178</v>
      </c>
      <c r="AA1779" s="40">
        <v>254.54</v>
      </c>
    </row>
    <row r="1780" spans="17:27" ht="18" customHeight="1" x14ac:dyDescent="0.25">
      <c r="Q1780" s="40" t="s">
        <v>95</v>
      </c>
      <c r="R1780" s="40">
        <v>2022</v>
      </c>
      <c r="S1780" s="40" t="s">
        <v>3</v>
      </c>
      <c r="T1780" s="40" t="s">
        <v>101</v>
      </c>
      <c r="U1780" s="40" t="s">
        <v>90</v>
      </c>
      <c r="V1780" s="40" t="s">
        <v>91</v>
      </c>
      <c r="W1780" s="40" t="s">
        <v>92</v>
      </c>
      <c r="X1780" s="40" t="s">
        <v>93</v>
      </c>
      <c r="Y1780" s="40" t="s">
        <v>94</v>
      </c>
      <c r="Z1780" s="40">
        <v>172</v>
      </c>
      <c r="AA1780" s="40">
        <v>245.95999999999998</v>
      </c>
    </row>
    <row r="1781" spans="17:27" ht="18" customHeight="1" x14ac:dyDescent="0.25">
      <c r="Q1781" s="40" t="s">
        <v>88</v>
      </c>
      <c r="R1781" s="40">
        <v>2022</v>
      </c>
      <c r="S1781" s="40" t="s">
        <v>3</v>
      </c>
      <c r="T1781" s="40" t="s">
        <v>101</v>
      </c>
      <c r="U1781" s="40" t="s">
        <v>90</v>
      </c>
      <c r="V1781" s="40" t="s">
        <v>91</v>
      </c>
      <c r="W1781" s="40" t="s">
        <v>92</v>
      </c>
      <c r="X1781" s="40" t="s">
        <v>93</v>
      </c>
      <c r="Y1781" s="40" t="s">
        <v>94</v>
      </c>
      <c r="Z1781" s="40">
        <v>202</v>
      </c>
      <c r="AA1781" s="40">
        <v>526.24</v>
      </c>
    </row>
    <row r="1782" spans="17:27" ht="18" customHeight="1" x14ac:dyDescent="0.25">
      <c r="Q1782" s="40" t="s">
        <v>95</v>
      </c>
      <c r="R1782" s="40">
        <v>2022</v>
      </c>
      <c r="S1782" s="40" t="s">
        <v>3</v>
      </c>
      <c r="T1782" s="40" t="s">
        <v>101</v>
      </c>
      <c r="U1782" s="40" t="s">
        <v>90</v>
      </c>
      <c r="V1782" s="40" t="s">
        <v>91</v>
      </c>
      <c r="W1782" s="40" t="s">
        <v>92</v>
      </c>
      <c r="X1782" s="40" t="s">
        <v>93</v>
      </c>
      <c r="Y1782" s="40" t="s">
        <v>94</v>
      </c>
      <c r="Z1782" s="40">
        <v>250</v>
      </c>
      <c r="AA1782" s="40">
        <v>526.24</v>
      </c>
    </row>
    <row r="1783" spans="17:27" ht="18" customHeight="1" x14ac:dyDescent="0.25">
      <c r="Q1783" s="40" t="s">
        <v>98</v>
      </c>
      <c r="R1783" s="40">
        <v>2022</v>
      </c>
      <c r="S1783" s="40" t="s">
        <v>3</v>
      </c>
      <c r="T1783" s="40" t="s">
        <v>101</v>
      </c>
      <c r="U1783" s="40" t="s">
        <v>90</v>
      </c>
      <c r="V1783" s="40" t="s">
        <v>91</v>
      </c>
      <c r="W1783" s="40" t="s">
        <v>92</v>
      </c>
      <c r="X1783" s="40" t="s">
        <v>93</v>
      </c>
      <c r="Y1783" s="40" t="s">
        <v>94</v>
      </c>
      <c r="Z1783" s="40">
        <v>246</v>
      </c>
      <c r="AA1783" s="40">
        <v>351.78</v>
      </c>
    </row>
    <row r="1784" spans="17:27" ht="18" customHeight="1" x14ac:dyDescent="0.25">
      <c r="Q1784" s="40" t="s">
        <v>88</v>
      </c>
      <c r="R1784" s="40">
        <v>2022</v>
      </c>
      <c r="S1784" s="40" t="s">
        <v>3</v>
      </c>
      <c r="T1784" s="40" t="s">
        <v>101</v>
      </c>
      <c r="U1784" s="40" t="s">
        <v>90</v>
      </c>
      <c r="V1784" s="40" t="s">
        <v>91</v>
      </c>
      <c r="W1784" s="40" t="s">
        <v>92</v>
      </c>
      <c r="X1784" s="40" t="s">
        <v>93</v>
      </c>
      <c r="Y1784" s="40" t="s">
        <v>94</v>
      </c>
      <c r="Z1784" s="40">
        <v>201</v>
      </c>
      <c r="AA1784" s="40">
        <v>287.43</v>
      </c>
    </row>
    <row r="1785" spans="17:27" ht="18" customHeight="1" x14ac:dyDescent="0.25">
      <c r="Q1785" s="40" t="s">
        <v>97</v>
      </c>
      <c r="R1785" s="40">
        <v>2022</v>
      </c>
      <c r="S1785" s="40" t="s">
        <v>3</v>
      </c>
      <c r="T1785" s="40" t="s">
        <v>101</v>
      </c>
      <c r="U1785" s="40" t="s">
        <v>90</v>
      </c>
      <c r="V1785" s="40" t="s">
        <v>91</v>
      </c>
      <c r="W1785" s="40" t="s">
        <v>92</v>
      </c>
      <c r="X1785" s="40" t="s">
        <v>93</v>
      </c>
      <c r="Y1785" s="40" t="s">
        <v>94</v>
      </c>
      <c r="Z1785" s="40">
        <v>249</v>
      </c>
      <c r="AA1785" s="40">
        <v>356.07</v>
      </c>
    </row>
    <row r="1786" spans="17:27" ht="18" customHeight="1" x14ac:dyDescent="0.25">
      <c r="Q1786" s="40" t="s">
        <v>88</v>
      </c>
      <c r="R1786" s="40">
        <v>2022</v>
      </c>
      <c r="S1786" s="40" t="s">
        <v>3</v>
      </c>
      <c r="T1786" s="40" t="s">
        <v>101</v>
      </c>
      <c r="U1786" s="40" t="s">
        <v>90</v>
      </c>
      <c r="V1786" s="40" t="s">
        <v>91</v>
      </c>
      <c r="W1786" s="40" t="s">
        <v>92</v>
      </c>
      <c r="X1786" s="40" t="s">
        <v>93</v>
      </c>
      <c r="Y1786" s="40" t="s">
        <v>94</v>
      </c>
      <c r="Z1786" s="40">
        <v>181</v>
      </c>
      <c r="AA1786" s="40">
        <v>258.83</v>
      </c>
    </row>
    <row r="1787" spans="17:27" ht="18" customHeight="1" x14ac:dyDescent="0.25">
      <c r="Q1787" s="40" t="s">
        <v>88</v>
      </c>
      <c r="R1787" s="40">
        <v>2022</v>
      </c>
      <c r="S1787" s="40" t="s">
        <v>3</v>
      </c>
      <c r="T1787" s="40" t="s">
        <v>101</v>
      </c>
      <c r="U1787" s="40" t="s">
        <v>90</v>
      </c>
      <c r="V1787" s="40" t="s">
        <v>91</v>
      </c>
      <c r="W1787" s="40" t="s">
        <v>92</v>
      </c>
      <c r="X1787" s="40" t="s">
        <v>93</v>
      </c>
      <c r="Y1787" s="40" t="s">
        <v>94</v>
      </c>
      <c r="Z1787" s="40">
        <v>175</v>
      </c>
      <c r="AA1787" s="40">
        <v>250.25</v>
      </c>
    </row>
    <row r="1788" spans="17:27" ht="18" customHeight="1" x14ac:dyDescent="0.25">
      <c r="Q1788" s="40" t="s">
        <v>95</v>
      </c>
      <c r="R1788" s="40">
        <v>2022</v>
      </c>
      <c r="S1788" s="40" t="s">
        <v>3</v>
      </c>
      <c r="T1788" s="40" t="s">
        <v>101</v>
      </c>
      <c r="U1788" s="40" t="s">
        <v>90</v>
      </c>
      <c r="V1788" s="40" t="s">
        <v>91</v>
      </c>
      <c r="W1788" s="40" t="s">
        <v>92</v>
      </c>
      <c r="X1788" s="40" t="s">
        <v>93</v>
      </c>
      <c r="Y1788" s="40" t="s">
        <v>94</v>
      </c>
      <c r="Z1788" s="40">
        <v>792</v>
      </c>
      <c r="AA1788" s="40">
        <v>1132.56</v>
      </c>
    </row>
    <row r="1789" spans="17:27" ht="18" customHeight="1" x14ac:dyDescent="0.25">
      <c r="Q1789" s="40" t="s">
        <v>95</v>
      </c>
      <c r="R1789" s="40">
        <v>2022</v>
      </c>
      <c r="S1789" s="40" t="s">
        <v>3</v>
      </c>
      <c r="T1789" s="40" t="s">
        <v>101</v>
      </c>
      <c r="U1789" s="40" t="s">
        <v>90</v>
      </c>
      <c r="V1789" s="40" t="s">
        <v>91</v>
      </c>
      <c r="W1789" s="40" t="s">
        <v>92</v>
      </c>
      <c r="X1789" s="40" t="s">
        <v>93</v>
      </c>
      <c r="Y1789" s="40" t="s">
        <v>94</v>
      </c>
      <c r="Z1789" s="40">
        <v>825</v>
      </c>
      <c r="AA1789" s="40">
        <v>1179.75</v>
      </c>
    </row>
    <row r="1790" spans="17:27" ht="18" customHeight="1" x14ac:dyDescent="0.25">
      <c r="Q1790" s="40" t="s">
        <v>88</v>
      </c>
      <c r="R1790" s="40">
        <v>2022</v>
      </c>
      <c r="S1790" s="40" t="s">
        <v>3</v>
      </c>
      <c r="T1790" s="40" t="s">
        <v>101</v>
      </c>
      <c r="U1790" s="40" t="s">
        <v>90</v>
      </c>
      <c r="V1790" s="40" t="s">
        <v>91</v>
      </c>
      <c r="W1790" s="40" t="s">
        <v>92</v>
      </c>
      <c r="X1790" s="40" t="s">
        <v>93</v>
      </c>
      <c r="Y1790" s="40" t="s">
        <v>96</v>
      </c>
      <c r="Z1790" s="40">
        <v>185</v>
      </c>
      <c r="AA1790" s="40">
        <v>264.55</v>
      </c>
    </row>
    <row r="1791" spans="17:27" ht="18" customHeight="1" x14ac:dyDescent="0.25">
      <c r="Q1791" s="40" t="s">
        <v>99</v>
      </c>
      <c r="R1791" s="40">
        <v>2022</v>
      </c>
      <c r="S1791" s="40" t="s">
        <v>3</v>
      </c>
      <c r="T1791" s="40" t="s">
        <v>101</v>
      </c>
      <c r="U1791" s="40" t="s">
        <v>90</v>
      </c>
      <c r="V1791" s="40" t="s">
        <v>91</v>
      </c>
      <c r="W1791" s="40" t="s">
        <v>92</v>
      </c>
      <c r="X1791" s="40" t="s">
        <v>93</v>
      </c>
      <c r="Y1791" s="40" t="s">
        <v>96</v>
      </c>
      <c r="Z1791" s="40">
        <v>179</v>
      </c>
      <c r="AA1791" s="40">
        <v>255.97</v>
      </c>
    </row>
    <row r="1792" spans="17:27" ht="18" customHeight="1" x14ac:dyDescent="0.25">
      <c r="Q1792" s="40" t="s">
        <v>97</v>
      </c>
      <c r="R1792" s="40">
        <v>2022</v>
      </c>
      <c r="S1792" s="40" t="s">
        <v>3</v>
      </c>
      <c r="T1792" s="40" t="s">
        <v>101</v>
      </c>
      <c r="U1792" s="40" t="s">
        <v>90</v>
      </c>
      <c r="V1792" s="40" t="s">
        <v>91</v>
      </c>
      <c r="W1792" s="40" t="s">
        <v>92</v>
      </c>
      <c r="X1792" s="40" t="s">
        <v>93</v>
      </c>
      <c r="Y1792" s="40" t="s">
        <v>96</v>
      </c>
      <c r="Z1792" s="40">
        <v>173</v>
      </c>
      <c r="AA1792" s="40">
        <v>247.39</v>
      </c>
    </row>
    <row r="1793" spans="17:27" ht="18" customHeight="1" x14ac:dyDescent="0.25">
      <c r="Q1793" s="40" t="s">
        <v>88</v>
      </c>
      <c r="R1793" s="40">
        <v>2022</v>
      </c>
      <c r="S1793" s="40" t="s">
        <v>3</v>
      </c>
      <c r="T1793" s="40" t="s">
        <v>101</v>
      </c>
      <c r="U1793" s="40" t="s">
        <v>90</v>
      </c>
      <c r="V1793" s="40" t="s">
        <v>91</v>
      </c>
      <c r="W1793" s="40" t="s">
        <v>92</v>
      </c>
      <c r="X1793" s="40" t="s">
        <v>93</v>
      </c>
      <c r="Y1793" s="40" t="s">
        <v>94</v>
      </c>
      <c r="Z1793" s="40">
        <v>203</v>
      </c>
      <c r="AA1793" s="40">
        <v>290.28999999999996</v>
      </c>
    </row>
    <row r="1794" spans="17:27" ht="18" customHeight="1" x14ac:dyDescent="0.25">
      <c r="Q1794" s="40" t="s">
        <v>98</v>
      </c>
      <c r="R1794" s="40">
        <v>2022</v>
      </c>
      <c r="S1794" s="40" t="s">
        <v>7</v>
      </c>
      <c r="T1794" s="40" t="s">
        <v>101</v>
      </c>
      <c r="U1794" s="40" t="s">
        <v>90</v>
      </c>
      <c r="V1794" s="40" t="s">
        <v>91</v>
      </c>
      <c r="W1794" s="40" t="s">
        <v>92</v>
      </c>
      <c r="X1794" s="40" t="s">
        <v>93</v>
      </c>
      <c r="Y1794" s="40" t="s">
        <v>96</v>
      </c>
      <c r="Z1794" s="40">
        <v>368</v>
      </c>
      <c r="AA1794" s="40">
        <v>526.24</v>
      </c>
    </row>
    <row r="1795" spans="17:27" ht="18" customHeight="1" x14ac:dyDescent="0.25">
      <c r="Q1795" s="40" t="s">
        <v>95</v>
      </c>
      <c r="R1795" s="40">
        <v>2022</v>
      </c>
      <c r="S1795" s="40" t="s">
        <v>7</v>
      </c>
      <c r="T1795" s="40" t="s">
        <v>101</v>
      </c>
      <c r="U1795" s="40" t="s">
        <v>90</v>
      </c>
      <c r="V1795" s="40" t="s">
        <v>91</v>
      </c>
      <c r="W1795" s="40" t="s">
        <v>92</v>
      </c>
      <c r="X1795" s="40" t="s">
        <v>93</v>
      </c>
      <c r="Y1795" s="40" t="s">
        <v>96</v>
      </c>
      <c r="Z1795" s="40">
        <v>362</v>
      </c>
      <c r="AA1795" s="40">
        <v>517.66</v>
      </c>
    </row>
    <row r="1796" spans="17:27" ht="18" customHeight="1" x14ac:dyDescent="0.25">
      <c r="Q1796" s="40" t="s">
        <v>95</v>
      </c>
      <c r="R1796" s="40">
        <v>2022</v>
      </c>
      <c r="S1796" s="40" t="s">
        <v>7</v>
      </c>
      <c r="T1796" s="40" t="s">
        <v>101</v>
      </c>
      <c r="U1796" s="40" t="s">
        <v>90</v>
      </c>
      <c r="V1796" s="40" t="s">
        <v>91</v>
      </c>
      <c r="W1796" s="40" t="s">
        <v>92</v>
      </c>
      <c r="X1796" s="40" t="s">
        <v>93</v>
      </c>
      <c r="Y1796" s="40" t="s">
        <v>96</v>
      </c>
      <c r="Z1796" s="40">
        <v>356</v>
      </c>
      <c r="AA1796" s="40">
        <v>509.08</v>
      </c>
    </row>
    <row r="1797" spans="17:27" ht="18" customHeight="1" x14ac:dyDescent="0.25">
      <c r="Q1797" s="40" t="s">
        <v>95</v>
      </c>
      <c r="R1797" s="40">
        <v>2022</v>
      </c>
      <c r="S1797" s="40" t="s">
        <v>7</v>
      </c>
      <c r="T1797" s="40" t="s">
        <v>101</v>
      </c>
      <c r="U1797" s="40" t="s">
        <v>90</v>
      </c>
      <c r="V1797" s="40" t="s">
        <v>91</v>
      </c>
      <c r="W1797" s="40" t="s">
        <v>92</v>
      </c>
      <c r="X1797" s="40" t="s">
        <v>93</v>
      </c>
      <c r="Y1797" s="40" t="s">
        <v>94</v>
      </c>
      <c r="Z1797" s="40">
        <v>182</v>
      </c>
      <c r="AA1797" s="40">
        <v>260.26</v>
      </c>
    </row>
    <row r="1798" spans="17:27" ht="18" customHeight="1" x14ac:dyDescent="0.25">
      <c r="Q1798" s="40" t="s">
        <v>97</v>
      </c>
      <c r="R1798" s="40">
        <v>2022</v>
      </c>
      <c r="S1798" s="40" t="s">
        <v>7</v>
      </c>
      <c r="T1798" s="40" t="s">
        <v>101</v>
      </c>
      <c r="U1798" s="40" t="s">
        <v>90</v>
      </c>
      <c r="V1798" s="40" t="s">
        <v>91</v>
      </c>
      <c r="W1798" s="40" t="s">
        <v>92</v>
      </c>
      <c r="X1798" s="40" t="s">
        <v>93</v>
      </c>
      <c r="Y1798" s="40" t="s">
        <v>94</v>
      </c>
      <c r="Z1798" s="40">
        <v>224</v>
      </c>
      <c r="AA1798" s="40">
        <v>320.32</v>
      </c>
    </row>
    <row r="1799" spans="17:27" ht="18" customHeight="1" x14ac:dyDescent="0.25">
      <c r="Q1799" s="40" t="s">
        <v>97</v>
      </c>
      <c r="R1799" s="40">
        <v>2022</v>
      </c>
      <c r="S1799" s="40" t="s">
        <v>7</v>
      </c>
      <c r="T1799" s="40" t="s">
        <v>101</v>
      </c>
      <c r="U1799" s="40" t="s">
        <v>90</v>
      </c>
      <c r="V1799" s="40" t="s">
        <v>91</v>
      </c>
      <c r="W1799" s="40" t="s">
        <v>92</v>
      </c>
      <c r="X1799" s="40" t="s">
        <v>93</v>
      </c>
      <c r="Y1799" s="40" t="s">
        <v>94</v>
      </c>
      <c r="Z1799" s="40">
        <v>364</v>
      </c>
      <c r="AA1799" s="40">
        <v>520.52</v>
      </c>
    </row>
    <row r="1800" spans="17:27" ht="18" customHeight="1" x14ac:dyDescent="0.25">
      <c r="Q1800" s="40" t="s">
        <v>95</v>
      </c>
      <c r="R1800" s="40">
        <v>2022</v>
      </c>
      <c r="S1800" s="40" t="s">
        <v>7</v>
      </c>
      <c r="T1800" s="40" t="s">
        <v>101</v>
      </c>
      <c r="U1800" s="40" t="s">
        <v>90</v>
      </c>
      <c r="V1800" s="40" t="s">
        <v>91</v>
      </c>
      <c r="W1800" s="40" t="s">
        <v>92</v>
      </c>
      <c r="X1800" s="40" t="s">
        <v>93</v>
      </c>
      <c r="Y1800" s="40" t="s">
        <v>94</v>
      </c>
      <c r="Z1800" s="40">
        <v>358</v>
      </c>
      <c r="AA1800" s="40">
        <v>511.94</v>
      </c>
    </row>
    <row r="1801" spans="17:27" ht="18" customHeight="1" x14ac:dyDescent="0.25">
      <c r="Q1801" s="40" t="s">
        <v>99</v>
      </c>
      <c r="R1801" s="40">
        <v>2022</v>
      </c>
      <c r="S1801" s="40" t="s">
        <v>7</v>
      </c>
      <c r="T1801" s="40" t="s">
        <v>101</v>
      </c>
      <c r="U1801" s="40" t="s">
        <v>90</v>
      </c>
      <c r="V1801" s="40" t="s">
        <v>91</v>
      </c>
      <c r="W1801" s="40" t="s">
        <v>92</v>
      </c>
      <c r="X1801" s="40" t="s">
        <v>93</v>
      </c>
      <c r="Y1801" s="40" t="s">
        <v>94</v>
      </c>
      <c r="Z1801" s="40">
        <v>178</v>
      </c>
      <c r="AA1801" s="40">
        <v>526.24</v>
      </c>
    </row>
    <row r="1802" spans="17:27" ht="18" customHeight="1" x14ac:dyDescent="0.25">
      <c r="Q1802" s="40" t="s">
        <v>97</v>
      </c>
      <c r="R1802" s="40">
        <v>2022</v>
      </c>
      <c r="S1802" s="40" t="s">
        <v>7</v>
      </c>
      <c r="T1802" s="40" t="s">
        <v>101</v>
      </c>
      <c r="U1802" s="40" t="s">
        <v>90</v>
      </c>
      <c r="V1802" s="40" t="s">
        <v>91</v>
      </c>
      <c r="W1802" s="40" t="s">
        <v>92</v>
      </c>
      <c r="X1802" s="40" t="s">
        <v>93</v>
      </c>
      <c r="Y1802" s="40" t="s">
        <v>94</v>
      </c>
      <c r="Z1802" s="40">
        <v>226</v>
      </c>
      <c r="AA1802" s="40">
        <v>526.24</v>
      </c>
    </row>
    <row r="1803" spans="17:27" ht="18" customHeight="1" x14ac:dyDescent="0.25">
      <c r="Q1803" s="40" t="s">
        <v>95</v>
      </c>
      <c r="R1803" s="40">
        <v>2022</v>
      </c>
      <c r="S1803" s="40" t="s">
        <v>7</v>
      </c>
      <c r="T1803" s="40" t="s">
        <v>101</v>
      </c>
      <c r="U1803" s="40" t="s">
        <v>90</v>
      </c>
      <c r="V1803" s="40" t="s">
        <v>91</v>
      </c>
      <c r="W1803" s="40" t="s">
        <v>92</v>
      </c>
      <c r="X1803" s="40" t="s">
        <v>93</v>
      </c>
      <c r="Y1803" s="40" t="s">
        <v>94</v>
      </c>
      <c r="Z1803" s="40">
        <v>1014</v>
      </c>
      <c r="AA1803" s="40">
        <v>1450.02</v>
      </c>
    </row>
    <row r="1804" spans="17:27" ht="18" customHeight="1" x14ac:dyDescent="0.25">
      <c r="Q1804" s="40" t="s">
        <v>95</v>
      </c>
      <c r="R1804" s="40">
        <v>2022</v>
      </c>
      <c r="S1804" s="40" t="s">
        <v>7</v>
      </c>
      <c r="T1804" s="40" t="s">
        <v>101</v>
      </c>
      <c r="U1804" s="40" t="s">
        <v>90</v>
      </c>
      <c r="V1804" s="40" t="s">
        <v>91</v>
      </c>
      <c r="W1804" s="40" t="s">
        <v>92</v>
      </c>
      <c r="X1804" s="40" t="s">
        <v>93</v>
      </c>
      <c r="Y1804" s="40" t="s">
        <v>94</v>
      </c>
      <c r="Z1804" s="40">
        <v>228</v>
      </c>
      <c r="AA1804" s="40">
        <v>326.03999999999996</v>
      </c>
    </row>
    <row r="1805" spans="17:27" ht="18" customHeight="1" x14ac:dyDescent="0.25">
      <c r="Q1805" s="40" t="s">
        <v>95</v>
      </c>
      <c r="R1805" s="40">
        <v>2022</v>
      </c>
      <c r="S1805" s="40" t="s">
        <v>7</v>
      </c>
      <c r="T1805" s="40" t="s">
        <v>101</v>
      </c>
      <c r="U1805" s="40" t="s">
        <v>90</v>
      </c>
      <c r="V1805" s="40" t="s">
        <v>91</v>
      </c>
      <c r="W1805" s="40" t="s">
        <v>92</v>
      </c>
      <c r="X1805" s="40" t="s">
        <v>93</v>
      </c>
      <c r="Y1805" s="40" t="s">
        <v>94</v>
      </c>
      <c r="Z1805" s="40">
        <v>225</v>
      </c>
      <c r="AA1805" s="40">
        <v>321.75</v>
      </c>
    </row>
    <row r="1806" spans="17:27" ht="18" customHeight="1" x14ac:dyDescent="0.25">
      <c r="Q1806" s="40" t="s">
        <v>95</v>
      </c>
      <c r="R1806" s="40">
        <v>2022</v>
      </c>
      <c r="S1806" s="40" t="s">
        <v>7</v>
      </c>
      <c r="T1806" s="40" t="s">
        <v>101</v>
      </c>
      <c r="U1806" s="40" t="s">
        <v>90</v>
      </c>
      <c r="V1806" s="40" t="s">
        <v>91</v>
      </c>
      <c r="W1806" s="40" t="s">
        <v>92</v>
      </c>
      <c r="X1806" s="40" t="s">
        <v>93</v>
      </c>
      <c r="Y1806" s="40" t="s">
        <v>94</v>
      </c>
      <c r="Z1806" s="40">
        <v>367</v>
      </c>
      <c r="AA1806" s="40">
        <v>524.80999999999995</v>
      </c>
    </row>
    <row r="1807" spans="17:27" ht="18" customHeight="1" x14ac:dyDescent="0.25">
      <c r="Q1807" s="40" t="s">
        <v>95</v>
      </c>
      <c r="R1807" s="40">
        <v>2022</v>
      </c>
      <c r="S1807" s="40" t="s">
        <v>7</v>
      </c>
      <c r="T1807" s="40" t="s">
        <v>101</v>
      </c>
      <c r="U1807" s="40" t="s">
        <v>90</v>
      </c>
      <c r="V1807" s="40" t="s">
        <v>91</v>
      </c>
      <c r="W1807" s="40" t="s">
        <v>92</v>
      </c>
      <c r="X1807" s="40" t="s">
        <v>93</v>
      </c>
      <c r="Y1807" s="40" t="s">
        <v>94</v>
      </c>
      <c r="Z1807" s="40">
        <v>361</v>
      </c>
      <c r="AA1807" s="40">
        <v>516.23</v>
      </c>
    </row>
    <row r="1808" spans="17:27" ht="18" customHeight="1" x14ac:dyDescent="0.25">
      <c r="Q1808" s="40" t="s">
        <v>99</v>
      </c>
      <c r="R1808" s="40">
        <v>2022</v>
      </c>
      <c r="S1808" s="40" t="s">
        <v>7</v>
      </c>
      <c r="T1808" s="40" t="s">
        <v>101</v>
      </c>
      <c r="U1808" s="40" t="s">
        <v>90</v>
      </c>
      <c r="V1808" s="40" t="s">
        <v>91</v>
      </c>
      <c r="W1808" s="40" t="s">
        <v>92</v>
      </c>
      <c r="X1808" s="40" t="s">
        <v>93</v>
      </c>
      <c r="Y1808" s="40" t="s">
        <v>94</v>
      </c>
      <c r="Z1808" s="40">
        <v>355</v>
      </c>
      <c r="AA1808" s="40">
        <v>507.65</v>
      </c>
    </row>
    <row r="1809" spans="17:27" ht="18" customHeight="1" x14ac:dyDescent="0.25">
      <c r="Q1809" s="40" t="s">
        <v>97</v>
      </c>
      <c r="R1809" s="40">
        <v>2022</v>
      </c>
      <c r="S1809" s="40" t="s">
        <v>7</v>
      </c>
      <c r="T1809" s="40" t="s">
        <v>101</v>
      </c>
      <c r="U1809" s="40" t="s">
        <v>90</v>
      </c>
      <c r="V1809" s="40" t="s">
        <v>91</v>
      </c>
      <c r="W1809" s="40" t="s">
        <v>92</v>
      </c>
      <c r="X1809" s="40" t="s">
        <v>93</v>
      </c>
      <c r="Y1809" s="40" t="s">
        <v>94</v>
      </c>
      <c r="Z1809" s="40">
        <v>795</v>
      </c>
      <c r="AA1809" s="40">
        <v>1136.8499999999999</v>
      </c>
    </row>
    <row r="1810" spans="17:27" ht="18" customHeight="1" x14ac:dyDescent="0.25">
      <c r="Q1810" s="40" t="s">
        <v>95</v>
      </c>
      <c r="R1810" s="40">
        <v>2022</v>
      </c>
      <c r="S1810" s="40" t="s">
        <v>7</v>
      </c>
      <c r="T1810" s="40" t="s">
        <v>101</v>
      </c>
      <c r="U1810" s="40" t="s">
        <v>90</v>
      </c>
      <c r="V1810" s="40" t="s">
        <v>91</v>
      </c>
      <c r="W1810" s="40" t="s">
        <v>92</v>
      </c>
      <c r="X1810" s="40" t="s">
        <v>93</v>
      </c>
      <c r="Y1810" s="40" t="s">
        <v>94</v>
      </c>
      <c r="Z1810" s="40">
        <v>828</v>
      </c>
      <c r="AA1810" s="40">
        <v>1184.04</v>
      </c>
    </row>
    <row r="1811" spans="17:27" ht="18" customHeight="1" x14ac:dyDescent="0.25">
      <c r="Q1811" s="40" t="s">
        <v>88</v>
      </c>
      <c r="R1811" s="40">
        <v>2022</v>
      </c>
      <c r="S1811" s="40" t="s">
        <v>7</v>
      </c>
      <c r="T1811" s="40" t="s">
        <v>101</v>
      </c>
      <c r="U1811" s="40" t="s">
        <v>90</v>
      </c>
      <c r="V1811" s="40" t="s">
        <v>91</v>
      </c>
      <c r="W1811" s="40" t="s">
        <v>92</v>
      </c>
      <c r="X1811" s="40" t="s">
        <v>93</v>
      </c>
      <c r="Y1811" s="40" t="s">
        <v>96</v>
      </c>
      <c r="Z1811" s="40">
        <v>365</v>
      </c>
      <c r="AA1811" s="40">
        <v>521.95000000000005</v>
      </c>
    </row>
    <row r="1812" spans="17:27" ht="18" customHeight="1" x14ac:dyDescent="0.25">
      <c r="Q1812" s="40" t="s">
        <v>95</v>
      </c>
      <c r="R1812" s="40">
        <v>2022</v>
      </c>
      <c r="S1812" s="40" t="s">
        <v>7</v>
      </c>
      <c r="T1812" s="40" t="s">
        <v>101</v>
      </c>
      <c r="U1812" s="40" t="s">
        <v>90</v>
      </c>
      <c r="V1812" s="40" t="s">
        <v>91</v>
      </c>
      <c r="W1812" s="40" t="s">
        <v>92</v>
      </c>
      <c r="X1812" s="40" t="s">
        <v>93</v>
      </c>
      <c r="Y1812" s="40" t="s">
        <v>96</v>
      </c>
      <c r="Z1812" s="40">
        <v>359</v>
      </c>
      <c r="AA1812" s="40">
        <v>513.37</v>
      </c>
    </row>
    <row r="1813" spans="17:27" ht="18" customHeight="1" x14ac:dyDescent="0.25">
      <c r="Q1813" s="40" t="s">
        <v>95</v>
      </c>
      <c r="R1813" s="40">
        <v>2022</v>
      </c>
      <c r="S1813" s="40" t="s">
        <v>7</v>
      </c>
      <c r="T1813" s="40" t="s">
        <v>101</v>
      </c>
      <c r="U1813" s="40" t="s">
        <v>90</v>
      </c>
      <c r="V1813" s="40" t="s">
        <v>91</v>
      </c>
      <c r="W1813" s="40" t="s">
        <v>92</v>
      </c>
      <c r="X1813" s="40" t="s">
        <v>93</v>
      </c>
      <c r="Y1813" s="40" t="s">
        <v>96</v>
      </c>
      <c r="Z1813" s="40">
        <v>353</v>
      </c>
      <c r="AA1813" s="40">
        <v>504.78999999999996</v>
      </c>
    </row>
    <row r="1814" spans="17:27" ht="18" customHeight="1" x14ac:dyDescent="0.25">
      <c r="Q1814" s="40" t="s">
        <v>95</v>
      </c>
      <c r="R1814" s="40">
        <v>2022</v>
      </c>
      <c r="S1814" s="40" t="s">
        <v>7</v>
      </c>
      <c r="T1814" s="40" t="s">
        <v>101</v>
      </c>
      <c r="U1814" s="40" t="s">
        <v>90</v>
      </c>
      <c r="V1814" s="40" t="s">
        <v>91</v>
      </c>
      <c r="W1814" s="40" t="s">
        <v>92</v>
      </c>
      <c r="X1814" s="40" t="s">
        <v>93</v>
      </c>
      <c r="Y1814" s="40" t="s">
        <v>94</v>
      </c>
      <c r="Z1814" s="40">
        <v>179</v>
      </c>
      <c r="AA1814" s="40">
        <v>255.97</v>
      </c>
    </row>
    <row r="1815" spans="17:27" ht="18" customHeight="1" x14ac:dyDescent="0.25">
      <c r="Q1815" s="40" t="s">
        <v>88</v>
      </c>
      <c r="R1815" s="40">
        <v>2022</v>
      </c>
      <c r="S1815" s="40" t="s">
        <v>7</v>
      </c>
      <c r="T1815" s="40" t="s">
        <v>101</v>
      </c>
      <c r="U1815" s="40" t="s">
        <v>90</v>
      </c>
      <c r="V1815" s="40" t="s">
        <v>91</v>
      </c>
      <c r="W1815" s="40" t="s">
        <v>92</v>
      </c>
      <c r="X1815" s="40" t="s">
        <v>93</v>
      </c>
      <c r="Y1815" s="40" t="s">
        <v>94</v>
      </c>
      <c r="Z1815" s="40">
        <v>227</v>
      </c>
      <c r="AA1815" s="40">
        <v>324.61</v>
      </c>
    </row>
    <row r="1816" spans="17:27" ht="18" customHeight="1" x14ac:dyDescent="0.25">
      <c r="Q1816" s="40" t="s">
        <v>95</v>
      </c>
      <c r="R1816" s="40">
        <v>2022</v>
      </c>
      <c r="S1816" s="40" t="s">
        <v>11</v>
      </c>
      <c r="T1816" s="40" t="s">
        <v>101</v>
      </c>
      <c r="U1816" s="40" t="s">
        <v>90</v>
      </c>
      <c r="V1816" s="40" t="s">
        <v>91</v>
      </c>
      <c r="W1816" s="40" t="s">
        <v>92</v>
      </c>
      <c r="X1816" s="40" t="s">
        <v>93</v>
      </c>
      <c r="Y1816" s="40" t="s">
        <v>96</v>
      </c>
      <c r="Z1816" s="40">
        <v>302</v>
      </c>
      <c r="AA1816" s="40">
        <v>431.86</v>
      </c>
    </row>
    <row r="1817" spans="17:27" ht="18" customHeight="1" x14ac:dyDescent="0.25">
      <c r="Q1817" s="40" t="s">
        <v>88</v>
      </c>
      <c r="R1817" s="40">
        <v>2022</v>
      </c>
      <c r="S1817" s="40" t="s">
        <v>11</v>
      </c>
      <c r="T1817" s="40" t="s">
        <v>101</v>
      </c>
      <c r="U1817" s="40" t="s">
        <v>90</v>
      </c>
      <c r="V1817" s="40" t="s">
        <v>91</v>
      </c>
      <c r="W1817" s="40" t="s">
        <v>92</v>
      </c>
      <c r="X1817" s="40" t="s">
        <v>93</v>
      </c>
      <c r="Y1817" s="40" t="s">
        <v>96</v>
      </c>
      <c r="Z1817" s="40">
        <v>296</v>
      </c>
      <c r="AA1817" s="40">
        <v>423.28</v>
      </c>
    </row>
    <row r="1818" spans="17:27" ht="18" customHeight="1" x14ac:dyDescent="0.25">
      <c r="Q1818" s="40" t="s">
        <v>97</v>
      </c>
      <c r="R1818" s="40">
        <v>2022</v>
      </c>
      <c r="S1818" s="40" t="s">
        <v>11</v>
      </c>
      <c r="T1818" s="40" t="s">
        <v>101</v>
      </c>
      <c r="U1818" s="40" t="s">
        <v>90</v>
      </c>
      <c r="V1818" s="40" t="s">
        <v>91</v>
      </c>
      <c r="W1818" s="40" t="s">
        <v>92</v>
      </c>
      <c r="X1818" s="40" t="s">
        <v>93</v>
      </c>
      <c r="Y1818" s="40" t="s">
        <v>96</v>
      </c>
      <c r="Z1818" s="40">
        <v>290</v>
      </c>
      <c r="AA1818" s="40">
        <v>414.7</v>
      </c>
    </row>
    <row r="1819" spans="17:27" ht="18" customHeight="1" x14ac:dyDescent="0.25">
      <c r="Q1819" s="40" t="s">
        <v>95</v>
      </c>
      <c r="R1819" s="40">
        <v>2022</v>
      </c>
      <c r="S1819" s="40" t="s">
        <v>11</v>
      </c>
      <c r="T1819" s="40" t="s">
        <v>101</v>
      </c>
      <c r="U1819" s="40" t="s">
        <v>90</v>
      </c>
      <c r="V1819" s="40" t="s">
        <v>91</v>
      </c>
      <c r="W1819" s="40" t="s">
        <v>92</v>
      </c>
      <c r="X1819" s="40" t="s">
        <v>93</v>
      </c>
      <c r="Y1819" s="40" t="s">
        <v>94</v>
      </c>
      <c r="Z1819" s="40">
        <v>230</v>
      </c>
      <c r="AA1819" s="40">
        <v>328.9</v>
      </c>
    </row>
    <row r="1820" spans="17:27" ht="18" customHeight="1" x14ac:dyDescent="0.25">
      <c r="Q1820" s="40" t="s">
        <v>97</v>
      </c>
      <c r="R1820" s="40">
        <v>2022</v>
      </c>
      <c r="S1820" s="40" t="s">
        <v>11</v>
      </c>
      <c r="T1820" s="40" t="s">
        <v>101</v>
      </c>
      <c r="U1820" s="40" t="s">
        <v>90</v>
      </c>
      <c r="V1820" s="40" t="s">
        <v>91</v>
      </c>
      <c r="W1820" s="40" t="s">
        <v>92</v>
      </c>
      <c r="X1820" s="40" t="s">
        <v>93</v>
      </c>
      <c r="Y1820" s="40" t="s">
        <v>94</v>
      </c>
      <c r="Z1820" s="40">
        <v>158</v>
      </c>
      <c r="AA1820" s="40">
        <v>225.94</v>
      </c>
    </row>
    <row r="1821" spans="17:27" ht="18" customHeight="1" x14ac:dyDescent="0.25">
      <c r="Q1821" s="40" t="s">
        <v>88</v>
      </c>
      <c r="R1821" s="40">
        <v>2022</v>
      </c>
      <c r="S1821" s="40" t="s">
        <v>11</v>
      </c>
      <c r="T1821" s="40" t="s">
        <v>101</v>
      </c>
      <c r="U1821" s="40" t="s">
        <v>90</v>
      </c>
      <c r="V1821" s="40" t="s">
        <v>91</v>
      </c>
      <c r="W1821" s="40" t="s">
        <v>92</v>
      </c>
      <c r="X1821" s="40" t="s">
        <v>93</v>
      </c>
      <c r="Y1821" s="40" t="s">
        <v>94</v>
      </c>
      <c r="Z1821" s="40">
        <v>206</v>
      </c>
      <c r="AA1821" s="40">
        <v>294.58</v>
      </c>
    </row>
    <row r="1822" spans="17:27" ht="18" customHeight="1" x14ac:dyDescent="0.25">
      <c r="Q1822" s="40" t="s">
        <v>88</v>
      </c>
      <c r="R1822" s="40">
        <v>2022</v>
      </c>
      <c r="S1822" s="40" t="s">
        <v>11</v>
      </c>
      <c r="T1822" s="40" t="s">
        <v>101</v>
      </c>
      <c r="U1822" s="40" t="s">
        <v>90</v>
      </c>
      <c r="V1822" s="40" t="s">
        <v>91</v>
      </c>
      <c r="W1822" s="40" t="s">
        <v>92</v>
      </c>
      <c r="X1822" s="40" t="s">
        <v>93</v>
      </c>
      <c r="Y1822" s="40" t="s">
        <v>94</v>
      </c>
      <c r="Z1822" s="40">
        <v>304</v>
      </c>
      <c r="AA1822" s="40">
        <v>434.72</v>
      </c>
    </row>
    <row r="1823" spans="17:27" ht="18" customHeight="1" x14ac:dyDescent="0.25">
      <c r="Q1823" s="40" t="s">
        <v>95</v>
      </c>
      <c r="R1823" s="40">
        <v>2022</v>
      </c>
      <c r="S1823" s="40" t="s">
        <v>11</v>
      </c>
      <c r="T1823" s="40" t="s">
        <v>101</v>
      </c>
      <c r="U1823" s="40" t="s">
        <v>90</v>
      </c>
      <c r="V1823" s="40" t="s">
        <v>91</v>
      </c>
      <c r="W1823" s="40" t="s">
        <v>92</v>
      </c>
      <c r="X1823" s="40" t="s">
        <v>93</v>
      </c>
      <c r="Y1823" s="40" t="s">
        <v>94</v>
      </c>
      <c r="Z1823" s="40">
        <v>298</v>
      </c>
      <c r="AA1823" s="40">
        <v>426.14</v>
      </c>
    </row>
    <row r="1824" spans="17:27" ht="18" customHeight="1" x14ac:dyDescent="0.25">
      <c r="Q1824" s="40" t="s">
        <v>97</v>
      </c>
      <c r="R1824" s="40">
        <v>2022</v>
      </c>
      <c r="S1824" s="40" t="s">
        <v>11</v>
      </c>
      <c r="T1824" s="40" t="s">
        <v>101</v>
      </c>
      <c r="U1824" s="40" t="s">
        <v>90</v>
      </c>
      <c r="V1824" s="40" t="s">
        <v>91</v>
      </c>
      <c r="W1824" s="40" t="s">
        <v>92</v>
      </c>
      <c r="X1824" s="40" t="s">
        <v>93</v>
      </c>
      <c r="Y1824" s="40" t="s">
        <v>94</v>
      </c>
      <c r="Z1824" s="40">
        <v>292</v>
      </c>
      <c r="AA1824" s="40">
        <v>417.56</v>
      </c>
    </row>
    <row r="1825" spans="17:27" ht="18" customHeight="1" x14ac:dyDescent="0.25">
      <c r="Q1825" s="40" t="s">
        <v>95</v>
      </c>
      <c r="R1825" s="40">
        <v>2022</v>
      </c>
      <c r="S1825" s="40" t="s">
        <v>11</v>
      </c>
      <c r="T1825" s="40" t="s">
        <v>101</v>
      </c>
      <c r="U1825" s="40" t="s">
        <v>90</v>
      </c>
      <c r="V1825" s="40" t="s">
        <v>91</v>
      </c>
      <c r="W1825" s="40" t="s">
        <v>92</v>
      </c>
      <c r="X1825" s="40" t="s">
        <v>93</v>
      </c>
      <c r="Y1825" s="40" t="s">
        <v>94</v>
      </c>
      <c r="Z1825" s="40">
        <v>232</v>
      </c>
      <c r="AA1825" s="40">
        <v>526.24</v>
      </c>
    </row>
    <row r="1826" spans="17:27" ht="18" customHeight="1" x14ac:dyDescent="0.25">
      <c r="Q1826" s="40" t="s">
        <v>88</v>
      </c>
      <c r="R1826" s="40">
        <v>2022</v>
      </c>
      <c r="S1826" s="40" t="s">
        <v>11</v>
      </c>
      <c r="T1826" s="40" t="s">
        <v>101</v>
      </c>
      <c r="U1826" s="40" t="s">
        <v>90</v>
      </c>
      <c r="V1826" s="40" t="s">
        <v>91</v>
      </c>
      <c r="W1826" s="40" t="s">
        <v>92</v>
      </c>
      <c r="X1826" s="40" t="s">
        <v>93</v>
      </c>
      <c r="Y1826" s="40" t="s">
        <v>94</v>
      </c>
      <c r="Z1826" s="40">
        <v>160</v>
      </c>
      <c r="AA1826" s="40">
        <v>526.24</v>
      </c>
    </row>
    <row r="1827" spans="17:27" ht="18" customHeight="1" x14ac:dyDescent="0.25">
      <c r="Q1827" s="40" t="s">
        <v>95</v>
      </c>
      <c r="R1827" s="40">
        <v>2022</v>
      </c>
      <c r="S1827" s="40" t="s">
        <v>11</v>
      </c>
      <c r="T1827" s="40" t="s">
        <v>101</v>
      </c>
      <c r="U1827" s="40" t="s">
        <v>90</v>
      </c>
      <c r="V1827" s="40" t="s">
        <v>91</v>
      </c>
      <c r="W1827" s="40" t="s">
        <v>92</v>
      </c>
      <c r="X1827" s="40" t="s">
        <v>93</v>
      </c>
      <c r="Y1827" s="40" t="s">
        <v>94</v>
      </c>
      <c r="Z1827" s="40">
        <v>964</v>
      </c>
      <c r="AA1827" s="40">
        <v>1378.52</v>
      </c>
    </row>
    <row r="1828" spans="17:27" ht="18" customHeight="1" x14ac:dyDescent="0.25">
      <c r="Q1828" s="40" t="s">
        <v>88</v>
      </c>
      <c r="R1828" s="40">
        <v>2022</v>
      </c>
      <c r="S1828" s="40" t="s">
        <v>11</v>
      </c>
      <c r="T1828" s="40" t="s">
        <v>101</v>
      </c>
      <c r="U1828" s="40" t="s">
        <v>90</v>
      </c>
      <c r="V1828" s="40" t="s">
        <v>91</v>
      </c>
      <c r="W1828" s="40" t="s">
        <v>92</v>
      </c>
      <c r="X1828" s="40" t="s">
        <v>93</v>
      </c>
      <c r="Y1828" s="40" t="s">
        <v>94</v>
      </c>
      <c r="Z1828" s="40">
        <v>1018</v>
      </c>
      <c r="AA1828" s="40">
        <v>1455.74</v>
      </c>
    </row>
    <row r="1829" spans="17:27" ht="18" customHeight="1" x14ac:dyDescent="0.25">
      <c r="Q1829" s="40" t="s">
        <v>97</v>
      </c>
      <c r="R1829" s="40">
        <v>2022</v>
      </c>
      <c r="S1829" s="40" t="s">
        <v>11</v>
      </c>
      <c r="T1829" s="40" t="s">
        <v>101</v>
      </c>
      <c r="U1829" s="40" t="s">
        <v>90</v>
      </c>
      <c r="V1829" s="40" t="s">
        <v>91</v>
      </c>
      <c r="W1829" s="40" t="s">
        <v>92</v>
      </c>
      <c r="X1829" s="40" t="s">
        <v>93</v>
      </c>
      <c r="Y1829" s="40" t="s">
        <v>94</v>
      </c>
      <c r="Z1829" s="40">
        <v>204</v>
      </c>
      <c r="AA1829" s="40">
        <v>291.72000000000003</v>
      </c>
    </row>
    <row r="1830" spans="17:27" ht="18" customHeight="1" x14ac:dyDescent="0.25">
      <c r="Q1830" s="40" t="s">
        <v>97</v>
      </c>
      <c r="R1830" s="40">
        <v>2022</v>
      </c>
      <c r="S1830" s="40" t="s">
        <v>11</v>
      </c>
      <c r="T1830" s="40" t="s">
        <v>101</v>
      </c>
      <c r="U1830" s="40" t="s">
        <v>90</v>
      </c>
      <c r="V1830" s="40" t="s">
        <v>91</v>
      </c>
      <c r="W1830" s="40" t="s">
        <v>92</v>
      </c>
      <c r="X1830" s="40" t="s">
        <v>93</v>
      </c>
      <c r="Y1830" s="40" t="s">
        <v>94</v>
      </c>
      <c r="Z1830" s="40">
        <v>231</v>
      </c>
      <c r="AA1830" s="40">
        <v>330.33</v>
      </c>
    </row>
    <row r="1831" spans="17:27" ht="18" customHeight="1" x14ac:dyDescent="0.25">
      <c r="Q1831" s="40" t="s">
        <v>95</v>
      </c>
      <c r="R1831" s="40">
        <v>2022</v>
      </c>
      <c r="S1831" s="40" t="s">
        <v>11</v>
      </c>
      <c r="T1831" s="40" t="s">
        <v>101</v>
      </c>
      <c r="U1831" s="40" t="s">
        <v>90</v>
      </c>
      <c r="V1831" s="40" t="s">
        <v>91</v>
      </c>
      <c r="W1831" s="40" t="s">
        <v>92</v>
      </c>
      <c r="X1831" s="40" t="s">
        <v>93</v>
      </c>
      <c r="Y1831" s="40" t="s">
        <v>94</v>
      </c>
      <c r="Z1831" s="40">
        <v>159</v>
      </c>
      <c r="AA1831" s="40">
        <v>227.37</v>
      </c>
    </row>
    <row r="1832" spans="17:27" ht="18" customHeight="1" x14ac:dyDescent="0.25">
      <c r="Q1832" s="40" t="s">
        <v>95</v>
      </c>
      <c r="R1832" s="40">
        <v>2022</v>
      </c>
      <c r="S1832" s="40" t="s">
        <v>11</v>
      </c>
      <c r="T1832" s="40" t="s">
        <v>101</v>
      </c>
      <c r="U1832" s="40" t="s">
        <v>90</v>
      </c>
      <c r="V1832" s="40" t="s">
        <v>91</v>
      </c>
      <c r="W1832" s="40" t="s">
        <v>92</v>
      </c>
      <c r="X1832" s="40" t="s">
        <v>93</v>
      </c>
      <c r="Y1832" s="40" t="s">
        <v>94</v>
      </c>
      <c r="Z1832" s="40">
        <v>207</v>
      </c>
      <c r="AA1832" s="40">
        <v>296.01</v>
      </c>
    </row>
    <row r="1833" spans="17:27" ht="18" customHeight="1" x14ac:dyDescent="0.25">
      <c r="Q1833" s="40" t="s">
        <v>88</v>
      </c>
      <c r="R1833" s="40">
        <v>2022</v>
      </c>
      <c r="S1833" s="40" t="s">
        <v>11</v>
      </c>
      <c r="T1833" s="40" t="s">
        <v>101</v>
      </c>
      <c r="U1833" s="40" t="s">
        <v>90</v>
      </c>
      <c r="V1833" s="40" t="s">
        <v>91</v>
      </c>
      <c r="W1833" s="40" t="s">
        <v>92</v>
      </c>
      <c r="X1833" s="40" t="s">
        <v>93</v>
      </c>
      <c r="Y1833" s="40" t="s">
        <v>94</v>
      </c>
      <c r="Z1833" s="40">
        <v>301</v>
      </c>
      <c r="AA1833" s="40">
        <v>430.43</v>
      </c>
    </row>
    <row r="1834" spans="17:27" ht="18" customHeight="1" x14ac:dyDescent="0.25">
      <c r="Q1834" s="40" t="s">
        <v>97</v>
      </c>
      <c r="R1834" s="40">
        <v>2022</v>
      </c>
      <c r="S1834" s="40" t="s">
        <v>11</v>
      </c>
      <c r="T1834" s="40" t="s">
        <v>101</v>
      </c>
      <c r="U1834" s="40" t="s">
        <v>90</v>
      </c>
      <c r="V1834" s="40" t="s">
        <v>91</v>
      </c>
      <c r="W1834" s="40" t="s">
        <v>92</v>
      </c>
      <c r="X1834" s="40" t="s">
        <v>93</v>
      </c>
      <c r="Y1834" s="40" t="s">
        <v>94</v>
      </c>
      <c r="Z1834" s="40">
        <v>295</v>
      </c>
      <c r="AA1834" s="40">
        <v>421.85</v>
      </c>
    </row>
    <row r="1835" spans="17:27" ht="18" customHeight="1" x14ac:dyDescent="0.25">
      <c r="Q1835" s="40" t="s">
        <v>88</v>
      </c>
      <c r="R1835" s="40">
        <v>2022</v>
      </c>
      <c r="S1835" s="40" t="s">
        <v>11</v>
      </c>
      <c r="T1835" s="40" t="s">
        <v>101</v>
      </c>
      <c r="U1835" s="40" t="s">
        <v>90</v>
      </c>
      <c r="V1835" s="40" t="s">
        <v>91</v>
      </c>
      <c r="W1835" s="40" t="s">
        <v>92</v>
      </c>
      <c r="X1835" s="40" t="s">
        <v>93</v>
      </c>
      <c r="Y1835" s="40" t="s">
        <v>94</v>
      </c>
      <c r="Z1835" s="40">
        <v>289</v>
      </c>
      <c r="AA1835" s="40">
        <v>413.27</v>
      </c>
    </row>
    <row r="1836" spans="17:27" ht="18" customHeight="1" x14ac:dyDescent="0.25">
      <c r="Q1836" s="40" t="s">
        <v>97</v>
      </c>
      <c r="R1836" s="40">
        <v>2022</v>
      </c>
      <c r="S1836" s="40" t="s">
        <v>11</v>
      </c>
      <c r="T1836" s="40" t="s">
        <v>101</v>
      </c>
      <c r="U1836" s="40" t="s">
        <v>90</v>
      </c>
      <c r="V1836" s="40" t="s">
        <v>91</v>
      </c>
      <c r="W1836" s="40" t="s">
        <v>92</v>
      </c>
      <c r="X1836" s="40" t="s">
        <v>93</v>
      </c>
      <c r="Y1836" s="40" t="s">
        <v>94</v>
      </c>
      <c r="Z1836" s="40">
        <v>799</v>
      </c>
      <c r="AA1836" s="40">
        <v>1142.57</v>
      </c>
    </row>
    <row r="1837" spans="17:27" ht="18" customHeight="1" x14ac:dyDescent="0.25">
      <c r="Q1837" s="40" t="s">
        <v>95</v>
      </c>
      <c r="R1837" s="40">
        <v>2022</v>
      </c>
      <c r="S1837" s="40" t="s">
        <v>11</v>
      </c>
      <c r="T1837" s="40" t="s">
        <v>101</v>
      </c>
      <c r="U1837" s="40" t="s">
        <v>90</v>
      </c>
      <c r="V1837" s="40" t="s">
        <v>91</v>
      </c>
      <c r="W1837" s="40" t="s">
        <v>92</v>
      </c>
      <c r="X1837" s="40" t="s">
        <v>93</v>
      </c>
      <c r="Y1837" s="40" t="s">
        <v>94</v>
      </c>
      <c r="Z1837" s="40">
        <v>832</v>
      </c>
      <c r="AA1837" s="40">
        <v>1189.76</v>
      </c>
    </row>
    <row r="1838" spans="17:27" ht="18" customHeight="1" x14ac:dyDescent="0.25">
      <c r="Q1838" s="40" t="s">
        <v>97</v>
      </c>
      <c r="R1838" s="40">
        <v>2022</v>
      </c>
      <c r="S1838" s="40" t="s">
        <v>11</v>
      </c>
      <c r="T1838" s="40" t="s">
        <v>101</v>
      </c>
      <c r="U1838" s="40" t="s">
        <v>90</v>
      </c>
      <c r="V1838" s="40" t="s">
        <v>91</v>
      </c>
      <c r="W1838" s="40" t="s">
        <v>92</v>
      </c>
      <c r="X1838" s="40" t="s">
        <v>93</v>
      </c>
      <c r="Y1838" s="40" t="s">
        <v>96</v>
      </c>
      <c r="Z1838" s="40">
        <v>299</v>
      </c>
      <c r="AA1838" s="40">
        <v>427.57</v>
      </c>
    </row>
    <row r="1839" spans="17:27" ht="18" customHeight="1" x14ac:dyDescent="0.25">
      <c r="Q1839" s="40" t="s">
        <v>95</v>
      </c>
      <c r="R1839" s="40">
        <v>2022</v>
      </c>
      <c r="S1839" s="40" t="s">
        <v>11</v>
      </c>
      <c r="T1839" s="40" t="s">
        <v>101</v>
      </c>
      <c r="U1839" s="40" t="s">
        <v>90</v>
      </c>
      <c r="V1839" s="40" t="s">
        <v>91</v>
      </c>
      <c r="W1839" s="40" t="s">
        <v>92</v>
      </c>
      <c r="X1839" s="40" t="s">
        <v>93</v>
      </c>
      <c r="Y1839" s="40" t="s">
        <v>96</v>
      </c>
      <c r="Z1839" s="40">
        <v>293</v>
      </c>
      <c r="AA1839" s="40">
        <v>418.99</v>
      </c>
    </row>
    <row r="1840" spans="17:27" ht="18" customHeight="1" x14ac:dyDescent="0.25">
      <c r="Q1840" s="40" t="s">
        <v>88</v>
      </c>
      <c r="R1840" s="40">
        <v>2022</v>
      </c>
      <c r="S1840" s="40" t="s">
        <v>11</v>
      </c>
      <c r="T1840" s="40" t="s">
        <v>101</v>
      </c>
      <c r="U1840" s="40" t="s">
        <v>90</v>
      </c>
      <c r="V1840" s="40" t="s">
        <v>91</v>
      </c>
      <c r="W1840" s="40" t="s">
        <v>92</v>
      </c>
      <c r="X1840" s="40" t="s">
        <v>93</v>
      </c>
      <c r="Y1840" s="40" t="s">
        <v>94</v>
      </c>
      <c r="Z1840" s="40">
        <v>233</v>
      </c>
      <c r="AA1840" s="40">
        <v>333.19</v>
      </c>
    </row>
    <row r="1841" spans="17:27" ht="18" customHeight="1" x14ac:dyDescent="0.25">
      <c r="Q1841" s="40" t="s">
        <v>88</v>
      </c>
      <c r="R1841" s="40">
        <v>2022</v>
      </c>
      <c r="S1841" s="40" t="s">
        <v>11</v>
      </c>
      <c r="T1841" s="40" t="s">
        <v>101</v>
      </c>
      <c r="U1841" s="40" t="s">
        <v>90</v>
      </c>
      <c r="V1841" s="40" t="s">
        <v>91</v>
      </c>
      <c r="W1841" s="40" t="s">
        <v>92</v>
      </c>
      <c r="X1841" s="40" t="s">
        <v>93</v>
      </c>
      <c r="Y1841" s="40" t="s">
        <v>94</v>
      </c>
      <c r="Z1841" s="40">
        <v>161</v>
      </c>
      <c r="AA1841" s="40">
        <v>230.23000000000002</v>
      </c>
    </row>
    <row r="1842" spans="17:27" ht="18" customHeight="1" x14ac:dyDescent="0.25">
      <c r="Q1842" s="40" t="s">
        <v>95</v>
      </c>
      <c r="R1842" s="40">
        <v>2022</v>
      </c>
      <c r="S1842" s="40" t="s">
        <v>11</v>
      </c>
      <c r="T1842" s="40" t="s">
        <v>101</v>
      </c>
      <c r="U1842" s="40" t="s">
        <v>90</v>
      </c>
      <c r="V1842" s="40" t="s">
        <v>91</v>
      </c>
      <c r="W1842" s="40" t="s">
        <v>92</v>
      </c>
      <c r="X1842" s="40" t="s">
        <v>93</v>
      </c>
      <c r="Y1842" s="40" t="s">
        <v>94</v>
      </c>
      <c r="Z1842" s="40">
        <v>203</v>
      </c>
      <c r="AA1842" s="40">
        <v>290.28999999999996</v>
      </c>
    </row>
    <row r="1843" spans="17:27" ht="18" customHeight="1" x14ac:dyDescent="0.25">
      <c r="Q1843" s="40" t="s">
        <v>88</v>
      </c>
      <c r="R1843" s="40">
        <v>2022</v>
      </c>
      <c r="S1843" s="40" t="s">
        <v>1</v>
      </c>
      <c r="T1843" s="40" t="s">
        <v>101</v>
      </c>
      <c r="U1843" s="40" t="s">
        <v>90</v>
      </c>
      <c r="V1843" s="40" t="s">
        <v>91</v>
      </c>
      <c r="W1843" s="40" t="s">
        <v>92</v>
      </c>
      <c r="X1843" s="40" t="s">
        <v>93</v>
      </c>
      <c r="Y1843" s="40" t="s">
        <v>96</v>
      </c>
      <c r="Z1843" s="40">
        <v>218</v>
      </c>
      <c r="AA1843" s="40">
        <v>311.74</v>
      </c>
    </row>
    <row r="1844" spans="17:27" ht="18" customHeight="1" x14ac:dyDescent="0.25">
      <c r="Q1844" s="40" t="s">
        <v>95</v>
      </c>
      <c r="R1844" s="40">
        <v>2022</v>
      </c>
      <c r="S1844" s="40" t="s">
        <v>1</v>
      </c>
      <c r="T1844" s="40" t="s">
        <v>101</v>
      </c>
      <c r="U1844" s="40" t="s">
        <v>90</v>
      </c>
      <c r="V1844" s="40" t="s">
        <v>91</v>
      </c>
      <c r="W1844" s="40" t="s">
        <v>92</v>
      </c>
      <c r="X1844" s="40" t="s">
        <v>93</v>
      </c>
      <c r="Y1844" s="40" t="s">
        <v>96</v>
      </c>
      <c r="Z1844" s="40">
        <v>212</v>
      </c>
      <c r="AA1844" s="40">
        <v>303.15999999999997</v>
      </c>
    </row>
    <row r="1845" spans="17:27" ht="18" customHeight="1" x14ac:dyDescent="0.25">
      <c r="Q1845" s="40" t="s">
        <v>97</v>
      </c>
      <c r="R1845" s="40">
        <v>2022</v>
      </c>
      <c r="S1845" s="40" t="s">
        <v>1</v>
      </c>
      <c r="T1845" s="40" t="s">
        <v>101</v>
      </c>
      <c r="U1845" s="40" t="s">
        <v>90</v>
      </c>
      <c r="V1845" s="40" t="s">
        <v>91</v>
      </c>
      <c r="W1845" s="40" t="s">
        <v>92</v>
      </c>
      <c r="X1845" s="40" t="s">
        <v>93</v>
      </c>
      <c r="Y1845" s="40" t="s">
        <v>96</v>
      </c>
      <c r="Z1845" s="40">
        <v>206</v>
      </c>
      <c r="AA1845" s="40">
        <v>294.58</v>
      </c>
    </row>
    <row r="1846" spans="17:27" ht="18" customHeight="1" x14ac:dyDescent="0.25">
      <c r="Q1846" s="40" t="s">
        <v>88</v>
      </c>
      <c r="R1846" s="40">
        <v>2022</v>
      </c>
      <c r="S1846" s="40" t="s">
        <v>1</v>
      </c>
      <c r="T1846" s="40" t="s">
        <v>101</v>
      </c>
      <c r="U1846" s="40" t="s">
        <v>90</v>
      </c>
      <c r="V1846" s="40" t="s">
        <v>91</v>
      </c>
      <c r="W1846" s="40" t="s">
        <v>92</v>
      </c>
      <c r="X1846" s="40" t="s">
        <v>93</v>
      </c>
      <c r="Y1846" s="40" t="s">
        <v>94</v>
      </c>
      <c r="Z1846" s="40">
        <v>212</v>
      </c>
      <c r="AA1846" s="40">
        <v>303.15999999999997</v>
      </c>
    </row>
    <row r="1847" spans="17:27" ht="18" customHeight="1" x14ac:dyDescent="0.25">
      <c r="Q1847" s="40" t="s">
        <v>97</v>
      </c>
      <c r="R1847" s="40">
        <v>2022</v>
      </c>
      <c r="S1847" s="40" t="s">
        <v>1</v>
      </c>
      <c r="T1847" s="40" t="s">
        <v>101</v>
      </c>
      <c r="U1847" s="40" t="s">
        <v>90</v>
      </c>
      <c r="V1847" s="40" t="s">
        <v>91</v>
      </c>
      <c r="W1847" s="40" t="s">
        <v>92</v>
      </c>
      <c r="X1847" s="40" t="s">
        <v>93</v>
      </c>
      <c r="Y1847" s="40" t="s">
        <v>94</v>
      </c>
      <c r="Z1847" s="40">
        <v>260</v>
      </c>
      <c r="AA1847" s="40">
        <v>371.8</v>
      </c>
    </row>
    <row r="1848" spans="17:27" ht="18" customHeight="1" x14ac:dyDescent="0.25">
      <c r="Q1848" s="40" t="s">
        <v>88</v>
      </c>
      <c r="R1848" s="40">
        <v>2022</v>
      </c>
      <c r="S1848" s="40" t="s">
        <v>1</v>
      </c>
      <c r="T1848" s="40" t="s">
        <v>101</v>
      </c>
      <c r="U1848" s="40" t="s">
        <v>90</v>
      </c>
      <c r="V1848" s="40" t="s">
        <v>91</v>
      </c>
      <c r="W1848" s="40" t="s">
        <v>92</v>
      </c>
      <c r="X1848" s="40" t="s">
        <v>93</v>
      </c>
      <c r="Y1848" s="40" t="s">
        <v>94</v>
      </c>
      <c r="Z1848" s="40">
        <v>214</v>
      </c>
      <c r="AA1848" s="40">
        <v>306.02</v>
      </c>
    </row>
    <row r="1849" spans="17:27" ht="18" customHeight="1" x14ac:dyDescent="0.25">
      <c r="Q1849" s="40" t="s">
        <v>88</v>
      </c>
      <c r="R1849" s="40">
        <v>2022</v>
      </c>
      <c r="S1849" s="40" t="s">
        <v>1</v>
      </c>
      <c r="T1849" s="40" t="s">
        <v>101</v>
      </c>
      <c r="U1849" s="40" t="s">
        <v>90</v>
      </c>
      <c r="V1849" s="40" t="s">
        <v>91</v>
      </c>
      <c r="W1849" s="40" t="s">
        <v>92</v>
      </c>
      <c r="X1849" s="40" t="s">
        <v>93</v>
      </c>
      <c r="Y1849" s="40" t="s">
        <v>94</v>
      </c>
      <c r="Z1849" s="40">
        <v>208</v>
      </c>
      <c r="AA1849" s="40">
        <v>297.44</v>
      </c>
    </row>
    <row r="1850" spans="17:27" ht="18" customHeight="1" x14ac:dyDescent="0.25">
      <c r="Q1850" s="40" t="s">
        <v>95</v>
      </c>
      <c r="R1850" s="40">
        <v>2022</v>
      </c>
      <c r="S1850" s="40" t="s">
        <v>1</v>
      </c>
      <c r="T1850" s="40" t="s">
        <v>101</v>
      </c>
      <c r="U1850" s="40" t="s">
        <v>90</v>
      </c>
      <c r="V1850" s="40" t="s">
        <v>91</v>
      </c>
      <c r="W1850" s="40" t="s">
        <v>92</v>
      </c>
      <c r="X1850" s="40" t="s">
        <v>93</v>
      </c>
      <c r="Y1850" s="40" t="s">
        <v>94</v>
      </c>
      <c r="Z1850" s="40">
        <v>214</v>
      </c>
      <c r="AA1850" s="40">
        <v>526.24</v>
      </c>
    </row>
    <row r="1851" spans="17:27" ht="18" customHeight="1" x14ac:dyDescent="0.25">
      <c r="Q1851" s="40" t="s">
        <v>95</v>
      </c>
      <c r="R1851" s="40">
        <v>2022</v>
      </c>
      <c r="S1851" s="40" t="s">
        <v>1</v>
      </c>
      <c r="T1851" s="40" t="s">
        <v>101</v>
      </c>
      <c r="U1851" s="40" t="s">
        <v>90</v>
      </c>
      <c r="V1851" s="40" t="s">
        <v>91</v>
      </c>
      <c r="W1851" s="40" t="s">
        <v>92</v>
      </c>
      <c r="X1851" s="40" t="s">
        <v>93</v>
      </c>
      <c r="Y1851" s="40" t="s">
        <v>94</v>
      </c>
      <c r="Z1851" s="40">
        <v>256</v>
      </c>
      <c r="AA1851" s="40">
        <v>526.24</v>
      </c>
    </row>
    <row r="1852" spans="17:27" ht="18" customHeight="1" x14ac:dyDescent="0.25">
      <c r="Q1852" s="40" t="s">
        <v>88</v>
      </c>
      <c r="R1852" s="40">
        <v>2022</v>
      </c>
      <c r="S1852" s="40" t="s">
        <v>1</v>
      </c>
      <c r="T1852" s="40" t="s">
        <v>101</v>
      </c>
      <c r="U1852" s="40" t="s">
        <v>90</v>
      </c>
      <c r="V1852" s="40" t="s">
        <v>91</v>
      </c>
      <c r="W1852" s="40" t="s">
        <v>92</v>
      </c>
      <c r="X1852" s="40" t="s">
        <v>93</v>
      </c>
      <c r="Y1852" s="40" t="s">
        <v>94</v>
      </c>
      <c r="Z1852" s="40">
        <v>1009</v>
      </c>
      <c r="AA1852" s="40">
        <v>1442.87</v>
      </c>
    </row>
    <row r="1853" spans="17:27" ht="18" customHeight="1" x14ac:dyDescent="0.25">
      <c r="Q1853" s="40" t="s">
        <v>95</v>
      </c>
      <c r="R1853" s="40">
        <v>2022</v>
      </c>
      <c r="S1853" s="40" t="s">
        <v>1</v>
      </c>
      <c r="T1853" s="40" t="s">
        <v>101</v>
      </c>
      <c r="U1853" s="40" t="s">
        <v>90</v>
      </c>
      <c r="V1853" s="40" t="s">
        <v>91</v>
      </c>
      <c r="W1853" s="40" t="s">
        <v>92</v>
      </c>
      <c r="X1853" s="40" t="s">
        <v>93</v>
      </c>
      <c r="Y1853" s="40" t="s">
        <v>94</v>
      </c>
      <c r="Z1853" s="40">
        <v>258</v>
      </c>
      <c r="AA1853" s="40">
        <v>368.94</v>
      </c>
    </row>
    <row r="1854" spans="17:27" ht="18" customHeight="1" x14ac:dyDescent="0.25">
      <c r="Q1854" s="40" t="s">
        <v>88</v>
      </c>
      <c r="R1854" s="40">
        <v>2022</v>
      </c>
      <c r="S1854" s="40" t="s">
        <v>1</v>
      </c>
      <c r="T1854" s="40" t="s">
        <v>101</v>
      </c>
      <c r="U1854" s="40" t="s">
        <v>90</v>
      </c>
      <c r="V1854" s="40" t="s">
        <v>91</v>
      </c>
      <c r="W1854" s="40" t="s">
        <v>92</v>
      </c>
      <c r="X1854" s="40" t="s">
        <v>93</v>
      </c>
      <c r="Y1854" s="40" t="s">
        <v>94</v>
      </c>
      <c r="Z1854" s="40">
        <v>213</v>
      </c>
      <c r="AA1854" s="40">
        <v>304.59000000000003</v>
      </c>
    </row>
    <row r="1855" spans="17:27" ht="18" customHeight="1" x14ac:dyDescent="0.25">
      <c r="Q1855" s="40" t="s">
        <v>98</v>
      </c>
      <c r="R1855" s="40">
        <v>2022</v>
      </c>
      <c r="S1855" s="40" t="s">
        <v>1</v>
      </c>
      <c r="T1855" s="40" t="s">
        <v>101</v>
      </c>
      <c r="U1855" s="40" t="s">
        <v>90</v>
      </c>
      <c r="V1855" s="40" t="s">
        <v>91</v>
      </c>
      <c r="W1855" s="40" t="s">
        <v>92</v>
      </c>
      <c r="X1855" s="40" t="s">
        <v>93</v>
      </c>
      <c r="Y1855" s="40" t="s">
        <v>94</v>
      </c>
      <c r="Z1855" s="40">
        <v>261</v>
      </c>
      <c r="AA1855" s="40">
        <v>373.23</v>
      </c>
    </row>
    <row r="1856" spans="17:27" ht="18" customHeight="1" x14ac:dyDescent="0.25">
      <c r="Q1856" s="40" t="s">
        <v>95</v>
      </c>
      <c r="R1856" s="40">
        <v>2022</v>
      </c>
      <c r="S1856" s="40" t="s">
        <v>1</v>
      </c>
      <c r="T1856" s="40" t="s">
        <v>101</v>
      </c>
      <c r="U1856" s="40" t="s">
        <v>90</v>
      </c>
      <c r="V1856" s="40" t="s">
        <v>91</v>
      </c>
      <c r="W1856" s="40" t="s">
        <v>92</v>
      </c>
      <c r="X1856" s="40" t="s">
        <v>93</v>
      </c>
      <c r="Y1856" s="40" t="s">
        <v>94</v>
      </c>
      <c r="Z1856" s="40">
        <v>217</v>
      </c>
      <c r="AA1856" s="40">
        <v>310.31</v>
      </c>
    </row>
    <row r="1857" spans="17:27" ht="18" customHeight="1" x14ac:dyDescent="0.25">
      <c r="Q1857" s="40" t="s">
        <v>88</v>
      </c>
      <c r="R1857" s="40">
        <v>2022</v>
      </c>
      <c r="S1857" s="40" t="s">
        <v>1</v>
      </c>
      <c r="T1857" s="40" t="s">
        <v>101</v>
      </c>
      <c r="U1857" s="40" t="s">
        <v>90</v>
      </c>
      <c r="V1857" s="40" t="s">
        <v>91</v>
      </c>
      <c r="W1857" s="40" t="s">
        <v>92</v>
      </c>
      <c r="X1857" s="40" t="s">
        <v>93</v>
      </c>
      <c r="Y1857" s="40" t="s">
        <v>94</v>
      </c>
      <c r="Z1857" s="40">
        <v>211</v>
      </c>
      <c r="AA1857" s="40">
        <v>301.73</v>
      </c>
    </row>
    <row r="1858" spans="17:27" ht="18" customHeight="1" x14ac:dyDescent="0.25">
      <c r="Q1858" s="40" t="s">
        <v>88</v>
      </c>
      <c r="R1858" s="40">
        <v>2022</v>
      </c>
      <c r="S1858" s="40" t="s">
        <v>1</v>
      </c>
      <c r="T1858" s="40" t="s">
        <v>101</v>
      </c>
      <c r="U1858" s="40" t="s">
        <v>90</v>
      </c>
      <c r="V1858" s="40" t="s">
        <v>91</v>
      </c>
      <c r="W1858" s="40" t="s">
        <v>92</v>
      </c>
      <c r="X1858" s="40" t="s">
        <v>93</v>
      </c>
      <c r="Y1858" s="40" t="s">
        <v>94</v>
      </c>
      <c r="Z1858" s="40">
        <v>205</v>
      </c>
      <c r="AA1858" s="40">
        <v>293.14999999999998</v>
      </c>
    </row>
    <row r="1859" spans="17:27" ht="18" customHeight="1" x14ac:dyDescent="0.25">
      <c r="Q1859" s="40" t="s">
        <v>88</v>
      </c>
      <c r="R1859" s="40">
        <v>2022</v>
      </c>
      <c r="S1859" s="40" t="s">
        <v>1</v>
      </c>
      <c r="T1859" s="40" t="s">
        <v>101</v>
      </c>
      <c r="U1859" s="40" t="s">
        <v>90</v>
      </c>
      <c r="V1859" s="40" t="s">
        <v>91</v>
      </c>
      <c r="W1859" s="40" t="s">
        <v>92</v>
      </c>
      <c r="X1859" s="40" t="s">
        <v>93</v>
      </c>
      <c r="Y1859" s="40" t="s">
        <v>94</v>
      </c>
      <c r="Z1859" s="40">
        <v>790</v>
      </c>
      <c r="AA1859" s="40">
        <v>1129.7</v>
      </c>
    </row>
    <row r="1860" spans="17:27" ht="18" customHeight="1" x14ac:dyDescent="0.25">
      <c r="Q1860" s="40" t="s">
        <v>95</v>
      </c>
      <c r="R1860" s="40">
        <v>2022</v>
      </c>
      <c r="S1860" s="40" t="s">
        <v>1</v>
      </c>
      <c r="T1860" s="40" t="s">
        <v>101</v>
      </c>
      <c r="U1860" s="40" t="s">
        <v>90</v>
      </c>
      <c r="V1860" s="40" t="s">
        <v>91</v>
      </c>
      <c r="W1860" s="40" t="s">
        <v>92</v>
      </c>
      <c r="X1860" s="40" t="s">
        <v>93</v>
      </c>
      <c r="Y1860" s="40" t="s">
        <v>94</v>
      </c>
      <c r="Z1860" s="40">
        <v>823</v>
      </c>
      <c r="AA1860" s="40">
        <v>1176.8899999999999</v>
      </c>
    </row>
    <row r="1861" spans="17:27" ht="18" customHeight="1" x14ac:dyDescent="0.25">
      <c r="Q1861" s="40" t="s">
        <v>88</v>
      </c>
      <c r="R1861" s="40">
        <v>2022</v>
      </c>
      <c r="S1861" s="40" t="s">
        <v>1</v>
      </c>
      <c r="T1861" s="40" t="s">
        <v>101</v>
      </c>
      <c r="U1861" s="40" t="s">
        <v>90</v>
      </c>
      <c r="V1861" s="40" t="s">
        <v>91</v>
      </c>
      <c r="W1861" s="40" t="s">
        <v>92</v>
      </c>
      <c r="X1861" s="40" t="s">
        <v>93</v>
      </c>
      <c r="Y1861" s="40" t="s">
        <v>96</v>
      </c>
      <c r="Z1861" s="40">
        <v>215</v>
      </c>
      <c r="AA1861" s="40">
        <v>307.45</v>
      </c>
    </row>
    <row r="1862" spans="17:27" ht="18" customHeight="1" x14ac:dyDescent="0.25">
      <c r="Q1862" s="40" t="s">
        <v>97</v>
      </c>
      <c r="R1862" s="40">
        <v>2022</v>
      </c>
      <c r="S1862" s="40" t="s">
        <v>1</v>
      </c>
      <c r="T1862" s="40" t="s">
        <v>101</v>
      </c>
      <c r="U1862" s="40" t="s">
        <v>90</v>
      </c>
      <c r="V1862" s="40" t="s">
        <v>91</v>
      </c>
      <c r="W1862" s="40" t="s">
        <v>92</v>
      </c>
      <c r="X1862" s="40" t="s">
        <v>93</v>
      </c>
      <c r="Y1862" s="40" t="s">
        <v>96</v>
      </c>
      <c r="Z1862" s="40">
        <v>209</v>
      </c>
      <c r="AA1862" s="40">
        <v>298.87</v>
      </c>
    </row>
    <row r="1863" spans="17:27" ht="18" customHeight="1" x14ac:dyDescent="0.25">
      <c r="Q1863" s="40" t="s">
        <v>88</v>
      </c>
      <c r="R1863" s="40">
        <v>2022</v>
      </c>
      <c r="S1863" s="40" t="s">
        <v>1</v>
      </c>
      <c r="T1863" s="40" t="s">
        <v>101</v>
      </c>
      <c r="U1863" s="40" t="s">
        <v>90</v>
      </c>
      <c r="V1863" s="40" t="s">
        <v>91</v>
      </c>
      <c r="W1863" s="40" t="s">
        <v>92</v>
      </c>
      <c r="X1863" s="40" t="s">
        <v>93</v>
      </c>
      <c r="Y1863" s="40" t="s">
        <v>96</v>
      </c>
      <c r="Z1863" s="40">
        <v>203</v>
      </c>
      <c r="AA1863" s="40">
        <v>290.28999999999996</v>
      </c>
    </row>
    <row r="1864" spans="17:27" ht="18" customHeight="1" x14ac:dyDescent="0.25">
      <c r="Q1864" s="40" t="s">
        <v>97</v>
      </c>
      <c r="R1864" s="40">
        <v>2022</v>
      </c>
      <c r="S1864" s="40" t="s">
        <v>1</v>
      </c>
      <c r="T1864" s="40" t="s">
        <v>101</v>
      </c>
      <c r="U1864" s="40" t="s">
        <v>90</v>
      </c>
      <c r="V1864" s="40" t="s">
        <v>91</v>
      </c>
      <c r="W1864" s="40" t="s">
        <v>92</v>
      </c>
      <c r="X1864" s="40" t="s">
        <v>93</v>
      </c>
      <c r="Y1864" s="40" t="s">
        <v>94</v>
      </c>
      <c r="Z1864" s="40">
        <v>257</v>
      </c>
      <c r="AA1864" s="40">
        <v>367.51</v>
      </c>
    </row>
    <row r="1865" spans="17:27" ht="18" customHeight="1" x14ac:dyDescent="0.25">
      <c r="Q1865" s="40" t="s">
        <v>95</v>
      </c>
      <c r="R1865" s="40">
        <v>2022</v>
      </c>
      <c r="S1865" s="40" t="s">
        <v>0</v>
      </c>
      <c r="T1865" s="40" t="s">
        <v>101</v>
      </c>
      <c r="U1865" s="40" t="s">
        <v>90</v>
      </c>
      <c r="V1865" s="40" t="s">
        <v>91</v>
      </c>
      <c r="W1865" s="40" t="s">
        <v>92</v>
      </c>
      <c r="X1865" s="40" t="s">
        <v>93</v>
      </c>
      <c r="Y1865" s="40" t="s">
        <v>96</v>
      </c>
      <c r="Z1865" s="40">
        <v>230</v>
      </c>
      <c r="AA1865" s="40">
        <v>328.9</v>
      </c>
    </row>
    <row r="1866" spans="17:27" ht="18" customHeight="1" x14ac:dyDescent="0.25">
      <c r="Q1866" s="40" t="s">
        <v>88</v>
      </c>
      <c r="R1866" s="40">
        <v>2022</v>
      </c>
      <c r="S1866" s="40" t="s">
        <v>0</v>
      </c>
      <c r="T1866" s="40" t="s">
        <v>101</v>
      </c>
      <c r="U1866" s="40" t="s">
        <v>90</v>
      </c>
      <c r="V1866" s="40" t="s">
        <v>91</v>
      </c>
      <c r="W1866" s="40" t="s">
        <v>92</v>
      </c>
      <c r="X1866" s="40" t="s">
        <v>93</v>
      </c>
      <c r="Y1866" s="40" t="s">
        <v>96</v>
      </c>
      <c r="Z1866" s="40">
        <v>224</v>
      </c>
      <c r="AA1866" s="40">
        <v>320.32</v>
      </c>
    </row>
    <row r="1867" spans="17:27" ht="18" customHeight="1" x14ac:dyDescent="0.25">
      <c r="Q1867" s="40" t="s">
        <v>99</v>
      </c>
      <c r="R1867" s="40">
        <v>2022</v>
      </c>
      <c r="S1867" s="40" t="s">
        <v>0</v>
      </c>
      <c r="T1867" s="40" t="s">
        <v>101</v>
      </c>
      <c r="U1867" s="40" t="s">
        <v>90</v>
      </c>
      <c r="V1867" s="40" t="s">
        <v>91</v>
      </c>
      <c r="W1867" s="40" t="s">
        <v>92</v>
      </c>
      <c r="X1867" s="40" t="s">
        <v>93</v>
      </c>
      <c r="Y1867" s="40" t="s">
        <v>94</v>
      </c>
      <c r="Z1867" s="40">
        <v>218</v>
      </c>
      <c r="AA1867" s="40">
        <v>311.74</v>
      </c>
    </row>
    <row r="1868" spans="17:27" ht="18" customHeight="1" x14ac:dyDescent="0.25">
      <c r="Q1868" s="40" t="s">
        <v>98</v>
      </c>
      <c r="R1868" s="40">
        <v>2022</v>
      </c>
      <c r="S1868" s="40" t="s">
        <v>0</v>
      </c>
      <c r="T1868" s="40" t="s">
        <v>101</v>
      </c>
      <c r="U1868" s="40" t="s">
        <v>90</v>
      </c>
      <c r="V1868" s="40" t="s">
        <v>91</v>
      </c>
      <c r="W1868" s="40" t="s">
        <v>92</v>
      </c>
      <c r="X1868" s="40" t="s">
        <v>93</v>
      </c>
      <c r="Y1868" s="40" t="s">
        <v>94</v>
      </c>
      <c r="Z1868" s="40">
        <v>266</v>
      </c>
      <c r="AA1868" s="40">
        <v>380.38</v>
      </c>
    </row>
    <row r="1869" spans="17:27" ht="18" customHeight="1" x14ac:dyDescent="0.25">
      <c r="Q1869" s="40" t="s">
        <v>95</v>
      </c>
      <c r="R1869" s="40">
        <v>2022</v>
      </c>
      <c r="S1869" s="40" t="s">
        <v>0</v>
      </c>
      <c r="T1869" s="40" t="s">
        <v>101</v>
      </c>
      <c r="U1869" s="40" t="s">
        <v>90</v>
      </c>
      <c r="V1869" s="40" t="s">
        <v>91</v>
      </c>
      <c r="W1869" s="40" t="s">
        <v>92</v>
      </c>
      <c r="X1869" s="40" t="s">
        <v>93</v>
      </c>
      <c r="Y1869" s="40" t="s">
        <v>94</v>
      </c>
      <c r="Z1869" s="40">
        <v>232</v>
      </c>
      <c r="AA1869" s="40">
        <v>331.76</v>
      </c>
    </row>
    <row r="1870" spans="17:27" ht="18" customHeight="1" x14ac:dyDescent="0.25">
      <c r="Q1870" s="40" t="s">
        <v>95</v>
      </c>
      <c r="R1870" s="40">
        <v>2022</v>
      </c>
      <c r="S1870" s="40" t="s">
        <v>0</v>
      </c>
      <c r="T1870" s="40" t="s">
        <v>101</v>
      </c>
      <c r="U1870" s="40" t="s">
        <v>90</v>
      </c>
      <c r="V1870" s="40" t="s">
        <v>91</v>
      </c>
      <c r="W1870" s="40" t="s">
        <v>92</v>
      </c>
      <c r="X1870" s="40" t="s">
        <v>93</v>
      </c>
      <c r="Y1870" s="40" t="s">
        <v>94</v>
      </c>
      <c r="Z1870" s="40">
        <v>226</v>
      </c>
      <c r="AA1870" s="40">
        <v>323.18</v>
      </c>
    </row>
    <row r="1871" spans="17:27" ht="18" customHeight="1" x14ac:dyDescent="0.25">
      <c r="Q1871" s="40" t="s">
        <v>95</v>
      </c>
      <c r="R1871" s="40">
        <v>2022</v>
      </c>
      <c r="S1871" s="40" t="s">
        <v>0</v>
      </c>
      <c r="T1871" s="40" t="s">
        <v>101</v>
      </c>
      <c r="U1871" s="40" t="s">
        <v>90</v>
      </c>
      <c r="V1871" s="40" t="s">
        <v>91</v>
      </c>
      <c r="W1871" s="40" t="s">
        <v>92</v>
      </c>
      <c r="X1871" s="40" t="s">
        <v>93</v>
      </c>
      <c r="Y1871" s="40" t="s">
        <v>94</v>
      </c>
      <c r="Z1871" s="40">
        <v>220</v>
      </c>
      <c r="AA1871" s="40">
        <v>314.60000000000002</v>
      </c>
    </row>
    <row r="1872" spans="17:27" ht="18" customHeight="1" x14ac:dyDescent="0.25">
      <c r="Q1872" s="40" t="s">
        <v>88</v>
      </c>
      <c r="R1872" s="40">
        <v>2022</v>
      </c>
      <c r="S1872" s="40" t="s">
        <v>0</v>
      </c>
      <c r="T1872" s="40" t="s">
        <v>101</v>
      </c>
      <c r="U1872" s="40" t="s">
        <v>90</v>
      </c>
      <c r="V1872" s="40" t="s">
        <v>91</v>
      </c>
      <c r="W1872" s="40" t="s">
        <v>92</v>
      </c>
      <c r="X1872" s="40" t="s">
        <v>93</v>
      </c>
      <c r="Y1872" s="40" t="s">
        <v>94</v>
      </c>
      <c r="Z1872" s="40">
        <v>262</v>
      </c>
      <c r="AA1872" s="40">
        <v>526.24</v>
      </c>
    </row>
    <row r="1873" spans="17:27" ht="18" customHeight="1" x14ac:dyDescent="0.25">
      <c r="Q1873" s="40" t="s">
        <v>88</v>
      </c>
      <c r="R1873" s="40">
        <v>2022</v>
      </c>
      <c r="S1873" s="40" t="s">
        <v>0</v>
      </c>
      <c r="T1873" s="40" t="s">
        <v>101</v>
      </c>
      <c r="U1873" s="40" t="s">
        <v>90</v>
      </c>
      <c r="V1873" s="40" t="s">
        <v>91</v>
      </c>
      <c r="W1873" s="40" t="s">
        <v>92</v>
      </c>
      <c r="X1873" s="40" t="s">
        <v>93</v>
      </c>
      <c r="Y1873" s="40" t="s">
        <v>94</v>
      </c>
      <c r="Z1873" s="40">
        <v>1008</v>
      </c>
      <c r="AA1873" s="40">
        <v>1441.44</v>
      </c>
    </row>
    <row r="1874" spans="17:27" ht="18" customHeight="1" x14ac:dyDescent="0.25">
      <c r="Q1874" s="40" t="s">
        <v>95</v>
      </c>
      <c r="R1874" s="40">
        <v>2022</v>
      </c>
      <c r="S1874" s="40" t="s">
        <v>0</v>
      </c>
      <c r="T1874" s="40" t="s">
        <v>101</v>
      </c>
      <c r="U1874" s="40" t="s">
        <v>90</v>
      </c>
      <c r="V1874" s="40" t="s">
        <v>91</v>
      </c>
      <c r="W1874" s="40" t="s">
        <v>92</v>
      </c>
      <c r="X1874" s="40" t="s">
        <v>93</v>
      </c>
      <c r="Y1874" s="40" t="s">
        <v>94</v>
      </c>
      <c r="Z1874" s="40">
        <v>1041</v>
      </c>
      <c r="AA1874" s="40">
        <v>1488.63</v>
      </c>
    </row>
    <row r="1875" spans="17:27" ht="18" customHeight="1" x14ac:dyDescent="0.25">
      <c r="Q1875" s="40" t="s">
        <v>95</v>
      </c>
      <c r="R1875" s="40">
        <v>2022</v>
      </c>
      <c r="S1875" s="40" t="s">
        <v>0</v>
      </c>
      <c r="T1875" s="40" t="s">
        <v>101</v>
      </c>
      <c r="U1875" s="40" t="s">
        <v>90</v>
      </c>
      <c r="V1875" s="40" t="s">
        <v>91</v>
      </c>
      <c r="W1875" s="40" t="s">
        <v>92</v>
      </c>
      <c r="X1875" s="40" t="s">
        <v>93</v>
      </c>
      <c r="Y1875" s="40" t="s">
        <v>94</v>
      </c>
      <c r="Z1875" s="40">
        <v>219</v>
      </c>
      <c r="AA1875" s="40">
        <v>313.17</v>
      </c>
    </row>
    <row r="1876" spans="17:27" ht="18" customHeight="1" x14ac:dyDescent="0.25">
      <c r="Q1876" s="40" t="s">
        <v>99</v>
      </c>
      <c r="R1876" s="40">
        <v>2022</v>
      </c>
      <c r="S1876" s="40" t="s">
        <v>0</v>
      </c>
      <c r="T1876" s="40" t="s">
        <v>101</v>
      </c>
      <c r="U1876" s="40" t="s">
        <v>90</v>
      </c>
      <c r="V1876" s="40" t="s">
        <v>91</v>
      </c>
      <c r="W1876" s="40" t="s">
        <v>92</v>
      </c>
      <c r="X1876" s="40" t="s">
        <v>93</v>
      </c>
      <c r="Y1876" s="40" t="s">
        <v>94</v>
      </c>
      <c r="Z1876" s="40">
        <v>229</v>
      </c>
      <c r="AA1876" s="40">
        <v>327.47000000000003</v>
      </c>
    </row>
    <row r="1877" spans="17:27" ht="18" customHeight="1" x14ac:dyDescent="0.25">
      <c r="Q1877" s="40" t="s">
        <v>88</v>
      </c>
      <c r="R1877" s="40">
        <v>2022</v>
      </c>
      <c r="S1877" s="40" t="s">
        <v>0</v>
      </c>
      <c r="T1877" s="40" t="s">
        <v>101</v>
      </c>
      <c r="U1877" s="40" t="s">
        <v>90</v>
      </c>
      <c r="V1877" s="40" t="s">
        <v>91</v>
      </c>
      <c r="W1877" s="40" t="s">
        <v>92</v>
      </c>
      <c r="X1877" s="40" t="s">
        <v>93</v>
      </c>
      <c r="Y1877" s="40" t="s">
        <v>94</v>
      </c>
      <c r="Z1877" s="40">
        <v>223</v>
      </c>
      <c r="AA1877" s="40">
        <v>318.89</v>
      </c>
    </row>
    <row r="1878" spans="17:27" ht="18" customHeight="1" x14ac:dyDescent="0.25">
      <c r="Q1878" s="40" t="s">
        <v>95</v>
      </c>
      <c r="R1878" s="40">
        <v>2022</v>
      </c>
      <c r="S1878" s="40" t="s">
        <v>0</v>
      </c>
      <c r="T1878" s="40" t="s">
        <v>101</v>
      </c>
      <c r="U1878" s="40" t="s">
        <v>90</v>
      </c>
      <c r="V1878" s="40" t="s">
        <v>91</v>
      </c>
      <c r="W1878" s="40" t="s">
        <v>92</v>
      </c>
      <c r="X1878" s="40" t="s">
        <v>93</v>
      </c>
      <c r="Y1878" s="40" t="s">
        <v>94</v>
      </c>
      <c r="Z1878" s="40">
        <v>789</v>
      </c>
      <c r="AA1878" s="40">
        <v>1128.27</v>
      </c>
    </row>
    <row r="1879" spans="17:27" ht="18" customHeight="1" x14ac:dyDescent="0.25">
      <c r="Q1879" s="40" t="s">
        <v>95</v>
      </c>
      <c r="R1879" s="40">
        <v>2022</v>
      </c>
      <c r="S1879" s="40" t="s">
        <v>0</v>
      </c>
      <c r="T1879" s="40" t="s">
        <v>101</v>
      </c>
      <c r="U1879" s="40" t="s">
        <v>90</v>
      </c>
      <c r="V1879" s="40" t="s">
        <v>91</v>
      </c>
      <c r="W1879" s="40" t="s">
        <v>92</v>
      </c>
      <c r="X1879" s="40" t="s">
        <v>93</v>
      </c>
      <c r="Y1879" s="40" t="s">
        <v>94</v>
      </c>
      <c r="Z1879" s="40">
        <v>822</v>
      </c>
      <c r="AA1879" s="40">
        <v>1175.46</v>
      </c>
    </row>
    <row r="1880" spans="17:27" ht="18" customHeight="1" x14ac:dyDescent="0.25">
      <c r="Q1880" s="40" t="s">
        <v>95</v>
      </c>
      <c r="R1880" s="40">
        <v>2022</v>
      </c>
      <c r="S1880" s="40" t="s">
        <v>0</v>
      </c>
      <c r="T1880" s="40" t="s">
        <v>101</v>
      </c>
      <c r="U1880" s="40" t="s">
        <v>90</v>
      </c>
      <c r="V1880" s="40" t="s">
        <v>91</v>
      </c>
      <c r="W1880" s="40" t="s">
        <v>92</v>
      </c>
      <c r="X1880" s="40" t="s">
        <v>93</v>
      </c>
      <c r="Y1880" s="40" t="s">
        <v>96</v>
      </c>
      <c r="Z1880" s="40">
        <v>233</v>
      </c>
      <c r="AA1880" s="40">
        <v>333.19</v>
      </c>
    </row>
    <row r="1881" spans="17:27" ht="18" customHeight="1" x14ac:dyDescent="0.25">
      <c r="Q1881" s="40" t="s">
        <v>95</v>
      </c>
      <c r="R1881" s="40">
        <v>2022</v>
      </c>
      <c r="S1881" s="40" t="s">
        <v>0</v>
      </c>
      <c r="T1881" s="40" t="s">
        <v>101</v>
      </c>
      <c r="U1881" s="40" t="s">
        <v>90</v>
      </c>
      <c r="V1881" s="40" t="s">
        <v>91</v>
      </c>
      <c r="W1881" s="40" t="s">
        <v>92</v>
      </c>
      <c r="X1881" s="40" t="s">
        <v>93</v>
      </c>
      <c r="Y1881" s="40" t="s">
        <v>96</v>
      </c>
      <c r="Z1881" s="40">
        <v>227</v>
      </c>
      <c r="AA1881" s="40">
        <v>324.61</v>
      </c>
    </row>
    <row r="1882" spans="17:27" ht="18" customHeight="1" x14ac:dyDescent="0.25">
      <c r="Q1882" s="40" t="s">
        <v>88</v>
      </c>
      <c r="R1882" s="40">
        <v>2022</v>
      </c>
      <c r="S1882" s="40" t="s">
        <v>0</v>
      </c>
      <c r="T1882" s="40" t="s">
        <v>101</v>
      </c>
      <c r="U1882" s="40" t="s">
        <v>90</v>
      </c>
      <c r="V1882" s="40" t="s">
        <v>91</v>
      </c>
      <c r="W1882" s="40" t="s">
        <v>92</v>
      </c>
      <c r="X1882" s="40" t="s">
        <v>93</v>
      </c>
      <c r="Y1882" s="40" t="s">
        <v>96</v>
      </c>
      <c r="Z1882" s="40">
        <v>221</v>
      </c>
      <c r="AA1882" s="40">
        <v>316.02999999999997</v>
      </c>
    </row>
    <row r="1883" spans="17:27" ht="18" customHeight="1" x14ac:dyDescent="0.25">
      <c r="Q1883" s="40" t="s">
        <v>95</v>
      </c>
      <c r="R1883" s="40">
        <v>2022</v>
      </c>
      <c r="S1883" s="40" t="s">
        <v>0</v>
      </c>
      <c r="T1883" s="40" t="s">
        <v>101</v>
      </c>
      <c r="U1883" s="40" t="s">
        <v>90</v>
      </c>
      <c r="V1883" s="40" t="s">
        <v>91</v>
      </c>
      <c r="W1883" s="40" t="s">
        <v>92</v>
      </c>
      <c r="X1883" s="40" t="s">
        <v>93</v>
      </c>
      <c r="Y1883" s="40" t="s">
        <v>94</v>
      </c>
      <c r="Z1883" s="40">
        <v>215</v>
      </c>
      <c r="AA1883" s="40">
        <v>307.45</v>
      </c>
    </row>
    <row r="1884" spans="17:27" ht="18" customHeight="1" x14ac:dyDescent="0.25">
      <c r="Q1884" s="40" t="s">
        <v>97</v>
      </c>
      <c r="R1884" s="40">
        <v>2022</v>
      </c>
      <c r="S1884" s="40" t="s">
        <v>0</v>
      </c>
      <c r="T1884" s="40" t="s">
        <v>101</v>
      </c>
      <c r="U1884" s="40" t="s">
        <v>90</v>
      </c>
      <c r="V1884" s="40" t="s">
        <v>91</v>
      </c>
      <c r="W1884" s="40" t="s">
        <v>92</v>
      </c>
      <c r="X1884" s="40" t="s">
        <v>93</v>
      </c>
      <c r="Y1884" s="40" t="s">
        <v>94</v>
      </c>
      <c r="Z1884" s="40">
        <v>263</v>
      </c>
      <c r="AA1884" s="40">
        <v>376.09000000000003</v>
      </c>
    </row>
    <row r="1885" spans="17:27" ht="18" customHeight="1" x14ac:dyDescent="0.25">
      <c r="Q1885" s="40" t="s">
        <v>88</v>
      </c>
      <c r="R1885" s="40">
        <v>2022</v>
      </c>
      <c r="S1885" s="40" t="s">
        <v>6</v>
      </c>
      <c r="T1885" s="40" t="s">
        <v>101</v>
      </c>
      <c r="U1885" s="40" t="s">
        <v>90</v>
      </c>
      <c r="V1885" s="40" t="s">
        <v>91</v>
      </c>
      <c r="W1885" s="40" t="s">
        <v>92</v>
      </c>
      <c r="X1885" s="40" t="s">
        <v>93</v>
      </c>
      <c r="Y1885" s="40" t="s">
        <v>96</v>
      </c>
      <c r="Z1885" s="40">
        <v>134</v>
      </c>
      <c r="AA1885" s="40">
        <v>191.62</v>
      </c>
    </row>
    <row r="1886" spans="17:27" ht="18" customHeight="1" x14ac:dyDescent="0.25">
      <c r="Q1886" s="40" t="s">
        <v>88</v>
      </c>
      <c r="R1886" s="40">
        <v>2022</v>
      </c>
      <c r="S1886" s="40" t="s">
        <v>6</v>
      </c>
      <c r="T1886" s="40" t="s">
        <v>101</v>
      </c>
      <c r="U1886" s="40" t="s">
        <v>90</v>
      </c>
      <c r="V1886" s="40" t="s">
        <v>91</v>
      </c>
      <c r="W1886" s="40" t="s">
        <v>92</v>
      </c>
      <c r="X1886" s="40" t="s">
        <v>93</v>
      </c>
      <c r="Y1886" s="40" t="s">
        <v>96</v>
      </c>
      <c r="Z1886" s="40">
        <v>128</v>
      </c>
      <c r="AA1886" s="40">
        <v>183.04</v>
      </c>
    </row>
    <row r="1887" spans="17:27" ht="18" customHeight="1" x14ac:dyDescent="0.25">
      <c r="Q1887" s="40" t="s">
        <v>95</v>
      </c>
      <c r="R1887" s="40">
        <v>2022</v>
      </c>
      <c r="S1887" s="40" t="s">
        <v>6</v>
      </c>
      <c r="T1887" s="40" t="s">
        <v>101</v>
      </c>
      <c r="U1887" s="40" t="s">
        <v>90</v>
      </c>
      <c r="V1887" s="40" t="s">
        <v>91</v>
      </c>
      <c r="W1887" s="40" t="s">
        <v>92</v>
      </c>
      <c r="X1887" s="40" t="s">
        <v>93</v>
      </c>
      <c r="Y1887" s="40" t="s">
        <v>94</v>
      </c>
      <c r="Z1887" s="40">
        <v>230</v>
      </c>
      <c r="AA1887" s="40">
        <v>328.9</v>
      </c>
    </row>
    <row r="1888" spans="17:27" ht="18" customHeight="1" x14ac:dyDescent="0.25">
      <c r="Q1888" s="40" t="s">
        <v>95</v>
      </c>
      <c r="R1888" s="40">
        <v>2022</v>
      </c>
      <c r="S1888" s="40" t="s">
        <v>6</v>
      </c>
      <c r="T1888" s="40" t="s">
        <v>101</v>
      </c>
      <c r="U1888" s="40" t="s">
        <v>90</v>
      </c>
      <c r="V1888" s="40" t="s">
        <v>91</v>
      </c>
      <c r="W1888" s="40" t="s">
        <v>92</v>
      </c>
      <c r="X1888" s="40" t="s">
        <v>93</v>
      </c>
      <c r="Y1888" s="40" t="s">
        <v>94</v>
      </c>
      <c r="Z1888" s="40">
        <v>136</v>
      </c>
      <c r="AA1888" s="40">
        <v>194.48</v>
      </c>
    </row>
    <row r="1889" spans="17:27" ht="18" customHeight="1" x14ac:dyDescent="0.25">
      <c r="Q1889" s="40" t="s">
        <v>88</v>
      </c>
      <c r="R1889" s="40">
        <v>2022</v>
      </c>
      <c r="S1889" s="40" t="s">
        <v>6</v>
      </c>
      <c r="T1889" s="40" t="s">
        <v>101</v>
      </c>
      <c r="U1889" s="40" t="s">
        <v>90</v>
      </c>
      <c r="V1889" s="40" t="s">
        <v>91</v>
      </c>
      <c r="W1889" s="40" t="s">
        <v>92</v>
      </c>
      <c r="X1889" s="40" t="s">
        <v>93</v>
      </c>
      <c r="Y1889" s="40" t="s">
        <v>94</v>
      </c>
      <c r="Z1889" s="40">
        <v>130</v>
      </c>
      <c r="AA1889" s="40">
        <v>185.9</v>
      </c>
    </row>
    <row r="1890" spans="17:27" ht="18" customHeight="1" x14ac:dyDescent="0.25">
      <c r="Q1890" s="40" t="s">
        <v>97</v>
      </c>
      <c r="R1890" s="40">
        <v>2022</v>
      </c>
      <c r="S1890" s="40" t="s">
        <v>6</v>
      </c>
      <c r="T1890" s="40" t="s">
        <v>101</v>
      </c>
      <c r="U1890" s="40" t="s">
        <v>90</v>
      </c>
      <c r="V1890" s="40" t="s">
        <v>91</v>
      </c>
      <c r="W1890" s="40" t="s">
        <v>92</v>
      </c>
      <c r="X1890" s="40" t="s">
        <v>93</v>
      </c>
      <c r="Y1890" s="40" t="s">
        <v>94</v>
      </c>
      <c r="Z1890" s="40">
        <v>370</v>
      </c>
      <c r="AA1890" s="40">
        <v>529.1</v>
      </c>
    </row>
    <row r="1891" spans="17:27" ht="18" customHeight="1" x14ac:dyDescent="0.25">
      <c r="Q1891" s="40" t="s">
        <v>95</v>
      </c>
      <c r="R1891" s="40">
        <v>2022</v>
      </c>
      <c r="S1891" s="40" t="s">
        <v>6</v>
      </c>
      <c r="T1891" s="40" t="s">
        <v>101</v>
      </c>
      <c r="U1891" s="40" t="s">
        <v>90</v>
      </c>
      <c r="V1891" s="40" t="s">
        <v>91</v>
      </c>
      <c r="W1891" s="40" t="s">
        <v>92</v>
      </c>
      <c r="X1891" s="40" t="s">
        <v>93</v>
      </c>
      <c r="Y1891" s="40" t="s">
        <v>94</v>
      </c>
      <c r="Z1891" s="40">
        <v>184</v>
      </c>
      <c r="AA1891" s="40">
        <v>526.24</v>
      </c>
    </row>
    <row r="1892" spans="17:27" ht="18" customHeight="1" x14ac:dyDescent="0.25">
      <c r="Q1892" s="40" t="s">
        <v>95</v>
      </c>
      <c r="R1892" s="40">
        <v>2022</v>
      </c>
      <c r="S1892" s="40" t="s">
        <v>6</v>
      </c>
      <c r="T1892" s="40" t="s">
        <v>101</v>
      </c>
      <c r="U1892" s="40" t="s">
        <v>90</v>
      </c>
      <c r="V1892" s="40" t="s">
        <v>91</v>
      </c>
      <c r="W1892" s="40" t="s">
        <v>92</v>
      </c>
      <c r="X1892" s="40" t="s">
        <v>93</v>
      </c>
      <c r="Y1892" s="40" t="s">
        <v>94</v>
      </c>
      <c r="Z1892" s="40">
        <v>232</v>
      </c>
      <c r="AA1892" s="40">
        <v>526.24</v>
      </c>
    </row>
    <row r="1893" spans="17:27" ht="18" customHeight="1" x14ac:dyDescent="0.25">
      <c r="Q1893" s="40" t="s">
        <v>97</v>
      </c>
      <c r="R1893" s="40">
        <v>2022</v>
      </c>
      <c r="S1893" s="40" t="s">
        <v>6</v>
      </c>
      <c r="T1893" s="40" t="s">
        <v>101</v>
      </c>
      <c r="U1893" s="40" t="s">
        <v>90</v>
      </c>
      <c r="V1893" s="40" t="s">
        <v>91</v>
      </c>
      <c r="W1893" s="40" t="s">
        <v>92</v>
      </c>
      <c r="X1893" s="40" t="s">
        <v>93</v>
      </c>
      <c r="Y1893" s="40" t="s">
        <v>94</v>
      </c>
      <c r="Z1893" s="40">
        <v>1013</v>
      </c>
      <c r="AA1893" s="40">
        <v>1448.59</v>
      </c>
    </row>
    <row r="1894" spans="17:27" ht="18" customHeight="1" x14ac:dyDescent="0.25">
      <c r="Q1894" s="40" t="s">
        <v>98</v>
      </c>
      <c r="R1894" s="40">
        <v>2022</v>
      </c>
      <c r="S1894" s="40" t="s">
        <v>6</v>
      </c>
      <c r="T1894" s="40" t="s">
        <v>101</v>
      </c>
      <c r="U1894" s="40" t="s">
        <v>90</v>
      </c>
      <c r="V1894" s="40" t="s">
        <v>91</v>
      </c>
      <c r="W1894" s="40" t="s">
        <v>92</v>
      </c>
      <c r="X1894" s="40" t="s">
        <v>93</v>
      </c>
      <c r="Y1894" s="40" t="s">
        <v>94</v>
      </c>
      <c r="Z1894" s="40">
        <v>234</v>
      </c>
      <c r="AA1894" s="40">
        <v>334.62</v>
      </c>
    </row>
    <row r="1895" spans="17:27" ht="18" customHeight="1" x14ac:dyDescent="0.25">
      <c r="Q1895" s="40" t="s">
        <v>97</v>
      </c>
      <c r="R1895" s="40">
        <v>2022</v>
      </c>
      <c r="S1895" s="40" t="s">
        <v>6</v>
      </c>
      <c r="T1895" s="40" t="s">
        <v>101</v>
      </c>
      <c r="U1895" s="40" t="s">
        <v>90</v>
      </c>
      <c r="V1895" s="40" t="s">
        <v>91</v>
      </c>
      <c r="W1895" s="40" t="s">
        <v>92</v>
      </c>
      <c r="X1895" s="40" t="s">
        <v>93</v>
      </c>
      <c r="Y1895" s="40" t="s">
        <v>94</v>
      </c>
      <c r="Z1895" s="40">
        <v>183</v>
      </c>
      <c r="AA1895" s="40">
        <v>261.69</v>
      </c>
    </row>
    <row r="1896" spans="17:27" ht="18" customHeight="1" x14ac:dyDescent="0.25">
      <c r="Q1896" s="40" t="s">
        <v>95</v>
      </c>
      <c r="R1896" s="40">
        <v>2022</v>
      </c>
      <c r="S1896" s="40" t="s">
        <v>6</v>
      </c>
      <c r="T1896" s="40" t="s">
        <v>101</v>
      </c>
      <c r="U1896" s="40" t="s">
        <v>90</v>
      </c>
      <c r="V1896" s="40" t="s">
        <v>91</v>
      </c>
      <c r="W1896" s="40" t="s">
        <v>92</v>
      </c>
      <c r="X1896" s="40" t="s">
        <v>93</v>
      </c>
      <c r="Y1896" s="40" t="s">
        <v>94</v>
      </c>
      <c r="Z1896" s="40">
        <v>231</v>
      </c>
      <c r="AA1896" s="40">
        <v>330.33</v>
      </c>
    </row>
    <row r="1897" spans="17:27" ht="18" customHeight="1" x14ac:dyDescent="0.25">
      <c r="Q1897" s="40" t="s">
        <v>97</v>
      </c>
      <c r="R1897" s="40">
        <v>2022</v>
      </c>
      <c r="S1897" s="40" t="s">
        <v>6</v>
      </c>
      <c r="T1897" s="40" t="s">
        <v>101</v>
      </c>
      <c r="U1897" s="40" t="s">
        <v>90</v>
      </c>
      <c r="V1897" s="40" t="s">
        <v>91</v>
      </c>
      <c r="W1897" s="40" t="s">
        <v>92</v>
      </c>
      <c r="X1897" s="40" t="s">
        <v>93</v>
      </c>
      <c r="Y1897" s="40" t="s">
        <v>94</v>
      </c>
      <c r="Z1897" s="40">
        <v>133</v>
      </c>
      <c r="AA1897" s="40">
        <v>190.19</v>
      </c>
    </row>
    <row r="1898" spans="17:27" ht="18" customHeight="1" x14ac:dyDescent="0.25">
      <c r="Q1898" s="40" t="s">
        <v>95</v>
      </c>
      <c r="R1898" s="40">
        <v>2022</v>
      </c>
      <c r="S1898" s="40" t="s">
        <v>6</v>
      </c>
      <c r="T1898" s="40" t="s">
        <v>101</v>
      </c>
      <c r="U1898" s="40" t="s">
        <v>90</v>
      </c>
      <c r="V1898" s="40" t="s">
        <v>91</v>
      </c>
      <c r="W1898" s="40" t="s">
        <v>92</v>
      </c>
      <c r="X1898" s="40" t="s">
        <v>93</v>
      </c>
      <c r="Y1898" s="40" t="s">
        <v>94</v>
      </c>
      <c r="Z1898" s="40">
        <v>127</v>
      </c>
      <c r="AA1898" s="40">
        <v>181.61</v>
      </c>
    </row>
    <row r="1899" spans="17:27" ht="18" customHeight="1" x14ac:dyDescent="0.25">
      <c r="Q1899" s="40" t="s">
        <v>95</v>
      </c>
      <c r="R1899" s="40">
        <v>2022</v>
      </c>
      <c r="S1899" s="40" t="s">
        <v>6</v>
      </c>
      <c r="T1899" s="40" t="s">
        <v>101</v>
      </c>
      <c r="U1899" s="40" t="s">
        <v>90</v>
      </c>
      <c r="V1899" s="40" t="s">
        <v>91</v>
      </c>
      <c r="W1899" s="40" t="s">
        <v>92</v>
      </c>
      <c r="X1899" s="40" t="s">
        <v>93</v>
      </c>
      <c r="Y1899" s="40" t="s">
        <v>94</v>
      </c>
      <c r="Z1899" s="40">
        <v>794</v>
      </c>
      <c r="AA1899" s="40">
        <v>1135.42</v>
      </c>
    </row>
    <row r="1900" spans="17:27" ht="18" customHeight="1" x14ac:dyDescent="0.25">
      <c r="Q1900" s="40" t="s">
        <v>95</v>
      </c>
      <c r="R1900" s="40">
        <v>2022</v>
      </c>
      <c r="S1900" s="40" t="s">
        <v>6</v>
      </c>
      <c r="T1900" s="40" t="s">
        <v>101</v>
      </c>
      <c r="U1900" s="40" t="s">
        <v>90</v>
      </c>
      <c r="V1900" s="40" t="s">
        <v>91</v>
      </c>
      <c r="W1900" s="40" t="s">
        <v>92</v>
      </c>
      <c r="X1900" s="40" t="s">
        <v>93</v>
      </c>
      <c r="Y1900" s="40" t="s">
        <v>96</v>
      </c>
      <c r="Z1900" s="40">
        <v>137</v>
      </c>
      <c r="AA1900" s="40">
        <v>195.91</v>
      </c>
    </row>
    <row r="1901" spans="17:27" ht="18" customHeight="1" x14ac:dyDescent="0.25">
      <c r="Q1901" s="40" t="s">
        <v>88</v>
      </c>
      <c r="R1901" s="40">
        <v>2022</v>
      </c>
      <c r="S1901" s="40" t="s">
        <v>6</v>
      </c>
      <c r="T1901" s="40" t="s">
        <v>101</v>
      </c>
      <c r="U1901" s="40" t="s">
        <v>90</v>
      </c>
      <c r="V1901" s="40" t="s">
        <v>91</v>
      </c>
      <c r="W1901" s="40" t="s">
        <v>92</v>
      </c>
      <c r="X1901" s="40" t="s">
        <v>93</v>
      </c>
      <c r="Y1901" s="40" t="s">
        <v>96</v>
      </c>
      <c r="Z1901" s="40">
        <v>131</v>
      </c>
      <c r="AA1901" s="40">
        <v>187.32999999999998</v>
      </c>
    </row>
    <row r="1902" spans="17:27" ht="18" customHeight="1" x14ac:dyDescent="0.25">
      <c r="Q1902" s="40" t="s">
        <v>88</v>
      </c>
      <c r="R1902" s="40">
        <v>2022</v>
      </c>
      <c r="S1902" s="40" t="s">
        <v>6</v>
      </c>
      <c r="T1902" s="40" t="s">
        <v>101</v>
      </c>
      <c r="U1902" s="40" t="s">
        <v>90</v>
      </c>
      <c r="V1902" s="40" t="s">
        <v>91</v>
      </c>
      <c r="W1902" s="40" t="s">
        <v>92</v>
      </c>
      <c r="X1902" s="40" t="s">
        <v>93</v>
      </c>
      <c r="Y1902" s="40" t="s">
        <v>96</v>
      </c>
      <c r="Z1902" s="40">
        <v>371</v>
      </c>
      <c r="AA1902" s="40">
        <v>530.53</v>
      </c>
    </row>
    <row r="1903" spans="17:27" ht="18" customHeight="1" x14ac:dyDescent="0.25">
      <c r="Q1903" s="40" t="s">
        <v>88</v>
      </c>
      <c r="R1903" s="40">
        <v>2022</v>
      </c>
      <c r="S1903" s="40" t="s">
        <v>6</v>
      </c>
      <c r="T1903" s="40" t="s">
        <v>101</v>
      </c>
      <c r="U1903" s="40" t="s">
        <v>90</v>
      </c>
      <c r="V1903" s="40" t="s">
        <v>91</v>
      </c>
      <c r="W1903" s="40" t="s">
        <v>92</v>
      </c>
      <c r="X1903" s="40" t="s">
        <v>93</v>
      </c>
      <c r="Y1903" s="40" t="s">
        <v>94</v>
      </c>
      <c r="Z1903" s="40">
        <v>185</v>
      </c>
      <c r="AA1903" s="40">
        <v>264.55</v>
      </c>
    </row>
    <row r="1904" spans="17:27" ht="18" customHeight="1" x14ac:dyDescent="0.25">
      <c r="Q1904" s="40" t="s">
        <v>95</v>
      </c>
      <c r="R1904" s="40">
        <v>2022</v>
      </c>
      <c r="S1904" s="40" t="s">
        <v>6</v>
      </c>
      <c r="T1904" s="40" t="s">
        <v>101</v>
      </c>
      <c r="U1904" s="40" t="s">
        <v>90</v>
      </c>
      <c r="V1904" s="40" t="s">
        <v>91</v>
      </c>
      <c r="W1904" s="40" t="s">
        <v>92</v>
      </c>
      <c r="X1904" s="40" t="s">
        <v>93</v>
      </c>
      <c r="Y1904" s="40" t="s">
        <v>94</v>
      </c>
      <c r="Z1904" s="40">
        <v>233</v>
      </c>
      <c r="AA1904" s="40">
        <v>333.19</v>
      </c>
    </row>
    <row r="1905" spans="17:27" ht="18" customHeight="1" x14ac:dyDescent="0.25">
      <c r="Q1905" s="40" t="s">
        <v>95</v>
      </c>
      <c r="R1905" s="40">
        <v>2022</v>
      </c>
      <c r="S1905" s="40" t="s">
        <v>5</v>
      </c>
      <c r="T1905" s="40" t="s">
        <v>101</v>
      </c>
      <c r="U1905" s="40" t="s">
        <v>90</v>
      </c>
      <c r="V1905" s="40" t="s">
        <v>91</v>
      </c>
      <c r="W1905" s="40" t="s">
        <v>92</v>
      </c>
      <c r="X1905" s="40" t="s">
        <v>93</v>
      </c>
      <c r="Y1905" s="40" t="s">
        <v>96</v>
      </c>
      <c r="Z1905" s="40">
        <v>152</v>
      </c>
      <c r="AA1905" s="40">
        <v>217.36</v>
      </c>
    </row>
    <row r="1906" spans="17:27" ht="18" customHeight="1" x14ac:dyDescent="0.25">
      <c r="Q1906" s="40" t="s">
        <v>95</v>
      </c>
      <c r="R1906" s="40">
        <v>2022</v>
      </c>
      <c r="S1906" s="40" t="s">
        <v>5</v>
      </c>
      <c r="T1906" s="40" t="s">
        <v>101</v>
      </c>
      <c r="U1906" s="40" t="s">
        <v>90</v>
      </c>
      <c r="V1906" s="40" t="s">
        <v>91</v>
      </c>
      <c r="W1906" s="40" t="s">
        <v>92</v>
      </c>
      <c r="X1906" s="40" t="s">
        <v>93</v>
      </c>
      <c r="Y1906" s="40" t="s">
        <v>96</v>
      </c>
      <c r="Z1906" s="40">
        <v>146</v>
      </c>
      <c r="AA1906" s="40">
        <v>208.78</v>
      </c>
    </row>
    <row r="1907" spans="17:27" ht="18" customHeight="1" x14ac:dyDescent="0.25">
      <c r="Q1907" s="40" t="s">
        <v>95</v>
      </c>
      <c r="R1907" s="40">
        <v>2022</v>
      </c>
      <c r="S1907" s="40" t="s">
        <v>5</v>
      </c>
      <c r="T1907" s="40" t="s">
        <v>101</v>
      </c>
      <c r="U1907" s="40" t="s">
        <v>90</v>
      </c>
      <c r="V1907" s="40" t="s">
        <v>91</v>
      </c>
      <c r="W1907" s="40" t="s">
        <v>92</v>
      </c>
      <c r="X1907" s="40" t="s">
        <v>93</v>
      </c>
      <c r="Y1907" s="40" t="s">
        <v>96</v>
      </c>
      <c r="Z1907" s="40">
        <v>140</v>
      </c>
      <c r="AA1907" s="40">
        <v>200.2</v>
      </c>
    </row>
    <row r="1908" spans="17:27" ht="18" customHeight="1" x14ac:dyDescent="0.25">
      <c r="Q1908" s="40" t="s">
        <v>99</v>
      </c>
      <c r="R1908" s="40">
        <v>2022</v>
      </c>
      <c r="S1908" s="40" t="s">
        <v>5</v>
      </c>
      <c r="T1908" s="40" t="s">
        <v>101</v>
      </c>
      <c r="U1908" s="40" t="s">
        <v>90</v>
      </c>
      <c r="V1908" s="40" t="s">
        <v>91</v>
      </c>
      <c r="W1908" s="40" t="s">
        <v>92</v>
      </c>
      <c r="X1908" s="40" t="s">
        <v>93</v>
      </c>
      <c r="Y1908" s="40" t="s">
        <v>94</v>
      </c>
      <c r="Z1908" s="40">
        <v>188</v>
      </c>
      <c r="AA1908" s="40">
        <v>268.84000000000003</v>
      </c>
    </row>
    <row r="1909" spans="17:27" ht="18" customHeight="1" x14ac:dyDescent="0.25">
      <c r="Q1909" s="40" t="s">
        <v>88</v>
      </c>
      <c r="R1909" s="40">
        <v>2022</v>
      </c>
      <c r="S1909" s="40" t="s">
        <v>5</v>
      </c>
      <c r="T1909" s="40" t="s">
        <v>101</v>
      </c>
      <c r="U1909" s="40" t="s">
        <v>90</v>
      </c>
      <c r="V1909" s="40" t="s">
        <v>91</v>
      </c>
      <c r="W1909" s="40" t="s">
        <v>92</v>
      </c>
      <c r="X1909" s="40" t="s">
        <v>93</v>
      </c>
      <c r="Y1909" s="40" t="s">
        <v>94</v>
      </c>
      <c r="Z1909" s="40">
        <v>236</v>
      </c>
      <c r="AA1909" s="40">
        <v>337.48</v>
      </c>
    </row>
    <row r="1910" spans="17:27" ht="18" customHeight="1" x14ac:dyDescent="0.25">
      <c r="Q1910" s="40" t="s">
        <v>95</v>
      </c>
      <c r="R1910" s="40">
        <v>2022</v>
      </c>
      <c r="S1910" s="40" t="s">
        <v>5</v>
      </c>
      <c r="T1910" s="40" t="s">
        <v>101</v>
      </c>
      <c r="U1910" s="40" t="s">
        <v>90</v>
      </c>
      <c r="V1910" s="40" t="s">
        <v>91</v>
      </c>
      <c r="W1910" s="40" t="s">
        <v>92</v>
      </c>
      <c r="X1910" s="40" t="s">
        <v>93</v>
      </c>
      <c r="Y1910" s="40" t="s">
        <v>94</v>
      </c>
      <c r="Z1910" s="40">
        <v>154</v>
      </c>
      <c r="AA1910" s="40">
        <v>220.22</v>
      </c>
    </row>
    <row r="1911" spans="17:27" ht="18" customHeight="1" x14ac:dyDescent="0.25">
      <c r="Q1911" s="40" t="s">
        <v>88</v>
      </c>
      <c r="R1911" s="40">
        <v>2022</v>
      </c>
      <c r="S1911" s="40" t="s">
        <v>5</v>
      </c>
      <c r="T1911" s="40" t="s">
        <v>101</v>
      </c>
      <c r="U1911" s="40" t="s">
        <v>90</v>
      </c>
      <c r="V1911" s="40" t="s">
        <v>91</v>
      </c>
      <c r="W1911" s="40" t="s">
        <v>92</v>
      </c>
      <c r="X1911" s="40" t="s">
        <v>93</v>
      </c>
      <c r="Y1911" s="40" t="s">
        <v>94</v>
      </c>
      <c r="Z1911" s="40">
        <v>148</v>
      </c>
      <c r="AA1911" s="40">
        <v>211.64</v>
      </c>
    </row>
    <row r="1912" spans="17:27" ht="18" customHeight="1" x14ac:dyDescent="0.25">
      <c r="Q1912" s="40" t="s">
        <v>97</v>
      </c>
      <c r="R1912" s="40">
        <v>2022</v>
      </c>
      <c r="S1912" s="40" t="s">
        <v>5</v>
      </c>
      <c r="T1912" s="40" t="s">
        <v>101</v>
      </c>
      <c r="U1912" s="40" t="s">
        <v>90</v>
      </c>
      <c r="V1912" s="40" t="s">
        <v>91</v>
      </c>
      <c r="W1912" s="40" t="s">
        <v>92</v>
      </c>
      <c r="X1912" s="40" t="s">
        <v>93</v>
      </c>
      <c r="Y1912" s="40" t="s">
        <v>94</v>
      </c>
      <c r="Z1912" s="40">
        <v>142</v>
      </c>
      <c r="AA1912" s="40">
        <v>203.06</v>
      </c>
    </row>
    <row r="1913" spans="17:27" ht="18" customHeight="1" x14ac:dyDescent="0.25">
      <c r="Q1913" s="40" t="s">
        <v>88</v>
      </c>
      <c r="R1913" s="40">
        <v>2022</v>
      </c>
      <c r="S1913" s="40" t="s">
        <v>5</v>
      </c>
      <c r="T1913" s="40" t="s">
        <v>101</v>
      </c>
      <c r="U1913" s="40" t="s">
        <v>90</v>
      </c>
      <c r="V1913" s="40" t="s">
        <v>91</v>
      </c>
      <c r="W1913" s="40" t="s">
        <v>92</v>
      </c>
      <c r="X1913" s="40" t="s">
        <v>93</v>
      </c>
      <c r="Y1913" s="40" t="s">
        <v>94</v>
      </c>
      <c r="Z1913" s="40">
        <v>190</v>
      </c>
      <c r="AA1913" s="40">
        <v>526.24</v>
      </c>
    </row>
    <row r="1914" spans="17:27" ht="18" customHeight="1" x14ac:dyDescent="0.25">
      <c r="Q1914" s="40" t="s">
        <v>98</v>
      </c>
      <c r="R1914" s="40">
        <v>2022</v>
      </c>
      <c r="S1914" s="40" t="s">
        <v>5</v>
      </c>
      <c r="T1914" s="40" t="s">
        <v>101</v>
      </c>
      <c r="U1914" s="40" t="s">
        <v>90</v>
      </c>
      <c r="V1914" s="40" t="s">
        <v>91</v>
      </c>
      <c r="W1914" s="40" t="s">
        <v>92</v>
      </c>
      <c r="X1914" s="40" t="s">
        <v>93</v>
      </c>
      <c r="Y1914" s="40" t="s">
        <v>94</v>
      </c>
      <c r="Z1914" s="40">
        <v>238</v>
      </c>
      <c r="AA1914" s="40">
        <v>526.24</v>
      </c>
    </row>
    <row r="1915" spans="17:27" ht="18" customHeight="1" x14ac:dyDescent="0.25">
      <c r="Q1915" s="40" t="s">
        <v>97</v>
      </c>
      <c r="R1915" s="40">
        <v>2022</v>
      </c>
      <c r="S1915" s="40" t="s">
        <v>5</v>
      </c>
      <c r="T1915" s="40" t="s">
        <v>101</v>
      </c>
      <c r="U1915" s="40" t="s">
        <v>90</v>
      </c>
      <c r="V1915" s="40" t="s">
        <v>91</v>
      </c>
      <c r="W1915" s="40" t="s">
        <v>92</v>
      </c>
      <c r="X1915" s="40" t="s">
        <v>93</v>
      </c>
      <c r="Y1915" s="40" t="s">
        <v>94</v>
      </c>
      <c r="Z1915" s="40">
        <v>1012</v>
      </c>
      <c r="AA1915" s="40">
        <v>1447.1599999999999</v>
      </c>
    </row>
    <row r="1916" spans="17:27" ht="18" customHeight="1" x14ac:dyDescent="0.25">
      <c r="Q1916" s="40" t="s">
        <v>97</v>
      </c>
      <c r="R1916" s="40">
        <v>2022</v>
      </c>
      <c r="S1916" s="40" t="s">
        <v>5</v>
      </c>
      <c r="T1916" s="40" t="s">
        <v>101</v>
      </c>
      <c r="U1916" s="40" t="s">
        <v>90</v>
      </c>
      <c r="V1916" s="40" t="s">
        <v>91</v>
      </c>
      <c r="W1916" s="40" t="s">
        <v>92</v>
      </c>
      <c r="X1916" s="40" t="s">
        <v>93</v>
      </c>
      <c r="Y1916" s="40" t="s">
        <v>94</v>
      </c>
      <c r="Z1916" s="40">
        <v>189</v>
      </c>
      <c r="AA1916" s="40">
        <v>270.27</v>
      </c>
    </row>
    <row r="1917" spans="17:27" ht="18" customHeight="1" x14ac:dyDescent="0.25">
      <c r="Q1917" s="40" t="s">
        <v>95</v>
      </c>
      <c r="R1917" s="40">
        <v>2022</v>
      </c>
      <c r="S1917" s="40" t="s">
        <v>5</v>
      </c>
      <c r="T1917" s="40" t="s">
        <v>101</v>
      </c>
      <c r="U1917" s="40" t="s">
        <v>90</v>
      </c>
      <c r="V1917" s="40" t="s">
        <v>91</v>
      </c>
      <c r="W1917" s="40" t="s">
        <v>92</v>
      </c>
      <c r="X1917" s="40" t="s">
        <v>93</v>
      </c>
      <c r="Y1917" s="40" t="s">
        <v>94</v>
      </c>
      <c r="Z1917" s="40">
        <v>237</v>
      </c>
      <c r="AA1917" s="40">
        <v>338.90999999999997</v>
      </c>
    </row>
    <row r="1918" spans="17:27" ht="18" customHeight="1" x14ac:dyDescent="0.25">
      <c r="Q1918" s="40" t="s">
        <v>97</v>
      </c>
      <c r="R1918" s="40">
        <v>2022</v>
      </c>
      <c r="S1918" s="40" t="s">
        <v>5</v>
      </c>
      <c r="T1918" s="40" t="s">
        <v>101</v>
      </c>
      <c r="U1918" s="40" t="s">
        <v>90</v>
      </c>
      <c r="V1918" s="40" t="s">
        <v>91</v>
      </c>
      <c r="W1918" s="40" t="s">
        <v>92</v>
      </c>
      <c r="X1918" s="40" t="s">
        <v>93</v>
      </c>
      <c r="Y1918" s="40" t="s">
        <v>94</v>
      </c>
      <c r="Z1918" s="40">
        <v>151</v>
      </c>
      <c r="AA1918" s="40">
        <v>215.93</v>
      </c>
    </row>
    <row r="1919" spans="17:27" ht="18" customHeight="1" x14ac:dyDescent="0.25">
      <c r="Q1919" s="40" t="s">
        <v>88</v>
      </c>
      <c r="R1919" s="40">
        <v>2022</v>
      </c>
      <c r="S1919" s="40" t="s">
        <v>5</v>
      </c>
      <c r="T1919" s="40" t="s">
        <v>101</v>
      </c>
      <c r="U1919" s="40" t="s">
        <v>90</v>
      </c>
      <c r="V1919" s="40" t="s">
        <v>91</v>
      </c>
      <c r="W1919" s="40" t="s">
        <v>92</v>
      </c>
      <c r="X1919" s="40" t="s">
        <v>93</v>
      </c>
      <c r="Y1919" s="40" t="s">
        <v>94</v>
      </c>
      <c r="Z1919" s="40">
        <v>145</v>
      </c>
      <c r="AA1919" s="40">
        <v>207.35</v>
      </c>
    </row>
    <row r="1920" spans="17:27" ht="18" customHeight="1" x14ac:dyDescent="0.25">
      <c r="Q1920" s="40" t="s">
        <v>99</v>
      </c>
      <c r="R1920" s="40">
        <v>2022</v>
      </c>
      <c r="S1920" s="40" t="s">
        <v>5</v>
      </c>
      <c r="T1920" s="40" t="s">
        <v>101</v>
      </c>
      <c r="U1920" s="40" t="s">
        <v>90</v>
      </c>
      <c r="V1920" s="40" t="s">
        <v>91</v>
      </c>
      <c r="W1920" s="40" t="s">
        <v>92</v>
      </c>
      <c r="X1920" s="40" t="s">
        <v>93</v>
      </c>
      <c r="Y1920" s="40" t="s">
        <v>94</v>
      </c>
      <c r="Z1920" s="40">
        <v>139</v>
      </c>
      <c r="AA1920" s="40">
        <v>198.76999999999998</v>
      </c>
    </row>
    <row r="1921" spans="17:27" ht="18" customHeight="1" x14ac:dyDescent="0.25">
      <c r="Q1921" s="40" t="s">
        <v>95</v>
      </c>
      <c r="R1921" s="40">
        <v>2022</v>
      </c>
      <c r="S1921" s="40" t="s">
        <v>5</v>
      </c>
      <c r="T1921" s="40" t="s">
        <v>101</v>
      </c>
      <c r="U1921" s="40" t="s">
        <v>90</v>
      </c>
      <c r="V1921" s="40" t="s">
        <v>91</v>
      </c>
      <c r="W1921" s="40" t="s">
        <v>92</v>
      </c>
      <c r="X1921" s="40" t="s">
        <v>93</v>
      </c>
      <c r="Y1921" s="40" t="s">
        <v>94</v>
      </c>
      <c r="Z1921" s="40">
        <v>793</v>
      </c>
      <c r="AA1921" s="40">
        <v>1133.99</v>
      </c>
    </row>
    <row r="1922" spans="17:27" ht="18" customHeight="1" x14ac:dyDescent="0.25">
      <c r="Q1922" s="40" t="s">
        <v>95</v>
      </c>
      <c r="R1922" s="40">
        <v>2022</v>
      </c>
      <c r="S1922" s="40" t="s">
        <v>5</v>
      </c>
      <c r="T1922" s="40" t="s">
        <v>101</v>
      </c>
      <c r="U1922" s="40" t="s">
        <v>90</v>
      </c>
      <c r="V1922" s="40" t="s">
        <v>91</v>
      </c>
      <c r="W1922" s="40" t="s">
        <v>92</v>
      </c>
      <c r="X1922" s="40" t="s">
        <v>93</v>
      </c>
      <c r="Y1922" s="40" t="s">
        <v>94</v>
      </c>
      <c r="Z1922" s="40">
        <v>827</v>
      </c>
      <c r="AA1922" s="40">
        <v>1182.6100000000001</v>
      </c>
    </row>
    <row r="1923" spans="17:27" ht="18" customHeight="1" x14ac:dyDescent="0.25">
      <c r="Q1923" s="40" t="s">
        <v>99</v>
      </c>
      <c r="R1923" s="40">
        <v>2022</v>
      </c>
      <c r="S1923" s="40" t="s">
        <v>5</v>
      </c>
      <c r="T1923" s="40" t="s">
        <v>101</v>
      </c>
      <c r="U1923" s="40" t="s">
        <v>90</v>
      </c>
      <c r="V1923" s="40" t="s">
        <v>91</v>
      </c>
      <c r="W1923" s="40" t="s">
        <v>92</v>
      </c>
      <c r="X1923" s="40" t="s">
        <v>93</v>
      </c>
      <c r="Y1923" s="40" t="s">
        <v>96</v>
      </c>
      <c r="Z1923" s="40">
        <v>149</v>
      </c>
      <c r="AA1923" s="40">
        <v>213.07</v>
      </c>
    </row>
    <row r="1924" spans="17:27" ht="18" customHeight="1" x14ac:dyDescent="0.25">
      <c r="Q1924" s="40" t="s">
        <v>88</v>
      </c>
      <c r="R1924" s="40">
        <v>2022</v>
      </c>
      <c r="S1924" s="40" t="s">
        <v>5</v>
      </c>
      <c r="T1924" s="40" t="s">
        <v>101</v>
      </c>
      <c r="U1924" s="40" t="s">
        <v>90</v>
      </c>
      <c r="V1924" s="40" t="s">
        <v>91</v>
      </c>
      <c r="W1924" s="40" t="s">
        <v>92</v>
      </c>
      <c r="X1924" s="40" t="s">
        <v>93</v>
      </c>
      <c r="Y1924" s="40" t="s">
        <v>96</v>
      </c>
      <c r="Z1924" s="40">
        <v>143</v>
      </c>
      <c r="AA1924" s="40">
        <v>204.49</v>
      </c>
    </row>
    <row r="1925" spans="17:27" ht="18" customHeight="1" x14ac:dyDescent="0.25">
      <c r="Q1925" s="40" t="s">
        <v>88</v>
      </c>
      <c r="R1925" s="40">
        <v>2022</v>
      </c>
      <c r="S1925" s="40" t="s">
        <v>5</v>
      </c>
      <c r="T1925" s="40" t="s">
        <v>101</v>
      </c>
      <c r="U1925" s="40" t="s">
        <v>90</v>
      </c>
      <c r="V1925" s="40" t="s">
        <v>91</v>
      </c>
      <c r="W1925" s="40" t="s">
        <v>92</v>
      </c>
      <c r="X1925" s="40" t="s">
        <v>93</v>
      </c>
      <c r="Y1925" s="40" t="s">
        <v>94</v>
      </c>
      <c r="Z1925" s="40">
        <v>191</v>
      </c>
      <c r="AA1925" s="40">
        <v>273.13</v>
      </c>
    </row>
    <row r="1926" spans="17:27" ht="18" customHeight="1" x14ac:dyDescent="0.25">
      <c r="Q1926" s="40" t="s">
        <v>95</v>
      </c>
      <c r="R1926" s="40">
        <v>2022</v>
      </c>
      <c r="S1926" s="40" t="s">
        <v>5</v>
      </c>
      <c r="T1926" s="40" t="s">
        <v>101</v>
      </c>
      <c r="U1926" s="40" t="s">
        <v>90</v>
      </c>
      <c r="V1926" s="40" t="s">
        <v>91</v>
      </c>
      <c r="W1926" s="40" t="s">
        <v>92</v>
      </c>
      <c r="X1926" s="40" t="s">
        <v>93</v>
      </c>
      <c r="Y1926" s="40" t="s">
        <v>94</v>
      </c>
      <c r="Z1926" s="40">
        <v>239</v>
      </c>
      <c r="AA1926" s="40">
        <v>341.77</v>
      </c>
    </row>
    <row r="1927" spans="17:27" ht="18" customHeight="1" x14ac:dyDescent="0.25">
      <c r="Q1927" s="40" t="s">
        <v>95</v>
      </c>
      <c r="R1927" s="40">
        <v>2022</v>
      </c>
      <c r="S1927" s="40" t="s">
        <v>2</v>
      </c>
      <c r="T1927" s="40" t="s">
        <v>101</v>
      </c>
      <c r="U1927" s="40" t="s">
        <v>90</v>
      </c>
      <c r="V1927" s="40" t="s">
        <v>91</v>
      </c>
      <c r="W1927" s="40" t="s">
        <v>92</v>
      </c>
      <c r="X1927" s="40" t="s">
        <v>93</v>
      </c>
      <c r="Y1927" s="40" t="s">
        <v>96</v>
      </c>
      <c r="Z1927" s="40">
        <v>200</v>
      </c>
      <c r="AA1927" s="40">
        <v>286</v>
      </c>
    </row>
    <row r="1928" spans="17:27" ht="18" customHeight="1" x14ac:dyDescent="0.25">
      <c r="Q1928" s="40" t="s">
        <v>95</v>
      </c>
      <c r="R1928" s="40">
        <v>2022</v>
      </c>
      <c r="S1928" s="40" t="s">
        <v>2</v>
      </c>
      <c r="T1928" s="40" t="s">
        <v>101</v>
      </c>
      <c r="U1928" s="40" t="s">
        <v>90</v>
      </c>
      <c r="V1928" s="40" t="s">
        <v>91</v>
      </c>
      <c r="W1928" s="40" t="s">
        <v>92</v>
      </c>
      <c r="X1928" s="40" t="s">
        <v>93</v>
      </c>
      <c r="Y1928" s="40" t="s">
        <v>96</v>
      </c>
      <c r="Z1928" s="40">
        <v>194</v>
      </c>
      <c r="AA1928" s="40">
        <v>277.42</v>
      </c>
    </row>
    <row r="1929" spans="17:27" ht="18" customHeight="1" x14ac:dyDescent="0.25">
      <c r="Q1929" s="40" t="s">
        <v>88</v>
      </c>
      <c r="R1929" s="40">
        <v>2022</v>
      </c>
      <c r="S1929" s="40" t="s">
        <v>2</v>
      </c>
      <c r="T1929" s="40" t="s">
        <v>101</v>
      </c>
      <c r="U1929" s="40" t="s">
        <v>90</v>
      </c>
      <c r="V1929" s="40" t="s">
        <v>91</v>
      </c>
      <c r="W1929" s="40" t="s">
        <v>92</v>
      </c>
      <c r="X1929" s="40" t="s">
        <v>93</v>
      </c>
      <c r="Y1929" s="40" t="s">
        <v>96</v>
      </c>
      <c r="Z1929" s="40">
        <v>188</v>
      </c>
      <c r="AA1929" s="40">
        <v>268.84000000000003</v>
      </c>
    </row>
    <row r="1930" spans="17:27" ht="18" customHeight="1" x14ac:dyDescent="0.25">
      <c r="Q1930" s="40" t="s">
        <v>95</v>
      </c>
      <c r="R1930" s="40">
        <v>2022</v>
      </c>
      <c r="S1930" s="40" t="s">
        <v>2</v>
      </c>
      <c r="T1930" s="40" t="s">
        <v>101</v>
      </c>
      <c r="U1930" s="40" t="s">
        <v>90</v>
      </c>
      <c r="V1930" s="40" t="s">
        <v>91</v>
      </c>
      <c r="W1930" s="40" t="s">
        <v>92</v>
      </c>
      <c r="X1930" s="40" t="s">
        <v>93</v>
      </c>
      <c r="Y1930" s="40" t="s">
        <v>94</v>
      </c>
      <c r="Z1930" s="40">
        <v>206</v>
      </c>
      <c r="AA1930" s="40">
        <v>294.58</v>
      </c>
    </row>
    <row r="1931" spans="17:27" ht="18" customHeight="1" x14ac:dyDescent="0.25">
      <c r="Q1931" s="40" t="s">
        <v>88</v>
      </c>
      <c r="R1931" s="40">
        <v>2022</v>
      </c>
      <c r="S1931" s="40" t="s">
        <v>2</v>
      </c>
      <c r="T1931" s="40" t="s">
        <v>101</v>
      </c>
      <c r="U1931" s="40" t="s">
        <v>90</v>
      </c>
      <c r="V1931" s="40" t="s">
        <v>91</v>
      </c>
      <c r="W1931" s="40" t="s">
        <v>92</v>
      </c>
      <c r="X1931" s="40" t="s">
        <v>93</v>
      </c>
      <c r="Y1931" s="40" t="s">
        <v>94</v>
      </c>
      <c r="Z1931" s="40">
        <v>254</v>
      </c>
      <c r="AA1931" s="40">
        <v>363.22</v>
      </c>
    </row>
    <row r="1932" spans="17:27" ht="18" customHeight="1" x14ac:dyDescent="0.25">
      <c r="Q1932" s="40" t="s">
        <v>98</v>
      </c>
      <c r="R1932" s="40">
        <v>2022</v>
      </c>
      <c r="S1932" s="40" t="s">
        <v>2</v>
      </c>
      <c r="T1932" s="40" t="s">
        <v>101</v>
      </c>
      <c r="U1932" s="40" t="s">
        <v>90</v>
      </c>
      <c r="V1932" s="40" t="s">
        <v>91</v>
      </c>
      <c r="W1932" s="40" t="s">
        <v>92</v>
      </c>
      <c r="X1932" s="40" t="s">
        <v>93</v>
      </c>
      <c r="Y1932" s="40" t="s">
        <v>94</v>
      </c>
      <c r="Z1932" s="40">
        <v>202</v>
      </c>
      <c r="AA1932" s="40">
        <v>288.86</v>
      </c>
    </row>
    <row r="1933" spans="17:27" ht="18" customHeight="1" x14ac:dyDescent="0.25">
      <c r="Q1933" s="40" t="s">
        <v>95</v>
      </c>
      <c r="R1933" s="40">
        <v>2022</v>
      </c>
      <c r="S1933" s="40" t="s">
        <v>2</v>
      </c>
      <c r="T1933" s="40" t="s">
        <v>101</v>
      </c>
      <c r="U1933" s="40" t="s">
        <v>90</v>
      </c>
      <c r="V1933" s="40" t="s">
        <v>91</v>
      </c>
      <c r="W1933" s="40" t="s">
        <v>92</v>
      </c>
      <c r="X1933" s="40" t="s">
        <v>93</v>
      </c>
      <c r="Y1933" s="40" t="s">
        <v>94</v>
      </c>
      <c r="Z1933" s="40">
        <v>196</v>
      </c>
      <c r="AA1933" s="40">
        <v>280.27999999999997</v>
      </c>
    </row>
    <row r="1934" spans="17:27" ht="18" customHeight="1" x14ac:dyDescent="0.25">
      <c r="Q1934" s="40" t="s">
        <v>95</v>
      </c>
      <c r="R1934" s="40">
        <v>2022</v>
      </c>
      <c r="S1934" s="40" t="s">
        <v>2</v>
      </c>
      <c r="T1934" s="40" t="s">
        <v>101</v>
      </c>
      <c r="U1934" s="40" t="s">
        <v>90</v>
      </c>
      <c r="V1934" s="40" t="s">
        <v>91</v>
      </c>
      <c r="W1934" s="40" t="s">
        <v>92</v>
      </c>
      <c r="X1934" s="40" t="s">
        <v>93</v>
      </c>
      <c r="Y1934" s="40" t="s">
        <v>94</v>
      </c>
      <c r="Z1934" s="40">
        <v>190</v>
      </c>
      <c r="AA1934" s="40">
        <v>271.7</v>
      </c>
    </row>
    <row r="1935" spans="17:27" ht="18" customHeight="1" x14ac:dyDescent="0.25">
      <c r="Q1935" s="40" t="s">
        <v>88</v>
      </c>
      <c r="R1935" s="40">
        <v>2022</v>
      </c>
      <c r="S1935" s="40" t="s">
        <v>2</v>
      </c>
      <c r="T1935" s="40" t="s">
        <v>101</v>
      </c>
      <c r="U1935" s="40" t="s">
        <v>90</v>
      </c>
      <c r="V1935" s="40" t="s">
        <v>91</v>
      </c>
      <c r="W1935" s="40" t="s">
        <v>92</v>
      </c>
      <c r="X1935" s="40" t="s">
        <v>93</v>
      </c>
      <c r="Y1935" s="40" t="s">
        <v>94</v>
      </c>
      <c r="Z1935" s="40">
        <v>208</v>
      </c>
      <c r="AA1935" s="40">
        <v>526.24</v>
      </c>
    </row>
    <row r="1936" spans="17:27" ht="18" customHeight="1" x14ac:dyDescent="0.25">
      <c r="Q1936" s="40" t="s">
        <v>95</v>
      </c>
      <c r="R1936" s="40">
        <v>2022</v>
      </c>
      <c r="S1936" s="40" t="s">
        <v>2</v>
      </c>
      <c r="T1936" s="40" t="s">
        <v>101</v>
      </c>
      <c r="U1936" s="40" t="s">
        <v>90</v>
      </c>
      <c r="V1936" s="40" t="s">
        <v>91</v>
      </c>
      <c r="W1936" s="40" t="s">
        <v>92</v>
      </c>
      <c r="X1936" s="40" t="s">
        <v>93</v>
      </c>
      <c r="Y1936" s="40" t="s">
        <v>94</v>
      </c>
      <c r="Z1936" s="40">
        <v>1010</v>
      </c>
      <c r="AA1936" s="40">
        <v>1444.3</v>
      </c>
    </row>
    <row r="1937" spans="17:27" ht="18" customHeight="1" x14ac:dyDescent="0.25">
      <c r="Q1937" s="40" t="s">
        <v>88</v>
      </c>
      <c r="R1937" s="40">
        <v>2022</v>
      </c>
      <c r="S1937" s="40" t="s">
        <v>2</v>
      </c>
      <c r="T1937" s="40" t="s">
        <v>101</v>
      </c>
      <c r="U1937" s="40" t="s">
        <v>90</v>
      </c>
      <c r="V1937" s="40" t="s">
        <v>91</v>
      </c>
      <c r="W1937" s="40" t="s">
        <v>92</v>
      </c>
      <c r="X1937" s="40" t="s">
        <v>93</v>
      </c>
      <c r="Y1937" s="40" t="s">
        <v>94</v>
      </c>
      <c r="Z1937" s="40">
        <v>252</v>
      </c>
      <c r="AA1937" s="40">
        <v>360.36</v>
      </c>
    </row>
    <row r="1938" spans="17:27" ht="18" customHeight="1" x14ac:dyDescent="0.25">
      <c r="Q1938" s="40" t="s">
        <v>95</v>
      </c>
      <c r="R1938" s="40">
        <v>2022</v>
      </c>
      <c r="S1938" s="40" t="s">
        <v>2</v>
      </c>
      <c r="T1938" s="40" t="s">
        <v>101</v>
      </c>
      <c r="U1938" s="40" t="s">
        <v>90</v>
      </c>
      <c r="V1938" s="40" t="s">
        <v>91</v>
      </c>
      <c r="W1938" s="40" t="s">
        <v>92</v>
      </c>
      <c r="X1938" s="40" t="s">
        <v>93</v>
      </c>
      <c r="Y1938" s="40" t="s">
        <v>94</v>
      </c>
      <c r="Z1938" s="40">
        <v>207</v>
      </c>
      <c r="AA1938" s="40">
        <v>296.01</v>
      </c>
    </row>
    <row r="1939" spans="17:27" ht="18" customHeight="1" x14ac:dyDescent="0.25">
      <c r="Q1939" s="40" t="s">
        <v>88</v>
      </c>
      <c r="R1939" s="40">
        <v>2022</v>
      </c>
      <c r="S1939" s="40" t="s">
        <v>2</v>
      </c>
      <c r="T1939" s="40" t="s">
        <v>101</v>
      </c>
      <c r="U1939" s="40" t="s">
        <v>90</v>
      </c>
      <c r="V1939" s="40" t="s">
        <v>91</v>
      </c>
      <c r="W1939" s="40" t="s">
        <v>92</v>
      </c>
      <c r="X1939" s="40" t="s">
        <v>93</v>
      </c>
      <c r="Y1939" s="40" t="s">
        <v>94</v>
      </c>
      <c r="Z1939" s="40">
        <v>255</v>
      </c>
      <c r="AA1939" s="40">
        <v>364.65</v>
      </c>
    </row>
    <row r="1940" spans="17:27" ht="18" customHeight="1" x14ac:dyDescent="0.25">
      <c r="Q1940" s="40" t="s">
        <v>88</v>
      </c>
      <c r="R1940" s="40">
        <v>2022</v>
      </c>
      <c r="S1940" s="40" t="s">
        <v>2</v>
      </c>
      <c r="T1940" s="40" t="s">
        <v>101</v>
      </c>
      <c r="U1940" s="40" t="s">
        <v>90</v>
      </c>
      <c r="V1940" s="40" t="s">
        <v>91</v>
      </c>
      <c r="W1940" s="40" t="s">
        <v>92</v>
      </c>
      <c r="X1940" s="40" t="s">
        <v>93</v>
      </c>
      <c r="Y1940" s="40" t="s">
        <v>94</v>
      </c>
      <c r="Z1940" s="40">
        <v>199</v>
      </c>
      <c r="AA1940" s="40">
        <v>284.57</v>
      </c>
    </row>
    <row r="1941" spans="17:27" ht="18" customHeight="1" x14ac:dyDescent="0.25">
      <c r="Q1941" s="40" t="s">
        <v>95</v>
      </c>
      <c r="R1941" s="40">
        <v>2022</v>
      </c>
      <c r="S1941" s="40" t="s">
        <v>2</v>
      </c>
      <c r="T1941" s="40" t="s">
        <v>101</v>
      </c>
      <c r="U1941" s="40" t="s">
        <v>90</v>
      </c>
      <c r="V1941" s="40" t="s">
        <v>91</v>
      </c>
      <c r="W1941" s="40" t="s">
        <v>92</v>
      </c>
      <c r="X1941" s="40" t="s">
        <v>93</v>
      </c>
      <c r="Y1941" s="40" t="s">
        <v>94</v>
      </c>
      <c r="Z1941" s="40">
        <v>193</v>
      </c>
      <c r="AA1941" s="40">
        <v>275.99</v>
      </c>
    </row>
    <row r="1942" spans="17:27" ht="18" customHeight="1" x14ac:dyDescent="0.25">
      <c r="Q1942" s="40" t="s">
        <v>95</v>
      </c>
      <c r="R1942" s="40">
        <v>2022</v>
      </c>
      <c r="S1942" s="40" t="s">
        <v>2</v>
      </c>
      <c r="T1942" s="40" t="s">
        <v>101</v>
      </c>
      <c r="U1942" s="40" t="s">
        <v>90</v>
      </c>
      <c r="V1942" s="40" t="s">
        <v>91</v>
      </c>
      <c r="W1942" s="40" t="s">
        <v>92</v>
      </c>
      <c r="X1942" s="40" t="s">
        <v>93</v>
      </c>
      <c r="Y1942" s="40" t="s">
        <v>94</v>
      </c>
      <c r="Z1942" s="40">
        <v>187</v>
      </c>
      <c r="AA1942" s="40">
        <v>267.40999999999997</v>
      </c>
    </row>
    <row r="1943" spans="17:27" ht="18" customHeight="1" x14ac:dyDescent="0.25">
      <c r="Q1943" s="40" t="s">
        <v>95</v>
      </c>
      <c r="R1943" s="40">
        <v>2022</v>
      </c>
      <c r="S1943" s="40" t="s">
        <v>2</v>
      </c>
      <c r="T1943" s="40" t="s">
        <v>101</v>
      </c>
      <c r="U1943" s="40" t="s">
        <v>90</v>
      </c>
      <c r="V1943" s="40" t="s">
        <v>91</v>
      </c>
      <c r="W1943" s="40" t="s">
        <v>92</v>
      </c>
      <c r="X1943" s="40" t="s">
        <v>93</v>
      </c>
      <c r="Y1943" s="40" t="s">
        <v>94</v>
      </c>
      <c r="Z1943" s="40">
        <v>791</v>
      </c>
      <c r="AA1943" s="40">
        <v>1131.1300000000001</v>
      </c>
    </row>
    <row r="1944" spans="17:27" ht="18" customHeight="1" x14ac:dyDescent="0.25">
      <c r="Q1944" s="40" t="s">
        <v>95</v>
      </c>
      <c r="R1944" s="40">
        <v>2022</v>
      </c>
      <c r="S1944" s="40" t="s">
        <v>2</v>
      </c>
      <c r="T1944" s="40" t="s">
        <v>101</v>
      </c>
      <c r="U1944" s="40" t="s">
        <v>90</v>
      </c>
      <c r="V1944" s="40" t="s">
        <v>91</v>
      </c>
      <c r="W1944" s="40" t="s">
        <v>92</v>
      </c>
      <c r="X1944" s="40" t="s">
        <v>93</v>
      </c>
      <c r="Y1944" s="40" t="s">
        <v>94</v>
      </c>
      <c r="Z1944" s="40">
        <v>824</v>
      </c>
      <c r="AA1944" s="40">
        <v>1178.32</v>
      </c>
    </row>
    <row r="1945" spans="17:27" ht="18" customHeight="1" x14ac:dyDescent="0.25">
      <c r="Q1945" s="40" t="s">
        <v>98</v>
      </c>
      <c r="R1945" s="40">
        <v>2022</v>
      </c>
      <c r="S1945" s="40" t="s">
        <v>2</v>
      </c>
      <c r="T1945" s="40" t="s">
        <v>101</v>
      </c>
      <c r="U1945" s="40" t="s">
        <v>90</v>
      </c>
      <c r="V1945" s="40" t="s">
        <v>91</v>
      </c>
      <c r="W1945" s="40" t="s">
        <v>92</v>
      </c>
      <c r="X1945" s="40" t="s">
        <v>93</v>
      </c>
      <c r="Y1945" s="40" t="s">
        <v>96</v>
      </c>
      <c r="Z1945" s="40">
        <v>197</v>
      </c>
      <c r="AA1945" s="40">
        <v>281.70999999999998</v>
      </c>
    </row>
    <row r="1946" spans="17:27" ht="18" customHeight="1" x14ac:dyDescent="0.25">
      <c r="Q1946" s="40" t="s">
        <v>97</v>
      </c>
      <c r="R1946" s="40">
        <v>2022</v>
      </c>
      <c r="S1946" s="40" t="s">
        <v>2</v>
      </c>
      <c r="T1946" s="40" t="s">
        <v>101</v>
      </c>
      <c r="U1946" s="40" t="s">
        <v>90</v>
      </c>
      <c r="V1946" s="40" t="s">
        <v>91</v>
      </c>
      <c r="W1946" s="40" t="s">
        <v>92</v>
      </c>
      <c r="X1946" s="40" t="s">
        <v>93</v>
      </c>
      <c r="Y1946" s="40" t="s">
        <v>96</v>
      </c>
      <c r="Z1946" s="40">
        <v>191</v>
      </c>
      <c r="AA1946" s="40">
        <v>273.13</v>
      </c>
    </row>
    <row r="1947" spans="17:27" ht="18" customHeight="1" x14ac:dyDescent="0.25">
      <c r="Q1947" s="40" t="s">
        <v>98</v>
      </c>
      <c r="R1947" s="40">
        <v>2022</v>
      </c>
      <c r="S1947" s="40" t="s">
        <v>2</v>
      </c>
      <c r="T1947" s="40" t="s">
        <v>101</v>
      </c>
      <c r="U1947" s="40" t="s">
        <v>90</v>
      </c>
      <c r="V1947" s="40" t="s">
        <v>91</v>
      </c>
      <c r="W1947" s="40" t="s">
        <v>92</v>
      </c>
      <c r="X1947" s="40" t="s">
        <v>93</v>
      </c>
      <c r="Y1947" s="40" t="s">
        <v>94</v>
      </c>
      <c r="Z1947" s="40">
        <v>209</v>
      </c>
      <c r="AA1947" s="40">
        <v>298.87</v>
      </c>
    </row>
    <row r="1948" spans="17:27" ht="18" customHeight="1" x14ac:dyDescent="0.25">
      <c r="Q1948" s="40" t="s">
        <v>98</v>
      </c>
      <c r="R1948" s="40">
        <v>2022</v>
      </c>
      <c r="S1948" s="40" t="s">
        <v>2</v>
      </c>
      <c r="T1948" s="40" t="s">
        <v>101</v>
      </c>
      <c r="U1948" s="40" t="s">
        <v>90</v>
      </c>
      <c r="V1948" s="40" t="s">
        <v>91</v>
      </c>
      <c r="W1948" s="40" t="s">
        <v>92</v>
      </c>
      <c r="X1948" s="40" t="s">
        <v>93</v>
      </c>
      <c r="Y1948" s="40" t="s">
        <v>94</v>
      </c>
      <c r="Z1948" s="40">
        <v>251</v>
      </c>
      <c r="AA1948" s="40">
        <v>358.93</v>
      </c>
    </row>
    <row r="1949" spans="17:27" ht="18" customHeight="1" x14ac:dyDescent="0.25">
      <c r="Q1949" s="40" t="s">
        <v>88</v>
      </c>
      <c r="R1949" s="40">
        <v>2022</v>
      </c>
      <c r="S1949" s="40" t="s">
        <v>4</v>
      </c>
      <c r="T1949" s="40" t="s">
        <v>101</v>
      </c>
      <c r="U1949" s="40" t="s">
        <v>90</v>
      </c>
      <c r="V1949" s="40" t="s">
        <v>91</v>
      </c>
      <c r="W1949" s="40" t="s">
        <v>92</v>
      </c>
      <c r="X1949" s="40" t="s">
        <v>93</v>
      </c>
      <c r="Y1949" s="40" t="s">
        <v>96</v>
      </c>
      <c r="Z1949" s="40">
        <v>170</v>
      </c>
      <c r="AA1949" s="40">
        <v>243.1</v>
      </c>
    </row>
    <row r="1950" spans="17:27" ht="18" customHeight="1" x14ac:dyDescent="0.25">
      <c r="Q1950" s="40" t="s">
        <v>97</v>
      </c>
      <c r="R1950" s="40">
        <v>2022</v>
      </c>
      <c r="S1950" s="40" t="s">
        <v>4</v>
      </c>
      <c r="T1950" s="40" t="s">
        <v>101</v>
      </c>
      <c r="U1950" s="40" t="s">
        <v>90</v>
      </c>
      <c r="V1950" s="40" t="s">
        <v>91</v>
      </c>
      <c r="W1950" s="40" t="s">
        <v>92</v>
      </c>
      <c r="X1950" s="40" t="s">
        <v>93</v>
      </c>
      <c r="Y1950" s="40" t="s">
        <v>96</v>
      </c>
      <c r="Z1950" s="40">
        <v>164</v>
      </c>
      <c r="AA1950" s="40">
        <v>234.51999999999998</v>
      </c>
    </row>
    <row r="1951" spans="17:27" ht="18" customHeight="1" x14ac:dyDescent="0.25">
      <c r="Q1951" s="40" t="s">
        <v>97</v>
      </c>
      <c r="R1951" s="40">
        <v>2022</v>
      </c>
      <c r="S1951" s="40" t="s">
        <v>4</v>
      </c>
      <c r="T1951" s="40" t="s">
        <v>101</v>
      </c>
      <c r="U1951" s="40" t="s">
        <v>90</v>
      </c>
      <c r="V1951" s="40" t="s">
        <v>91</v>
      </c>
      <c r="W1951" s="40" t="s">
        <v>92</v>
      </c>
      <c r="X1951" s="40" t="s">
        <v>93</v>
      </c>
      <c r="Y1951" s="40" t="s">
        <v>96</v>
      </c>
      <c r="Z1951" s="40">
        <v>158</v>
      </c>
      <c r="AA1951" s="40">
        <v>225.94</v>
      </c>
    </row>
    <row r="1952" spans="17:27" ht="18" customHeight="1" x14ac:dyDescent="0.25">
      <c r="Q1952" s="40" t="s">
        <v>98</v>
      </c>
      <c r="R1952" s="40">
        <v>2022</v>
      </c>
      <c r="S1952" s="40" t="s">
        <v>4</v>
      </c>
      <c r="T1952" s="40" t="s">
        <v>101</v>
      </c>
      <c r="U1952" s="40" t="s">
        <v>90</v>
      </c>
      <c r="V1952" s="40" t="s">
        <v>91</v>
      </c>
      <c r="W1952" s="40" t="s">
        <v>92</v>
      </c>
      <c r="X1952" s="40" t="s">
        <v>93</v>
      </c>
      <c r="Y1952" s="40" t="s">
        <v>94</v>
      </c>
      <c r="Z1952" s="40">
        <v>194</v>
      </c>
      <c r="AA1952" s="40">
        <v>277.42</v>
      </c>
    </row>
    <row r="1953" spans="17:27" ht="18" customHeight="1" x14ac:dyDescent="0.25">
      <c r="Q1953" s="40" t="s">
        <v>97</v>
      </c>
      <c r="R1953" s="40">
        <v>2022</v>
      </c>
      <c r="S1953" s="40" t="s">
        <v>4</v>
      </c>
      <c r="T1953" s="40" t="s">
        <v>101</v>
      </c>
      <c r="U1953" s="40" t="s">
        <v>90</v>
      </c>
      <c r="V1953" s="40" t="s">
        <v>91</v>
      </c>
      <c r="W1953" s="40" t="s">
        <v>92</v>
      </c>
      <c r="X1953" s="40" t="s">
        <v>93</v>
      </c>
      <c r="Y1953" s="40" t="s">
        <v>94</v>
      </c>
      <c r="Z1953" s="40">
        <v>242</v>
      </c>
      <c r="AA1953" s="40">
        <v>346.06</v>
      </c>
    </row>
    <row r="1954" spans="17:27" ht="18" customHeight="1" x14ac:dyDescent="0.25">
      <c r="Q1954" s="40" t="s">
        <v>97</v>
      </c>
      <c r="R1954" s="40">
        <v>2022</v>
      </c>
      <c r="S1954" s="40" t="s">
        <v>4</v>
      </c>
      <c r="T1954" s="40" t="s">
        <v>101</v>
      </c>
      <c r="U1954" s="40" t="s">
        <v>90</v>
      </c>
      <c r="V1954" s="40" t="s">
        <v>91</v>
      </c>
      <c r="W1954" s="40" t="s">
        <v>92</v>
      </c>
      <c r="X1954" s="40" t="s">
        <v>93</v>
      </c>
      <c r="Y1954" s="40" t="s">
        <v>94</v>
      </c>
      <c r="Z1954" s="40">
        <v>166</v>
      </c>
      <c r="AA1954" s="40">
        <v>237.38</v>
      </c>
    </row>
    <row r="1955" spans="17:27" ht="18" customHeight="1" x14ac:dyDescent="0.25">
      <c r="Q1955" s="40" t="s">
        <v>95</v>
      </c>
      <c r="R1955" s="40">
        <v>2022</v>
      </c>
      <c r="S1955" s="40" t="s">
        <v>4</v>
      </c>
      <c r="T1955" s="40" t="s">
        <v>101</v>
      </c>
      <c r="U1955" s="40" t="s">
        <v>90</v>
      </c>
      <c r="V1955" s="40" t="s">
        <v>91</v>
      </c>
      <c r="W1955" s="40" t="s">
        <v>92</v>
      </c>
      <c r="X1955" s="40" t="s">
        <v>93</v>
      </c>
      <c r="Y1955" s="40" t="s">
        <v>94</v>
      </c>
      <c r="Z1955" s="40">
        <v>160</v>
      </c>
      <c r="AA1955" s="40">
        <v>228.8</v>
      </c>
    </row>
    <row r="1956" spans="17:27" ht="18" customHeight="1" x14ac:dyDescent="0.25">
      <c r="Q1956" s="40" t="s">
        <v>88</v>
      </c>
      <c r="R1956" s="40">
        <v>2022</v>
      </c>
      <c r="S1956" s="40" t="s">
        <v>4</v>
      </c>
      <c r="T1956" s="40" t="s">
        <v>101</v>
      </c>
      <c r="U1956" s="40" t="s">
        <v>90</v>
      </c>
      <c r="V1956" s="40" t="s">
        <v>91</v>
      </c>
      <c r="W1956" s="40" t="s">
        <v>92</v>
      </c>
      <c r="X1956" s="40" t="s">
        <v>93</v>
      </c>
      <c r="Y1956" s="40" t="s">
        <v>94</v>
      </c>
      <c r="Z1956" s="40">
        <v>196</v>
      </c>
      <c r="AA1956" s="40">
        <v>526.24</v>
      </c>
    </row>
    <row r="1957" spans="17:27" ht="18" customHeight="1" x14ac:dyDescent="0.25">
      <c r="Q1957" s="40" t="s">
        <v>97</v>
      </c>
      <c r="R1957" s="40">
        <v>2022</v>
      </c>
      <c r="S1957" s="40" t="s">
        <v>4</v>
      </c>
      <c r="T1957" s="40" t="s">
        <v>101</v>
      </c>
      <c r="U1957" s="40" t="s">
        <v>90</v>
      </c>
      <c r="V1957" s="40" t="s">
        <v>91</v>
      </c>
      <c r="W1957" s="40" t="s">
        <v>92</v>
      </c>
      <c r="X1957" s="40" t="s">
        <v>93</v>
      </c>
      <c r="Y1957" s="40" t="s">
        <v>94</v>
      </c>
      <c r="Z1957" s="40">
        <v>244</v>
      </c>
      <c r="AA1957" s="40">
        <v>526.24</v>
      </c>
    </row>
    <row r="1958" spans="17:27" ht="18" customHeight="1" x14ac:dyDescent="0.25">
      <c r="Q1958" s="40" t="s">
        <v>97</v>
      </c>
      <c r="R1958" s="40">
        <v>2022</v>
      </c>
      <c r="S1958" s="40" t="s">
        <v>4</v>
      </c>
      <c r="T1958" s="40" t="s">
        <v>101</v>
      </c>
      <c r="U1958" s="40" t="s">
        <v>90</v>
      </c>
      <c r="V1958" s="40" t="s">
        <v>91</v>
      </c>
      <c r="W1958" s="40" t="s">
        <v>92</v>
      </c>
      <c r="X1958" s="40" t="s">
        <v>93</v>
      </c>
      <c r="Y1958" s="40" t="s">
        <v>94</v>
      </c>
      <c r="Z1958" s="40">
        <v>1011</v>
      </c>
      <c r="AA1958" s="40">
        <v>1445.73</v>
      </c>
    </row>
    <row r="1959" spans="17:27" ht="18" customHeight="1" x14ac:dyDescent="0.25">
      <c r="Q1959" s="40" t="s">
        <v>97</v>
      </c>
      <c r="R1959" s="40">
        <v>2022</v>
      </c>
      <c r="S1959" s="40" t="s">
        <v>4</v>
      </c>
      <c r="T1959" s="40" t="s">
        <v>101</v>
      </c>
      <c r="U1959" s="40" t="s">
        <v>90</v>
      </c>
      <c r="V1959" s="40" t="s">
        <v>91</v>
      </c>
      <c r="W1959" s="40" t="s">
        <v>92</v>
      </c>
      <c r="X1959" s="40" t="s">
        <v>93</v>
      </c>
      <c r="Y1959" s="40" t="s">
        <v>94</v>
      </c>
      <c r="Z1959" s="40">
        <v>240</v>
      </c>
      <c r="AA1959" s="40">
        <v>343.2</v>
      </c>
    </row>
    <row r="1960" spans="17:27" ht="18" customHeight="1" x14ac:dyDescent="0.25">
      <c r="Q1960" s="40" t="s">
        <v>95</v>
      </c>
      <c r="R1960" s="40">
        <v>2022</v>
      </c>
      <c r="S1960" s="40" t="s">
        <v>4</v>
      </c>
      <c r="T1960" s="40" t="s">
        <v>101</v>
      </c>
      <c r="U1960" s="40" t="s">
        <v>90</v>
      </c>
      <c r="V1960" s="40" t="s">
        <v>91</v>
      </c>
      <c r="W1960" s="40" t="s">
        <v>92</v>
      </c>
      <c r="X1960" s="40" t="s">
        <v>93</v>
      </c>
      <c r="Y1960" s="40" t="s">
        <v>94</v>
      </c>
      <c r="Z1960" s="40">
        <v>195</v>
      </c>
      <c r="AA1960" s="40">
        <v>278.85000000000002</v>
      </c>
    </row>
    <row r="1961" spans="17:27" ht="18" customHeight="1" x14ac:dyDescent="0.25">
      <c r="Q1961" s="40" t="s">
        <v>95</v>
      </c>
      <c r="R1961" s="40">
        <v>2022</v>
      </c>
      <c r="S1961" s="40" t="s">
        <v>4</v>
      </c>
      <c r="T1961" s="40" t="s">
        <v>101</v>
      </c>
      <c r="U1961" s="40" t="s">
        <v>90</v>
      </c>
      <c r="V1961" s="40" t="s">
        <v>91</v>
      </c>
      <c r="W1961" s="40" t="s">
        <v>92</v>
      </c>
      <c r="X1961" s="40" t="s">
        <v>93</v>
      </c>
      <c r="Y1961" s="40" t="s">
        <v>94</v>
      </c>
      <c r="Z1961" s="40">
        <v>243</v>
      </c>
      <c r="AA1961" s="40">
        <v>347.49</v>
      </c>
    </row>
    <row r="1962" spans="17:27" ht="18" customHeight="1" x14ac:dyDescent="0.25">
      <c r="Q1962" s="40" t="s">
        <v>97</v>
      </c>
      <c r="R1962" s="40">
        <v>2022</v>
      </c>
      <c r="S1962" s="40" t="s">
        <v>4</v>
      </c>
      <c r="T1962" s="40" t="s">
        <v>101</v>
      </c>
      <c r="U1962" s="40" t="s">
        <v>90</v>
      </c>
      <c r="V1962" s="40" t="s">
        <v>91</v>
      </c>
      <c r="W1962" s="40" t="s">
        <v>92</v>
      </c>
      <c r="X1962" s="40" t="s">
        <v>93</v>
      </c>
      <c r="Y1962" s="40" t="s">
        <v>94</v>
      </c>
      <c r="Z1962" s="40">
        <v>169</v>
      </c>
      <c r="AA1962" s="40">
        <v>241.67000000000002</v>
      </c>
    </row>
    <row r="1963" spans="17:27" ht="18" customHeight="1" x14ac:dyDescent="0.25">
      <c r="Q1963" s="40" t="s">
        <v>88</v>
      </c>
      <c r="R1963" s="40">
        <v>2022</v>
      </c>
      <c r="S1963" s="40" t="s">
        <v>4</v>
      </c>
      <c r="T1963" s="40" t="s">
        <v>101</v>
      </c>
      <c r="U1963" s="40" t="s">
        <v>90</v>
      </c>
      <c r="V1963" s="40" t="s">
        <v>91</v>
      </c>
      <c r="W1963" s="40" t="s">
        <v>92</v>
      </c>
      <c r="X1963" s="40" t="s">
        <v>93</v>
      </c>
      <c r="Y1963" s="40" t="s">
        <v>94</v>
      </c>
      <c r="Z1963" s="40">
        <v>163</v>
      </c>
      <c r="AA1963" s="40">
        <v>233.09</v>
      </c>
    </row>
    <row r="1964" spans="17:27" ht="18" customHeight="1" x14ac:dyDescent="0.25">
      <c r="Q1964" s="40" t="s">
        <v>98</v>
      </c>
      <c r="R1964" s="40">
        <v>2022</v>
      </c>
      <c r="S1964" s="40" t="s">
        <v>4</v>
      </c>
      <c r="T1964" s="40" t="s">
        <v>101</v>
      </c>
      <c r="U1964" s="40" t="s">
        <v>90</v>
      </c>
      <c r="V1964" s="40" t="s">
        <v>91</v>
      </c>
      <c r="W1964" s="40" t="s">
        <v>92</v>
      </c>
      <c r="X1964" s="40" t="s">
        <v>93</v>
      </c>
      <c r="Y1964" s="40" t="s">
        <v>94</v>
      </c>
      <c r="Z1964" s="40">
        <v>157</v>
      </c>
      <c r="AA1964" s="40">
        <v>224.51</v>
      </c>
    </row>
    <row r="1965" spans="17:27" ht="18" customHeight="1" x14ac:dyDescent="0.25">
      <c r="Q1965" s="40" t="s">
        <v>95</v>
      </c>
      <c r="R1965" s="40">
        <v>2022</v>
      </c>
      <c r="S1965" s="40" t="s">
        <v>4</v>
      </c>
      <c r="T1965" s="40" t="s">
        <v>101</v>
      </c>
      <c r="U1965" s="40" t="s">
        <v>90</v>
      </c>
      <c r="V1965" s="40" t="s">
        <v>91</v>
      </c>
      <c r="W1965" s="40" t="s">
        <v>92</v>
      </c>
      <c r="X1965" s="40" t="s">
        <v>93</v>
      </c>
      <c r="Y1965" s="40" t="s">
        <v>94</v>
      </c>
      <c r="Z1965" s="40">
        <v>826</v>
      </c>
      <c r="AA1965" s="40">
        <v>1181.18</v>
      </c>
    </row>
    <row r="1966" spans="17:27" ht="18" customHeight="1" x14ac:dyDescent="0.25">
      <c r="Q1966" s="40" t="s">
        <v>95</v>
      </c>
      <c r="R1966" s="40">
        <v>2022</v>
      </c>
      <c r="S1966" s="40" t="s">
        <v>4</v>
      </c>
      <c r="T1966" s="40" t="s">
        <v>101</v>
      </c>
      <c r="U1966" s="40" t="s">
        <v>90</v>
      </c>
      <c r="V1966" s="40" t="s">
        <v>91</v>
      </c>
      <c r="W1966" s="40" t="s">
        <v>92</v>
      </c>
      <c r="X1966" s="40" t="s">
        <v>93</v>
      </c>
      <c r="Y1966" s="40" t="s">
        <v>96</v>
      </c>
      <c r="Z1966" s="40">
        <v>167</v>
      </c>
      <c r="AA1966" s="40">
        <v>238.81</v>
      </c>
    </row>
    <row r="1967" spans="17:27" ht="18" customHeight="1" x14ac:dyDescent="0.25">
      <c r="Q1967" s="40" t="s">
        <v>95</v>
      </c>
      <c r="R1967" s="40">
        <v>2022</v>
      </c>
      <c r="S1967" s="40" t="s">
        <v>4</v>
      </c>
      <c r="T1967" s="40" t="s">
        <v>101</v>
      </c>
      <c r="U1967" s="40" t="s">
        <v>90</v>
      </c>
      <c r="V1967" s="40" t="s">
        <v>91</v>
      </c>
      <c r="W1967" s="40" t="s">
        <v>92</v>
      </c>
      <c r="X1967" s="40" t="s">
        <v>93</v>
      </c>
      <c r="Y1967" s="40" t="s">
        <v>96</v>
      </c>
      <c r="Z1967" s="40">
        <v>161</v>
      </c>
      <c r="AA1967" s="40">
        <v>230.23000000000002</v>
      </c>
    </row>
    <row r="1968" spans="17:27" ht="18" customHeight="1" x14ac:dyDescent="0.25">
      <c r="Q1968" s="40" t="s">
        <v>95</v>
      </c>
      <c r="R1968" s="40">
        <v>2022</v>
      </c>
      <c r="S1968" s="40" t="s">
        <v>4</v>
      </c>
      <c r="T1968" s="40" t="s">
        <v>101</v>
      </c>
      <c r="U1968" s="40" t="s">
        <v>90</v>
      </c>
      <c r="V1968" s="40" t="s">
        <v>91</v>
      </c>
      <c r="W1968" s="40" t="s">
        <v>92</v>
      </c>
      <c r="X1968" s="40" t="s">
        <v>93</v>
      </c>
      <c r="Y1968" s="40" t="s">
        <v>96</v>
      </c>
      <c r="Z1968" s="40">
        <v>155</v>
      </c>
      <c r="AA1968" s="40">
        <v>221.65</v>
      </c>
    </row>
    <row r="1969" spans="17:27" ht="18" customHeight="1" x14ac:dyDescent="0.25">
      <c r="Q1969" s="40" t="s">
        <v>97</v>
      </c>
      <c r="R1969" s="40">
        <v>2022</v>
      </c>
      <c r="S1969" s="40" t="s">
        <v>4</v>
      </c>
      <c r="T1969" s="40" t="s">
        <v>101</v>
      </c>
      <c r="U1969" s="40" t="s">
        <v>90</v>
      </c>
      <c r="V1969" s="40" t="s">
        <v>91</v>
      </c>
      <c r="W1969" s="40" t="s">
        <v>92</v>
      </c>
      <c r="X1969" s="40" t="s">
        <v>93</v>
      </c>
      <c r="Y1969" s="40" t="s">
        <v>94</v>
      </c>
      <c r="Z1969" s="40">
        <v>197</v>
      </c>
      <c r="AA1969" s="40">
        <v>281.70999999999998</v>
      </c>
    </row>
    <row r="1970" spans="17:27" ht="18" customHeight="1" x14ac:dyDescent="0.25">
      <c r="Q1970" s="40" t="s">
        <v>88</v>
      </c>
      <c r="R1970" s="40">
        <v>2022</v>
      </c>
      <c r="S1970" s="40" t="s">
        <v>4</v>
      </c>
      <c r="T1970" s="40" t="s">
        <v>101</v>
      </c>
      <c r="U1970" s="40" t="s">
        <v>90</v>
      </c>
      <c r="V1970" s="40" t="s">
        <v>91</v>
      </c>
      <c r="W1970" s="40" t="s">
        <v>92</v>
      </c>
      <c r="X1970" s="40" t="s">
        <v>93</v>
      </c>
      <c r="Y1970" s="40" t="s">
        <v>94</v>
      </c>
      <c r="Z1970" s="40">
        <v>245</v>
      </c>
      <c r="AA1970" s="40">
        <v>350.35</v>
      </c>
    </row>
    <row r="1971" spans="17:27" ht="18" customHeight="1" x14ac:dyDescent="0.25">
      <c r="Q1971" s="40" t="s">
        <v>95</v>
      </c>
      <c r="R1971" s="40">
        <v>2022</v>
      </c>
      <c r="S1971" s="40" t="s">
        <v>10</v>
      </c>
      <c r="T1971" s="40" t="s">
        <v>101</v>
      </c>
      <c r="U1971" s="40" t="s">
        <v>90</v>
      </c>
      <c r="V1971" s="40" t="s">
        <v>91</v>
      </c>
      <c r="W1971" s="40" t="s">
        <v>92</v>
      </c>
      <c r="X1971" s="40" t="s">
        <v>93</v>
      </c>
      <c r="Y1971" s="40" t="s">
        <v>96</v>
      </c>
      <c r="Z1971" s="40">
        <v>320</v>
      </c>
      <c r="AA1971" s="40">
        <v>457.6</v>
      </c>
    </row>
    <row r="1972" spans="17:27" ht="18" customHeight="1" x14ac:dyDescent="0.25">
      <c r="Q1972" s="40" t="s">
        <v>88</v>
      </c>
      <c r="R1972" s="40">
        <v>2022</v>
      </c>
      <c r="S1972" s="40" t="s">
        <v>10</v>
      </c>
      <c r="T1972" s="40" t="s">
        <v>101</v>
      </c>
      <c r="U1972" s="40" t="s">
        <v>90</v>
      </c>
      <c r="V1972" s="40" t="s">
        <v>91</v>
      </c>
      <c r="W1972" s="40" t="s">
        <v>92</v>
      </c>
      <c r="X1972" s="40" t="s">
        <v>93</v>
      </c>
      <c r="Y1972" s="40" t="s">
        <v>96</v>
      </c>
      <c r="Z1972" s="40">
        <v>314</v>
      </c>
      <c r="AA1972" s="40">
        <v>449.02</v>
      </c>
    </row>
    <row r="1973" spans="17:27" ht="18" customHeight="1" x14ac:dyDescent="0.25">
      <c r="Q1973" s="40" t="s">
        <v>97</v>
      </c>
      <c r="R1973" s="40">
        <v>2022</v>
      </c>
      <c r="S1973" s="40" t="s">
        <v>10</v>
      </c>
      <c r="T1973" s="40" t="s">
        <v>101</v>
      </c>
      <c r="U1973" s="40" t="s">
        <v>90</v>
      </c>
      <c r="V1973" s="40" t="s">
        <v>91</v>
      </c>
      <c r="W1973" s="40" t="s">
        <v>92</v>
      </c>
      <c r="X1973" s="40" t="s">
        <v>93</v>
      </c>
      <c r="Y1973" s="40" t="s">
        <v>96</v>
      </c>
      <c r="Z1973" s="40">
        <v>308</v>
      </c>
      <c r="AA1973" s="40">
        <v>440.44</v>
      </c>
    </row>
    <row r="1974" spans="17:27" ht="18" customHeight="1" x14ac:dyDescent="0.25">
      <c r="Q1974" s="40" t="s">
        <v>88</v>
      </c>
      <c r="R1974" s="40">
        <v>2022</v>
      </c>
      <c r="S1974" s="40" t="s">
        <v>10</v>
      </c>
      <c r="T1974" s="40" t="s">
        <v>101</v>
      </c>
      <c r="U1974" s="40" t="s">
        <v>90</v>
      </c>
      <c r="V1974" s="40" t="s">
        <v>91</v>
      </c>
      <c r="W1974" s="40" t="s">
        <v>92</v>
      </c>
      <c r="X1974" s="40" t="s">
        <v>93</v>
      </c>
      <c r="Y1974" s="40" t="s">
        <v>94</v>
      </c>
      <c r="Z1974" s="40">
        <v>236</v>
      </c>
      <c r="AA1974" s="40">
        <v>337.48</v>
      </c>
    </row>
    <row r="1975" spans="17:27" ht="18" customHeight="1" x14ac:dyDescent="0.25">
      <c r="Q1975" s="40" t="s">
        <v>95</v>
      </c>
      <c r="R1975" s="40">
        <v>2022</v>
      </c>
      <c r="S1975" s="40" t="s">
        <v>10</v>
      </c>
      <c r="T1975" s="40" t="s">
        <v>101</v>
      </c>
      <c r="U1975" s="40" t="s">
        <v>90</v>
      </c>
      <c r="V1975" s="40" t="s">
        <v>91</v>
      </c>
      <c r="W1975" s="40" t="s">
        <v>92</v>
      </c>
      <c r="X1975" s="40" t="s">
        <v>93</v>
      </c>
      <c r="Y1975" s="40" t="s">
        <v>94</v>
      </c>
      <c r="Z1975" s="40">
        <v>164</v>
      </c>
      <c r="AA1975" s="40">
        <v>234.51999999999998</v>
      </c>
    </row>
    <row r="1976" spans="17:27" ht="18" customHeight="1" x14ac:dyDescent="0.25">
      <c r="Q1976" s="40" t="s">
        <v>88</v>
      </c>
      <c r="R1976" s="40">
        <v>2022</v>
      </c>
      <c r="S1976" s="40" t="s">
        <v>10</v>
      </c>
      <c r="T1976" s="40" t="s">
        <v>101</v>
      </c>
      <c r="U1976" s="40" t="s">
        <v>90</v>
      </c>
      <c r="V1976" s="40" t="s">
        <v>91</v>
      </c>
      <c r="W1976" s="40" t="s">
        <v>92</v>
      </c>
      <c r="X1976" s="40" t="s">
        <v>93</v>
      </c>
      <c r="Y1976" s="40" t="s">
        <v>94</v>
      </c>
      <c r="Z1976" s="40">
        <v>212</v>
      </c>
      <c r="AA1976" s="40">
        <v>303.15999999999997</v>
      </c>
    </row>
    <row r="1977" spans="17:27" ht="18" customHeight="1" x14ac:dyDescent="0.25">
      <c r="Q1977" s="40" t="s">
        <v>95</v>
      </c>
      <c r="R1977" s="40">
        <v>2022</v>
      </c>
      <c r="S1977" s="40" t="s">
        <v>10</v>
      </c>
      <c r="T1977" s="40" t="s">
        <v>101</v>
      </c>
      <c r="U1977" s="40" t="s">
        <v>90</v>
      </c>
      <c r="V1977" s="40" t="s">
        <v>91</v>
      </c>
      <c r="W1977" s="40" t="s">
        <v>92</v>
      </c>
      <c r="X1977" s="40" t="s">
        <v>93</v>
      </c>
      <c r="Y1977" s="40" t="s">
        <v>94</v>
      </c>
      <c r="Z1977" s="40">
        <v>316</v>
      </c>
      <c r="AA1977" s="40">
        <v>451.88</v>
      </c>
    </row>
    <row r="1978" spans="17:27" ht="18" customHeight="1" x14ac:dyDescent="0.25">
      <c r="Q1978" s="40" t="s">
        <v>88</v>
      </c>
      <c r="R1978" s="40">
        <v>2022</v>
      </c>
      <c r="S1978" s="40" t="s">
        <v>10</v>
      </c>
      <c r="T1978" s="40" t="s">
        <v>101</v>
      </c>
      <c r="U1978" s="40" t="s">
        <v>90</v>
      </c>
      <c r="V1978" s="40" t="s">
        <v>91</v>
      </c>
      <c r="W1978" s="40" t="s">
        <v>92</v>
      </c>
      <c r="X1978" s="40" t="s">
        <v>93</v>
      </c>
      <c r="Y1978" s="40" t="s">
        <v>94</v>
      </c>
      <c r="Z1978" s="40">
        <v>310</v>
      </c>
      <c r="AA1978" s="40">
        <v>443.3</v>
      </c>
    </row>
    <row r="1979" spans="17:27" ht="18" customHeight="1" x14ac:dyDescent="0.25">
      <c r="Q1979" s="40" t="s">
        <v>95</v>
      </c>
      <c r="R1979" s="40">
        <v>2022</v>
      </c>
      <c r="S1979" s="40" t="s">
        <v>10</v>
      </c>
      <c r="T1979" s="40" t="s">
        <v>101</v>
      </c>
      <c r="U1979" s="40" t="s">
        <v>90</v>
      </c>
      <c r="V1979" s="40" t="s">
        <v>91</v>
      </c>
      <c r="W1979" s="40" t="s">
        <v>92</v>
      </c>
      <c r="X1979" s="40" t="s">
        <v>93</v>
      </c>
      <c r="Y1979" s="40" t="s">
        <v>94</v>
      </c>
      <c r="Z1979" s="40">
        <v>238</v>
      </c>
      <c r="AA1979" s="40">
        <v>526.24</v>
      </c>
    </row>
    <row r="1980" spans="17:27" ht="18" customHeight="1" x14ac:dyDescent="0.25">
      <c r="Q1980" s="40" t="s">
        <v>95</v>
      </c>
      <c r="R1980" s="40">
        <v>2022</v>
      </c>
      <c r="S1980" s="40" t="s">
        <v>10</v>
      </c>
      <c r="T1980" s="40" t="s">
        <v>101</v>
      </c>
      <c r="U1980" s="40" t="s">
        <v>90</v>
      </c>
      <c r="V1980" s="40" t="s">
        <v>91</v>
      </c>
      <c r="W1980" s="40" t="s">
        <v>92</v>
      </c>
      <c r="X1980" s="40" t="s">
        <v>93</v>
      </c>
      <c r="Y1980" s="40" t="s">
        <v>94</v>
      </c>
      <c r="Z1980" s="40">
        <v>166</v>
      </c>
      <c r="AA1980" s="40">
        <v>526.24</v>
      </c>
    </row>
    <row r="1981" spans="17:27" ht="18" customHeight="1" x14ac:dyDescent="0.25">
      <c r="Q1981" s="40" t="s">
        <v>88</v>
      </c>
      <c r="R1981" s="40">
        <v>2022</v>
      </c>
      <c r="S1981" s="40" t="s">
        <v>10</v>
      </c>
      <c r="T1981" s="40" t="s">
        <v>101</v>
      </c>
      <c r="U1981" s="40" t="s">
        <v>90</v>
      </c>
      <c r="V1981" s="40" t="s">
        <v>91</v>
      </c>
      <c r="W1981" s="40" t="s">
        <v>92</v>
      </c>
      <c r="X1981" s="40" t="s">
        <v>93</v>
      </c>
      <c r="Y1981" s="40" t="s">
        <v>94</v>
      </c>
      <c r="Z1981" s="40">
        <v>208</v>
      </c>
      <c r="AA1981" s="40">
        <v>526.24</v>
      </c>
    </row>
    <row r="1982" spans="17:27" ht="18" customHeight="1" x14ac:dyDescent="0.25">
      <c r="Q1982" s="40" t="s">
        <v>97</v>
      </c>
      <c r="R1982" s="40">
        <v>2022</v>
      </c>
      <c r="S1982" s="40" t="s">
        <v>10</v>
      </c>
      <c r="T1982" s="40" t="s">
        <v>101</v>
      </c>
      <c r="U1982" s="40" t="s">
        <v>90</v>
      </c>
      <c r="V1982" s="40" t="s">
        <v>91</v>
      </c>
      <c r="W1982" s="40" t="s">
        <v>92</v>
      </c>
      <c r="X1982" s="40" t="s">
        <v>93</v>
      </c>
      <c r="Y1982" s="40" t="s">
        <v>94</v>
      </c>
      <c r="Z1982" s="40">
        <v>963</v>
      </c>
      <c r="AA1982" s="40">
        <v>1377.09</v>
      </c>
    </row>
    <row r="1983" spans="17:27" ht="18" customHeight="1" x14ac:dyDescent="0.25">
      <c r="Q1983" s="40" t="s">
        <v>88</v>
      </c>
      <c r="R1983" s="40">
        <v>2022</v>
      </c>
      <c r="S1983" s="40" t="s">
        <v>10</v>
      </c>
      <c r="T1983" s="40" t="s">
        <v>101</v>
      </c>
      <c r="U1983" s="40" t="s">
        <v>90</v>
      </c>
      <c r="V1983" s="40" t="s">
        <v>91</v>
      </c>
      <c r="W1983" s="40" t="s">
        <v>92</v>
      </c>
      <c r="X1983" s="40" t="s">
        <v>93</v>
      </c>
      <c r="Y1983" s="40" t="s">
        <v>94</v>
      </c>
      <c r="Z1983" s="40">
        <v>1017</v>
      </c>
      <c r="AA1983" s="40">
        <v>1454.31</v>
      </c>
    </row>
    <row r="1984" spans="17:27" ht="18" customHeight="1" x14ac:dyDescent="0.25">
      <c r="Q1984" s="40" t="s">
        <v>88</v>
      </c>
      <c r="R1984" s="40">
        <v>2022</v>
      </c>
      <c r="S1984" s="40" t="s">
        <v>10</v>
      </c>
      <c r="T1984" s="40" t="s">
        <v>101</v>
      </c>
      <c r="U1984" s="40" t="s">
        <v>90</v>
      </c>
      <c r="V1984" s="40" t="s">
        <v>91</v>
      </c>
      <c r="W1984" s="40" t="s">
        <v>92</v>
      </c>
      <c r="X1984" s="40" t="s">
        <v>93</v>
      </c>
      <c r="Y1984" s="40" t="s">
        <v>94</v>
      </c>
      <c r="Z1984" s="40">
        <v>210</v>
      </c>
      <c r="AA1984" s="40">
        <v>300.3</v>
      </c>
    </row>
    <row r="1985" spans="17:27" ht="18" customHeight="1" x14ac:dyDescent="0.25">
      <c r="Q1985" s="40" t="s">
        <v>88</v>
      </c>
      <c r="R1985" s="40">
        <v>2022</v>
      </c>
      <c r="S1985" s="40" t="s">
        <v>10</v>
      </c>
      <c r="T1985" s="40" t="s">
        <v>101</v>
      </c>
      <c r="U1985" s="40" t="s">
        <v>90</v>
      </c>
      <c r="V1985" s="40" t="s">
        <v>91</v>
      </c>
      <c r="W1985" s="40" t="s">
        <v>92</v>
      </c>
      <c r="X1985" s="40" t="s">
        <v>93</v>
      </c>
      <c r="Y1985" s="40" t="s">
        <v>94</v>
      </c>
      <c r="Z1985" s="40">
        <v>237</v>
      </c>
      <c r="AA1985" s="40">
        <v>338.90999999999997</v>
      </c>
    </row>
    <row r="1986" spans="17:27" ht="18" customHeight="1" x14ac:dyDescent="0.25">
      <c r="Q1986" s="40" t="s">
        <v>95</v>
      </c>
      <c r="R1986" s="40">
        <v>2022</v>
      </c>
      <c r="S1986" s="40" t="s">
        <v>10</v>
      </c>
      <c r="T1986" s="40" t="s">
        <v>101</v>
      </c>
      <c r="U1986" s="40" t="s">
        <v>90</v>
      </c>
      <c r="V1986" s="40" t="s">
        <v>91</v>
      </c>
      <c r="W1986" s="40" t="s">
        <v>92</v>
      </c>
      <c r="X1986" s="40" t="s">
        <v>93</v>
      </c>
      <c r="Y1986" s="40" t="s">
        <v>94</v>
      </c>
      <c r="Z1986" s="40">
        <v>165</v>
      </c>
      <c r="AA1986" s="40">
        <v>235.95</v>
      </c>
    </row>
    <row r="1987" spans="17:27" ht="18" customHeight="1" x14ac:dyDescent="0.25">
      <c r="Q1987" s="40" t="s">
        <v>97</v>
      </c>
      <c r="R1987" s="40">
        <v>2022</v>
      </c>
      <c r="S1987" s="40" t="s">
        <v>10</v>
      </c>
      <c r="T1987" s="40" t="s">
        <v>101</v>
      </c>
      <c r="U1987" s="40" t="s">
        <v>90</v>
      </c>
      <c r="V1987" s="40" t="s">
        <v>91</v>
      </c>
      <c r="W1987" s="40" t="s">
        <v>92</v>
      </c>
      <c r="X1987" s="40" t="s">
        <v>93</v>
      </c>
      <c r="Y1987" s="40" t="s">
        <v>94</v>
      </c>
      <c r="Z1987" s="40">
        <v>213</v>
      </c>
      <c r="AA1987" s="40">
        <v>304.59000000000003</v>
      </c>
    </row>
    <row r="1988" spans="17:27" ht="18" customHeight="1" x14ac:dyDescent="0.25">
      <c r="Q1988" s="40" t="s">
        <v>95</v>
      </c>
      <c r="R1988" s="40">
        <v>2022</v>
      </c>
      <c r="S1988" s="40" t="s">
        <v>10</v>
      </c>
      <c r="T1988" s="40" t="s">
        <v>101</v>
      </c>
      <c r="U1988" s="40" t="s">
        <v>90</v>
      </c>
      <c r="V1988" s="40" t="s">
        <v>91</v>
      </c>
      <c r="W1988" s="40" t="s">
        <v>92</v>
      </c>
      <c r="X1988" s="40" t="s">
        <v>93</v>
      </c>
      <c r="Y1988" s="40" t="s">
        <v>94</v>
      </c>
      <c r="Z1988" s="40">
        <v>319</v>
      </c>
      <c r="AA1988" s="40">
        <v>456.16999999999996</v>
      </c>
    </row>
    <row r="1989" spans="17:27" ht="18" customHeight="1" x14ac:dyDescent="0.25">
      <c r="Q1989" s="40" t="s">
        <v>95</v>
      </c>
      <c r="R1989" s="40">
        <v>2022</v>
      </c>
      <c r="S1989" s="40" t="s">
        <v>10</v>
      </c>
      <c r="T1989" s="40" t="s">
        <v>101</v>
      </c>
      <c r="U1989" s="40" t="s">
        <v>90</v>
      </c>
      <c r="V1989" s="40" t="s">
        <v>91</v>
      </c>
      <c r="W1989" s="40" t="s">
        <v>92</v>
      </c>
      <c r="X1989" s="40" t="s">
        <v>93</v>
      </c>
      <c r="Y1989" s="40" t="s">
        <v>94</v>
      </c>
      <c r="Z1989" s="40">
        <v>313</v>
      </c>
      <c r="AA1989" s="40">
        <v>447.59000000000003</v>
      </c>
    </row>
    <row r="1990" spans="17:27" ht="18" customHeight="1" x14ac:dyDescent="0.25">
      <c r="Q1990" s="40" t="s">
        <v>88</v>
      </c>
      <c r="R1990" s="40">
        <v>2022</v>
      </c>
      <c r="S1990" s="40" t="s">
        <v>10</v>
      </c>
      <c r="T1990" s="40" t="s">
        <v>101</v>
      </c>
      <c r="U1990" s="40" t="s">
        <v>90</v>
      </c>
      <c r="V1990" s="40" t="s">
        <v>91</v>
      </c>
      <c r="W1990" s="40" t="s">
        <v>92</v>
      </c>
      <c r="X1990" s="40" t="s">
        <v>93</v>
      </c>
      <c r="Y1990" s="40" t="s">
        <v>94</v>
      </c>
      <c r="Z1990" s="40">
        <v>307</v>
      </c>
      <c r="AA1990" s="40">
        <v>439.01</v>
      </c>
    </row>
    <row r="1991" spans="17:27" ht="18" customHeight="1" x14ac:dyDescent="0.25">
      <c r="Q1991" s="40" t="s">
        <v>88</v>
      </c>
      <c r="R1991" s="40">
        <v>2022</v>
      </c>
      <c r="S1991" s="40" t="s">
        <v>10</v>
      </c>
      <c r="T1991" s="40" t="s">
        <v>101</v>
      </c>
      <c r="U1991" s="40" t="s">
        <v>90</v>
      </c>
      <c r="V1991" s="40" t="s">
        <v>91</v>
      </c>
      <c r="W1991" s="40" t="s">
        <v>92</v>
      </c>
      <c r="X1991" s="40" t="s">
        <v>93</v>
      </c>
      <c r="Y1991" s="40" t="s">
        <v>94</v>
      </c>
      <c r="Z1991" s="40">
        <v>235</v>
      </c>
      <c r="AA1991" s="40">
        <v>336.05</v>
      </c>
    </row>
    <row r="1992" spans="17:27" ht="18" customHeight="1" x14ac:dyDescent="0.25">
      <c r="Q1992" s="40" t="s">
        <v>88</v>
      </c>
      <c r="R1992" s="40">
        <v>2022</v>
      </c>
      <c r="S1992" s="40" t="s">
        <v>10</v>
      </c>
      <c r="T1992" s="40" t="s">
        <v>101</v>
      </c>
      <c r="U1992" s="40" t="s">
        <v>90</v>
      </c>
      <c r="V1992" s="40" t="s">
        <v>91</v>
      </c>
      <c r="W1992" s="40" t="s">
        <v>92</v>
      </c>
      <c r="X1992" s="40" t="s">
        <v>93</v>
      </c>
      <c r="Y1992" s="40" t="s">
        <v>94</v>
      </c>
      <c r="Z1992" s="40">
        <v>798</v>
      </c>
      <c r="AA1992" s="40">
        <v>1141.1399999999999</v>
      </c>
    </row>
    <row r="1993" spans="17:27" ht="18" customHeight="1" x14ac:dyDescent="0.25">
      <c r="Q1993" s="40" t="s">
        <v>95</v>
      </c>
      <c r="R1993" s="40">
        <v>2022</v>
      </c>
      <c r="S1993" s="40" t="s">
        <v>10</v>
      </c>
      <c r="T1993" s="40" t="s">
        <v>101</v>
      </c>
      <c r="U1993" s="40" t="s">
        <v>90</v>
      </c>
      <c r="V1993" s="40" t="s">
        <v>91</v>
      </c>
      <c r="W1993" s="40" t="s">
        <v>92</v>
      </c>
      <c r="X1993" s="40" t="s">
        <v>93</v>
      </c>
      <c r="Y1993" s="40" t="s">
        <v>94</v>
      </c>
      <c r="Z1993" s="40">
        <v>831</v>
      </c>
      <c r="AA1993" s="40">
        <v>1188.33</v>
      </c>
    </row>
    <row r="1994" spans="17:27" ht="18" customHeight="1" x14ac:dyDescent="0.25">
      <c r="Q1994" s="40" t="s">
        <v>97</v>
      </c>
      <c r="R1994" s="40">
        <v>2022</v>
      </c>
      <c r="S1994" s="40" t="s">
        <v>10</v>
      </c>
      <c r="T1994" s="40" t="s">
        <v>101</v>
      </c>
      <c r="U1994" s="40" t="s">
        <v>90</v>
      </c>
      <c r="V1994" s="40" t="s">
        <v>91</v>
      </c>
      <c r="W1994" s="40" t="s">
        <v>92</v>
      </c>
      <c r="X1994" s="40" t="s">
        <v>93</v>
      </c>
      <c r="Y1994" s="40" t="s">
        <v>96</v>
      </c>
      <c r="Z1994" s="40">
        <v>317</v>
      </c>
      <c r="AA1994" s="40">
        <v>453.31</v>
      </c>
    </row>
    <row r="1995" spans="17:27" ht="18" customHeight="1" x14ac:dyDescent="0.25">
      <c r="Q1995" s="40" t="s">
        <v>88</v>
      </c>
      <c r="R1995" s="40">
        <v>2022</v>
      </c>
      <c r="S1995" s="40" t="s">
        <v>10</v>
      </c>
      <c r="T1995" s="40" t="s">
        <v>101</v>
      </c>
      <c r="U1995" s="40" t="s">
        <v>90</v>
      </c>
      <c r="V1995" s="40" t="s">
        <v>91</v>
      </c>
      <c r="W1995" s="40" t="s">
        <v>92</v>
      </c>
      <c r="X1995" s="40" t="s">
        <v>93</v>
      </c>
      <c r="Y1995" s="40" t="s">
        <v>96</v>
      </c>
      <c r="Z1995" s="40">
        <v>311</v>
      </c>
      <c r="AA1995" s="40">
        <v>444.73</v>
      </c>
    </row>
    <row r="1996" spans="17:27" ht="18" customHeight="1" x14ac:dyDescent="0.25">
      <c r="Q1996" s="40" t="s">
        <v>99</v>
      </c>
      <c r="R1996" s="40">
        <v>2022</v>
      </c>
      <c r="S1996" s="40" t="s">
        <v>10</v>
      </c>
      <c r="T1996" s="40" t="s">
        <v>101</v>
      </c>
      <c r="U1996" s="40" t="s">
        <v>90</v>
      </c>
      <c r="V1996" s="40" t="s">
        <v>91</v>
      </c>
      <c r="W1996" s="40" t="s">
        <v>92</v>
      </c>
      <c r="X1996" s="40" t="s">
        <v>93</v>
      </c>
      <c r="Y1996" s="40" t="s">
        <v>96</v>
      </c>
      <c r="Z1996" s="40">
        <v>305</v>
      </c>
      <c r="AA1996" s="40">
        <v>436.15</v>
      </c>
    </row>
    <row r="1997" spans="17:27" ht="18" customHeight="1" x14ac:dyDescent="0.25">
      <c r="Q1997" s="40" t="s">
        <v>88</v>
      </c>
      <c r="R1997" s="40">
        <v>2022</v>
      </c>
      <c r="S1997" s="40" t="s">
        <v>10</v>
      </c>
      <c r="T1997" s="40" t="s">
        <v>101</v>
      </c>
      <c r="U1997" s="40" t="s">
        <v>90</v>
      </c>
      <c r="V1997" s="40" t="s">
        <v>91</v>
      </c>
      <c r="W1997" s="40" t="s">
        <v>92</v>
      </c>
      <c r="X1997" s="40" t="s">
        <v>93</v>
      </c>
      <c r="Y1997" s="40" t="s">
        <v>94</v>
      </c>
      <c r="Z1997" s="40">
        <v>239</v>
      </c>
      <c r="AA1997" s="40">
        <v>341.77</v>
      </c>
    </row>
    <row r="1998" spans="17:27" ht="18" customHeight="1" x14ac:dyDescent="0.25">
      <c r="Q1998" s="40" t="s">
        <v>88</v>
      </c>
      <c r="R1998" s="40">
        <v>2022</v>
      </c>
      <c r="S1998" s="40" t="s">
        <v>10</v>
      </c>
      <c r="T1998" s="40" t="s">
        <v>101</v>
      </c>
      <c r="U1998" s="40" t="s">
        <v>90</v>
      </c>
      <c r="V1998" s="40" t="s">
        <v>91</v>
      </c>
      <c r="W1998" s="40" t="s">
        <v>92</v>
      </c>
      <c r="X1998" s="40" t="s">
        <v>93</v>
      </c>
      <c r="Y1998" s="40" t="s">
        <v>94</v>
      </c>
      <c r="Z1998" s="40">
        <v>209</v>
      </c>
      <c r="AA1998" s="40">
        <v>298.87</v>
      </c>
    </row>
    <row r="1999" spans="17:27" ht="18" customHeight="1" x14ac:dyDescent="0.25">
      <c r="Q1999" s="40" t="s">
        <v>97</v>
      </c>
      <c r="R1999" s="40">
        <v>2022</v>
      </c>
      <c r="S1999" s="40" t="s">
        <v>9</v>
      </c>
      <c r="T1999" s="40" t="s">
        <v>101</v>
      </c>
      <c r="U1999" s="40" t="s">
        <v>90</v>
      </c>
      <c r="V1999" s="40" t="s">
        <v>91</v>
      </c>
      <c r="W1999" s="40" t="s">
        <v>92</v>
      </c>
      <c r="X1999" s="40" t="s">
        <v>93</v>
      </c>
      <c r="Y1999" s="40" t="s">
        <v>96</v>
      </c>
      <c r="Z1999" s="40">
        <v>332</v>
      </c>
      <c r="AA1999" s="40">
        <v>474.76</v>
      </c>
    </row>
    <row r="2000" spans="17:27" ht="18" customHeight="1" x14ac:dyDescent="0.25">
      <c r="Q2000" s="40" t="s">
        <v>95</v>
      </c>
      <c r="R2000" s="40">
        <v>2022</v>
      </c>
      <c r="S2000" s="40" t="s">
        <v>9</v>
      </c>
      <c r="T2000" s="40" t="s">
        <v>101</v>
      </c>
      <c r="U2000" s="40" t="s">
        <v>90</v>
      </c>
      <c r="V2000" s="40" t="s">
        <v>91</v>
      </c>
      <c r="W2000" s="40" t="s">
        <v>92</v>
      </c>
      <c r="X2000" s="40" t="s">
        <v>93</v>
      </c>
      <c r="Y2000" s="40" t="s">
        <v>96</v>
      </c>
      <c r="Z2000" s="40">
        <v>326</v>
      </c>
      <c r="AA2000" s="40">
        <v>466.18</v>
      </c>
    </row>
    <row r="2001" spans="17:27" ht="18" customHeight="1" x14ac:dyDescent="0.25">
      <c r="Q2001" s="40" t="s">
        <v>88</v>
      </c>
      <c r="R2001" s="40">
        <v>2022</v>
      </c>
      <c r="S2001" s="40" t="s">
        <v>9</v>
      </c>
      <c r="T2001" s="40" t="s">
        <v>101</v>
      </c>
      <c r="U2001" s="40" t="s">
        <v>90</v>
      </c>
      <c r="V2001" s="40" t="s">
        <v>91</v>
      </c>
      <c r="W2001" s="40" t="s">
        <v>92</v>
      </c>
      <c r="X2001" s="40" t="s">
        <v>93</v>
      </c>
      <c r="Y2001" s="40" t="s">
        <v>94</v>
      </c>
      <c r="Z2001" s="40">
        <v>242</v>
      </c>
      <c r="AA2001" s="40">
        <v>346.06</v>
      </c>
    </row>
    <row r="2002" spans="17:27" ht="18" customHeight="1" x14ac:dyDescent="0.25">
      <c r="Q2002" s="40" t="s">
        <v>88</v>
      </c>
      <c r="R2002" s="40">
        <v>2022</v>
      </c>
      <c r="S2002" s="40" t="s">
        <v>9</v>
      </c>
      <c r="T2002" s="40" t="s">
        <v>101</v>
      </c>
      <c r="U2002" s="40" t="s">
        <v>90</v>
      </c>
      <c r="V2002" s="40" t="s">
        <v>91</v>
      </c>
      <c r="W2002" s="40" t="s">
        <v>92</v>
      </c>
      <c r="X2002" s="40" t="s">
        <v>93</v>
      </c>
      <c r="Y2002" s="40" t="s">
        <v>94</v>
      </c>
      <c r="Z2002" s="40">
        <v>170</v>
      </c>
      <c r="AA2002" s="40">
        <v>243.1</v>
      </c>
    </row>
    <row r="2003" spans="17:27" ht="18" customHeight="1" x14ac:dyDescent="0.25">
      <c r="Q2003" s="40" t="s">
        <v>88</v>
      </c>
      <c r="R2003" s="40">
        <v>2022</v>
      </c>
      <c r="S2003" s="40" t="s">
        <v>9</v>
      </c>
      <c r="T2003" s="40" t="s">
        <v>101</v>
      </c>
      <c r="U2003" s="40" t="s">
        <v>90</v>
      </c>
      <c r="V2003" s="40" t="s">
        <v>91</v>
      </c>
      <c r="W2003" s="40" t="s">
        <v>92</v>
      </c>
      <c r="X2003" s="40" t="s">
        <v>93</v>
      </c>
      <c r="Y2003" s="40" t="s">
        <v>94</v>
      </c>
      <c r="Z2003" s="40">
        <v>218</v>
      </c>
      <c r="AA2003" s="40">
        <v>311.74</v>
      </c>
    </row>
    <row r="2004" spans="17:27" ht="18" customHeight="1" x14ac:dyDescent="0.25">
      <c r="Q2004" s="40" t="s">
        <v>88</v>
      </c>
      <c r="R2004" s="40">
        <v>2022</v>
      </c>
      <c r="S2004" s="40" t="s">
        <v>9</v>
      </c>
      <c r="T2004" s="40" t="s">
        <v>101</v>
      </c>
      <c r="U2004" s="40" t="s">
        <v>90</v>
      </c>
      <c r="V2004" s="40" t="s">
        <v>91</v>
      </c>
      <c r="W2004" s="40" t="s">
        <v>92</v>
      </c>
      <c r="X2004" s="40" t="s">
        <v>93</v>
      </c>
      <c r="Y2004" s="40" t="s">
        <v>94</v>
      </c>
      <c r="Z2004" s="40">
        <v>334</v>
      </c>
      <c r="AA2004" s="40">
        <v>477.62</v>
      </c>
    </row>
    <row r="2005" spans="17:27" ht="18" customHeight="1" x14ac:dyDescent="0.25">
      <c r="Q2005" s="40" t="s">
        <v>98</v>
      </c>
      <c r="R2005" s="40">
        <v>2022</v>
      </c>
      <c r="S2005" s="40" t="s">
        <v>9</v>
      </c>
      <c r="T2005" s="40" t="s">
        <v>101</v>
      </c>
      <c r="U2005" s="40" t="s">
        <v>90</v>
      </c>
      <c r="V2005" s="40" t="s">
        <v>91</v>
      </c>
      <c r="W2005" s="40" t="s">
        <v>92</v>
      </c>
      <c r="X2005" s="40" t="s">
        <v>93</v>
      </c>
      <c r="Y2005" s="40" t="s">
        <v>94</v>
      </c>
      <c r="Z2005" s="40">
        <v>328</v>
      </c>
      <c r="AA2005" s="40">
        <v>469.03999999999996</v>
      </c>
    </row>
    <row r="2006" spans="17:27" ht="18" customHeight="1" x14ac:dyDescent="0.25">
      <c r="Q2006" s="40" t="s">
        <v>95</v>
      </c>
      <c r="R2006" s="40">
        <v>2022</v>
      </c>
      <c r="S2006" s="40" t="s">
        <v>9</v>
      </c>
      <c r="T2006" s="40" t="s">
        <v>101</v>
      </c>
      <c r="U2006" s="40" t="s">
        <v>90</v>
      </c>
      <c r="V2006" s="40" t="s">
        <v>91</v>
      </c>
      <c r="W2006" s="40" t="s">
        <v>92</v>
      </c>
      <c r="X2006" s="40" t="s">
        <v>93</v>
      </c>
      <c r="Y2006" s="40" t="s">
        <v>94</v>
      </c>
      <c r="Z2006" s="40">
        <v>322</v>
      </c>
      <c r="AA2006" s="40">
        <v>460.46000000000004</v>
      </c>
    </row>
    <row r="2007" spans="17:27" ht="18" customHeight="1" x14ac:dyDescent="0.25">
      <c r="Q2007" s="40" t="s">
        <v>95</v>
      </c>
      <c r="R2007" s="40">
        <v>2022</v>
      </c>
      <c r="S2007" s="40" t="s">
        <v>9</v>
      </c>
      <c r="T2007" s="40" t="s">
        <v>101</v>
      </c>
      <c r="U2007" s="40" t="s">
        <v>90</v>
      </c>
      <c r="V2007" s="40" t="s">
        <v>91</v>
      </c>
      <c r="W2007" s="40" t="s">
        <v>92</v>
      </c>
      <c r="X2007" s="40" t="s">
        <v>93</v>
      </c>
      <c r="Y2007" s="40" t="s">
        <v>94</v>
      </c>
      <c r="Z2007" s="40">
        <v>244</v>
      </c>
      <c r="AA2007" s="40">
        <v>526.24</v>
      </c>
    </row>
    <row r="2008" spans="17:27" ht="18" customHeight="1" x14ac:dyDescent="0.25">
      <c r="Q2008" s="40" t="s">
        <v>95</v>
      </c>
      <c r="R2008" s="40">
        <v>2022</v>
      </c>
      <c r="S2008" s="40" t="s">
        <v>9</v>
      </c>
      <c r="T2008" s="40" t="s">
        <v>101</v>
      </c>
      <c r="U2008" s="40" t="s">
        <v>90</v>
      </c>
      <c r="V2008" s="40" t="s">
        <v>91</v>
      </c>
      <c r="W2008" s="40" t="s">
        <v>92</v>
      </c>
      <c r="X2008" s="40" t="s">
        <v>93</v>
      </c>
      <c r="Y2008" s="40" t="s">
        <v>94</v>
      </c>
      <c r="Z2008" s="40">
        <v>214</v>
      </c>
      <c r="AA2008" s="40">
        <v>526.24</v>
      </c>
    </row>
    <row r="2009" spans="17:27" ht="18" customHeight="1" x14ac:dyDescent="0.25">
      <c r="Q2009" s="40" t="s">
        <v>88</v>
      </c>
      <c r="R2009" s="40">
        <v>2022</v>
      </c>
      <c r="S2009" s="40" t="s">
        <v>9</v>
      </c>
      <c r="T2009" s="40" t="s">
        <v>101</v>
      </c>
      <c r="U2009" s="40" t="s">
        <v>90</v>
      </c>
      <c r="V2009" s="40" t="s">
        <v>91</v>
      </c>
      <c r="W2009" s="40" t="s">
        <v>92</v>
      </c>
      <c r="X2009" s="40" t="s">
        <v>93</v>
      </c>
      <c r="Y2009" s="40" t="s">
        <v>94</v>
      </c>
      <c r="Z2009" s="40">
        <v>1016</v>
      </c>
      <c r="AA2009" s="40">
        <v>1452.88</v>
      </c>
    </row>
    <row r="2010" spans="17:27" ht="18" customHeight="1" x14ac:dyDescent="0.25">
      <c r="Q2010" s="40" t="s">
        <v>95</v>
      </c>
      <c r="R2010" s="40">
        <v>2022</v>
      </c>
      <c r="S2010" s="40" t="s">
        <v>9</v>
      </c>
      <c r="T2010" s="40" t="s">
        <v>101</v>
      </c>
      <c r="U2010" s="40" t="s">
        <v>90</v>
      </c>
      <c r="V2010" s="40" t="s">
        <v>91</v>
      </c>
      <c r="W2010" s="40" t="s">
        <v>92</v>
      </c>
      <c r="X2010" s="40" t="s">
        <v>93</v>
      </c>
      <c r="Y2010" s="40" t="s">
        <v>94</v>
      </c>
      <c r="Z2010" s="40">
        <v>216</v>
      </c>
      <c r="AA2010" s="40">
        <v>308.88</v>
      </c>
    </row>
    <row r="2011" spans="17:27" ht="18" customHeight="1" x14ac:dyDescent="0.25">
      <c r="Q2011" s="40" t="s">
        <v>95</v>
      </c>
      <c r="R2011" s="40">
        <v>2022</v>
      </c>
      <c r="S2011" s="40" t="s">
        <v>9</v>
      </c>
      <c r="T2011" s="40" t="s">
        <v>101</v>
      </c>
      <c r="U2011" s="40" t="s">
        <v>90</v>
      </c>
      <c r="V2011" s="40" t="s">
        <v>91</v>
      </c>
      <c r="W2011" s="40" t="s">
        <v>92</v>
      </c>
      <c r="X2011" s="40" t="s">
        <v>93</v>
      </c>
      <c r="Y2011" s="40" t="s">
        <v>94</v>
      </c>
      <c r="Z2011" s="40">
        <v>243</v>
      </c>
      <c r="AA2011" s="40">
        <v>347.49</v>
      </c>
    </row>
    <row r="2012" spans="17:27" ht="18" customHeight="1" x14ac:dyDescent="0.25">
      <c r="Q2012" s="40" t="s">
        <v>88</v>
      </c>
      <c r="R2012" s="40">
        <v>2022</v>
      </c>
      <c r="S2012" s="40" t="s">
        <v>9</v>
      </c>
      <c r="T2012" s="40" t="s">
        <v>101</v>
      </c>
      <c r="U2012" s="40" t="s">
        <v>90</v>
      </c>
      <c r="V2012" s="40" t="s">
        <v>91</v>
      </c>
      <c r="W2012" s="40" t="s">
        <v>92</v>
      </c>
      <c r="X2012" s="40" t="s">
        <v>93</v>
      </c>
      <c r="Y2012" s="40" t="s">
        <v>94</v>
      </c>
      <c r="Z2012" s="40">
        <v>171</v>
      </c>
      <c r="AA2012" s="40">
        <v>244.53</v>
      </c>
    </row>
    <row r="2013" spans="17:27" ht="18" customHeight="1" x14ac:dyDescent="0.25">
      <c r="Q2013" s="40" t="s">
        <v>88</v>
      </c>
      <c r="R2013" s="40">
        <v>2022</v>
      </c>
      <c r="S2013" s="40" t="s">
        <v>9</v>
      </c>
      <c r="T2013" s="40" t="s">
        <v>101</v>
      </c>
      <c r="U2013" s="40" t="s">
        <v>90</v>
      </c>
      <c r="V2013" s="40" t="s">
        <v>91</v>
      </c>
      <c r="W2013" s="40" t="s">
        <v>92</v>
      </c>
      <c r="X2013" s="40" t="s">
        <v>93</v>
      </c>
      <c r="Y2013" s="40" t="s">
        <v>94</v>
      </c>
      <c r="Z2013" s="40">
        <v>331</v>
      </c>
      <c r="AA2013" s="40">
        <v>473.33</v>
      </c>
    </row>
    <row r="2014" spans="17:27" ht="18" customHeight="1" x14ac:dyDescent="0.25">
      <c r="Q2014" s="40" t="s">
        <v>88</v>
      </c>
      <c r="R2014" s="40">
        <v>2022</v>
      </c>
      <c r="S2014" s="40" t="s">
        <v>9</v>
      </c>
      <c r="T2014" s="40" t="s">
        <v>101</v>
      </c>
      <c r="U2014" s="40" t="s">
        <v>90</v>
      </c>
      <c r="V2014" s="40" t="s">
        <v>91</v>
      </c>
      <c r="W2014" s="40" t="s">
        <v>92</v>
      </c>
      <c r="X2014" s="40" t="s">
        <v>93</v>
      </c>
      <c r="Y2014" s="40" t="s">
        <v>94</v>
      </c>
      <c r="Z2014" s="40">
        <v>325</v>
      </c>
      <c r="AA2014" s="40">
        <v>464.75</v>
      </c>
    </row>
    <row r="2015" spans="17:27" ht="18" customHeight="1" x14ac:dyDescent="0.25">
      <c r="Q2015" s="40" t="s">
        <v>95</v>
      </c>
      <c r="R2015" s="40">
        <v>2022</v>
      </c>
      <c r="S2015" s="40" t="s">
        <v>9</v>
      </c>
      <c r="T2015" s="40" t="s">
        <v>101</v>
      </c>
      <c r="U2015" s="40" t="s">
        <v>90</v>
      </c>
      <c r="V2015" s="40" t="s">
        <v>91</v>
      </c>
      <c r="W2015" s="40" t="s">
        <v>92</v>
      </c>
      <c r="X2015" s="40" t="s">
        <v>93</v>
      </c>
      <c r="Y2015" s="40" t="s">
        <v>94</v>
      </c>
      <c r="Z2015" s="40">
        <v>241</v>
      </c>
      <c r="AA2015" s="40">
        <v>344.63</v>
      </c>
    </row>
    <row r="2016" spans="17:27" ht="18" customHeight="1" x14ac:dyDescent="0.25">
      <c r="Q2016" s="40" t="s">
        <v>98</v>
      </c>
      <c r="R2016" s="40">
        <v>2022</v>
      </c>
      <c r="S2016" s="40" t="s">
        <v>9</v>
      </c>
      <c r="T2016" s="40" t="s">
        <v>101</v>
      </c>
      <c r="U2016" s="40" t="s">
        <v>90</v>
      </c>
      <c r="V2016" s="40" t="s">
        <v>91</v>
      </c>
      <c r="W2016" s="40" t="s">
        <v>92</v>
      </c>
      <c r="X2016" s="40" t="s">
        <v>93</v>
      </c>
      <c r="Y2016" s="40" t="s">
        <v>94</v>
      </c>
      <c r="Z2016" s="40">
        <v>797</v>
      </c>
      <c r="AA2016" s="40">
        <v>1139.71</v>
      </c>
    </row>
    <row r="2017" spans="17:27" ht="18" customHeight="1" x14ac:dyDescent="0.25">
      <c r="Q2017" s="40" t="s">
        <v>95</v>
      </c>
      <c r="R2017" s="40">
        <v>2022</v>
      </c>
      <c r="S2017" s="40" t="s">
        <v>9</v>
      </c>
      <c r="T2017" s="40" t="s">
        <v>101</v>
      </c>
      <c r="U2017" s="40" t="s">
        <v>90</v>
      </c>
      <c r="V2017" s="40" t="s">
        <v>91</v>
      </c>
      <c r="W2017" s="40" t="s">
        <v>92</v>
      </c>
      <c r="X2017" s="40" t="s">
        <v>93</v>
      </c>
      <c r="Y2017" s="40" t="s">
        <v>94</v>
      </c>
      <c r="Z2017" s="40">
        <v>830</v>
      </c>
      <c r="AA2017" s="40">
        <v>1186.9000000000001</v>
      </c>
    </row>
    <row r="2018" spans="17:27" ht="18" customHeight="1" x14ac:dyDescent="0.25">
      <c r="Q2018" s="40" t="s">
        <v>97</v>
      </c>
      <c r="R2018" s="40">
        <v>2022</v>
      </c>
      <c r="S2018" s="40" t="s">
        <v>9</v>
      </c>
      <c r="T2018" s="40" t="s">
        <v>101</v>
      </c>
      <c r="U2018" s="40" t="s">
        <v>90</v>
      </c>
      <c r="V2018" s="40" t="s">
        <v>91</v>
      </c>
      <c r="W2018" s="40" t="s">
        <v>92</v>
      </c>
      <c r="X2018" s="40" t="s">
        <v>93</v>
      </c>
      <c r="Y2018" s="40" t="s">
        <v>96</v>
      </c>
      <c r="Z2018" s="40">
        <v>335</v>
      </c>
      <c r="AA2018" s="40">
        <v>479.05</v>
      </c>
    </row>
    <row r="2019" spans="17:27" ht="18" customHeight="1" x14ac:dyDescent="0.25">
      <c r="Q2019" s="40" t="s">
        <v>88</v>
      </c>
      <c r="R2019" s="40">
        <v>2022</v>
      </c>
      <c r="S2019" s="40" t="s">
        <v>9</v>
      </c>
      <c r="T2019" s="40" t="s">
        <v>101</v>
      </c>
      <c r="U2019" s="40" t="s">
        <v>90</v>
      </c>
      <c r="V2019" s="40" t="s">
        <v>91</v>
      </c>
      <c r="W2019" s="40" t="s">
        <v>92</v>
      </c>
      <c r="X2019" s="40" t="s">
        <v>93</v>
      </c>
      <c r="Y2019" s="40" t="s">
        <v>96</v>
      </c>
      <c r="Z2019" s="40">
        <v>329</v>
      </c>
      <c r="AA2019" s="40">
        <v>470.47</v>
      </c>
    </row>
    <row r="2020" spans="17:27" ht="18" customHeight="1" x14ac:dyDescent="0.25">
      <c r="Q2020" s="40" t="s">
        <v>98</v>
      </c>
      <c r="R2020" s="40">
        <v>2022</v>
      </c>
      <c r="S2020" s="40" t="s">
        <v>9</v>
      </c>
      <c r="T2020" s="40" t="s">
        <v>101</v>
      </c>
      <c r="U2020" s="40" t="s">
        <v>90</v>
      </c>
      <c r="V2020" s="40" t="s">
        <v>91</v>
      </c>
      <c r="W2020" s="40" t="s">
        <v>92</v>
      </c>
      <c r="X2020" s="40" t="s">
        <v>93</v>
      </c>
      <c r="Y2020" s="40" t="s">
        <v>96</v>
      </c>
      <c r="Z2020" s="40">
        <v>323</v>
      </c>
      <c r="AA2020" s="40">
        <v>461.89</v>
      </c>
    </row>
    <row r="2021" spans="17:27" ht="18" customHeight="1" x14ac:dyDescent="0.25">
      <c r="Q2021" s="40" t="s">
        <v>88</v>
      </c>
      <c r="R2021" s="40">
        <v>2022</v>
      </c>
      <c r="S2021" s="40" t="s">
        <v>9</v>
      </c>
      <c r="T2021" s="40" t="s">
        <v>101</v>
      </c>
      <c r="U2021" s="40" t="s">
        <v>90</v>
      </c>
      <c r="V2021" s="40" t="s">
        <v>91</v>
      </c>
      <c r="W2021" s="40" t="s">
        <v>92</v>
      </c>
      <c r="X2021" s="40" t="s">
        <v>93</v>
      </c>
      <c r="Y2021" s="40" t="s">
        <v>94</v>
      </c>
      <c r="Z2021" s="40">
        <v>245</v>
      </c>
      <c r="AA2021" s="40">
        <v>350.35</v>
      </c>
    </row>
    <row r="2022" spans="17:27" ht="18" customHeight="1" x14ac:dyDescent="0.25">
      <c r="Q2022" s="40" t="s">
        <v>95</v>
      </c>
      <c r="R2022" s="40">
        <v>2022</v>
      </c>
      <c r="S2022" s="40" t="s">
        <v>9</v>
      </c>
      <c r="T2022" s="40" t="s">
        <v>101</v>
      </c>
      <c r="U2022" s="40" t="s">
        <v>90</v>
      </c>
      <c r="V2022" s="40" t="s">
        <v>91</v>
      </c>
      <c r="W2022" s="40" t="s">
        <v>92</v>
      </c>
      <c r="X2022" s="40" t="s">
        <v>93</v>
      </c>
      <c r="Y2022" s="40" t="s">
        <v>94</v>
      </c>
      <c r="Z2022" s="40">
        <v>167</v>
      </c>
      <c r="AA2022" s="40">
        <v>238.81</v>
      </c>
    </row>
    <row r="2023" spans="17:27" ht="18" customHeight="1" x14ac:dyDescent="0.25">
      <c r="Q2023" s="40" t="s">
        <v>88</v>
      </c>
      <c r="R2023" s="40">
        <v>2022</v>
      </c>
      <c r="S2023" s="40" t="s">
        <v>9</v>
      </c>
      <c r="T2023" s="40" t="s">
        <v>101</v>
      </c>
      <c r="U2023" s="40" t="s">
        <v>90</v>
      </c>
      <c r="V2023" s="40" t="s">
        <v>91</v>
      </c>
      <c r="W2023" s="40" t="s">
        <v>92</v>
      </c>
      <c r="X2023" s="40" t="s">
        <v>93</v>
      </c>
      <c r="Y2023" s="40" t="s">
        <v>94</v>
      </c>
      <c r="Z2023" s="40">
        <v>215</v>
      </c>
      <c r="AA2023" s="40">
        <v>307.45</v>
      </c>
    </row>
    <row r="2024" spans="17:27" ht="18" customHeight="1" x14ac:dyDescent="0.25">
      <c r="Q2024" s="40" t="s">
        <v>88</v>
      </c>
      <c r="R2024" s="40">
        <v>2022</v>
      </c>
      <c r="S2024" s="40" t="s">
        <v>8</v>
      </c>
      <c r="T2024" s="40" t="s">
        <v>101</v>
      </c>
      <c r="U2024" s="40" t="s">
        <v>90</v>
      </c>
      <c r="V2024" s="40" t="s">
        <v>91</v>
      </c>
      <c r="W2024" s="40" t="s">
        <v>92</v>
      </c>
      <c r="X2024" s="40" t="s">
        <v>93</v>
      </c>
      <c r="Y2024" s="40" t="s">
        <v>96</v>
      </c>
      <c r="Z2024" s="40">
        <v>350</v>
      </c>
      <c r="AA2024" s="40">
        <v>500.5</v>
      </c>
    </row>
    <row r="2025" spans="17:27" ht="18" customHeight="1" x14ac:dyDescent="0.25">
      <c r="Q2025" s="40" t="s">
        <v>88</v>
      </c>
      <c r="R2025" s="40">
        <v>2022</v>
      </c>
      <c r="S2025" s="40" t="s">
        <v>8</v>
      </c>
      <c r="T2025" s="40" t="s">
        <v>101</v>
      </c>
      <c r="U2025" s="40" t="s">
        <v>90</v>
      </c>
      <c r="V2025" s="40" t="s">
        <v>91</v>
      </c>
      <c r="W2025" s="40" t="s">
        <v>92</v>
      </c>
      <c r="X2025" s="40" t="s">
        <v>93</v>
      </c>
      <c r="Y2025" s="40" t="s">
        <v>96</v>
      </c>
      <c r="Z2025" s="40">
        <v>344</v>
      </c>
      <c r="AA2025" s="40">
        <v>491.91999999999996</v>
      </c>
    </row>
    <row r="2026" spans="17:27" ht="18" customHeight="1" x14ac:dyDescent="0.25">
      <c r="Q2026" s="40" t="s">
        <v>95</v>
      </c>
      <c r="R2026" s="40">
        <v>2022</v>
      </c>
      <c r="S2026" s="40" t="s">
        <v>8</v>
      </c>
      <c r="T2026" s="40" t="s">
        <v>101</v>
      </c>
      <c r="U2026" s="40" t="s">
        <v>90</v>
      </c>
      <c r="V2026" s="40" t="s">
        <v>91</v>
      </c>
      <c r="W2026" s="40" t="s">
        <v>92</v>
      </c>
      <c r="X2026" s="40" t="s">
        <v>93</v>
      </c>
      <c r="Y2026" s="40" t="s">
        <v>96</v>
      </c>
      <c r="Z2026" s="40">
        <v>338</v>
      </c>
      <c r="AA2026" s="40">
        <v>483.34000000000003</v>
      </c>
    </row>
    <row r="2027" spans="17:27" ht="18" customHeight="1" x14ac:dyDescent="0.25">
      <c r="Q2027" s="40" t="s">
        <v>88</v>
      </c>
      <c r="R2027" s="40">
        <v>2022</v>
      </c>
      <c r="S2027" s="40" t="s">
        <v>8</v>
      </c>
      <c r="T2027" s="40" t="s">
        <v>101</v>
      </c>
      <c r="U2027" s="40" t="s">
        <v>90</v>
      </c>
      <c r="V2027" s="40" t="s">
        <v>91</v>
      </c>
      <c r="W2027" s="40" t="s">
        <v>92</v>
      </c>
      <c r="X2027" s="40" t="s">
        <v>93</v>
      </c>
      <c r="Y2027" s="40" t="s">
        <v>94</v>
      </c>
      <c r="Z2027" s="40">
        <v>176</v>
      </c>
      <c r="AA2027" s="40">
        <v>251.68</v>
      </c>
    </row>
    <row r="2028" spans="17:27" ht="18" customHeight="1" x14ac:dyDescent="0.25">
      <c r="Q2028" s="40" t="s">
        <v>95</v>
      </c>
      <c r="R2028" s="40">
        <v>2022</v>
      </c>
      <c r="S2028" s="40" t="s">
        <v>8</v>
      </c>
      <c r="T2028" s="40" t="s">
        <v>101</v>
      </c>
      <c r="U2028" s="40" t="s">
        <v>90</v>
      </c>
      <c r="V2028" s="40" t="s">
        <v>91</v>
      </c>
      <c r="W2028" s="40" t="s">
        <v>92</v>
      </c>
      <c r="X2028" s="40" t="s">
        <v>93</v>
      </c>
      <c r="Y2028" s="40" t="s">
        <v>94</v>
      </c>
      <c r="Z2028" s="40">
        <v>352</v>
      </c>
      <c r="AA2028" s="40">
        <v>503.36</v>
      </c>
    </row>
    <row r="2029" spans="17:27" ht="18" customHeight="1" x14ac:dyDescent="0.25">
      <c r="Q2029" s="40" t="s">
        <v>95</v>
      </c>
      <c r="R2029" s="40">
        <v>2022</v>
      </c>
      <c r="S2029" s="40" t="s">
        <v>8</v>
      </c>
      <c r="T2029" s="40" t="s">
        <v>101</v>
      </c>
      <c r="U2029" s="40" t="s">
        <v>90</v>
      </c>
      <c r="V2029" s="40" t="s">
        <v>91</v>
      </c>
      <c r="W2029" s="40" t="s">
        <v>92</v>
      </c>
      <c r="X2029" s="40" t="s">
        <v>93</v>
      </c>
      <c r="Y2029" s="40" t="s">
        <v>94</v>
      </c>
      <c r="Z2029" s="40">
        <v>346</v>
      </c>
      <c r="AA2029" s="40">
        <v>494.78</v>
      </c>
    </row>
    <row r="2030" spans="17:27" ht="18" customHeight="1" x14ac:dyDescent="0.25">
      <c r="Q2030" s="40" t="s">
        <v>88</v>
      </c>
      <c r="R2030" s="40">
        <v>2022</v>
      </c>
      <c r="S2030" s="40" t="s">
        <v>8</v>
      </c>
      <c r="T2030" s="40" t="s">
        <v>101</v>
      </c>
      <c r="U2030" s="40" t="s">
        <v>90</v>
      </c>
      <c r="V2030" s="40" t="s">
        <v>91</v>
      </c>
      <c r="W2030" s="40" t="s">
        <v>92</v>
      </c>
      <c r="X2030" s="40" t="s">
        <v>93</v>
      </c>
      <c r="Y2030" s="40" t="s">
        <v>94</v>
      </c>
      <c r="Z2030" s="40">
        <v>340</v>
      </c>
      <c r="AA2030" s="40">
        <v>486.2</v>
      </c>
    </row>
    <row r="2031" spans="17:27" ht="18" customHeight="1" x14ac:dyDescent="0.25">
      <c r="Q2031" s="40" t="s">
        <v>88</v>
      </c>
      <c r="R2031" s="40">
        <v>2022</v>
      </c>
      <c r="S2031" s="40" t="s">
        <v>8</v>
      </c>
      <c r="T2031" s="40" t="s">
        <v>101</v>
      </c>
      <c r="U2031" s="40" t="s">
        <v>90</v>
      </c>
      <c r="V2031" s="40" t="s">
        <v>91</v>
      </c>
      <c r="W2031" s="40" t="s">
        <v>92</v>
      </c>
      <c r="X2031" s="40" t="s">
        <v>93</v>
      </c>
      <c r="Y2031" s="40" t="s">
        <v>94</v>
      </c>
      <c r="Z2031" s="40">
        <v>172</v>
      </c>
      <c r="AA2031" s="40">
        <v>526.24</v>
      </c>
    </row>
    <row r="2032" spans="17:27" ht="18" customHeight="1" x14ac:dyDescent="0.25">
      <c r="Q2032" s="40" t="s">
        <v>88</v>
      </c>
      <c r="R2032" s="40">
        <v>2022</v>
      </c>
      <c r="S2032" s="40" t="s">
        <v>8</v>
      </c>
      <c r="T2032" s="40" t="s">
        <v>101</v>
      </c>
      <c r="U2032" s="40" t="s">
        <v>90</v>
      </c>
      <c r="V2032" s="40" t="s">
        <v>91</v>
      </c>
      <c r="W2032" s="40" t="s">
        <v>92</v>
      </c>
      <c r="X2032" s="40" t="s">
        <v>93</v>
      </c>
      <c r="Y2032" s="40" t="s">
        <v>94</v>
      </c>
      <c r="Z2032" s="40">
        <v>220</v>
      </c>
      <c r="AA2032" s="40">
        <v>526.24</v>
      </c>
    </row>
    <row r="2033" spans="17:27" ht="18" customHeight="1" x14ac:dyDescent="0.25">
      <c r="Q2033" s="40" t="s">
        <v>95</v>
      </c>
      <c r="R2033" s="40">
        <v>2022</v>
      </c>
      <c r="S2033" s="40" t="s">
        <v>8</v>
      </c>
      <c r="T2033" s="40" t="s">
        <v>101</v>
      </c>
      <c r="U2033" s="40" t="s">
        <v>90</v>
      </c>
      <c r="V2033" s="40" t="s">
        <v>91</v>
      </c>
      <c r="W2033" s="40" t="s">
        <v>92</v>
      </c>
      <c r="X2033" s="40" t="s">
        <v>93</v>
      </c>
      <c r="Y2033" s="40" t="s">
        <v>94</v>
      </c>
      <c r="Z2033" s="40">
        <v>962</v>
      </c>
      <c r="AA2033" s="40">
        <v>1375.6599999999999</v>
      </c>
    </row>
    <row r="2034" spans="17:27" ht="18" customHeight="1" x14ac:dyDescent="0.25">
      <c r="Q2034" s="40" t="s">
        <v>95</v>
      </c>
      <c r="R2034" s="40">
        <v>2022</v>
      </c>
      <c r="S2034" s="40" t="s">
        <v>8</v>
      </c>
      <c r="T2034" s="40" t="s">
        <v>101</v>
      </c>
      <c r="U2034" s="40" t="s">
        <v>90</v>
      </c>
      <c r="V2034" s="40" t="s">
        <v>91</v>
      </c>
      <c r="W2034" s="40" t="s">
        <v>92</v>
      </c>
      <c r="X2034" s="40" t="s">
        <v>93</v>
      </c>
      <c r="Y2034" s="40" t="s">
        <v>94</v>
      </c>
      <c r="Z2034" s="40">
        <v>1015</v>
      </c>
      <c r="AA2034" s="40">
        <v>1451.45</v>
      </c>
    </row>
    <row r="2035" spans="17:27" ht="18" customHeight="1" x14ac:dyDescent="0.25">
      <c r="Q2035" s="40" t="s">
        <v>95</v>
      </c>
      <c r="R2035" s="40">
        <v>2022</v>
      </c>
      <c r="S2035" s="40" t="s">
        <v>8</v>
      </c>
      <c r="T2035" s="40" t="s">
        <v>101</v>
      </c>
      <c r="U2035" s="40" t="s">
        <v>90</v>
      </c>
      <c r="V2035" s="40" t="s">
        <v>91</v>
      </c>
      <c r="W2035" s="40" t="s">
        <v>92</v>
      </c>
      <c r="X2035" s="40" t="s">
        <v>93</v>
      </c>
      <c r="Y2035" s="40" t="s">
        <v>94</v>
      </c>
      <c r="Z2035" s="40">
        <v>222</v>
      </c>
      <c r="AA2035" s="40">
        <v>317.45999999999998</v>
      </c>
    </row>
    <row r="2036" spans="17:27" ht="18" customHeight="1" x14ac:dyDescent="0.25">
      <c r="Q2036" s="40" t="s">
        <v>95</v>
      </c>
      <c r="R2036" s="40">
        <v>2022</v>
      </c>
      <c r="S2036" s="40" t="s">
        <v>8</v>
      </c>
      <c r="T2036" s="40" t="s">
        <v>101</v>
      </c>
      <c r="U2036" s="40" t="s">
        <v>90</v>
      </c>
      <c r="V2036" s="40" t="s">
        <v>91</v>
      </c>
      <c r="W2036" s="40" t="s">
        <v>92</v>
      </c>
      <c r="X2036" s="40" t="s">
        <v>93</v>
      </c>
      <c r="Y2036" s="40" t="s">
        <v>94</v>
      </c>
      <c r="Z2036" s="40">
        <v>177</v>
      </c>
      <c r="AA2036" s="40">
        <v>253.11</v>
      </c>
    </row>
    <row r="2037" spans="17:27" ht="18" customHeight="1" x14ac:dyDescent="0.25">
      <c r="Q2037" s="40" t="s">
        <v>95</v>
      </c>
      <c r="R2037" s="40">
        <v>2022</v>
      </c>
      <c r="S2037" s="40" t="s">
        <v>8</v>
      </c>
      <c r="T2037" s="40" t="s">
        <v>101</v>
      </c>
      <c r="U2037" s="40" t="s">
        <v>90</v>
      </c>
      <c r="V2037" s="40" t="s">
        <v>91</v>
      </c>
      <c r="W2037" s="40" t="s">
        <v>92</v>
      </c>
      <c r="X2037" s="40" t="s">
        <v>93</v>
      </c>
      <c r="Y2037" s="40" t="s">
        <v>94</v>
      </c>
      <c r="Z2037" s="40">
        <v>219</v>
      </c>
      <c r="AA2037" s="40">
        <v>313.17</v>
      </c>
    </row>
    <row r="2038" spans="17:27" ht="18" customHeight="1" x14ac:dyDescent="0.25">
      <c r="Q2038" s="40" t="s">
        <v>88</v>
      </c>
      <c r="R2038" s="40">
        <v>2022</v>
      </c>
      <c r="S2038" s="40" t="s">
        <v>8</v>
      </c>
      <c r="T2038" s="40" t="s">
        <v>101</v>
      </c>
      <c r="U2038" s="40" t="s">
        <v>90</v>
      </c>
      <c r="V2038" s="40" t="s">
        <v>91</v>
      </c>
      <c r="W2038" s="40" t="s">
        <v>92</v>
      </c>
      <c r="X2038" s="40" t="s">
        <v>93</v>
      </c>
      <c r="Y2038" s="40" t="s">
        <v>94</v>
      </c>
      <c r="Z2038" s="40">
        <v>349</v>
      </c>
      <c r="AA2038" s="40">
        <v>499.07</v>
      </c>
    </row>
    <row r="2039" spans="17:27" ht="18" customHeight="1" x14ac:dyDescent="0.25">
      <c r="Q2039" s="40" t="s">
        <v>95</v>
      </c>
      <c r="R2039" s="40">
        <v>2022</v>
      </c>
      <c r="S2039" s="40" t="s">
        <v>8</v>
      </c>
      <c r="T2039" s="40" t="s">
        <v>101</v>
      </c>
      <c r="U2039" s="40" t="s">
        <v>90</v>
      </c>
      <c r="V2039" s="40" t="s">
        <v>91</v>
      </c>
      <c r="W2039" s="40" t="s">
        <v>92</v>
      </c>
      <c r="X2039" s="40" t="s">
        <v>93</v>
      </c>
      <c r="Y2039" s="40" t="s">
        <v>94</v>
      </c>
      <c r="Z2039" s="40">
        <v>343</v>
      </c>
      <c r="AA2039" s="40">
        <v>490.49</v>
      </c>
    </row>
    <row r="2040" spans="17:27" ht="18" customHeight="1" x14ac:dyDescent="0.25">
      <c r="Q2040" s="40" t="s">
        <v>88</v>
      </c>
      <c r="R2040" s="40">
        <v>2022</v>
      </c>
      <c r="S2040" s="40" t="s">
        <v>8</v>
      </c>
      <c r="T2040" s="40" t="s">
        <v>101</v>
      </c>
      <c r="U2040" s="40" t="s">
        <v>90</v>
      </c>
      <c r="V2040" s="40" t="s">
        <v>91</v>
      </c>
      <c r="W2040" s="40" t="s">
        <v>92</v>
      </c>
      <c r="X2040" s="40" t="s">
        <v>93</v>
      </c>
      <c r="Y2040" s="40" t="s">
        <v>94</v>
      </c>
      <c r="Z2040" s="40">
        <v>337</v>
      </c>
      <c r="AA2040" s="40">
        <v>481.90999999999997</v>
      </c>
    </row>
    <row r="2041" spans="17:27" ht="18" customHeight="1" x14ac:dyDescent="0.25">
      <c r="Q2041" s="40" t="s">
        <v>95</v>
      </c>
      <c r="R2041" s="40">
        <v>2022</v>
      </c>
      <c r="S2041" s="40" t="s">
        <v>8</v>
      </c>
      <c r="T2041" s="40" t="s">
        <v>101</v>
      </c>
      <c r="U2041" s="40" t="s">
        <v>90</v>
      </c>
      <c r="V2041" s="40" t="s">
        <v>91</v>
      </c>
      <c r="W2041" s="40" t="s">
        <v>92</v>
      </c>
      <c r="X2041" s="40" t="s">
        <v>93</v>
      </c>
      <c r="Y2041" s="40" t="s">
        <v>94</v>
      </c>
      <c r="Z2041" s="40">
        <v>796</v>
      </c>
      <c r="AA2041" s="40">
        <v>1138.28</v>
      </c>
    </row>
    <row r="2042" spans="17:27" ht="18" customHeight="1" x14ac:dyDescent="0.25">
      <c r="Q2042" s="40" t="s">
        <v>97</v>
      </c>
      <c r="R2042" s="40">
        <v>2022</v>
      </c>
      <c r="S2042" s="40" t="s">
        <v>8</v>
      </c>
      <c r="T2042" s="40" t="s">
        <v>101</v>
      </c>
      <c r="U2042" s="40" t="s">
        <v>90</v>
      </c>
      <c r="V2042" s="40" t="s">
        <v>91</v>
      </c>
      <c r="W2042" s="40" t="s">
        <v>92</v>
      </c>
      <c r="X2042" s="40" t="s">
        <v>93</v>
      </c>
      <c r="Y2042" s="40" t="s">
        <v>94</v>
      </c>
      <c r="Z2042" s="40">
        <v>829</v>
      </c>
      <c r="AA2042" s="40">
        <v>1185.47</v>
      </c>
    </row>
    <row r="2043" spans="17:27" ht="18" customHeight="1" x14ac:dyDescent="0.25">
      <c r="Q2043" s="40" t="s">
        <v>88</v>
      </c>
      <c r="R2043" s="40">
        <v>2022</v>
      </c>
      <c r="S2043" s="40" t="s">
        <v>8</v>
      </c>
      <c r="T2043" s="40" t="s">
        <v>101</v>
      </c>
      <c r="U2043" s="40" t="s">
        <v>90</v>
      </c>
      <c r="V2043" s="40" t="s">
        <v>91</v>
      </c>
      <c r="W2043" s="40" t="s">
        <v>92</v>
      </c>
      <c r="X2043" s="40" t="s">
        <v>93</v>
      </c>
      <c r="Y2043" s="40" t="s">
        <v>96</v>
      </c>
      <c r="Z2043" s="40">
        <v>347</v>
      </c>
      <c r="AA2043" s="40">
        <v>496.21000000000004</v>
      </c>
    </row>
    <row r="2044" spans="17:27" ht="18" customHeight="1" x14ac:dyDescent="0.25">
      <c r="Q2044" s="40" t="s">
        <v>88</v>
      </c>
      <c r="R2044" s="40">
        <v>2022</v>
      </c>
      <c r="S2044" s="40" t="s">
        <v>8</v>
      </c>
      <c r="T2044" s="40" t="s">
        <v>101</v>
      </c>
      <c r="U2044" s="40" t="s">
        <v>90</v>
      </c>
      <c r="V2044" s="40" t="s">
        <v>91</v>
      </c>
      <c r="W2044" s="40" t="s">
        <v>92</v>
      </c>
      <c r="X2044" s="40" t="s">
        <v>93</v>
      </c>
      <c r="Y2044" s="40" t="s">
        <v>96</v>
      </c>
      <c r="Z2044" s="40">
        <v>341</v>
      </c>
      <c r="AA2044" s="40">
        <v>487.63</v>
      </c>
    </row>
    <row r="2045" spans="17:27" ht="18" customHeight="1" x14ac:dyDescent="0.25">
      <c r="Q2045" s="40" t="s">
        <v>88</v>
      </c>
      <c r="R2045" s="40">
        <v>2022</v>
      </c>
      <c r="S2045" s="40" t="s">
        <v>8</v>
      </c>
      <c r="T2045" s="40" t="s">
        <v>101</v>
      </c>
      <c r="U2045" s="40" t="s">
        <v>90</v>
      </c>
      <c r="V2045" s="40" t="s">
        <v>91</v>
      </c>
      <c r="W2045" s="40" t="s">
        <v>92</v>
      </c>
      <c r="X2045" s="40" t="s">
        <v>93</v>
      </c>
      <c r="Y2045" s="40" t="s">
        <v>94</v>
      </c>
      <c r="Z2045" s="40">
        <v>173</v>
      </c>
      <c r="AA2045" s="40">
        <v>247.39</v>
      </c>
    </row>
    <row r="2046" spans="17:27" ht="18" customHeight="1" x14ac:dyDescent="0.25">
      <c r="Q2046" s="40" t="s">
        <v>88</v>
      </c>
      <c r="R2046" s="40">
        <v>2022</v>
      </c>
      <c r="S2046" s="40" t="s">
        <v>8</v>
      </c>
      <c r="T2046" s="40" t="s">
        <v>101</v>
      </c>
      <c r="U2046" s="40" t="s">
        <v>90</v>
      </c>
      <c r="V2046" s="40" t="s">
        <v>91</v>
      </c>
      <c r="W2046" s="40" t="s">
        <v>92</v>
      </c>
      <c r="X2046" s="40" t="s">
        <v>93</v>
      </c>
      <c r="Y2046" s="40" t="s">
        <v>94</v>
      </c>
      <c r="Z2046" s="40">
        <v>221</v>
      </c>
      <c r="AA2046" s="40">
        <v>316.02999999999997</v>
      </c>
    </row>
    <row r="2047" spans="17:27" ht="18" customHeight="1" x14ac:dyDescent="0.25">
      <c r="Q2047" s="40" t="s">
        <v>88</v>
      </c>
      <c r="R2047" s="40">
        <v>2022</v>
      </c>
      <c r="S2047" s="40" t="s">
        <v>3</v>
      </c>
      <c r="T2047" s="40" t="s">
        <v>89</v>
      </c>
      <c r="U2047" s="40" t="s">
        <v>103</v>
      </c>
      <c r="V2047" s="40" t="s">
        <v>104</v>
      </c>
      <c r="W2047" s="40" t="s">
        <v>100</v>
      </c>
      <c r="X2047" s="40" t="s">
        <v>93</v>
      </c>
      <c r="Y2047" s="40" t="s">
        <v>105</v>
      </c>
      <c r="Z2047" s="40">
        <v>214</v>
      </c>
      <c r="AA2047" s="40">
        <v>306.02</v>
      </c>
    </row>
    <row r="2048" spans="17:27" ht="18" customHeight="1" x14ac:dyDescent="0.25">
      <c r="Q2048" s="40" t="s">
        <v>97</v>
      </c>
      <c r="R2048" s="40">
        <v>2022</v>
      </c>
      <c r="S2048" s="40" t="s">
        <v>3</v>
      </c>
      <c r="T2048" s="40" t="s">
        <v>89</v>
      </c>
      <c r="U2048" s="40" t="s">
        <v>103</v>
      </c>
      <c r="V2048" s="40" t="s">
        <v>104</v>
      </c>
      <c r="W2048" s="40" t="s">
        <v>100</v>
      </c>
      <c r="X2048" s="40" t="s">
        <v>93</v>
      </c>
      <c r="Y2048" s="40" t="s">
        <v>105</v>
      </c>
      <c r="Z2048" s="40">
        <v>208</v>
      </c>
      <c r="AA2048" s="40">
        <v>297.44</v>
      </c>
    </row>
    <row r="2049" spans="17:27" ht="18" customHeight="1" x14ac:dyDescent="0.25">
      <c r="Q2049" s="40" t="s">
        <v>95</v>
      </c>
      <c r="R2049" s="40">
        <v>2022</v>
      </c>
      <c r="S2049" s="40" t="s">
        <v>3</v>
      </c>
      <c r="T2049" s="40" t="s">
        <v>89</v>
      </c>
      <c r="U2049" s="40" t="s">
        <v>103</v>
      </c>
      <c r="V2049" s="40" t="s">
        <v>104</v>
      </c>
      <c r="W2049" s="40" t="s">
        <v>100</v>
      </c>
      <c r="X2049" s="40" t="s">
        <v>93</v>
      </c>
      <c r="Y2049" s="40" t="s">
        <v>105</v>
      </c>
      <c r="Z2049" s="40">
        <v>202</v>
      </c>
      <c r="AA2049" s="40">
        <v>288.86</v>
      </c>
    </row>
    <row r="2050" spans="17:27" ht="18" customHeight="1" x14ac:dyDescent="0.25">
      <c r="Q2050" s="40" t="s">
        <v>99</v>
      </c>
      <c r="R2050" s="40">
        <v>2022</v>
      </c>
      <c r="S2050" s="40" t="s">
        <v>3</v>
      </c>
      <c r="T2050" s="40" t="s">
        <v>89</v>
      </c>
      <c r="U2050" s="40" t="s">
        <v>103</v>
      </c>
      <c r="V2050" s="40" t="s">
        <v>104</v>
      </c>
      <c r="W2050" s="40" t="s">
        <v>100</v>
      </c>
      <c r="X2050" s="40" t="s">
        <v>93</v>
      </c>
      <c r="Y2050" s="40" t="s">
        <v>105</v>
      </c>
      <c r="Z2050" s="40">
        <v>211</v>
      </c>
      <c r="AA2050" s="40">
        <v>301.73</v>
      </c>
    </row>
    <row r="2051" spans="17:27" ht="18" customHeight="1" x14ac:dyDescent="0.25">
      <c r="Q2051" s="40" t="s">
        <v>88</v>
      </c>
      <c r="R2051" s="40">
        <v>2022</v>
      </c>
      <c r="S2051" s="40" t="s">
        <v>3</v>
      </c>
      <c r="T2051" s="40" t="s">
        <v>89</v>
      </c>
      <c r="U2051" s="40" t="s">
        <v>103</v>
      </c>
      <c r="V2051" s="40" t="s">
        <v>104</v>
      </c>
      <c r="W2051" s="40" t="s">
        <v>100</v>
      </c>
      <c r="X2051" s="40" t="s">
        <v>93</v>
      </c>
      <c r="Y2051" s="40" t="s">
        <v>105</v>
      </c>
      <c r="Z2051" s="40">
        <v>205</v>
      </c>
      <c r="AA2051" s="40">
        <v>293.14999999999998</v>
      </c>
    </row>
    <row r="2052" spans="17:27" ht="18" customHeight="1" x14ac:dyDescent="0.25">
      <c r="Q2052" s="40" t="s">
        <v>95</v>
      </c>
      <c r="R2052" s="40">
        <v>2022</v>
      </c>
      <c r="S2052" s="40" t="s">
        <v>1</v>
      </c>
      <c r="T2052" s="40" t="s">
        <v>89</v>
      </c>
      <c r="U2052" s="40" t="s">
        <v>103</v>
      </c>
      <c r="V2052" s="40" t="s">
        <v>104</v>
      </c>
      <c r="W2052" s="40" t="s">
        <v>100</v>
      </c>
      <c r="X2052" s="40" t="s">
        <v>93</v>
      </c>
      <c r="Y2052" s="40" t="s">
        <v>105</v>
      </c>
      <c r="Z2052" s="40">
        <v>244</v>
      </c>
      <c r="AA2052" s="40">
        <v>348.92</v>
      </c>
    </row>
    <row r="2053" spans="17:27" ht="18" customHeight="1" x14ac:dyDescent="0.25">
      <c r="Q2053" s="40" t="s">
        <v>88</v>
      </c>
      <c r="R2053" s="40">
        <v>2022</v>
      </c>
      <c r="S2053" s="40" t="s">
        <v>1</v>
      </c>
      <c r="T2053" s="40" t="s">
        <v>89</v>
      </c>
      <c r="U2053" s="40" t="s">
        <v>103</v>
      </c>
      <c r="V2053" s="40" t="s">
        <v>104</v>
      </c>
      <c r="W2053" s="40" t="s">
        <v>100</v>
      </c>
      <c r="X2053" s="40" t="s">
        <v>93</v>
      </c>
      <c r="Y2053" s="40" t="s">
        <v>105</v>
      </c>
      <c r="Z2053" s="40">
        <v>238</v>
      </c>
      <c r="AA2053" s="40">
        <v>340.34000000000003</v>
      </c>
    </row>
    <row r="2054" spans="17:27" ht="18" customHeight="1" x14ac:dyDescent="0.25">
      <c r="Q2054" s="40" t="s">
        <v>88</v>
      </c>
      <c r="R2054" s="40">
        <v>2022</v>
      </c>
      <c r="S2054" s="40" t="s">
        <v>1</v>
      </c>
      <c r="T2054" s="40" t="s">
        <v>89</v>
      </c>
      <c r="U2054" s="40" t="s">
        <v>103</v>
      </c>
      <c r="V2054" s="40" t="s">
        <v>104</v>
      </c>
      <c r="W2054" s="40" t="s">
        <v>100</v>
      </c>
      <c r="X2054" s="40" t="s">
        <v>93</v>
      </c>
      <c r="Y2054" s="40" t="s">
        <v>105</v>
      </c>
      <c r="Z2054" s="40">
        <v>247</v>
      </c>
      <c r="AA2054" s="40">
        <v>353.21</v>
      </c>
    </row>
    <row r="2055" spans="17:27" ht="18" customHeight="1" x14ac:dyDescent="0.25">
      <c r="Q2055" s="40" t="s">
        <v>95</v>
      </c>
      <c r="R2055" s="40">
        <v>2022</v>
      </c>
      <c r="S2055" s="40" t="s">
        <v>1</v>
      </c>
      <c r="T2055" s="40" t="s">
        <v>89</v>
      </c>
      <c r="U2055" s="40" t="s">
        <v>103</v>
      </c>
      <c r="V2055" s="40" t="s">
        <v>104</v>
      </c>
      <c r="W2055" s="40" t="s">
        <v>100</v>
      </c>
      <c r="X2055" s="40" t="s">
        <v>93</v>
      </c>
      <c r="Y2055" s="40" t="s">
        <v>105</v>
      </c>
      <c r="Z2055" s="40">
        <v>241</v>
      </c>
      <c r="AA2055" s="40">
        <v>344.63</v>
      </c>
    </row>
    <row r="2056" spans="17:27" ht="18" customHeight="1" x14ac:dyDescent="0.25">
      <c r="Q2056" s="40" t="s">
        <v>97</v>
      </c>
      <c r="R2056" s="40">
        <v>2022</v>
      </c>
      <c r="S2056" s="40" t="s">
        <v>1</v>
      </c>
      <c r="T2056" s="40" t="s">
        <v>89</v>
      </c>
      <c r="U2056" s="40" t="s">
        <v>103</v>
      </c>
      <c r="V2056" s="40" t="s">
        <v>104</v>
      </c>
      <c r="W2056" s="40" t="s">
        <v>100</v>
      </c>
      <c r="X2056" s="40" t="s">
        <v>93</v>
      </c>
      <c r="Y2056" s="40" t="s">
        <v>105</v>
      </c>
      <c r="Z2056" s="40">
        <v>235</v>
      </c>
      <c r="AA2056" s="40">
        <v>336.05</v>
      </c>
    </row>
    <row r="2057" spans="17:27" ht="18" customHeight="1" x14ac:dyDescent="0.25">
      <c r="Q2057" s="40" t="s">
        <v>95</v>
      </c>
      <c r="R2057" s="40">
        <v>2022</v>
      </c>
      <c r="S2057" s="40" t="s">
        <v>0</v>
      </c>
      <c r="T2057" s="40" t="s">
        <v>89</v>
      </c>
      <c r="U2057" s="40" t="s">
        <v>103</v>
      </c>
      <c r="V2057" s="40" t="s">
        <v>104</v>
      </c>
      <c r="W2057" s="40" t="s">
        <v>100</v>
      </c>
      <c r="X2057" s="40" t="s">
        <v>93</v>
      </c>
      <c r="Y2057" s="40" t="s">
        <v>94</v>
      </c>
      <c r="Z2057" s="40">
        <v>262</v>
      </c>
      <c r="AA2057" s="40">
        <v>374.65999999999997</v>
      </c>
    </row>
    <row r="2058" spans="17:27" ht="18" customHeight="1" x14ac:dyDescent="0.25">
      <c r="Q2058" s="40" t="s">
        <v>95</v>
      </c>
      <c r="R2058" s="40">
        <v>2022</v>
      </c>
      <c r="S2058" s="40" t="s">
        <v>0</v>
      </c>
      <c r="T2058" s="40" t="s">
        <v>89</v>
      </c>
      <c r="U2058" s="40" t="s">
        <v>103</v>
      </c>
      <c r="V2058" s="40" t="s">
        <v>104</v>
      </c>
      <c r="W2058" s="40" t="s">
        <v>100</v>
      </c>
      <c r="X2058" s="40" t="s">
        <v>93</v>
      </c>
      <c r="Y2058" s="40" t="s">
        <v>105</v>
      </c>
      <c r="Z2058" s="40">
        <v>256</v>
      </c>
      <c r="AA2058" s="40">
        <v>366.08</v>
      </c>
    </row>
    <row r="2059" spans="17:27" ht="18" customHeight="1" x14ac:dyDescent="0.25">
      <c r="Q2059" s="40" t="s">
        <v>95</v>
      </c>
      <c r="R2059" s="40">
        <v>2022</v>
      </c>
      <c r="S2059" s="40" t="s">
        <v>0</v>
      </c>
      <c r="T2059" s="40" t="s">
        <v>89</v>
      </c>
      <c r="U2059" s="40" t="s">
        <v>103</v>
      </c>
      <c r="V2059" s="40" t="s">
        <v>104</v>
      </c>
      <c r="W2059" s="40" t="s">
        <v>100</v>
      </c>
      <c r="X2059" s="40" t="s">
        <v>93</v>
      </c>
      <c r="Y2059" s="40" t="s">
        <v>105</v>
      </c>
      <c r="Z2059" s="40">
        <v>250</v>
      </c>
      <c r="AA2059" s="40">
        <v>357.5</v>
      </c>
    </row>
    <row r="2060" spans="17:27" ht="18" customHeight="1" x14ac:dyDescent="0.25">
      <c r="Q2060" s="40" t="s">
        <v>95</v>
      </c>
      <c r="R2060" s="40">
        <v>2022</v>
      </c>
      <c r="S2060" s="40" t="s">
        <v>0</v>
      </c>
      <c r="T2060" s="40" t="s">
        <v>89</v>
      </c>
      <c r="U2060" s="40" t="s">
        <v>103</v>
      </c>
      <c r="V2060" s="40" t="s">
        <v>104</v>
      </c>
      <c r="W2060" s="40" t="s">
        <v>100</v>
      </c>
      <c r="X2060" s="40" t="s">
        <v>93</v>
      </c>
      <c r="Y2060" s="40" t="s">
        <v>105</v>
      </c>
      <c r="Z2060" s="40">
        <v>259</v>
      </c>
      <c r="AA2060" s="40">
        <v>370.37</v>
      </c>
    </row>
    <row r="2061" spans="17:27" ht="18" customHeight="1" x14ac:dyDescent="0.25">
      <c r="Q2061" s="40" t="s">
        <v>97</v>
      </c>
      <c r="R2061" s="40">
        <v>2022</v>
      </c>
      <c r="S2061" s="40" t="s">
        <v>0</v>
      </c>
      <c r="T2061" s="40" t="s">
        <v>89</v>
      </c>
      <c r="U2061" s="40" t="s">
        <v>103</v>
      </c>
      <c r="V2061" s="40" t="s">
        <v>104</v>
      </c>
      <c r="W2061" s="40" t="s">
        <v>100</v>
      </c>
      <c r="X2061" s="40" t="s">
        <v>93</v>
      </c>
      <c r="Y2061" s="40" t="s">
        <v>105</v>
      </c>
      <c r="Z2061" s="40">
        <v>253</v>
      </c>
      <c r="AA2061" s="40">
        <v>361.78999999999996</v>
      </c>
    </row>
    <row r="2062" spans="17:27" ht="18" customHeight="1" x14ac:dyDescent="0.25">
      <c r="Q2062" s="40" t="s">
        <v>95</v>
      </c>
      <c r="R2062" s="40">
        <v>2022</v>
      </c>
      <c r="S2062" s="40" t="s">
        <v>5</v>
      </c>
      <c r="T2062" s="40" t="s">
        <v>89</v>
      </c>
      <c r="U2062" s="40" t="s">
        <v>103</v>
      </c>
      <c r="V2062" s="40" t="s">
        <v>104</v>
      </c>
      <c r="W2062" s="40" t="s">
        <v>100</v>
      </c>
      <c r="X2062" s="40" t="s">
        <v>93</v>
      </c>
      <c r="Y2062" s="40" t="s">
        <v>105</v>
      </c>
      <c r="Z2062" s="40">
        <v>184</v>
      </c>
      <c r="AA2062" s="40">
        <v>263.12</v>
      </c>
    </row>
    <row r="2063" spans="17:27" ht="18" customHeight="1" x14ac:dyDescent="0.25">
      <c r="Q2063" s="40" t="s">
        <v>98</v>
      </c>
      <c r="R2063" s="40">
        <v>2022</v>
      </c>
      <c r="S2063" s="40" t="s">
        <v>5</v>
      </c>
      <c r="T2063" s="40" t="s">
        <v>89</v>
      </c>
      <c r="U2063" s="40" t="s">
        <v>103</v>
      </c>
      <c r="V2063" s="40" t="s">
        <v>104</v>
      </c>
      <c r="W2063" s="40" t="s">
        <v>100</v>
      </c>
      <c r="X2063" s="40" t="s">
        <v>93</v>
      </c>
      <c r="Y2063" s="40" t="s">
        <v>105</v>
      </c>
      <c r="Z2063" s="40">
        <v>178</v>
      </c>
      <c r="AA2063" s="40">
        <v>254.54</v>
      </c>
    </row>
    <row r="2064" spans="17:27" ht="18" customHeight="1" x14ac:dyDescent="0.25">
      <c r="Q2064" s="40" t="s">
        <v>97</v>
      </c>
      <c r="R2064" s="40">
        <v>2022</v>
      </c>
      <c r="S2064" s="40" t="s">
        <v>5</v>
      </c>
      <c r="T2064" s="40" t="s">
        <v>89</v>
      </c>
      <c r="U2064" s="40" t="s">
        <v>103</v>
      </c>
      <c r="V2064" s="40" t="s">
        <v>104</v>
      </c>
      <c r="W2064" s="40" t="s">
        <v>100</v>
      </c>
      <c r="X2064" s="40" t="s">
        <v>93</v>
      </c>
      <c r="Y2064" s="40" t="s">
        <v>105</v>
      </c>
      <c r="Z2064" s="40">
        <v>172</v>
      </c>
      <c r="AA2064" s="40">
        <v>245.95999999999998</v>
      </c>
    </row>
    <row r="2065" spans="17:27" ht="18" customHeight="1" x14ac:dyDescent="0.25">
      <c r="Q2065" s="40" t="s">
        <v>88</v>
      </c>
      <c r="R2065" s="40">
        <v>2022</v>
      </c>
      <c r="S2065" s="40" t="s">
        <v>5</v>
      </c>
      <c r="T2065" s="40" t="s">
        <v>89</v>
      </c>
      <c r="U2065" s="40" t="s">
        <v>103</v>
      </c>
      <c r="V2065" s="40" t="s">
        <v>104</v>
      </c>
      <c r="W2065" s="40" t="s">
        <v>100</v>
      </c>
      <c r="X2065" s="40" t="s">
        <v>93</v>
      </c>
      <c r="Y2065" s="40" t="s">
        <v>105</v>
      </c>
      <c r="Z2065" s="40">
        <v>181</v>
      </c>
      <c r="AA2065" s="40">
        <v>258.83</v>
      </c>
    </row>
    <row r="2066" spans="17:27" ht="18" customHeight="1" x14ac:dyDescent="0.25">
      <c r="Q2066" s="40" t="s">
        <v>98</v>
      </c>
      <c r="R2066" s="40">
        <v>2022</v>
      </c>
      <c r="S2066" s="40" t="s">
        <v>5</v>
      </c>
      <c r="T2066" s="40" t="s">
        <v>89</v>
      </c>
      <c r="U2066" s="40" t="s">
        <v>103</v>
      </c>
      <c r="V2066" s="40" t="s">
        <v>104</v>
      </c>
      <c r="W2066" s="40" t="s">
        <v>100</v>
      </c>
      <c r="X2066" s="40" t="s">
        <v>93</v>
      </c>
      <c r="Y2066" s="40" t="s">
        <v>105</v>
      </c>
      <c r="Z2066" s="40">
        <v>175</v>
      </c>
      <c r="AA2066" s="40">
        <v>250.25</v>
      </c>
    </row>
    <row r="2067" spans="17:27" ht="18" customHeight="1" x14ac:dyDescent="0.25">
      <c r="Q2067" s="40" t="s">
        <v>95</v>
      </c>
      <c r="R2067" s="40">
        <v>2022</v>
      </c>
      <c r="S2067" s="40" t="s">
        <v>5</v>
      </c>
      <c r="T2067" s="40" t="s">
        <v>89</v>
      </c>
      <c r="U2067" s="40" t="s">
        <v>103</v>
      </c>
      <c r="V2067" s="40" t="s">
        <v>104</v>
      </c>
      <c r="W2067" s="40" t="s">
        <v>100</v>
      </c>
      <c r="X2067" s="40" t="s">
        <v>93</v>
      </c>
      <c r="Y2067" s="40" t="s">
        <v>105</v>
      </c>
      <c r="Z2067" s="40">
        <v>169</v>
      </c>
      <c r="AA2067" s="40">
        <v>241.67000000000002</v>
      </c>
    </row>
    <row r="2068" spans="17:27" ht="18" customHeight="1" x14ac:dyDescent="0.25">
      <c r="Q2068" s="40" t="s">
        <v>88</v>
      </c>
      <c r="R2068" s="40">
        <v>2022</v>
      </c>
      <c r="S2068" s="40" t="s">
        <v>2</v>
      </c>
      <c r="T2068" s="40" t="s">
        <v>89</v>
      </c>
      <c r="U2068" s="40" t="s">
        <v>103</v>
      </c>
      <c r="V2068" s="40" t="s">
        <v>104</v>
      </c>
      <c r="W2068" s="40" t="s">
        <v>100</v>
      </c>
      <c r="X2068" s="40" t="s">
        <v>93</v>
      </c>
      <c r="Y2068" s="40" t="s">
        <v>105</v>
      </c>
      <c r="Z2068" s="40">
        <v>232</v>
      </c>
      <c r="AA2068" s="40">
        <v>331.76</v>
      </c>
    </row>
    <row r="2069" spans="17:27" ht="18" customHeight="1" x14ac:dyDescent="0.25">
      <c r="Q2069" s="40" t="s">
        <v>95</v>
      </c>
      <c r="R2069" s="40">
        <v>2022</v>
      </c>
      <c r="S2069" s="40" t="s">
        <v>2</v>
      </c>
      <c r="T2069" s="40" t="s">
        <v>89</v>
      </c>
      <c r="U2069" s="40" t="s">
        <v>103</v>
      </c>
      <c r="V2069" s="40" t="s">
        <v>104</v>
      </c>
      <c r="W2069" s="40" t="s">
        <v>100</v>
      </c>
      <c r="X2069" s="40" t="s">
        <v>93</v>
      </c>
      <c r="Y2069" s="40" t="s">
        <v>105</v>
      </c>
      <c r="Z2069" s="40">
        <v>226</v>
      </c>
      <c r="AA2069" s="40">
        <v>323.18</v>
      </c>
    </row>
    <row r="2070" spans="17:27" ht="18" customHeight="1" x14ac:dyDescent="0.25">
      <c r="Q2070" s="40" t="s">
        <v>95</v>
      </c>
      <c r="R2070" s="40">
        <v>2022</v>
      </c>
      <c r="S2070" s="40" t="s">
        <v>2</v>
      </c>
      <c r="T2070" s="40" t="s">
        <v>89</v>
      </c>
      <c r="U2070" s="40" t="s">
        <v>103</v>
      </c>
      <c r="V2070" s="40" t="s">
        <v>104</v>
      </c>
      <c r="W2070" s="40" t="s">
        <v>100</v>
      </c>
      <c r="X2070" s="40" t="s">
        <v>93</v>
      </c>
      <c r="Y2070" s="40" t="s">
        <v>105</v>
      </c>
      <c r="Z2070" s="40">
        <v>220</v>
      </c>
      <c r="AA2070" s="40">
        <v>314.60000000000002</v>
      </c>
    </row>
    <row r="2071" spans="17:27" ht="18" customHeight="1" x14ac:dyDescent="0.25">
      <c r="Q2071" s="40" t="s">
        <v>97</v>
      </c>
      <c r="R2071" s="40">
        <v>2022</v>
      </c>
      <c r="S2071" s="40" t="s">
        <v>2</v>
      </c>
      <c r="T2071" s="40" t="s">
        <v>89</v>
      </c>
      <c r="U2071" s="40" t="s">
        <v>103</v>
      </c>
      <c r="V2071" s="40" t="s">
        <v>104</v>
      </c>
      <c r="W2071" s="40" t="s">
        <v>100</v>
      </c>
      <c r="X2071" s="40" t="s">
        <v>93</v>
      </c>
      <c r="Y2071" s="40" t="s">
        <v>105</v>
      </c>
      <c r="Z2071" s="40">
        <v>229</v>
      </c>
      <c r="AA2071" s="40">
        <v>327.47000000000003</v>
      </c>
    </row>
    <row r="2072" spans="17:27" ht="18" customHeight="1" x14ac:dyDescent="0.25">
      <c r="Q2072" s="40" t="s">
        <v>88</v>
      </c>
      <c r="R2072" s="40">
        <v>2022</v>
      </c>
      <c r="S2072" s="40" t="s">
        <v>2</v>
      </c>
      <c r="T2072" s="40" t="s">
        <v>89</v>
      </c>
      <c r="U2072" s="40" t="s">
        <v>103</v>
      </c>
      <c r="V2072" s="40" t="s">
        <v>104</v>
      </c>
      <c r="W2072" s="40" t="s">
        <v>100</v>
      </c>
      <c r="X2072" s="40" t="s">
        <v>93</v>
      </c>
      <c r="Y2072" s="40" t="s">
        <v>105</v>
      </c>
      <c r="Z2072" s="40">
        <v>223</v>
      </c>
      <c r="AA2072" s="40">
        <v>318.89</v>
      </c>
    </row>
    <row r="2073" spans="17:27" ht="18" customHeight="1" x14ac:dyDescent="0.25">
      <c r="Q2073" s="40" t="s">
        <v>88</v>
      </c>
      <c r="R2073" s="40">
        <v>2022</v>
      </c>
      <c r="S2073" s="40" t="s">
        <v>2</v>
      </c>
      <c r="T2073" s="40" t="s">
        <v>89</v>
      </c>
      <c r="U2073" s="40" t="s">
        <v>103</v>
      </c>
      <c r="V2073" s="40" t="s">
        <v>104</v>
      </c>
      <c r="W2073" s="40" t="s">
        <v>100</v>
      </c>
      <c r="X2073" s="40" t="s">
        <v>93</v>
      </c>
      <c r="Y2073" s="40" t="s">
        <v>105</v>
      </c>
      <c r="Z2073" s="40">
        <v>217</v>
      </c>
      <c r="AA2073" s="40">
        <v>310.31</v>
      </c>
    </row>
    <row r="2074" spans="17:27" ht="18" customHeight="1" x14ac:dyDescent="0.25">
      <c r="Q2074" s="40" t="s">
        <v>95</v>
      </c>
      <c r="R2074" s="40">
        <v>2022</v>
      </c>
      <c r="S2074" s="40" t="s">
        <v>4</v>
      </c>
      <c r="T2074" s="40" t="s">
        <v>89</v>
      </c>
      <c r="U2074" s="40" t="s">
        <v>103</v>
      </c>
      <c r="V2074" s="40" t="s">
        <v>104</v>
      </c>
      <c r="W2074" s="40" t="s">
        <v>100</v>
      </c>
      <c r="X2074" s="40" t="s">
        <v>93</v>
      </c>
      <c r="Y2074" s="40" t="s">
        <v>105</v>
      </c>
      <c r="Z2074" s="40">
        <v>196</v>
      </c>
      <c r="AA2074" s="40">
        <v>280.27999999999997</v>
      </c>
    </row>
    <row r="2075" spans="17:27" ht="18" customHeight="1" x14ac:dyDescent="0.25">
      <c r="Q2075" s="40" t="s">
        <v>88</v>
      </c>
      <c r="R2075" s="40">
        <v>2022</v>
      </c>
      <c r="S2075" s="40" t="s">
        <v>4</v>
      </c>
      <c r="T2075" s="40" t="s">
        <v>89</v>
      </c>
      <c r="U2075" s="40" t="s">
        <v>103</v>
      </c>
      <c r="V2075" s="40" t="s">
        <v>104</v>
      </c>
      <c r="W2075" s="40" t="s">
        <v>100</v>
      </c>
      <c r="X2075" s="40" t="s">
        <v>93</v>
      </c>
      <c r="Y2075" s="40" t="s">
        <v>105</v>
      </c>
      <c r="Z2075" s="40">
        <v>190</v>
      </c>
      <c r="AA2075" s="40">
        <v>271.7</v>
      </c>
    </row>
    <row r="2076" spans="17:27" ht="18" customHeight="1" x14ac:dyDescent="0.25">
      <c r="Q2076" s="40" t="s">
        <v>88</v>
      </c>
      <c r="R2076" s="40">
        <v>2022</v>
      </c>
      <c r="S2076" s="40" t="s">
        <v>4</v>
      </c>
      <c r="T2076" s="40" t="s">
        <v>89</v>
      </c>
      <c r="U2076" s="40" t="s">
        <v>103</v>
      </c>
      <c r="V2076" s="40" t="s">
        <v>104</v>
      </c>
      <c r="W2076" s="40" t="s">
        <v>100</v>
      </c>
      <c r="X2076" s="40" t="s">
        <v>93</v>
      </c>
      <c r="Y2076" s="40" t="s">
        <v>105</v>
      </c>
      <c r="Z2076" s="40">
        <v>199</v>
      </c>
      <c r="AA2076" s="40">
        <v>284.57</v>
      </c>
    </row>
    <row r="2077" spans="17:27" ht="18" customHeight="1" x14ac:dyDescent="0.25">
      <c r="Q2077" s="40" t="s">
        <v>88</v>
      </c>
      <c r="R2077" s="40">
        <v>2022</v>
      </c>
      <c r="S2077" s="40" t="s">
        <v>4</v>
      </c>
      <c r="T2077" s="40" t="s">
        <v>89</v>
      </c>
      <c r="U2077" s="40" t="s">
        <v>103</v>
      </c>
      <c r="V2077" s="40" t="s">
        <v>104</v>
      </c>
      <c r="W2077" s="40" t="s">
        <v>100</v>
      </c>
      <c r="X2077" s="40" t="s">
        <v>93</v>
      </c>
      <c r="Y2077" s="40" t="s">
        <v>105</v>
      </c>
      <c r="Z2077" s="40">
        <v>193</v>
      </c>
      <c r="AA2077" s="40">
        <v>275.99</v>
      </c>
    </row>
    <row r="2078" spans="17:27" ht="18" customHeight="1" x14ac:dyDescent="0.25">
      <c r="Q2078" s="40" t="s">
        <v>88</v>
      </c>
      <c r="R2078" s="40">
        <v>2022</v>
      </c>
      <c r="S2078" s="40" t="s">
        <v>4</v>
      </c>
      <c r="T2078" s="40" t="s">
        <v>89</v>
      </c>
      <c r="U2078" s="40" t="s">
        <v>103</v>
      </c>
      <c r="V2078" s="40" t="s">
        <v>104</v>
      </c>
      <c r="W2078" s="40" t="s">
        <v>100</v>
      </c>
      <c r="X2078" s="40" t="s">
        <v>93</v>
      </c>
      <c r="Y2078" s="40" t="s">
        <v>105</v>
      </c>
      <c r="Z2078" s="40">
        <v>187</v>
      </c>
      <c r="AA2078" s="40">
        <v>267.40999999999997</v>
      </c>
    </row>
    <row r="2079" spans="17:27" ht="18" customHeight="1" x14ac:dyDescent="0.25">
      <c r="Q2079" s="40" t="s">
        <v>95</v>
      </c>
      <c r="R2079" s="40">
        <v>2022</v>
      </c>
      <c r="S2079" s="40" t="s">
        <v>3</v>
      </c>
      <c r="T2079" s="40" t="s">
        <v>101</v>
      </c>
      <c r="U2079" s="40" t="s">
        <v>103</v>
      </c>
      <c r="V2079" s="40" t="s">
        <v>104</v>
      </c>
      <c r="W2079" s="40" t="s">
        <v>100</v>
      </c>
      <c r="X2079" s="40" t="s">
        <v>93</v>
      </c>
      <c r="Y2079" s="40" t="s">
        <v>105</v>
      </c>
      <c r="Z2079" s="40">
        <v>278</v>
      </c>
      <c r="AA2079" s="40">
        <v>397.53999999999996</v>
      </c>
    </row>
    <row r="2080" spans="17:27" ht="18" customHeight="1" x14ac:dyDescent="0.25">
      <c r="Q2080" s="40" t="s">
        <v>99</v>
      </c>
      <c r="R2080" s="40">
        <v>2022</v>
      </c>
      <c r="S2080" s="40" t="s">
        <v>3</v>
      </c>
      <c r="T2080" s="40" t="s">
        <v>101</v>
      </c>
      <c r="U2080" s="40" t="s">
        <v>103</v>
      </c>
      <c r="V2080" s="40" t="s">
        <v>104</v>
      </c>
      <c r="W2080" s="40" t="s">
        <v>100</v>
      </c>
      <c r="X2080" s="40" t="s">
        <v>93</v>
      </c>
      <c r="Y2080" s="40" t="s">
        <v>105</v>
      </c>
      <c r="Z2080" s="40">
        <v>326</v>
      </c>
      <c r="AA2080" s="40">
        <v>466.18</v>
      </c>
    </row>
    <row r="2081" spans="17:27" ht="18" customHeight="1" x14ac:dyDescent="0.25">
      <c r="Q2081" s="40" t="s">
        <v>88</v>
      </c>
      <c r="R2081" s="40">
        <v>2022</v>
      </c>
      <c r="S2081" s="40" t="s">
        <v>3</v>
      </c>
      <c r="T2081" s="40" t="s">
        <v>101</v>
      </c>
      <c r="U2081" s="40" t="s">
        <v>103</v>
      </c>
      <c r="V2081" s="40" t="s">
        <v>104</v>
      </c>
      <c r="W2081" s="40" t="s">
        <v>100</v>
      </c>
      <c r="X2081" s="40" t="s">
        <v>93</v>
      </c>
      <c r="Y2081" s="40" t="s">
        <v>105</v>
      </c>
      <c r="Z2081" s="40">
        <v>280</v>
      </c>
      <c r="AA2081" s="40">
        <v>400.4</v>
      </c>
    </row>
    <row r="2082" spans="17:27" ht="18" customHeight="1" x14ac:dyDescent="0.25">
      <c r="Q2082" s="40" t="s">
        <v>88</v>
      </c>
      <c r="R2082" s="40">
        <v>2022</v>
      </c>
      <c r="S2082" s="40" t="s">
        <v>3</v>
      </c>
      <c r="T2082" s="40" t="s">
        <v>101</v>
      </c>
      <c r="U2082" s="40" t="s">
        <v>103</v>
      </c>
      <c r="V2082" s="40" t="s">
        <v>104</v>
      </c>
      <c r="W2082" s="40" t="s">
        <v>100</v>
      </c>
      <c r="X2082" s="40" t="s">
        <v>93</v>
      </c>
      <c r="Y2082" s="40" t="s">
        <v>105</v>
      </c>
      <c r="Z2082" s="40">
        <v>834</v>
      </c>
      <c r="AA2082" s="40">
        <v>1192.6199999999999</v>
      </c>
    </row>
    <row r="2083" spans="17:27" ht="18" customHeight="1" x14ac:dyDescent="0.25">
      <c r="Q2083" s="40" t="s">
        <v>88</v>
      </c>
      <c r="R2083" s="40">
        <v>2022</v>
      </c>
      <c r="S2083" s="40" t="s">
        <v>3</v>
      </c>
      <c r="T2083" s="40" t="s">
        <v>101</v>
      </c>
      <c r="U2083" s="40" t="s">
        <v>103</v>
      </c>
      <c r="V2083" s="40" t="s">
        <v>104</v>
      </c>
      <c r="W2083" s="40" t="s">
        <v>100</v>
      </c>
      <c r="X2083" s="40" t="s">
        <v>93</v>
      </c>
      <c r="Y2083" s="40" t="s">
        <v>105</v>
      </c>
      <c r="Z2083" s="40">
        <v>867</v>
      </c>
      <c r="AA2083" s="40">
        <v>1239.81</v>
      </c>
    </row>
    <row r="2084" spans="17:27" ht="18" customHeight="1" x14ac:dyDescent="0.25">
      <c r="Q2084" s="40" t="s">
        <v>95</v>
      </c>
      <c r="R2084" s="40">
        <v>2022</v>
      </c>
      <c r="S2084" s="40" t="s">
        <v>3</v>
      </c>
      <c r="T2084" s="40" t="s">
        <v>101</v>
      </c>
      <c r="U2084" s="40" t="s">
        <v>103</v>
      </c>
      <c r="V2084" s="40" t="s">
        <v>104</v>
      </c>
      <c r="W2084" s="40" t="s">
        <v>100</v>
      </c>
      <c r="X2084" s="40" t="s">
        <v>93</v>
      </c>
      <c r="Y2084" s="40" t="s">
        <v>105</v>
      </c>
      <c r="Z2084" s="40">
        <v>931</v>
      </c>
      <c r="AA2084" s="40">
        <v>1331.33</v>
      </c>
    </row>
    <row r="2085" spans="17:27" ht="18" customHeight="1" x14ac:dyDescent="0.25">
      <c r="Q2085" s="40" t="s">
        <v>95</v>
      </c>
      <c r="R2085" s="40">
        <v>2022</v>
      </c>
      <c r="S2085" s="40" t="s">
        <v>3</v>
      </c>
      <c r="T2085" s="40" t="s">
        <v>101</v>
      </c>
      <c r="U2085" s="40" t="s">
        <v>103</v>
      </c>
      <c r="V2085" s="40" t="s">
        <v>104</v>
      </c>
      <c r="W2085" s="40" t="s">
        <v>100</v>
      </c>
      <c r="X2085" s="40" t="s">
        <v>93</v>
      </c>
      <c r="Y2085" s="40" t="s">
        <v>105</v>
      </c>
      <c r="Z2085" s="40">
        <v>932</v>
      </c>
      <c r="AA2085" s="40">
        <v>1332.76</v>
      </c>
    </row>
    <row r="2086" spans="17:27" ht="18" customHeight="1" x14ac:dyDescent="0.25">
      <c r="Q2086" s="40" t="s">
        <v>88</v>
      </c>
      <c r="R2086" s="40">
        <v>2022</v>
      </c>
      <c r="S2086" s="40" t="s">
        <v>3</v>
      </c>
      <c r="T2086" s="40" t="s">
        <v>101</v>
      </c>
      <c r="U2086" s="40" t="s">
        <v>103</v>
      </c>
      <c r="V2086" s="40" t="s">
        <v>104</v>
      </c>
      <c r="W2086" s="40" t="s">
        <v>100</v>
      </c>
      <c r="X2086" s="40" t="s">
        <v>93</v>
      </c>
      <c r="Y2086" s="40" t="s">
        <v>105</v>
      </c>
      <c r="Z2086" s="40">
        <v>933</v>
      </c>
      <c r="AA2086" s="40">
        <v>1334.19</v>
      </c>
    </row>
    <row r="2087" spans="17:27" ht="18" customHeight="1" x14ac:dyDescent="0.25">
      <c r="Q2087" s="40" t="s">
        <v>95</v>
      </c>
      <c r="R2087" s="40">
        <v>2022</v>
      </c>
      <c r="S2087" s="40" t="s">
        <v>3</v>
      </c>
      <c r="T2087" s="40" t="s">
        <v>101</v>
      </c>
      <c r="U2087" s="40" t="s">
        <v>103</v>
      </c>
      <c r="V2087" s="40" t="s">
        <v>104</v>
      </c>
      <c r="W2087" s="40" t="s">
        <v>100</v>
      </c>
      <c r="X2087" s="40" t="s">
        <v>93</v>
      </c>
      <c r="Y2087" s="40" t="s">
        <v>105</v>
      </c>
      <c r="Z2087" s="40">
        <v>873</v>
      </c>
      <c r="AA2087" s="40">
        <v>526.24</v>
      </c>
    </row>
    <row r="2088" spans="17:27" ht="18" customHeight="1" x14ac:dyDescent="0.25">
      <c r="Q2088" s="40" t="s">
        <v>88</v>
      </c>
      <c r="R2088" s="40">
        <v>2022</v>
      </c>
      <c r="S2088" s="40" t="s">
        <v>3</v>
      </c>
      <c r="T2088" s="40" t="s">
        <v>101</v>
      </c>
      <c r="U2088" s="40" t="s">
        <v>103</v>
      </c>
      <c r="V2088" s="40" t="s">
        <v>104</v>
      </c>
      <c r="W2088" s="40" t="s">
        <v>100</v>
      </c>
      <c r="X2088" s="40" t="s">
        <v>93</v>
      </c>
      <c r="Y2088" s="40" t="s">
        <v>105</v>
      </c>
      <c r="Z2088" s="40">
        <v>327</v>
      </c>
      <c r="AA2088" s="40">
        <v>467.61</v>
      </c>
    </row>
    <row r="2089" spans="17:27" ht="18" customHeight="1" x14ac:dyDescent="0.25">
      <c r="Q2089" s="40" t="s">
        <v>88</v>
      </c>
      <c r="R2089" s="40">
        <v>2022</v>
      </c>
      <c r="S2089" s="40" t="s">
        <v>3</v>
      </c>
      <c r="T2089" s="40" t="s">
        <v>101</v>
      </c>
      <c r="U2089" s="40" t="s">
        <v>103</v>
      </c>
      <c r="V2089" s="40" t="s">
        <v>104</v>
      </c>
      <c r="W2089" s="40" t="s">
        <v>100</v>
      </c>
      <c r="X2089" s="40" t="s">
        <v>93</v>
      </c>
      <c r="Y2089" s="40" t="s">
        <v>105</v>
      </c>
      <c r="Z2089" s="40">
        <v>183</v>
      </c>
      <c r="AA2089" s="40">
        <v>261.69</v>
      </c>
    </row>
    <row r="2090" spans="17:27" ht="18" customHeight="1" x14ac:dyDescent="0.25">
      <c r="Q2090" s="40" t="s">
        <v>95</v>
      </c>
      <c r="R2090" s="40">
        <v>2022</v>
      </c>
      <c r="S2090" s="40" t="s">
        <v>3</v>
      </c>
      <c r="T2090" s="40" t="s">
        <v>101</v>
      </c>
      <c r="U2090" s="40" t="s">
        <v>103</v>
      </c>
      <c r="V2090" s="40" t="s">
        <v>104</v>
      </c>
      <c r="W2090" s="40" t="s">
        <v>100</v>
      </c>
      <c r="X2090" s="40" t="s">
        <v>93</v>
      </c>
      <c r="Y2090" s="40" t="s">
        <v>105</v>
      </c>
      <c r="Z2090" s="40">
        <v>177</v>
      </c>
      <c r="AA2090" s="40">
        <v>253.11</v>
      </c>
    </row>
    <row r="2091" spans="17:27" ht="18" customHeight="1" x14ac:dyDescent="0.25">
      <c r="Q2091" s="40" t="s">
        <v>88</v>
      </c>
      <c r="R2091" s="40">
        <v>2022</v>
      </c>
      <c r="S2091" s="40" t="s">
        <v>3</v>
      </c>
      <c r="T2091" s="40" t="s">
        <v>101</v>
      </c>
      <c r="U2091" s="40" t="s">
        <v>103</v>
      </c>
      <c r="V2091" s="40" t="s">
        <v>104</v>
      </c>
      <c r="W2091" s="40" t="s">
        <v>100</v>
      </c>
      <c r="X2091" s="40" t="s">
        <v>93</v>
      </c>
      <c r="Y2091" s="40" t="s">
        <v>105</v>
      </c>
      <c r="Z2091" s="40">
        <v>171</v>
      </c>
      <c r="AA2091" s="40">
        <v>244.53</v>
      </c>
    </row>
    <row r="2092" spans="17:27" ht="18" customHeight="1" x14ac:dyDescent="0.25">
      <c r="Q2092" s="40" t="s">
        <v>88</v>
      </c>
      <c r="R2092" s="40">
        <v>2022</v>
      </c>
      <c r="S2092" s="40" t="s">
        <v>3</v>
      </c>
      <c r="T2092" s="40" t="s">
        <v>101</v>
      </c>
      <c r="U2092" s="40" t="s">
        <v>103</v>
      </c>
      <c r="V2092" s="40" t="s">
        <v>104</v>
      </c>
      <c r="W2092" s="40" t="s">
        <v>100</v>
      </c>
      <c r="X2092" s="40" t="s">
        <v>93</v>
      </c>
      <c r="Y2092" s="40" t="s">
        <v>105</v>
      </c>
      <c r="Z2092" s="40">
        <v>277</v>
      </c>
      <c r="AA2092" s="40">
        <v>396.11</v>
      </c>
    </row>
    <row r="2093" spans="17:27" ht="18" customHeight="1" x14ac:dyDescent="0.25">
      <c r="Q2093" s="40" t="s">
        <v>97</v>
      </c>
      <c r="R2093" s="40">
        <v>2022</v>
      </c>
      <c r="S2093" s="40" t="s">
        <v>3</v>
      </c>
      <c r="T2093" s="40" t="s">
        <v>101</v>
      </c>
      <c r="U2093" s="40" t="s">
        <v>103</v>
      </c>
      <c r="V2093" s="40" t="s">
        <v>104</v>
      </c>
      <c r="W2093" s="40" t="s">
        <v>100</v>
      </c>
      <c r="X2093" s="40" t="s">
        <v>93</v>
      </c>
      <c r="Y2093" s="40" t="s">
        <v>105</v>
      </c>
      <c r="Z2093" s="40">
        <v>325</v>
      </c>
      <c r="AA2093" s="40">
        <v>464.75</v>
      </c>
    </row>
    <row r="2094" spans="17:27" ht="18" customHeight="1" x14ac:dyDescent="0.25">
      <c r="Q2094" s="40" t="s">
        <v>95</v>
      </c>
      <c r="R2094" s="40">
        <v>2022</v>
      </c>
      <c r="S2094" s="40" t="s">
        <v>3</v>
      </c>
      <c r="T2094" s="40" t="s">
        <v>101</v>
      </c>
      <c r="U2094" s="40" t="s">
        <v>103</v>
      </c>
      <c r="V2094" s="40" t="s">
        <v>104</v>
      </c>
      <c r="W2094" s="40" t="s">
        <v>100</v>
      </c>
      <c r="X2094" s="40" t="s">
        <v>93</v>
      </c>
      <c r="Y2094" s="40" t="s">
        <v>105</v>
      </c>
      <c r="Z2094" s="40">
        <v>842</v>
      </c>
      <c r="AA2094" s="40">
        <v>1204.06</v>
      </c>
    </row>
    <row r="2095" spans="17:27" ht="18" customHeight="1" x14ac:dyDescent="0.25">
      <c r="Q2095" s="40" t="s">
        <v>95</v>
      </c>
      <c r="R2095" s="40">
        <v>2022</v>
      </c>
      <c r="S2095" s="40" t="s">
        <v>3</v>
      </c>
      <c r="T2095" s="40" t="s">
        <v>101</v>
      </c>
      <c r="U2095" s="40" t="s">
        <v>103</v>
      </c>
      <c r="V2095" s="40" t="s">
        <v>104</v>
      </c>
      <c r="W2095" s="40" t="s">
        <v>100</v>
      </c>
      <c r="X2095" s="40" t="s">
        <v>93</v>
      </c>
      <c r="Y2095" s="40" t="s">
        <v>105</v>
      </c>
      <c r="Z2095" s="40">
        <v>876</v>
      </c>
      <c r="AA2095" s="40">
        <v>1252.68</v>
      </c>
    </row>
    <row r="2096" spans="17:27" ht="18" customHeight="1" x14ac:dyDescent="0.25">
      <c r="Q2096" s="40" t="s">
        <v>95</v>
      </c>
      <c r="R2096" s="40">
        <v>2022</v>
      </c>
      <c r="S2096" s="40" t="s">
        <v>7</v>
      </c>
      <c r="T2096" s="40" t="s">
        <v>101</v>
      </c>
      <c r="U2096" s="40" t="s">
        <v>103</v>
      </c>
      <c r="V2096" s="40" t="s">
        <v>104</v>
      </c>
      <c r="W2096" s="40" t="s">
        <v>100</v>
      </c>
      <c r="X2096" s="40" t="s">
        <v>93</v>
      </c>
      <c r="Y2096" s="40" t="s">
        <v>105</v>
      </c>
      <c r="Z2096" s="40">
        <v>332</v>
      </c>
      <c r="AA2096" s="40">
        <v>474.76</v>
      </c>
    </row>
    <row r="2097" spans="17:27" ht="18" customHeight="1" x14ac:dyDescent="0.25">
      <c r="Q2097" s="40" t="s">
        <v>95</v>
      </c>
      <c r="R2097" s="40">
        <v>2022</v>
      </c>
      <c r="S2097" s="40" t="s">
        <v>7</v>
      </c>
      <c r="T2097" s="40" t="s">
        <v>101</v>
      </c>
      <c r="U2097" s="40" t="s">
        <v>103</v>
      </c>
      <c r="V2097" s="40" t="s">
        <v>104</v>
      </c>
      <c r="W2097" s="40" t="s">
        <v>100</v>
      </c>
      <c r="X2097" s="40" t="s">
        <v>93</v>
      </c>
      <c r="Y2097" s="40" t="s">
        <v>105</v>
      </c>
      <c r="Z2097" s="40">
        <v>302</v>
      </c>
      <c r="AA2097" s="40">
        <v>431.86</v>
      </c>
    </row>
    <row r="2098" spans="17:27" ht="18" customHeight="1" x14ac:dyDescent="0.25">
      <c r="Q2098" s="40" t="s">
        <v>97</v>
      </c>
      <c r="R2098" s="40">
        <v>2022</v>
      </c>
      <c r="S2098" s="40" t="s">
        <v>7</v>
      </c>
      <c r="T2098" s="40" t="s">
        <v>101</v>
      </c>
      <c r="U2098" s="40" t="s">
        <v>103</v>
      </c>
      <c r="V2098" s="40" t="s">
        <v>104</v>
      </c>
      <c r="W2098" s="40" t="s">
        <v>100</v>
      </c>
      <c r="X2098" s="40" t="s">
        <v>93</v>
      </c>
      <c r="Y2098" s="40" t="s">
        <v>105</v>
      </c>
      <c r="Z2098" s="40">
        <v>256</v>
      </c>
      <c r="AA2098" s="40">
        <v>366.08</v>
      </c>
    </row>
    <row r="2099" spans="17:27" ht="18" customHeight="1" x14ac:dyDescent="0.25">
      <c r="Q2099" s="40" t="s">
        <v>98</v>
      </c>
      <c r="R2099" s="40">
        <v>2022</v>
      </c>
      <c r="S2099" s="40" t="s">
        <v>7</v>
      </c>
      <c r="T2099" s="40" t="s">
        <v>101</v>
      </c>
      <c r="U2099" s="40" t="s">
        <v>103</v>
      </c>
      <c r="V2099" s="40" t="s">
        <v>104</v>
      </c>
      <c r="W2099" s="40" t="s">
        <v>100</v>
      </c>
      <c r="X2099" s="40" t="s">
        <v>93</v>
      </c>
      <c r="Y2099" s="40" t="s">
        <v>105</v>
      </c>
      <c r="Z2099" s="40">
        <v>304</v>
      </c>
      <c r="AA2099" s="40">
        <v>434.72</v>
      </c>
    </row>
    <row r="2100" spans="17:27" ht="18" customHeight="1" x14ac:dyDescent="0.25">
      <c r="Q2100" s="40" t="s">
        <v>88</v>
      </c>
      <c r="R2100" s="40">
        <v>2022</v>
      </c>
      <c r="S2100" s="40" t="s">
        <v>7</v>
      </c>
      <c r="T2100" s="40" t="s">
        <v>101</v>
      </c>
      <c r="U2100" s="40" t="s">
        <v>103</v>
      </c>
      <c r="V2100" s="40" t="s">
        <v>104</v>
      </c>
      <c r="W2100" s="40" t="s">
        <v>100</v>
      </c>
      <c r="X2100" s="40" t="s">
        <v>93</v>
      </c>
      <c r="Y2100" s="40" t="s">
        <v>105</v>
      </c>
      <c r="Z2100" s="40">
        <v>784</v>
      </c>
      <c r="AA2100" s="40">
        <v>1121.1199999999999</v>
      </c>
    </row>
    <row r="2101" spans="17:27" ht="18" customHeight="1" x14ac:dyDescent="0.25">
      <c r="Q2101" s="40" t="s">
        <v>98</v>
      </c>
      <c r="R2101" s="40">
        <v>2022</v>
      </c>
      <c r="S2101" s="40" t="s">
        <v>7</v>
      </c>
      <c r="T2101" s="40" t="s">
        <v>101</v>
      </c>
      <c r="U2101" s="40" t="s">
        <v>103</v>
      </c>
      <c r="V2101" s="40" t="s">
        <v>104</v>
      </c>
      <c r="W2101" s="40" t="s">
        <v>100</v>
      </c>
      <c r="X2101" s="40" t="s">
        <v>93</v>
      </c>
      <c r="Y2101" s="40" t="s">
        <v>105</v>
      </c>
      <c r="Z2101" s="40">
        <v>837</v>
      </c>
      <c r="AA2101" s="40">
        <v>1196.9099999999999</v>
      </c>
    </row>
    <row r="2102" spans="17:27" ht="18" customHeight="1" x14ac:dyDescent="0.25">
      <c r="Q2102" s="40" t="s">
        <v>95</v>
      </c>
      <c r="R2102" s="40">
        <v>2022</v>
      </c>
      <c r="S2102" s="40" t="s">
        <v>7</v>
      </c>
      <c r="T2102" s="40" t="s">
        <v>101</v>
      </c>
      <c r="U2102" s="40" t="s">
        <v>103</v>
      </c>
      <c r="V2102" s="40" t="s">
        <v>104</v>
      </c>
      <c r="W2102" s="40" t="s">
        <v>100</v>
      </c>
      <c r="X2102" s="40" t="s">
        <v>93</v>
      </c>
      <c r="Y2102" s="40" t="s">
        <v>105</v>
      </c>
      <c r="Z2102" s="40">
        <v>870</v>
      </c>
      <c r="AA2102" s="40">
        <v>1244.0999999999999</v>
      </c>
    </row>
    <row r="2103" spans="17:27" ht="18" customHeight="1" x14ac:dyDescent="0.25">
      <c r="Q2103" s="40" t="s">
        <v>95</v>
      </c>
      <c r="R2103" s="40">
        <v>2022</v>
      </c>
      <c r="S2103" s="40" t="s">
        <v>7</v>
      </c>
      <c r="T2103" s="40" t="s">
        <v>101</v>
      </c>
      <c r="U2103" s="40" t="s">
        <v>103</v>
      </c>
      <c r="V2103" s="40" t="s">
        <v>104</v>
      </c>
      <c r="W2103" s="40" t="s">
        <v>100</v>
      </c>
      <c r="X2103" s="40" t="s">
        <v>93</v>
      </c>
      <c r="Y2103" s="40" t="s">
        <v>105</v>
      </c>
      <c r="Z2103" s="40">
        <v>942</v>
      </c>
      <c r="AA2103" s="40">
        <v>1347.06</v>
      </c>
    </row>
    <row r="2104" spans="17:27" ht="18" customHeight="1" x14ac:dyDescent="0.25">
      <c r="Q2104" s="40" t="s">
        <v>95</v>
      </c>
      <c r="R2104" s="40">
        <v>2022</v>
      </c>
      <c r="S2104" s="40" t="s">
        <v>7</v>
      </c>
      <c r="T2104" s="40" t="s">
        <v>101</v>
      </c>
      <c r="U2104" s="40" t="s">
        <v>103</v>
      </c>
      <c r="V2104" s="40" t="s">
        <v>104</v>
      </c>
      <c r="W2104" s="40" t="s">
        <v>100</v>
      </c>
      <c r="X2104" s="40" t="s">
        <v>93</v>
      </c>
      <c r="Y2104" s="40" t="s">
        <v>105</v>
      </c>
      <c r="Z2104" s="40">
        <v>943</v>
      </c>
      <c r="AA2104" s="40">
        <v>1348.49</v>
      </c>
    </row>
    <row r="2105" spans="17:27" ht="18" customHeight="1" x14ac:dyDescent="0.25">
      <c r="Q2105" s="40" t="s">
        <v>88</v>
      </c>
      <c r="R2105" s="40">
        <v>2022</v>
      </c>
      <c r="S2105" s="40" t="s">
        <v>7</v>
      </c>
      <c r="T2105" s="40" t="s">
        <v>101</v>
      </c>
      <c r="U2105" s="40" t="s">
        <v>103</v>
      </c>
      <c r="V2105" s="40" t="s">
        <v>104</v>
      </c>
      <c r="W2105" s="40" t="s">
        <v>100</v>
      </c>
      <c r="X2105" s="40" t="s">
        <v>93</v>
      </c>
      <c r="Y2105" s="40" t="s">
        <v>105</v>
      </c>
      <c r="Z2105" s="40">
        <v>944</v>
      </c>
      <c r="AA2105" s="40">
        <v>1349.92</v>
      </c>
    </row>
    <row r="2106" spans="17:27" ht="18" customHeight="1" x14ac:dyDescent="0.25">
      <c r="Q2106" s="40" t="s">
        <v>95</v>
      </c>
      <c r="R2106" s="40">
        <v>2022</v>
      </c>
      <c r="S2106" s="40" t="s">
        <v>7</v>
      </c>
      <c r="T2106" s="40" t="s">
        <v>101</v>
      </c>
      <c r="U2106" s="40" t="s">
        <v>103</v>
      </c>
      <c r="V2106" s="40" t="s">
        <v>104</v>
      </c>
      <c r="W2106" s="40" t="s">
        <v>100</v>
      </c>
      <c r="X2106" s="40" t="s">
        <v>93</v>
      </c>
      <c r="Y2106" s="40" t="s">
        <v>105</v>
      </c>
      <c r="Z2106" s="40">
        <v>823</v>
      </c>
      <c r="AA2106" s="40">
        <v>526.24</v>
      </c>
    </row>
    <row r="2107" spans="17:27" ht="18" customHeight="1" x14ac:dyDescent="0.25">
      <c r="Q2107" s="40" t="s">
        <v>88</v>
      </c>
      <c r="R2107" s="40">
        <v>2022</v>
      </c>
      <c r="S2107" s="40" t="s">
        <v>7</v>
      </c>
      <c r="T2107" s="40" t="s">
        <v>101</v>
      </c>
      <c r="U2107" s="40" t="s">
        <v>103</v>
      </c>
      <c r="V2107" s="40" t="s">
        <v>104</v>
      </c>
      <c r="W2107" s="40" t="s">
        <v>100</v>
      </c>
      <c r="X2107" s="40" t="s">
        <v>93</v>
      </c>
      <c r="Y2107" s="40" t="s">
        <v>105</v>
      </c>
      <c r="Z2107" s="40">
        <v>877</v>
      </c>
      <c r="AA2107" s="40">
        <v>526.24</v>
      </c>
    </row>
    <row r="2108" spans="17:27" ht="18" customHeight="1" x14ac:dyDescent="0.25">
      <c r="Q2108" s="40" t="s">
        <v>88</v>
      </c>
      <c r="R2108" s="40">
        <v>2022</v>
      </c>
      <c r="S2108" s="40" t="s">
        <v>7</v>
      </c>
      <c r="T2108" s="40" t="s">
        <v>101</v>
      </c>
      <c r="U2108" s="40" t="s">
        <v>103</v>
      </c>
      <c r="V2108" s="40" t="s">
        <v>104</v>
      </c>
      <c r="W2108" s="40" t="s">
        <v>100</v>
      </c>
      <c r="X2108" s="40" t="s">
        <v>93</v>
      </c>
      <c r="Y2108" s="40" t="s">
        <v>105</v>
      </c>
      <c r="Z2108" s="40">
        <v>303</v>
      </c>
      <c r="AA2108" s="40">
        <v>433.28999999999996</v>
      </c>
    </row>
    <row r="2109" spans="17:27" ht="18" customHeight="1" x14ac:dyDescent="0.25">
      <c r="Q2109" s="40" t="s">
        <v>98</v>
      </c>
      <c r="R2109" s="40">
        <v>2022</v>
      </c>
      <c r="S2109" s="40" t="s">
        <v>7</v>
      </c>
      <c r="T2109" s="40" t="s">
        <v>101</v>
      </c>
      <c r="U2109" s="40" t="s">
        <v>103</v>
      </c>
      <c r="V2109" s="40" t="s">
        <v>104</v>
      </c>
      <c r="W2109" s="40" t="s">
        <v>100</v>
      </c>
      <c r="X2109" s="40" t="s">
        <v>93</v>
      </c>
      <c r="Y2109" s="40" t="s">
        <v>105</v>
      </c>
      <c r="Z2109" s="40">
        <v>363</v>
      </c>
      <c r="AA2109" s="40">
        <v>519.09</v>
      </c>
    </row>
    <row r="2110" spans="17:27" ht="18" customHeight="1" x14ac:dyDescent="0.25">
      <c r="Q2110" s="40" t="s">
        <v>97</v>
      </c>
      <c r="R2110" s="40">
        <v>2022</v>
      </c>
      <c r="S2110" s="40" t="s">
        <v>7</v>
      </c>
      <c r="T2110" s="40" t="s">
        <v>101</v>
      </c>
      <c r="U2110" s="40" t="s">
        <v>103</v>
      </c>
      <c r="V2110" s="40" t="s">
        <v>104</v>
      </c>
      <c r="W2110" s="40" t="s">
        <v>100</v>
      </c>
      <c r="X2110" s="40" t="s">
        <v>93</v>
      </c>
      <c r="Y2110" s="40" t="s">
        <v>105</v>
      </c>
      <c r="Z2110" s="40">
        <v>357</v>
      </c>
      <c r="AA2110" s="40">
        <v>510.51</v>
      </c>
    </row>
    <row r="2111" spans="17:27" ht="18" customHeight="1" x14ac:dyDescent="0.25">
      <c r="Q2111" s="40" t="s">
        <v>98</v>
      </c>
      <c r="R2111" s="40">
        <v>2022</v>
      </c>
      <c r="S2111" s="40" t="s">
        <v>7</v>
      </c>
      <c r="T2111" s="40" t="s">
        <v>101</v>
      </c>
      <c r="U2111" s="40" t="s">
        <v>103</v>
      </c>
      <c r="V2111" s="40" t="s">
        <v>104</v>
      </c>
      <c r="W2111" s="40" t="s">
        <v>100</v>
      </c>
      <c r="X2111" s="40" t="s">
        <v>93</v>
      </c>
      <c r="Y2111" s="40" t="s">
        <v>105</v>
      </c>
      <c r="Z2111" s="40">
        <v>331</v>
      </c>
      <c r="AA2111" s="40">
        <v>473.33</v>
      </c>
    </row>
    <row r="2112" spans="17:27" ht="18" customHeight="1" x14ac:dyDescent="0.25">
      <c r="Q2112" s="40" t="s">
        <v>95</v>
      </c>
      <c r="R2112" s="40">
        <v>2022</v>
      </c>
      <c r="S2112" s="40" t="s">
        <v>7</v>
      </c>
      <c r="T2112" s="40" t="s">
        <v>101</v>
      </c>
      <c r="U2112" s="40" t="s">
        <v>103</v>
      </c>
      <c r="V2112" s="40" t="s">
        <v>104</v>
      </c>
      <c r="W2112" s="40" t="s">
        <v>100</v>
      </c>
      <c r="X2112" s="40" t="s">
        <v>93</v>
      </c>
      <c r="Y2112" s="40" t="s">
        <v>105</v>
      </c>
      <c r="Z2112" s="40">
        <v>259</v>
      </c>
      <c r="AA2112" s="40">
        <v>370.37</v>
      </c>
    </row>
    <row r="2113" spans="17:27" ht="18" customHeight="1" x14ac:dyDescent="0.25">
      <c r="Q2113" s="40" t="s">
        <v>95</v>
      </c>
      <c r="R2113" s="40">
        <v>2022</v>
      </c>
      <c r="S2113" s="40" t="s">
        <v>7</v>
      </c>
      <c r="T2113" s="40" t="s">
        <v>101</v>
      </c>
      <c r="U2113" s="40" t="s">
        <v>103</v>
      </c>
      <c r="V2113" s="40" t="s">
        <v>104</v>
      </c>
      <c r="W2113" s="40" t="s">
        <v>100</v>
      </c>
      <c r="X2113" s="40" t="s">
        <v>93</v>
      </c>
      <c r="Y2113" s="40" t="s">
        <v>105</v>
      </c>
      <c r="Z2113" s="40">
        <v>793</v>
      </c>
      <c r="AA2113" s="40">
        <v>1133.99</v>
      </c>
    </row>
    <row r="2114" spans="17:27" ht="18" customHeight="1" x14ac:dyDescent="0.25">
      <c r="Q2114" s="40" t="s">
        <v>95</v>
      </c>
      <c r="R2114" s="40">
        <v>2022</v>
      </c>
      <c r="S2114" s="40" t="s">
        <v>7</v>
      </c>
      <c r="T2114" s="40" t="s">
        <v>101</v>
      </c>
      <c r="U2114" s="40" t="s">
        <v>103</v>
      </c>
      <c r="V2114" s="40" t="s">
        <v>104</v>
      </c>
      <c r="W2114" s="40" t="s">
        <v>100</v>
      </c>
      <c r="X2114" s="40" t="s">
        <v>93</v>
      </c>
      <c r="Y2114" s="40" t="s">
        <v>105</v>
      </c>
      <c r="Z2114" s="40">
        <v>846</v>
      </c>
      <c r="AA2114" s="40">
        <v>1209.78</v>
      </c>
    </row>
    <row r="2115" spans="17:27" ht="18" customHeight="1" x14ac:dyDescent="0.25">
      <c r="Q2115" s="40" t="s">
        <v>95</v>
      </c>
      <c r="R2115" s="40">
        <v>2022</v>
      </c>
      <c r="S2115" s="40" t="s">
        <v>7</v>
      </c>
      <c r="T2115" s="40" t="s">
        <v>101</v>
      </c>
      <c r="U2115" s="40" t="s">
        <v>103</v>
      </c>
      <c r="V2115" s="40" t="s">
        <v>104</v>
      </c>
      <c r="W2115" s="40" t="s">
        <v>100</v>
      </c>
      <c r="X2115" s="40" t="s">
        <v>93</v>
      </c>
      <c r="Y2115" s="40" t="s">
        <v>105</v>
      </c>
      <c r="Z2115" s="40">
        <v>879</v>
      </c>
      <c r="AA2115" s="40">
        <v>1256.97</v>
      </c>
    </row>
    <row r="2116" spans="17:27" ht="18" customHeight="1" x14ac:dyDescent="0.25">
      <c r="Q2116" s="40" t="s">
        <v>95</v>
      </c>
      <c r="R2116" s="40">
        <v>2022</v>
      </c>
      <c r="S2116" s="40" t="s">
        <v>11</v>
      </c>
      <c r="T2116" s="40" t="s">
        <v>101</v>
      </c>
      <c r="U2116" s="40" t="s">
        <v>103</v>
      </c>
      <c r="V2116" s="40" t="s">
        <v>104</v>
      </c>
      <c r="W2116" s="40" t="s">
        <v>100</v>
      </c>
      <c r="X2116" s="40" t="s">
        <v>93</v>
      </c>
      <c r="Y2116" s="40" t="s">
        <v>105</v>
      </c>
      <c r="Z2116" s="40">
        <v>308</v>
      </c>
      <c r="AA2116" s="40">
        <v>440.44</v>
      </c>
    </row>
    <row r="2117" spans="17:27" ht="18" customHeight="1" x14ac:dyDescent="0.25">
      <c r="Q2117" s="40" t="s">
        <v>88</v>
      </c>
      <c r="R2117" s="40">
        <v>2022</v>
      </c>
      <c r="S2117" s="40" t="s">
        <v>11</v>
      </c>
      <c r="T2117" s="40" t="s">
        <v>101</v>
      </c>
      <c r="U2117" s="40" t="s">
        <v>103</v>
      </c>
      <c r="V2117" s="40" t="s">
        <v>104</v>
      </c>
      <c r="W2117" s="40" t="s">
        <v>100</v>
      </c>
      <c r="X2117" s="40" t="s">
        <v>93</v>
      </c>
      <c r="Y2117" s="40" t="s">
        <v>105</v>
      </c>
      <c r="Z2117" s="40">
        <v>236</v>
      </c>
      <c r="AA2117" s="40">
        <v>337.48</v>
      </c>
    </row>
    <row r="2118" spans="17:27" ht="18" customHeight="1" x14ac:dyDescent="0.25">
      <c r="Q2118" s="40" t="s">
        <v>95</v>
      </c>
      <c r="R2118" s="40">
        <v>2022</v>
      </c>
      <c r="S2118" s="40" t="s">
        <v>11</v>
      </c>
      <c r="T2118" s="40" t="s">
        <v>101</v>
      </c>
      <c r="U2118" s="40" t="s">
        <v>103</v>
      </c>
      <c r="V2118" s="40" t="s">
        <v>104</v>
      </c>
      <c r="W2118" s="40" t="s">
        <v>100</v>
      </c>
      <c r="X2118" s="40" t="s">
        <v>93</v>
      </c>
      <c r="Y2118" s="40" t="s">
        <v>105</v>
      </c>
      <c r="Z2118" s="40">
        <v>284</v>
      </c>
      <c r="AA2118" s="40">
        <v>406.12</v>
      </c>
    </row>
    <row r="2119" spans="17:27" ht="18" customHeight="1" x14ac:dyDescent="0.25">
      <c r="Q2119" s="40" t="s">
        <v>95</v>
      </c>
      <c r="R2119" s="40">
        <v>2022</v>
      </c>
      <c r="S2119" s="40" t="s">
        <v>11</v>
      </c>
      <c r="T2119" s="40" t="s">
        <v>101</v>
      </c>
      <c r="U2119" s="40" t="s">
        <v>103</v>
      </c>
      <c r="V2119" s="40" t="s">
        <v>104</v>
      </c>
      <c r="W2119" s="40" t="s">
        <v>100</v>
      </c>
      <c r="X2119" s="40" t="s">
        <v>93</v>
      </c>
      <c r="Y2119" s="40" t="s">
        <v>105</v>
      </c>
      <c r="Z2119" s="40">
        <v>310</v>
      </c>
      <c r="AA2119" s="40">
        <v>443.3</v>
      </c>
    </row>
    <row r="2120" spans="17:27" ht="18" customHeight="1" x14ac:dyDescent="0.25">
      <c r="Q2120" s="40" t="s">
        <v>95</v>
      </c>
      <c r="R2120" s="40">
        <v>2022</v>
      </c>
      <c r="S2120" s="40" t="s">
        <v>11</v>
      </c>
      <c r="T2120" s="40" t="s">
        <v>101</v>
      </c>
      <c r="U2120" s="40" t="s">
        <v>103</v>
      </c>
      <c r="V2120" s="40" t="s">
        <v>104</v>
      </c>
      <c r="W2120" s="40" t="s">
        <v>100</v>
      </c>
      <c r="X2120" s="40" t="s">
        <v>93</v>
      </c>
      <c r="Y2120" s="40" t="s">
        <v>105</v>
      </c>
      <c r="Z2120" s="40">
        <v>238</v>
      </c>
      <c r="AA2120" s="40">
        <v>340.34000000000003</v>
      </c>
    </row>
    <row r="2121" spans="17:27" ht="18" customHeight="1" x14ac:dyDescent="0.25">
      <c r="Q2121" s="40" t="s">
        <v>95</v>
      </c>
      <c r="R2121" s="40">
        <v>2022</v>
      </c>
      <c r="S2121" s="40" t="s">
        <v>11</v>
      </c>
      <c r="T2121" s="40" t="s">
        <v>101</v>
      </c>
      <c r="U2121" s="40" t="s">
        <v>103</v>
      </c>
      <c r="V2121" s="40" t="s">
        <v>104</v>
      </c>
      <c r="W2121" s="40" t="s">
        <v>100</v>
      </c>
      <c r="X2121" s="40" t="s">
        <v>93</v>
      </c>
      <c r="Y2121" s="40" t="s">
        <v>105</v>
      </c>
      <c r="Z2121" s="40">
        <v>280</v>
      </c>
      <c r="AA2121" s="40">
        <v>400.4</v>
      </c>
    </row>
    <row r="2122" spans="17:27" ht="18" customHeight="1" x14ac:dyDescent="0.25">
      <c r="Q2122" s="40" t="s">
        <v>88</v>
      </c>
      <c r="R2122" s="40">
        <v>2022</v>
      </c>
      <c r="S2122" s="40" t="s">
        <v>11</v>
      </c>
      <c r="T2122" s="40" t="s">
        <v>101</v>
      </c>
      <c r="U2122" s="40" t="s">
        <v>103</v>
      </c>
      <c r="V2122" s="40" t="s">
        <v>104</v>
      </c>
      <c r="W2122" s="40" t="s">
        <v>100</v>
      </c>
      <c r="X2122" s="40" t="s">
        <v>93</v>
      </c>
      <c r="Y2122" s="40" t="s">
        <v>105</v>
      </c>
      <c r="Z2122" s="40">
        <v>787</v>
      </c>
      <c r="AA2122" s="40">
        <v>1125.4099999999999</v>
      </c>
    </row>
    <row r="2123" spans="17:27" ht="18" customHeight="1" x14ac:dyDescent="0.25">
      <c r="Q2123" s="40" t="s">
        <v>88</v>
      </c>
      <c r="R2123" s="40">
        <v>2022</v>
      </c>
      <c r="S2123" s="40" t="s">
        <v>11</v>
      </c>
      <c r="T2123" s="40" t="s">
        <v>101</v>
      </c>
      <c r="U2123" s="40" t="s">
        <v>103</v>
      </c>
      <c r="V2123" s="40" t="s">
        <v>104</v>
      </c>
      <c r="W2123" s="40" t="s">
        <v>100</v>
      </c>
      <c r="X2123" s="40" t="s">
        <v>93</v>
      </c>
      <c r="Y2123" s="40" t="s">
        <v>105</v>
      </c>
      <c r="Z2123" s="40">
        <v>841</v>
      </c>
      <c r="AA2123" s="40">
        <v>1202.6300000000001</v>
      </c>
    </row>
    <row r="2124" spans="17:27" ht="18" customHeight="1" x14ac:dyDescent="0.25">
      <c r="Q2124" s="40" t="s">
        <v>97</v>
      </c>
      <c r="R2124" s="40">
        <v>2022</v>
      </c>
      <c r="S2124" s="40" t="s">
        <v>11</v>
      </c>
      <c r="T2124" s="40" t="s">
        <v>101</v>
      </c>
      <c r="U2124" s="40" t="s">
        <v>103</v>
      </c>
      <c r="V2124" s="40" t="s">
        <v>104</v>
      </c>
      <c r="W2124" s="40" t="s">
        <v>100</v>
      </c>
      <c r="X2124" s="40" t="s">
        <v>93</v>
      </c>
      <c r="Y2124" s="40" t="s">
        <v>105</v>
      </c>
      <c r="Z2124" s="40">
        <v>874</v>
      </c>
      <c r="AA2124" s="40">
        <v>1249.82</v>
      </c>
    </row>
    <row r="2125" spans="17:27" ht="18" customHeight="1" x14ac:dyDescent="0.25">
      <c r="Q2125" s="40" t="s">
        <v>88</v>
      </c>
      <c r="R2125" s="40">
        <v>2022</v>
      </c>
      <c r="S2125" s="40" t="s">
        <v>11</v>
      </c>
      <c r="T2125" s="40" t="s">
        <v>101</v>
      </c>
      <c r="U2125" s="40" t="s">
        <v>103</v>
      </c>
      <c r="V2125" s="40" t="s">
        <v>104</v>
      </c>
      <c r="W2125" s="40" t="s">
        <v>100</v>
      </c>
      <c r="X2125" s="40" t="s">
        <v>93</v>
      </c>
      <c r="Y2125" s="40" t="s">
        <v>105</v>
      </c>
      <c r="Z2125" s="40">
        <v>953</v>
      </c>
      <c r="AA2125" s="40">
        <v>1362.79</v>
      </c>
    </row>
    <row r="2126" spans="17:27" ht="18" customHeight="1" x14ac:dyDescent="0.25">
      <c r="Q2126" s="40" t="s">
        <v>88</v>
      </c>
      <c r="R2126" s="40">
        <v>2022</v>
      </c>
      <c r="S2126" s="40" t="s">
        <v>11</v>
      </c>
      <c r="T2126" s="40" t="s">
        <v>101</v>
      </c>
      <c r="U2126" s="40" t="s">
        <v>103</v>
      </c>
      <c r="V2126" s="40" t="s">
        <v>104</v>
      </c>
      <c r="W2126" s="40" t="s">
        <v>100</v>
      </c>
      <c r="X2126" s="40" t="s">
        <v>93</v>
      </c>
      <c r="Y2126" s="40" t="s">
        <v>105</v>
      </c>
      <c r="Z2126" s="40">
        <v>954</v>
      </c>
      <c r="AA2126" s="40">
        <v>1364.22</v>
      </c>
    </row>
    <row r="2127" spans="17:27" ht="18" customHeight="1" x14ac:dyDescent="0.25">
      <c r="Q2127" s="40" t="s">
        <v>97</v>
      </c>
      <c r="R2127" s="40">
        <v>2022</v>
      </c>
      <c r="S2127" s="40" t="s">
        <v>11</v>
      </c>
      <c r="T2127" s="40" t="s">
        <v>101</v>
      </c>
      <c r="U2127" s="40" t="s">
        <v>103</v>
      </c>
      <c r="V2127" s="40" t="s">
        <v>104</v>
      </c>
      <c r="W2127" s="40" t="s">
        <v>100</v>
      </c>
      <c r="X2127" s="40" t="s">
        <v>93</v>
      </c>
      <c r="Y2127" s="40" t="s">
        <v>105</v>
      </c>
      <c r="Z2127" s="40">
        <v>827</v>
      </c>
      <c r="AA2127" s="40">
        <v>526.24</v>
      </c>
    </row>
    <row r="2128" spans="17:27" ht="18" customHeight="1" x14ac:dyDescent="0.25">
      <c r="Q2128" s="40" t="s">
        <v>88</v>
      </c>
      <c r="R2128" s="40">
        <v>2022</v>
      </c>
      <c r="S2128" s="40" t="s">
        <v>11</v>
      </c>
      <c r="T2128" s="40" t="s">
        <v>101</v>
      </c>
      <c r="U2128" s="40" t="s">
        <v>103</v>
      </c>
      <c r="V2128" s="40" t="s">
        <v>104</v>
      </c>
      <c r="W2128" s="40" t="s">
        <v>100</v>
      </c>
      <c r="X2128" s="40" t="s">
        <v>93</v>
      </c>
      <c r="Y2128" s="40" t="s">
        <v>105</v>
      </c>
      <c r="Z2128" s="40">
        <v>880</v>
      </c>
      <c r="AA2128" s="40">
        <v>526.24</v>
      </c>
    </row>
    <row r="2129" spans="17:27" ht="18" customHeight="1" x14ac:dyDescent="0.25">
      <c r="Q2129" s="40" t="s">
        <v>88</v>
      </c>
      <c r="R2129" s="40">
        <v>2022</v>
      </c>
      <c r="S2129" s="40" t="s">
        <v>11</v>
      </c>
      <c r="T2129" s="40" t="s">
        <v>101</v>
      </c>
      <c r="U2129" s="40" t="s">
        <v>103</v>
      </c>
      <c r="V2129" s="40" t="s">
        <v>104</v>
      </c>
      <c r="W2129" s="40" t="s">
        <v>100</v>
      </c>
      <c r="X2129" s="40" t="s">
        <v>93</v>
      </c>
      <c r="Y2129" s="40" t="s">
        <v>105</v>
      </c>
      <c r="Z2129" s="40">
        <v>285</v>
      </c>
      <c r="AA2129" s="40">
        <v>407.55</v>
      </c>
    </row>
    <row r="2130" spans="17:27" ht="18" customHeight="1" x14ac:dyDescent="0.25">
      <c r="Q2130" s="40" t="s">
        <v>95</v>
      </c>
      <c r="R2130" s="40">
        <v>2022</v>
      </c>
      <c r="S2130" s="40" t="s">
        <v>11</v>
      </c>
      <c r="T2130" s="40" t="s">
        <v>101</v>
      </c>
      <c r="U2130" s="40" t="s">
        <v>103</v>
      </c>
      <c r="V2130" s="40" t="s">
        <v>104</v>
      </c>
      <c r="W2130" s="40" t="s">
        <v>100</v>
      </c>
      <c r="X2130" s="40" t="s">
        <v>93</v>
      </c>
      <c r="Y2130" s="40" t="s">
        <v>105</v>
      </c>
      <c r="Z2130" s="40">
        <v>303</v>
      </c>
      <c r="AA2130" s="40">
        <v>433.28999999999996</v>
      </c>
    </row>
    <row r="2131" spans="17:27" ht="18" customHeight="1" x14ac:dyDescent="0.25">
      <c r="Q2131" s="40" t="s">
        <v>88</v>
      </c>
      <c r="R2131" s="40">
        <v>2022</v>
      </c>
      <c r="S2131" s="40" t="s">
        <v>11</v>
      </c>
      <c r="T2131" s="40" t="s">
        <v>101</v>
      </c>
      <c r="U2131" s="40" t="s">
        <v>103</v>
      </c>
      <c r="V2131" s="40" t="s">
        <v>104</v>
      </c>
      <c r="W2131" s="40" t="s">
        <v>100</v>
      </c>
      <c r="X2131" s="40" t="s">
        <v>93</v>
      </c>
      <c r="Y2131" s="40" t="s">
        <v>105</v>
      </c>
      <c r="Z2131" s="40">
        <v>297</v>
      </c>
      <c r="AA2131" s="40">
        <v>424.71</v>
      </c>
    </row>
    <row r="2132" spans="17:27" ht="18" customHeight="1" x14ac:dyDescent="0.25">
      <c r="Q2132" s="40" t="s">
        <v>88</v>
      </c>
      <c r="R2132" s="40">
        <v>2022</v>
      </c>
      <c r="S2132" s="40" t="s">
        <v>11</v>
      </c>
      <c r="T2132" s="40" t="s">
        <v>101</v>
      </c>
      <c r="U2132" s="40" t="s">
        <v>103</v>
      </c>
      <c r="V2132" s="40" t="s">
        <v>104</v>
      </c>
      <c r="W2132" s="40" t="s">
        <v>100</v>
      </c>
      <c r="X2132" s="40" t="s">
        <v>93</v>
      </c>
      <c r="Y2132" s="40" t="s">
        <v>105</v>
      </c>
      <c r="Z2132" s="40">
        <v>291</v>
      </c>
      <c r="AA2132" s="40">
        <v>416.13</v>
      </c>
    </row>
    <row r="2133" spans="17:27" ht="18" customHeight="1" x14ac:dyDescent="0.25">
      <c r="Q2133" s="40" t="s">
        <v>95</v>
      </c>
      <c r="R2133" s="40">
        <v>2022</v>
      </c>
      <c r="S2133" s="40" t="s">
        <v>11</v>
      </c>
      <c r="T2133" s="40" t="s">
        <v>101</v>
      </c>
      <c r="U2133" s="40" t="s">
        <v>103</v>
      </c>
      <c r="V2133" s="40" t="s">
        <v>104</v>
      </c>
      <c r="W2133" s="40" t="s">
        <v>100</v>
      </c>
      <c r="X2133" s="40" t="s">
        <v>93</v>
      </c>
      <c r="Y2133" s="40" t="s">
        <v>105</v>
      </c>
      <c r="Z2133" s="40">
        <v>307</v>
      </c>
      <c r="AA2133" s="40">
        <v>439.01</v>
      </c>
    </row>
    <row r="2134" spans="17:27" ht="18" customHeight="1" x14ac:dyDescent="0.25">
      <c r="Q2134" s="40" t="s">
        <v>88</v>
      </c>
      <c r="R2134" s="40">
        <v>2022</v>
      </c>
      <c r="S2134" s="40" t="s">
        <v>11</v>
      </c>
      <c r="T2134" s="40" t="s">
        <v>101</v>
      </c>
      <c r="U2134" s="40" t="s">
        <v>103</v>
      </c>
      <c r="V2134" s="40" t="s">
        <v>104</v>
      </c>
      <c r="W2134" s="40" t="s">
        <v>100</v>
      </c>
      <c r="X2134" s="40" t="s">
        <v>93</v>
      </c>
      <c r="Y2134" s="40" t="s">
        <v>105</v>
      </c>
      <c r="Z2134" s="40">
        <v>235</v>
      </c>
      <c r="AA2134" s="40">
        <v>336.05</v>
      </c>
    </row>
    <row r="2135" spans="17:27" ht="18" customHeight="1" x14ac:dyDescent="0.25">
      <c r="Q2135" s="40" t="s">
        <v>95</v>
      </c>
      <c r="R2135" s="40">
        <v>2022</v>
      </c>
      <c r="S2135" s="40" t="s">
        <v>11</v>
      </c>
      <c r="T2135" s="40" t="s">
        <v>101</v>
      </c>
      <c r="U2135" s="40" t="s">
        <v>103</v>
      </c>
      <c r="V2135" s="40" t="s">
        <v>104</v>
      </c>
      <c r="W2135" s="40" t="s">
        <v>100</v>
      </c>
      <c r="X2135" s="40" t="s">
        <v>93</v>
      </c>
      <c r="Y2135" s="40" t="s">
        <v>105</v>
      </c>
      <c r="Z2135" s="40">
        <v>283</v>
      </c>
      <c r="AA2135" s="40">
        <v>404.69</v>
      </c>
    </row>
    <row r="2136" spans="17:27" ht="18" customHeight="1" x14ac:dyDescent="0.25">
      <c r="Q2136" s="40" t="s">
        <v>95</v>
      </c>
      <c r="R2136" s="40">
        <v>2022</v>
      </c>
      <c r="S2136" s="40" t="s">
        <v>11</v>
      </c>
      <c r="T2136" s="40" t="s">
        <v>101</v>
      </c>
      <c r="U2136" s="40" t="s">
        <v>103</v>
      </c>
      <c r="V2136" s="40" t="s">
        <v>104</v>
      </c>
      <c r="W2136" s="40" t="s">
        <v>100</v>
      </c>
      <c r="X2136" s="40" t="s">
        <v>93</v>
      </c>
      <c r="Y2136" s="40" t="s">
        <v>105</v>
      </c>
      <c r="Z2136" s="40">
        <v>796</v>
      </c>
      <c r="AA2136" s="40">
        <v>1138.28</v>
      </c>
    </row>
    <row r="2137" spans="17:27" ht="18" customHeight="1" x14ac:dyDescent="0.25">
      <c r="Q2137" s="40" t="s">
        <v>95</v>
      </c>
      <c r="R2137" s="40">
        <v>2022</v>
      </c>
      <c r="S2137" s="40" t="s">
        <v>11</v>
      </c>
      <c r="T2137" s="40" t="s">
        <v>101</v>
      </c>
      <c r="U2137" s="40" t="s">
        <v>103</v>
      </c>
      <c r="V2137" s="40" t="s">
        <v>104</v>
      </c>
      <c r="W2137" s="40" t="s">
        <v>100</v>
      </c>
      <c r="X2137" s="40" t="s">
        <v>93</v>
      </c>
      <c r="Y2137" s="40" t="s">
        <v>105</v>
      </c>
      <c r="Z2137" s="40">
        <v>883</v>
      </c>
      <c r="AA2137" s="40">
        <v>1262.69</v>
      </c>
    </row>
    <row r="2138" spans="17:27" ht="18" customHeight="1" x14ac:dyDescent="0.25">
      <c r="Q2138" s="40" t="s">
        <v>97</v>
      </c>
      <c r="R2138" s="40">
        <v>2022</v>
      </c>
      <c r="S2138" s="40" t="s">
        <v>1</v>
      </c>
      <c r="T2138" s="40" t="s">
        <v>101</v>
      </c>
      <c r="U2138" s="40" t="s">
        <v>103</v>
      </c>
      <c r="V2138" s="40" t="s">
        <v>104</v>
      </c>
      <c r="W2138" s="40" t="s">
        <v>100</v>
      </c>
      <c r="X2138" s="40" t="s">
        <v>93</v>
      </c>
      <c r="Y2138" s="40" t="s">
        <v>105</v>
      </c>
      <c r="Z2138" s="40">
        <v>290</v>
      </c>
      <c r="AA2138" s="40">
        <v>414.7</v>
      </c>
    </row>
    <row r="2139" spans="17:27" ht="18" customHeight="1" x14ac:dyDescent="0.25">
      <c r="Q2139" s="40" t="s">
        <v>88</v>
      </c>
      <c r="R2139" s="40">
        <v>2022</v>
      </c>
      <c r="S2139" s="40" t="s">
        <v>1</v>
      </c>
      <c r="T2139" s="40" t="s">
        <v>101</v>
      </c>
      <c r="U2139" s="40" t="s">
        <v>103</v>
      </c>
      <c r="V2139" s="40" t="s">
        <v>104</v>
      </c>
      <c r="W2139" s="40" t="s">
        <v>100</v>
      </c>
      <c r="X2139" s="40" t="s">
        <v>93</v>
      </c>
      <c r="Y2139" s="40" t="s">
        <v>105</v>
      </c>
      <c r="Z2139" s="40">
        <v>338</v>
      </c>
      <c r="AA2139" s="40">
        <v>483.34000000000003</v>
      </c>
    </row>
    <row r="2140" spans="17:27" ht="18" customHeight="1" x14ac:dyDescent="0.25">
      <c r="Q2140" s="40" t="s">
        <v>97</v>
      </c>
      <c r="R2140" s="40">
        <v>2022</v>
      </c>
      <c r="S2140" s="40" t="s">
        <v>1</v>
      </c>
      <c r="T2140" s="40" t="s">
        <v>101</v>
      </c>
      <c r="U2140" s="40" t="s">
        <v>103</v>
      </c>
      <c r="V2140" s="40" t="s">
        <v>104</v>
      </c>
      <c r="W2140" s="40" t="s">
        <v>100</v>
      </c>
      <c r="X2140" s="40" t="s">
        <v>93</v>
      </c>
      <c r="Y2140" s="40" t="s">
        <v>105</v>
      </c>
      <c r="Z2140" s="40">
        <v>334</v>
      </c>
      <c r="AA2140" s="40">
        <v>477.62</v>
      </c>
    </row>
    <row r="2141" spans="17:27" ht="18" customHeight="1" x14ac:dyDescent="0.25">
      <c r="Q2141" s="40" t="s">
        <v>95</v>
      </c>
      <c r="R2141" s="40">
        <v>2022</v>
      </c>
      <c r="S2141" s="40" t="s">
        <v>1</v>
      </c>
      <c r="T2141" s="40" t="s">
        <v>101</v>
      </c>
      <c r="U2141" s="40" t="s">
        <v>103</v>
      </c>
      <c r="V2141" s="40" t="s">
        <v>104</v>
      </c>
      <c r="W2141" s="40" t="s">
        <v>100</v>
      </c>
      <c r="X2141" s="40" t="s">
        <v>93</v>
      </c>
      <c r="Y2141" s="40" t="s">
        <v>105</v>
      </c>
      <c r="Z2141" s="40">
        <v>832</v>
      </c>
      <c r="AA2141" s="40">
        <v>1189.76</v>
      </c>
    </row>
    <row r="2142" spans="17:27" ht="18" customHeight="1" x14ac:dyDescent="0.25">
      <c r="Q2142" s="40" t="s">
        <v>95</v>
      </c>
      <c r="R2142" s="40">
        <v>2022</v>
      </c>
      <c r="S2142" s="40" t="s">
        <v>1</v>
      </c>
      <c r="T2142" s="40" t="s">
        <v>101</v>
      </c>
      <c r="U2142" s="40" t="s">
        <v>103</v>
      </c>
      <c r="V2142" s="40" t="s">
        <v>104</v>
      </c>
      <c r="W2142" s="40" t="s">
        <v>100</v>
      </c>
      <c r="X2142" s="40" t="s">
        <v>93</v>
      </c>
      <c r="Y2142" s="40" t="s">
        <v>105</v>
      </c>
      <c r="Z2142" s="40">
        <v>865</v>
      </c>
      <c r="AA2142" s="40">
        <v>1236.95</v>
      </c>
    </row>
    <row r="2143" spans="17:27" ht="18" customHeight="1" x14ac:dyDescent="0.25">
      <c r="Q2143" s="40" t="s">
        <v>95</v>
      </c>
      <c r="R2143" s="40">
        <v>2022</v>
      </c>
      <c r="S2143" s="40" t="s">
        <v>1</v>
      </c>
      <c r="T2143" s="40" t="s">
        <v>101</v>
      </c>
      <c r="U2143" s="40" t="s">
        <v>103</v>
      </c>
      <c r="V2143" s="40" t="s">
        <v>104</v>
      </c>
      <c r="W2143" s="40" t="s">
        <v>100</v>
      </c>
      <c r="X2143" s="40" t="s">
        <v>93</v>
      </c>
      <c r="Y2143" s="40" t="s">
        <v>105</v>
      </c>
      <c r="Z2143" s="40">
        <v>926</v>
      </c>
      <c r="AA2143" s="40">
        <v>1324.18</v>
      </c>
    </row>
    <row r="2144" spans="17:27" ht="18" customHeight="1" x14ac:dyDescent="0.25">
      <c r="Q2144" s="40" t="s">
        <v>88</v>
      </c>
      <c r="R2144" s="40">
        <v>2022</v>
      </c>
      <c r="S2144" s="40" t="s">
        <v>1</v>
      </c>
      <c r="T2144" s="40" t="s">
        <v>101</v>
      </c>
      <c r="U2144" s="40" t="s">
        <v>103</v>
      </c>
      <c r="V2144" s="40" t="s">
        <v>104</v>
      </c>
      <c r="W2144" s="40" t="s">
        <v>100</v>
      </c>
      <c r="X2144" s="40" t="s">
        <v>93</v>
      </c>
      <c r="Y2144" s="40" t="s">
        <v>105</v>
      </c>
      <c r="Z2144" s="40">
        <v>927</v>
      </c>
      <c r="AA2144" s="40">
        <v>1325.6100000000001</v>
      </c>
    </row>
    <row r="2145" spans="17:27" ht="18" customHeight="1" x14ac:dyDescent="0.25">
      <c r="Q2145" s="40" t="s">
        <v>97</v>
      </c>
      <c r="R2145" s="40">
        <v>2022</v>
      </c>
      <c r="S2145" s="40" t="s">
        <v>1</v>
      </c>
      <c r="T2145" s="40" t="s">
        <v>101</v>
      </c>
      <c r="U2145" s="40" t="s">
        <v>103</v>
      </c>
      <c r="V2145" s="40" t="s">
        <v>104</v>
      </c>
      <c r="W2145" s="40" t="s">
        <v>100</v>
      </c>
      <c r="X2145" s="40" t="s">
        <v>93</v>
      </c>
      <c r="Y2145" s="40" t="s">
        <v>105</v>
      </c>
      <c r="Z2145" s="40">
        <v>928</v>
      </c>
      <c r="AA2145" s="40">
        <v>1327.04</v>
      </c>
    </row>
    <row r="2146" spans="17:27" ht="18" customHeight="1" x14ac:dyDescent="0.25">
      <c r="Q2146" s="40" t="s">
        <v>95</v>
      </c>
      <c r="R2146" s="40">
        <v>2022</v>
      </c>
      <c r="S2146" s="40" t="s">
        <v>1</v>
      </c>
      <c r="T2146" s="40" t="s">
        <v>101</v>
      </c>
      <c r="U2146" s="40" t="s">
        <v>103</v>
      </c>
      <c r="V2146" s="40" t="s">
        <v>104</v>
      </c>
      <c r="W2146" s="40" t="s">
        <v>100</v>
      </c>
      <c r="X2146" s="40" t="s">
        <v>93</v>
      </c>
      <c r="Y2146" s="40" t="s">
        <v>105</v>
      </c>
      <c r="Z2146" s="40">
        <v>871</v>
      </c>
      <c r="AA2146" s="40">
        <v>526.24</v>
      </c>
    </row>
    <row r="2147" spans="17:27" ht="18" customHeight="1" x14ac:dyDescent="0.25">
      <c r="Q2147" s="40" t="s">
        <v>97</v>
      </c>
      <c r="R2147" s="40">
        <v>2022</v>
      </c>
      <c r="S2147" s="40" t="s">
        <v>1</v>
      </c>
      <c r="T2147" s="40" t="s">
        <v>101</v>
      </c>
      <c r="U2147" s="40" t="s">
        <v>103</v>
      </c>
      <c r="V2147" s="40" t="s">
        <v>104</v>
      </c>
      <c r="W2147" s="40" t="s">
        <v>100</v>
      </c>
      <c r="X2147" s="40" t="s">
        <v>93</v>
      </c>
      <c r="Y2147" s="40" t="s">
        <v>105</v>
      </c>
      <c r="Z2147" s="40">
        <v>213</v>
      </c>
      <c r="AA2147" s="40">
        <v>304.59000000000003</v>
      </c>
    </row>
    <row r="2148" spans="17:27" ht="18" customHeight="1" x14ac:dyDescent="0.25">
      <c r="Q2148" s="40" t="s">
        <v>95</v>
      </c>
      <c r="R2148" s="40">
        <v>2022</v>
      </c>
      <c r="S2148" s="40" t="s">
        <v>1</v>
      </c>
      <c r="T2148" s="40" t="s">
        <v>101</v>
      </c>
      <c r="U2148" s="40" t="s">
        <v>103</v>
      </c>
      <c r="V2148" s="40" t="s">
        <v>104</v>
      </c>
      <c r="W2148" s="40" t="s">
        <v>100</v>
      </c>
      <c r="X2148" s="40" t="s">
        <v>93</v>
      </c>
      <c r="Y2148" s="40" t="s">
        <v>105</v>
      </c>
      <c r="Z2148" s="40">
        <v>207</v>
      </c>
      <c r="AA2148" s="40">
        <v>296.01</v>
      </c>
    </row>
    <row r="2149" spans="17:27" ht="18" customHeight="1" x14ac:dyDescent="0.25">
      <c r="Q2149" s="40" t="s">
        <v>88</v>
      </c>
      <c r="R2149" s="40">
        <v>2022</v>
      </c>
      <c r="S2149" s="40" t="s">
        <v>1</v>
      </c>
      <c r="T2149" s="40" t="s">
        <v>101</v>
      </c>
      <c r="U2149" s="40" t="s">
        <v>103</v>
      </c>
      <c r="V2149" s="40" t="s">
        <v>104</v>
      </c>
      <c r="W2149" s="40" t="s">
        <v>100</v>
      </c>
      <c r="X2149" s="40" t="s">
        <v>93</v>
      </c>
      <c r="Y2149" s="40" t="s">
        <v>105</v>
      </c>
      <c r="Z2149" s="40">
        <v>289</v>
      </c>
      <c r="AA2149" s="40">
        <v>413.27</v>
      </c>
    </row>
    <row r="2150" spans="17:27" ht="18" customHeight="1" x14ac:dyDescent="0.25">
      <c r="Q2150" s="40" t="s">
        <v>95</v>
      </c>
      <c r="R2150" s="40">
        <v>2022</v>
      </c>
      <c r="S2150" s="40" t="s">
        <v>1</v>
      </c>
      <c r="T2150" s="40" t="s">
        <v>101</v>
      </c>
      <c r="U2150" s="40" t="s">
        <v>103</v>
      </c>
      <c r="V2150" s="40" t="s">
        <v>104</v>
      </c>
      <c r="W2150" s="40" t="s">
        <v>100</v>
      </c>
      <c r="X2150" s="40" t="s">
        <v>93</v>
      </c>
      <c r="Y2150" s="40" t="s">
        <v>105</v>
      </c>
      <c r="Z2150" s="40">
        <v>337</v>
      </c>
      <c r="AA2150" s="40">
        <v>481.90999999999997</v>
      </c>
    </row>
    <row r="2151" spans="17:27" ht="18" customHeight="1" x14ac:dyDescent="0.25">
      <c r="Q2151" s="40" t="s">
        <v>97</v>
      </c>
      <c r="R2151" s="40">
        <v>2022</v>
      </c>
      <c r="S2151" s="40" t="s">
        <v>1</v>
      </c>
      <c r="T2151" s="40" t="s">
        <v>101</v>
      </c>
      <c r="U2151" s="40" t="s">
        <v>103</v>
      </c>
      <c r="V2151" s="40" t="s">
        <v>104</v>
      </c>
      <c r="W2151" s="40" t="s">
        <v>100</v>
      </c>
      <c r="X2151" s="40" t="s">
        <v>93</v>
      </c>
      <c r="Y2151" s="40" t="s">
        <v>105</v>
      </c>
      <c r="Z2151" s="40">
        <v>841</v>
      </c>
      <c r="AA2151" s="40">
        <v>1202.6300000000001</v>
      </c>
    </row>
    <row r="2152" spans="17:27" ht="18" customHeight="1" x14ac:dyDescent="0.25">
      <c r="Q2152" s="40" t="s">
        <v>88</v>
      </c>
      <c r="R2152" s="40">
        <v>2022</v>
      </c>
      <c r="S2152" s="40" t="s">
        <v>1</v>
      </c>
      <c r="T2152" s="40" t="s">
        <v>101</v>
      </c>
      <c r="U2152" s="40" t="s">
        <v>103</v>
      </c>
      <c r="V2152" s="40" t="s">
        <v>104</v>
      </c>
      <c r="W2152" s="40" t="s">
        <v>100</v>
      </c>
      <c r="X2152" s="40" t="s">
        <v>93</v>
      </c>
      <c r="Y2152" s="40" t="s">
        <v>105</v>
      </c>
      <c r="Z2152" s="40">
        <v>874</v>
      </c>
      <c r="AA2152" s="40">
        <v>1249.82</v>
      </c>
    </row>
    <row r="2153" spans="17:27" ht="18" customHeight="1" x14ac:dyDescent="0.25">
      <c r="Q2153" s="40" t="s">
        <v>97</v>
      </c>
      <c r="R2153" s="40">
        <v>2022</v>
      </c>
      <c r="S2153" s="40" t="s">
        <v>0</v>
      </c>
      <c r="T2153" s="40" t="s">
        <v>101</v>
      </c>
      <c r="U2153" s="40" t="s">
        <v>103</v>
      </c>
      <c r="V2153" s="40" t="s">
        <v>104</v>
      </c>
      <c r="W2153" s="40" t="s">
        <v>100</v>
      </c>
      <c r="X2153" s="40" t="s">
        <v>93</v>
      </c>
      <c r="Y2153" s="40" t="s">
        <v>105</v>
      </c>
      <c r="Z2153" s="40">
        <v>296</v>
      </c>
      <c r="AA2153" s="40">
        <v>423.28</v>
      </c>
    </row>
    <row r="2154" spans="17:27" ht="18" customHeight="1" x14ac:dyDescent="0.25">
      <c r="Q2154" s="40" t="s">
        <v>99</v>
      </c>
      <c r="R2154" s="40">
        <v>2022</v>
      </c>
      <c r="S2154" s="40" t="s">
        <v>0</v>
      </c>
      <c r="T2154" s="40" t="s">
        <v>101</v>
      </c>
      <c r="U2154" s="40" t="s">
        <v>103</v>
      </c>
      <c r="V2154" s="40" t="s">
        <v>104</v>
      </c>
      <c r="W2154" s="40" t="s">
        <v>100</v>
      </c>
      <c r="X2154" s="40" t="s">
        <v>93</v>
      </c>
      <c r="Y2154" s="40" t="s">
        <v>105</v>
      </c>
      <c r="Z2154" s="40">
        <v>292</v>
      </c>
      <c r="AA2154" s="40">
        <v>417.56</v>
      </c>
    </row>
    <row r="2155" spans="17:27" ht="18" customHeight="1" x14ac:dyDescent="0.25">
      <c r="Q2155" s="40" t="s">
        <v>97</v>
      </c>
      <c r="R2155" s="40">
        <v>2022</v>
      </c>
      <c r="S2155" s="40" t="s">
        <v>0</v>
      </c>
      <c r="T2155" s="40" t="s">
        <v>101</v>
      </c>
      <c r="U2155" s="40" t="s">
        <v>103</v>
      </c>
      <c r="V2155" s="40" t="s">
        <v>104</v>
      </c>
      <c r="W2155" s="40" t="s">
        <v>100</v>
      </c>
      <c r="X2155" s="40" t="s">
        <v>93</v>
      </c>
      <c r="Y2155" s="40" t="s">
        <v>105</v>
      </c>
      <c r="Z2155" s="40">
        <v>340</v>
      </c>
      <c r="AA2155" s="40">
        <v>486.2</v>
      </c>
    </row>
    <row r="2156" spans="17:27" ht="18" customHeight="1" x14ac:dyDescent="0.25">
      <c r="Q2156" s="40" t="s">
        <v>88</v>
      </c>
      <c r="R2156" s="40">
        <v>2022</v>
      </c>
      <c r="S2156" s="40" t="s">
        <v>0</v>
      </c>
      <c r="T2156" s="40" t="s">
        <v>101</v>
      </c>
      <c r="U2156" s="40" t="s">
        <v>103</v>
      </c>
      <c r="V2156" s="40" t="s">
        <v>104</v>
      </c>
      <c r="W2156" s="40" t="s">
        <v>100</v>
      </c>
      <c r="X2156" s="40" t="s">
        <v>93</v>
      </c>
      <c r="Y2156" s="40" t="s">
        <v>105</v>
      </c>
      <c r="Z2156" s="40">
        <v>831</v>
      </c>
      <c r="AA2156" s="40">
        <v>1188.33</v>
      </c>
    </row>
    <row r="2157" spans="17:27" ht="18" customHeight="1" x14ac:dyDescent="0.25">
      <c r="Q2157" s="40" t="s">
        <v>95</v>
      </c>
      <c r="R2157" s="40">
        <v>2022</v>
      </c>
      <c r="S2157" s="40" t="s">
        <v>0</v>
      </c>
      <c r="T2157" s="40" t="s">
        <v>101</v>
      </c>
      <c r="U2157" s="40" t="s">
        <v>103</v>
      </c>
      <c r="V2157" s="40" t="s">
        <v>104</v>
      </c>
      <c r="W2157" s="40" t="s">
        <v>100</v>
      </c>
      <c r="X2157" s="40" t="s">
        <v>93</v>
      </c>
      <c r="Y2157" s="40" t="s">
        <v>105</v>
      </c>
      <c r="Z2157" s="40">
        <v>864</v>
      </c>
      <c r="AA2157" s="40">
        <v>1235.52</v>
      </c>
    </row>
    <row r="2158" spans="17:27" ht="18" customHeight="1" x14ac:dyDescent="0.25">
      <c r="Q2158" s="40" t="s">
        <v>95</v>
      </c>
      <c r="R2158" s="40">
        <v>2022</v>
      </c>
      <c r="S2158" s="40" t="s">
        <v>0</v>
      </c>
      <c r="T2158" s="40" t="s">
        <v>101</v>
      </c>
      <c r="U2158" s="40" t="s">
        <v>103</v>
      </c>
      <c r="V2158" s="40" t="s">
        <v>104</v>
      </c>
      <c r="W2158" s="40" t="s">
        <v>100</v>
      </c>
      <c r="X2158" s="40" t="s">
        <v>93</v>
      </c>
      <c r="Y2158" s="40" t="s">
        <v>105</v>
      </c>
      <c r="Z2158" s="40">
        <v>923</v>
      </c>
      <c r="AA2158" s="40">
        <v>1319.8899999999999</v>
      </c>
    </row>
    <row r="2159" spans="17:27" ht="18" customHeight="1" x14ac:dyDescent="0.25">
      <c r="Q2159" s="40" t="s">
        <v>88</v>
      </c>
      <c r="R2159" s="40">
        <v>2022</v>
      </c>
      <c r="S2159" s="40" t="s">
        <v>0</v>
      </c>
      <c r="T2159" s="40" t="s">
        <v>101</v>
      </c>
      <c r="U2159" s="40" t="s">
        <v>103</v>
      </c>
      <c r="V2159" s="40" t="s">
        <v>104</v>
      </c>
      <c r="W2159" s="40" t="s">
        <v>100</v>
      </c>
      <c r="X2159" s="40" t="s">
        <v>93</v>
      </c>
      <c r="Y2159" s="40" t="s">
        <v>105</v>
      </c>
      <c r="Z2159" s="40">
        <v>924</v>
      </c>
      <c r="AA2159" s="40">
        <v>1321.32</v>
      </c>
    </row>
    <row r="2160" spans="17:27" ht="18" customHeight="1" x14ac:dyDescent="0.25">
      <c r="Q2160" s="40" t="s">
        <v>97</v>
      </c>
      <c r="R2160" s="40">
        <v>2022</v>
      </c>
      <c r="S2160" s="40" t="s">
        <v>0</v>
      </c>
      <c r="T2160" s="40" t="s">
        <v>101</v>
      </c>
      <c r="U2160" s="40" t="s">
        <v>103</v>
      </c>
      <c r="V2160" s="40" t="s">
        <v>104</v>
      </c>
      <c r="W2160" s="40" t="s">
        <v>100</v>
      </c>
      <c r="X2160" s="40" t="s">
        <v>93</v>
      </c>
      <c r="Y2160" s="40" t="s">
        <v>105</v>
      </c>
      <c r="Z2160" s="40">
        <v>925</v>
      </c>
      <c r="AA2160" s="40">
        <v>1322.75</v>
      </c>
    </row>
    <row r="2161" spans="17:27" ht="18" customHeight="1" x14ac:dyDescent="0.25">
      <c r="Q2161" s="40" t="s">
        <v>95</v>
      </c>
      <c r="R2161" s="40">
        <v>2022</v>
      </c>
      <c r="S2161" s="40" t="s">
        <v>0</v>
      </c>
      <c r="T2161" s="40" t="s">
        <v>101</v>
      </c>
      <c r="U2161" s="40" t="s">
        <v>103</v>
      </c>
      <c r="V2161" s="40" t="s">
        <v>104</v>
      </c>
      <c r="W2161" s="40" t="s">
        <v>100</v>
      </c>
      <c r="X2161" s="40" t="s">
        <v>93</v>
      </c>
      <c r="Y2161" s="40" t="s">
        <v>105</v>
      </c>
      <c r="Z2161" s="40">
        <v>870</v>
      </c>
      <c r="AA2161" s="40">
        <v>526.24</v>
      </c>
    </row>
    <row r="2162" spans="17:27" ht="18" customHeight="1" x14ac:dyDescent="0.25">
      <c r="Q2162" s="40" t="s">
        <v>95</v>
      </c>
      <c r="R2162" s="40">
        <v>2022</v>
      </c>
      <c r="S2162" s="40" t="s">
        <v>0</v>
      </c>
      <c r="T2162" s="40" t="s">
        <v>101</v>
      </c>
      <c r="U2162" s="40" t="s">
        <v>103</v>
      </c>
      <c r="V2162" s="40" t="s">
        <v>104</v>
      </c>
      <c r="W2162" s="40" t="s">
        <v>100</v>
      </c>
      <c r="X2162" s="40" t="s">
        <v>93</v>
      </c>
      <c r="Y2162" s="40" t="s">
        <v>105</v>
      </c>
      <c r="Z2162" s="40">
        <v>339</v>
      </c>
      <c r="AA2162" s="40">
        <v>484.77</v>
      </c>
    </row>
    <row r="2163" spans="17:27" ht="18" customHeight="1" x14ac:dyDescent="0.25">
      <c r="Q2163" s="40" t="s">
        <v>97</v>
      </c>
      <c r="R2163" s="40">
        <v>2022</v>
      </c>
      <c r="S2163" s="40" t="s">
        <v>0</v>
      </c>
      <c r="T2163" s="40" t="s">
        <v>101</v>
      </c>
      <c r="U2163" s="40" t="s">
        <v>103</v>
      </c>
      <c r="V2163" s="40" t="s">
        <v>104</v>
      </c>
      <c r="W2163" s="40" t="s">
        <v>100</v>
      </c>
      <c r="X2163" s="40" t="s">
        <v>93</v>
      </c>
      <c r="Y2163" s="40" t="s">
        <v>105</v>
      </c>
      <c r="Z2163" s="40">
        <v>231</v>
      </c>
      <c r="AA2163" s="40">
        <v>330.33</v>
      </c>
    </row>
    <row r="2164" spans="17:27" ht="18" customHeight="1" x14ac:dyDescent="0.25">
      <c r="Q2164" s="40" t="s">
        <v>88</v>
      </c>
      <c r="R2164" s="40">
        <v>2022</v>
      </c>
      <c r="S2164" s="40" t="s">
        <v>0</v>
      </c>
      <c r="T2164" s="40" t="s">
        <v>101</v>
      </c>
      <c r="U2164" s="40" t="s">
        <v>103</v>
      </c>
      <c r="V2164" s="40" t="s">
        <v>104</v>
      </c>
      <c r="W2164" s="40" t="s">
        <v>100</v>
      </c>
      <c r="X2164" s="40" t="s">
        <v>93</v>
      </c>
      <c r="Y2164" s="40" t="s">
        <v>105</v>
      </c>
      <c r="Z2164" s="40">
        <v>225</v>
      </c>
      <c r="AA2164" s="40">
        <v>321.75</v>
      </c>
    </row>
    <row r="2165" spans="17:27" ht="18" customHeight="1" x14ac:dyDescent="0.25">
      <c r="Q2165" s="40" t="s">
        <v>99</v>
      </c>
      <c r="R2165" s="40">
        <v>2022</v>
      </c>
      <c r="S2165" s="40" t="s">
        <v>0</v>
      </c>
      <c r="T2165" s="40" t="s">
        <v>101</v>
      </c>
      <c r="U2165" s="40" t="s">
        <v>103</v>
      </c>
      <c r="V2165" s="40" t="s">
        <v>104</v>
      </c>
      <c r="W2165" s="40" t="s">
        <v>100</v>
      </c>
      <c r="X2165" s="40" t="s">
        <v>93</v>
      </c>
      <c r="Y2165" s="40" t="s">
        <v>105</v>
      </c>
      <c r="Z2165" s="40">
        <v>219</v>
      </c>
      <c r="AA2165" s="40">
        <v>313.17</v>
      </c>
    </row>
    <row r="2166" spans="17:27" ht="18" customHeight="1" x14ac:dyDescent="0.25">
      <c r="Q2166" s="40" t="s">
        <v>88</v>
      </c>
      <c r="R2166" s="40">
        <v>2022</v>
      </c>
      <c r="S2166" s="40" t="s">
        <v>0</v>
      </c>
      <c r="T2166" s="40" t="s">
        <v>101</v>
      </c>
      <c r="U2166" s="40" t="s">
        <v>103</v>
      </c>
      <c r="V2166" s="40" t="s">
        <v>104</v>
      </c>
      <c r="W2166" s="40" t="s">
        <v>100</v>
      </c>
      <c r="X2166" s="40" t="s">
        <v>93</v>
      </c>
      <c r="Y2166" s="40" t="s">
        <v>105</v>
      </c>
      <c r="Z2166" s="40">
        <v>295</v>
      </c>
      <c r="AA2166" s="40">
        <v>421.85</v>
      </c>
    </row>
    <row r="2167" spans="17:27" ht="18" customHeight="1" x14ac:dyDescent="0.25">
      <c r="Q2167" s="40" t="s">
        <v>95</v>
      </c>
      <c r="R2167" s="40">
        <v>2022</v>
      </c>
      <c r="S2167" s="40" t="s">
        <v>0</v>
      </c>
      <c r="T2167" s="40" t="s">
        <v>101</v>
      </c>
      <c r="U2167" s="40" t="s">
        <v>103</v>
      </c>
      <c r="V2167" s="40" t="s">
        <v>104</v>
      </c>
      <c r="W2167" s="40" t="s">
        <v>100</v>
      </c>
      <c r="X2167" s="40" t="s">
        <v>93</v>
      </c>
      <c r="Y2167" s="40" t="s">
        <v>105</v>
      </c>
      <c r="Z2167" s="40">
        <v>343</v>
      </c>
      <c r="AA2167" s="40">
        <v>490.49</v>
      </c>
    </row>
    <row r="2168" spans="17:27" ht="18" customHeight="1" x14ac:dyDescent="0.25">
      <c r="Q2168" s="40" t="s">
        <v>97</v>
      </c>
      <c r="R2168" s="40">
        <v>2022</v>
      </c>
      <c r="S2168" s="40" t="s">
        <v>0</v>
      </c>
      <c r="T2168" s="40" t="s">
        <v>101</v>
      </c>
      <c r="U2168" s="40" t="s">
        <v>103</v>
      </c>
      <c r="V2168" s="40" t="s">
        <v>104</v>
      </c>
      <c r="W2168" s="40" t="s">
        <v>100</v>
      </c>
      <c r="X2168" s="40" t="s">
        <v>93</v>
      </c>
      <c r="Y2168" s="40" t="s">
        <v>105</v>
      </c>
      <c r="Z2168" s="40">
        <v>840</v>
      </c>
      <c r="AA2168" s="40">
        <v>1201.2</v>
      </c>
    </row>
    <row r="2169" spans="17:27" ht="18" customHeight="1" x14ac:dyDescent="0.25">
      <c r="Q2169" s="40" t="s">
        <v>95</v>
      </c>
      <c r="R2169" s="40">
        <v>2022</v>
      </c>
      <c r="S2169" s="40" t="s">
        <v>0</v>
      </c>
      <c r="T2169" s="40" t="s">
        <v>101</v>
      </c>
      <c r="U2169" s="40" t="s">
        <v>103</v>
      </c>
      <c r="V2169" s="40" t="s">
        <v>104</v>
      </c>
      <c r="W2169" s="40" t="s">
        <v>100</v>
      </c>
      <c r="X2169" s="40" t="s">
        <v>102</v>
      </c>
      <c r="Y2169" s="40" t="s">
        <v>105</v>
      </c>
      <c r="Z2169" s="40">
        <v>873</v>
      </c>
      <c r="AA2169" s="40">
        <v>1248.3899999999999</v>
      </c>
    </row>
    <row r="2170" spans="17:27" ht="18" customHeight="1" x14ac:dyDescent="0.25">
      <c r="Q2170" s="40" t="s">
        <v>98</v>
      </c>
      <c r="R2170" s="40">
        <v>2022</v>
      </c>
      <c r="S2170" s="40" t="s">
        <v>6</v>
      </c>
      <c r="T2170" s="40" t="s">
        <v>101</v>
      </c>
      <c r="U2170" s="40" t="s">
        <v>103</v>
      </c>
      <c r="V2170" s="40" t="s">
        <v>104</v>
      </c>
      <c r="W2170" s="40" t="s">
        <v>100</v>
      </c>
      <c r="X2170" s="40" t="s">
        <v>102</v>
      </c>
      <c r="Y2170" s="40" t="s">
        <v>105</v>
      </c>
      <c r="Z2170" s="40">
        <v>338</v>
      </c>
      <c r="AA2170" s="40">
        <v>483.34000000000003</v>
      </c>
    </row>
    <row r="2171" spans="17:27" ht="18" customHeight="1" x14ac:dyDescent="0.25">
      <c r="Q2171" s="40" t="s">
        <v>88</v>
      </c>
      <c r="R2171" s="40">
        <v>2022</v>
      </c>
      <c r="S2171" s="40" t="s">
        <v>6</v>
      </c>
      <c r="T2171" s="40" t="s">
        <v>101</v>
      </c>
      <c r="U2171" s="40" t="s">
        <v>103</v>
      </c>
      <c r="V2171" s="40" t="s">
        <v>104</v>
      </c>
      <c r="W2171" s="40" t="s">
        <v>100</v>
      </c>
      <c r="X2171" s="40" t="s">
        <v>102</v>
      </c>
      <c r="Y2171" s="40" t="s">
        <v>105</v>
      </c>
      <c r="Z2171" s="40">
        <v>260</v>
      </c>
      <c r="AA2171" s="40">
        <v>371.8</v>
      </c>
    </row>
    <row r="2172" spans="17:27" ht="18" customHeight="1" x14ac:dyDescent="0.25">
      <c r="Q2172" s="40" t="s">
        <v>97</v>
      </c>
      <c r="R2172" s="40">
        <v>2022</v>
      </c>
      <c r="S2172" s="40" t="s">
        <v>6</v>
      </c>
      <c r="T2172" s="40" t="s">
        <v>101</v>
      </c>
      <c r="U2172" s="40" t="s">
        <v>103</v>
      </c>
      <c r="V2172" s="40" t="s">
        <v>104</v>
      </c>
      <c r="W2172" s="40" t="s">
        <v>100</v>
      </c>
      <c r="X2172" s="40" t="s">
        <v>102</v>
      </c>
      <c r="Y2172" s="40" t="s">
        <v>105</v>
      </c>
      <c r="Z2172" s="40">
        <v>308</v>
      </c>
      <c r="AA2172" s="40">
        <v>440.44</v>
      </c>
    </row>
    <row r="2173" spans="17:27" ht="18" customHeight="1" x14ac:dyDescent="0.25">
      <c r="Q2173" s="40" t="s">
        <v>99</v>
      </c>
      <c r="R2173" s="40">
        <v>2022</v>
      </c>
      <c r="S2173" s="40" t="s">
        <v>6</v>
      </c>
      <c r="T2173" s="40" t="s">
        <v>101</v>
      </c>
      <c r="U2173" s="40" t="s">
        <v>103</v>
      </c>
      <c r="V2173" s="40" t="s">
        <v>104</v>
      </c>
      <c r="W2173" s="40" t="s">
        <v>100</v>
      </c>
      <c r="X2173" s="40" t="s">
        <v>102</v>
      </c>
      <c r="Y2173" s="40" t="s">
        <v>105</v>
      </c>
      <c r="Z2173" s="40">
        <v>334</v>
      </c>
      <c r="AA2173" s="40">
        <v>477.62</v>
      </c>
    </row>
    <row r="2174" spans="17:27" ht="18" customHeight="1" x14ac:dyDescent="0.25">
      <c r="Q2174" s="40" t="s">
        <v>97</v>
      </c>
      <c r="R2174" s="40">
        <v>2022</v>
      </c>
      <c r="S2174" s="40" t="s">
        <v>6</v>
      </c>
      <c r="T2174" s="40" t="s">
        <v>101</v>
      </c>
      <c r="U2174" s="40" t="s">
        <v>103</v>
      </c>
      <c r="V2174" s="40" t="s">
        <v>104</v>
      </c>
      <c r="W2174" s="40" t="s">
        <v>100</v>
      </c>
      <c r="X2174" s="40" t="s">
        <v>102</v>
      </c>
      <c r="Y2174" s="40" t="s">
        <v>105</v>
      </c>
      <c r="Z2174" s="40">
        <v>262</v>
      </c>
      <c r="AA2174" s="40">
        <v>374.65999999999997</v>
      </c>
    </row>
    <row r="2175" spans="17:27" ht="18" customHeight="1" x14ac:dyDescent="0.25">
      <c r="Q2175" s="40" t="s">
        <v>95</v>
      </c>
      <c r="R2175" s="40">
        <v>2022</v>
      </c>
      <c r="S2175" s="40" t="s">
        <v>6</v>
      </c>
      <c r="T2175" s="40" t="s">
        <v>101</v>
      </c>
      <c r="U2175" s="40" t="s">
        <v>103</v>
      </c>
      <c r="V2175" s="40" t="s">
        <v>104</v>
      </c>
      <c r="W2175" s="40" t="s">
        <v>100</v>
      </c>
      <c r="X2175" s="40" t="s">
        <v>102</v>
      </c>
      <c r="Y2175" s="40" t="s">
        <v>105</v>
      </c>
      <c r="Z2175" s="40">
        <v>310</v>
      </c>
      <c r="AA2175" s="40">
        <v>443.3</v>
      </c>
    </row>
    <row r="2176" spans="17:27" ht="18" customHeight="1" x14ac:dyDescent="0.25">
      <c r="Q2176" s="40" t="s">
        <v>95</v>
      </c>
      <c r="R2176" s="40">
        <v>2022</v>
      </c>
      <c r="S2176" s="40" t="s">
        <v>6</v>
      </c>
      <c r="T2176" s="40" t="s">
        <v>101</v>
      </c>
      <c r="U2176" s="40" t="s">
        <v>103</v>
      </c>
      <c r="V2176" s="40" t="s">
        <v>104</v>
      </c>
      <c r="W2176" s="40" t="s">
        <v>100</v>
      </c>
      <c r="X2176" s="40" t="s">
        <v>102</v>
      </c>
      <c r="Y2176" s="40" t="s">
        <v>105</v>
      </c>
      <c r="Z2176" s="40">
        <v>783</v>
      </c>
      <c r="AA2176" s="40">
        <v>1119.69</v>
      </c>
    </row>
    <row r="2177" spans="17:27" ht="18" customHeight="1" x14ac:dyDescent="0.25">
      <c r="Q2177" s="40" t="s">
        <v>88</v>
      </c>
      <c r="R2177" s="40">
        <v>2022</v>
      </c>
      <c r="S2177" s="40" t="s">
        <v>6</v>
      </c>
      <c r="T2177" s="40" t="s">
        <v>101</v>
      </c>
      <c r="U2177" s="40" t="s">
        <v>103</v>
      </c>
      <c r="V2177" s="40" t="s">
        <v>104</v>
      </c>
      <c r="W2177" s="40" t="s">
        <v>100</v>
      </c>
      <c r="X2177" s="40" t="s">
        <v>102</v>
      </c>
      <c r="Y2177" s="40" t="s">
        <v>105</v>
      </c>
      <c r="Z2177" s="40">
        <v>836</v>
      </c>
      <c r="AA2177" s="40">
        <v>1195.48</v>
      </c>
    </row>
    <row r="2178" spans="17:27" ht="18" customHeight="1" x14ac:dyDescent="0.25">
      <c r="Q2178" s="40" t="s">
        <v>88</v>
      </c>
      <c r="R2178" s="40">
        <v>2022</v>
      </c>
      <c r="S2178" s="40" t="s">
        <v>6</v>
      </c>
      <c r="T2178" s="40" t="s">
        <v>101</v>
      </c>
      <c r="U2178" s="40" t="s">
        <v>103</v>
      </c>
      <c r="V2178" s="40" t="s">
        <v>104</v>
      </c>
      <c r="W2178" s="40" t="s">
        <v>100</v>
      </c>
      <c r="X2178" s="40" t="s">
        <v>102</v>
      </c>
      <c r="Y2178" s="40" t="s">
        <v>105</v>
      </c>
      <c r="Z2178" s="40">
        <v>939</v>
      </c>
      <c r="AA2178" s="40">
        <v>1342.77</v>
      </c>
    </row>
    <row r="2179" spans="17:27" ht="18" customHeight="1" x14ac:dyDescent="0.25">
      <c r="Q2179" s="40" t="s">
        <v>95</v>
      </c>
      <c r="R2179" s="40">
        <v>2022</v>
      </c>
      <c r="S2179" s="40" t="s">
        <v>6</v>
      </c>
      <c r="T2179" s="40" t="s">
        <v>101</v>
      </c>
      <c r="U2179" s="40" t="s">
        <v>103</v>
      </c>
      <c r="V2179" s="40" t="s">
        <v>104</v>
      </c>
      <c r="W2179" s="40" t="s">
        <v>100</v>
      </c>
      <c r="X2179" s="40" t="s">
        <v>102</v>
      </c>
      <c r="Y2179" s="40" t="s">
        <v>105</v>
      </c>
      <c r="Z2179" s="40">
        <v>940</v>
      </c>
      <c r="AA2179" s="40">
        <v>1344.2</v>
      </c>
    </row>
    <row r="2180" spans="17:27" ht="18" customHeight="1" x14ac:dyDescent="0.25">
      <c r="Q2180" s="40" t="s">
        <v>97</v>
      </c>
      <c r="R2180" s="40">
        <v>2022</v>
      </c>
      <c r="S2180" s="40" t="s">
        <v>6</v>
      </c>
      <c r="T2180" s="40" t="s">
        <v>101</v>
      </c>
      <c r="U2180" s="40" t="s">
        <v>103</v>
      </c>
      <c r="V2180" s="40" t="s">
        <v>104</v>
      </c>
      <c r="W2180" s="40" t="s">
        <v>100</v>
      </c>
      <c r="X2180" s="40" t="s">
        <v>102</v>
      </c>
      <c r="Y2180" s="40" t="s">
        <v>105</v>
      </c>
      <c r="Z2180" s="40">
        <v>941</v>
      </c>
      <c r="AA2180" s="40">
        <v>1345.63</v>
      </c>
    </row>
    <row r="2181" spans="17:27" ht="18" customHeight="1" x14ac:dyDescent="0.25">
      <c r="Q2181" s="40" t="s">
        <v>97</v>
      </c>
      <c r="R2181" s="40">
        <v>2022</v>
      </c>
      <c r="S2181" s="40" t="s">
        <v>6</v>
      </c>
      <c r="T2181" s="40" t="s">
        <v>101</v>
      </c>
      <c r="U2181" s="40" t="s">
        <v>103</v>
      </c>
      <c r="V2181" s="40" t="s">
        <v>104</v>
      </c>
      <c r="W2181" s="40" t="s">
        <v>100</v>
      </c>
      <c r="X2181" s="40" t="s">
        <v>102</v>
      </c>
      <c r="Y2181" s="40" t="s">
        <v>105</v>
      </c>
      <c r="Z2181" s="40">
        <v>876</v>
      </c>
      <c r="AA2181" s="40">
        <v>526.24</v>
      </c>
    </row>
    <row r="2182" spans="17:27" ht="18" customHeight="1" x14ac:dyDescent="0.25">
      <c r="Q2182" s="40" t="s">
        <v>95</v>
      </c>
      <c r="R2182" s="40">
        <v>2022</v>
      </c>
      <c r="S2182" s="40" t="s">
        <v>6</v>
      </c>
      <c r="T2182" s="40" t="s">
        <v>101</v>
      </c>
      <c r="U2182" s="40" t="s">
        <v>103</v>
      </c>
      <c r="V2182" s="40" t="s">
        <v>104</v>
      </c>
      <c r="W2182" s="40" t="s">
        <v>100</v>
      </c>
      <c r="X2182" s="40" t="s">
        <v>102</v>
      </c>
      <c r="Y2182" s="40" t="s">
        <v>105</v>
      </c>
      <c r="Z2182" s="40">
        <v>309</v>
      </c>
      <c r="AA2182" s="40">
        <v>441.87</v>
      </c>
    </row>
    <row r="2183" spans="17:27" ht="18" customHeight="1" x14ac:dyDescent="0.25">
      <c r="Q2183" s="40" t="s">
        <v>88</v>
      </c>
      <c r="R2183" s="40">
        <v>2022</v>
      </c>
      <c r="S2183" s="40" t="s">
        <v>6</v>
      </c>
      <c r="T2183" s="40" t="s">
        <v>101</v>
      </c>
      <c r="U2183" s="40" t="s">
        <v>103</v>
      </c>
      <c r="V2183" s="40" t="s">
        <v>104</v>
      </c>
      <c r="W2183" s="40" t="s">
        <v>100</v>
      </c>
      <c r="X2183" s="40" t="s">
        <v>102</v>
      </c>
      <c r="Y2183" s="40" t="s">
        <v>105</v>
      </c>
      <c r="Z2183" s="40">
        <v>135</v>
      </c>
      <c r="AA2183" s="40">
        <v>193.05</v>
      </c>
    </row>
    <row r="2184" spans="17:27" ht="18" customHeight="1" x14ac:dyDescent="0.25">
      <c r="Q2184" s="40" t="s">
        <v>97</v>
      </c>
      <c r="R2184" s="40">
        <v>2022</v>
      </c>
      <c r="S2184" s="40" t="s">
        <v>6</v>
      </c>
      <c r="T2184" s="40" t="s">
        <v>101</v>
      </c>
      <c r="U2184" s="40" t="s">
        <v>103</v>
      </c>
      <c r="V2184" s="40" t="s">
        <v>104</v>
      </c>
      <c r="W2184" s="40" t="s">
        <v>100</v>
      </c>
      <c r="X2184" s="40" t="s">
        <v>102</v>
      </c>
      <c r="Y2184" s="40" t="s">
        <v>105</v>
      </c>
      <c r="Z2184" s="40">
        <v>129</v>
      </c>
      <c r="AA2184" s="40">
        <v>184.47</v>
      </c>
    </row>
    <row r="2185" spans="17:27" ht="18" customHeight="1" x14ac:dyDescent="0.25">
      <c r="Q2185" s="40" t="s">
        <v>88</v>
      </c>
      <c r="R2185" s="40">
        <v>2022</v>
      </c>
      <c r="S2185" s="40" t="s">
        <v>6</v>
      </c>
      <c r="T2185" s="40" t="s">
        <v>101</v>
      </c>
      <c r="U2185" s="40" t="s">
        <v>103</v>
      </c>
      <c r="V2185" s="40" t="s">
        <v>104</v>
      </c>
      <c r="W2185" s="40" t="s">
        <v>100</v>
      </c>
      <c r="X2185" s="40" t="s">
        <v>102</v>
      </c>
      <c r="Y2185" s="40" t="s">
        <v>105</v>
      </c>
      <c r="Z2185" s="40">
        <v>369</v>
      </c>
      <c r="AA2185" s="40">
        <v>527.66999999999996</v>
      </c>
    </row>
    <row r="2186" spans="17:27" ht="18" customHeight="1" x14ac:dyDescent="0.25">
      <c r="Q2186" s="40" t="s">
        <v>95</v>
      </c>
      <c r="R2186" s="40">
        <v>2022</v>
      </c>
      <c r="S2186" s="40" t="s">
        <v>6</v>
      </c>
      <c r="T2186" s="40" t="s">
        <v>101</v>
      </c>
      <c r="U2186" s="40" t="s">
        <v>103</v>
      </c>
      <c r="V2186" s="40" t="s">
        <v>104</v>
      </c>
      <c r="W2186" s="40" t="s">
        <v>100</v>
      </c>
      <c r="X2186" s="40" t="s">
        <v>102</v>
      </c>
      <c r="Y2186" s="40" t="s">
        <v>105</v>
      </c>
      <c r="Z2186" s="40">
        <v>337</v>
      </c>
      <c r="AA2186" s="40">
        <v>481.90999999999997</v>
      </c>
    </row>
    <row r="2187" spans="17:27" ht="18" customHeight="1" x14ac:dyDescent="0.25">
      <c r="Q2187" s="40" t="s">
        <v>88</v>
      </c>
      <c r="R2187" s="40">
        <v>2022</v>
      </c>
      <c r="S2187" s="40" t="s">
        <v>6</v>
      </c>
      <c r="T2187" s="40" t="s">
        <v>101</v>
      </c>
      <c r="U2187" s="40" t="s">
        <v>103</v>
      </c>
      <c r="V2187" s="40" t="s">
        <v>104</v>
      </c>
      <c r="W2187" s="40" t="s">
        <v>100</v>
      </c>
      <c r="X2187" s="40" t="s">
        <v>102</v>
      </c>
      <c r="Y2187" s="40" t="s">
        <v>105</v>
      </c>
      <c r="Z2187" s="40">
        <v>265</v>
      </c>
      <c r="AA2187" s="40">
        <v>378.95</v>
      </c>
    </row>
    <row r="2188" spans="17:27" ht="18" customHeight="1" x14ac:dyDescent="0.25">
      <c r="Q2188" s="40" t="s">
        <v>99</v>
      </c>
      <c r="R2188" s="40">
        <v>2022</v>
      </c>
      <c r="S2188" s="40" t="s">
        <v>6</v>
      </c>
      <c r="T2188" s="40" t="s">
        <v>101</v>
      </c>
      <c r="U2188" s="40" t="s">
        <v>103</v>
      </c>
      <c r="V2188" s="40" t="s">
        <v>104</v>
      </c>
      <c r="W2188" s="40" t="s">
        <v>100</v>
      </c>
      <c r="X2188" s="40" t="s">
        <v>102</v>
      </c>
      <c r="Y2188" s="40" t="s">
        <v>105</v>
      </c>
      <c r="Z2188" s="40">
        <v>307</v>
      </c>
      <c r="AA2188" s="40">
        <v>439.01</v>
      </c>
    </row>
    <row r="2189" spans="17:27" ht="18" customHeight="1" x14ac:dyDescent="0.25">
      <c r="Q2189" s="40" t="s">
        <v>97</v>
      </c>
      <c r="R2189" s="40">
        <v>2022</v>
      </c>
      <c r="S2189" s="40" t="s">
        <v>6</v>
      </c>
      <c r="T2189" s="40" t="s">
        <v>101</v>
      </c>
      <c r="U2189" s="40" t="s">
        <v>103</v>
      </c>
      <c r="V2189" s="40" t="s">
        <v>104</v>
      </c>
      <c r="W2189" s="40" t="s">
        <v>100</v>
      </c>
      <c r="X2189" s="40" t="s">
        <v>102</v>
      </c>
      <c r="Y2189" s="40" t="s">
        <v>105</v>
      </c>
      <c r="Z2189" s="40">
        <v>792</v>
      </c>
      <c r="AA2189" s="40">
        <v>1132.56</v>
      </c>
    </row>
    <row r="2190" spans="17:27" ht="18" customHeight="1" x14ac:dyDescent="0.25">
      <c r="Q2190" s="40" t="s">
        <v>95</v>
      </c>
      <c r="R2190" s="40">
        <v>2022</v>
      </c>
      <c r="S2190" s="40" t="s">
        <v>6</v>
      </c>
      <c r="T2190" s="40" t="s">
        <v>101</v>
      </c>
      <c r="U2190" s="40" t="s">
        <v>103</v>
      </c>
      <c r="V2190" s="40" t="s">
        <v>104</v>
      </c>
      <c r="W2190" s="40" t="s">
        <v>100</v>
      </c>
      <c r="X2190" s="40" t="s">
        <v>102</v>
      </c>
      <c r="Y2190" s="40" t="s">
        <v>105</v>
      </c>
      <c r="Z2190" s="40">
        <v>845</v>
      </c>
      <c r="AA2190" s="40">
        <v>1208.3499999999999</v>
      </c>
    </row>
    <row r="2191" spans="17:27" ht="18" customHeight="1" x14ac:dyDescent="0.25">
      <c r="Q2191" s="40" t="s">
        <v>98</v>
      </c>
      <c r="R2191" s="40">
        <v>2022</v>
      </c>
      <c r="S2191" s="40" t="s">
        <v>6</v>
      </c>
      <c r="T2191" s="40" t="s">
        <v>101</v>
      </c>
      <c r="U2191" s="40" t="s">
        <v>103</v>
      </c>
      <c r="V2191" s="40" t="s">
        <v>104</v>
      </c>
      <c r="W2191" s="40" t="s">
        <v>100</v>
      </c>
      <c r="X2191" s="40" t="s">
        <v>102</v>
      </c>
      <c r="Y2191" s="40" t="s">
        <v>105</v>
      </c>
      <c r="Z2191" s="40">
        <v>878</v>
      </c>
      <c r="AA2191" s="40">
        <v>1255.54</v>
      </c>
    </row>
    <row r="2192" spans="17:27" ht="18" customHeight="1" x14ac:dyDescent="0.25">
      <c r="Q2192" s="40" t="s">
        <v>88</v>
      </c>
      <c r="R2192" s="40">
        <v>2022</v>
      </c>
      <c r="S2192" s="40" t="s">
        <v>5</v>
      </c>
      <c r="T2192" s="40" t="s">
        <v>101</v>
      </c>
      <c r="U2192" s="40" t="s">
        <v>103</v>
      </c>
      <c r="V2192" s="40" t="s">
        <v>104</v>
      </c>
      <c r="W2192" s="40" t="s">
        <v>100</v>
      </c>
      <c r="X2192" s="40" t="s">
        <v>102</v>
      </c>
      <c r="Y2192" s="40" t="s">
        <v>105</v>
      </c>
      <c r="Z2192" s="40">
        <v>266</v>
      </c>
      <c r="AA2192" s="40">
        <v>380.38</v>
      </c>
    </row>
    <row r="2193" spans="17:27" ht="18" customHeight="1" x14ac:dyDescent="0.25">
      <c r="Q2193" s="40" t="s">
        <v>98</v>
      </c>
      <c r="R2193" s="40">
        <v>2022</v>
      </c>
      <c r="S2193" s="40" t="s">
        <v>5</v>
      </c>
      <c r="T2193" s="40" t="s">
        <v>101</v>
      </c>
      <c r="U2193" s="40" t="s">
        <v>103</v>
      </c>
      <c r="V2193" s="40" t="s">
        <v>104</v>
      </c>
      <c r="W2193" s="40" t="s">
        <v>100</v>
      </c>
      <c r="X2193" s="40" t="s">
        <v>102</v>
      </c>
      <c r="Y2193" s="40" t="s">
        <v>105</v>
      </c>
      <c r="Z2193" s="40">
        <v>314</v>
      </c>
      <c r="AA2193" s="40">
        <v>449.02</v>
      </c>
    </row>
    <row r="2194" spans="17:27" ht="18" customHeight="1" x14ac:dyDescent="0.25">
      <c r="Q2194" s="40" t="s">
        <v>95</v>
      </c>
      <c r="R2194" s="40">
        <v>2022</v>
      </c>
      <c r="S2194" s="40" t="s">
        <v>5</v>
      </c>
      <c r="T2194" s="40" t="s">
        <v>101</v>
      </c>
      <c r="U2194" s="40" t="s">
        <v>103</v>
      </c>
      <c r="V2194" s="40" t="s">
        <v>104</v>
      </c>
      <c r="W2194" s="40" t="s">
        <v>100</v>
      </c>
      <c r="X2194" s="40" t="s">
        <v>102</v>
      </c>
      <c r="Y2194" s="40" t="s">
        <v>105</v>
      </c>
      <c r="Z2194" s="40">
        <v>268</v>
      </c>
      <c r="AA2194" s="40">
        <v>383.24</v>
      </c>
    </row>
    <row r="2195" spans="17:27" ht="18" customHeight="1" x14ac:dyDescent="0.25">
      <c r="Q2195" s="40" t="s">
        <v>88</v>
      </c>
      <c r="R2195" s="40">
        <v>2022</v>
      </c>
      <c r="S2195" s="40" t="s">
        <v>5</v>
      </c>
      <c r="T2195" s="40" t="s">
        <v>101</v>
      </c>
      <c r="U2195" s="40" t="s">
        <v>103</v>
      </c>
      <c r="V2195" s="40" t="s">
        <v>104</v>
      </c>
      <c r="W2195" s="40" t="s">
        <v>100</v>
      </c>
      <c r="X2195" s="40" t="s">
        <v>102</v>
      </c>
      <c r="Y2195" s="40" t="s">
        <v>105</v>
      </c>
      <c r="Z2195" s="40">
        <v>316</v>
      </c>
      <c r="AA2195" s="40">
        <v>451.88</v>
      </c>
    </row>
    <row r="2196" spans="17:27" ht="18" customHeight="1" x14ac:dyDescent="0.25">
      <c r="Q2196" s="40" t="s">
        <v>95</v>
      </c>
      <c r="R2196" s="40">
        <v>2022</v>
      </c>
      <c r="S2196" s="40" t="s">
        <v>5</v>
      </c>
      <c r="T2196" s="40" t="s">
        <v>101</v>
      </c>
      <c r="U2196" s="40" t="s">
        <v>103</v>
      </c>
      <c r="V2196" s="40" t="s">
        <v>104</v>
      </c>
      <c r="W2196" s="40" t="s">
        <v>100</v>
      </c>
      <c r="X2196" s="40" t="s">
        <v>102</v>
      </c>
      <c r="Y2196" s="40" t="s">
        <v>105</v>
      </c>
      <c r="Z2196" s="40">
        <v>835</v>
      </c>
      <c r="AA2196" s="40">
        <v>1194.05</v>
      </c>
    </row>
    <row r="2197" spans="17:27" ht="18" customHeight="1" x14ac:dyDescent="0.25">
      <c r="Q2197" s="40" t="s">
        <v>95</v>
      </c>
      <c r="R2197" s="40">
        <v>2022</v>
      </c>
      <c r="S2197" s="40" t="s">
        <v>5</v>
      </c>
      <c r="T2197" s="40" t="s">
        <v>101</v>
      </c>
      <c r="U2197" s="40" t="s">
        <v>103</v>
      </c>
      <c r="V2197" s="40" t="s">
        <v>104</v>
      </c>
      <c r="W2197" s="40" t="s">
        <v>100</v>
      </c>
      <c r="X2197" s="40" t="s">
        <v>102</v>
      </c>
      <c r="Y2197" s="40" t="s">
        <v>105</v>
      </c>
      <c r="Z2197" s="40">
        <v>869</v>
      </c>
      <c r="AA2197" s="40">
        <v>1242.67</v>
      </c>
    </row>
    <row r="2198" spans="17:27" ht="18" customHeight="1" x14ac:dyDescent="0.25">
      <c r="Q2198" s="40" t="s">
        <v>95</v>
      </c>
      <c r="R2198" s="40">
        <v>2022</v>
      </c>
      <c r="S2198" s="40" t="s">
        <v>5</v>
      </c>
      <c r="T2198" s="40" t="s">
        <v>101</v>
      </c>
      <c r="U2198" s="40" t="s">
        <v>103</v>
      </c>
      <c r="V2198" s="40" t="s">
        <v>104</v>
      </c>
      <c r="W2198" s="40" t="s">
        <v>100</v>
      </c>
      <c r="X2198" s="40" t="s">
        <v>102</v>
      </c>
      <c r="Y2198" s="40" t="s">
        <v>105</v>
      </c>
      <c r="Z2198" s="40">
        <v>937</v>
      </c>
      <c r="AA2198" s="40">
        <v>1339.9099999999999</v>
      </c>
    </row>
    <row r="2199" spans="17:27" ht="18" customHeight="1" x14ac:dyDescent="0.25">
      <c r="Q2199" s="40" t="s">
        <v>88</v>
      </c>
      <c r="R2199" s="40">
        <v>2022</v>
      </c>
      <c r="S2199" s="40" t="s">
        <v>5</v>
      </c>
      <c r="T2199" s="40" t="s">
        <v>101</v>
      </c>
      <c r="U2199" s="40" t="s">
        <v>103</v>
      </c>
      <c r="V2199" s="40" t="s">
        <v>104</v>
      </c>
      <c r="W2199" s="40" t="s">
        <v>100</v>
      </c>
      <c r="X2199" s="40" t="s">
        <v>102</v>
      </c>
      <c r="Y2199" s="40" t="s">
        <v>105</v>
      </c>
      <c r="Z2199" s="40">
        <v>938</v>
      </c>
      <c r="AA2199" s="40">
        <v>1341.34</v>
      </c>
    </row>
    <row r="2200" spans="17:27" ht="18" customHeight="1" x14ac:dyDescent="0.25">
      <c r="Q2200" s="40" t="s">
        <v>88</v>
      </c>
      <c r="R2200" s="40">
        <v>2022</v>
      </c>
      <c r="S2200" s="40" t="s">
        <v>5</v>
      </c>
      <c r="T2200" s="40" t="s">
        <v>101</v>
      </c>
      <c r="U2200" s="40" t="s">
        <v>103</v>
      </c>
      <c r="V2200" s="40" t="s">
        <v>104</v>
      </c>
      <c r="W2200" s="40" t="s">
        <v>100</v>
      </c>
      <c r="X2200" s="40" t="s">
        <v>102</v>
      </c>
      <c r="Y2200" s="40" t="s">
        <v>105</v>
      </c>
      <c r="Z2200" s="40">
        <v>875</v>
      </c>
      <c r="AA2200" s="40">
        <v>526.24</v>
      </c>
    </row>
    <row r="2201" spans="17:27" ht="18" customHeight="1" x14ac:dyDescent="0.25">
      <c r="Q2201" s="40" t="s">
        <v>98</v>
      </c>
      <c r="R2201" s="40">
        <v>2022</v>
      </c>
      <c r="S2201" s="40" t="s">
        <v>5</v>
      </c>
      <c r="T2201" s="40" t="s">
        <v>101</v>
      </c>
      <c r="U2201" s="40" t="s">
        <v>103</v>
      </c>
      <c r="V2201" s="40" t="s">
        <v>104</v>
      </c>
      <c r="W2201" s="40" t="s">
        <v>100</v>
      </c>
      <c r="X2201" s="40" t="s">
        <v>102</v>
      </c>
      <c r="Y2201" s="40" t="s">
        <v>105</v>
      </c>
      <c r="Z2201" s="40">
        <v>315</v>
      </c>
      <c r="AA2201" s="40">
        <v>450.45</v>
      </c>
    </row>
    <row r="2202" spans="17:27" ht="18" customHeight="1" x14ac:dyDescent="0.25">
      <c r="Q2202" s="40" t="s">
        <v>95</v>
      </c>
      <c r="R2202" s="40">
        <v>2022</v>
      </c>
      <c r="S2202" s="40" t="s">
        <v>5</v>
      </c>
      <c r="T2202" s="40" t="s">
        <v>101</v>
      </c>
      <c r="U2202" s="40" t="s">
        <v>103</v>
      </c>
      <c r="V2202" s="40" t="s">
        <v>104</v>
      </c>
      <c r="W2202" s="40" t="s">
        <v>100</v>
      </c>
      <c r="X2202" s="40" t="s">
        <v>102</v>
      </c>
      <c r="Y2202" s="40" t="s">
        <v>105</v>
      </c>
      <c r="Z2202" s="40">
        <v>153</v>
      </c>
      <c r="AA2202" s="40">
        <v>218.79</v>
      </c>
    </row>
    <row r="2203" spans="17:27" ht="18" customHeight="1" x14ac:dyDescent="0.25">
      <c r="Q2203" s="40" t="s">
        <v>95</v>
      </c>
      <c r="R2203" s="40">
        <v>2022</v>
      </c>
      <c r="S2203" s="40" t="s">
        <v>5</v>
      </c>
      <c r="T2203" s="40" t="s">
        <v>101</v>
      </c>
      <c r="U2203" s="40" t="s">
        <v>103</v>
      </c>
      <c r="V2203" s="40" t="s">
        <v>104</v>
      </c>
      <c r="W2203" s="40" t="s">
        <v>100</v>
      </c>
      <c r="X2203" s="40" t="s">
        <v>102</v>
      </c>
      <c r="Y2203" s="40" t="s">
        <v>105</v>
      </c>
      <c r="Z2203" s="40">
        <v>147</v>
      </c>
      <c r="AA2203" s="40">
        <v>210.21</v>
      </c>
    </row>
    <row r="2204" spans="17:27" ht="18" customHeight="1" x14ac:dyDescent="0.25">
      <c r="Q2204" s="40" t="s">
        <v>88</v>
      </c>
      <c r="R2204" s="40">
        <v>2022</v>
      </c>
      <c r="S2204" s="40" t="s">
        <v>5</v>
      </c>
      <c r="T2204" s="40" t="s">
        <v>101</v>
      </c>
      <c r="U2204" s="40" t="s">
        <v>103</v>
      </c>
      <c r="V2204" s="40" t="s">
        <v>104</v>
      </c>
      <c r="W2204" s="40" t="s">
        <v>100</v>
      </c>
      <c r="X2204" s="40" t="s">
        <v>102</v>
      </c>
      <c r="Y2204" s="40" t="s">
        <v>105</v>
      </c>
      <c r="Z2204" s="40">
        <v>141</v>
      </c>
      <c r="AA2204" s="40">
        <v>201.63</v>
      </c>
    </row>
    <row r="2205" spans="17:27" ht="18" customHeight="1" x14ac:dyDescent="0.25">
      <c r="Q2205" s="40" t="s">
        <v>97</v>
      </c>
      <c r="R2205" s="40">
        <v>2022</v>
      </c>
      <c r="S2205" s="40" t="s">
        <v>5</v>
      </c>
      <c r="T2205" s="40" t="s">
        <v>101</v>
      </c>
      <c r="U2205" s="40" t="s">
        <v>103</v>
      </c>
      <c r="V2205" s="40" t="s">
        <v>104</v>
      </c>
      <c r="W2205" s="40" t="s">
        <v>100</v>
      </c>
      <c r="X2205" s="40" t="s">
        <v>102</v>
      </c>
      <c r="Y2205" s="40" t="s">
        <v>105</v>
      </c>
      <c r="Z2205" s="40">
        <v>313</v>
      </c>
      <c r="AA2205" s="40">
        <v>447.59000000000003</v>
      </c>
    </row>
    <row r="2206" spans="17:27" ht="18" customHeight="1" x14ac:dyDescent="0.25">
      <c r="Q2206" s="40" t="s">
        <v>95</v>
      </c>
      <c r="R2206" s="40">
        <v>2022</v>
      </c>
      <c r="S2206" s="40" t="s">
        <v>5</v>
      </c>
      <c r="T2206" s="40" t="s">
        <v>101</v>
      </c>
      <c r="U2206" s="40" t="s">
        <v>103</v>
      </c>
      <c r="V2206" s="40" t="s">
        <v>104</v>
      </c>
      <c r="W2206" s="40" t="s">
        <v>100</v>
      </c>
      <c r="X2206" s="40" t="s">
        <v>102</v>
      </c>
      <c r="Y2206" s="40" t="s">
        <v>105</v>
      </c>
      <c r="Z2206" s="40">
        <v>844</v>
      </c>
      <c r="AA2206" s="40">
        <v>1206.92</v>
      </c>
    </row>
    <row r="2207" spans="17:27" ht="18" customHeight="1" x14ac:dyDescent="0.25">
      <c r="Q2207" s="40" t="s">
        <v>95</v>
      </c>
      <c r="R2207" s="40">
        <v>2022</v>
      </c>
      <c r="S2207" s="40" t="s">
        <v>5</v>
      </c>
      <c r="T2207" s="40" t="s">
        <v>101</v>
      </c>
      <c r="U2207" s="40" t="s">
        <v>103</v>
      </c>
      <c r="V2207" s="40" t="s">
        <v>104</v>
      </c>
      <c r="W2207" s="40" t="s">
        <v>100</v>
      </c>
      <c r="X2207" s="40" t="s">
        <v>102</v>
      </c>
      <c r="Y2207" s="40" t="s">
        <v>105</v>
      </c>
      <c r="Z2207" s="40">
        <v>877</v>
      </c>
      <c r="AA2207" s="40">
        <v>1254.1100000000001</v>
      </c>
    </row>
    <row r="2208" spans="17:27" ht="18" customHeight="1" x14ac:dyDescent="0.25">
      <c r="Q2208" s="40" t="s">
        <v>95</v>
      </c>
      <c r="R2208" s="40">
        <v>2022</v>
      </c>
      <c r="S2208" s="40" t="s">
        <v>2</v>
      </c>
      <c r="T2208" s="40" t="s">
        <v>101</v>
      </c>
      <c r="U2208" s="40" t="s">
        <v>103</v>
      </c>
      <c r="V2208" s="40" t="s">
        <v>104</v>
      </c>
      <c r="W2208" s="40" t="s">
        <v>100</v>
      </c>
      <c r="X2208" s="40" t="s">
        <v>102</v>
      </c>
      <c r="Y2208" s="40" t="s">
        <v>105</v>
      </c>
      <c r="Z2208" s="40">
        <v>284</v>
      </c>
      <c r="AA2208" s="40">
        <v>406.12</v>
      </c>
    </row>
    <row r="2209" spans="17:27" ht="18" customHeight="1" x14ac:dyDescent="0.25">
      <c r="Q2209" s="40" t="s">
        <v>97</v>
      </c>
      <c r="R2209" s="40">
        <v>2022</v>
      </c>
      <c r="S2209" s="40" t="s">
        <v>2</v>
      </c>
      <c r="T2209" s="40" t="s">
        <v>101</v>
      </c>
      <c r="U2209" s="40" t="s">
        <v>103</v>
      </c>
      <c r="V2209" s="40" t="s">
        <v>104</v>
      </c>
      <c r="W2209" s="40" t="s">
        <v>100</v>
      </c>
      <c r="X2209" s="40" t="s">
        <v>102</v>
      </c>
      <c r="Y2209" s="40" t="s">
        <v>105</v>
      </c>
      <c r="Z2209" s="40">
        <v>332</v>
      </c>
      <c r="AA2209" s="40">
        <v>474.76</v>
      </c>
    </row>
    <row r="2210" spans="17:27" ht="18" customHeight="1" x14ac:dyDescent="0.25">
      <c r="Q2210" s="40" t="s">
        <v>95</v>
      </c>
      <c r="R2210" s="40">
        <v>2022</v>
      </c>
      <c r="S2210" s="40" t="s">
        <v>2</v>
      </c>
      <c r="T2210" s="40" t="s">
        <v>101</v>
      </c>
      <c r="U2210" s="40" t="s">
        <v>103</v>
      </c>
      <c r="V2210" s="40" t="s">
        <v>104</v>
      </c>
      <c r="W2210" s="40" t="s">
        <v>100</v>
      </c>
      <c r="X2210" s="40" t="s">
        <v>102</v>
      </c>
      <c r="Y2210" s="40" t="s">
        <v>105</v>
      </c>
      <c r="Z2210" s="40">
        <v>286</v>
      </c>
      <c r="AA2210" s="40">
        <v>408.98</v>
      </c>
    </row>
    <row r="2211" spans="17:27" ht="18" customHeight="1" x14ac:dyDescent="0.25">
      <c r="Q2211" s="40" t="s">
        <v>88</v>
      </c>
      <c r="R2211" s="40">
        <v>2022</v>
      </c>
      <c r="S2211" s="40" t="s">
        <v>2</v>
      </c>
      <c r="T2211" s="40" t="s">
        <v>101</v>
      </c>
      <c r="U2211" s="40" t="s">
        <v>103</v>
      </c>
      <c r="V2211" s="40" t="s">
        <v>104</v>
      </c>
      <c r="W2211" s="40" t="s">
        <v>100</v>
      </c>
      <c r="X2211" s="40" t="s">
        <v>102</v>
      </c>
      <c r="Y2211" s="40" t="s">
        <v>105</v>
      </c>
      <c r="Z2211" s="40">
        <v>328</v>
      </c>
      <c r="AA2211" s="40">
        <v>469.03999999999996</v>
      </c>
    </row>
    <row r="2212" spans="17:27" ht="18" customHeight="1" x14ac:dyDescent="0.25">
      <c r="Q2212" s="40" t="s">
        <v>99</v>
      </c>
      <c r="R2212" s="40">
        <v>2022</v>
      </c>
      <c r="S2212" s="40" t="s">
        <v>2</v>
      </c>
      <c r="T2212" s="40" t="s">
        <v>101</v>
      </c>
      <c r="U2212" s="40" t="s">
        <v>103</v>
      </c>
      <c r="V2212" s="40" t="s">
        <v>104</v>
      </c>
      <c r="W2212" s="40" t="s">
        <v>100</v>
      </c>
      <c r="X2212" s="40" t="s">
        <v>102</v>
      </c>
      <c r="Y2212" s="40" t="s">
        <v>105</v>
      </c>
      <c r="Z2212" s="40">
        <v>833</v>
      </c>
      <c r="AA2212" s="40">
        <v>1191.19</v>
      </c>
    </row>
    <row r="2213" spans="17:27" ht="18" customHeight="1" x14ac:dyDescent="0.25">
      <c r="Q2213" s="40" t="s">
        <v>88</v>
      </c>
      <c r="R2213" s="40">
        <v>2022</v>
      </c>
      <c r="S2213" s="40" t="s">
        <v>2</v>
      </c>
      <c r="T2213" s="40" t="s">
        <v>101</v>
      </c>
      <c r="U2213" s="40" t="s">
        <v>103</v>
      </c>
      <c r="V2213" s="40" t="s">
        <v>104</v>
      </c>
      <c r="W2213" s="40" t="s">
        <v>100</v>
      </c>
      <c r="X2213" s="40" t="s">
        <v>102</v>
      </c>
      <c r="Y2213" s="40" t="s">
        <v>105</v>
      </c>
      <c r="Z2213" s="40">
        <v>866</v>
      </c>
      <c r="AA2213" s="40">
        <v>1238.3800000000001</v>
      </c>
    </row>
    <row r="2214" spans="17:27" ht="18" customHeight="1" x14ac:dyDescent="0.25">
      <c r="Q2214" s="40" t="s">
        <v>97</v>
      </c>
      <c r="R2214" s="40">
        <v>2022</v>
      </c>
      <c r="S2214" s="40" t="s">
        <v>2</v>
      </c>
      <c r="T2214" s="40" t="s">
        <v>101</v>
      </c>
      <c r="U2214" s="40" t="s">
        <v>103</v>
      </c>
      <c r="V2214" s="40" t="s">
        <v>104</v>
      </c>
      <c r="W2214" s="40" t="s">
        <v>100</v>
      </c>
      <c r="X2214" s="40" t="s">
        <v>102</v>
      </c>
      <c r="Y2214" s="40" t="s">
        <v>105</v>
      </c>
      <c r="Z2214" s="40">
        <v>929</v>
      </c>
      <c r="AA2214" s="40">
        <v>1328.47</v>
      </c>
    </row>
    <row r="2215" spans="17:27" ht="18" customHeight="1" x14ac:dyDescent="0.25">
      <c r="Q2215" s="40" t="s">
        <v>95</v>
      </c>
      <c r="R2215" s="40">
        <v>2022</v>
      </c>
      <c r="S2215" s="40" t="s">
        <v>2</v>
      </c>
      <c r="T2215" s="40" t="s">
        <v>101</v>
      </c>
      <c r="U2215" s="40" t="s">
        <v>103</v>
      </c>
      <c r="V2215" s="40" t="s">
        <v>104</v>
      </c>
      <c r="W2215" s="40" t="s">
        <v>100</v>
      </c>
      <c r="X2215" s="40" t="s">
        <v>102</v>
      </c>
      <c r="Y2215" s="40" t="s">
        <v>105</v>
      </c>
      <c r="Z2215" s="40">
        <v>930</v>
      </c>
      <c r="AA2215" s="40">
        <v>1329.9</v>
      </c>
    </row>
    <row r="2216" spans="17:27" ht="18" customHeight="1" x14ac:dyDescent="0.25">
      <c r="Q2216" s="40" t="s">
        <v>97</v>
      </c>
      <c r="R2216" s="40">
        <v>2022</v>
      </c>
      <c r="S2216" s="40" t="s">
        <v>2</v>
      </c>
      <c r="T2216" s="40" t="s">
        <v>101</v>
      </c>
      <c r="U2216" s="40" t="s">
        <v>103</v>
      </c>
      <c r="V2216" s="40" t="s">
        <v>104</v>
      </c>
      <c r="W2216" s="40" t="s">
        <v>100</v>
      </c>
      <c r="X2216" s="40" t="s">
        <v>102</v>
      </c>
      <c r="Y2216" s="40" t="s">
        <v>105</v>
      </c>
      <c r="Z2216" s="40">
        <v>872</v>
      </c>
      <c r="AA2216" s="40">
        <v>526.24</v>
      </c>
    </row>
    <row r="2217" spans="17:27" ht="18" customHeight="1" x14ac:dyDescent="0.25">
      <c r="Q2217" s="40" t="s">
        <v>88</v>
      </c>
      <c r="R2217" s="40">
        <v>2022</v>
      </c>
      <c r="S2217" s="40" t="s">
        <v>2</v>
      </c>
      <c r="T2217" s="40" t="s">
        <v>101</v>
      </c>
      <c r="U2217" s="40" t="s">
        <v>103</v>
      </c>
      <c r="V2217" s="40" t="s">
        <v>104</v>
      </c>
      <c r="W2217" s="40" t="s">
        <v>100</v>
      </c>
      <c r="X2217" s="40" t="s">
        <v>102</v>
      </c>
      <c r="Y2217" s="40" t="s">
        <v>105</v>
      </c>
      <c r="Z2217" s="40">
        <v>333</v>
      </c>
      <c r="AA2217" s="40">
        <v>476.19</v>
      </c>
    </row>
    <row r="2218" spans="17:27" ht="18" customHeight="1" x14ac:dyDescent="0.25">
      <c r="Q2218" s="40" t="s">
        <v>95</v>
      </c>
      <c r="R2218" s="40">
        <v>2022</v>
      </c>
      <c r="S2218" s="40" t="s">
        <v>2</v>
      </c>
      <c r="T2218" s="40" t="s">
        <v>101</v>
      </c>
      <c r="U2218" s="40" t="s">
        <v>103</v>
      </c>
      <c r="V2218" s="40" t="s">
        <v>104</v>
      </c>
      <c r="W2218" s="40" t="s">
        <v>100</v>
      </c>
      <c r="X2218" s="40" t="s">
        <v>102</v>
      </c>
      <c r="Y2218" s="40" t="s">
        <v>105</v>
      </c>
      <c r="Z2218" s="40">
        <v>201</v>
      </c>
      <c r="AA2218" s="40">
        <v>287.43</v>
      </c>
    </row>
    <row r="2219" spans="17:27" ht="18" customHeight="1" x14ac:dyDescent="0.25">
      <c r="Q2219" s="40" t="s">
        <v>95</v>
      </c>
      <c r="R2219" s="40">
        <v>2022</v>
      </c>
      <c r="S2219" s="40" t="s">
        <v>2</v>
      </c>
      <c r="T2219" s="40" t="s">
        <v>101</v>
      </c>
      <c r="U2219" s="40" t="s">
        <v>103</v>
      </c>
      <c r="V2219" s="40" t="s">
        <v>104</v>
      </c>
      <c r="W2219" s="40" t="s">
        <v>100</v>
      </c>
      <c r="X2219" s="40" t="s">
        <v>102</v>
      </c>
      <c r="Y2219" s="40" t="s">
        <v>105</v>
      </c>
      <c r="Z2219" s="40">
        <v>195</v>
      </c>
      <c r="AA2219" s="40">
        <v>278.85000000000002</v>
      </c>
    </row>
    <row r="2220" spans="17:27" ht="18" customHeight="1" x14ac:dyDescent="0.25">
      <c r="Q2220" s="40" t="s">
        <v>99</v>
      </c>
      <c r="R2220" s="40">
        <v>2022</v>
      </c>
      <c r="S2220" s="40" t="s">
        <v>2</v>
      </c>
      <c r="T2220" s="40" t="s">
        <v>101</v>
      </c>
      <c r="U2220" s="40" t="s">
        <v>103</v>
      </c>
      <c r="V2220" s="40" t="s">
        <v>104</v>
      </c>
      <c r="W2220" s="40" t="s">
        <v>100</v>
      </c>
      <c r="X2220" s="40" t="s">
        <v>102</v>
      </c>
      <c r="Y2220" s="40" t="s">
        <v>105</v>
      </c>
      <c r="Z2220" s="40">
        <v>189</v>
      </c>
      <c r="AA2220" s="40">
        <v>270.27</v>
      </c>
    </row>
    <row r="2221" spans="17:27" ht="18" customHeight="1" x14ac:dyDescent="0.25">
      <c r="Q2221" s="40" t="s">
        <v>95</v>
      </c>
      <c r="R2221" s="40">
        <v>2022</v>
      </c>
      <c r="S2221" s="40" t="s">
        <v>2</v>
      </c>
      <c r="T2221" s="40" t="s">
        <v>101</v>
      </c>
      <c r="U2221" s="40" t="s">
        <v>103</v>
      </c>
      <c r="V2221" s="40" t="s">
        <v>104</v>
      </c>
      <c r="W2221" s="40" t="s">
        <v>100</v>
      </c>
      <c r="X2221" s="40" t="s">
        <v>102</v>
      </c>
      <c r="Y2221" s="40" t="s">
        <v>105</v>
      </c>
      <c r="Z2221" s="40">
        <v>283</v>
      </c>
      <c r="AA2221" s="40">
        <v>404.69</v>
      </c>
    </row>
    <row r="2222" spans="17:27" ht="18" customHeight="1" x14ac:dyDescent="0.25">
      <c r="Q2222" s="40" t="s">
        <v>95</v>
      </c>
      <c r="R2222" s="40">
        <v>2022</v>
      </c>
      <c r="S2222" s="40" t="s">
        <v>2</v>
      </c>
      <c r="T2222" s="40" t="s">
        <v>101</v>
      </c>
      <c r="U2222" s="40" t="s">
        <v>103</v>
      </c>
      <c r="V2222" s="40" t="s">
        <v>104</v>
      </c>
      <c r="W2222" s="40" t="s">
        <v>100</v>
      </c>
      <c r="X2222" s="40" t="s">
        <v>102</v>
      </c>
      <c r="Y2222" s="40" t="s">
        <v>105</v>
      </c>
      <c r="Z2222" s="40">
        <v>331</v>
      </c>
      <c r="AA2222" s="40">
        <v>473.33</v>
      </c>
    </row>
    <row r="2223" spans="17:27" ht="18" customHeight="1" x14ac:dyDescent="0.25">
      <c r="Q2223" s="40" t="s">
        <v>95</v>
      </c>
      <c r="R2223" s="40">
        <v>2022</v>
      </c>
      <c r="S2223" s="40" t="s">
        <v>2</v>
      </c>
      <c r="T2223" s="40" t="s">
        <v>101</v>
      </c>
      <c r="U2223" s="40" t="s">
        <v>103</v>
      </c>
      <c r="V2223" s="40" t="s">
        <v>104</v>
      </c>
      <c r="W2223" s="40" t="s">
        <v>100</v>
      </c>
      <c r="X2223" s="40" t="s">
        <v>102</v>
      </c>
      <c r="Y2223" s="40" t="s">
        <v>105</v>
      </c>
      <c r="Z2223" s="40">
        <v>875</v>
      </c>
      <c r="AA2223" s="40">
        <v>1251.25</v>
      </c>
    </row>
    <row r="2224" spans="17:27" ht="18" customHeight="1" x14ac:dyDescent="0.25">
      <c r="Q2224" s="40" t="s">
        <v>88</v>
      </c>
      <c r="R2224" s="40">
        <v>2022</v>
      </c>
      <c r="S2224" s="40" t="s">
        <v>4</v>
      </c>
      <c r="T2224" s="40" t="s">
        <v>101</v>
      </c>
      <c r="U2224" s="40" t="s">
        <v>103</v>
      </c>
      <c r="V2224" s="40" t="s">
        <v>104</v>
      </c>
      <c r="W2224" s="40" t="s">
        <v>100</v>
      </c>
      <c r="X2224" s="40" t="s">
        <v>102</v>
      </c>
      <c r="Y2224" s="40" t="s">
        <v>105</v>
      </c>
      <c r="Z2224" s="40">
        <v>272</v>
      </c>
      <c r="AA2224" s="40">
        <v>388.96</v>
      </c>
    </row>
    <row r="2225" spans="17:27" ht="18" customHeight="1" x14ac:dyDescent="0.25">
      <c r="Q2225" s="40" t="s">
        <v>88</v>
      </c>
      <c r="R2225" s="40">
        <v>2022</v>
      </c>
      <c r="S2225" s="40" t="s">
        <v>4</v>
      </c>
      <c r="T2225" s="40" t="s">
        <v>101</v>
      </c>
      <c r="U2225" s="40" t="s">
        <v>103</v>
      </c>
      <c r="V2225" s="40" t="s">
        <v>104</v>
      </c>
      <c r="W2225" s="40" t="s">
        <v>100</v>
      </c>
      <c r="X2225" s="40" t="s">
        <v>102</v>
      </c>
      <c r="Y2225" s="40" t="s">
        <v>105</v>
      </c>
      <c r="Z2225" s="40">
        <v>320</v>
      </c>
      <c r="AA2225" s="40">
        <v>457.6</v>
      </c>
    </row>
    <row r="2226" spans="17:27" ht="18" customHeight="1" x14ac:dyDescent="0.25">
      <c r="Q2226" s="40" t="s">
        <v>88</v>
      </c>
      <c r="R2226" s="40">
        <v>2022</v>
      </c>
      <c r="S2226" s="40" t="s">
        <v>4</v>
      </c>
      <c r="T2226" s="40" t="s">
        <v>101</v>
      </c>
      <c r="U2226" s="40" t="s">
        <v>103</v>
      </c>
      <c r="V2226" s="40" t="s">
        <v>104</v>
      </c>
      <c r="W2226" s="40" t="s">
        <v>100</v>
      </c>
      <c r="X2226" s="40" t="s">
        <v>102</v>
      </c>
      <c r="Y2226" s="40" t="s">
        <v>105</v>
      </c>
      <c r="Z2226" s="40">
        <v>274</v>
      </c>
      <c r="AA2226" s="40">
        <v>391.82</v>
      </c>
    </row>
    <row r="2227" spans="17:27" ht="18" customHeight="1" x14ac:dyDescent="0.25">
      <c r="Q2227" s="40" t="s">
        <v>88</v>
      </c>
      <c r="R2227" s="40">
        <v>2022</v>
      </c>
      <c r="S2227" s="40" t="s">
        <v>4</v>
      </c>
      <c r="T2227" s="40" t="s">
        <v>101</v>
      </c>
      <c r="U2227" s="40" t="s">
        <v>103</v>
      </c>
      <c r="V2227" s="40" t="s">
        <v>104</v>
      </c>
      <c r="W2227" s="40" t="s">
        <v>100</v>
      </c>
      <c r="X2227" s="40" t="s">
        <v>102</v>
      </c>
      <c r="Y2227" s="40" t="s">
        <v>105</v>
      </c>
      <c r="Z2227" s="40">
        <v>322</v>
      </c>
      <c r="AA2227" s="40">
        <v>460.46000000000004</v>
      </c>
    </row>
    <row r="2228" spans="17:27" ht="18" customHeight="1" x14ac:dyDescent="0.25">
      <c r="Q2228" s="40" t="s">
        <v>88</v>
      </c>
      <c r="R2228" s="40">
        <v>2022</v>
      </c>
      <c r="S2228" s="40" t="s">
        <v>4</v>
      </c>
      <c r="T2228" s="40" t="s">
        <v>101</v>
      </c>
      <c r="U2228" s="40" t="s">
        <v>103</v>
      </c>
      <c r="V2228" s="40" t="s">
        <v>104</v>
      </c>
      <c r="W2228" s="40" t="s">
        <v>100</v>
      </c>
      <c r="X2228" s="40" t="s">
        <v>102</v>
      </c>
      <c r="Y2228" s="40" t="s">
        <v>105</v>
      </c>
      <c r="Z2228" s="40">
        <v>868</v>
      </c>
      <c r="AA2228" s="40">
        <v>1241.24</v>
      </c>
    </row>
    <row r="2229" spans="17:27" ht="18" customHeight="1" x14ac:dyDescent="0.25">
      <c r="Q2229" s="40" t="s">
        <v>88</v>
      </c>
      <c r="R2229" s="40">
        <v>2022</v>
      </c>
      <c r="S2229" s="40" t="s">
        <v>4</v>
      </c>
      <c r="T2229" s="40" t="s">
        <v>101</v>
      </c>
      <c r="U2229" s="40" t="s">
        <v>103</v>
      </c>
      <c r="V2229" s="40" t="s">
        <v>104</v>
      </c>
      <c r="W2229" s="40" t="s">
        <v>100</v>
      </c>
      <c r="X2229" s="40" t="s">
        <v>102</v>
      </c>
      <c r="Y2229" s="40" t="s">
        <v>105</v>
      </c>
      <c r="Z2229" s="40">
        <v>934</v>
      </c>
      <c r="AA2229" s="40">
        <v>1335.62</v>
      </c>
    </row>
    <row r="2230" spans="17:27" ht="18" customHeight="1" x14ac:dyDescent="0.25">
      <c r="Q2230" s="40" t="s">
        <v>98</v>
      </c>
      <c r="R2230" s="40">
        <v>2022</v>
      </c>
      <c r="S2230" s="40" t="s">
        <v>4</v>
      </c>
      <c r="T2230" s="40" t="s">
        <v>101</v>
      </c>
      <c r="U2230" s="40" t="s">
        <v>103</v>
      </c>
      <c r="V2230" s="40" t="s">
        <v>104</v>
      </c>
      <c r="W2230" s="40" t="s">
        <v>100</v>
      </c>
      <c r="X2230" s="40" t="s">
        <v>102</v>
      </c>
      <c r="Y2230" s="40" t="s">
        <v>105</v>
      </c>
      <c r="Z2230" s="40">
        <v>935</v>
      </c>
      <c r="AA2230" s="40">
        <v>1337.05</v>
      </c>
    </row>
    <row r="2231" spans="17:27" ht="18" customHeight="1" x14ac:dyDescent="0.25">
      <c r="Q2231" s="40" t="s">
        <v>95</v>
      </c>
      <c r="R2231" s="40">
        <v>2022</v>
      </c>
      <c r="S2231" s="40" t="s">
        <v>4</v>
      </c>
      <c r="T2231" s="40" t="s">
        <v>101</v>
      </c>
      <c r="U2231" s="40" t="s">
        <v>103</v>
      </c>
      <c r="V2231" s="40" t="s">
        <v>104</v>
      </c>
      <c r="W2231" s="40" t="s">
        <v>100</v>
      </c>
      <c r="X2231" s="40" t="s">
        <v>102</v>
      </c>
      <c r="Y2231" s="40" t="s">
        <v>105</v>
      </c>
      <c r="Z2231" s="40">
        <v>936</v>
      </c>
      <c r="AA2231" s="40">
        <v>1338.48</v>
      </c>
    </row>
    <row r="2232" spans="17:27" ht="18" customHeight="1" x14ac:dyDescent="0.25">
      <c r="Q2232" s="40" t="s">
        <v>98</v>
      </c>
      <c r="R2232" s="40">
        <v>2022</v>
      </c>
      <c r="S2232" s="40" t="s">
        <v>4</v>
      </c>
      <c r="T2232" s="40" t="s">
        <v>101</v>
      </c>
      <c r="U2232" s="40" t="s">
        <v>103</v>
      </c>
      <c r="V2232" s="40" t="s">
        <v>104</v>
      </c>
      <c r="W2232" s="40" t="s">
        <v>100</v>
      </c>
      <c r="X2232" s="40" t="s">
        <v>102</v>
      </c>
      <c r="Y2232" s="40" t="s">
        <v>105</v>
      </c>
      <c r="Z2232" s="40">
        <v>874</v>
      </c>
      <c r="AA2232" s="40">
        <v>526.24</v>
      </c>
    </row>
    <row r="2233" spans="17:27" ht="18" customHeight="1" x14ac:dyDescent="0.25">
      <c r="Q2233" s="40" t="s">
        <v>95</v>
      </c>
      <c r="R2233" s="40">
        <v>2022</v>
      </c>
      <c r="S2233" s="40" t="s">
        <v>4</v>
      </c>
      <c r="T2233" s="40" t="s">
        <v>101</v>
      </c>
      <c r="U2233" s="40" t="s">
        <v>103</v>
      </c>
      <c r="V2233" s="40" t="s">
        <v>104</v>
      </c>
      <c r="W2233" s="40" t="s">
        <v>100</v>
      </c>
      <c r="X2233" s="40" t="s">
        <v>102</v>
      </c>
      <c r="Y2233" s="40" t="s">
        <v>105</v>
      </c>
      <c r="Z2233" s="40">
        <v>321</v>
      </c>
      <c r="AA2233" s="40">
        <v>459.03</v>
      </c>
    </row>
    <row r="2234" spans="17:27" ht="18" customHeight="1" x14ac:dyDescent="0.25">
      <c r="Q2234" s="40" t="s">
        <v>88</v>
      </c>
      <c r="R2234" s="40">
        <v>2022</v>
      </c>
      <c r="S2234" s="40" t="s">
        <v>4</v>
      </c>
      <c r="T2234" s="40" t="s">
        <v>101</v>
      </c>
      <c r="U2234" s="40" t="s">
        <v>103</v>
      </c>
      <c r="V2234" s="40" t="s">
        <v>104</v>
      </c>
      <c r="W2234" s="40" t="s">
        <v>100</v>
      </c>
      <c r="X2234" s="40" t="s">
        <v>102</v>
      </c>
      <c r="Y2234" s="40" t="s">
        <v>105</v>
      </c>
      <c r="Z2234" s="40">
        <v>165</v>
      </c>
      <c r="AA2234" s="40">
        <v>235.95</v>
      </c>
    </row>
    <row r="2235" spans="17:27" ht="18" customHeight="1" x14ac:dyDescent="0.25">
      <c r="Q2235" s="40" t="s">
        <v>88</v>
      </c>
      <c r="R2235" s="40">
        <v>2022</v>
      </c>
      <c r="S2235" s="40" t="s">
        <v>4</v>
      </c>
      <c r="T2235" s="40" t="s">
        <v>101</v>
      </c>
      <c r="U2235" s="40" t="s">
        <v>103</v>
      </c>
      <c r="V2235" s="40" t="s">
        <v>104</v>
      </c>
      <c r="W2235" s="40" t="s">
        <v>100</v>
      </c>
      <c r="X2235" s="40" t="s">
        <v>102</v>
      </c>
      <c r="Y2235" s="40" t="s">
        <v>105</v>
      </c>
      <c r="Z2235" s="40">
        <v>159</v>
      </c>
      <c r="AA2235" s="40">
        <v>227.37</v>
      </c>
    </row>
    <row r="2236" spans="17:27" ht="18" customHeight="1" x14ac:dyDescent="0.25">
      <c r="Q2236" s="40" t="s">
        <v>95</v>
      </c>
      <c r="R2236" s="40">
        <v>2022</v>
      </c>
      <c r="S2236" s="40" t="s">
        <v>4</v>
      </c>
      <c r="T2236" s="40" t="s">
        <v>101</v>
      </c>
      <c r="U2236" s="40" t="s">
        <v>103</v>
      </c>
      <c r="V2236" s="40" t="s">
        <v>104</v>
      </c>
      <c r="W2236" s="40" t="s">
        <v>100</v>
      </c>
      <c r="X2236" s="40" t="s">
        <v>102</v>
      </c>
      <c r="Y2236" s="40" t="s">
        <v>105</v>
      </c>
      <c r="Z2236" s="40">
        <v>271</v>
      </c>
      <c r="AA2236" s="40">
        <v>387.53</v>
      </c>
    </row>
    <row r="2237" spans="17:27" ht="18" customHeight="1" x14ac:dyDescent="0.25">
      <c r="Q2237" s="40" t="s">
        <v>88</v>
      </c>
      <c r="R2237" s="40">
        <v>2022</v>
      </c>
      <c r="S2237" s="40" t="s">
        <v>4</v>
      </c>
      <c r="T2237" s="40" t="s">
        <v>101</v>
      </c>
      <c r="U2237" s="40" t="s">
        <v>103</v>
      </c>
      <c r="V2237" s="40" t="s">
        <v>104</v>
      </c>
      <c r="W2237" s="40" t="s">
        <v>100</v>
      </c>
      <c r="X2237" s="40" t="s">
        <v>102</v>
      </c>
      <c r="Y2237" s="40" t="s">
        <v>105</v>
      </c>
      <c r="Z2237" s="40">
        <v>319</v>
      </c>
      <c r="AA2237" s="40">
        <v>456.16999999999996</v>
      </c>
    </row>
    <row r="2238" spans="17:27" ht="18" customHeight="1" x14ac:dyDescent="0.25">
      <c r="Q2238" s="40" t="s">
        <v>88</v>
      </c>
      <c r="R2238" s="40">
        <v>2022</v>
      </c>
      <c r="S2238" s="40" t="s">
        <v>4</v>
      </c>
      <c r="T2238" s="40" t="s">
        <v>101</v>
      </c>
      <c r="U2238" s="40" t="s">
        <v>103</v>
      </c>
      <c r="V2238" s="40" t="s">
        <v>104</v>
      </c>
      <c r="W2238" s="40" t="s">
        <v>100</v>
      </c>
      <c r="X2238" s="40" t="s">
        <v>102</v>
      </c>
      <c r="Y2238" s="40" t="s">
        <v>105</v>
      </c>
      <c r="Z2238" s="40">
        <v>843</v>
      </c>
      <c r="AA2238" s="40">
        <v>1205.49</v>
      </c>
    </row>
    <row r="2239" spans="17:27" ht="18" customHeight="1" x14ac:dyDescent="0.25">
      <c r="Q2239" s="40" t="s">
        <v>95</v>
      </c>
      <c r="R2239" s="40">
        <v>2022</v>
      </c>
      <c r="S2239" s="40" t="s">
        <v>10</v>
      </c>
      <c r="T2239" s="40" t="s">
        <v>101</v>
      </c>
      <c r="U2239" s="40" t="s">
        <v>103</v>
      </c>
      <c r="V2239" s="40" t="s">
        <v>104</v>
      </c>
      <c r="W2239" s="40" t="s">
        <v>100</v>
      </c>
      <c r="X2239" s="40" t="s">
        <v>102</v>
      </c>
      <c r="Y2239" s="40" t="s">
        <v>105</v>
      </c>
      <c r="Z2239" s="40">
        <v>314</v>
      </c>
      <c r="AA2239" s="40">
        <v>449.02</v>
      </c>
    </row>
    <row r="2240" spans="17:27" ht="18" customHeight="1" x14ac:dyDescent="0.25">
      <c r="Q2240" s="40" t="s">
        <v>99</v>
      </c>
      <c r="R2240" s="40">
        <v>2022</v>
      </c>
      <c r="S2240" s="40" t="s">
        <v>10</v>
      </c>
      <c r="T2240" s="40" t="s">
        <v>101</v>
      </c>
      <c r="U2240" s="40" t="s">
        <v>103</v>
      </c>
      <c r="V2240" s="40" t="s">
        <v>104</v>
      </c>
      <c r="W2240" s="40" t="s">
        <v>100</v>
      </c>
      <c r="X2240" s="40" t="s">
        <v>102</v>
      </c>
      <c r="Y2240" s="40" t="s">
        <v>105</v>
      </c>
      <c r="Z2240" s="40">
        <v>242</v>
      </c>
      <c r="AA2240" s="40">
        <v>346.06</v>
      </c>
    </row>
    <row r="2241" spans="17:27" ht="18" customHeight="1" x14ac:dyDescent="0.25">
      <c r="Q2241" s="40" t="s">
        <v>95</v>
      </c>
      <c r="R2241" s="40">
        <v>2022</v>
      </c>
      <c r="S2241" s="40" t="s">
        <v>10</v>
      </c>
      <c r="T2241" s="40" t="s">
        <v>101</v>
      </c>
      <c r="U2241" s="40" t="s">
        <v>103</v>
      </c>
      <c r="V2241" s="40" t="s">
        <v>104</v>
      </c>
      <c r="W2241" s="40" t="s">
        <v>100</v>
      </c>
      <c r="X2241" s="40" t="s">
        <v>102</v>
      </c>
      <c r="Y2241" s="40" t="s">
        <v>105</v>
      </c>
      <c r="Z2241" s="40">
        <v>290</v>
      </c>
      <c r="AA2241" s="40">
        <v>414.7</v>
      </c>
    </row>
    <row r="2242" spans="17:27" ht="18" customHeight="1" x14ac:dyDescent="0.25">
      <c r="Q2242" s="40" t="s">
        <v>95</v>
      </c>
      <c r="R2242" s="40">
        <v>2022</v>
      </c>
      <c r="S2242" s="40" t="s">
        <v>10</v>
      </c>
      <c r="T2242" s="40" t="s">
        <v>101</v>
      </c>
      <c r="U2242" s="40" t="s">
        <v>103</v>
      </c>
      <c r="V2242" s="40" t="s">
        <v>104</v>
      </c>
      <c r="W2242" s="40" t="s">
        <v>100</v>
      </c>
      <c r="X2242" s="40" t="s">
        <v>102</v>
      </c>
      <c r="Y2242" s="40" t="s">
        <v>105</v>
      </c>
      <c r="Z2242" s="40">
        <v>316</v>
      </c>
      <c r="AA2242" s="40">
        <v>451.88</v>
      </c>
    </row>
    <row r="2243" spans="17:27" ht="18" customHeight="1" x14ac:dyDescent="0.25">
      <c r="Q2243" s="40" t="s">
        <v>95</v>
      </c>
      <c r="R2243" s="40">
        <v>2022</v>
      </c>
      <c r="S2243" s="40" t="s">
        <v>10</v>
      </c>
      <c r="T2243" s="40" t="s">
        <v>101</v>
      </c>
      <c r="U2243" s="40" t="s">
        <v>103</v>
      </c>
      <c r="V2243" s="40" t="s">
        <v>104</v>
      </c>
      <c r="W2243" s="40" t="s">
        <v>100</v>
      </c>
      <c r="X2243" s="40" t="s">
        <v>102</v>
      </c>
      <c r="Y2243" s="40" t="s">
        <v>105</v>
      </c>
      <c r="Z2243" s="40">
        <v>286</v>
      </c>
      <c r="AA2243" s="40">
        <v>408.98</v>
      </c>
    </row>
    <row r="2244" spans="17:27" ht="18" customHeight="1" x14ac:dyDescent="0.25">
      <c r="Q2244" s="40" t="s">
        <v>88</v>
      </c>
      <c r="R2244" s="40">
        <v>2022</v>
      </c>
      <c r="S2244" s="40" t="s">
        <v>10</v>
      </c>
      <c r="T2244" s="40" t="s">
        <v>101</v>
      </c>
      <c r="U2244" s="40" t="s">
        <v>103</v>
      </c>
      <c r="V2244" s="40" t="s">
        <v>104</v>
      </c>
      <c r="W2244" s="40" t="s">
        <v>100</v>
      </c>
      <c r="X2244" s="40" t="s">
        <v>102</v>
      </c>
      <c r="Y2244" s="40" t="s">
        <v>105</v>
      </c>
      <c r="Z2244" s="40">
        <v>840</v>
      </c>
      <c r="AA2244" s="40">
        <v>1201.2</v>
      </c>
    </row>
    <row r="2245" spans="17:27" ht="18" customHeight="1" x14ac:dyDescent="0.25">
      <c r="Q2245" s="40" t="s">
        <v>88</v>
      </c>
      <c r="R2245" s="40">
        <v>2022</v>
      </c>
      <c r="S2245" s="40" t="s">
        <v>10</v>
      </c>
      <c r="T2245" s="40" t="s">
        <v>101</v>
      </c>
      <c r="U2245" s="40" t="s">
        <v>103</v>
      </c>
      <c r="V2245" s="40" t="s">
        <v>104</v>
      </c>
      <c r="W2245" s="40" t="s">
        <v>100</v>
      </c>
      <c r="X2245" s="40" t="s">
        <v>102</v>
      </c>
      <c r="Y2245" s="40" t="s">
        <v>105</v>
      </c>
      <c r="Z2245" s="40">
        <v>873</v>
      </c>
      <c r="AA2245" s="40">
        <v>1248.3899999999999</v>
      </c>
    </row>
    <row r="2246" spans="17:27" ht="18" customHeight="1" x14ac:dyDescent="0.25">
      <c r="Q2246" s="40" t="s">
        <v>95</v>
      </c>
      <c r="R2246" s="40">
        <v>2022</v>
      </c>
      <c r="S2246" s="40" t="s">
        <v>10</v>
      </c>
      <c r="T2246" s="40" t="s">
        <v>101</v>
      </c>
      <c r="U2246" s="40" t="s">
        <v>103</v>
      </c>
      <c r="V2246" s="40" t="s">
        <v>104</v>
      </c>
      <c r="W2246" s="40" t="s">
        <v>100</v>
      </c>
      <c r="X2246" s="40" t="s">
        <v>102</v>
      </c>
      <c r="Y2246" s="40" t="s">
        <v>105</v>
      </c>
      <c r="Z2246" s="40">
        <v>950</v>
      </c>
      <c r="AA2246" s="40">
        <v>1358.5</v>
      </c>
    </row>
    <row r="2247" spans="17:27" ht="18" customHeight="1" x14ac:dyDescent="0.25">
      <c r="Q2247" s="40" t="s">
        <v>95</v>
      </c>
      <c r="R2247" s="40">
        <v>2022</v>
      </c>
      <c r="S2247" s="40" t="s">
        <v>10</v>
      </c>
      <c r="T2247" s="40" t="s">
        <v>101</v>
      </c>
      <c r="U2247" s="40" t="s">
        <v>103</v>
      </c>
      <c r="V2247" s="40" t="s">
        <v>104</v>
      </c>
      <c r="W2247" s="40" t="s">
        <v>100</v>
      </c>
      <c r="X2247" s="40" t="s">
        <v>102</v>
      </c>
      <c r="Y2247" s="40" t="s">
        <v>105</v>
      </c>
      <c r="Z2247" s="40">
        <v>951</v>
      </c>
      <c r="AA2247" s="40">
        <v>1359.93</v>
      </c>
    </row>
    <row r="2248" spans="17:27" ht="18" customHeight="1" x14ac:dyDescent="0.25">
      <c r="Q2248" s="40" t="s">
        <v>95</v>
      </c>
      <c r="R2248" s="40">
        <v>2022</v>
      </c>
      <c r="S2248" s="40" t="s">
        <v>10</v>
      </c>
      <c r="T2248" s="40" t="s">
        <v>101</v>
      </c>
      <c r="U2248" s="40" t="s">
        <v>103</v>
      </c>
      <c r="V2248" s="40" t="s">
        <v>104</v>
      </c>
      <c r="W2248" s="40" t="s">
        <v>100</v>
      </c>
      <c r="X2248" s="40" t="s">
        <v>102</v>
      </c>
      <c r="Y2248" s="40" t="s">
        <v>105</v>
      </c>
      <c r="Z2248" s="40">
        <v>952</v>
      </c>
      <c r="AA2248" s="40">
        <v>1361.3600000000001</v>
      </c>
    </row>
    <row r="2249" spans="17:27" ht="18" customHeight="1" x14ac:dyDescent="0.25">
      <c r="Q2249" s="40" t="s">
        <v>88</v>
      </c>
      <c r="R2249" s="40">
        <v>2022</v>
      </c>
      <c r="S2249" s="40" t="s">
        <v>10</v>
      </c>
      <c r="T2249" s="40" t="s">
        <v>101</v>
      </c>
      <c r="U2249" s="40" t="s">
        <v>103</v>
      </c>
      <c r="V2249" s="40" t="s">
        <v>104</v>
      </c>
      <c r="W2249" s="40" t="s">
        <v>100</v>
      </c>
      <c r="X2249" s="40" t="s">
        <v>102</v>
      </c>
      <c r="Y2249" s="40" t="s">
        <v>105</v>
      </c>
      <c r="Z2249" s="40">
        <v>826</v>
      </c>
      <c r="AA2249" s="40">
        <v>526.24</v>
      </c>
    </row>
    <row r="2250" spans="17:27" ht="18" customHeight="1" x14ac:dyDescent="0.25">
      <c r="Q2250" s="40" t="s">
        <v>95</v>
      </c>
      <c r="R2250" s="40">
        <v>2022</v>
      </c>
      <c r="S2250" s="40" t="s">
        <v>10</v>
      </c>
      <c r="T2250" s="40" t="s">
        <v>101</v>
      </c>
      <c r="U2250" s="40" t="s">
        <v>103</v>
      </c>
      <c r="V2250" s="40" t="s">
        <v>104</v>
      </c>
      <c r="W2250" s="40" t="s">
        <v>100</v>
      </c>
      <c r="X2250" s="40" t="s">
        <v>102</v>
      </c>
      <c r="Y2250" s="40" t="s">
        <v>105</v>
      </c>
      <c r="Z2250" s="40">
        <v>879</v>
      </c>
      <c r="AA2250" s="40">
        <v>526.24</v>
      </c>
    </row>
    <row r="2251" spans="17:27" ht="18" customHeight="1" x14ac:dyDescent="0.25">
      <c r="Q2251" s="40" t="s">
        <v>99</v>
      </c>
      <c r="R2251" s="40">
        <v>2022</v>
      </c>
      <c r="S2251" s="40" t="s">
        <v>10</v>
      </c>
      <c r="T2251" s="40" t="s">
        <v>101</v>
      </c>
      <c r="U2251" s="40" t="s">
        <v>103</v>
      </c>
      <c r="V2251" s="40" t="s">
        <v>104</v>
      </c>
      <c r="W2251" s="40" t="s">
        <v>100</v>
      </c>
      <c r="X2251" s="40" t="s">
        <v>102</v>
      </c>
      <c r="Y2251" s="40" t="s">
        <v>105</v>
      </c>
      <c r="Z2251" s="40">
        <v>315</v>
      </c>
      <c r="AA2251" s="40">
        <v>450.45</v>
      </c>
    </row>
    <row r="2252" spans="17:27" ht="18" customHeight="1" x14ac:dyDescent="0.25">
      <c r="Q2252" s="40" t="s">
        <v>88</v>
      </c>
      <c r="R2252" s="40">
        <v>2022</v>
      </c>
      <c r="S2252" s="40" t="s">
        <v>10</v>
      </c>
      <c r="T2252" s="40" t="s">
        <v>101</v>
      </c>
      <c r="U2252" s="40" t="s">
        <v>103</v>
      </c>
      <c r="V2252" s="40" t="s">
        <v>104</v>
      </c>
      <c r="W2252" s="40" t="s">
        <v>100</v>
      </c>
      <c r="X2252" s="40" t="s">
        <v>102</v>
      </c>
      <c r="Y2252" s="40" t="s">
        <v>105</v>
      </c>
      <c r="Z2252" s="40">
        <v>309</v>
      </c>
      <c r="AA2252" s="40">
        <v>441.87</v>
      </c>
    </row>
    <row r="2253" spans="17:27" ht="18" customHeight="1" x14ac:dyDescent="0.25">
      <c r="Q2253" s="40" t="s">
        <v>95</v>
      </c>
      <c r="R2253" s="40">
        <v>2022</v>
      </c>
      <c r="S2253" s="40" t="s">
        <v>10</v>
      </c>
      <c r="T2253" s="40" t="s">
        <v>101</v>
      </c>
      <c r="U2253" s="40" t="s">
        <v>103</v>
      </c>
      <c r="V2253" s="40" t="s">
        <v>104</v>
      </c>
      <c r="W2253" s="40" t="s">
        <v>100</v>
      </c>
      <c r="X2253" s="40" t="s">
        <v>102</v>
      </c>
      <c r="Y2253" s="40" t="s">
        <v>105</v>
      </c>
      <c r="Z2253" s="40">
        <v>313</v>
      </c>
      <c r="AA2253" s="40">
        <v>447.59000000000003</v>
      </c>
    </row>
    <row r="2254" spans="17:27" ht="18" customHeight="1" x14ac:dyDescent="0.25">
      <c r="Q2254" s="40" t="s">
        <v>95</v>
      </c>
      <c r="R2254" s="40">
        <v>2022</v>
      </c>
      <c r="S2254" s="40" t="s">
        <v>10</v>
      </c>
      <c r="T2254" s="40" t="s">
        <v>101</v>
      </c>
      <c r="U2254" s="40" t="s">
        <v>103</v>
      </c>
      <c r="V2254" s="40" t="s">
        <v>104</v>
      </c>
      <c r="W2254" s="40" t="s">
        <v>100</v>
      </c>
      <c r="X2254" s="40" t="s">
        <v>102</v>
      </c>
      <c r="Y2254" s="40" t="s">
        <v>105</v>
      </c>
      <c r="Z2254" s="40">
        <v>241</v>
      </c>
      <c r="AA2254" s="40">
        <v>344.63</v>
      </c>
    </row>
    <row r="2255" spans="17:27" ht="18" customHeight="1" x14ac:dyDescent="0.25">
      <c r="Q2255" s="40" t="s">
        <v>95</v>
      </c>
      <c r="R2255" s="40">
        <v>2022</v>
      </c>
      <c r="S2255" s="40" t="s">
        <v>10</v>
      </c>
      <c r="T2255" s="40" t="s">
        <v>101</v>
      </c>
      <c r="U2255" s="40" t="s">
        <v>103</v>
      </c>
      <c r="V2255" s="40" t="s">
        <v>104</v>
      </c>
      <c r="W2255" s="40" t="s">
        <v>100</v>
      </c>
      <c r="X2255" s="40" t="s">
        <v>102</v>
      </c>
      <c r="Y2255" s="40" t="s">
        <v>105</v>
      </c>
      <c r="Z2255" s="40">
        <v>289</v>
      </c>
      <c r="AA2255" s="40">
        <v>413.27</v>
      </c>
    </row>
    <row r="2256" spans="17:27" ht="18" customHeight="1" x14ac:dyDescent="0.25">
      <c r="Q2256" s="40" t="s">
        <v>95</v>
      </c>
      <c r="R2256" s="40">
        <v>2022</v>
      </c>
      <c r="S2256" s="40" t="s">
        <v>10</v>
      </c>
      <c r="T2256" s="40" t="s">
        <v>101</v>
      </c>
      <c r="U2256" s="40" t="s">
        <v>103</v>
      </c>
      <c r="V2256" s="40" t="s">
        <v>104</v>
      </c>
      <c r="W2256" s="40" t="s">
        <v>100</v>
      </c>
      <c r="X2256" s="40" t="s">
        <v>102</v>
      </c>
      <c r="Y2256" s="40" t="s">
        <v>105</v>
      </c>
      <c r="Z2256" s="40">
        <v>795</v>
      </c>
      <c r="AA2256" s="40">
        <v>1136.8499999999999</v>
      </c>
    </row>
    <row r="2257" spans="17:27" ht="18" customHeight="1" x14ac:dyDescent="0.25">
      <c r="Q2257" s="40" t="s">
        <v>95</v>
      </c>
      <c r="R2257" s="40">
        <v>2022</v>
      </c>
      <c r="S2257" s="40" t="s">
        <v>10</v>
      </c>
      <c r="T2257" s="40" t="s">
        <v>101</v>
      </c>
      <c r="U2257" s="40" t="s">
        <v>103</v>
      </c>
      <c r="V2257" s="40" t="s">
        <v>104</v>
      </c>
      <c r="W2257" s="40" t="s">
        <v>100</v>
      </c>
      <c r="X2257" s="40" t="s">
        <v>102</v>
      </c>
      <c r="Y2257" s="40" t="s">
        <v>105</v>
      </c>
      <c r="Z2257" s="40">
        <v>849</v>
      </c>
      <c r="AA2257" s="40">
        <v>1214.07</v>
      </c>
    </row>
    <row r="2258" spans="17:27" ht="18" customHeight="1" x14ac:dyDescent="0.25">
      <c r="Q2258" s="40" t="s">
        <v>95</v>
      </c>
      <c r="R2258" s="40">
        <v>2022</v>
      </c>
      <c r="S2258" s="40" t="s">
        <v>10</v>
      </c>
      <c r="T2258" s="40" t="s">
        <v>101</v>
      </c>
      <c r="U2258" s="40" t="s">
        <v>103</v>
      </c>
      <c r="V2258" s="40" t="s">
        <v>104</v>
      </c>
      <c r="W2258" s="40" t="s">
        <v>100</v>
      </c>
      <c r="X2258" s="40" t="s">
        <v>102</v>
      </c>
      <c r="Y2258" s="40" t="s">
        <v>105</v>
      </c>
      <c r="Z2258" s="40">
        <v>882</v>
      </c>
      <c r="AA2258" s="40">
        <v>1261.26</v>
      </c>
    </row>
    <row r="2259" spans="17:27" ht="18" customHeight="1" x14ac:dyDescent="0.25">
      <c r="Q2259" s="40" t="s">
        <v>95</v>
      </c>
      <c r="R2259" s="40">
        <v>2022</v>
      </c>
      <c r="S2259" s="40" t="s">
        <v>9</v>
      </c>
      <c r="T2259" s="40" t="s">
        <v>101</v>
      </c>
      <c r="U2259" s="40" t="s">
        <v>103</v>
      </c>
      <c r="V2259" s="40" t="s">
        <v>104</v>
      </c>
      <c r="W2259" s="40" t="s">
        <v>100</v>
      </c>
      <c r="X2259" s="40" t="s">
        <v>102</v>
      </c>
      <c r="Y2259" s="40" t="s">
        <v>105</v>
      </c>
      <c r="Z2259" s="40">
        <v>320</v>
      </c>
      <c r="AA2259" s="40">
        <v>457.6</v>
      </c>
    </row>
    <row r="2260" spans="17:27" ht="18" customHeight="1" x14ac:dyDescent="0.25">
      <c r="Q2260" s="40" t="s">
        <v>95</v>
      </c>
      <c r="R2260" s="40">
        <v>2022</v>
      </c>
      <c r="S2260" s="40" t="s">
        <v>9</v>
      </c>
      <c r="T2260" s="40" t="s">
        <v>101</v>
      </c>
      <c r="U2260" s="40" t="s">
        <v>103</v>
      </c>
      <c r="V2260" s="40" t="s">
        <v>104</v>
      </c>
      <c r="W2260" s="40" t="s">
        <v>100</v>
      </c>
      <c r="X2260" s="40" t="s">
        <v>102</v>
      </c>
      <c r="Y2260" s="40" t="s">
        <v>105</v>
      </c>
      <c r="Z2260" s="40">
        <v>248</v>
      </c>
      <c r="AA2260" s="40">
        <v>354.64</v>
      </c>
    </row>
    <row r="2261" spans="17:27" ht="18" customHeight="1" x14ac:dyDescent="0.25">
      <c r="Q2261" s="40" t="s">
        <v>95</v>
      </c>
      <c r="R2261" s="40">
        <v>2022</v>
      </c>
      <c r="S2261" s="40" t="s">
        <v>9</v>
      </c>
      <c r="T2261" s="40" t="s">
        <v>101</v>
      </c>
      <c r="U2261" s="40" t="s">
        <v>103</v>
      </c>
      <c r="V2261" s="40" t="s">
        <v>104</v>
      </c>
      <c r="W2261" s="40" t="s">
        <v>100</v>
      </c>
      <c r="X2261" s="40" t="s">
        <v>102</v>
      </c>
      <c r="Y2261" s="40" t="s">
        <v>105</v>
      </c>
      <c r="Z2261" s="40">
        <v>322</v>
      </c>
      <c r="AA2261" s="40">
        <v>460.46000000000004</v>
      </c>
    </row>
    <row r="2262" spans="17:27" ht="18" customHeight="1" x14ac:dyDescent="0.25">
      <c r="Q2262" s="40" t="s">
        <v>95</v>
      </c>
      <c r="R2262" s="40">
        <v>2022</v>
      </c>
      <c r="S2262" s="40" t="s">
        <v>9</v>
      </c>
      <c r="T2262" s="40" t="s">
        <v>101</v>
      </c>
      <c r="U2262" s="40" t="s">
        <v>103</v>
      </c>
      <c r="V2262" s="40" t="s">
        <v>104</v>
      </c>
      <c r="W2262" s="40" t="s">
        <v>100</v>
      </c>
      <c r="X2262" s="40" t="s">
        <v>102</v>
      </c>
      <c r="Y2262" s="40" t="s">
        <v>105</v>
      </c>
      <c r="Z2262" s="40">
        <v>244</v>
      </c>
      <c r="AA2262" s="40">
        <v>348.92</v>
      </c>
    </row>
    <row r="2263" spans="17:27" ht="18" customHeight="1" x14ac:dyDescent="0.25">
      <c r="Q2263" s="40" t="s">
        <v>97</v>
      </c>
      <c r="R2263" s="40">
        <v>2022</v>
      </c>
      <c r="S2263" s="40" t="s">
        <v>9</v>
      </c>
      <c r="T2263" s="40" t="s">
        <v>101</v>
      </c>
      <c r="U2263" s="40" t="s">
        <v>103</v>
      </c>
      <c r="V2263" s="40" t="s">
        <v>104</v>
      </c>
      <c r="W2263" s="40" t="s">
        <v>100</v>
      </c>
      <c r="X2263" s="40" t="s">
        <v>102</v>
      </c>
      <c r="Y2263" s="40" t="s">
        <v>105</v>
      </c>
      <c r="Z2263" s="40">
        <v>292</v>
      </c>
      <c r="AA2263" s="40">
        <v>417.56</v>
      </c>
    </row>
    <row r="2264" spans="17:27" ht="18" customHeight="1" x14ac:dyDescent="0.25">
      <c r="Q2264" s="40" t="s">
        <v>95</v>
      </c>
      <c r="R2264" s="40">
        <v>2022</v>
      </c>
      <c r="S2264" s="40" t="s">
        <v>9</v>
      </c>
      <c r="T2264" s="40" t="s">
        <v>101</v>
      </c>
      <c r="U2264" s="40" t="s">
        <v>103</v>
      </c>
      <c r="V2264" s="40" t="s">
        <v>104</v>
      </c>
      <c r="W2264" s="40" t="s">
        <v>100</v>
      </c>
      <c r="X2264" s="40" t="s">
        <v>102</v>
      </c>
      <c r="Y2264" s="40" t="s">
        <v>105</v>
      </c>
      <c r="Z2264" s="40">
        <v>786</v>
      </c>
      <c r="AA2264" s="40">
        <v>1123.98</v>
      </c>
    </row>
    <row r="2265" spans="17:27" ht="18" customHeight="1" x14ac:dyDescent="0.25">
      <c r="Q2265" s="40" t="s">
        <v>95</v>
      </c>
      <c r="R2265" s="40">
        <v>2022</v>
      </c>
      <c r="S2265" s="40" t="s">
        <v>9</v>
      </c>
      <c r="T2265" s="40" t="s">
        <v>101</v>
      </c>
      <c r="U2265" s="40" t="s">
        <v>103</v>
      </c>
      <c r="V2265" s="40" t="s">
        <v>104</v>
      </c>
      <c r="W2265" s="40" t="s">
        <v>100</v>
      </c>
      <c r="X2265" s="40" t="s">
        <v>102</v>
      </c>
      <c r="Y2265" s="40" t="s">
        <v>105</v>
      </c>
      <c r="Z2265" s="40">
        <v>839</v>
      </c>
      <c r="AA2265" s="40">
        <v>1199.77</v>
      </c>
    </row>
    <row r="2266" spans="17:27" ht="18" customHeight="1" x14ac:dyDescent="0.25">
      <c r="Q2266" s="40" t="s">
        <v>88</v>
      </c>
      <c r="R2266" s="40">
        <v>2022</v>
      </c>
      <c r="S2266" s="40" t="s">
        <v>9</v>
      </c>
      <c r="T2266" s="40" t="s">
        <v>101</v>
      </c>
      <c r="U2266" s="40" t="s">
        <v>103</v>
      </c>
      <c r="V2266" s="40" t="s">
        <v>104</v>
      </c>
      <c r="W2266" s="40" t="s">
        <v>100</v>
      </c>
      <c r="X2266" s="40" t="s">
        <v>102</v>
      </c>
      <c r="Y2266" s="40" t="s">
        <v>105</v>
      </c>
      <c r="Z2266" s="40">
        <v>872</v>
      </c>
      <c r="AA2266" s="40">
        <v>1246.96</v>
      </c>
    </row>
    <row r="2267" spans="17:27" ht="18" customHeight="1" x14ac:dyDescent="0.25">
      <c r="Q2267" s="40" t="s">
        <v>88</v>
      </c>
      <c r="R2267" s="40">
        <v>2022</v>
      </c>
      <c r="S2267" s="40" t="s">
        <v>9</v>
      </c>
      <c r="T2267" s="40" t="s">
        <v>101</v>
      </c>
      <c r="U2267" s="40" t="s">
        <v>103</v>
      </c>
      <c r="V2267" s="40" t="s">
        <v>104</v>
      </c>
      <c r="W2267" s="40" t="s">
        <v>100</v>
      </c>
      <c r="X2267" s="40" t="s">
        <v>102</v>
      </c>
      <c r="Y2267" s="40" t="s">
        <v>105</v>
      </c>
      <c r="Z2267" s="40">
        <v>947</v>
      </c>
      <c r="AA2267" s="40">
        <v>1354.21</v>
      </c>
    </row>
    <row r="2268" spans="17:27" ht="18" customHeight="1" x14ac:dyDescent="0.25">
      <c r="Q2268" s="40" t="s">
        <v>97</v>
      </c>
      <c r="R2268" s="40">
        <v>2022</v>
      </c>
      <c r="S2268" s="40" t="s">
        <v>9</v>
      </c>
      <c r="T2268" s="40" t="s">
        <v>101</v>
      </c>
      <c r="U2268" s="40" t="s">
        <v>103</v>
      </c>
      <c r="V2268" s="40" t="s">
        <v>104</v>
      </c>
      <c r="W2268" s="40" t="s">
        <v>100</v>
      </c>
      <c r="X2268" s="40" t="s">
        <v>102</v>
      </c>
      <c r="Y2268" s="40" t="s">
        <v>105</v>
      </c>
      <c r="Z2268" s="40">
        <v>948</v>
      </c>
      <c r="AA2268" s="40">
        <v>1355.6399999999999</v>
      </c>
    </row>
    <row r="2269" spans="17:27" ht="18" customHeight="1" x14ac:dyDescent="0.25">
      <c r="Q2269" s="40" t="s">
        <v>97</v>
      </c>
      <c r="R2269" s="40">
        <v>2022</v>
      </c>
      <c r="S2269" s="40" t="s">
        <v>9</v>
      </c>
      <c r="T2269" s="40" t="s">
        <v>101</v>
      </c>
      <c r="U2269" s="40" t="s">
        <v>103</v>
      </c>
      <c r="V2269" s="40" t="s">
        <v>104</v>
      </c>
      <c r="W2269" s="40" t="s">
        <v>100</v>
      </c>
      <c r="X2269" s="40" t="s">
        <v>102</v>
      </c>
      <c r="Y2269" s="40" t="s">
        <v>105</v>
      </c>
      <c r="Z2269" s="40">
        <v>949</v>
      </c>
      <c r="AA2269" s="40">
        <v>1357.07</v>
      </c>
    </row>
    <row r="2270" spans="17:27" ht="18" customHeight="1" x14ac:dyDescent="0.25">
      <c r="Q2270" s="40" t="s">
        <v>88</v>
      </c>
      <c r="R2270" s="40">
        <v>2022</v>
      </c>
      <c r="S2270" s="40" t="s">
        <v>9</v>
      </c>
      <c r="T2270" s="40" t="s">
        <v>101</v>
      </c>
      <c r="U2270" s="40" t="s">
        <v>103</v>
      </c>
      <c r="V2270" s="40" t="s">
        <v>104</v>
      </c>
      <c r="W2270" s="40" t="s">
        <v>100</v>
      </c>
      <c r="X2270" s="40" t="s">
        <v>102</v>
      </c>
      <c r="Y2270" s="40" t="s">
        <v>105</v>
      </c>
      <c r="Z2270" s="40">
        <v>825</v>
      </c>
      <c r="AA2270" s="40">
        <v>526.24</v>
      </c>
    </row>
    <row r="2271" spans="17:27" ht="18" customHeight="1" x14ac:dyDescent="0.25">
      <c r="Q2271" s="40" t="s">
        <v>88</v>
      </c>
      <c r="R2271" s="40">
        <v>2022</v>
      </c>
      <c r="S2271" s="40" t="s">
        <v>9</v>
      </c>
      <c r="T2271" s="40" t="s">
        <v>101</v>
      </c>
      <c r="U2271" s="40" t="s">
        <v>103</v>
      </c>
      <c r="V2271" s="40" t="s">
        <v>104</v>
      </c>
      <c r="W2271" s="40" t="s">
        <v>100</v>
      </c>
      <c r="X2271" s="40" t="s">
        <v>102</v>
      </c>
      <c r="Y2271" s="40" t="s">
        <v>105</v>
      </c>
      <c r="Z2271" s="40">
        <v>878</v>
      </c>
      <c r="AA2271" s="40">
        <v>526.24</v>
      </c>
    </row>
    <row r="2272" spans="17:27" ht="18" customHeight="1" x14ac:dyDescent="0.25">
      <c r="Q2272" s="40" t="s">
        <v>95</v>
      </c>
      <c r="R2272" s="40">
        <v>2022</v>
      </c>
      <c r="S2272" s="40" t="s">
        <v>9</v>
      </c>
      <c r="T2272" s="40" t="s">
        <v>101</v>
      </c>
      <c r="U2272" s="40" t="s">
        <v>103</v>
      </c>
      <c r="V2272" s="40" t="s">
        <v>104</v>
      </c>
      <c r="W2272" s="40" t="s">
        <v>100</v>
      </c>
      <c r="X2272" s="40" t="s">
        <v>102</v>
      </c>
      <c r="Y2272" s="40" t="s">
        <v>105</v>
      </c>
      <c r="Z2272" s="40">
        <v>291</v>
      </c>
      <c r="AA2272" s="40">
        <v>416.13</v>
      </c>
    </row>
    <row r="2273" spans="17:27" ht="18" customHeight="1" x14ac:dyDescent="0.25">
      <c r="Q2273" s="40" t="s">
        <v>95</v>
      </c>
      <c r="R2273" s="40">
        <v>2022</v>
      </c>
      <c r="S2273" s="40" t="s">
        <v>9</v>
      </c>
      <c r="T2273" s="40" t="s">
        <v>101</v>
      </c>
      <c r="U2273" s="40" t="s">
        <v>103</v>
      </c>
      <c r="V2273" s="40" t="s">
        <v>104</v>
      </c>
      <c r="W2273" s="40" t="s">
        <v>100</v>
      </c>
      <c r="X2273" s="40" t="s">
        <v>102</v>
      </c>
      <c r="Y2273" s="40" t="s">
        <v>105</v>
      </c>
      <c r="Z2273" s="40">
        <v>333</v>
      </c>
      <c r="AA2273" s="40">
        <v>476.19</v>
      </c>
    </row>
    <row r="2274" spans="17:27" ht="18" customHeight="1" x14ac:dyDescent="0.25">
      <c r="Q2274" s="40" t="s">
        <v>95</v>
      </c>
      <c r="R2274" s="40">
        <v>2022</v>
      </c>
      <c r="S2274" s="40" t="s">
        <v>9</v>
      </c>
      <c r="T2274" s="40" t="s">
        <v>101</v>
      </c>
      <c r="U2274" s="40" t="s">
        <v>103</v>
      </c>
      <c r="V2274" s="40" t="s">
        <v>104</v>
      </c>
      <c r="W2274" s="40" t="s">
        <v>100</v>
      </c>
      <c r="X2274" s="40" t="s">
        <v>102</v>
      </c>
      <c r="Y2274" s="40" t="s">
        <v>105</v>
      </c>
      <c r="Z2274" s="40">
        <v>327</v>
      </c>
      <c r="AA2274" s="40">
        <v>467.61</v>
      </c>
    </row>
    <row r="2275" spans="17:27" ht="18" customHeight="1" x14ac:dyDescent="0.25">
      <c r="Q2275" s="40" t="s">
        <v>95</v>
      </c>
      <c r="R2275" s="40">
        <v>2022</v>
      </c>
      <c r="S2275" s="40" t="s">
        <v>9</v>
      </c>
      <c r="T2275" s="40" t="s">
        <v>101</v>
      </c>
      <c r="U2275" s="40" t="s">
        <v>103</v>
      </c>
      <c r="V2275" s="40" t="s">
        <v>104</v>
      </c>
      <c r="W2275" s="40" t="s">
        <v>100</v>
      </c>
      <c r="X2275" s="40" t="s">
        <v>102</v>
      </c>
      <c r="Y2275" s="40" t="s">
        <v>105</v>
      </c>
      <c r="Z2275" s="40">
        <v>321</v>
      </c>
      <c r="AA2275" s="40">
        <v>459.03</v>
      </c>
    </row>
    <row r="2276" spans="17:27" ht="18" customHeight="1" x14ac:dyDescent="0.25">
      <c r="Q2276" s="40" t="s">
        <v>97</v>
      </c>
      <c r="R2276" s="40">
        <v>2022</v>
      </c>
      <c r="S2276" s="40" t="s">
        <v>9</v>
      </c>
      <c r="T2276" s="40" t="s">
        <v>101</v>
      </c>
      <c r="U2276" s="40" t="s">
        <v>103</v>
      </c>
      <c r="V2276" s="40" t="s">
        <v>104</v>
      </c>
      <c r="W2276" s="40" t="s">
        <v>100</v>
      </c>
      <c r="X2276" s="40" t="s">
        <v>102</v>
      </c>
      <c r="Y2276" s="40" t="s">
        <v>105</v>
      </c>
      <c r="Z2276" s="40">
        <v>319</v>
      </c>
      <c r="AA2276" s="40">
        <v>456.16999999999996</v>
      </c>
    </row>
    <row r="2277" spans="17:27" ht="18" customHeight="1" x14ac:dyDescent="0.25">
      <c r="Q2277" s="40" t="s">
        <v>97</v>
      </c>
      <c r="R2277" s="40">
        <v>2022</v>
      </c>
      <c r="S2277" s="40" t="s">
        <v>9</v>
      </c>
      <c r="T2277" s="40" t="s">
        <v>101</v>
      </c>
      <c r="U2277" s="40" t="s">
        <v>103</v>
      </c>
      <c r="V2277" s="40" t="s">
        <v>104</v>
      </c>
      <c r="W2277" s="40" t="s">
        <v>100</v>
      </c>
      <c r="X2277" s="40" t="s">
        <v>102</v>
      </c>
      <c r="Y2277" s="40" t="s">
        <v>105</v>
      </c>
      <c r="Z2277" s="40">
        <v>247</v>
      </c>
      <c r="AA2277" s="40">
        <v>353.21</v>
      </c>
    </row>
    <row r="2278" spans="17:27" ht="18" customHeight="1" x14ac:dyDescent="0.25">
      <c r="Q2278" s="40" t="s">
        <v>95</v>
      </c>
      <c r="R2278" s="40">
        <v>2022</v>
      </c>
      <c r="S2278" s="40" t="s">
        <v>9</v>
      </c>
      <c r="T2278" s="40" t="s">
        <v>101</v>
      </c>
      <c r="U2278" s="40" t="s">
        <v>103</v>
      </c>
      <c r="V2278" s="40" t="s">
        <v>104</v>
      </c>
      <c r="W2278" s="40" t="s">
        <v>100</v>
      </c>
      <c r="X2278" s="40" t="s">
        <v>102</v>
      </c>
      <c r="Y2278" s="40" t="s">
        <v>105</v>
      </c>
      <c r="Z2278" s="40">
        <v>295</v>
      </c>
      <c r="AA2278" s="40">
        <v>421.85</v>
      </c>
    </row>
    <row r="2279" spans="17:27" ht="18" customHeight="1" x14ac:dyDescent="0.25">
      <c r="Q2279" s="40" t="s">
        <v>97</v>
      </c>
      <c r="R2279" s="40">
        <v>2022</v>
      </c>
      <c r="S2279" s="40" t="s">
        <v>9</v>
      </c>
      <c r="T2279" s="40" t="s">
        <v>101</v>
      </c>
      <c r="U2279" s="40" t="s">
        <v>103</v>
      </c>
      <c r="V2279" s="40" t="s">
        <v>104</v>
      </c>
      <c r="W2279" s="40" t="s">
        <v>100</v>
      </c>
      <c r="X2279" s="40" t="s">
        <v>102</v>
      </c>
      <c r="Y2279" s="40" t="s">
        <v>105</v>
      </c>
      <c r="Z2279" s="40">
        <v>848</v>
      </c>
      <c r="AA2279" s="40">
        <v>1212.6399999999999</v>
      </c>
    </row>
    <row r="2280" spans="17:27" ht="18" customHeight="1" x14ac:dyDescent="0.25">
      <c r="Q2280" s="40" t="s">
        <v>95</v>
      </c>
      <c r="R2280" s="40">
        <v>2022</v>
      </c>
      <c r="S2280" s="40" t="s">
        <v>9</v>
      </c>
      <c r="T2280" s="40" t="s">
        <v>101</v>
      </c>
      <c r="U2280" s="40" t="s">
        <v>103</v>
      </c>
      <c r="V2280" s="40" t="s">
        <v>104</v>
      </c>
      <c r="W2280" s="40" t="s">
        <v>100</v>
      </c>
      <c r="X2280" s="40" t="s">
        <v>102</v>
      </c>
      <c r="Y2280" s="40" t="s">
        <v>105</v>
      </c>
      <c r="Z2280" s="40">
        <v>881</v>
      </c>
      <c r="AA2280" s="40">
        <v>1259.83</v>
      </c>
    </row>
    <row r="2281" spans="17:27" ht="18" customHeight="1" x14ac:dyDescent="0.25">
      <c r="Q2281" s="40" t="s">
        <v>88</v>
      </c>
      <c r="R2281" s="40">
        <v>2022</v>
      </c>
      <c r="S2281" s="40" t="s">
        <v>8</v>
      </c>
      <c r="T2281" s="40" t="s">
        <v>101</v>
      </c>
      <c r="U2281" s="40" t="s">
        <v>103</v>
      </c>
      <c r="V2281" s="40" t="s">
        <v>104</v>
      </c>
      <c r="W2281" s="40" t="s">
        <v>100</v>
      </c>
      <c r="X2281" s="40" t="s">
        <v>102</v>
      </c>
      <c r="Y2281" s="40" t="s">
        <v>105</v>
      </c>
      <c r="Z2281" s="40">
        <v>326</v>
      </c>
      <c r="AA2281" s="40">
        <v>466.18</v>
      </c>
    </row>
    <row r="2282" spans="17:27" ht="18" customHeight="1" x14ac:dyDescent="0.25">
      <c r="Q2282" s="40" t="s">
        <v>88</v>
      </c>
      <c r="R2282" s="40">
        <v>2022</v>
      </c>
      <c r="S2282" s="40" t="s">
        <v>8</v>
      </c>
      <c r="T2282" s="40" t="s">
        <v>101</v>
      </c>
      <c r="U2282" s="40" t="s">
        <v>103</v>
      </c>
      <c r="V2282" s="40" t="s">
        <v>104</v>
      </c>
      <c r="W2282" s="40" t="s">
        <v>100</v>
      </c>
      <c r="X2282" s="40" t="s">
        <v>102</v>
      </c>
      <c r="Y2282" s="40" t="s">
        <v>105</v>
      </c>
      <c r="Z2282" s="40">
        <v>254</v>
      </c>
      <c r="AA2282" s="40">
        <v>363.22</v>
      </c>
    </row>
    <row r="2283" spans="17:27" ht="18" customHeight="1" x14ac:dyDescent="0.25">
      <c r="Q2283" s="40" t="s">
        <v>95</v>
      </c>
      <c r="R2283" s="40">
        <v>2022</v>
      </c>
      <c r="S2283" s="40" t="s">
        <v>8</v>
      </c>
      <c r="T2283" s="40" t="s">
        <v>101</v>
      </c>
      <c r="U2283" s="40" t="s">
        <v>103</v>
      </c>
      <c r="V2283" s="40" t="s">
        <v>104</v>
      </c>
      <c r="W2283" s="40" t="s">
        <v>100</v>
      </c>
      <c r="X2283" s="40" t="s">
        <v>102</v>
      </c>
      <c r="Y2283" s="40" t="s">
        <v>105</v>
      </c>
      <c r="Z2283" s="40">
        <v>296</v>
      </c>
      <c r="AA2283" s="40">
        <v>423.28</v>
      </c>
    </row>
    <row r="2284" spans="17:27" ht="18" customHeight="1" x14ac:dyDescent="0.25">
      <c r="Q2284" s="40" t="s">
        <v>88</v>
      </c>
      <c r="R2284" s="40">
        <v>2022</v>
      </c>
      <c r="S2284" s="40" t="s">
        <v>8</v>
      </c>
      <c r="T2284" s="40" t="s">
        <v>101</v>
      </c>
      <c r="U2284" s="40" t="s">
        <v>103</v>
      </c>
      <c r="V2284" s="40" t="s">
        <v>104</v>
      </c>
      <c r="W2284" s="40" t="s">
        <v>100</v>
      </c>
      <c r="X2284" s="40" t="s">
        <v>102</v>
      </c>
      <c r="Y2284" s="40" t="s">
        <v>105</v>
      </c>
      <c r="Z2284" s="40">
        <v>328</v>
      </c>
      <c r="AA2284" s="40">
        <v>469.03999999999996</v>
      </c>
    </row>
    <row r="2285" spans="17:27" ht="18" customHeight="1" x14ac:dyDescent="0.25">
      <c r="Q2285" s="40" t="s">
        <v>97</v>
      </c>
      <c r="R2285" s="40">
        <v>2022</v>
      </c>
      <c r="S2285" s="40" t="s">
        <v>8</v>
      </c>
      <c r="T2285" s="40" t="s">
        <v>101</v>
      </c>
      <c r="U2285" s="40" t="s">
        <v>103</v>
      </c>
      <c r="V2285" s="40" t="s">
        <v>104</v>
      </c>
      <c r="W2285" s="40" t="s">
        <v>100</v>
      </c>
      <c r="X2285" s="40" t="s">
        <v>102</v>
      </c>
      <c r="Y2285" s="40" t="s">
        <v>105</v>
      </c>
      <c r="Z2285" s="40">
        <v>250</v>
      </c>
      <c r="AA2285" s="40">
        <v>357.5</v>
      </c>
    </row>
    <row r="2286" spans="17:27" ht="18" customHeight="1" x14ac:dyDescent="0.25">
      <c r="Q2286" s="40" t="s">
        <v>95</v>
      </c>
      <c r="R2286" s="40">
        <v>2022</v>
      </c>
      <c r="S2286" s="40" t="s">
        <v>8</v>
      </c>
      <c r="T2286" s="40" t="s">
        <v>101</v>
      </c>
      <c r="U2286" s="40" t="s">
        <v>103</v>
      </c>
      <c r="V2286" s="40" t="s">
        <v>104</v>
      </c>
      <c r="W2286" s="40" t="s">
        <v>100</v>
      </c>
      <c r="X2286" s="40" t="s">
        <v>102</v>
      </c>
      <c r="Y2286" s="40" t="s">
        <v>105</v>
      </c>
      <c r="Z2286" s="40">
        <v>298</v>
      </c>
      <c r="AA2286" s="40">
        <v>426.14</v>
      </c>
    </row>
    <row r="2287" spans="17:27" ht="18" customHeight="1" x14ac:dyDescent="0.25">
      <c r="Q2287" s="40" t="s">
        <v>88</v>
      </c>
      <c r="R2287" s="40">
        <v>2022</v>
      </c>
      <c r="S2287" s="40" t="s">
        <v>8</v>
      </c>
      <c r="T2287" s="40" t="s">
        <v>101</v>
      </c>
      <c r="U2287" s="40" t="s">
        <v>103</v>
      </c>
      <c r="V2287" s="40" t="s">
        <v>104</v>
      </c>
      <c r="W2287" s="40" t="s">
        <v>100</v>
      </c>
      <c r="X2287" s="40" t="s">
        <v>102</v>
      </c>
      <c r="Y2287" s="40" t="s">
        <v>105</v>
      </c>
      <c r="Z2287" s="40">
        <v>785</v>
      </c>
      <c r="AA2287" s="40">
        <v>1122.55</v>
      </c>
    </row>
    <row r="2288" spans="17:27" ht="18" customHeight="1" x14ac:dyDescent="0.25">
      <c r="Q2288" s="40" t="s">
        <v>99</v>
      </c>
      <c r="R2288" s="40">
        <v>2022</v>
      </c>
      <c r="S2288" s="40" t="s">
        <v>8</v>
      </c>
      <c r="T2288" s="40" t="s">
        <v>101</v>
      </c>
      <c r="U2288" s="40" t="s">
        <v>103</v>
      </c>
      <c r="V2288" s="40" t="s">
        <v>104</v>
      </c>
      <c r="W2288" s="40" t="s">
        <v>100</v>
      </c>
      <c r="X2288" s="40" t="s">
        <v>102</v>
      </c>
      <c r="Y2288" s="40" t="s">
        <v>105</v>
      </c>
      <c r="Z2288" s="40">
        <v>838</v>
      </c>
      <c r="AA2288" s="40">
        <v>1198.3399999999999</v>
      </c>
    </row>
    <row r="2289" spans="17:27" ht="18" customHeight="1" x14ac:dyDescent="0.25">
      <c r="Q2289" s="40" t="s">
        <v>99</v>
      </c>
      <c r="R2289" s="40">
        <v>2022</v>
      </c>
      <c r="S2289" s="40" t="s">
        <v>8</v>
      </c>
      <c r="T2289" s="40" t="s">
        <v>101</v>
      </c>
      <c r="U2289" s="40" t="s">
        <v>103</v>
      </c>
      <c r="V2289" s="40" t="s">
        <v>104</v>
      </c>
      <c r="W2289" s="40" t="s">
        <v>100</v>
      </c>
      <c r="X2289" s="40" t="s">
        <v>102</v>
      </c>
      <c r="Y2289" s="40" t="s">
        <v>105</v>
      </c>
      <c r="Z2289" s="40">
        <v>871</v>
      </c>
      <c r="AA2289" s="40">
        <v>1245.53</v>
      </c>
    </row>
    <row r="2290" spans="17:27" ht="18" customHeight="1" x14ac:dyDescent="0.25">
      <c r="Q2290" s="40" t="s">
        <v>97</v>
      </c>
      <c r="R2290" s="40">
        <v>2022</v>
      </c>
      <c r="S2290" s="40" t="s">
        <v>8</v>
      </c>
      <c r="T2290" s="40" t="s">
        <v>101</v>
      </c>
      <c r="U2290" s="40" t="s">
        <v>103</v>
      </c>
      <c r="V2290" s="40" t="s">
        <v>104</v>
      </c>
      <c r="W2290" s="40" t="s">
        <v>100</v>
      </c>
      <c r="X2290" s="40" t="s">
        <v>102</v>
      </c>
      <c r="Y2290" s="40" t="s">
        <v>105</v>
      </c>
      <c r="Z2290" s="40">
        <v>945</v>
      </c>
      <c r="AA2290" s="40">
        <v>1351.35</v>
      </c>
    </row>
    <row r="2291" spans="17:27" ht="18" customHeight="1" x14ac:dyDescent="0.25">
      <c r="Q2291" s="40" t="s">
        <v>95</v>
      </c>
      <c r="R2291" s="40">
        <v>2022</v>
      </c>
      <c r="S2291" s="40" t="s">
        <v>8</v>
      </c>
      <c r="T2291" s="40" t="s">
        <v>101</v>
      </c>
      <c r="U2291" s="40" t="s">
        <v>103</v>
      </c>
      <c r="V2291" s="40" t="s">
        <v>104</v>
      </c>
      <c r="W2291" s="40" t="s">
        <v>100</v>
      </c>
      <c r="X2291" s="40" t="s">
        <v>102</v>
      </c>
      <c r="Y2291" s="40" t="s">
        <v>105</v>
      </c>
      <c r="Z2291" s="40">
        <v>946</v>
      </c>
      <c r="AA2291" s="40">
        <v>1352.78</v>
      </c>
    </row>
    <row r="2292" spans="17:27" ht="18" customHeight="1" x14ac:dyDescent="0.25">
      <c r="Q2292" s="40" t="s">
        <v>99</v>
      </c>
      <c r="R2292" s="40">
        <v>2022</v>
      </c>
      <c r="S2292" s="40" t="s">
        <v>8</v>
      </c>
      <c r="T2292" s="40" t="s">
        <v>101</v>
      </c>
      <c r="U2292" s="40" t="s">
        <v>103</v>
      </c>
      <c r="V2292" s="40" t="s">
        <v>104</v>
      </c>
      <c r="W2292" s="40" t="s">
        <v>100</v>
      </c>
      <c r="X2292" s="40" t="s">
        <v>102</v>
      </c>
      <c r="Y2292" s="40" t="s">
        <v>105</v>
      </c>
      <c r="Z2292" s="40">
        <v>824</v>
      </c>
      <c r="AA2292" s="40">
        <v>526.24</v>
      </c>
    </row>
    <row r="2293" spans="17:27" ht="18" customHeight="1" x14ac:dyDescent="0.25">
      <c r="Q2293" s="40" t="s">
        <v>88</v>
      </c>
      <c r="R2293" s="40">
        <v>2022</v>
      </c>
      <c r="S2293" s="40" t="s">
        <v>8</v>
      </c>
      <c r="T2293" s="40" t="s">
        <v>101</v>
      </c>
      <c r="U2293" s="40" t="s">
        <v>103</v>
      </c>
      <c r="V2293" s="40" t="s">
        <v>104</v>
      </c>
      <c r="W2293" s="40" t="s">
        <v>100</v>
      </c>
      <c r="X2293" s="40" t="s">
        <v>102</v>
      </c>
      <c r="Y2293" s="40" t="s">
        <v>105</v>
      </c>
      <c r="Z2293" s="40">
        <v>297</v>
      </c>
      <c r="AA2293" s="40">
        <v>424.71</v>
      </c>
    </row>
    <row r="2294" spans="17:27" ht="18" customHeight="1" x14ac:dyDescent="0.25">
      <c r="Q2294" s="40" t="s">
        <v>88</v>
      </c>
      <c r="R2294" s="40">
        <v>2022</v>
      </c>
      <c r="S2294" s="40" t="s">
        <v>8</v>
      </c>
      <c r="T2294" s="40" t="s">
        <v>101</v>
      </c>
      <c r="U2294" s="40" t="s">
        <v>103</v>
      </c>
      <c r="V2294" s="40" t="s">
        <v>104</v>
      </c>
      <c r="W2294" s="40" t="s">
        <v>100</v>
      </c>
      <c r="X2294" s="40" t="s">
        <v>102</v>
      </c>
      <c r="Y2294" s="40" t="s">
        <v>105</v>
      </c>
      <c r="Z2294" s="40">
        <v>351</v>
      </c>
      <c r="AA2294" s="40">
        <v>501.93</v>
      </c>
    </row>
    <row r="2295" spans="17:27" ht="18" customHeight="1" x14ac:dyDescent="0.25">
      <c r="Q2295" s="40" t="s">
        <v>99</v>
      </c>
      <c r="R2295" s="40">
        <v>2022</v>
      </c>
      <c r="S2295" s="40" t="s">
        <v>8</v>
      </c>
      <c r="T2295" s="40" t="s">
        <v>101</v>
      </c>
      <c r="U2295" s="40" t="s">
        <v>103</v>
      </c>
      <c r="V2295" s="40" t="s">
        <v>104</v>
      </c>
      <c r="W2295" s="40" t="s">
        <v>100</v>
      </c>
      <c r="X2295" s="40" t="s">
        <v>102</v>
      </c>
      <c r="Y2295" s="40" t="s">
        <v>105</v>
      </c>
      <c r="Z2295" s="40">
        <v>345</v>
      </c>
      <c r="AA2295" s="40">
        <v>493.35</v>
      </c>
    </row>
    <row r="2296" spans="17:27" ht="18" customHeight="1" x14ac:dyDescent="0.25">
      <c r="Q2296" s="40" t="s">
        <v>97</v>
      </c>
      <c r="R2296" s="40">
        <v>2022</v>
      </c>
      <c r="S2296" s="40" t="s">
        <v>8</v>
      </c>
      <c r="T2296" s="40" t="s">
        <v>101</v>
      </c>
      <c r="U2296" s="40" t="s">
        <v>103</v>
      </c>
      <c r="V2296" s="40" t="s">
        <v>104</v>
      </c>
      <c r="W2296" s="40" t="s">
        <v>100</v>
      </c>
      <c r="X2296" s="40" t="s">
        <v>102</v>
      </c>
      <c r="Y2296" s="40" t="s">
        <v>105</v>
      </c>
      <c r="Z2296" s="40">
        <v>339</v>
      </c>
      <c r="AA2296" s="40">
        <v>484.77</v>
      </c>
    </row>
    <row r="2297" spans="17:27" ht="18" customHeight="1" x14ac:dyDescent="0.25">
      <c r="Q2297" s="40" t="s">
        <v>95</v>
      </c>
      <c r="R2297" s="40">
        <v>2022</v>
      </c>
      <c r="S2297" s="40" t="s">
        <v>8</v>
      </c>
      <c r="T2297" s="40" t="s">
        <v>101</v>
      </c>
      <c r="U2297" s="40" t="s">
        <v>103</v>
      </c>
      <c r="V2297" s="40" t="s">
        <v>104</v>
      </c>
      <c r="W2297" s="40" t="s">
        <v>100</v>
      </c>
      <c r="X2297" s="40" t="s">
        <v>102</v>
      </c>
      <c r="Y2297" s="40" t="s">
        <v>105</v>
      </c>
      <c r="Z2297" s="40">
        <v>325</v>
      </c>
      <c r="AA2297" s="40">
        <v>464.75</v>
      </c>
    </row>
    <row r="2298" spans="17:27" ht="18" customHeight="1" x14ac:dyDescent="0.25">
      <c r="Q2298" s="40" t="s">
        <v>97</v>
      </c>
      <c r="R2298" s="40">
        <v>2022</v>
      </c>
      <c r="S2298" s="40" t="s">
        <v>8</v>
      </c>
      <c r="T2298" s="40" t="s">
        <v>101</v>
      </c>
      <c r="U2298" s="40" t="s">
        <v>103</v>
      </c>
      <c r="V2298" s="40" t="s">
        <v>104</v>
      </c>
      <c r="W2298" s="40" t="s">
        <v>100</v>
      </c>
      <c r="X2298" s="40" t="s">
        <v>102</v>
      </c>
      <c r="Y2298" s="40" t="s">
        <v>105</v>
      </c>
      <c r="Z2298" s="40">
        <v>253</v>
      </c>
      <c r="AA2298" s="40">
        <v>361.78999999999996</v>
      </c>
    </row>
    <row r="2299" spans="17:27" ht="18" customHeight="1" x14ac:dyDescent="0.25">
      <c r="Q2299" s="40" t="s">
        <v>88</v>
      </c>
      <c r="R2299" s="40">
        <v>2022</v>
      </c>
      <c r="S2299" s="40" t="s">
        <v>8</v>
      </c>
      <c r="T2299" s="40" t="s">
        <v>101</v>
      </c>
      <c r="U2299" s="40" t="s">
        <v>103</v>
      </c>
      <c r="V2299" s="40" t="s">
        <v>104</v>
      </c>
      <c r="W2299" s="40" t="s">
        <v>100</v>
      </c>
      <c r="X2299" s="40" t="s">
        <v>102</v>
      </c>
      <c r="Y2299" s="40" t="s">
        <v>105</v>
      </c>
      <c r="Z2299" s="40">
        <v>301</v>
      </c>
      <c r="AA2299" s="40">
        <v>430.43</v>
      </c>
    </row>
    <row r="2300" spans="17:27" ht="18" customHeight="1" x14ac:dyDescent="0.25">
      <c r="Q2300" s="40" t="s">
        <v>95</v>
      </c>
      <c r="R2300" s="40">
        <v>2022</v>
      </c>
      <c r="S2300" s="40" t="s">
        <v>8</v>
      </c>
      <c r="T2300" s="40" t="s">
        <v>101</v>
      </c>
      <c r="U2300" s="40" t="s">
        <v>103</v>
      </c>
      <c r="V2300" s="40" t="s">
        <v>104</v>
      </c>
      <c r="W2300" s="40" t="s">
        <v>100</v>
      </c>
      <c r="X2300" s="40" t="s">
        <v>102</v>
      </c>
      <c r="Y2300" s="40" t="s">
        <v>105</v>
      </c>
      <c r="Z2300" s="40">
        <v>794</v>
      </c>
      <c r="AA2300" s="40">
        <v>1135.42</v>
      </c>
    </row>
    <row r="2301" spans="17:27" ht="18" customHeight="1" x14ac:dyDescent="0.25">
      <c r="Q2301" s="40" t="s">
        <v>95</v>
      </c>
      <c r="R2301" s="40">
        <v>2022</v>
      </c>
      <c r="S2301" s="40" t="s">
        <v>8</v>
      </c>
      <c r="T2301" s="40" t="s">
        <v>101</v>
      </c>
      <c r="U2301" s="40" t="s">
        <v>103</v>
      </c>
      <c r="V2301" s="40" t="s">
        <v>104</v>
      </c>
      <c r="W2301" s="40" t="s">
        <v>100</v>
      </c>
      <c r="X2301" s="40" t="s">
        <v>102</v>
      </c>
      <c r="Y2301" s="40" t="s">
        <v>105</v>
      </c>
      <c r="Z2301" s="40">
        <v>847</v>
      </c>
      <c r="AA2301" s="40">
        <v>1211.21</v>
      </c>
    </row>
    <row r="2302" spans="17:27" ht="18" customHeight="1" x14ac:dyDescent="0.25">
      <c r="Q2302" s="40" t="s">
        <v>88</v>
      </c>
      <c r="R2302" s="40">
        <v>2022</v>
      </c>
      <c r="S2302" s="40" t="s">
        <v>8</v>
      </c>
      <c r="T2302" s="40" t="s">
        <v>101</v>
      </c>
      <c r="U2302" s="40" t="s">
        <v>103</v>
      </c>
      <c r="V2302" s="40" t="s">
        <v>104</v>
      </c>
      <c r="W2302" s="40" t="s">
        <v>100</v>
      </c>
      <c r="X2302" s="40" t="s">
        <v>102</v>
      </c>
      <c r="Y2302" s="40" t="s">
        <v>105</v>
      </c>
      <c r="Z2302" s="40">
        <v>880</v>
      </c>
      <c r="AA2302" s="40">
        <v>1258.4000000000001</v>
      </c>
    </row>
    <row r="2303" spans="17:27" ht="18" customHeight="1" x14ac:dyDescent="0.25">
      <c r="Q2303" s="40" t="s">
        <v>88</v>
      </c>
      <c r="R2303" s="40">
        <v>2023</v>
      </c>
      <c r="S2303" s="40" t="s">
        <v>3</v>
      </c>
      <c r="T2303" s="40" t="s">
        <v>89</v>
      </c>
      <c r="U2303" s="40" t="s">
        <v>103</v>
      </c>
      <c r="V2303" s="40" t="s">
        <v>91</v>
      </c>
      <c r="W2303" s="40" t="s">
        <v>92</v>
      </c>
      <c r="X2303" s="40" t="s">
        <v>93</v>
      </c>
      <c r="Y2303" s="40" t="s">
        <v>96</v>
      </c>
      <c r="Z2303" s="40">
        <v>362</v>
      </c>
      <c r="AA2303" s="40">
        <v>553.86</v>
      </c>
    </row>
    <row r="2304" spans="17:27" ht="18" customHeight="1" x14ac:dyDescent="0.25">
      <c r="Q2304" s="40" t="s">
        <v>95</v>
      </c>
      <c r="R2304" s="40">
        <v>2023</v>
      </c>
      <c r="S2304" s="40" t="s">
        <v>3</v>
      </c>
      <c r="T2304" s="40" t="s">
        <v>89</v>
      </c>
      <c r="U2304" s="40" t="s">
        <v>103</v>
      </c>
      <c r="V2304" s="40" t="s">
        <v>91</v>
      </c>
      <c r="W2304" s="40" t="s">
        <v>92</v>
      </c>
      <c r="X2304" s="40" t="s">
        <v>93</v>
      </c>
      <c r="Y2304" s="40" t="s">
        <v>96</v>
      </c>
      <c r="Z2304" s="40">
        <v>338</v>
      </c>
      <c r="AA2304" s="40">
        <v>483.34000000000003</v>
      </c>
    </row>
    <row r="2305" spans="17:27" ht="18" customHeight="1" x14ac:dyDescent="0.25">
      <c r="Q2305" s="40" t="s">
        <v>98</v>
      </c>
      <c r="R2305" s="40">
        <v>2023</v>
      </c>
      <c r="S2305" s="40" t="s">
        <v>3</v>
      </c>
      <c r="T2305" s="40" t="s">
        <v>89</v>
      </c>
      <c r="U2305" s="40" t="s">
        <v>103</v>
      </c>
      <c r="V2305" s="40" t="s">
        <v>91</v>
      </c>
      <c r="W2305" s="40" t="s">
        <v>92</v>
      </c>
      <c r="X2305" s="40" t="s">
        <v>93</v>
      </c>
      <c r="Y2305" s="40" t="s">
        <v>96</v>
      </c>
      <c r="Z2305" s="40">
        <v>364</v>
      </c>
      <c r="AA2305" s="40">
        <v>520.52</v>
      </c>
    </row>
    <row r="2306" spans="17:27" ht="18" customHeight="1" x14ac:dyDescent="0.25">
      <c r="Q2306" s="40" t="s">
        <v>95</v>
      </c>
      <c r="R2306" s="40">
        <v>2023</v>
      </c>
      <c r="S2306" s="40" t="s">
        <v>3</v>
      </c>
      <c r="T2306" s="40" t="s">
        <v>89</v>
      </c>
      <c r="U2306" s="40" t="s">
        <v>103</v>
      </c>
      <c r="V2306" s="40" t="s">
        <v>91</v>
      </c>
      <c r="W2306" s="40" t="s">
        <v>92</v>
      </c>
      <c r="X2306" s="40" t="s">
        <v>93</v>
      </c>
      <c r="Y2306" s="40" t="s">
        <v>96</v>
      </c>
      <c r="Z2306" s="40">
        <v>334</v>
      </c>
      <c r="AA2306" s="40">
        <v>477.62</v>
      </c>
    </row>
    <row r="2307" spans="17:27" ht="18" customHeight="1" x14ac:dyDescent="0.25">
      <c r="Q2307" s="40" t="s">
        <v>95</v>
      </c>
      <c r="R2307" s="40">
        <v>2023</v>
      </c>
      <c r="S2307" s="40" t="s">
        <v>3</v>
      </c>
      <c r="T2307" s="40" t="s">
        <v>89</v>
      </c>
      <c r="U2307" s="40" t="s">
        <v>103</v>
      </c>
      <c r="V2307" s="40" t="s">
        <v>91</v>
      </c>
      <c r="W2307" s="40" t="s">
        <v>92</v>
      </c>
      <c r="X2307" s="40" t="s">
        <v>93</v>
      </c>
      <c r="Y2307" s="40" t="s">
        <v>96</v>
      </c>
      <c r="Z2307" s="40">
        <v>655</v>
      </c>
      <c r="AA2307" s="40">
        <v>936.65</v>
      </c>
    </row>
    <row r="2308" spans="17:27" ht="18" customHeight="1" x14ac:dyDescent="0.25">
      <c r="Q2308" s="40" t="s">
        <v>88</v>
      </c>
      <c r="R2308" s="40">
        <v>2023</v>
      </c>
      <c r="S2308" s="40" t="s">
        <v>3</v>
      </c>
      <c r="T2308" s="40" t="s">
        <v>89</v>
      </c>
      <c r="U2308" s="40" t="s">
        <v>103</v>
      </c>
      <c r="V2308" s="40" t="s">
        <v>91</v>
      </c>
      <c r="W2308" s="40" t="s">
        <v>92</v>
      </c>
      <c r="X2308" s="40" t="s">
        <v>93</v>
      </c>
      <c r="Y2308" s="40" t="s">
        <v>96</v>
      </c>
      <c r="Z2308" s="40">
        <v>742</v>
      </c>
      <c r="AA2308" s="40">
        <v>1061.06</v>
      </c>
    </row>
    <row r="2309" spans="17:27" ht="18" customHeight="1" x14ac:dyDescent="0.25">
      <c r="Q2309" s="40" t="s">
        <v>88</v>
      </c>
      <c r="R2309" s="40">
        <v>2023</v>
      </c>
      <c r="S2309" s="40" t="s">
        <v>3</v>
      </c>
      <c r="T2309" s="40" t="s">
        <v>89</v>
      </c>
      <c r="U2309" s="40" t="s">
        <v>103</v>
      </c>
      <c r="V2309" s="40" t="s">
        <v>91</v>
      </c>
      <c r="W2309" s="40" t="s">
        <v>92</v>
      </c>
      <c r="X2309" s="40" t="s">
        <v>93</v>
      </c>
      <c r="Y2309" s="40" t="s">
        <v>96</v>
      </c>
      <c r="Z2309" s="40">
        <v>363</v>
      </c>
      <c r="AA2309" s="40">
        <v>519.09</v>
      </c>
    </row>
    <row r="2310" spans="17:27" ht="18" customHeight="1" x14ac:dyDescent="0.25">
      <c r="Q2310" s="40" t="s">
        <v>95</v>
      </c>
      <c r="R2310" s="40">
        <v>2023</v>
      </c>
      <c r="S2310" s="40" t="s">
        <v>3</v>
      </c>
      <c r="T2310" s="40" t="s">
        <v>89</v>
      </c>
      <c r="U2310" s="40" t="s">
        <v>103</v>
      </c>
      <c r="V2310" s="40" t="s">
        <v>91</v>
      </c>
      <c r="W2310" s="40" t="s">
        <v>92</v>
      </c>
      <c r="X2310" s="40" t="s">
        <v>93</v>
      </c>
      <c r="Y2310" s="40" t="s">
        <v>96</v>
      </c>
      <c r="Z2310" s="40">
        <v>781</v>
      </c>
      <c r="AA2310" s="40">
        <v>526.24</v>
      </c>
    </row>
    <row r="2311" spans="17:27" ht="18" customHeight="1" x14ac:dyDescent="0.25">
      <c r="Q2311" s="40" t="s">
        <v>95</v>
      </c>
      <c r="R2311" s="40">
        <v>2023</v>
      </c>
      <c r="S2311" s="40" t="s">
        <v>3</v>
      </c>
      <c r="T2311" s="40" t="s">
        <v>89</v>
      </c>
      <c r="U2311" s="40" t="s">
        <v>103</v>
      </c>
      <c r="V2311" s="40" t="s">
        <v>91</v>
      </c>
      <c r="W2311" s="40" t="s">
        <v>92</v>
      </c>
      <c r="X2311" s="40" t="s">
        <v>93</v>
      </c>
      <c r="Y2311" s="40" t="s">
        <v>96</v>
      </c>
      <c r="Z2311" s="40">
        <v>361</v>
      </c>
      <c r="AA2311" s="40">
        <v>516.23</v>
      </c>
    </row>
    <row r="2312" spans="17:27" ht="18" customHeight="1" x14ac:dyDescent="0.25">
      <c r="Q2312" s="40" t="s">
        <v>98</v>
      </c>
      <c r="R2312" s="40">
        <v>2023</v>
      </c>
      <c r="S2312" s="40" t="s">
        <v>3</v>
      </c>
      <c r="T2312" s="40" t="s">
        <v>89</v>
      </c>
      <c r="U2312" s="40" t="s">
        <v>103</v>
      </c>
      <c r="V2312" s="40" t="s">
        <v>91</v>
      </c>
      <c r="W2312" s="40" t="s">
        <v>92</v>
      </c>
      <c r="X2312" s="40" t="s">
        <v>93</v>
      </c>
      <c r="Y2312" s="40" t="s">
        <v>96</v>
      </c>
      <c r="Z2312" s="40">
        <v>337</v>
      </c>
      <c r="AA2312" s="40">
        <v>481.90999999999997</v>
      </c>
    </row>
    <row r="2313" spans="17:27" ht="18" customHeight="1" x14ac:dyDescent="0.25">
      <c r="Q2313" s="40" t="s">
        <v>95</v>
      </c>
      <c r="R2313" s="40">
        <v>2023</v>
      </c>
      <c r="S2313" s="40" t="s">
        <v>3</v>
      </c>
      <c r="T2313" s="40" t="s">
        <v>89</v>
      </c>
      <c r="U2313" s="40" t="s">
        <v>103</v>
      </c>
      <c r="V2313" s="40" t="s">
        <v>91</v>
      </c>
      <c r="W2313" s="40" t="s">
        <v>92</v>
      </c>
      <c r="X2313" s="40" t="s">
        <v>93</v>
      </c>
      <c r="Y2313" s="40" t="s">
        <v>96</v>
      </c>
      <c r="Z2313" s="40">
        <v>365</v>
      </c>
      <c r="AA2313" s="40">
        <v>521.95000000000005</v>
      </c>
    </row>
    <row r="2314" spans="17:27" ht="18" customHeight="1" x14ac:dyDescent="0.25">
      <c r="Q2314" s="40" t="s">
        <v>88</v>
      </c>
      <c r="R2314" s="40">
        <v>2023</v>
      </c>
      <c r="S2314" s="40" t="s">
        <v>3</v>
      </c>
      <c r="T2314" s="40" t="s">
        <v>89</v>
      </c>
      <c r="U2314" s="40" t="s">
        <v>103</v>
      </c>
      <c r="V2314" s="40" t="s">
        <v>91</v>
      </c>
      <c r="W2314" s="40" t="s">
        <v>92</v>
      </c>
      <c r="X2314" s="40" t="s">
        <v>93</v>
      </c>
      <c r="Y2314" s="40" t="s">
        <v>96</v>
      </c>
      <c r="Z2314" s="40">
        <v>751</v>
      </c>
      <c r="AA2314" s="40">
        <v>1073.93</v>
      </c>
    </row>
    <row r="2315" spans="17:27" ht="18" customHeight="1" x14ac:dyDescent="0.25">
      <c r="Q2315" s="40" t="s">
        <v>98</v>
      </c>
      <c r="R2315" s="40">
        <v>2023</v>
      </c>
      <c r="S2315" s="40" t="s">
        <v>7</v>
      </c>
      <c r="T2315" s="40" t="s">
        <v>89</v>
      </c>
      <c r="U2315" s="40" t="s">
        <v>103</v>
      </c>
      <c r="V2315" s="40" t="s">
        <v>91</v>
      </c>
      <c r="W2315" s="40" t="s">
        <v>92</v>
      </c>
      <c r="X2315" s="40" t="s">
        <v>93</v>
      </c>
      <c r="Y2315" s="40" t="s">
        <v>96</v>
      </c>
      <c r="Z2315" s="40">
        <v>344</v>
      </c>
      <c r="AA2315" s="40">
        <v>526.32000000000005</v>
      </c>
    </row>
    <row r="2316" spans="17:27" ht="18" customHeight="1" x14ac:dyDescent="0.25">
      <c r="Q2316" s="40" t="s">
        <v>88</v>
      </c>
      <c r="R2316" s="40">
        <v>2023</v>
      </c>
      <c r="S2316" s="40" t="s">
        <v>7</v>
      </c>
      <c r="T2316" s="40" t="s">
        <v>89</v>
      </c>
      <c r="U2316" s="40" t="s">
        <v>103</v>
      </c>
      <c r="V2316" s="40" t="s">
        <v>91</v>
      </c>
      <c r="W2316" s="40" t="s">
        <v>92</v>
      </c>
      <c r="X2316" s="40" t="s">
        <v>93</v>
      </c>
      <c r="Y2316" s="40" t="s">
        <v>96</v>
      </c>
      <c r="Z2316" s="40">
        <v>314</v>
      </c>
      <c r="AA2316" s="40">
        <v>449.02</v>
      </c>
    </row>
    <row r="2317" spans="17:27" ht="18" customHeight="1" x14ac:dyDescent="0.25">
      <c r="Q2317" s="40" t="s">
        <v>95</v>
      </c>
      <c r="R2317" s="40">
        <v>2023</v>
      </c>
      <c r="S2317" s="40" t="s">
        <v>7</v>
      </c>
      <c r="T2317" s="40" t="s">
        <v>89</v>
      </c>
      <c r="U2317" s="40" t="s">
        <v>90</v>
      </c>
      <c r="V2317" s="40" t="s">
        <v>91</v>
      </c>
      <c r="W2317" s="40" t="s">
        <v>92</v>
      </c>
      <c r="X2317" s="40" t="s">
        <v>93</v>
      </c>
      <c r="Y2317" s="40" t="s">
        <v>96</v>
      </c>
      <c r="Z2317" s="40">
        <v>340</v>
      </c>
      <c r="AA2317" s="40">
        <v>486.2</v>
      </c>
    </row>
    <row r="2318" spans="17:27" ht="18" customHeight="1" x14ac:dyDescent="0.25">
      <c r="Q2318" s="40" t="s">
        <v>88</v>
      </c>
      <c r="R2318" s="40">
        <v>2023</v>
      </c>
      <c r="S2318" s="40" t="s">
        <v>7</v>
      </c>
      <c r="T2318" s="40" t="s">
        <v>89</v>
      </c>
      <c r="U2318" s="40" t="s">
        <v>90</v>
      </c>
      <c r="V2318" s="40" t="s">
        <v>91</v>
      </c>
      <c r="W2318" s="40" t="s">
        <v>92</v>
      </c>
      <c r="X2318" s="40" t="s">
        <v>93</v>
      </c>
      <c r="Y2318" s="40" t="s">
        <v>96</v>
      </c>
      <c r="Z2318" s="40">
        <v>316</v>
      </c>
      <c r="AA2318" s="40">
        <v>451.88</v>
      </c>
    </row>
    <row r="2319" spans="17:27" ht="18" customHeight="1" x14ac:dyDescent="0.25">
      <c r="Q2319" s="40" t="s">
        <v>95</v>
      </c>
      <c r="R2319" s="40">
        <v>2023</v>
      </c>
      <c r="S2319" s="40" t="s">
        <v>7</v>
      </c>
      <c r="T2319" s="40" t="s">
        <v>89</v>
      </c>
      <c r="U2319" s="40" t="s">
        <v>90</v>
      </c>
      <c r="V2319" s="40" t="s">
        <v>91</v>
      </c>
      <c r="W2319" s="40" t="s">
        <v>92</v>
      </c>
      <c r="X2319" s="40" t="s">
        <v>93</v>
      </c>
      <c r="Y2319" s="40" t="s">
        <v>96</v>
      </c>
      <c r="Z2319" s="40">
        <v>659</v>
      </c>
      <c r="AA2319" s="40">
        <v>942.37</v>
      </c>
    </row>
    <row r="2320" spans="17:27" ht="18" customHeight="1" x14ac:dyDescent="0.25">
      <c r="Q2320" s="40" t="s">
        <v>95</v>
      </c>
      <c r="R2320" s="40">
        <v>2023</v>
      </c>
      <c r="S2320" s="40" t="s">
        <v>7</v>
      </c>
      <c r="T2320" s="40" t="s">
        <v>89</v>
      </c>
      <c r="U2320" s="40" t="s">
        <v>90</v>
      </c>
      <c r="V2320" s="40" t="s">
        <v>91</v>
      </c>
      <c r="W2320" s="40" t="s">
        <v>92</v>
      </c>
      <c r="X2320" s="40" t="s">
        <v>93</v>
      </c>
      <c r="Y2320" s="40" t="s">
        <v>96</v>
      </c>
      <c r="Z2320" s="40">
        <v>785</v>
      </c>
      <c r="AA2320" s="40">
        <v>526.24</v>
      </c>
    </row>
    <row r="2321" spans="17:27" ht="18" customHeight="1" x14ac:dyDescent="0.25">
      <c r="Q2321" s="40" t="s">
        <v>88</v>
      </c>
      <c r="R2321" s="40">
        <v>2023</v>
      </c>
      <c r="S2321" s="40" t="s">
        <v>7</v>
      </c>
      <c r="T2321" s="40" t="s">
        <v>89</v>
      </c>
      <c r="U2321" s="40" t="s">
        <v>90</v>
      </c>
      <c r="V2321" s="40" t="s">
        <v>91</v>
      </c>
      <c r="W2321" s="40" t="s">
        <v>92</v>
      </c>
      <c r="X2321" s="40" t="s">
        <v>93</v>
      </c>
      <c r="Y2321" s="40" t="s">
        <v>96</v>
      </c>
      <c r="Z2321" s="40">
        <v>343</v>
      </c>
      <c r="AA2321" s="40">
        <v>490.49</v>
      </c>
    </row>
    <row r="2322" spans="17:27" ht="18" customHeight="1" x14ac:dyDescent="0.25">
      <c r="Q2322" s="40" t="s">
        <v>95</v>
      </c>
      <c r="R2322" s="40">
        <v>2023</v>
      </c>
      <c r="S2322" s="40" t="s">
        <v>7</v>
      </c>
      <c r="T2322" s="40" t="s">
        <v>89</v>
      </c>
      <c r="U2322" s="40" t="s">
        <v>90</v>
      </c>
      <c r="V2322" s="40" t="s">
        <v>91</v>
      </c>
      <c r="W2322" s="40" t="s">
        <v>92</v>
      </c>
      <c r="X2322" s="40" t="s">
        <v>93</v>
      </c>
      <c r="Y2322" s="40" t="s">
        <v>96</v>
      </c>
      <c r="Z2322" s="40">
        <v>313</v>
      </c>
      <c r="AA2322" s="40">
        <v>447.59000000000003</v>
      </c>
    </row>
    <row r="2323" spans="17:27" ht="18" customHeight="1" x14ac:dyDescent="0.25">
      <c r="Q2323" s="40" t="s">
        <v>88</v>
      </c>
      <c r="R2323" s="40">
        <v>2023</v>
      </c>
      <c r="S2323" s="40" t="s">
        <v>7</v>
      </c>
      <c r="T2323" s="40" t="s">
        <v>89</v>
      </c>
      <c r="U2323" s="40" t="s">
        <v>90</v>
      </c>
      <c r="V2323" s="40" t="s">
        <v>91</v>
      </c>
      <c r="W2323" s="40" t="s">
        <v>92</v>
      </c>
      <c r="X2323" s="40" t="s">
        <v>93</v>
      </c>
      <c r="Y2323" s="40" t="s">
        <v>96</v>
      </c>
      <c r="Z2323" s="40">
        <v>341</v>
      </c>
      <c r="AA2323" s="40">
        <v>487.63</v>
      </c>
    </row>
    <row r="2324" spans="17:27" ht="18" customHeight="1" x14ac:dyDescent="0.25">
      <c r="Q2324" s="40" t="s">
        <v>98</v>
      </c>
      <c r="R2324" s="40">
        <v>2023</v>
      </c>
      <c r="S2324" s="40" t="s">
        <v>7</v>
      </c>
      <c r="T2324" s="40" t="s">
        <v>89</v>
      </c>
      <c r="U2324" s="40" t="s">
        <v>90</v>
      </c>
      <c r="V2324" s="40" t="s">
        <v>91</v>
      </c>
      <c r="W2324" s="40" t="s">
        <v>92</v>
      </c>
      <c r="X2324" s="40" t="s">
        <v>93</v>
      </c>
      <c r="Y2324" s="40" t="s">
        <v>96</v>
      </c>
      <c r="Z2324" s="40">
        <v>754</v>
      </c>
      <c r="AA2324" s="40">
        <v>1078.22</v>
      </c>
    </row>
    <row r="2325" spans="17:27" ht="18" customHeight="1" x14ac:dyDescent="0.25">
      <c r="Q2325" s="40" t="s">
        <v>98</v>
      </c>
      <c r="R2325" s="40">
        <v>2023</v>
      </c>
      <c r="S2325" s="40" t="s">
        <v>11</v>
      </c>
      <c r="T2325" s="40" t="s">
        <v>89</v>
      </c>
      <c r="U2325" s="40" t="s">
        <v>90</v>
      </c>
      <c r="V2325" s="40" t="s">
        <v>91</v>
      </c>
      <c r="W2325" s="40" t="s">
        <v>92</v>
      </c>
      <c r="X2325" s="40" t="s">
        <v>93</v>
      </c>
      <c r="Y2325" s="40" t="s">
        <v>96</v>
      </c>
      <c r="Z2325" s="40">
        <v>320</v>
      </c>
      <c r="AA2325" s="40">
        <v>489.6</v>
      </c>
    </row>
    <row r="2326" spans="17:27" ht="18" customHeight="1" x14ac:dyDescent="0.25">
      <c r="Q2326" s="40" t="s">
        <v>88</v>
      </c>
      <c r="R2326" s="40">
        <v>2023</v>
      </c>
      <c r="S2326" s="40" t="s">
        <v>11</v>
      </c>
      <c r="T2326" s="40" t="s">
        <v>89</v>
      </c>
      <c r="U2326" s="40" t="s">
        <v>90</v>
      </c>
      <c r="V2326" s="40" t="s">
        <v>91</v>
      </c>
      <c r="W2326" s="40" t="s">
        <v>92</v>
      </c>
      <c r="X2326" s="40" t="s">
        <v>93</v>
      </c>
      <c r="Y2326" s="40" t="s">
        <v>96</v>
      </c>
      <c r="Z2326" s="40">
        <v>296</v>
      </c>
      <c r="AA2326" s="40">
        <v>423.28</v>
      </c>
    </row>
    <row r="2327" spans="17:27" ht="18" customHeight="1" x14ac:dyDescent="0.25">
      <c r="Q2327" s="40" t="s">
        <v>95</v>
      </c>
      <c r="R2327" s="40">
        <v>2023</v>
      </c>
      <c r="S2327" s="40" t="s">
        <v>11</v>
      </c>
      <c r="T2327" s="40" t="s">
        <v>89</v>
      </c>
      <c r="U2327" s="40" t="s">
        <v>90</v>
      </c>
      <c r="V2327" s="40" t="s">
        <v>91</v>
      </c>
      <c r="W2327" s="40" t="s">
        <v>92</v>
      </c>
      <c r="X2327" s="40" t="s">
        <v>93</v>
      </c>
      <c r="Y2327" s="40" t="s">
        <v>96</v>
      </c>
      <c r="Z2327" s="40">
        <v>322</v>
      </c>
      <c r="AA2327" s="40">
        <v>460.46000000000004</v>
      </c>
    </row>
    <row r="2328" spans="17:27" ht="18" customHeight="1" x14ac:dyDescent="0.25">
      <c r="Q2328" s="40" t="s">
        <v>95</v>
      </c>
      <c r="R2328" s="40">
        <v>2023</v>
      </c>
      <c r="S2328" s="40" t="s">
        <v>11</v>
      </c>
      <c r="T2328" s="40" t="s">
        <v>89</v>
      </c>
      <c r="U2328" s="40" t="s">
        <v>90</v>
      </c>
      <c r="V2328" s="40" t="s">
        <v>91</v>
      </c>
      <c r="W2328" s="40" t="s">
        <v>92</v>
      </c>
      <c r="X2328" s="40" t="s">
        <v>93</v>
      </c>
      <c r="Y2328" s="40" t="s">
        <v>96</v>
      </c>
      <c r="Z2328" s="40">
        <v>292</v>
      </c>
      <c r="AA2328" s="40">
        <v>417.56</v>
      </c>
    </row>
    <row r="2329" spans="17:27" ht="18" customHeight="1" x14ac:dyDescent="0.25">
      <c r="Q2329" s="40" t="s">
        <v>95</v>
      </c>
      <c r="R2329" s="40">
        <v>2023</v>
      </c>
      <c r="S2329" s="40" t="s">
        <v>11</v>
      </c>
      <c r="T2329" s="40" t="s">
        <v>89</v>
      </c>
      <c r="U2329" s="40" t="s">
        <v>90</v>
      </c>
      <c r="V2329" s="40" t="s">
        <v>91</v>
      </c>
      <c r="W2329" s="40" t="s">
        <v>92</v>
      </c>
      <c r="X2329" s="40" t="s">
        <v>93</v>
      </c>
      <c r="Y2329" s="40" t="s">
        <v>96</v>
      </c>
      <c r="Z2329" s="40">
        <v>749</v>
      </c>
      <c r="AA2329" s="40">
        <v>1071.07</v>
      </c>
    </row>
    <row r="2330" spans="17:27" ht="18" customHeight="1" x14ac:dyDescent="0.25">
      <c r="Q2330" s="40" t="s">
        <v>95</v>
      </c>
      <c r="R2330" s="40">
        <v>2023</v>
      </c>
      <c r="S2330" s="40" t="s">
        <v>11</v>
      </c>
      <c r="T2330" s="40" t="s">
        <v>89</v>
      </c>
      <c r="U2330" s="40" t="s">
        <v>90</v>
      </c>
      <c r="V2330" s="40" t="s">
        <v>91</v>
      </c>
      <c r="W2330" s="40" t="s">
        <v>92</v>
      </c>
      <c r="X2330" s="40" t="s">
        <v>93</v>
      </c>
      <c r="Y2330" s="40" t="s">
        <v>96</v>
      </c>
      <c r="Z2330" s="40">
        <v>321</v>
      </c>
      <c r="AA2330" s="40">
        <v>459.03</v>
      </c>
    </row>
    <row r="2331" spans="17:27" ht="18" customHeight="1" x14ac:dyDescent="0.25">
      <c r="Q2331" s="40" t="s">
        <v>95</v>
      </c>
      <c r="R2331" s="40">
        <v>2023</v>
      </c>
      <c r="S2331" s="40" t="s">
        <v>11</v>
      </c>
      <c r="T2331" s="40" t="s">
        <v>89</v>
      </c>
      <c r="U2331" s="40" t="s">
        <v>90</v>
      </c>
      <c r="V2331" s="40" t="s">
        <v>91</v>
      </c>
      <c r="W2331" s="40" t="s">
        <v>92</v>
      </c>
      <c r="X2331" s="40" t="s">
        <v>93</v>
      </c>
      <c r="Y2331" s="40" t="s">
        <v>96</v>
      </c>
      <c r="Z2331" s="40">
        <v>319</v>
      </c>
      <c r="AA2331" s="40">
        <v>456.16999999999996</v>
      </c>
    </row>
    <row r="2332" spans="17:27" ht="18" customHeight="1" x14ac:dyDescent="0.25">
      <c r="Q2332" s="40" t="s">
        <v>95</v>
      </c>
      <c r="R2332" s="40">
        <v>2023</v>
      </c>
      <c r="S2332" s="40" t="s">
        <v>11</v>
      </c>
      <c r="T2332" s="40" t="s">
        <v>89</v>
      </c>
      <c r="U2332" s="40" t="s">
        <v>90</v>
      </c>
      <c r="V2332" s="40" t="s">
        <v>91</v>
      </c>
      <c r="W2332" s="40" t="s">
        <v>92</v>
      </c>
      <c r="X2332" s="40" t="s">
        <v>93</v>
      </c>
      <c r="Y2332" s="40" t="s">
        <v>96</v>
      </c>
      <c r="Z2332" s="40">
        <v>295</v>
      </c>
      <c r="AA2332" s="40">
        <v>421.85</v>
      </c>
    </row>
    <row r="2333" spans="17:27" ht="18" customHeight="1" x14ac:dyDescent="0.25">
      <c r="Q2333" s="40" t="s">
        <v>88</v>
      </c>
      <c r="R2333" s="40">
        <v>2023</v>
      </c>
      <c r="S2333" s="40" t="s">
        <v>11</v>
      </c>
      <c r="T2333" s="40" t="s">
        <v>89</v>
      </c>
      <c r="U2333" s="40" t="s">
        <v>90</v>
      </c>
      <c r="V2333" s="40" t="s">
        <v>91</v>
      </c>
      <c r="W2333" s="40" t="s">
        <v>92</v>
      </c>
      <c r="X2333" s="40" t="s">
        <v>93</v>
      </c>
      <c r="Y2333" s="40" t="s">
        <v>96</v>
      </c>
      <c r="Z2333" s="40">
        <v>323</v>
      </c>
      <c r="AA2333" s="40">
        <v>461.89</v>
      </c>
    </row>
    <row r="2334" spans="17:27" ht="18" customHeight="1" x14ac:dyDescent="0.25">
      <c r="Q2334" s="40" t="s">
        <v>98</v>
      </c>
      <c r="R2334" s="40">
        <v>2023</v>
      </c>
      <c r="S2334" s="40" t="s">
        <v>11</v>
      </c>
      <c r="T2334" s="40" t="s">
        <v>89</v>
      </c>
      <c r="U2334" s="40" t="s">
        <v>90</v>
      </c>
      <c r="V2334" s="40" t="s">
        <v>91</v>
      </c>
      <c r="W2334" s="40" t="s">
        <v>92</v>
      </c>
      <c r="X2334" s="40" t="s">
        <v>93</v>
      </c>
      <c r="Y2334" s="40" t="s">
        <v>96</v>
      </c>
      <c r="Z2334" s="40">
        <v>758</v>
      </c>
      <c r="AA2334" s="40">
        <v>1083.94</v>
      </c>
    </row>
    <row r="2335" spans="17:27" ht="18" customHeight="1" x14ac:dyDescent="0.25">
      <c r="Q2335" s="40" t="s">
        <v>99</v>
      </c>
      <c r="R2335" s="40">
        <v>2023</v>
      </c>
      <c r="S2335" s="40" t="s">
        <v>1</v>
      </c>
      <c r="T2335" s="40" t="s">
        <v>89</v>
      </c>
      <c r="U2335" s="40" t="s">
        <v>90</v>
      </c>
      <c r="V2335" s="40" t="s">
        <v>91</v>
      </c>
      <c r="W2335" s="40" t="s">
        <v>92</v>
      </c>
      <c r="X2335" s="40" t="s">
        <v>93</v>
      </c>
      <c r="Y2335" s="40" t="s">
        <v>96</v>
      </c>
      <c r="Z2335" s="40">
        <v>128</v>
      </c>
      <c r="AA2335" s="40">
        <v>195.84</v>
      </c>
    </row>
    <row r="2336" spans="17:27" ht="18" customHeight="1" x14ac:dyDescent="0.25">
      <c r="Q2336" s="40" t="s">
        <v>88</v>
      </c>
      <c r="R2336" s="40">
        <v>2023</v>
      </c>
      <c r="S2336" s="40" t="s">
        <v>1</v>
      </c>
      <c r="T2336" s="40" t="s">
        <v>89</v>
      </c>
      <c r="U2336" s="40" t="s">
        <v>90</v>
      </c>
      <c r="V2336" s="40" t="s">
        <v>91</v>
      </c>
      <c r="W2336" s="40" t="s">
        <v>92</v>
      </c>
      <c r="X2336" s="40" t="s">
        <v>93</v>
      </c>
      <c r="Y2336" s="40" t="s">
        <v>96</v>
      </c>
      <c r="Z2336" s="40">
        <v>302</v>
      </c>
      <c r="AA2336" s="40">
        <v>431.86</v>
      </c>
    </row>
    <row r="2337" spans="17:27" ht="18" customHeight="1" x14ac:dyDescent="0.25">
      <c r="Q2337" s="40" t="s">
        <v>88</v>
      </c>
      <c r="R2337" s="40">
        <v>2023</v>
      </c>
      <c r="S2337" s="40" t="s">
        <v>1</v>
      </c>
      <c r="T2337" s="40" t="s">
        <v>89</v>
      </c>
      <c r="U2337" s="40" t="s">
        <v>90</v>
      </c>
      <c r="V2337" s="40" t="s">
        <v>91</v>
      </c>
      <c r="W2337" s="40" t="s">
        <v>92</v>
      </c>
      <c r="X2337" s="40" t="s">
        <v>93</v>
      </c>
      <c r="Y2337" s="40" t="s">
        <v>96</v>
      </c>
      <c r="Z2337" s="40">
        <v>130</v>
      </c>
      <c r="AA2337" s="40">
        <v>185.9</v>
      </c>
    </row>
    <row r="2338" spans="17:27" ht="18" customHeight="1" x14ac:dyDescent="0.25">
      <c r="Q2338" s="40" t="s">
        <v>88</v>
      </c>
      <c r="R2338" s="40">
        <v>2023</v>
      </c>
      <c r="S2338" s="40" t="s">
        <v>1</v>
      </c>
      <c r="T2338" s="40" t="s">
        <v>89</v>
      </c>
      <c r="U2338" s="40" t="s">
        <v>90</v>
      </c>
      <c r="V2338" s="40" t="s">
        <v>91</v>
      </c>
      <c r="W2338" s="40" t="s">
        <v>92</v>
      </c>
      <c r="X2338" s="40" t="s">
        <v>93</v>
      </c>
      <c r="Y2338" s="40" t="s">
        <v>96</v>
      </c>
      <c r="Z2338" s="40">
        <v>346</v>
      </c>
      <c r="AA2338" s="40">
        <v>494.78</v>
      </c>
    </row>
    <row r="2339" spans="17:27" ht="18" customHeight="1" x14ac:dyDescent="0.25">
      <c r="Q2339" s="40" t="s">
        <v>95</v>
      </c>
      <c r="R2339" s="40">
        <v>2023</v>
      </c>
      <c r="S2339" s="40" t="s">
        <v>1</v>
      </c>
      <c r="T2339" s="40" t="s">
        <v>89</v>
      </c>
      <c r="U2339" s="40" t="s">
        <v>90</v>
      </c>
      <c r="V2339" s="40" t="s">
        <v>91</v>
      </c>
      <c r="W2339" s="40" t="s">
        <v>92</v>
      </c>
      <c r="X2339" s="40" t="s">
        <v>93</v>
      </c>
      <c r="Y2339" s="40" t="s">
        <v>96</v>
      </c>
      <c r="Z2339" s="40">
        <v>372</v>
      </c>
      <c r="AA2339" s="40">
        <v>531.96</v>
      </c>
    </row>
    <row r="2340" spans="17:27" ht="18" customHeight="1" x14ac:dyDescent="0.25">
      <c r="Q2340" s="40" t="s">
        <v>97</v>
      </c>
      <c r="R2340" s="40">
        <v>2023</v>
      </c>
      <c r="S2340" s="40" t="s">
        <v>1</v>
      </c>
      <c r="T2340" s="40" t="s">
        <v>89</v>
      </c>
      <c r="U2340" s="40" t="s">
        <v>90</v>
      </c>
      <c r="V2340" s="40" t="s">
        <v>91</v>
      </c>
      <c r="W2340" s="40" t="s">
        <v>92</v>
      </c>
      <c r="X2340" s="40" t="s">
        <v>93</v>
      </c>
      <c r="Y2340" s="40" t="s">
        <v>96</v>
      </c>
      <c r="Z2340" s="40">
        <v>740</v>
      </c>
      <c r="AA2340" s="40">
        <v>1058.2</v>
      </c>
    </row>
    <row r="2341" spans="17:27" ht="18" customHeight="1" x14ac:dyDescent="0.25">
      <c r="Q2341" s="40" t="s">
        <v>97</v>
      </c>
      <c r="R2341" s="40">
        <v>2023</v>
      </c>
      <c r="S2341" s="40" t="s">
        <v>1</v>
      </c>
      <c r="T2341" s="40" t="s">
        <v>89</v>
      </c>
      <c r="U2341" s="40" t="s">
        <v>90</v>
      </c>
      <c r="V2341" s="40" t="s">
        <v>91</v>
      </c>
      <c r="W2341" s="40" t="s">
        <v>92</v>
      </c>
      <c r="X2341" s="40" t="s">
        <v>93</v>
      </c>
      <c r="Y2341" s="40" t="s">
        <v>96</v>
      </c>
      <c r="Z2341" s="40">
        <v>129</v>
      </c>
      <c r="AA2341" s="40">
        <v>184.47</v>
      </c>
    </row>
    <row r="2342" spans="17:27" ht="18" customHeight="1" x14ac:dyDescent="0.25">
      <c r="Q2342" s="40" t="s">
        <v>95</v>
      </c>
      <c r="R2342" s="40">
        <v>2023</v>
      </c>
      <c r="S2342" s="40" t="s">
        <v>1</v>
      </c>
      <c r="T2342" s="40" t="s">
        <v>89</v>
      </c>
      <c r="U2342" s="40" t="s">
        <v>90</v>
      </c>
      <c r="V2342" s="40" t="s">
        <v>91</v>
      </c>
      <c r="W2342" s="40" t="s">
        <v>92</v>
      </c>
      <c r="X2342" s="40" t="s">
        <v>93</v>
      </c>
      <c r="Y2342" s="40" t="s">
        <v>96</v>
      </c>
      <c r="Z2342" s="40">
        <v>746</v>
      </c>
      <c r="AA2342" s="40">
        <v>526.24</v>
      </c>
    </row>
    <row r="2343" spans="17:27" ht="18" customHeight="1" x14ac:dyDescent="0.25">
      <c r="Q2343" s="40" t="s">
        <v>95</v>
      </c>
      <c r="R2343" s="40">
        <v>2023</v>
      </c>
      <c r="S2343" s="40" t="s">
        <v>1</v>
      </c>
      <c r="T2343" s="40" t="s">
        <v>89</v>
      </c>
      <c r="U2343" s="40" t="s">
        <v>90</v>
      </c>
      <c r="V2343" s="40" t="s">
        <v>91</v>
      </c>
      <c r="W2343" s="40" t="s">
        <v>92</v>
      </c>
      <c r="X2343" s="40" t="s">
        <v>93</v>
      </c>
      <c r="Y2343" s="40" t="s">
        <v>96</v>
      </c>
      <c r="Z2343" s="40">
        <v>780</v>
      </c>
      <c r="AA2343" s="40">
        <v>526.24</v>
      </c>
    </row>
    <row r="2344" spans="17:27" ht="18" customHeight="1" x14ac:dyDescent="0.25">
      <c r="Q2344" s="40" t="s">
        <v>88</v>
      </c>
      <c r="R2344" s="40">
        <v>2023</v>
      </c>
      <c r="S2344" s="40" t="s">
        <v>1</v>
      </c>
      <c r="T2344" s="40" t="s">
        <v>89</v>
      </c>
      <c r="U2344" s="40" t="s">
        <v>90</v>
      </c>
      <c r="V2344" s="40" t="s">
        <v>91</v>
      </c>
      <c r="W2344" s="40" t="s">
        <v>92</v>
      </c>
      <c r="X2344" s="40" t="s">
        <v>93</v>
      </c>
      <c r="Y2344" s="40" t="s">
        <v>96</v>
      </c>
      <c r="Z2344" s="40">
        <v>127</v>
      </c>
      <c r="AA2344" s="40">
        <v>181.61</v>
      </c>
    </row>
    <row r="2345" spans="17:27" ht="18" customHeight="1" x14ac:dyDescent="0.25">
      <c r="Q2345" s="40" t="s">
        <v>95</v>
      </c>
      <c r="R2345" s="40">
        <v>2023</v>
      </c>
      <c r="S2345" s="40" t="s">
        <v>1</v>
      </c>
      <c r="T2345" s="40" t="s">
        <v>89</v>
      </c>
      <c r="U2345" s="40" t="s">
        <v>90</v>
      </c>
      <c r="V2345" s="40" t="s">
        <v>91</v>
      </c>
      <c r="W2345" s="40" t="s">
        <v>92</v>
      </c>
      <c r="X2345" s="40" t="s">
        <v>93</v>
      </c>
      <c r="Y2345" s="40" t="s">
        <v>96</v>
      </c>
      <c r="Z2345" s="40">
        <v>301</v>
      </c>
      <c r="AA2345" s="40">
        <v>430.43</v>
      </c>
    </row>
    <row r="2346" spans="17:27" ht="18" customHeight="1" x14ac:dyDescent="0.25">
      <c r="Q2346" s="40" t="s">
        <v>88</v>
      </c>
      <c r="R2346" s="40">
        <v>2023</v>
      </c>
      <c r="S2346" s="40" t="s">
        <v>1</v>
      </c>
      <c r="T2346" s="40" t="s">
        <v>89</v>
      </c>
      <c r="U2346" s="40" t="s">
        <v>90</v>
      </c>
      <c r="V2346" s="40" t="s">
        <v>91</v>
      </c>
      <c r="W2346" s="40" t="s">
        <v>92</v>
      </c>
      <c r="X2346" s="40" t="s">
        <v>93</v>
      </c>
      <c r="Y2346" s="40" t="s">
        <v>96</v>
      </c>
      <c r="Z2346" s="40">
        <v>349</v>
      </c>
      <c r="AA2346" s="40">
        <v>499.07</v>
      </c>
    </row>
    <row r="2347" spans="17:27" ht="18" customHeight="1" x14ac:dyDescent="0.25">
      <c r="Q2347" s="40" t="s">
        <v>99</v>
      </c>
      <c r="R2347" s="40">
        <v>2023</v>
      </c>
      <c r="S2347" s="40" t="s">
        <v>1</v>
      </c>
      <c r="T2347" s="40" t="s">
        <v>89</v>
      </c>
      <c r="U2347" s="40" t="s">
        <v>90</v>
      </c>
      <c r="V2347" s="40" t="s">
        <v>91</v>
      </c>
      <c r="W2347" s="40" t="s">
        <v>92</v>
      </c>
      <c r="X2347" s="40" t="s">
        <v>93</v>
      </c>
      <c r="Y2347" s="40" t="s">
        <v>96</v>
      </c>
      <c r="Z2347" s="40">
        <v>749</v>
      </c>
      <c r="AA2347" s="40">
        <v>1071.07</v>
      </c>
    </row>
    <row r="2348" spans="17:27" ht="18" customHeight="1" x14ac:dyDescent="0.25">
      <c r="Q2348" s="40" t="s">
        <v>97</v>
      </c>
      <c r="R2348" s="40">
        <v>2023</v>
      </c>
      <c r="S2348" s="40" t="s">
        <v>0</v>
      </c>
      <c r="T2348" s="40" t="s">
        <v>89</v>
      </c>
      <c r="U2348" s="40" t="s">
        <v>90</v>
      </c>
      <c r="V2348" s="40" t="s">
        <v>91</v>
      </c>
      <c r="W2348" s="40" t="s">
        <v>92</v>
      </c>
      <c r="X2348" s="40" t="s">
        <v>93</v>
      </c>
      <c r="Y2348" s="40" t="s">
        <v>96</v>
      </c>
      <c r="Z2348" s="40">
        <v>134</v>
      </c>
      <c r="AA2348" s="40">
        <v>191.62</v>
      </c>
    </row>
    <row r="2349" spans="17:27" ht="18" customHeight="1" x14ac:dyDescent="0.25">
      <c r="Q2349" s="40" t="s">
        <v>95</v>
      </c>
      <c r="R2349" s="40">
        <v>2023</v>
      </c>
      <c r="S2349" s="40" t="s">
        <v>0</v>
      </c>
      <c r="T2349" s="40" t="s">
        <v>89</v>
      </c>
      <c r="U2349" s="40" t="s">
        <v>90</v>
      </c>
      <c r="V2349" s="40" t="s">
        <v>91</v>
      </c>
      <c r="W2349" s="40" t="s">
        <v>92</v>
      </c>
      <c r="X2349" s="40" t="s">
        <v>93</v>
      </c>
      <c r="Y2349" s="40" t="s">
        <v>96</v>
      </c>
      <c r="Z2349" s="40">
        <v>308</v>
      </c>
      <c r="AA2349" s="40">
        <v>440.44</v>
      </c>
    </row>
    <row r="2350" spans="17:27" ht="18" customHeight="1" x14ac:dyDescent="0.25">
      <c r="Q2350" s="40" t="s">
        <v>88</v>
      </c>
      <c r="R2350" s="40">
        <v>2023</v>
      </c>
      <c r="S2350" s="40" t="s">
        <v>0</v>
      </c>
      <c r="T2350" s="40" t="s">
        <v>89</v>
      </c>
      <c r="U2350" s="40" t="s">
        <v>90</v>
      </c>
      <c r="V2350" s="40" t="s">
        <v>91</v>
      </c>
      <c r="W2350" s="40" t="s">
        <v>92</v>
      </c>
      <c r="X2350" s="40" t="s">
        <v>93</v>
      </c>
      <c r="Y2350" s="40" t="s">
        <v>96</v>
      </c>
      <c r="Z2350" s="40">
        <v>350</v>
      </c>
      <c r="AA2350" s="40">
        <v>500.5</v>
      </c>
    </row>
    <row r="2351" spans="17:27" ht="18" customHeight="1" x14ac:dyDescent="0.25">
      <c r="Q2351" s="40" t="s">
        <v>88</v>
      </c>
      <c r="R2351" s="40">
        <v>2023</v>
      </c>
      <c r="S2351" s="40" t="s">
        <v>0</v>
      </c>
      <c r="T2351" s="40" t="s">
        <v>89</v>
      </c>
      <c r="U2351" s="40" t="s">
        <v>90</v>
      </c>
      <c r="V2351" s="40" t="s">
        <v>91</v>
      </c>
      <c r="W2351" s="40" t="s">
        <v>92</v>
      </c>
      <c r="X2351" s="40" t="s">
        <v>93</v>
      </c>
      <c r="Y2351" s="40" t="s">
        <v>96</v>
      </c>
      <c r="Z2351" s="40">
        <v>136</v>
      </c>
      <c r="AA2351" s="40">
        <v>194.48</v>
      </c>
    </row>
    <row r="2352" spans="17:27" ht="18" customHeight="1" x14ac:dyDescent="0.25">
      <c r="Q2352" s="40" t="s">
        <v>99</v>
      </c>
      <c r="R2352" s="40">
        <v>2023</v>
      </c>
      <c r="S2352" s="40" t="s">
        <v>0</v>
      </c>
      <c r="T2352" s="40" t="s">
        <v>89</v>
      </c>
      <c r="U2352" s="40" t="s">
        <v>90</v>
      </c>
      <c r="V2352" s="40" t="s">
        <v>91</v>
      </c>
      <c r="W2352" s="40" t="s">
        <v>92</v>
      </c>
      <c r="X2352" s="40" t="s">
        <v>93</v>
      </c>
      <c r="Y2352" s="40" t="s">
        <v>96</v>
      </c>
      <c r="Z2352" s="40">
        <v>304</v>
      </c>
      <c r="AA2352" s="40">
        <v>434.72</v>
      </c>
    </row>
    <row r="2353" spans="17:27" ht="18" customHeight="1" x14ac:dyDescent="0.25">
      <c r="Q2353" s="40" t="s">
        <v>88</v>
      </c>
      <c r="R2353" s="40">
        <v>2023</v>
      </c>
      <c r="S2353" s="40" t="s">
        <v>0</v>
      </c>
      <c r="T2353" s="40" t="s">
        <v>89</v>
      </c>
      <c r="U2353" s="40" t="s">
        <v>90</v>
      </c>
      <c r="V2353" s="40" t="s">
        <v>91</v>
      </c>
      <c r="W2353" s="40" t="s">
        <v>92</v>
      </c>
      <c r="X2353" s="40" t="s">
        <v>93</v>
      </c>
      <c r="Y2353" s="40" t="s">
        <v>96</v>
      </c>
      <c r="Z2353" s="40">
        <v>352</v>
      </c>
      <c r="AA2353" s="40">
        <v>503.36</v>
      </c>
    </row>
    <row r="2354" spans="17:27" ht="18" customHeight="1" x14ac:dyDescent="0.25">
      <c r="Q2354" s="40" t="s">
        <v>88</v>
      </c>
      <c r="R2354" s="40">
        <v>2023</v>
      </c>
      <c r="S2354" s="40" t="s">
        <v>0</v>
      </c>
      <c r="T2354" s="40" t="s">
        <v>89</v>
      </c>
      <c r="U2354" s="40" t="s">
        <v>90</v>
      </c>
      <c r="V2354" s="40" t="s">
        <v>91</v>
      </c>
      <c r="W2354" s="40" t="s">
        <v>92</v>
      </c>
      <c r="X2354" s="40" t="s">
        <v>93</v>
      </c>
      <c r="Y2354" s="40" t="s">
        <v>96</v>
      </c>
      <c r="Z2354" s="40">
        <v>132</v>
      </c>
      <c r="AA2354" s="40">
        <v>188.76</v>
      </c>
    </row>
    <row r="2355" spans="17:27" ht="18" customHeight="1" x14ac:dyDescent="0.25">
      <c r="Q2355" s="40" t="s">
        <v>95</v>
      </c>
      <c r="R2355" s="40">
        <v>2023</v>
      </c>
      <c r="S2355" s="40" t="s">
        <v>0</v>
      </c>
      <c r="T2355" s="40" t="s">
        <v>89</v>
      </c>
      <c r="U2355" s="40" t="s">
        <v>90</v>
      </c>
      <c r="V2355" s="40" t="s">
        <v>91</v>
      </c>
      <c r="W2355" s="40" t="s">
        <v>92</v>
      </c>
      <c r="X2355" s="40" t="s">
        <v>93</v>
      </c>
      <c r="Y2355" s="40" t="s">
        <v>96</v>
      </c>
      <c r="Z2355" s="40">
        <v>706</v>
      </c>
      <c r="AA2355" s="40">
        <v>1009.5799999999999</v>
      </c>
    </row>
    <row r="2356" spans="17:27" ht="18" customHeight="1" x14ac:dyDescent="0.25">
      <c r="Q2356" s="40" t="s">
        <v>88</v>
      </c>
      <c r="R2356" s="40">
        <v>2023</v>
      </c>
      <c r="S2356" s="40" t="s">
        <v>0</v>
      </c>
      <c r="T2356" s="40" t="s">
        <v>89</v>
      </c>
      <c r="U2356" s="40" t="s">
        <v>90</v>
      </c>
      <c r="V2356" s="40" t="s">
        <v>91</v>
      </c>
      <c r="W2356" s="40" t="s">
        <v>92</v>
      </c>
      <c r="X2356" s="40" t="s">
        <v>93</v>
      </c>
      <c r="Y2356" s="40" t="s">
        <v>96</v>
      </c>
      <c r="Z2356" s="40">
        <v>739</v>
      </c>
      <c r="AA2356" s="40">
        <v>1056.77</v>
      </c>
    </row>
    <row r="2357" spans="17:27" ht="18" customHeight="1" x14ac:dyDescent="0.25">
      <c r="Q2357" s="40" t="s">
        <v>88</v>
      </c>
      <c r="R2357" s="40">
        <v>2023</v>
      </c>
      <c r="S2357" s="40" t="s">
        <v>0</v>
      </c>
      <c r="T2357" s="40" t="s">
        <v>89</v>
      </c>
      <c r="U2357" s="40" t="s">
        <v>90</v>
      </c>
      <c r="V2357" s="40" t="s">
        <v>91</v>
      </c>
      <c r="W2357" s="40" t="s">
        <v>92</v>
      </c>
      <c r="X2357" s="40" t="s">
        <v>93</v>
      </c>
      <c r="Y2357" s="40" t="s">
        <v>96</v>
      </c>
      <c r="Z2357" s="40">
        <v>135</v>
      </c>
      <c r="AA2357" s="40">
        <v>193.05</v>
      </c>
    </row>
    <row r="2358" spans="17:27" ht="18" customHeight="1" x14ac:dyDescent="0.25">
      <c r="Q2358" s="40" t="s">
        <v>88</v>
      </c>
      <c r="R2358" s="40">
        <v>2023</v>
      </c>
      <c r="S2358" s="40" t="s">
        <v>0</v>
      </c>
      <c r="T2358" s="40" t="s">
        <v>89</v>
      </c>
      <c r="U2358" s="40" t="s">
        <v>90</v>
      </c>
      <c r="V2358" s="40" t="s">
        <v>91</v>
      </c>
      <c r="W2358" s="40" t="s">
        <v>92</v>
      </c>
      <c r="X2358" s="40" t="s">
        <v>93</v>
      </c>
      <c r="Y2358" s="40" t="s">
        <v>96</v>
      </c>
      <c r="Z2358" s="40">
        <v>779</v>
      </c>
      <c r="AA2358" s="40">
        <v>526.24</v>
      </c>
    </row>
    <row r="2359" spans="17:27" ht="18" customHeight="1" x14ac:dyDescent="0.25">
      <c r="Q2359" s="40" t="s">
        <v>88</v>
      </c>
      <c r="R2359" s="40">
        <v>2023</v>
      </c>
      <c r="S2359" s="40" t="s">
        <v>0</v>
      </c>
      <c r="T2359" s="40" t="s">
        <v>89</v>
      </c>
      <c r="U2359" s="40" t="s">
        <v>90</v>
      </c>
      <c r="V2359" s="40" t="s">
        <v>91</v>
      </c>
      <c r="W2359" s="40" t="s">
        <v>92</v>
      </c>
      <c r="X2359" s="40" t="s">
        <v>93</v>
      </c>
      <c r="Y2359" s="40" t="s">
        <v>96</v>
      </c>
      <c r="Z2359" s="40">
        <v>133</v>
      </c>
      <c r="AA2359" s="40">
        <v>190.19</v>
      </c>
    </row>
    <row r="2360" spans="17:27" ht="18" customHeight="1" x14ac:dyDescent="0.25">
      <c r="Q2360" s="40" t="s">
        <v>97</v>
      </c>
      <c r="R2360" s="40">
        <v>2023</v>
      </c>
      <c r="S2360" s="40" t="s">
        <v>0</v>
      </c>
      <c r="T2360" s="40" t="s">
        <v>89</v>
      </c>
      <c r="U2360" s="40" t="s">
        <v>90</v>
      </c>
      <c r="V2360" s="40" t="s">
        <v>91</v>
      </c>
      <c r="W2360" s="40" t="s">
        <v>92</v>
      </c>
      <c r="X2360" s="40" t="s">
        <v>93</v>
      </c>
      <c r="Y2360" s="40" t="s">
        <v>96</v>
      </c>
      <c r="Z2360" s="40">
        <v>307</v>
      </c>
      <c r="AA2360" s="40">
        <v>439.01</v>
      </c>
    </row>
    <row r="2361" spans="17:27" ht="18" customHeight="1" x14ac:dyDescent="0.25">
      <c r="Q2361" s="40" t="s">
        <v>88</v>
      </c>
      <c r="R2361" s="40">
        <v>2023</v>
      </c>
      <c r="S2361" s="40" t="s">
        <v>0</v>
      </c>
      <c r="T2361" s="40" t="s">
        <v>89</v>
      </c>
      <c r="U2361" s="40" t="s">
        <v>90</v>
      </c>
      <c r="V2361" s="40" t="s">
        <v>91</v>
      </c>
      <c r="W2361" s="40" t="s">
        <v>92</v>
      </c>
      <c r="X2361" s="40" t="s">
        <v>93</v>
      </c>
      <c r="Y2361" s="40" t="s">
        <v>96</v>
      </c>
      <c r="Z2361" s="40">
        <v>355</v>
      </c>
      <c r="AA2361" s="40">
        <v>507.65</v>
      </c>
    </row>
    <row r="2362" spans="17:27" ht="18" customHeight="1" x14ac:dyDescent="0.25">
      <c r="Q2362" s="40" t="s">
        <v>88</v>
      </c>
      <c r="R2362" s="40">
        <v>2023</v>
      </c>
      <c r="S2362" s="40" t="s">
        <v>0</v>
      </c>
      <c r="T2362" s="40" t="s">
        <v>89</v>
      </c>
      <c r="U2362" s="40" t="s">
        <v>90</v>
      </c>
      <c r="V2362" s="40" t="s">
        <v>91</v>
      </c>
      <c r="W2362" s="40" t="s">
        <v>92</v>
      </c>
      <c r="X2362" s="40" t="s">
        <v>93</v>
      </c>
      <c r="Y2362" s="40" t="s">
        <v>96</v>
      </c>
      <c r="Z2362" s="40">
        <v>131</v>
      </c>
      <c r="AA2362" s="40">
        <v>187.32999999999998</v>
      </c>
    </row>
    <row r="2363" spans="17:27" ht="18" customHeight="1" x14ac:dyDescent="0.25">
      <c r="Q2363" s="40" t="s">
        <v>95</v>
      </c>
      <c r="R2363" s="40">
        <v>2023</v>
      </c>
      <c r="S2363" s="40" t="s">
        <v>0</v>
      </c>
      <c r="T2363" s="40" t="s">
        <v>89</v>
      </c>
      <c r="U2363" s="40" t="s">
        <v>90</v>
      </c>
      <c r="V2363" s="40" t="s">
        <v>91</v>
      </c>
      <c r="W2363" s="40" t="s">
        <v>92</v>
      </c>
      <c r="X2363" s="40" t="s">
        <v>93</v>
      </c>
      <c r="Y2363" s="40" t="s">
        <v>96</v>
      </c>
      <c r="Z2363" s="40">
        <v>305</v>
      </c>
      <c r="AA2363" s="40">
        <v>436.15</v>
      </c>
    </row>
    <row r="2364" spans="17:27" ht="18" customHeight="1" x14ac:dyDescent="0.25">
      <c r="Q2364" s="40" t="s">
        <v>97</v>
      </c>
      <c r="R2364" s="40">
        <v>2023</v>
      </c>
      <c r="S2364" s="40" t="s">
        <v>0</v>
      </c>
      <c r="T2364" s="40" t="s">
        <v>89</v>
      </c>
      <c r="U2364" s="40" t="s">
        <v>90</v>
      </c>
      <c r="V2364" s="40" t="s">
        <v>91</v>
      </c>
      <c r="W2364" s="40" t="s">
        <v>92</v>
      </c>
      <c r="X2364" s="40" t="s">
        <v>93</v>
      </c>
      <c r="Y2364" s="40" t="s">
        <v>96</v>
      </c>
      <c r="Z2364" s="40">
        <v>748</v>
      </c>
      <c r="AA2364" s="40">
        <v>1069.6399999999999</v>
      </c>
    </row>
    <row r="2365" spans="17:27" ht="18" customHeight="1" x14ac:dyDescent="0.25">
      <c r="Q2365" s="40" t="s">
        <v>88</v>
      </c>
      <c r="R2365" s="40">
        <v>2023</v>
      </c>
      <c r="S2365" s="40" t="s">
        <v>6</v>
      </c>
      <c r="T2365" s="40" t="s">
        <v>89</v>
      </c>
      <c r="U2365" s="40" t="s">
        <v>90</v>
      </c>
      <c r="V2365" s="40" t="s">
        <v>91</v>
      </c>
      <c r="W2365" s="40" t="s">
        <v>92</v>
      </c>
      <c r="X2365" s="40" t="s">
        <v>93</v>
      </c>
      <c r="Y2365" s="40" t="s">
        <v>96</v>
      </c>
      <c r="Z2365" s="40">
        <v>350</v>
      </c>
      <c r="AA2365" s="40">
        <v>535.5</v>
      </c>
    </row>
    <row r="2366" spans="17:27" ht="18" customHeight="1" x14ac:dyDescent="0.25">
      <c r="Q2366" s="40" t="s">
        <v>88</v>
      </c>
      <c r="R2366" s="40">
        <v>2023</v>
      </c>
      <c r="S2366" s="40" t="s">
        <v>6</v>
      </c>
      <c r="T2366" s="40" t="s">
        <v>89</v>
      </c>
      <c r="U2366" s="40" t="s">
        <v>90</v>
      </c>
      <c r="V2366" s="40" t="s">
        <v>91</v>
      </c>
      <c r="W2366" s="40" t="s">
        <v>92</v>
      </c>
      <c r="X2366" s="40" t="s">
        <v>93</v>
      </c>
      <c r="Y2366" s="40" t="s">
        <v>96</v>
      </c>
      <c r="Z2366" s="40">
        <v>320</v>
      </c>
      <c r="AA2366" s="40">
        <v>457.6</v>
      </c>
    </row>
    <row r="2367" spans="17:27" ht="18" customHeight="1" x14ac:dyDescent="0.25">
      <c r="Q2367" s="40" t="s">
        <v>97</v>
      </c>
      <c r="R2367" s="40">
        <v>2023</v>
      </c>
      <c r="S2367" s="40" t="s">
        <v>6</v>
      </c>
      <c r="T2367" s="40" t="s">
        <v>89</v>
      </c>
      <c r="U2367" s="40" t="s">
        <v>90</v>
      </c>
      <c r="V2367" s="40" t="s">
        <v>91</v>
      </c>
      <c r="W2367" s="40" t="s">
        <v>92</v>
      </c>
      <c r="X2367" s="40" t="s">
        <v>93</v>
      </c>
      <c r="Y2367" s="40" t="s">
        <v>96</v>
      </c>
      <c r="Z2367" s="40">
        <v>346</v>
      </c>
      <c r="AA2367" s="40">
        <v>494.78</v>
      </c>
    </row>
    <row r="2368" spans="17:27" ht="18" customHeight="1" x14ac:dyDescent="0.25">
      <c r="Q2368" s="40" t="s">
        <v>98</v>
      </c>
      <c r="R2368" s="40">
        <v>2023</v>
      </c>
      <c r="S2368" s="40" t="s">
        <v>6</v>
      </c>
      <c r="T2368" s="40" t="s">
        <v>89</v>
      </c>
      <c r="U2368" s="40" t="s">
        <v>90</v>
      </c>
      <c r="V2368" s="40" t="s">
        <v>91</v>
      </c>
      <c r="W2368" s="40" t="s">
        <v>92</v>
      </c>
      <c r="X2368" s="40" t="s">
        <v>93</v>
      </c>
      <c r="Y2368" s="40" t="s">
        <v>96</v>
      </c>
      <c r="Z2368" s="40">
        <v>322</v>
      </c>
      <c r="AA2368" s="40">
        <v>460.46000000000004</v>
      </c>
    </row>
    <row r="2369" spans="17:27" ht="18" customHeight="1" x14ac:dyDescent="0.25">
      <c r="Q2369" s="40" t="s">
        <v>88</v>
      </c>
      <c r="R2369" s="40">
        <v>2023</v>
      </c>
      <c r="S2369" s="40" t="s">
        <v>6</v>
      </c>
      <c r="T2369" s="40" t="s">
        <v>89</v>
      </c>
      <c r="U2369" s="40" t="s">
        <v>90</v>
      </c>
      <c r="V2369" s="40" t="s">
        <v>91</v>
      </c>
      <c r="W2369" s="40" t="s">
        <v>92</v>
      </c>
      <c r="X2369" s="40" t="s">
        <v>93</v>
      </c>
      <c r="Y2369" s="40" t="s">
        <v>96</v>
      </c>
      <c r="Z2369" s="40">
        <v>658</v>
      </c>
      <c r="AA2369" s="40">
        <v>940.94</v>
      </c>
    </row>
    <row r="2370" spans="17:27" ht="18" customHeight="1" x14ac:dyDescent="0.25">
      <c r="Q2370" s="40" t="s">
        <v>97</v>
      </c>
      <c r="R2370" s="40">
        <v>2023</v>
      </c>
      <c r="S2370" s="40" t="s">
        <v>6</v>
      </c>
      <c r="T2370" s="40" t="s">
        <v>89</v>
      </c>
      <c r="U2370" s="40" t="s">
        <v>90</v>
      </c>
      <c r="V2370" s="40" t="s">
        <v>91</v>
      </c>
      <c r="W2370" s="40" t="s">
        <v>92</v>
      </c>
      <c r="X2370" s="40" t="s">
        <v>93</v>
      </c>
      <c r="Y2370" s="40" t="s">
        <v>96</v>
      </c>
      <c r="Z2370" s="40">
        <v>745</v>
      </c>
      <c r="AA2370" s="40">
        <v>1065.3499999999999</v>
      </c>
    </row>
    <row r="2371" spans="17:27" ht="18" customHeight="1" x14ac:dyDescent="0.25">
      <c r="Q2371" s="40" t="s">
        <v>97</v>
      </c>
      <c r="R2371" s="40">
        <v>2023</v>
      </c>
      <c r="S2371" s="40" t="s">
        <v>6</v>
      </c>
      <c r="T2371" s="40" t="s">
        <v>89</v>
      </c>
      <c r="U2371" s="40" t="s">
        <v>90</v>
      </c>
      <c r="V2371" s="40" t="s">
        <v>91</v>
      </c>
      <c r="W2371" s="40" t="s">
        <v>92</v>
      </c>
      <c r="X2371" s="40" t="s">
        <v>93</v>
      </c>
      <c r="Y2371" s="40" t="s">
        <v>96</v>
      </c>
      <c r="Z2371" s="40">
        <v>345</v>
      </c>
      <c r="AA2371" s="40">
        <v>493.35</v>
      </c>
    </row>
    <row r="2372" spans="17:27" ht="18" customHeight="1" x14ac:dyDescent="0.25">
      <c r="Q2372" s="40" t="s">
        <v>88</v>
      </c>
      <c r="R2372" s="40">
        <v>2023</v>
      </c>
      <c r="S2372" s="40" t="s">
        <v>6</v>
      </c>
      <c r="T2372" s="40" t="s">
        <v>89</v>
      </c>
      <c r="U2372" s="40" t="s">
        <v>90</v>
      </c>
      <c r="V2372" s="40" t="s">
        <v>91</v>
      </c>
      <c r="W2372" s="40" t="s">
        <v>92</v>
      </c>
      <c r="X2372" s="40" t="s">
        <v>93</v>
      </c>
      <c r="Y2372" s="40" t="s">
        <v>96</v>
      </c>
      <c r="Z2372" s="40">
        <v>784</v>
      </c>
      <c r="AA2372" s="40">
        <v>526.24</v>
      </c>
    </row>
    <row r="2373" spans="17:27" ht="18" customHeight="1" x14ac:dyDescent="0.25">
      <c r="Q2373" s="40" t="s">
        <v>98</v>
      </c>
      <c r="R2373" s="40">
        <v>2023</v>
      </c>
      <c r="S2373" s="40" t="s">
        <v>6</v>
      </c>
      <c r="T2373" s="40" t="s">
        <v>89</v>
      </c>
      <c r="U2373" s="40" t="s">
        <v>90</v>
      </c>
      <c r="V2373" s="40" t="s">
        <v>91</v>
      </c>
      <c r="W2373" s="40" t="s">
        <v>92</v>
      </c>
      <c r="X2373" s="40" t="s">
        <v>93</v>
      </c>
      <c r="Y2373" s="40" t="s">
        <v>96</v>
      </c>
      <c r="Z2373" s="40">
        <v>349</v>
      </c>
      <c r="AA2373" s="40">
        <v>499.07</v>
      </c>
    </row>
    <row r="2374" spans="17:27" ht="18" customHeight="1" x14ac:dyDescent="0.25">
      <c r="Q2374" s="40" t="s">
        <v>97</v>
      </c>
      <c r="R2374" s="40">
        <v>2023</v>
      </c>
      <c r="S2374" s="40" t="s">
        <v>6</v>
      </c>
      <c r="T2374" s="40" t="s">
        <v>89</v>
      </c>
      <c r="U2374" s="40" t="s">
        <v>90</v>
      </c>
      <c r="V2374" s="40" t="s">
        <v>91</v>
      </c>
      <c r="W2374" s="40" t="s">
        <v>92</v>
      </c>
      <c r="X2374" s="40" t="s">
        <v>93</v>
      </c>
      <c r="Y2374" s="40" t="s">
        <v>96</v>
      </c>
      <c r="Z2374" s="40">
        <v>319</v>
      </c>
      <c r="AA2374" s="40">
        <v>456.16999999999996</v>
      </c>
    </row>
    <row r="2375" spans="17:27" ht="18" customHeight="1" x14ac:dyDescent="0.25">
      <c r="Q2375" s="40" t="s">
        <v>88</v>
      </c>
      <c r="R2375" s="40">
        <v>2023</v>
      </c>
      <c r="S2375" s="40" t="s">
        <v>6</v>
      </c>
      <c r="T2375" s="40" t="s">
        <v>89</v>
      </c>
      <c r="U2375" s="40" t="s">
        <v>90</v>
      </c>
      <c r="V2375" s="40" t="s">
        <v>91</v>
      </c>
      <c r="W2375" s="40" t="s">
        <v>92</v>
      </c>
      <c r="X2375" s="40" t="s">
        <v>93</v>
      </c>
      <c r="Y2375" s="40" t="s">
        <v>96</v>
      </c>
      <c r="Z2375" s="40">
        <v>347</v>
      </c>
      <c r="AA2375" s="40">
        <v>496.21000000000004</v>
      </c>
    </row>
    <row r="2376" spans="17:27" ht="18" customHeight="1" x14ac:dyDescent="0.25">
      <c r="Q2376" s="40" t="s">
        <v>88</v>
      </c>
      <c r="R2376" s="40">
        <v>2023</v>
      </c>
      <c r="S2376" s="40" t="s">
        <v>6</v>
      </c>
      <c r="T2376" s="40" t="s">
        <v>89</v>
      </c>
      <c r="U2376" s="40" t="s">
        <v>90</v>
      </c>
      <c r="V2376" s="40" t="s">
        <v>91</v>
      </c>
      <c r="W2376" s="40" t="s">
        <v>92</v>
      </c>
      <c r="X2376" s="40" t="s">
        <v>93</v>
      </c>
      <c r="Y2376" s="40" t="s">
        <v>96</v>
      </c>
      <c r="Z2376" s="40">
        <v>753</v>
      </c>
      <c r="AA2376" s="40">
        <v>1076.79</v>
      </c>
    </row>
    <row r="2377" spans="17:27" ht="18" customHeight="1" x14ac:dyDescent="0.25">
      <c r="Q2377" s="40" t="s">
        <v>88</v>
      </c>
      <c r="R2377" s="40">
        <v>2023</v>
      </c>
      <c r="S2377" s="40" t="s">
        <v>5</v>
      </c>
      <c r="T2377" s="40" t="s">
        <v>89</v>
      </c>
      <c r="U2377" s="40" t="s">
        <v>90</v>
      </c>
      <c r="V2377" s="40" t="s">
        <v>91</v>
      </c>
      <c r="W2377" s="40" t="s">
        <v>92</v>
      </c>
      <c r="X2377" s="40" t="s">
        <v>93</v>
      </c>
      <c r="Y2377" s="40" t="s">
        <v>96</v>
      </c>
      <c r="Z2377" s="40">
        <v>326</v>
      </c>
      <c r="AA2377" s="40">
        <v>466.18</v>
      </c>
    </row>
    <row r="2378" spans="17:27" ht="18" customHeight="1" x14ac:dyDescent="0.25">
      <c r="Q2378" s="40" t="s">
        <v>95</v>
      </c>
      <c r="R2378" s="40">
        <v>2023</v>
      </c>
      <c r="S2378" s="40" t="s">
        <v>5</v>
      </c>
      <c r="T2378" s="40" t="s">
        <v>89</v>
      </c>
      <c r="U2378" s="40" t="s">
        <v>90</v>
      </c>
      <c r="V2378" s="40" t="s">
        <v>91</v>
      </c>
      <c r="W2378" s="40" t="s">
        <v>92</v>
      </c>
      <c r="X2378" s="40" t="s">
        <v>93</v>
      </c>
      <c r="Y2378" s="40" t="s">
        <v>96</v>
      </c>
      <c r="Z2378" s="40">
        <v>352</v>
      </c>
      <c r="AA2378" s="40">
        <v>503.36</v>
      </c>
    </row>
    <row r="2379" spans="17:27" ht="18" customHeight="1" x14ac:dyDescent="0.25">
      <c r="Q2379" s="40" t="s">
        <v>88</v>
      </c>
      <c r="R2379" s="40">
        <v>2023</v>
      </c>
      <c r="S2379" s="40" t="s">
        <v>5</v>
      </c>
      <c r="T2379" s="40" t="s">
        <v>89</v>
      </c>
      <c r="U2379" s="40" t="s">
        <v>90</v>
      </c>
      <c r="V2379" s="40" t="s">
        <v>91</v>
      </c>
      <c r="W2379" s="40" t="s">
        <v>92</v>
      </c>
      <c r="X2379" s="40" t="s">
        <v>93</v>
      </c>
      <c r="Y2379" s="40" t="s">
        <v>96</v>
      </c>
      <c r="Z2379" s="40">
        <v>328</v>
      </c>
      <c r="AA2379" s="40">
        <v>469.03999999999996</v>
      </c>
    </row>
    <row r="2380" spans="17:27" ht="18" customHeight="1" x14ac:dyDescent="0.25">
      <c r="Q2380" s="40" t="s">
        <v>95</v>
      </c>
      <c r="R2380" s="40">
        <v>2023</v>
      </c>
      <c r="S2380" s="40" t="s">
        <v>5</v>
      </c>
      <c r="T2380" s="40" t="s">
        <v>89</v>
      </c>
      <c r="U2380" s="40" t="s">
        <v>90</v>
      </c>
      <c r="V2380" s="40" t="s">
        <v>91</v>
      </c>
      <c r="W2380" s="40" t="s">
        <v>92</v>
      </c>
      <c r="X2380" s="40" t="s">
        <v>93</v>
      </c>
      <c r="Y2380" s="40" t="s">
        <v>96</v>
      </c>
      <c r="Z2380" s="40">
        <v>657</v>
      </c>
      <c r="AA2380" s="40">
        <v>939.51</v>
      </c>
    </row>
    <row r="2381" spans="17:27" ht="18" customHeight="1" x14ac:dyDescent="0.25">
      <c r="Q2381" s="40" t="s">
        <v>88</v>
      </c>
      <c r="R2381" s="40">
        <v>2023</v>
      </c>
      <c r="S2381" s="40" t="s">
        <v>5</v>
      </c>
      <c r="T2381" s="40" t="s">
        <v>89</v>
      </c>
      <c r="U2381" s="40" t="s">
        <v>90</v>
      </c>
      <c r="V2381" s="40" t="s">
        <v>91</v>
      </c>
      <c r="W2381" s="40" t="s">
        <v>92</v>
      </c>
      <c r="X2381" s="40" t="s">
        <v>93</v>
      </c>
      <c r="Y2381" s="40" t="s">
        <v>96</v>
      </c>
      <c r="Z2381" s="40">
        <v>744</v>
      </c>
      <c r="AA2381" s="40">
        <v>1063.92</v>
      </c>
    </row>
    <row r="2382" spans="17:27" ht="18" customHeight="1" x14ac:dyDescent="0.25">
      <c r="Q2382" s="40" t="s">
        <v>88</v>
      </c>
      <c r="R2382" s="40">
        <v>2023</v>
      </c>
      <c r="S2382" s="40" t="s">
        <v>5</v>
      </c>
      <c r="T2382" s="40" t="s">
        <v>89</v>
      </c>
      <c r="U2382" s="40" t="s">
        <v>90</v>
      </c>
      <c r="V2382" s="40" t="s">
        <v>91</v>
      </c>
      <c r="W2382" s="40" t="s">
        <v>92</v>
      </c>
      <c r="X2382" s="40" t="s">
        <v>93</v>
      </c>
      <c r="Y2382" s="40" t="s">
        <v>96</v>
      </c>
      <c r="Z2382" s="40">
        <v>351</v>
      </c>
      <c r="AA2382" s="40">
        <v>501.93</v>
      </c>
    </row>
    <row r="2383" spans="17:27" ht="18" customHeight="1" x14ac:dyDescent="0.25">
      <c r="Q2383" s="40" t="s">
        <v>95</v>
      </c>
      <c r="R2383" s="40">
        <v>2023</v>
      </c>
      <c r="S2383" s="40" t="s">
        <v>5</v>
      </c>
      <c r="T2383" s="40" t="s">
        <v>89</v>
      </c>
      <c r="U2383" s="40" t="s">
        <v>90</v>
      </c>
      <c r="V2383" s="40" t="s">
        <v>91</v>
      </c>
      <c r="W2383" s="40" t="s">
        <v>92</v>
      </c>
      <c r="X2383" s="40" t="s">
        <v>93</v>
      </c>
      <c r="Y2383" s="40" t="s">
        <v>96</v>
      </c>
      <c r="Z2383" s="40">
        <v>783</v>
      </c>
      <c r="AA2383" s="40">
        <v>526.24</v>
      </c>
    </row>
    <row r="2384" spans="17:27" ht="18" customHeight="1" x14ac:dyDescent="0.25">
      <c r="Q2384" s="40" t="s">
        <v>88</v>
      </c>
      <c r="R2384" s="40">
        <v>2023</v>
      </c>
      <c r="S2384" s="40" t="s">
        <v>5</v>
      </c>
      <c r="T2384" s="40" t="s">
        <v>89</v>
      </c>
      <c r="U2384" s="40" t="s">
        <v>90</v>
      </c>
      <c r="V2384" s="40" t="s">
        <v>91</v>
      </c>
      <c r="W2384" s="40" t="s">
        <v>92</v>
      </c>
      <c r="X2384" s="40" t="s">
        <v>93</v>
      </c>
      <c r="Y2384" s="40" t="s">
        <v>96</v>
      </c>
      <c r="Z2384" s="40">
        <v>355</v>
      </c>
      <c r="AA2384" s="40">
        <v>507.65</v>
      </c>
    </row>
    <row r="2385" spans="17:27" ht="18" customHeight="1" x14ac:dyDescent="0.25">
      <c r="Q2385" s="40" t="s">
        <v>95</v>
      </c>
      <c r="R2385" s="40">
        <v>2023</v>
      </c>
      <c r="S2385" s="40" t="s">
        <v>5</v>
      </c>
      <c r="T2385" s="40" t="s">
        <v>89</v>
      </c>
      <c r="U2385" s="40" t="s">
        <v>90</v>
      </c>
      <c r="V2385" s="40" t="s">
        <v>91</v>
      </c>
      <c r="W2385" s="40" t="s">
        <v>92</v>
      </c>
      <c r="X2385" s="40" t="s">
        <v>93</v>
      </c>
      <c r="Y2385" s="40" t="s">
        <v>96</v>
      </c>
      <c r="Z2385" s="40">
        <v>325</v>
      </c>
      <c r="AA2385" s="40">
        <v>464.75</v>
      </c>
    </row>
    <row r="2386" spans="17:27" ht="18" customHeight="1" x14ac:dyDescent="0.25">
      <c r="Q2386" s="40" t="s">
        <v>88</v>
      </c>
      <c r="R2386" s="40">
        <v>2023</v>
      </c>
      <c r="S2386" s="40" t="s">
        <v>5</v>
      </c>
      <c r="T2386" s="40" t="s">
        <v>89</v>
      </c>
      <c r="U2386" s="40" t="s">
        <v>90</v>
      </c>
      <c r="V2386" s="40" t="s">
        <v>91</v>
      </c>
      <c r="W2386" s="40" t="s">
        <v>92</v>
      </c>
      <c r="X2386" s="40" t="s">
        <v>93</v>
      </c>
      <c r="Y2386" s="40" t="s">
        <v>96</v>
      </c>
      <c r="Z2386" s="40">
        <v>353</v>
      </c>
      <c r="AA2386" s="40">
        <v>504.78999999999996</v>
      </c>
    </row>
    <row r="2387" spans="17:27" ht="18" customHeight="1" x14ac:dyDescent="0.25">
      <c r="Q2387" s="40" t="s">
        <v>95</v>
      </c>
      <c r="R2387" s="40">
        <v>2023</v>
      </c>
      <c r="S2387" s="40" t="s">
        <v>2</v>
      </c>
      <c r="T2387" s="40" t="s">
        <v>89</v>
      </c>
      <c r="U2387" s="40" t="s">
        <v>90</v>
      </c>
      <c r="V2387" s="40" t="s">
        <v>91</v>
      </c>
      <c r="W2387" s="40" t="s">
        <v>92</v>
      </c>
      <c r="X2387" s="40" t="s">
        <v>93</v>
      </c>
      <c r="Y2387" s="40" t="s">
        <v>96</v>
      </c>
      <c r="Z2387" s="40">
        <v>368</v>
      </c>
      <c r="AA2387" s="40">
        <v>563.04</v>
      </c>
    </row>
    <row r="2388" spans="17:27" ht="18" customHeight="1" x14ac:dyDescent="0.25">
      <c r="Q2388" s="40" t="s">
        <v>95</v>
      </c>
      <c r="R2388" s="40">
        <v>2023</v>
      </c>
      <c r="S2388" s="40" t="s">
        <v>2</v>
      </c>
      <c r="T2388" s="40" t="s">
        <v>89</v>
      </c>
      <c r="U2388" s="40" t="s">
        <v>90</v>
      </c>
      <c r="V2388" s="40" t="s">
        <v>91</v>
      </c>
      <c r="W2388" s="40" t="s">
        <v>92</v>
      </c>
      <c r="X2388" s="40" t="s">
        <v>93</v>
      </c>
      <c r="Y2388" s="40" t="s">
        <v>96</v>
      </c>
      <c r="Z2388" s="40">
        <v>344</v>
      </c>
      <c r="AA2388" s="40">
        <v>491.91999999999996</v>
      </c>
    </row>
    <row r="2389" spans="17:27" ht="18" customHeight="1" x14ac:dyDescent="0.25">
      <c r="Q2389" s="40" t="s">
        <v>95</v>
      </c>
      <c r="R2389" s="40">
        <v>2023</v>
      </c>
      <c r="S2389" s="40" t="s">
        <v>2</v>
      </c>
      <c r="T2389" s="40" t="s">
        <v>89</v>
      </c>
      <c r="U2389" s="40" t="s">
        <v>90</v>
      </c>
      <c r="V2389" s="40" t="s">
        <v>91</v>
      </c>
      <c r="W2389" s="40" t="s">
        <v>92</v>
      </c>
      <c r="X2389" s="40" t="s">
        <v>93</v>
      </c>
      <c r="Y2389" s="40" t="s">
        <v>96</v>
      </c>
      <c r="Z2389" s="40">
        <v>370</v>
      </c>
      <c r="AA2389" s="40">
        <v>529.1</v>
      </c>
    </row>
    <row r="2390" spans="17:27" ht="18" customHeight="1" x14ac:dyDescent="0.25">
      <c r="Q2390" s="40" t="s">
        <v>95</v>
      </c>
      <c r="R2390" s="40">
        <v>2023</v>
      </c>
      <c r="S2390" s="40" t="s">
        <v>2</v>
      </c>
      <c r="T2390" s="40" t="s">
        <v>89</v>
      </c>
      <c r="U2390" s="40" t="s">
        <v>90</v>
      </c>
      <c r="V2390" s="40" t="s">
        <v>91</v>
      </c>
      <c r="W2390" s="40" t="s">
        <v>92</v>
      </c>
      <c r="X2390" s="40" t="s">
        <v>93</v>
      </c>
      <c r="Y2390" s="40" t="s">
        <v>96</v>
      </c>
      <c r="Z2390" s="40">
        <v>340</v>
      </c>
      <c r="AA2390" s="40">
        <v>486.2</v>
      </c>
    </row>
    <row r="2391" spans="17:27" ht="18" customHeight="1" x14ac:dyDescent="0.25">
      <c r="Q2391" s="40" t="s">
        <v>88</v>
      </c>
      <c r="R2391" s="40">
        <v>2023</v>
      </c>
      <c r="S2391" s="40" t="s">
        <v>2</v>
      </c>
      <c r="T2391" s="40" t="s">
        <v>89</v>
      </c>
      <c r="U2391" s="40" t="s">
        <v>90</v>
      </c>
      <c r="V2391" s="40" t="s">
        <v>91</v>
      </c>
      <c r="W2391" s="40" t="s">
        <v>92</v>
      </c>
      <c r="X2391" s="40" t="s">
        <v>93</v>
      </c>
      <c r="Y2391" s="40" t="s">
        <v>96</v>
      </c>
      <c r="Z2391" s="40">
        <v>741</v>
      </c>
      <c r="AA2391" s="40">
        <v>1059.6300000000001</v>
      </c>
    </row>
    <row r="2392" spans="17:27" ht="18" customHeight="1" x14ac:dyDescent="0.25">
      <c r="Q2392" s="40" t="s">
        <v>88</v>
      </c>
      <c r="R2392" s="40">
        <v>2023</v>
      </c>
      <c r="S2392" s="40" t="s">
        <v>2</v>
      </c>
      <c r="T2392" s="40" t="s">
        <v>89</v>
      </c>
      <c r="U2392" s="40" t="s">
        <v>90</v>
      </c>
      <c r="V2392" s="40" t="s">
        <v>91</v>
      </c>
      <c r="W2392" s="40" t="s">
        <v>92</v>
      </c>
      <c r="X2392" s="40" t="s">
        <v>93</v>
      </c>
      <c r="Y2392" s="40" t="s">
        <v>96</v>
      </c>
      <c r="Z2392" s="40">
        <v>369</v>
      </c>
      <c r="AA2392" s="40">
        <v>527.66999999999996</v>
      </c>
    </row>
    <row r="2393" spans="17:27" ht="18" customHeight="1" x14ac:dyDescent="0.25">
      <c r="Q2393" s="40" t="s">
        <v>95</v>
      </c>
      <c r="R2393" s="40">
        <v>2023</v>
      </c>
      <c r="S2393" s="40" t="s">
        <v>2</v>
      </c>
      <c r="T2393" s="40" t="s">
        <v>89</v>
      </c>
      <c r="U2393" s="40" t="s">
        <v>90</v>
      </c>
      <c r="V2393" s="40" t="s">
        <v>91</v>
      </c>
      <c r="W2393" s="40" t="s">
        <v>92</v>
      </c>
      <c r="X2393" s="40" t="s">
        <v>93</v>
      </c>
      <c r="Y2393" s="40" t="s">
        <v>96</v>
      </c>
      <c r="Z2393" s="40">
        <v>367</v>
      </c>
      <c r="AA2393" s="40">
        <v>524.80999999999995</v>
      </c>
    </row>
    <row r="2394" spans="17:27" ht="18" customHeight="1" x14ac:dyDescent="0.25">
      <c r="Q2394" s="40" t="s">
        <v>95</v>
      </c>
      <c r="R2394" s="40">
        <v>2023</v>
      </c>
      <c r="S2394" s="40" t="s">
        <v>2</v>
      </c>
      <c r="T2394" s="40" t="s">
        <v>89</v>
      </c>
      <c r="U2394" s="40" t="s">
        <v>90</v>
      </c>
      <c r="V2394" s="40" t="s">
        <v>91</v>
      </c>
      <c r="W2394" s="40" t="s">
        <v>92</v>
      </c>
      <c r="X2394" s="40" t="s">
        <v>93</v>
      </c>
      <c r="Y2394" s="40" t="s">
        <v>96</v>
      </c>
      <c r="Z2394" s="40">
        <v>343</v>
      </c>
      <c r="AA2394" s="40">
        <v>490.49</v>
      </c>
    </row>
    <row r="2395" spans="17:27" ht="18" customHeight="1" x14ac:dyDescent="0.25">
      <c r="Q2395" s="40" t="s">
        <v>95</v>
      </c>
      <c r="R2395" s="40">
        <v>2023</v>
      </c>
      <c r="S2395" s="40" t="s">
        <v>2</v>
      </c>
      <c r="T2395" s="40" t="s">
        <v>89</v>
      </c>
      <c r="U2395" s="40" t="s">
        <v>90</v>
      </c>
      <c r="V2395" s="40" t="s">
        <v>91</v>
      </c>
      <c r="W2395" s="40" t="s">
        <v>92</v>
      </c>
      <c r="X2395" s="40" t="s">
        <v>93</v>
      </c>
      <c r="Y2395" s="40" t="s">
        <v>96</v>
      </c>
      <c r="Z2395" s="40">
        <v>371</v>
      </c>
      <c r="AA2395" s="40">
        <v>530.53</v>
      </c>
    </row>
    <row r="2396" spans="17:27" ht="18" customHeight="1" x14ac:dyDescent="0.25">
      <c r="Q2396" s="40" t="s">
        <v>95</v>
      </c>
      <c r="R2396" s="40">
        <v>2023</v>
      </c>
      <c r="S2396" s="40" t="s">
        <v>2</v>
      </c>
      <c r="T2396" s="40" t="s">
        <v>89</v>
      </c>
      <c r="U2396" s="40" t="s">
        <v>90</v>
      </c>
      <c r="V2396" s="40" t="s">
        <v>91</v>
      </c>
      <c r="W2396" s="40" t="s">
        <v>92</v>
      </c>
      <c r="X2396" s="40" t="s">
        <v>93</v>
      </c>
      <c r="Y2396" s="40" t="s">
        <v>96</v>
      </c>
      <c r="Z2396" s="40">
        <v>750</v>
      </c>
      <c r="AA2396" s="40">
        <v>1072.5</v>
      </c>
    </row>
    <row r="2397" spans="17:27" ht="18" customHeight="1" x14ac:dyDescent="0.25">
      <c r="Q2397" s="40" t="s">
        <v>95</v>
      </c>
      <c r="R2397" s="40">
        <v>2023</v>
      </c>
      <c r="S2397" s="40" t="s">
        <v>4</v>
      </c>
      <c r="T2397" s="40" t="s">
        <v>89</v>
      </c>
      <c r="U2397" s="40" t="s">
        <v>90</v>
      </c>
      <c r="V2397" s="40" t="s">
        <v>91</v>
      </c>
      <c r="W2397" s="40" t="s">
        <v>92</v>
      </c>
      <c r="X2397" s="40" t="s">
        <v>93</v>
      </c>
      <c r="Y2397" s="40" t="s">
        <v>96</v>
      </c>
      <c r="Z2397" s="40">
        <v>356</v>
      </c>
      <c r="AA2397" s="40">
        <v>544.68000000000006</v>
      </c>
    </row>
    <row r="2398" spans="17:27" ht="18" customHeight="1" x14ac:dyDescent="0.25">
      <c r="Q2398" s="40" t="s">
        <v>88</v>
      </c>
      <c r="R2398" s="40">
        <v>2023</v>
      </c>
      <c r="S2398" s="40" t="s">
        <v>4</v>
      </c>
      <c r="T2398" s="40" t="s">
        <v>89</v>
      </c>
      <c r="U2398" s="40" t="s">
        <v>90</v>
      </c>
      <c r="V2398" s="40" t="s">
        <v>91</v>
      </c>
      <c r="W2398" s="40" t="s">
        <v>92</v>
      </c>
      <c r="X2398" s="40" t="s">
        <v>93</v>
      </c>
      <c r="Y2398" s="40" t="s">
        <v>96</v>
      </c>
      <c r="Z2398" s="40">
        <v>332</v>
      </c>
      <c r="AA2398" s="40">
        <v>474.76</v>
      </c>
    </row>
    <row r="2399" spans="17:27" ht="18" customHeight="1" x14ac:dyDescent="0.25">
      <c r="Q2399" s="40" t="s">
        <v>95</v>
      </c>
      <c r="R2399" s="40">
        <v>2023</v>
      </c>
      <c r="S2399" s="40" t="s">
        <v>4</v>
      </c>
      <c r="T2399" s="40" t="s">
        <v>89</v>
      </c>
      <c r="U2399" s="40" t="s">
        <v>90</v>
      </c>
      <c r="V2399" s="40" t="s">
        <v>91</v>
      </c>
      <c r="W2399" s="40" t="s">
        <v>92</v>
      </c>
      <c r="X2399" s="40" t="s">
        <v>93</v>
      </c>
      <c r="Y2399" s="40" t="s">
        <v>96</v>
      </c>
      <c r="Z2399" s="40">
        <v>358</v>
      </c>
      <c r="AA2399" s="40">
        <v>511.94</v>
      </c>
    </row>
    <row r="2400" spans="17:27" ht="18" customHeight="1" x14ac:dyDescent="0.25">
      <c r="Q2400" s="40" t="s">
        <v>88</v>
      </c>
      <c r="R2400" s="40">
        <v>2023</v>
      </c>
      <c r="S2400" s="40" t="s">
        <v>4</v>
      </c>
      <c r="T2400" s="40" t="s">
        <v>89</v>
      </c>
      <c r="U2400" s="40" t="s">
        <v>90</v>
      </c>
      <c r="V2400" s="40" t="s">
        <v>91</v>
      </c>
      <c r="W2400" s="40" t="s">
        <v>92</v>
      </c>
      <c r="X2400" s="40" t="s">
        <v>93</v>
      </c>
      <c r="Y2400" s="40" t="s">
        <v>96</v>
      </c>
      <c r="Z2400" s="40">
        <v>656</v>
      </c>
      <c r="AA2400" s="40">
        <v>938.07999999999993</v>
      </c>
    </row>
    <row r="2401" spans="17:27" ht="18" customHeight="1" x14ac:dyDescent="0.25">
      <c r="Q2401" s="40" t="s">
        <v>97</v>
      </c>
      <c r="R2401" s="40">
        <v>2023</v>
      </c>
      <c r="S2401" s="40" t="s">
        <v>4</v>
      </c>
      <c r="T2401" s="40" t="s">
        <v>89</v>
      </c>
      <c r="U2401" s="40" t="s">
        <v>90</v>
      </c>
      <c r="V2401" s="40" t="s">
        <v>91</v>
      </c>
      <c r="W2401" s="40" t="s">
        <v>92</v>
      </c>
      <c r="X2401" s="40" t="s">
        <v>93</v>
      </c>
      <c r="Y2401" s="40" t="s">
        <v>96</v>
      </c>
      <c r="Z2401" s="40">
        <v>743</v>
      </c>
      <c r="AA2401" s="40">
        <v>1062.49</v>
      </c>
    </row>
    <row r="2402" spans="17:27" ht="18" customHeight="1" x14ac:dyDescent="0.25">
      <c r="Q2402" s="40" t="s">
        <v>97</v>
      </c>
      <c r="R2402" s="40">
        <v>2023</v>
      </c>
      <c r="S2402" s="40" t="s">
        <v>4</v>
      </c>
      <c r="T2402" s="40" t="s">
        <v>89</v>
      </c>
      <c r="U2402" s="40" t="s">
        <v>90</v>
      </c>
      <c r="V2402" s="40" t="s">
        <v>91</v>
      </c>
      <c r="W2402" s="40" t="s">
        <v>92</v>
      </c>
      <c r="X2402" s="40" t="s">
        <v>93</v>
      </c>
      <c r="Y2402" s="40" t="s">
        <v>96</v>
      </c>
      <c r="Z2402" s="40">
        <v>357</v>
      </c>
      <c r="AA2402" s="40">
        <v>510.51</v>
      </c>
    </row>
    <row r="2403" spans="17:27" ht="18" customHeight="1" x14ac:dyDescent="0.25">
      <c r="Q2403" s="40" t="s">
        <v>88</v>
      </c>
      <c r="R2403" s="40">
        <v>2023</v>
      </c>
      <c r="S2403" s="40" t="s">
        <v>4</v>
      </c>
      <c r="T2403" s="40" t="s">
        <v>89</v>
      </c>
      <c r="U2403" s="40" t="s">
        <v>90</v>
      </c>
      <c r="V2403" s="40" t="s">
        <v>91</v>
      </c>
      <c r="W2403" s="40" t="s">
        <v>92</v>
      </c>
      <c r="X2403" s="40" t="s">
        <v>93</v>
      </c>
      <c r="Y2403" s="40" t="s">
        <v>96</v>
      </c>
      <c r="Z2403" s="40">
        <v>782</v>
      </c>
      <c r="AA2403" s="40">
        <v>526.24</v>
      </c>
    </row>
    <row r="2404" spans="17:27" ht="18" customHeight="1" x14ac:dyDescent="0.25">
      <c r="Q2404" s="40" t="s">
        <v>95</v>
      </c>
      <c r="R2404" s="40">
        <v>2023</v>
      </c>
      <c r="S2404" s="40" t="s">
        <v>4</v>
      </c>
      <c r="T2404" s="40" t="s">
        <v>89</v>
      </c>
      <c r="U2404" s="40" t="s">
        <v>90</v>
      </c>
      <c r="V2404" s="40" t="s">
        <v>91</v>
      </c>
      <c r="W2404" s="40" t="s">
        <v>92</v>
      </c>
      <c r="X2404" s="40" t="s">
        <v>93</v>
      </c>
      <c r="Y2404" s="40" t="s">
        <v>96</v>
      </c>
      <c r="Z2404" s="40">
        <v>331</v>
      </c>
      <c r="AA2404" s="40">
        <v>473.33</v>
      </c>
    </row>
    <row r="2405" spans="17:27" ht="18" customHeight="1" x14ac:dyDescent="0.25">
      <c r="Q2405" s="40" t="s">
        <v>88</v>
      </c>
      <c r="R2405" s="40">
        <v>2023</v>
      </c>
      <c r="S2405" s="40" t="s">
        <v>4</v>
      </c>
      <c r="T2405" s="40" t="s">
        <v>89</v>
      </c>
      <c r="U2405" s="40" t="s">
        <v>90</v>
      </c>
      <c r="V2405" s="40" t="s">
        <v>91</v>
      </c>
      <c r="W2405" s="40" t="s">
        <v>92</v>
      </c>
      <c r="X2405" s="40" t="s">
        <v>93</v>
      </c>
      <c r="Y2405" s="40" t="s">
        <v>96</v>
      </c>
      <c r="Z2405" s="40">
        <v>359</v>
      </c>
      <c r="AA2405" s="40">
        <v>513.37</v>
      </c>
    </row>
    <row r="2406" spans="17:27" ht="18" customHeight="1" x14ac:dyDescent="0.25">
      <c r="Q2406" s="40" t="s">
        <v>95</v>
      </c>
      <c r="R2406" s="40">
        <v>2023</v>
      </c>
      <c r="S2406" s="40" t="s">
        <v>4</v>
      </c>
      <c r="T2406" s="40" t="s">
        <v>89</v>
      </c>
      <c r="U2406" s="40" t="s">
        <v>90</v>
      </c>
      <c r="V2406" s="40" t="s">
        <v>91</v>
      </c>
      <c r="W2406" s="40" t="s">
        <v>92</v>
      </c>
      <c r="X2406" s="40" t="s">
        <v>93</v>
      </c>
      <c r="Y2406" s="40" t="s">
        <v>96</v>
      </c>
      <c r="Z2406" s="40">
        <v>752</v>
      </c>
      <c r="AA2406" s="40">
        <v>1075.3600000000001</v>
      </c>
    </row>
    <row r="2407" spans="17:27" ht="18" customHeight="1" x14ac:dyDescent="0.25">
      <c r="Q2407" s="40" t="s">
        <v>88</v>
      </c>
      <c r="R2407" s="40">
        <v>2023</v>
      </c>
      <c r="S2407" s="40" t="s">
        <v>10</v>
      </c>
      <c r="T2407" s="40" t="s">
        <v>89</v>
      </c>
      <c r="U2407" s="40" t="s">
        <v>90</v>
      </c>
      <c r="V2407" s="40" t="s">
        <v>91</v>
      </c>
      <c r="W2407" s="40" t="s">
        <v>92</v>
      </c>
      <c r="X2407" s="40" t="s">
        <v>93</v>
      </c>
      <c r="Y2407" s="40" t="s">
        <v>96</v>
      </c>
      <c r="Z2407" s="40">
        <v>326</v>
      </c>
      <c r="AA2407" s="40">
        <v>498.78</v>
      </c>
    </row>
    <row r="2408" spans="17:27" ht="18" customHeight="1" x14ac:dyDescent="0.25">
      <c r="Q2408" s="40" t="s">
        <v>97</v>
      </c>
      <c r="R2408" s="40">
        <v>2023</v>
      </c>
      <c r="S2408" s="40" t="s">
        <v>10</v>
      </c>
      <c r="T2408" s="40" t="s">
        <v>89</v>
      </c>
      <c r="U2408" s="40" t="s">
        <v>90</v>
      </c>
      <c r="V2408" s="40" t="s">
        <v>91</v>
      </c>
      <c r="W2408" s="40" t="s">
        <v>92</v>
      </c>
      <c r="X2408" s="40" t="s">
        <v>93</v>
      </c>
      <c r="Y2408" s="40" t="s">
        <v>96</v>
      </c>
      <c r="Z2408" s="40">
        <v>328</v>
      </c>
      <c r="AA2408" s="40">
        <v>469.03999999999996</v>
      </c>
    </row>
    <row r="2409" spans="17:27" ht="18" customHeight="1" x14ac:dyDescent="0.25">
      <c r="Q2409" s="40" t="s">
        <v>95</v>
      </c>
      <c r="R2409" s="40">
        <v>2023</v>
      </c>
      <c r="S2409" s="40" t="s">
        <v>10</v>
      </c>
      <c r="T2409" s="40" t="s">
        <v>89</v>
      </c>
      <c r="U2409" s="40" t="s">
        <v>90</v>
      </c>
      <c r="V2409" s="40" t="s">
        <v>91</v>
      </c>
      <c r="W2409" s="40" t="s">
        <v>92</v>
      </c>
      <c r="X2409" s="40" t="s">
        <v>93</v>
      </c>
      <c r="Y2409" s="40" t="s">
        <v>96</v>
      </c>
      <c r="Z2409" s="40">
        <v>298</v>
      </c>
      <c r="AA2409" s="40">
        <v>426.14</v>
      </c>
    </row>
    <row r="2410" spans="17:27" ht="18" customHeight="1" x14ac:dyDescent="0.25">
      <c r="Q2410" s="40" t="s">
        <v>97</v>
      </c>
      <c r="R2410" s="40">
        <v>2023</v>
      </c>
      <c r="S2410" s="40" t="s">
        <v>10</v>
      </c>
      <c r="T2410" s="40" t="s">
        <v>89</v>
      </c>
      <c r="U2410" s="40" t="s">
        <v>90</v>
      </c>
      <c r="V2410" s="40" t="s">
        <v>91</v>
      </c>
      <c r="W2410" s="40" t="s">
        <v>92</v>
      </c>
      <c r="X2410" s="40" t="s">
        <v>93</v>
      </c>
      <c r="Y2410" s="40" t="s">
        <v>96</v>
      </c>
      <c r="Z2410" s="40">
        <v>662</v>
      </c>
      <c r="AA2410" s="40">
        <v>946.66</v>
      </c>
    </row>
    <row r="2411" spans="17:27" ht="18" customHeight="1" x14ac:dyDescent="0.25">
      <c r="Q2411" s="40" t="s">
        <v>97</v>
      </c>
      <c r="R2411" s="40">
        <v>2023</v>
      </c>
      <c r="S2411" s="40" t="s">
        <v>10</v>
      </c>
      <c r="T2411" s="40" t="s">
        <v>89</v>
      </c>
      <c r="U2411" s="40" t="s">
        <v>90</v>
      </c>
      <c r="V2411" s="40" t="s">
        <v>91</v>
      </c>
      <c r="W2411" s="40" t="s">
        <v>92</v>
      </c>
      <c r="X2411" s="40" t="s">
        <v>93</v>
      </c>
      <c r="Y2411" s="40" t="s">
        <v>96</v>
      </c>
      <c r="Z2411" s="40">
        <v>748</v>
      </c>
      <c r="AA2411" s="40">
        <v>1069.6399999999999</v>
      </c>
    </row>
    <row r="2412" spans="17:27" ht="18" customHeight="1" x14ac:dyDescent="0.25">
      <c r="Q2412" s="40" t="s">
        <v>97</v>
      </c>
      <c r="R2412" s="40">
        <v>2023</v>
      </c>
      <c r="S2412" s="40" t="s">
        <v>10</v>
      </c>
      <c r="T2412" s="40" t="s">
        <v>89</v>
      </c>
      <c r="U2412" s="40" t="s">
        <v>90</v>
      </c>
      <c r="V2412" s="40" t="s">
        <v>91</v>
      </c>
      <c r="W2412" s="40" t="s">
        <v>92</v>
      </c>
      <c r="X2412" s="40" t="s">
        <v>93</v>
      </c>
      <c r="Y2412" s="40" t="s">
        <v>96</v>
      </c>
      <c r="Z2412" s="40">
        <v>327</v>
      </c>
      <c r="AA2412" s="40">
        <v>467.61</v>
      </c>
    </row>
    <row r="2413" spans="17:27" ht="18" customHeight="1" x14ac:dyDescent="0.25">
      <c r="Q2413" s="40" t="s">
        <v>97</v>
      </c>
      <c r="R2413" s="40">
        <v>2023</v>
      </c>
      <c r="S2413" s="40" t="s">
        <v>10</v>
      </c>
      <c r="T2413" s="40" t="s">
        <v>89</v>
      </c>
      <c r="U2413" s="40" t="s">
        <v>90</v>
      </c>
      <c r="V2413" s="40" t="s">
        <v>91</v>
      </c>
      <c r="W2413" s="40" t="s">
        <v>92</v>
      </c>
      <c r="X2413" s="40" t="s">
        <v>93</v>
      </c>
      <c r="Y2413" s="40" t="s">
        <v>96</v>
      </c>
      <c r="Z2413" s="40">
        <v>788</v>
      </c>
      <c r="AA2413" s="40">
        <v>526.24</v>
      </c>
    </row>
    <row r="2414" spans="17:27" ht="18" customHeight="1" x14ac:dyDescent="0.25">
      <c r="Q2414" s="40" t="s">
        <v>95</v>
      </c>
      <c r="R2414" s="40">
        <v>2023</v>
      </c>
      <c r="S2414" s="40" t="s">
        <v>10</v>
      </c>
      <c r="T2414" s="40" t="s">
        <v>89</v>
      </c>
      <c r="U2414" s="40" t="s">
        <v>90</v>
      </c>
      <c r="V2414" s="40" t="s">
        <v>91</v>
      </c>
      <c r="W2414" s="40" t="s">
        <v>92</v>
      </c>
      <c r="X2414" s="40" t="s">
        <v>93</v>
      </c>
      <c r="Y2414" s="40" t="s">
        <v>96</v>
      </c>
      <c r="Z2414" s="40">
        <v>325</v>
      </c>
      <c r="AA2414" s="40">
        <v>464.75</v>
      </c>
    </row>
    <row r="2415" spans="17:27" ht="18" customHeight="1" x14ac:dyDescent="0.25">
      <c r="Q2415" s="40" t="s">
        <v>97</v>
      </c>
      <c r="R2415" s="40">
        <v>2023</v>
      </c>
      <c r="S2415" s="40" t="s">
        <v>10</v>
      </c>
      <c r="T2415" s="40" t="s">
        <v>89</v>
      </c>
      <c r="U2415" s="40" t="s">
        <v>90</v>
      </c>
      <c r="V2415" s="40" t="s">
        <v>91</v>
      </c>
      <c r="W2415" s="40" t="s">
        <v>92</v>
      </c>
      <c r="X2415" s="40" t="s">
        <v>93</v>
      </c>
      <c r="Y2415" s="40" t="s">
        <v>96</v>
      </c>
      <c r="Z2415" s="40">
        <v>301</v>
      </c>
      <c r="AA2415" s="40">
        <v>430.43</v>
      </c>
    </row>
    <row r="2416" spans="17:27" ht="18" customHeight="1" x14ac:dyDescent="0.25">
      <c r="Q2416" s="40" t="s">
        <v>88</v>
      </c>
      <c r="R2416" s="40">
        <v>2023</v>
      </c>
      <c r="S2416" s="40" t="s">
        <v>10</v>
      </c>
      <c r="T2416" s="40" t="s">
        <v>89</v>
      </c>
      <c r="U2416" s="40" t="s">
        <v>90</v>
      </c>
      <c r="V2416" s="40" t="s">
        <v>91</v>
      </c>
      <c r="W2416" s="40" t="s">
        <v>92</v>
      </c>
      <c r="X2416" s="40" t="s">
        <v>93</v>
      </c>
      <c r="Y2416" s="40" t="s">
        <v>96</v>
      </c>
      <c r="Z2416" s="40">
        <v>757</v>
      </c>
      <c r="AA2416" s="40">
        <v>1082.51</v>
      </c>
    </row>
    <row r="2417" spans="17:27" ht="18" customHeight="1" x14ac:dyDescent="0.25">
      <c r="Q2417" s="40" t="s">
        <v>97</v>
      </c>
      <c r="R2417" s="40">
        <v>2023</v>
      </c>
      <c r="S2417" s="40" t="s">
        <v>9</v>
      </c>
      <c r="T2417" s="40" t="s">
        <v>89</v>
      </c>
      <c r="U2417" s="40" t="s">
        <v>90</v>
      </c>
      <c r="V2417" s="40" t="s">
        <v>91</v>
      </c>
      <c r="W2417" s="40" t="s">
        <v>92</v>
      </c>
      <c r="X2417" s="40" t="s">
        <v>93</v>
      </c>
      <c r="Y2417" s="40" t="s">
        <v>96</v>
      </c>
      <c r="Z2417" s="40">
        <v>332</v>
      </c>
      <c r="AA2417" s="40">
        <v>507.96000000000004</v>
      </c>
    </row>
    <row r="2418" spans="17:27" ht="18" customHeight="1" x14ac:dyDescent="0.25">
      <c r="Q2418" s="40" t="s">
        <v>95</v>
      </c>
      <c r="R2418" s="40">
        <v>2023</v>
      </c>
      <c r="S2418" s="40" t="s">
        <v>9</v>
      </c>
      <c r="T2418" s="40" t="s">
        <v>89</v>
      </c>
      <c r="U2418" s="40" t="s">
        <v>90</v>
      </c>
      <c r="V2418" s="40" t="s">
        <v>91</v>
      </c>
      <c r="W2418" s="40" t="s">
        <v>92</v>
      </c>
      <c r="X2418" s="40" t="s">
        <v>93</v>
      </c>
      <c r="Y2418" s="40" t="s">
        <v>96</v>
      </c>
      <c r="Z2418" s="40">
        <v>302</v>
      </c>
      <c r="AA2418" s="40">
        <v>431.86</v>
      </c>
    </row>
    <row r="2419" spans="17:27" ht="18" customHeight="1" x14ac:dyDescent="0.25">
      <c r="Q2419" s="40" t="s">
        <v>88</v>
      </c>
      <c r="R2419" s="40">
        <v>2023</v>
      </c>
      <c r="S2419" s="40" t="s">
        <v>9</v>
      </c>
      <c r="T2419" s="40" t="s">
        <v>89</v>
      </c>
      <c r="U2419" s="40" t="s">
        <v>90</v>
      </c>
      <c r="V2419" s="40" t="s">
        <v>91</v>
      </c>
      <c r="W2419" s="40" t="s">
        <v>92</v>
      </c>
      <c r="X2419" s="40" t="s">
        <v>93</v>
      </c>
      <c r="Y2419" s="40" t="s">
        <v>96</v>
      </c>
      <c r="Z2419" s="40">
        <v>334</v>
      </c>
      <c r="AA2419" s="40">
        <v>477.62</v>
      </c>
    </row>
    <row r="2420" spans="17:27" ht="18" customHeight="1" x14ac:dyDescent="0.25">
      <c r="Q2420" s="40" t="s">
        <v>99</v>
      </c>
      <c r="R2420" s="40">
        <v>2023</v>
      </c>
      <c r="S2420" s="40" t="s">
        <v>9</v>
      </c>
      <c r="T2420" s="40" t="s">
        <v>89</v>
      </c>
      <c r="U2420" s="40" t="s">
        <v>90</v>
      </c>
      <c r="V2420" s="40" t="s">
        <v>91</v>
      </c>
      <c r="W2420" s="40" t="s">
        <v>92</v>
      </c>
      <c r="X2420" s="40" t="s">
        <v>93</v>
      </c>
      <c r="Y2420" s="40" t="s">
        <v>96</v>
      </c>
      <c r="Z2420" s="40">
        <v>304</v>
      </c>
      <c r="AA2420" s="40">
        <v>434.72</v>
      </c>
    </row>
    <row r="2421" spans="17:27" ht="18" customHeight="1" x14ac:dyDescent="0.25">
      <c r="Q2421" s="40" t="s">
        <v>95</v>
      </c>
      <c r="R2421" s="40">
        <v>2023</v>
      </c>
      <c r="S2421" s="40" t="s">
        <v>9</v>
      </c>
      <c r="T2421" s="40" t="s">
        <v>89</v>
      </c>
      <c r="U2421" s="40" t="s">
        <v>90</v>
      </c>
      <c r="V2421" s="40" t="s">
        <v>91</v>
      </c>
      <c r="W2421" s="40" t="s">
        <v>92</v>
      </c>
      <c r="X2421" s="40" t="s">
        <v>93</v>
      </c>
      <c r="Y2421" s="40" t="s">
        <v>96</v>
      </c>
      <c r="Z2421" s="40">
        <v>661</v>
      </c>
      <c r="AA2421" s="40">
        <v>945.23</v>
      </c>
    </row>
    <row r="2422" spans="17:27" ht="18" customHeight="1" x14ac:dyDescent="0.25">
      <c r="Q2422" s="40" t="s">
        <v>88</v>
      </c>
      <c r="R2422" s="40">
        <v>2023</v>
      </c>
      <c r="S2422" s="40" t="s">
        <v>9</v>
      </c>
      <c r="T2422" s="40" t="s">
        <v>89</v>
      </c>
      <c r="U2422" s="40" t="s">
        <v>90</v>
      </c>
      <c r="V2422" s="40" t="s">
        <v>91</v>
      </c>
      <c r="W2422" s="40" t="s">
        <v>92</v>
      </c>
      <c r="X2422" s="40" t="s">
        <v>93</v>
      </c>
      <c r="Y2422" s="40" t="s">
        <v>96</v>
      </c>
      <c r="Z2422" s="40">
        <v>747</v>
      </c>
      <c r="AA2422" s="40">
        <v>1068.21</v>
      </c>
    </row>
    <row r="2423" spans="17:27" ht="18" customHeight="1" x14ac:dyDescent="0.25">
      <c r="Q2423" s="40" t="s">
        <v>88</v>
      </c>
      <c r="R2423" s="40">
        <v>2023</v>
      </c>
      <c r="S2423" s="40" t="s">
        <v>9</v>
      </c>
      <c r="T2423" s="40" t="s">
        <v>89</v>
      </c>
      <c r="U2423" s="40" t="s">
        <v>90</v>
      </c>
      <c r="V2423" s="40" t="s">
        <v>91</v>
      </c>
      <c r="W2423" s="40" t="s">
        <v>92</v>
      </c>
      <c r="X2423" s="40" t="s">
        <v>93</v>
      </c>
      <c r="Y2423" s="40" t="s">
        <v>96</v>
      </c>
      <c r="Z2423" s="40">
        <v>333</v>
      </c>
      <c r="AA2423" s="40">
        <v>476.19</v>
      </c>
    </row>
    <row r="2424" spans="17:27" ht="18" customHeight="1" x14ac:dyDescent="0.25">
      <c r="Q2424" s="40" t="s">
        <v>95</v>
      </c>
      <c r="R2424" s="40">
        <v>2023</v>
      </c>
      <c r="S2424" s="40" t="s">
        <v>9</v>
      </c>
      <c r="T2424" s="40" t="s">
        <v>89</v>
      </c>
      <c r="U2424" s="40" t="s">
        <v>90</v>
      </c>
      <c r="V2424" s="40" t="s">
        <v>91</v>
      </c>
      <c r="W2424" s="40" t="s">
        <v>92</v>
      </c>
      <c r="X2424" s="40" t="s">
        <v>93</v>
      </c>
      <c r="Y2424" s="40" t="s">
        <v>96</v>
      </c>
      <c r="Z2424" s="40">
        <v>787</v>
      </c>
      <c r="AA2424" s="40">
        <v>526.24</v>
      </c>
    </row>
    <row r="2425" spans="17:27" ht="18" customHeight="1" x14ac:dyDescent="0.25">
      <c r="Q2425" s="40" t="s">
        <v>99</v>
      </c>
      <c r="R2425" s="40">
        <v>2023</v>
      </c>
      <c r="S2425" s="40" t="s">
        <v>9</v>
      </c>
      <c r="T2425" s="40" t="s">
        <v>89</v>
      </c>
      <c r="U2425" s="40" t="s">
        <v>90</v>
      </c>
      <c r="V2425" s="40" t="s">
        <v>91</v>
      </c>
      <c r="W2425" s="40" t="s">
        <v>92</v>
      </c>
      <c r="X2425" s="40" t="s">
        <v>93</v>
      </c>
      <c r="Y2425" s="40" t="s">
        <v>96</v>
      </c>
      <c r="Z2425" s="40">
        <v>331</v>
      </c>
      <c r="AA2425" s="40">
        <v>473.33</v>
      </c>
    </row>
    <row r="2426" spans="17:27" ht="18" customHeight="1" x14ac:dyDescent="0.25">
      <c r="Q2426" s="40" t="s">
        <v>88</v>
      </c>
      <c r="R2426" s="40">
        <v>2023</v>
      </c>
      <c r="S2426" s="40" t="s">
        <v>9</v>
      </c>
      <c r="T2426" s="40" t="s">
        <v>89</v>
      </c>
      <c r="U2426" s="40" t="s">
        <v>90</v>
      </c>
      <c r="V2426" s="40" t="s">
        <v>91</v>
      </c>
      <c r="W2426" s="40" t="s">
        <v>92</v>
      </c>
      <c r="X2426" s="40" t="s">
        <v>93</v>
      </c>
      <c r="Y2426" s="40" t="s">
        <v>96</v>
      </c>
      <c r="Z2426" s="40">
        <v>307</v>
      </c>
      <c r="AA2426" s="40">
        <v>439.01</v>
      </c>
    </row>
    <row r="2427" spans="17:27" ht="18" customHeight="1" x14ac:dyDescent="0.25">
      <c r="Q2427" s="40" t="s">
        <v>95</v>
      </c>
      <c r="R2427" s="40">
        <v>2023</v>
      </c>
      <c r="S2427" s="40" t="s">
        <v>9</v>
      </c>
      <c r="T2427" s="40" t="s">
        <v>89</v>
      </c>
      <c r="U2427" s="40" t="s">
        <v>90</v>
      </c>
      <c r="V2427" s="40" t="s">
        <v>91</v>
      </c>
      <c r="W2427" s="40" t="s">
        <v>92</v>
      </c>
      <c r="X2427" s="40" t="s">
        <v>93</v>
      </c>
      <c r="Y2427" s="40" t="s">
        <v>96</v>
      </c>
      <c r="Z2427" s="40">
        <v>329</v>
      </c>
      <c r="AA2427" s="40">
        <v>470.47</v>
      </c>
    </row>
    <row r="2428" spans="17:27" ht="18" customHeight="1" x14ac:dyDescent="0.25">
      <c r="Q2428" s="40" t="s">
        <v>97</v>
      </c>
      <c r="R2428" s="40">
        <v>2023</v>
      </c>
      <c r="S2428" s="40" t="s">
        <v>9</v>
      </c>
      <c r="T2428" s="40" t="s">
        <v>89</v>
      </c>
      <c r="U2428" s="40" t="s">
        <v>90</v>
      </c>
      <c r="V2428" s="40" t="s">
        <v>91</v>
      </c>
      <c r="W2428" s="40" t="s">
        <v>92</v>
      </c>
      <c r="X2428" s="40" t="s">
        <v>93</v>
      </c>
      <c r="Y2428" s="40" t="s">
        <v>96</v>
      </c>
      <c r="Z2428" s="40">
        <v>756</v>
      </c>
      <c r="AA2428" s="40">
        <v>1081.08</v>
      </c>
    </row>
    <row r="2429" spans="17:27" ht="18" customHeight="1" x14ac:dyDescent="0.25">
      <c r="Q2429" s="40" t="s">
        <v>95</v>
      </c>
      <c r="R2429" s="40">
        <v>2023</v>
      </c>
      <c r="S2429" s="40" t="s">
        <v>8</v>
      </c>
      <c r="T2429" s="40" t="s">
        <v>89</v>
      </c>
      <c r="U2429" s="40" t="s">
        <v>90</v>
      </c>
      <c r="V2429" s="40" t="s">
        <v>91</v>
      </c>
      <c r="W2429" s="40" t="s">
        <v>92</v>
      </c>
      <c r="X2429" s="40" t="s">
        <v>93</v>
      </c>
      <c r="Y2429" s="40" t="s">
        <v>96</v>
      </c>
      <c r="Z2429" s="40">
        <v>338</v>
      </c>
      <c r="AA2429" s="40">
        <v>517.14</v>
      </c>
    </row>
    <row r="2430" spans="17:27" ht="18" customHeight="1" x14ac:dyDescent="0.25">
      <c r="Q2430" s="40" t="s">
        <v>95</v>
      </c>
      <c r="R2430" s="40">
        <v>2023</v>
      </c>
      <c r="S2430" s="40" t="s">
        <v>8</v>
      </c>
      <c r="T2430" s="40" t="s">
        <v>89</v>
      </c>
      <c r="U2430" s="40" t="s">
        <v>90</v>
      </c>
      <c r="V2430" s="40" t="s">
        <v>91</v>
      </c>
      <c r="W2430" s="40" t="s">
        <v>92</v>
      </c>
      <c r="X2430" s="40" t="s">
        <v>93</v>
      </c>
      <c r="Y2430" s="40" t="s">
        <v>96</v>
      </c>
      <c r="Z2430" s="40">
        <v>308</v>
      </c>
      <c r="AA2430" s="40">
        <v>440.44</v>
      </c>
    </row>
    <row r="2431" spans="17:27" ht="18" customHeight="1" x14ac:dyDescent="0.25">
      <c r="Q2431" s="40" t="s">
        <v>99</v>
      </c>
      <c r="R2431" s="40">
        <v>2023</v>
      </c>
      <c r="S2431" s="40" t="s">
        <v>8</v>
      </c>
      <c r="T2431" s="40" t="s">
        <v>89</v>
      </c>
      <c r="U2431" s="40" t="s">
        <v>90</v>
      </c>
      <c r="V2431" s="40" t="s">
        <v>91</v>
      </c>
      <c r="W2431" s="40" t="s">
        <v>92</v>
      </c>
      <c r="X2431" s="40" t="s">
        <v>93</v>
      </c>
      <c r="Y2431" s="40" t="s">
        <v>96</v>
      </c>
      <c r="Z2431" s="40">
        <v>310</v>
      </c>
      <c r="AA2431" s="40">
        <v>443.3</v>
      </c>
    </row>
    <row r="2432" spans="17:27" ht="18" customHeight="1" x14ac:dyDescent="0.25">
      <c r="Q2432" s="40" t="s">
        <v>88</v>
      </c>
      <c r="R2432" s="40">
        <v>2023</v>
      </c>
      <c r="S2432" s="40" t="s">
        <v>8</v>
      </c>
      <c r="T2432" s="40" t="s">
        <v>89</v>
      </c>
      <c r="U2432" s="40" t="s">
        <v>90</v>
      </c>
      <c r="V2432" s="40" t="s">
        <v>91</v>
      </c>
      <c r="W2432" s="40" t="s">
        <v>92</v>
      </c>
      <c r="X2432" s="40" t="s">
        <v>93</v>
      </c>
      <c r="Y2432" s="40" t="s">
        <v>96</v>
      </c>
      <c r="Z2432" s="40">
        <v>660</v>
      </c>
      <c r="AA2432" s="40">
        <v>943.8</v>
      </c>
    </row>
    <row r="2433" spans="17:27" ht="18" customHeight="1" x14ac:dyDescent="0.25">
      <c r="Q2433" s="40" t="s">
        <v>97</v>
      </c>
      <c r="R2433" s="40">
        <v>2023</v>
      </c>
      <c r="S2433" s="40" t="s">
        <v>8</v>
      </c>
      <c r="T2433" s="40" t="s">
        <v>89</v>
      </c>
      <c r="U2433" s="40" t="s">
        <v>90</v>
      </c>
      <c r="V2433" s="40" t="s">
        <v>91</v>
      </c>
      <c r="W2433" s="40" t="s">
        <v>92</v>
      </c>
      <c r="X2433" s="40" t="s">
        <v>93</v>
      </c>
      <c r="Y2433" s="40" t="s">
        <v>96</v>
      </c>
      <c r="Z2433" s="40">
        <v>746</v>
      </c>
      <c r="AA2433" s="40">
        <v>1066.78</v>
      </c>
    </row>
    <row r="2434" spans="17:27" ht="18" customHeight="1" x14ac:dyDescent="0.25">
      <c r="Q2434" s="40" t="s">
        <v>97</v>
      </c>
      <c r="R2434" s="40">
        <v>2023</v>
      </c>
      <c r="S2434" s="40" t="s">
        <v>8</v>
      </c>
      <c r="T2434" s="40" t="s">
        <v>89</v>
      </c>
      <c r="U2434" s="40" t="s">
        <v>90</v>
      </c>
      <c r="V2434" s="40" t="s">
        <v>91</v>
      </c>
      <c r="W2434" s="40" t="s">
        <v>92</v>
      </c>
      <c r="X2434" s="40" t="s">
        <v>93</v>
      </c>
      <c r="Y2434" s="40" t="s">
        <v>96</v>
      </c>
      <c r="Z2434" s="40">
        <v>339</v>
      </c>
      <c r="AA2434" s="40">
        <v>484.77</v>
      </c>
    </row>
    <row r="2435" spans="17:27" ht="18" customHeight="1" x14ac:dyDescent="0.25">
      <c r="Q2435" s="40" t="s">
        <v>88</v>
      </c>
      <c r="R2435" s="40">
        <v>2023</v>
      </c>
      <c r="S2435" s="40" t="s">
        <v>8</v>
      </c>
      <c r="T2435" s="40" t="s">
        <v>89</v>
      </c>
      <c r="U2435" s="40" t="s">
        <v>90</v>
      </c>
      <c r="V2435" s="40" t="s">
        <v>91</v>
      </c>
      <c r="W2435" s="40" t="s">
        <v>92</v>
      </c>
      <c r="X2435" s="40" t="s">
        <v>93</v>
      </c>
      <c r="Y2435" s="40" t="s">
        <v>96</v>
      </c>
      <c r="Z2435" s="40">
        <v>786</v>
      </c>
      <c r="AA2435" s="40">
        <v>526.24</v>
      </c>
    </row>
    <row r="2436" spans="17:27" ht="18" customHeight="1" x14ac:dyDescent="0.25">
      <c r="Q2436" s="40" t="s">
        <v>99</v>
      </c>
      <c r="R2436" s="40">
        <v>2023</v>
      </c>
      <c r="S2436" s="40" t="s">
        <v>8</v>
      </c>
      <c r="T2436" s="40" t="s">
        <v>89</v>
      </c>
      <c r="U2436" s="40" t="s">
        <v>90</v>
      </c>
      <c r="V2436" s="40" t="s">
        <v>91</v>
      </c>
      <c r="W2436" s="40" t="s">
        <v>92</v>
      </c>
      <c r="X2436" s="40" t="s">
        <v>93</v>
      </c>
      <c r="Y2436" s="40" t="s">
        <v>96</v>
      </c>
      <c r="Z2436" s="40">
        <v>337</v>
      </c>
      <c r="AA2436" s="40">
        <v>481.90999999999997</v>
      </c>
    </row>
    <row r="2437" spans="17:27" ht="18" customHeight="1" x14ac:dyDescent="0.25">
      <c r="Q2437" s="40" t="s">
        <v>95</v>
      </c>
      <c r="R2437" s="40">
        <v>2023</v>
      </c>
      <c r="S2437" s="40" t="s">
        <v>8</v>
      </c>
      <c r="T2437" s="40" t="s">
        <v>89</v>
      </c>
      <c r="U2437" s="40" t="s">
        <v>90</v>
      </c>
      <c r="V2437" s="40" t="s">
        <v>91</v>
      </c>
      <c r="W2437" s="40" t="s">
        <v>92</v>
      </c>
      <c r="X2437" s="40" t="s">
        <v>93</v>
      </c>
      <c r="Y2437" s="40" t="s">
        <v>96</v>
      </c>
      <c r="Z2437" s="40">
        <v>335</v>
      </c>
      <c r="AA2437" s="40">
        <v>479.05</v>
      </c>
    </row>
    <row r="2438" spans="17:27" ht="18" customHeight="1" x14ac:dyDescent="0.25">
      <c r="Q2438" s="40" t="s">
        <v>95</v>
      </c>
      <c r="R2438" s="40">
        <v>2023</v>
      </c>
      <c r="S2438" s="40" t="s">
        <v>8</v>
      </c>
      <c r="T2438" s="40" t="s">
        <v>89</v>
      </c>
      <c r="U2438" s="40" t="s">
        <v>90</v>
      </c>
      <c r="V2438" s="40" t="s">
        <v>91</v>
      </c>
      <c r="W2438" s="40" t="s">
        <v>92</v>
      </c>
      <c r="X2438" s="40" t="s">
        <v>93</v>
      </c>
      <c r="Y2438" s="40" t="s">
        <v>96</v>
      </c>
      <c r="Z2438" s="40">
        <v>755</v>
      </c>
      <c r="AA2438" s="40">
        <v>1079.6500000000001</v>
      </c>
    </row>
    <row r="2439" spans="17:27" ht="18" customHeight="1" x14ac:dyDescent="0.25">
      <c r="Q2439" s="40" t="s">
        <v>95</v>
      </c>
      <c r="R2439" s="40">
        <v>2023</v>
      </c>
      <c r="S2439" s="40" t="s">
        <v>3</v>
      </c>
      <c r="T2439" s="40" t="s">
        <v>101</v>
      </c>
      <c r="U2439" s="40" t="s">
        <v>90</v>
      </c>
      <c r="V2439" s="40" t="s">
        <v>91</v>
      </c>
      <c r="W2439" s="40" t="s">
        <v>92</v>
      </c>
      <c r="X2439" s="40" t="s">
        <v>93</v>
      </c>
      <c r="Y2439" s="40" t="s">
        <v>94</v>
      </c>
      <c r="Z2439" s="40">
        <v>212</v>
      </c>
      <c r="AA2439" s="40">
        <v>303.15999999999997</v>
      </c>
    </row>
    <row r="2440" spans="17:27" ht="18" customHeight="1" x14ac:dyDescent="0.25">
      <c r="Q2440" s="40" t="s">
        <v>88</v>
      </c>
      <c r="R2440" s="40">
        <v>2023</v>
      </c>
      <c r="S2440" s="40" t="s">
        <v>3</v>
      </c>
      <c r="T2440" s="40" t="s">
        <v>101</v>
      </c>
      <c r="U2440" s="40" t="s">
        <v>90</v>
      </c>
      <c r="V2440" s="40" t="s">
        <v>91</v>
      </c>
      <c r="W2440" s="40" t="s">
        <v>92</v>
      </c>
      <c r="X2440" s="40" t="s">
        <v>93</v>
      </c>
      <c r="Y2440" s="40" t="s">
        <v>94</v>
      </c>
      <c r="Z2440" s="40">
        <v>182</v>
      </c>
      <c r="AA2440" s="40">
        <v>260.26</v>
      </c>
    </row>
    <row r="2441" spans="17:27" ht="18" customHeight="1" x14ac:dyDescent="0.25">
      <c r="Q2441" s="40" t="s">
        <v>95</v>
      </c>
      <c r="R2441" s="40">
        <v>2023</v>
      </c>
      <c r="S2441" s="40" t="s">
        <v>3</v>
      </c>
      <c r="T2441" s="40" t="s">
        <v>101</v>
      </c>
      <c r="U2441" s="40" t="s">
        <v>90</v>
      </c>
      <c r="V2441" s="40" t="s">
        <v>91</v>
      </c>
      <c r="W2441" s="40" t="s">
        <v>92</v>
      </c>
      <c r="X2441" s="40" t="s">
        <v>93</v>
      </c>
      <c r="Y2441" s="40" t="s">
        <v>94</v>
      </c>
      <c r="Z2441" s="40">
        <v>184</v>
      </c>
      <c r="AA2441" s="40">
        <v>526.24</v>
      </c>
    </row>
    <row r="2442" spans="17:27" ht="18" customHeight="1" x14ac:dyDescent="0.25">
      <c r="Q2442" s="40" t="s">
        <v>95</v>
      </c>
      <c r="R2442" s="40">
        <v>2023</v>
      </c>
      <c r="S2442" s="40" t="s">
        <v>3</v>
      </c>
      <c r="T2442" s="40" t="s">
        <v>101</v>
      </c>
      <c r="U2442" s="40" t="s">
        <v>90</v>
      </c>
      <c r="V2442" s="40" t="s">
        <v>91</v>
      </c>
      <c r="W2442" s="40" t="s">
        <v>92</v>
      </c>
      <c r="X2442" s="40" t="s">
        <v>93</v>
      </c>
      <c r="Y2442" s="40" t="s">
        <v>94</v>
      </c>
      <c r="Z2442" s="40">
        <v>968</v>
      </c>
      <c r="AA2442" s="40">
        <v>1384.24</v>
      </c>
    </row>
    <row r="2443" spans="17:27" ht="18" customHeight="1" x14ac:dyDescent="0.25">
      <c r="Q2443" s="40" t="s">
        <v>99</v>
      </c>
      <c r="R2443" s="40">
        <v>2023</v>
      </c>
      <c r="S2443" s="40" t="s">
        <v>3</v>
      </c>
      <c r="T2443" s="40" t="s">
        <v>101</v>
      </c>
      <c r="U2443" s="40" t="s">
        <v>90</v>
      </c>
      <c r="V2443" s="40" t="s">
        <v>91</v>
      </c>
      <c r="W2443" s="40" t="s">
        <v>92</v>
      </c>
      <c r="X2443" s="40" t="s">
        <v>93</v>
      </c>
      <c r="Y2443" s="40" t="s">
        <v>94</v>
      </c>
      <c r="Z2443" s="40">
        <v>186</v>
      </c>
      <c r="AA2443" s="40">
        <v>265.98</v>
      </c>
    </row>
    <row r="2444" spans="17:27" ht="18" customHeight="1" x14ac:dyDescent="0.25">
      <c r="Q2444" s="40" t="s">
        <v>99</v>
      </c>
      <c r="R2444" s="40">
        <v>2023</v>
      </c>
      <c r="S2444" s="40" t="s">
        <v>3</v>
      </c>
      <c r="T2444" s="40" t="s">
        <v>101</v>
      </c>
      <c r="U2444" s="40" t="s">
        <v>90</v>
      </c>
      <c r="V2444" s="40" t="s">
        <v>91</v>
      </c>
      <c r="W2444" s="40" t="s">
        <v>92</v>
      </c>
      <c r="X2444" s="40" t="s">
        <v>93</v>
      </c>
      <c r="Y2444" s="40" t="s">
        <v>94</v>
      </c>
      <c r="Z2444" s="40">
        <v>213</v>
      </c>
      <c r="AA2444" s="40">
        <v>304.59000000000003</v>
      </c>
    </row>
    <row r="2445" spans="17:27" ht="18" customHeight="1" x14ac:dyDescent="0.25">
      <c r="Q2445" s="40" t="s">
        <v>95</v>
      </c>
      <c r="R2445" s="40">
        <v>2023</v>
      </c>
      <c r="S2445" s="40" t="s">
        <v>3</v>
      </c>
      <c r="T2445" s="40" t="s">
        <v>101</v>
      </c>
      <c r="U2445" s="40" t="s">
        <v>90</v>
      </c>
      <c r="V2445" s="40" t="s">
        <v>91</v>
      </c>
      <c r="W2445" s="40" t="s">
        <v>92</v>
      </c>
      <c r="X2445" s="40" t="s">
        <v>93</v>
      </c>
      <c r="Y2445" s="40" t="s">
        <v>94</v>
      </c>
      <c r="Z2445" s="40">
        <v>183</v>
      </c>
      <c r="AA2445" s="40">
        <v>261.69</v>
      </c>
    </row>
    <row r="2446" spans="17:27" ht="18" customHeight="1" x14ac:dyDescent="0.25">
      <c r="Q2446" s="40" t="s">
        <v>95</v>
      </c>
      <c r="R2446" s="40">
        <v>2023</v>
      </c>
      <c r="S2446" s="40" t="s">
        <v>3</v>
      </c>
      <c r="T2446" s="40" t="s">
        <v>101</v>
      </c>
      <c r="U2446" s="40" t="s">
        <v>90</v>
      </c>
      <c r="V2446" s="40" t="s">
        <v>91</v>
      </c>
      <c r="W2446" s="40" t="s">
        <v>92</v>
      </c>
      <c r="X2446" s="40" t="s">
        <v>93</v>
      </c>
      <c r="Y2446" s="40" t="s">
        <v>94</v>
      </c>
      <c r="Z2446" s="40">
        <v>749</v>
      </c>
      <c r="AA2446" s="40">
        <v>1071.07</v>
      </c>
    </row>
    <row r="2447" spans="17:27" ht="18" customHeight="1" x14ac:dyDescent="0.25">
      <c r="Q2447" s="40" t="s">
        <v>88</v>
      </c>
      <c r="R2447" s="40">
        <v>2023</v>
      </c>
      <c r="S2447" s="40" t="s">
        <v>3</v>
      </c>
      <c r="T2447" s="40" t="s">
        <v>101</v>
      </c>
      <c r="U2447" s="40" t="s">
        <v>90</v>
      </c>
      <c r="V2447" s="40" t="s">
        <v>91</v>
      </c>
      <c r="W2447" s="40" t="s">
        <v>92</v>
      </c>
      <c r="X2447" s="40" t="s">
        <v>93</v>
      </c>
      <c r="Y2447" s="40" t="s">
        <v>94</v>
      </c>
      <c r="Z2447" s="40">
        <v>209</v>
      </c>
      <c r="AA2447" s="40">
        <v>298.87</v>
      </c>
    </row>
    <row r="2448" spans="17:27" ht="18" customHeight="1" x14ac:dyDescent="0.25">
      <c r="Q2448" s="40" t="s">
        <v>95</v>
      </c>
      <c r="R2448" s="40">
        <v>2023</v>
      </c>
      <c r="S2448" s="40" t="s">
        <v>3</v>
      </c>
      <c r="T2448" s="40" t="s">
        <v>101</v>
      </c>
      <c r="U2448" s="40" t="s">
        <v>90</v>
      </c>
      <c r="V2448" s="40" t="s">
        <v>91</v>
      </c>
      <c r="W2448" s="40" t="s">
        <v>92</v>
      </c>
      <c r="X2448" s="40" t="s">
        <v>93</v>
      </c>
      <c r="Y2448" s="40" t="s">
        <v>94</v>
      </c>
      <c r="Z2448" s="40">
        <v>185</v>
      </c>
      <c r="AA2448" s="40">
        <v>264.55</v>
      </c>
    </row>
    <row r="2449" spans="17:27" ht="18" customHeight="1" x14ac:dyDescent="0.25">
      <c r="Q2449" s="40" t="s">
        <v>95</v>
      </c>
      <c r="R2449" s="40">
        <v>2023</v>
      </c>
      <c r="S2449" s="40" t="s">
        <v>7</v>
      </c>
      <c r="T2449" s="40" t="s">
        <v>101</v>
      </c>
      <c r="U2449" s="40" t="s">
        <v>90</v>
      </c>
      <c r="V2449" s="40" t="s">
        <v>91</v>
      </c>
      <c r="W2449" s="40" t="s">
        <v>92</v>
      </c>
      <c r="X2449" s="40" t="s">
        <v>93</v>
      </c>
      <c r="Y2449" s="40" t="s">
        <v>94</v>
      </c>
      <c r="Z2449" s="40">
        <v>188</v>
      </c>
      <c r="AA2449" s="40">
        <v>268.84000000000003</v>
      </c>
    </row>
    <row r="2450" spans="17:27" ht="18" customHeight="1" x14ac:dyDescent="0.25">
      <c r="Q2450" s="40" t="s">
        <v>88</v>
      </c>
      <c r="R2450" s="40">
        <v>2023</v>
      </c>
      <c r="S2450" s="40" t="s">
        <v>7</v>
      </c>
      <c r="T2450" s="40" t="s">
        <v>101</v>
      </c>
      <c r="U2450" s="40" t="s">
        <v>90</v>
      </c>
      <c r="V2450" s="40" t="s">
        <v>91</v>
      </c>
      <c r="W2450" s="40" t="s">
        <v>92</v>
      </c>
      <c r="X2450" s="40" t="s">
        <v>93</v>
      </c>
      <c r="Y2450" s="40" t="s">
        <v>94</v>
      </c>
      <c r="Z2450" s="40">
        <v>164</v>
      </c>
      <c r="AA2450" s="40">
        <v>234.51999999999998</v>
      </c>
    </row>
    <row r="2451" spans="17:27" ht="18" customHeight="1" x14ac:dyDescent="0.25">
      <c r="Q2451" s="40" t="s">
        <v>97</v>
      </c>
      <c r="R2451" s="40">
        <v>2023</v>
      </c>
      <c r="S2451" s="40" t="s">
        <v>7</v>
      </c>
      <c r="T2451" s="40" t="s">
        <v>101</v>
      </c>
      <c r="U2451" s="40" t="s">
        <v>90</v>
      </c>
      <c r="V2451" s="40" t="s">
        <v>91</v>
      </c>
      <c r="W2451" s="40" t="s">
        <v>92</v>
      </c>
      <c r="X2451" s="40" t="s">
        <v>93</v>
      </c>
      <c r="Y2451" s="40" t="s">
        <v>94</v>
      </c>
      <c r="Z2451" s="40">
        <v>190</v>
      </c>
      <c r="AA2451" s="40">
        <v>526.24</v>
      </c>
    </row>
    <row r="2452" spans="17:27" ht="18" customHeight="1" x14ac:dyDescent="0.25">
      <c r="Q2452" s="40" t="s">
        <v>88</v>
      </c>
      <c r="R2452" s="40">
        <v>2023</v>
      </c>
      <c r="S2452" s="40" t="s">
        <v>7</v>
      </c>
      <c r="T2452" s="40" t="s">
        <v>101</v>
      </c>
      <c r="U2452" s="40" t="s">
        <v>90</v>
      </c>
      <c r="V2452" s="40" t="s">
        <v>91</v>
      </c>
      <c r="W2452" s="40" t="s">
        <v>92</v>
      </c>
      <c r="X2452" s="40" t="s">
        <v>93</v>
      </c>
      <c r="Y2452" s="40" t="s">
        <v>94</v>
      </c>
      <c r="Z2452" s="40">
        <v>160</v>
      </c>
      <c r="AA2452" s="40">
        <v>526.24</v>
      </c>
    </row>
    <row r="2453" spans="17:27" ht="18" customHeight="1" x14ac:dyDescent="0.25">
      <c r="Q2453" s="40" t="s">
        <v>95</v>
      </c>
      <c r="R2453" s="40">
        <v>2023</v>
      </c>
      <c r="S2453" s="40" t="s">
        <v>7</v>
      </c>
      <c r="T2453" s="40" t="s">
        <v>101</v>
      </c>
      <c r="U2453" s="40" t="s">
        <v>90</v>
      </c>
      <c r="V2453" s="40" t="s">
        <v>91</v>
      </c>
      <c r="W2453" s="40" t="s">
        <v>92</v>
      </c>
      <c r="X2453" s="40" t="s">
        <v>93</v>
      </c>
      <c r="Y2453" s="40" t="s">
        <v>94</v>
      </c>
      <c r="Z2453" s="40">
        <v>971</v>
      </c>
      <c r="AA2453" s="40">
        <v>1388.53</v>
      </c>
    </row>
    <row r="2454" spans="17:27" ht="18" customHeight="1" x14ac:dyDescent="0.25">
      <c r="Q2454" s="40" t="s">
        <v>88</v>
      </c>
      <c r="R2454" s="40">
        <v>2023</v>
      </c>
      <c r="S2454" s="40" t="s">
        <v>7</v>
      </c>
      <c r="T2454" s="40" t="s">
        <v>101</v>
      </c>
      <c r="U2454" s="40" t="s">
        <v>90</v>
      </c>
      <c r="V2454" s="40" t="s">
        <v>91</v>
      </c>
      <c r="W2454" s="40" t="s">
        <v>92</v>
      </c>
      <c r="X2454" s="40" t="s">
        <v>93</v>
      </c>
      <c r="Y2454" s="40" t="s">
        <v>94</v>
      </c>
      <c r="Z2454" s="40">
        <v>162</v>
      </c>
      <c r="AA2454" s="40">
        <v>231.66</v>
      </c>
    </row>
    <row r="2455" spans="17:27" ht="18" customHeight="1" x14ac:dyDescent="0.25">
      <c r="Q2455" s="40" t="s">
        <v>88</v>
      </c>
      <c r="R2455" s="40">
        <v>2023</v>
      </c>
      <c r="S2455" s="40" t="s">
        <v>7</v>
      </c>
      <c r="T2455" s="40" t="s">
        <v>101</v>
      </c>
      <c r="U2455" s="40" t="s">
        <v>90</v>
      </c>
      <c r="V2455" s="40" t="s">
        <v>91</v>
      </c>
      <c r="W2455" s="40" t="s">
        <v>92</v>
      </c>
      <c r="X2455" s="40" t="s">
        <v>93</v>
      </c>
      <c r="Y2455" s="40" t="s">
        <v>94</v>
      </c>
      <c r="Z2455" s="40">
        <v>189</v>
      </c>
      <c r="AA2455" s="40">
        <v>270.27</v>
      </c>
    </row>
    <row r="2456" spans="17:27" ht="18" customHeight="1" x14ac:dyDescent="0.25">
      <c r="Q2456" s="40" t="s">
        <v>95</v>
      </c>
      <c r="R2456" s="40">
        <v>2023</v>
      </c>
      <c r="S2456" s="40" t="s">
        <v>7</v>
      </c>
      <c r="T2456" s="40" t="s">
        <v>101</v>
      </c>
      <c r="U2456" s="40" t="s">
        <v>90</v>
      </c>
      <c r="V2456" s="40" t="s">
        <v>91</v>
      </c>
      <c r="W2456" s="40" t="s">
        <v>92</v>
      </c>
      <c r="X2456" s="40" t="s">
        <v>93</v>
      </c>
      <c r="Y2456" s="40" t="s">
        <v>94</v>
      </c>
      <c r="Z2456" s="40">
        <v>165</v>
      </c>
      <c r="AA2456" s="40">
        <v>235.95</v>
      </c>
    </row>
    <row r="2457" spans="17:27" ht="18" customHeight="1" x14ac:dyDescent="0.25">
      <c r="Q2457" s="40" t="s">
        <v>88</v>
      </c>
      <c r="R2457" s="40">
        <v>2023</v>
      </c>
      <c r="S2457" s="40" t="s">
        <v>7</v>
      </c>
      <c r="T2457" s="40" t="s">
        <v>101</v>
      </c>
      <c r="U2457" s="40" t="s">
        <v>90</v>
      </c>
      <c r="V2457" s="40" t="s">
        <v>91</v>
      </c>
      <c r="W2457" s="40" t="s">
        <v>92</v>
      </c>
      <c r="X2457" s="40" t="s">
        <v>93</v>
      </c>
      <c r="Y2457" s="40" t="s">
        <v>94</v>
      </c>
      <c r="Z2457" s="40">
        <v>753</v>
      </c>
      <c r="AA2457" s="40">
        <v>1076.79</v>
      </c>
    </row>
    <row r="2458" spans="17:27" ht="18" customHeight="1" x14ac:dyDescent="0.25">
      <c r="Q2458" s="40" t="s">
        <v>97</v>
      </c>
      <c r="R2458" s="40">
        <v>2023</v>
      </c>
      <c r="S2458" s="40" t="s">
        <v>7</v>
      </c>
      <c r="T2458" s="40" t="s">
        <v>101</v>
      </c>
      <c r="U2458" s="40" t="s">
        <v>90</v>
      </c>
      <c r="V2458" s="40" t="s">
        <v>91</v>
      </c>
      <c r="W2458" s="40" t="s">
        <v>92</v>
      </c>
      <c r="X2458" s="40" t="s">
        <v>93</v>
      </c>
      <c r="Y2458" s="40" t="s">
        <v>94</v>
      </c>
      <c r="Z2458" s="40">
        <v>839</v>
      </c>
      <c r="AA2458" s="40">
        <v>1199.77</v>
      </c>
    </row>
    <row r="2459" spans="17:27" ht="18" customHeight="1" x14ac:dyDescent="0.25">
      <c r="Q2459" s="40" t="s">
        <v>88</v>
      </c>
      <c r="R2459" s="40">
        <v>2023</v>
      </c>
      <c r="S2459" s="40" t="s">
        <v>7</v>
      </c>
      <c r="T2459" s="40" t="s">
        <v>101</v>
      </c>
      <c r="U2459" s="40" t="s">
        <v>90</v>
      </c>
      <c r="V2459" s="40" t="s">
        <v>91</v>
      </c>
      <c r="W2459" s="40" t="s">
        <v>92</v>
      </c>
      <c r="X2459" s="40" t="s">
        <v>93</v>
      </c>
      <c r="Y2459" s="40" t="s">
        <v>94</v>
      </c>
      <c r="Z2459" s="40">
        <v>191</v>
      </c>
      <c r="AA2459" s="40">
        <v>273.13</v>
      </c>
    </row>
    <row r="2460" spans="17:27" ht="18" customHeight="1" x14ac:dyDescent="0.25">
      <c r="Q2460" s="40" t="s">
        <v>95</v>
      </c>
      <c r="R2460" s="40">
        <v>2023</v>
      </c>
      <c r="S2460" s="40" t="s">
        <v>7</v>
      </c>
      <c r="T2460" s="40" t="s">
        <v>101</v>
      </c>
      <c r="U2460" s="40" t="s">
        <v>90</v>
      </c>
      <c r="V2460" s="40" t="s">
        <v>91</v>
      </c>
      <c r="W2460" s="40" t="s">
        <v>92</v>
      </c>
      <c r="X2460" s="40" t="s">
        <v>93</v>
      </c>
      <c r="Y2460" s="40" t="s">
        <v>94</v>
      </c>
      <c r="Z2460" s="40">
        <v>161</v>
      </c>
      <c r="AA2460" s="40">
        <v>230.23000000000002</v>
      </c>
    </row>
    <row r="2461" spans="17:27" ht="18" customHeight="1" x14ac:dyDescent="0.25">
      <c r="Q2461" s="40" t="s">
        <v>88</v>
      </c>
      <c r="R2461" s="40">
        <v>2023</v>
      </c>
      <c r="S2461" s="40" t="s">
        <v>11</v>
      </c>
      <c r="T2461" s="40" t="s">
        <v>101</v>
      </c>
      <c r="U2461" s="40" t="s">
        <v>90</v>
      </c>
      <c r="V2461" s="40" t="s">
        <v>91</v>
      </c>
      <c r="W2461" s="40" t="s">
        <v>92</v>
      </c>
      <c r="X2461" s="40" t="s">
        <v>93</v>
      </c>
      <c r="Y2461" s="40" t="s">
        <v>94</v>
      </c>
      <c r="Z2461" s="40">
        <v>170</v>
      </c>
      <c r="AA2461" s="40">
        <v>243.1</v>
      </c>
    </row>
    <row r="2462" spans="17:27" ht="18" customHeight="1" x14ac:dyDescent="0.25">
      <c r="Q2462" s="40" t="s">
        <v>88</v>
      </c>
      <c r="R2462" s="40">
        <v>2023</v>
      </c>
      <c r="S2462" s="40" t="s">
        <v>11</v>
      </c>
      <c r="T2462" s="40" t="s">
        <v>101</v>
      </c>
      <c r="U2462" s="40" t="s">
        <v>90</v>
      </c>
      <c r="V2462" s="40" t="s">
        <v>91</v>
      </c>
      <c r="W2462" s="40" t="s">
        <v>92</v>
      </c>
      <c r="X2462" s="40" t="s">
        <v>93</v>
      </c>
      <c r="Y2462" s="40" t="s">
        <v>94</v>
      </c>
      <c r="Z2462" s="40">
        <v>140</v>
      </c>
      <c r="AA2462" s="40">
        <v>200.2</v>
      </c>
    </row>
    <row r="2463" spans="17:27" ht="18" customHeight="1" x14ac:dyDescent="0.25">
      <c r="Q2463" s="40" t="s">
        <v>88</v>
      </c>
      <c r="R2463" s="40">
        <v>2023</v>
      </c>
      <c r="S2463" s="40" t="s">
        <v>11</v>
      </c>
      <c r="T2463" s="40" t="s">
        <v>101</v>
      </c>
      <c r="U2463" s="40" t="s">
        <v>90</v>
      </c>
      <c r="V2463" s="40" t="s">
        <v>91</v>
      </c>
      <c r="W2463" s="40" t="s">
        <v>92</v>
      </c>
      <c r="X2463" s="40" t="s">
        <v>93</v>
      </c>
      <c r="Y2463" s="40" t="s">
        <v>94</v>
      </c>
      <c r="Z2463" s="40">
        <v>166</v>
      </c>
      <c r="AA2463" s="40">
        <v>526.24</v>
      </c>
    </row>
    <row r="2464" spans="17:27" ht="18" customHeight="1" x14ac:dyDescent="0.25">
      <c r="Q2464" s="40" t="s">
        <v>88</v>
      </c>
      <c r="R2464" s="40">
        <v>2023</v>
      </c>
      <c r="S2464" s="40" t="s">
        <v>11</v>
      </c>
      <c r="T2464" s="40" t="s">
        <v>101</v>
      </c>
      <c r="U2464" s="40" t="s">
        <v>90</v>
      </c>
      <c r="V2464" s="40" t="s">
        <v>91</v>
      </c>
      <c r="W2464" s="40" t="s">
        <v>92</v>
      </c>
      <c r="X2464" s="40" t="s">
        <v>93</v>
      </c>
      <c r="Y2464" s="40" t="s">
        <v>94</v>
      </c>
      <c r="Z2464" s="40">
        <v>142</v>
      </c>
      <c r="AA2464" s="40">
        <v>526.24</v>
      </c>
    </row>
    <row r="2465" spans="17:27" ht="18" customHeight="1" x14ac:dyDescent="0.25">
      <c r="Q2465" s="40" t="s">
        <v>95</v>
      </c>
      <c r="R2465" s="40">
        <v>2023</v>
      </c>
      <c r="S2465" s="40" t="s">
        <v>11</v>
      </c>
      <c r="T2465" s="40" t="s">
        <v>101</v>
      </c>
      <c r="U2465" s="40" t="s">
        <v>90</v>
      </c>
      <c r="V2465" s="40" t="s">
        <v>91</v>
      </c>
      <c r="W2465" s="40" t="s">
        <v>92</v>
      </c>
      <c r="X2465" s="40" t="s">
        <v>93</v>
      </c>
      <c r="Y2465" s="40" t="s">
        <v>94</v>
      </c>
      <c r="Z2465" s="40">
        <v>975</v>
      </c>
      <c r="AA2465" s="40">
        <v>1394.25</v>
      </c>
    </row>
    <row r="2466" spans="17:27" ht="18" customHeight="1" x14ac:dyDescent="0.25">
      <c r="Q2466" s="40" t="s">
        <v>95</v>
      </c>
      <c r="R2466" s="40">
        <v>2023</v>
      </c>
      <c r="S2466" s="40" t="s">
        <v>11</v>
      </c>
      <c r="T2466" s="40" t="s">
        <v>101</v>
      </c>
      <c r="U2466" s="40" t="s">
        <v>90</v>
      </c>
      <c r="V2466" s="40" t="s">
        <v>91</v>
      </c>
      <c r="W2466" s="40" t="s">
        <v>92</v>
      </c>
      <c r="X2466" s="40" t="s">
        <v>93</v>
      </c>
      <c r="Y2466" s="40" t="s">
        <v>94</v>
      </c>
      <c r="Z2466" s="40">
        <v>141</v>
      </c>
      <c r="AA2466" s="40">
        <v>201.63</v>
      </c>
    </row>
    <row r="2467" spans="17:27" ht="18" customHeight="1" x14ac:dyDescent="0.25">
      <c r="Q2467" s="40" t="s">
        <v>88</v>
      </c>
      <c r="R2467" s="40">
        <v>2023</v>
      </c>
      <c r="S2467" s="40" t="s">
        <v>11</v>
      </c>
      <c r="T2467" s="40" t="s">
        <v>101</v>
      </c>
      <c r="U2467" s="40" t="s">
        <v>90</v>
      </c>
      <c r="V2467" s="40" t="s">
        <v>91</v>
      </c>
      <c r="W2467" s="40" t="s">
        <v>92</v>
      </c>
      <c r="X2467" s="40" t="s">
        <v>93</v>
      </c>
      <c r="Y2467" s="40" t="s">
        <v>94</v>
      </c>
      <c r="Z2467" s="40">
        <v>756</v>
      </c>
      <c r="AA2467" s="40">
        <v>1081.08</v>
      </c>
    </row>
    <row r="2468" spans="17:27" ht="18" customHeight="1" x14ac:dyDescent="0.25">
      <c r="Q2468" s="40" t="s">
        <v>88</v>
      </c>
      <c r="R2468" s="40">
        <v>2023</v>
      </c>
      <c r="S2468" s="40" t="s">
        <v>11</v>
      </c>
      <c r="T2468" s="40" t="s">
        <v>101</v>
      </c>
      <c r="U2468" s="40" t="s">
        <v>90</v>
      </c>
      <c r="V2468" s="40" t="s">
        <v>91</v>
      </c>
      <c r="W2468" s="40" t="s">
        <v>92</v>
      </c>
      <c r="X2468" s="40" t="s">
        <v>93</v>
      </c>
      <c r="Y2468" s="40" t="s">
        <v>94</v>
      </c>
      <c r="Z2468" s="40">
        <v>843</v>
      </c>
      <c r="AA2468" s="40">
        <v>1205.49</v>
      </c>
    </row>
    <row r="2469" spans="17:27" ht="18" customHeight="1" x14ac:dyDescent="0.25">
      <c r="Q2469" s="40" t="s">
        <v>88</v>
      </c>
      <c r="R2469" s="40">
        <v>2023</v>
      </c>
      <c r="S2469" s="40" t="s">
        <v>11</v>
      </c>
      <c r="T2469" s="40" t="s">
        <v>101</v>
      </c>
      <c r="U2469" s="40" t="s">
        <v>90</v>
      </c>
      <c r="V2469" s="40" t="s">
        <v>91</v>
      </c>
      <c r="W2469" s="40" t="s">
        <v>92</v>
      </c>
      <c r="X2469" s="40" t="s">
        <v>93</v>
      </c>
      <c r="Y2469" s="40" t="s">
        <v>94</v>
      </c>
      <c r="Z2469" s="40">
        <v>167</v>
      </c>
      <c r="AA2469" s="40">
        <v>238.81</v>
      </c>
    </row>
    <row r="2470" spans="17:27" ht="18" customHeight="1" x14ac:dyDescent="0.25">
      <c r="Q2470" s="40" t="s">
        <v>88</v>
      </c>
      <c r="R2470" s="40">
        <v>2023</v>
      </c>
      <c r="S2470" s="40" t="s">
        <v>11</v>
      </c>
      <c r="T2470" s="40" t="s">
        <v>101</v>
      </c>
      <c r="U2470" s="40" t="s">
        <v>90</v>
      </c>
      <c r="V2470" s="40" t="s">
        <v>91</v>
      </c>
      <c r="W2470" s="40" t="s">
        <v>92</v>
      </c>
      <c r="X2470" s="40" t="s">
        <v>93</v>
      </c>
      <c r="Y2470" s="40" t="s">
        <v>94</v>
      </c>
      <c r="Z2470" s="40">
        <v>143</v>
      </c>
      <c r="AA2470" s="40">
        <v>204.49</v>
      </c>
    </row>
    <row r="2471" spans="17:27" ht="18" customHeight="1" x14ac:dyDescent="0.25">
      <c r="Q2471" s="40" t="s">
        <v>95</v>
      </c>
      <c r="R2471" s="40">
        <v>2023</v>
      </c>
      <c r="S2471" s="40" t="s">
        <v>1</v>
      </c>
      <c r="T2471" s="40" t="s">
        <v>101</v>
      </c>
      <c r="U2471" s="40" t="s">
        <v>90</v>
      </c>
      <c r="V2471" s="40" t="s">
        <v>91</v>
      </c>
      <c r="W2471" s="40" t="s">
        <v>92</v>
      </c>
      <c r="X2471" s="40" t="s">
        <v>93</v>
      </c>
      <c r="Y2471" s="40" t="s">
        <v>96</v>
      </c>
      <c r="Z2471" s="40">
        <v>272</v>
      </c>
      <c r="AA2471" s="40">
        <v>388.96</v>
      </c>
    </row>
    <row r="2472" spans="17:27" ht="18" customHeight="1" x14ac:dyDescent="0.25">
      <c r="Q2472" s="40" t="s">
        <v>95</v>
      </c>
      <c r="R2472" s="40">
        <v>2023</v>
      </c>
      <c r="S2472" s="40" t="s">
        <v>1</v>
      </c>
      <c r="T2472" s="40" t="s">
        <v>101</v>
      </c>
      <c r="U2472" s="40" t="s">
        <v>90</v>
      </c>
      <c r="V2472" s="40" t="s">
        <v>91</v>
      </c>
      <c r="W2472" s="40" t="s">
        <v>92</v>
      </c>
      <c r="X2472" s="40" t="s">
        <v>93</v>
      </c>
      <c r="Y2472" s="40" t="s">
        <v>96</v>
      </c>
      <c r="Z2472" s="40">
        <v>266</v>
      </c>
      <c r="AA2472" s="40">
        <v>380.38</v>
      </c>
    </row>
    <row r="2473" spans="17:27" ht="18" customHeight="1" x14ac:dyDescent="0.25">
      <c r="Q2473" s="40" t="s">
        <v>88</v>
      </c>
      <c r="R2473" s="40">
        <v>2023</v>
      </c>
      <c r="S2473" s="40" t="s">
        <v>1</v>
      </c>
      <c r="T2473" s="40" t="s">
        <v>101</v>
      </c>
      <c r="U2473" s="40" t="s">
        <v>90</v>
      </c>
      <c r="V2473" s="40" t="s">
        <v>91</v>
      </c>
      <c r="W2473" s="40" t="s">
        <v>92</v>
      </c>
      <c r="X2473" s="40" t="s">
        <v>93</v>
      </c>
      <c r="Y2473" s="40" t="s">
        <v>94</v>
      </c>
      <c r="Z2473" s="40">
        <v>224</v>
      </c>
      <c r="AA2473" s="40">
        <v>320.32</v>
      </c>
    </row>
    <row r="2474" spans="17:27" ht="18" customHeight="1" x14ac:dyDescent="0.25">
      <c r="Q2474" s="40" t="s">
        <v>88</v>
      </c>
      <c r="R2474" s="40">
        <v>2023</v>
      </c>
      <c r="S2474" s="40" t="s">
        <v>1</v>
      </c>
      <c r="T2474" s="40" t="s">
        <v>101</v>
      </c>
      <c r="U2474" s="40" t="s">
        <v>90</v>
      </c>
      <c r="V2474" s="40" t="s">
        <v>91</v>
      </c>
      <c r="W2474" s="40" t="s">
        <v>92</v>
      </c>
      <c r="X2474" s="40" t="s">
        <v>93</v>
      </c>
      <c r="Y2474" s="40" t="s">
        <v>94</v>
      </c>
      <c r="Z2474" s="40">
        <v>194</v>
      </c>
      <c r="AA2474" s="40">
        <v>277.42</v>
      </c>
    </row>
    <row r="2475" spans="17:27" ht="18" customHeight="1" x14ac:dyDescent="0.25">
      <c r="Q2475" s="40" t="s">
        <v>97</v>
      </c>
      <c r="R2475" s="40">
        <v>2023</v>
      </c>
      <c r="S2475" s="40" t="s">
        <v>1</v>
      </c>
      <c r="T2475" s="40" t="s">
        <v>101</v>
      </c>
      <c r="U2475" s="40" t="s">
        <v>90</v>
      </c>
      <c r="V2475" s="40" t="s">
        <v>91</v>
      </c>
      <c r="W2475" s="40" t="s">
        <v>92</v>
      </c>
      <c r="X2475" s="40" t="s">
        <v>93</v>
      </c>
      <c r="Y2475" s="40" t="s">
        <v>94</v>
      </c>
      <c r="Z2475" s="40">
        <v>268</v>
      </c>
      <c r="AA2475" s="40">
        <v>383.24</v>
      </c>
    </row>
    <row r="2476" spans="17:27" ht="18" customHeight="1" x14ac:dyDescent="0.25">
      <c r="Q2476" s="40" t="s">
        <v>97</v>
      </c>
      <c r="R2476" s="40">
        <v>2023</v>
      </c>
      <c r="S2476" s="40" t="s">
        <v>1</v>
      </c>
      <c r="T2476" s="40" t="s">
        <v>101</v>
      </c>
      <c r="U2476" s="40" t="s">
        <v>90</v>
      </c>
      <c r="V2476" s="40" t="s">
        <v>91</v>
      </c>
      <c r="W2476" s="40" t="s">
        <v>92</v>
      </c>
      <c r="X2476" s="40" t="s">
        <v>93</v>
      </c>
      <c r="Y2476" s="40" t="s">
        <v>94</v>
      </c>
      <c r="Z2476" s="40">
        <v>220</v>
      </c>
      <c r="AA2476" s="40">
        <v>526.24</v>
      </c>
    </row>
    <row r="2477" spans="17:27" ht="18" customHeight="1" x14ac:dyDescent="0.25">
      <c r="Q2477" s="40" t="s">
        <v>97</v>
      </c>
      <c r="R2477" s="40">
        <v>2023</v>
      </c>
      <c r="S2477" s="40" t="s">
        <v>1</v>
      </c>
      <c r="T2477" s="40" t="s">
        <v>101</v>
      </c>
      <c r="U2477" s="40" t="s">
        <v>90</v>
      </c>
      <c r="V2477" s="40" t="s">
        <v>91</v>
      </c>
      <c r="W2477" s="40" t="s">
        <v>92</v>
      </c>
      <c r="X2477" s="40" t="s">
        <v>93</v>
      </c>
      <c r="Y2477" s="40" t="s">
        <v>94</v>
      </c>
      <c r="Z2477" s="40">
        <v>196</v>
      </c>
      <c r="AA2477" s="40">
        <v>526.24</v>
      </c>
    </row>
    <row r="2478" spans="17:27" ht="18" customHeight="1" x14ac:dyDescent="0.25">
      <c r="Q2478" s="40" t="s">
        <v>99</v>
      </c>
      <c r="R2478" s="40">
        <v>2023</v>
      </c>
      <c r="S2478" s="40" t="s">
        <v>1</v>
      </c>
      <c r="T2478" s="40" t="s">
        <v>101</v>
      </c>
      <c r="U2478" s="40" t="s">
        <v>90</v>
      </c>
      <c r="V2478" s="40" t="s">
        <v>91</v>
      </c>
      <c r="W2478" s="40" t="s">
        <v>92</v>
      </c>
      <c r="X2478" s="40" t="s">
        <v>93</v>
      </c>
      <c r="Y2478" s="40" t="s">
        <v>94</v>
      </c>
      <c r="Z2478" s="40">
        <v>966</v>
      </c>
      <c r="AA2478" s="40">
        <v>1381.38</v>
      </c>
    </row>
    <row r="2479" spans="17:27" ht="18" customHeight="1" x14ac:dyDescent="0.25">
      <c r="Q2479" s="40" t="s">
        <v>88</v>
      </c>
      <c r="R2479" s="40">
        <v>2023</v>
      </c>
      <c r="S2479" s="40" t="s">
        <v>1</v>
      </c>
      <c r="T2479" s="40" t="s">
        <v>101</v>
      </c>
      <c r="U2479" s="40" t="s">
        <v>90</v>
      </c>
      <c r="V2479" s="40" t="s">
        <v>91</v>
      </c>
      <c r="W2479" s="40" t="s">
        <v>92</v>
      </c>
      <c r="X2479" s="40" t="s">
        <v>93</v>
      </c>
      <c r="Y2479" s="40" t="s">
        <v>94</v>
      </c>
      <c r="Z2479" s="40">
        <v>1019</v>
      </c>
      <c r="AA2479" s="40">
        <v>1457.17</v>
      </c>
    </row>
    <row r="2480" spans="17:27" ht="18" customHeight="1" x14ac:dyDescent="0.25">
      <c r="Q2480" s="40" t="s">
        <v>88</v>
      </c>
      <c r="R2480" s="40">
        <v>2023</v>
      </c>
      <c r="S2480" s="40" t="s">
        <v>1</v>
      </c>
      <c r="T2480" s="40" t="s">
        <v>101</v>
      </c>
      <c r="U2480" s="40" t="s">
        <v>90</v>
      </c>
      <c r="V2480" s="40" t="s">
        <v>91</v>
      </c>
      <c r="W2480" s="40" t="s">
        <v>92</v>
      </c>
      <c r="X2480" s="40" t="s">
        <v>93</v>
      </c>
      <c r="Y2480" s="40" t="s">
        <v>94</v>
      </c>
      <c r="Z2480" s="40">
        <v>192</v>
      </c>
      <c r="AA2480" s="40">
        <v>274.56</v>
      </c>
    </row>
    <row r="2481" spans="17:27" ht="18" customHeight="1" x14ac:dyDescent="0.25">
      <c r="Q2481" s="40" t="s">
        <v>88</v>
      </c>
      <c r="R2481" s="40">
        <v>2023</v>
      </c>
      <c r="S2481" s="40" t="s">
        <v>1</v>
      </c>
      <c r="T2481" s="40" t="s">
        <v>101</v>
      </c>
      <c r="U2481" s="40" t="s">
        <v>90</v>
      </c>
      <c r="V2481" s="40" t="s">
        <v>91</v>
      </c>
      <c r="W2481" s="40" t="s">
        <v>92</v>
      </c>
      <c r="X2481" s="40" t="s">
        <v>93</v>
      </c>
      <c r="Y2481" s="40" t="s">
        <v>94</v>
      </c>
      <c r="Z2481" s="40">
        <v>219</v>
      </c>
      <c r="AA2481" s="40">
        <v>313.17</v>
      </c>
    </row>
    <row r="2482" spans="17:27" ht="18" customHeight="1" x14ac:dyDescent="0.25">
      <c r="Q2482" s="40" t="s">
        <v>99</v>
      </c>
      <c r="R2482" s="40">
        <v>2023</v>
      </c>
      <c r="S2482" s="40" t="s">
        <v>1</v>
      </c>
      <c r="T2482" s="40" t="s">
        <v>101</v>
      </c>
      <c r="U2482" s="40" t="s">
        <v>90</v>
      </c>
      <c r="V2482" s="40" t="s">
        <v>91</v>
      </c>
      <c r="W2482" s="40" t="s">
        <v>92</v>
      </c>
      <c r="X2482" s="40" t="s">
        <v>93</v>
      </c>
      <c r="Y2482" s="40" t="s">
        <v>94</v>
      </c>
      <c r="Z2482" s="40">
        <v>195</v>
      </c>
      <c r="AA2482" s="40">
        <v>278.85000000000002</v>
      </c>
    </row>
    <row r="2483" spans="17:27" ht="18" customHeight="1" x14ac:dyDescent="0.25">
      <c r="Q2483" s="40" t="s">
        <v>88</v>
      </c>
      <c r="R2483" s="40">
        <v>2023</v>
      </c>
      <c r="S2483" s="40" t="s">
        <v>1</v>
      </c>
      <c r="T2483" s="40" t="s">
        <v>101</v>
      </c>
      <c r="U2483" s="40" t="s">
        <v>90</v>
      </c>
      <c r="V2483" s="40" t="s">
        <v>91</v>
      </c>
      <c r="W2483" s="40" t="s">
        <v>92</v>
      </c>
      <c r="X2483" s="40" t="s">
        <v>93</v>
      </c>
      <c r="Y2483" s="40" t="s">
        <v>94</v>
      </c>
      <c r="Z2483" s="40">
        <v>271</v>
      </c>
      <c r="AA2483" s="40">
        <v>387.53</v>
      </c>
    </row>
    <row r="2484" spans="17:27" ht="18" customHeight="1" x14ac:dyDescent="0.25">
      <c r="Q2484" s="40" t="s">
        <v>97</v>
      </c>
      <c r="R2484" s="40">
        <v>2023</v>
      </c>
      <c r="S2484" s="40" t="s">
        <v>1</v>
      </c>
      <c r="T2484" s="40" t="s">
        <v>101</v>
      </c>
      <c r="U2484" s="40" t="s">
        <v>90</v>
      </c>
      <c r="V2484" s="40" t="s">
        <v>91</v>
      </c>
      <c r="W2484" s="40" t="s">
        <v>92</v>
      </c>
      <c r="X2484" s="40" t="s">
        <v>93</v>
      </c>
      <c r="Y2484" s="40" t="s">
        <v>94</v>
      </c>
      <c r="Z2484" s="40">
        <v>747</v>
      </c>
      <c r="AA2484" s="40">
        <v>1068.21</v>
      </c>
    </row>
    <row r="2485" spans="17:27" ht="18" customHeight="1" x14ac:dyDescent="0.25">
      <c r="Q2485" s="40" t="s">
        <v>97</v>
      </c>
      <c r="R2485" s="40">
        <v>2023</v>
      </c>
      <c r="S2485" s="40" t="s">
        <v>1</v>
      </c>
      <c r="T2485" s="40" t="s">
        <v>101</v>
      </c>
      <c r="U2485" s="40" t="s">
        <v>90</v>
      </c>
      <c r="V2485" s="40" t="s">
        <v>91</v>
      </c>
      <c r="W2485" s="40" t="s">
        <v>92</v>
      </c>
      <c r="X2485" s="40" t="s">
        <v>93</v>
      </c>
      <c r="Y2485" s="40" t="s">
        <v>94</v>
      </c>
      <c r="Z2485" s="40">
        <v>834</v>
      </c>
      <c r="AA2485" s="40">
        <v>1192.6199999999999</v>
      </c>
    </row>
    <row r="2486" spans="17:27" ht="18" customHeight="1" x14ac:dyDescent="0.25">
      <c r="Q2486" s="40" t="s">
        <v>88</v>
      </c>
      <c r="R2486" s="40">
        <v>2023</v>
      </c>
      <c r="S2486" s="40" t="s">
        <v>1</v>
      </c>
      <c r="T2486" s="40" t="s">
        <v>101</v>
      </c>
      <c r="U2486" s="40" t="s">
        <v>90</v>
      </c>
      <c r="V2486" s="40" t="s">
        <v>91</v>
      </c>
      <c r="W2486" s="40" t="s">
        <v>92</v>
      </c>
      <c r="X2486" s="40" t="s">
        <v>93</v>
      </c>
      <c r="Y2486" s="40" t="s">
        <v>96</v>
      </c>
      <c r="Z2486" s="40">
        <v>269</v>
      </c>
      <c r="AA2486" s="40">
        <v>384.67</v>
      </c>
    </row>
    <row r="2487" spans="17:27" ht="18" customHeight="1" x14ac:dyDescent="0.25">
      <c r="Q2487" s="40" t="s">
        <v>88</v>
      </c>
      <c r="R2487" s="40">
        <v>2023</v>
      </c>
      <c r="S2487" s="40" t="s">
        <v>1</v>
      </c>
      <c r="T2487" s="40" t="s">
        <v>101</v>
      </c>
      <c r="U2487" s="40" t="s">
        <v>90</v>
      </c>
      <c r="V2487" s="40" t="s">
        <v>91</v>
      </c>
      <c r="W2487" s="40" t="s">
        <v>92</v>
      </c>
      <c r="X2487" s="40" t="s">
        <v>93</v>
      </c>
      <c r="Y2487" s="40" t="s">
        <v>94</v>
      </c>
      <c r="Z2487" s="40">
        <v>221</v>
      </c>
      <c r="AA2487" s="40">
        <v>316.02999999999997</v>
      </c>
    </row>
    <row r="2488" spans="17:27" ht="18" customHeight="1" x14ac:dyDescent="0.25">
      <c r="Q2488" s="40" t="s">
        <v>97</v>
      </c>
      <c r="R2488" s="40">
        <v>2023</v>
      </c>
      <c r="S2488" s="40" t="s">
        <v>1</v>
      </c>
      <c r="T2488" s="40" t="s">
        <v>101</v>
      </c>
      <c r="U2488" s="40" t="s">
        <v>90</v>
      </c>
      <c r="V2488" s="40" t="s">
        <v>91</v>
      </c>
      <c r="W2488" s="40" t="s">
        <v>92</v>
      </c>
      <c r="X2488" s="40" t="s">
        <v>93</v>
      </c>
      <c r="Y2488" s="40" t="s">
        <v>94</v>
      </c>
      <c r="Z2488" s="40">
        <v>149</v>
      </c>
      <c r="AA2488" s="40">
        <v>213.07</v>
      </c>
    </row>
    <row r="2489" spans="17:27" ht="18" customHeight="1" x14ac:dyDescent="0.25">
      <c r="Q2489" s="40" t="s">
        <v>88</v>
      </c>
      <c r="R2489" s="40">
        <v>2023</v>
      </c>
      <c r="S2489" s="40" t="s">
        <v>1</v>
      </c>
      <c r="T2489" s="40" t="s">
        <v>101</v>
      </c>
      <c r="U2489" s="40" t="s">
        <v>90</v>
      </c>
      <c r="V2489" s="40" t="s">
        <v>91</v>
      </c>
      <c r="W2489" s="40" t="s">
        <v>92</v>
      </c>
      <c r="X2489" s="40" t="s">
        <v>93</v>
      </c>
      <c r="Y2489" s="40" t="s">
        <v>94</v>
      </c>
      <c r="Z2489" s="40">
        <v>197</v>
      </c>
      <c r="AA2489" s="40">
        <v>281.70999999999998</v>
      </c>
    </row>
    <row r="2490" spans="17:27" ht="18" customHeight="1" x14ac:dyDescent="0.25">
      <c r="Q2490" s="40" t="s">
        <v>97</v>
      </c>
      <c r="R2490" s="40">
        <v>2023</v>
      </c>
      <c r="S2490" s="40" t="s">
        <v>0</v>
      </c>
      <c r="T2490" s="40" t="s">
        <v>101</v>
      </c>
      <c r="U2490" s="40" t="s">
        <v>90</v>
      </c>
      <c r="V2490" s="40" t="s">
        <v>91</v>
      </c>
      <c r="W2490" s="40" t="s">
        <v>92</v>
      </c>
      <c r="X2490" s="40" t="s">
        <v>93</v>
      </c>
      <c r="Y2490" s="40" t="s">
        <v>96</v>
      </c>
      <c r="Z2490" s="40">
        <v>284</v>
      </c>
      <c r="AA2490" s="40">
        <v>406.12</v>
      </c>
    </row>
    <row r="2491" spans="17:27" ht="18" customHeight="1" x14ac:dyDescent="0.25">
      <c r="Q2491" s="40" t="s">
        <v>95</v>
      </c>
      <c r="R2491" s="40">
        <v>2023</v>
      </c>
      <c r="S2491" s="40" t="s">
        <v>0</v>
      </c>
      <c r="T2491" s="40" t="s">
        <v>101</v>
      </c>
      <c r="U2491" s="40" t="s">
        <v>90</v>
      </c>
      <c r="V2491" s="40" t="s">
        <v>91</v>
      </c>
      <c r="W2491" s="40" t="s">
        <v>92</v>
      </c>
      <c r="X2491" s="40" t="s">
        <v>93</v>
      </c>
      <c r="Y2491" s="40" t="s">
        <v>96</v>
      </c>
      <c r="Z2491" s="40">
        <v>278</v>
      </c>
      <c r="AA2491" s="40">
        <v>397.53999999999996</v>
      </c>
    </row>
    <row r="2492" spans="17:27" ht="18" customHeight="1" x14ac:dyDescent="0.25">
      <c r="Q2492" s="40" t="s">
        <v>97</v>
      </c>
      <c r="R2492" s="40">
        <v>2023</v>
      </c>
      <c r="S2492" s="40" t="s">
        <v>0</v>
      </c>
      <c r="T2492" s="40" t="s">
        <v>101</v>
      </c>
      <c r="U2492" s="40" t="s">
        <v>90</v>
      </c>
      <c r="V2492" s="40" t="s">
        <v>91</v>
      </c>
      <c r="W2492" s="40" t="s">
        <v>92</v>
      </c>
      <c r="X2492" s="40" t="s">
        <v>93</v>
      </c>
      <c r="Y2492" s="40" t="s">
        <v>94</v>
      </c>
      <c r="Z2492" s="40">
        <v>152</v>
      </c>
      <c r="AA2492" s="40">
        <v>217.36</v>
      </c>
    </row>
    <row r="2493" spans="17:27" ht="18" customHeight="1" x14ac:dyDescent="0.25">
      <c r="Q2493" s="40" t="s">
        <v>88</v>
      </c>
      <c r="R2493" s="40">
        <v>2023</v>
      </c>
      <c r="S2493" s="40" t="s">
        <v>0</v>
      </c>
      <c r="T2493" s="40" t="s">
        <v>101</v>
      </c>
      <c r="U2493" s="40" t="s">
        <v>90</v>
      </c>
      <c r="V2493" s="40" t="s">
        <v>91</v>
      </c>
      <c r="W2493" s="40" t="s">
        <v>92</v>
      </c>
      <c r="X2493" s="40" t="s">
        <v>93</v>
      </c>
      <c r="Y2493" s="40" t="s">
        <v>94</v>
      </c>
      <c r="Z2493" s="40">
        <v>200</v>
      </c>
      <c r="AA2493" s="40">
        <v>286</v>
      </c>
    </row>
    <row r="2494" spans="17:27" ht="18" customHeight="1" x14ac:dyDescent="0.25">
      <c r="Q2494" s="40" t="s">
        <v>95</v>
      </c>
      <c r="R2494" s="40">
        <v>2023</v>
      </c>
      <c r="S2494" s="40" t="s">
        <v>0</v>
      </c>
      <c r="T2494" s="40" t="s">
        <v>101</v>
      </c>
      <c r="U2494" s="40" t="s">
        <v>90</v>
      </c>
      <c r="V2494" s="40" t="s">
        <v>91</v>
      </c>
      <c r="W2494" s="40" t="s">
        <v>92</v>
      </c>
      <c r="X2494" s="40" t="s">
        <v>93</v>
      </c>
      <c r="Y2494" s="40" t="s">
        <v>94</v>
      </c>
      <c r="Z2494" s="40">
        <v>286</v>
      </c>
      <c r="AA2494" s="40">
        <v>408.98</v>
      </c>
    </row>
    <row r="2495" spans="17:27" ht="18" customHeight="1" x14ac:dyDescent="0.25">
      <c r="Q2495" s="40" t="s">
        <v>95</v>
      </c>
      <c r="R2495" s="40">
        <v>2023</v>
      </c>
      <c r="S2495" s="40" t="s">
        <v>0</v>
      </c>
      <c r="T2495" s="40" t="s">
        <v>101</v>
      </c>
      <c r="U2495" s="40" t="s">
        <v>90</v>
      </c>
      <c r="V2495" s="40" t="s">
        <v>91</v>
      </c>
      <c r="W2495" s="40" t="s">
        <v>92</v>
      </c>
      <c r="X2495" s="40" t="s">
        <v>93</v>
      </c>
      <c r="Y2495" s="40" t="s">
        <v>94</v>
      </c>
      <c r="Z2495" s="40">
        <v>280</v>
      </c>
      <c r="AA2495" s="40">
        <v>400.4</v>
      </c>
    </row>
    <row r="2496" spans="17:27" ht="18" customHeight="1" x14ac:dyDescent="0.25">
      <c r="Q2496" s="40" t="s">
        <v>88</v>
      </c>
      <c r="R2496" s="40">
        <v>2023</v>
      </c>
      <c r="S2496" s="40" t="s">
        <v>0</v>
      </c>
      <c r="T2496" s="40" t="s">
        <v>101</v>
      </c>
      <c r="U2496" s="40" t="s">
        <v>90</v>
      </c>
      <c r="V2496" s="40" t="s">
        <v>91</v>
      </c>
      <c r="W2496" s="40" t="s">
        <v>92</v>
      </c>
      <c r="X2496" s="40" t="s">
        <v>93</v>
      </c>
      <c r="Y2496" s="40" t="s">
        <v>94</v>
      </c>
      <c r="Z2496" s="40">
        <v>274</v>
      </c>
      <c r="AA2496" s="40">
        <v>391.82</v>
      </c>
    </row>
    <row r="2497" spans="17:27" ht="18" customHeight="1" x14ac:dyDescent="0.25">
      <c r="Q2497" s="40" t="s">
        <v>95</v>
      </c>
      <c r="R2497" s="40">
        <v>2023</v>
      </c>
      <c r="S2497" s="40" t="s">
        <v>0</v>
      </c>
      <c r="T2497" s="40" t="s">
        <v>101</v>
      </c>
      <c r="U2497" s="40" t="s">
        <v>90</v>
      </c>
      <c r="V2497" s="40" t="s">
        <v>91</v>
      </c>
      <c r="W2497" s="40" t="s">
        <v>92</v>
      </c>
      <c r="X2497" s="40" t="s">
        <v>93</v>
      </c>
      <c r="Y2497" s="40" t="s">
        <v>94</v>
      </c>
      <c r="Z2497" s="40">
        <v>226</v>
      </c>
      <c r="AA2497" s="40">
        <v>526.24</v>
      </c>
    </row>
    <row r="2498" spans="17:27" ht="18" customHeight="1" x14ac:dyDescent="0.25">
      <c r="Q2498" s="40" t="s">
        <v>98</v>
      </c>
      <c r="R2498" s="40">
        <v>2023</v>
      </c>
      <c r="S2498" s="40" t="s">
        <v>0</v>
      </c>
      <c r="T2498" s="40" t="s">
        <v>101</v>
      </c>
      <c r="U2498" s="40" t="s">
        <v>90</v>
      </c>
      <c r="V2498" s="40" t="s">
        <v>91</v>
      </c>
      <c r="W2498" s="40" t="s">
        <v>92</v>
      </c>
      <c r="X2498" s="40" t="s">
        <v>93</v>
      </c>
      <c r="Y2498" s="40" t="s">
        <v>94</v>
      </c>
      <c r="Z2498" s="40">
        <v>154</v>
      </c>
      <c r="AA2498" s="40">
        <v>526.24</v>
      </c>
    </row>
    <row r="2499" spans="17:27" ht="18" customHeight="1" x14ac:dyDescent="0.25">
      <c r="Q2499" s="40" t="s">
        <v>88</v>
      </c>
      <c r="R2499" s="40">
        <v>2023</v>
      </c>
      <c r="S2499" s="40" t="s">
        <v>0</v>
      </c>
      <c r="T2499" s="40" t="s">
        <v>101</v>
      </c>
      <c r="U2499" s="40" t="s">
        <v>90</v>
      </c>
      <c r="V2499" s="40" t="s">
        <v>91</v>
      </c>
      <c r="W2499" s="40" t="s">
        <v>92</v>
      </c>
      <c r="X2499" s="40" t="s">
        <v>93</v>
      </c>
      <c r="Y2499" s="40" t="s">
        <v>94</v>
      </c>
      <c r="Z2499" s="40">
        <v>202</v>
      </c>
      <c r="AA2499" s="40">
        <v>526.24</v>
      </c>
    </row>
    <row r="2500" spans="17:27" ht="18" customHeight="1" x14ac:dyDescent="0.25">
      <c r="Q2500" s="40" t="s">
        <v>97</v>
      </c>
      <c r="R2500" s="40">
        <v>2023</v>
      </c>
      <c r="S2500" s="40" t="s">
        <v>0</v>
      </c>
      <c r="T2500" s="40" t="s">
        <v>101</v>
      </c>
      <c r="U2500" s="40" t="s">
        <v>90</v>
      </c>
      <c r="V2500" s="40" t="s">
        <v>91</v>
      </c>
      <c r="W2500" s="40" t="s">
        <v>92</v>
      </c>
      <c r="X2500" s="40" t="s">
        <v>93</v>
      </c>
      <c r="Y2500" s="40" t="s">
        <v>94</v>
      </c>
      <c r="Z2500" s="40">
        <v>965</v>
      </c>
      <c r="AA2500" s="40">
        <v>1379.95</v>
      </c>
    </row>
    <row r="2501" spans="17:27" ht="18" customHeight="1" x14ac:dyDescent="0.25">
      <c r="Q2501" s="40" t="s">
        <v>95</v>
      </c>
      <c r="R2501" s="40">
        <v>2023</v>
      </c>
      <c r="S2501" s="40" t="s">
        <v>0</v>
      </c>
      <c r="T2501" s="40" t="s">
        <v>101</v>
      </c>
      <c r="U2501" s="40" t="s">
        <v>90</v>
      </c>
      <c r="V2501" s="40" t="s">
        <v>91</v>
      </c>
      <c r="W2501" s="40" t="s">
        <v>92</v>
      </c>
      <c r="X2501" s="40" t="s">
        <v>93</v>
      </c>
      <c r="Y2501" s="40" t="s">
        <v>94</v>
      </c>
      <c r="Z2501" s="40">
        <v>198</v>
      </c>
      <c r="AA2501" s="40">
        <v>283.14</v>
      </c>
    </row>
    <row r="2502" spans="17:27" ht="18" customHeight="1" x14ac:dyDescent="0.25">
      <c r="Q2502" s="40" t="s">
        <v>95</v>
      </c>
      <c r="R2502" s="40">
        <v>2023</v>
      </c>
      <c r="S2502" s="40" t="s">
        <v>0</v>
      </c>
      <c r="T2502" s="40" t="s">
        <v>101</v>
      </c>
      <c r="U2502" s="40" t="s">
        <v>90</v>
      </c>
      <c r="V2502" s="40" t="s">
        <v>91</v>
      </c>
      <c r="W2502" s="40" t="s">
        <v>92</v>
      </c>
      <c r="X2502" s="40" t="s">
        <v>93</v>
      </c>
      <c r="Y2502" s="40" t="s">
        <v>94</v>
      </c>
      <c r="Z2502" s="40">
        <v>225</v>
      </c>
      <c r="AA2502" s="40">
        <v>321.75</v>
      </c>
    </row>
    <row r="2503" spans="17:27" ht="18" customHeight="1" x14ac:dyDescent="0.25">
      <c r="Q2503" s="40" t="s">
        <v>95</v>
      </c>
      <c r="R2503" s="40">
        <v>2023</v>
      </c>
      <c r="S2503" s="40" t="s">
        <v>0</v>
      </c>
      <c r="T2503" s="40" t="s">
        <v>101</v>
      </c>
      <c r="U2503" s="40" t="s">
        <v>90</v>
      </c>
      <c r="V2503" s="40" t="s">
        <v>91</v>
      </c>
      <c r="W2503" s="40" t="s">
        <v>92</v>
      </c>
      <c r="X2503" s="40" t="s">
        <v>93</v>
      </c>
      <c r="Y2503" s="40" t="s">
        <v>94</v>
      </c>
      <c r="Z2503" s="40">
        <v>153</v>
      </c>
      <c r="AA2503" s="40">
        <v>218.79</v>
      </c>
    </row>
    <row r="2504" spans="17:27" ht="18" customHeight="1" x14ac:dyDescent="0.25">
      <c r="Q2504" s="40" t="s">
        <v>97</v>
      </c>
      <c r="R2504" s="40">
        <v>2023</v>
      </c>
      <c r="S2504" s="40" t="s">
        <v>0</v>
      </c>
      <c r="T2504" s="40" t="s">
        <v>101</v>
      </c>
      <c r="U2504" s="40" t="s">
        <v>90</v>
      </c>
      <c r="V2504" s="40" t="s">
        <v>91</v>
      </c>
      <c r="W2504" s="40" t="s">
        <v>92</v>
      </c>
      <c r="X2504" s="40" t="s">
        <v>93</v>
      </c>
      <c r="Y2504" s="40" t="s">
        <v>94</v>
      </c>
      <c r="Z2504" s="40">
        <v>201</v>
      </c>
      <c r="AA2504" s="40">
        <v>287.43</v>
      </c>
    </row>
    <row r="2505" spans="17:27" ht="18" customHeight="1" x14ac:dyDescent="0.25">
      <c r="Q2505" s="40" t="s">
        <v>98</v>
      </c>
      <c r="R2505" s="40">
        <v>2023</v>
      </c>
      <c r="S2505" s="40" t="s">
        <v>0</v>
      </c>
      <c r="T2505" s="40" t="s">
        <v>101</v>
      </c>
      <c r="U2505" s="40" t="s">
        <v>90</v>
      </c>
      <c r="V2505" s="40" t="s">
        <v>91</v>
      </c>
      <c r="W2505" s="40" t="s">
        <v>92</v>
      </c>
      <c r="X2505" s="40" t="s">
        <v>93</v>
      </c>
      <c r="Y2505" s="40" t="s">
        <v>94</v>
      </c>
      <c r="Z2505" s="40">
        <v>283</v>
      </c>
      <c r="AA2505" s="40">
        <v>404.69</v>
      </c>
    </row>
    <row r="2506" spans="17:27" ht="18" customHeight="1" x14ac:dyDescent="0.25">
      <c r="Q2506" s="40" t="s">
        <v>97</v>
      </c>
      <c r="R2506" s="40">
        <v>2023</v>
      </c>
      <c r="S2506" s="40" t="s">
        <v>0</v>
      </c>
      <c r="T2506" s="40" t="s">
        <v>101</v>
      </c>
      <c r="U2506" s="40" t="s">
        <v>90</v>
      </c>
      <c r="V2506" s="40" t="s">
        <v>91</v>
      </c>
      <c r="W2506" s="40" t="s">
        <v>92</v>
      </c>
      <c r="X2506" s="40" t="s">
        <v>93</v>
      </c>
      <c r="Y2506" s="40" t="s">
        <v>94</v>
      </c>
      <c r="Z2506" s="40">
        <v>277</v>
      </c>
      <c r="AA2506" s="40">
        <v>396.11</v>
      </c>
    </row>
    <row r="2507" spans="17:27" ht="18" customHeight="1" x14ac:dyDescent="0.25">
      <c r="Q2507" s="40" t="s">
        <v>88</v>
      </c>
      <c r="R2507" s="40">
        <v>2023</v>
      </c>
      <c r="S2507" s="40" t="s">
        <v>0</v>
      </c>
      <c r="T2507" s="40" t="s">
        <v>101</v>
      </c>
      <c r="U2507" s="40" t="s">
        <v>90</v>
      </c>
      <c r="V2507" s="40" t="s">
        <v>91</v>
      </c>
      <c r="W2507" s="40" t="s">
        <v>92</v>
      </c>
      <c r="X2507" s="40" t="s">
        <v>93</v>
      </c>
      <c r="Y2507" s="40" t="s">
        <v>94</v>
      </c>
      <c r="Z2507" s="40">
        <v>746</v>
      </c>
      <c r="AA2507" s="40">
        <v>1066.78</v>
      </c>
    </row>
    <row r="2508" spans="17:27" ht="18" customHeight="1" x14ac:dyDescent="0.25">
      <c r="Q2508" s="40" t="s">
        <v>88</v>
      </c>
      <c r="R2508" s="40">
        <v>2023</v>
      </c>
      <c r="S2508" s="40" t="s">
        <v>0</v>
      </c>
      <c r="T2508" s="40" t="s">
        <v>101</v>
      </c>
      <c r="U2508" s="40" t="s">
        <v>90</v>
      </c>
      <c r="V2508" s="40" t="s">
        <v>91</v>
      </c>
      <c r="W2508" s="40" t="s">
        <v>92</v>
      </c>
      <c r="X2508" s="40" t="s">
        <v>93</v>
      </c>
      <c r="Y2508" s="40" t="s">
        <v>94</v>
      </c>
      <c r="Z2508" s="40">
        <v>800</v>
      </c>
      <c r="AA2508" s="40">
        <v>1144</v>
      </c>
    </row>
    <row r="2509" spans="17:27" ht="18" customHeight="1" x14ac:dyDescent="0.25">
      <c r="Q2509" s="40" t="s">
        <v>95</v>
      </c>
      <c r="R2509" s="40">
        <v>2023</v>
      </c>
      <c r="S2509" s="40" t="s">
        <v>0</v>
      </c>
      <c r="T2509" s="40" t="s">
        <v>101</v>
      </c>
      <c r="U2509" s="40" t="s">
        <v>90</v>
      </c>
      <c r="V2509" s="40" t="s">
        <v>91</v>
      </c>
      <c r="W2509" s="40" t="s">
        <v>92</v>
      </c>
      <c r="X2509" s="40" t="s">
        <v>93</v>
      </c>
      <c r="Y2509" s="40" t="s">
        <v>94</v>
      </c>
      <c r="Z2509" s="40">
        <v>833</v>
      </c>
      <c r="AA2509" s="40">
        <v>1191.19</v>
      </c>
    </row>
    <row r="2510" spans="17:27" ht="18" customHeight="1" x14ac:dyDescent="0.25">
      <c r="Q2510" s="40" t="s">
        <v>95</v>
      </c>
      <c r="R2510" s="40">
        <v>2023</v>
      </c>
      <c r="S2510" s="40" t="s">
        <v>0</v>
      </c>
      <c r="T2510" s="40" t="s">
        <v>101</v>
      </c>
      <c r="U2510" s="40" t="s">
        <v>90</v>
      </c>
      <c r="V2510" s="40" t="s">
        <v>91</v>
      </c>
      <c r="W2510" s="40" t="s">
        <v>92</v>
      </c>
      <c r="X2510" s="40" t="s">
        <v>93</v>
      </c>
      <c r="Y2510" s="40" t="s">
        <v>96</v>
      </c>
      <c r="Z2510" s="40">
        <v>287</v>
      </c>
      <c r="AA2510" s="40">
        <v>410.40999999999997</v>
      </c>
    </row>
    <row r="2511" spans="17:27" ht="18" customHeight="1" x14ac:dyDescent="0.25">
      <c r="Q2511" s="40" t="s">
        <v>95</v>
      </c>
      <c r="R2511" s="40">
        <v>2023</v>
      </c>
      <c r="S2511" s="40" t="s">
        <v>0</v>
      </c>
      <c r="T2511" s="40" t="s">
        <v>101</v>
      </c>
      <c r="U2511" s="40" t="s">
        <v>90</v>
      </c>
      <c r="V2511" s="40" t="s">
        <v>91</v>
      </c>
      <c r="W2511" s="40" t="s">
        <v>92</v>
      </c>
      <c r="X2511" s="40" t="s">
        <v>93</v>
      </c>
      <c r="Y2511" s="40" t="s">
        <v>96</v>
      </c>
      <c r="Z2511" s="40">
        <v>281</v>
      </c>
      <c r="AA2511" s="40">
        <v>401.83</v>
      </c>
    </row>
    <row r="2512" spans="17:27" ht="18" customHeight="1" x14ac:dyDescent="0.25">
      <c r="Q2512" s="40" t="s">
        <v>99</v>
      </c>
      <c r="R2512" s="40">
        <v>2023</v>
      </c>
      <c r="S2512" s="40" t="s">
        <v>0</v>
      </c>
      <c r="T2512" s="40" t="s">
        <v>101</v>
      </c>
      <c r="U2512" s="40" t="s">
        <v>90</v>
      </c>
      <c r="V2512" s="40" t="s">
        <v>91</v>
      </c>
      <c r="W2512" s="40" t="s">
        <v>92</v>
      </c>
      <c r="X2512" s="40" t="s">
        <v>93</v>
      </c>
      <c r="Y2512" s="40" t="s">
        <v>96</v>
      </c>
      <c r="Z2512" s="40">
        <v>275</v>
      </c>
      <c r="AA2512" s="40">
        <v>393.25</v>
      </c>
    </row>
    <row r="2513" spans="17:27" ht="18" customHeight="1" x14ac:dyDescent="0.25">
      <c r="Q2513" s="40" t="s">
        <v>88</v>
      </c>
      <c r="R2513" s="40">
        <v>2023</v>
      </c>
      <c r="S2513" s="40" t="s">
        <v>0</v>
      </c>
      <c r="T2513" s="40" t="s">
        <v>101</v>
      </c>
      <c r="U2513" s="40" t="s">
        <v>90</v>
      </c>
      <c r="V2513" s="40" t="s">
        <v>91</v>
      </c>
      <c r="W2513" s="40" t="s">
        <v>92</v>
      </c>
      <c r="X2513" s="40" t="s">
        <v>93</v>
      </c>
      <c r="Y2513" s="40" t="s">
        <v>94</v>
      </c>
      <c r="Z2513" s="40">
        <v>227</v>
      </c>
      <c r="AA2513" s="40">
        <v>324.61</v>
      </c>
    </row>
    <row r="2514" spans="17:27" ht="18" customHeight="1" x14ac:dyDescent="0.25">
      <c r="Q2514" s="40" t="s">
        <v>95</v>
      </c>
      <c r="R2514" s="40">
        <v>2023</v>
      </c>
      <c r="S2514" s="40" t="s">
        <v>0</v>
      </c>
      <c r="T2514" s="40" t="s">
        <v>101</v>
      </c>
      <c r="U2514" s="40" t="s">
        <v>90</v>
      </c>
      <c r="V2514" s="40" t="s">
        <v>91</v>
      </c>
      <c r="W2514" s="40" t="s">
        <v>92</v>
      </c>
      <c r="X2514" s="40" t="s">
        <v>93</v>
      </c>
      <c r="Y2514" s="40" t="s">
        <v>94</v>
      </c>
      <c r="Z2514" s="40">
        <v>155</v>
      </c>
      <c r="AA2514" s="40">
        <v>221.65</v>
      </c>
    </row>
    <row r="2515" spans="17:27" ht="18" customHeight="1" x14ac:dyDescent="0.25">
      <c r="Q2515" s="40" t="s">
        <v>88</v>
      </c>
      <c r="R2515" s="40">
        <v>2023</v>
      </c>
      <c r="S2515" s="40" t="s">
        <v>6</v>
      </c>
      <c r="T2515" s="40" t="s">
        <v>101</v>
      </c>
      <c r="U2515" s="40" t="s">
        <v>90</v>
      </c>
      <c r="V2515" s="40" t="s">
        <v>91</v>
      </c>
      <c r="W2515" s="40" t="s">
        <v>92</v>
      </c>
      <c r="X2515" s="40" t="s">
        <v>93</v>
      </c>
      <c r="Y2515" s="40" t="s">
        <v>94</v>
      </c>
      <c r="Z2515" s="40">
        <v>194</v>
      </c>
      <c r="AA2515" s="40">
        <v>277.42</v>
      </c>
    </row>
    <row r="2516" spans="17:27" ht="18" customHeight="1" x14ac:dyDescent="0.25">
      <c r="Q2516" s="40" t="s">
        <v>97</v>
      </c>
      <c r="R2516" s="40">
        <v>2023</v>
      </c>
      <c r="S2516" s="40" t="s">
        <v>6</v>
      </c>
      <c r="T2516" s="40" t="s">
        <v>101</v>
      </c>
      <c r="U2516" s="40" t="s">
        <v>90</v>
      </c>
      <c r="V2516" s="40" t="s">
        <v>91</v>
      </c>
      <c r="W2516" s="40" t="s">
        <v>92</v>
      </c>
      <c r="X2516" s="40" t="s">
        <v>93</v>
      </c>
      <c r="Y2516" s="40" t="s">
        <v>94</v>
      </c>
      <c r="Z2516" s="40">
        <v>170</v>
      </c>
      <c r="AA2516" s="40">
        <v>243.1</v>
      </c>
    </row>
    <row r="2517" spans="17:27" ht="18" customHeight="1" x14ac:dyDescent="0.25">
      <c r="Q2517" s="40" t="s">
        <v>97</v>
      </c>
      <c r="R2517" s="40">
        <v>2023</v>
      </c>
      <c r="S2517" s="40" t="s">
        <v>6</v>
      </c>
      <c r="T2517" s="40" t="s">
        <v>101</v>
      </c>
      <c r="U2517" s="40" t="s">
        <v>90</v>
      </c>
      <c r="V2517" s="40" t="s">
        <v>91</v>
      </c>
      <c r="W2517" s="40" t="s">
        <v>92</v>
      </c>
      <c r="X2517" s="40" t="s">
        <v>93</v>
      </c>
      <c r="Y2517" s="40" t="s">
        <v>94</v>
      </c>
      <c r="Z2517" s="40">
        <v>196</v>
      </c>
      <c r="AA2517" s="40">
        <v>526.24</v>
      </c>
    </row>
    <row r="2518" spans="17:27" ht="18" customHeight="1" x14ac:dyDescent="0.25">
      <c r="Q2518" s="40" t="s">
        <v>97</v>
      </c>
      <c r="R2518" s="40">
        <v>2023</v>
      </c>
      <c r="S2518" s="40" t="s">
        <v>6</v>
      </c>
      <c r="T2518" s="40" t="s">
        <v>101</v>
      </c>
      <c r="U2518" s="40" t="s">
        <v>90</v>
      </c>
      <c r="V2518" s="40" t="s">
        <v>91</v>
      </c>
      <c r="W2518" s="40" t="s">
        <v>92</v>
      </c>
      <c r="X2518" s="40" t="s">
        <v>93</v>
      </c>
      <c r="Y2518" s="40" t="s">
        <v>94</v>
      </c>
      <c r="Z2518" s="40">
        <v>166</v>
      </c>
      <c r="AA2518" s="40">
        <v>526.24</v>
      </c>
    </row>
    <row r="2519" spans="17:27" ht="18" customHeight="1" x14ac:dyDescent="0.25">
      <c r="Q2519" s="40" t="s">
        <v>99</v>
      </c>
      <c r="R2519" s="40">
        <v>2023</v>
      </c>
      <c r="S2519" s="40" t="s">
        <v>6</v>
      </c>
      <c r="T2519" s="40" t="s">
        <v>101</v>
      </c>
      <c r="U2519" s="40" t="s">
        <v>90</v>
      </c>
      <c r="V2519" s="40" t="s">
        <v>91</v>
      </c>
      <c r="W2519" s="40" t="s">
        <v>92</v>
      </c>
      <c r="X2519" s="40" t="s">
        <v>93</v>
      </c>
      <c r="Y2519" s="40" t="s">
        <v>94</v>
      </c>
      <c r="Z2519" s="40">
        <v>168</v>
      </c>
      <c r="AA2519" s="40">
        <v>240.24</v>
      </c>
    </row>
    <row r="2520" spans="17:27" ht="18" customHeight="1" x14ac:dyDescent="0.25">
      <c r="Q2520" s="40" t="s">
        <v>99</v>
      </c>
      <c r="R2520" s="40">
        <v>2023</v>
      </c>
      <c r="S2520" s="40" t="s">
        <v>6</v>
      </c>
      <c r="T2520" s="40" t="s">
        <v>101</v>
      </c>
      <c r="U2520" s="40" t="s">
        <v>90</v>
      </c>
      <c r="V2520" s="40" t="s">
        <v>91</v>
      </c>
      <c r="W2520" s="40" t="s">
        <v>92</v>
      </c>
      <c r="X2520" s="40" t="s">
        <v>93</v>
      </c>
      <c r="Y2520" s="40" t="s">
        <v>94</v>
      </c>
      <c r="Z2520" s="40">
        <v>195</v>
      </c>
      <c r="AA2520" s="40">
        <v>278.85000000000002</v>
      </c>
    </row>
    <row r="2521" spans="17:27" ht="18" customHeight="1" x14ac:dyDescent="0.25">
      <c r="Q2521" s="40" t="s">
        <v>97</v>
      </c>
      <c r="R2521" s="40">
        <v>2023</v>
      </c>
      <c r="S2521" s="40" t="s">
        <v>6</v>
      </c>
      <c r="T2521" s="40" t="s">
        <v>101</v>
      </c>
      <c r="U2521" s="40" t="s">
        <v>90</v>
      </c>
      <c r="V2521" s="40" t="s">
        <v>91</v>
      </c>
      <c r="W2521" s="40" t="s">
        <v>92</v>
      </c>
      <c r="X2521" s="40" t="s">
        <v>93</v>
      </c>
      <c r="Y2521" s="40" t="s">
        <v>94</v>
      </c>
      <c r="Z2521" s="40">
        <v>752</v>
      </c>
      <c r="AA2521" s="40">
        <v>1075.3600000000001</v>
      </c>
    </row>
    <row r="2522" spans="17:27" ht="18" customHeight="1" x14ac:dyDescent="0.25">
      <c r="Q2522" s="40" t="s">
        <v>97</v>
      </c>
      <c r="R2522" s="40">
        <v>2023</v>
      </c>
      <c r="S2522" s="40" t="s">
        <v>6</v>
      </c>
      <c r="T2522" s="40" t="s">
        <v>101</v>
      </c>
      <c r="U2522" s="40" t="s">
        <v>90</v>
      </c>
      <c r="V2522" s="40" t="s">
        <v>91</v>
      </c>
      <c r="W2522" s="40" t="s">
        <v>92</v>
      </c>
      <c r="X2522" s="40" t="s">
        <v>93</v>
      </c>
      <c r="Y2522" s="40" t="s">
        <v>94</v>
      </c>
      <c r="Z2522" s="40">
        <v>838</v>
      </c>
      <c r="AA2522" s="40">
        <v>1198.3399999999999</v>
      </c>
    </row>
    <row r="2523" spans="17:27" ht="18" customHeight="1" x14ac:dyDescent="0.25">
      <c r="Q2523" s="40" t="s">
        <v>97</v>
      </c>
      <c r="R2523" s="40">
        <v>2023</v>
      </c>
      <c r="S2523" s="40" t="s">
        <v>6</v>
      </c>
      <c r="T2523" s="40" t="s">
        <v>101</v>
      </c>
      <c r="U2523" s="40" t="s">
        <v>90</v>
      </c>
      <c r="V2523" s="40" t="s">
        <v>91</v>
      </c>
      <c r="W2523" s="40" t="s">
        <v>92</v>
      </c>
      <c r="X2523" s="40" t="s">
        <v>93</v>
      </c>
      <c r="Y2523" s="40" t="s">
        <v>94</v>
      </c>
      <c r="Z2523" s="40">
        <v>197</v>
      </c>
      <c r="AA2523" s="40">
        <v>281.70999999999998</v>
      </c>
    </row>
    <row r="2524" spans="17:27" ht="18" customHeight="1" x14ac:dyDescent="0.25">
      <c r="Q2524" s="40" t="s">
        <v>88</v>
      </c>
      <c r="R2524" s="40">
        <v>2023</v>
      </c>
      <c r="S2524" s="40" t="s">
        <v>6</v>
      </c>
      <c r="T2524" s="40" t="s">
        <v>101</v>
      </c>
      <c r="U2524" s="40" t="s">
        <v>90</v>
      </c>
      <c r="V2524" s="40" t="s">
        <v>91</v>
      </c>
      <c r="W2524" s="40" t="s">
        <v>92</v>
      </c>
      <c r="X2524" s="40" t="s">
        <v>93</v>
      </c>
      <c r="Y2524" s="40" t="s">
        <v>94</v>
      </c>
      <c r="Z2524" s="40">
        <v>167</v>
      </c>
      <c r="AA2524" s="40">
        <v>238.81</v>
      </c>
    </row>
    <row r="2525" spans="17:27" ht="18" customHeight="1" x14ac:dyDescent="0.25">
      <c r="Q2525" s="40" t="s">
        <v>98</v>
      </c>
      <c r="R2525" s="40">
        <v>2023</v>
      </c>
      <c r="S2525" s="40" t="s">
        <v>5</v>
      </c>
      <c r="T2525" s="40" t="s">
        <v>101</v>
      </c>
      <c r="U2525" s="40" t="s">
        <v>90</v>
      </c>
      <c r="V2525" s="40" t="s">
        <v>91</v>
      </c>
      <c r="W2525" s="40" t="s">
        <v>92</v>
      </c>
      <c r="X2525" s="40" t="s">
        <v>93</v>
      </c>
      <c r="Y2525" s="40" t="s">
        <v>94</v>
      </c>
      <c r="Z2525" s="40">
        <v>200</v>
      </c>
      <c r="AA2525" s="40">
        <v>286</v>
      </c>
    </row>
    <row r="2526" spans="17:27" ht="18" customHeight="1" x14ac:dyDescent="0.25">
      <c r="Q2526" s="40" t="s">
        <v>88</v>
      </c>
      <c r="R2526" s="40">
        <v>2023</v>
      </c>
      <c r="S2526" s="40" t="s">
        <v>5</v>
      </c>
      <c r="T2526" s="40" t="s">
        <v>101</v>
      </c>
      <c r="U2526" s="40" t="s">
        <v>90</v>
      </c>
      <c r="V2526" s="40" t="s">
        <v>91</v>
      </c>
      <c r="W2526" s="40" t="s">
        <v>92</v>
      </c>
      <c r="X2526" s="40" t="s">
        <v>93</v>
      </c>
      <c r="Y2526" s="40" t="s">
        <v>94</v>
      </c>
      <c r="Z2526" s="40">
        <v>202</v>
      </c>
      <c r="AA2526" s="40">
        <v>526.24</v>
      </c>
    </row>
    <row r="2527" spans="17:27" ht="18" customHeight="1" x14ac:dyDescent="0.25">
      <c r="Q2527" s="40" t="s">
        <v>88</v>
      </c>
      <c r="R2527" s="40">
        <v>2023</v>
      </c>
      <c r="S2527" s="40" t="s">
        <v>5</v>
      </c>
      <c r="T2527" s="40" t="s">
        <v>101</v>
      </c>
      <c r="U2527" s="40" t="s">
        <v>90</v>
      </c>
      <c r="V2527" s="40" t="s">
        <v>91</v>
      </c>
      <c r="W2527" s="40" t="s">
        <v>92</v>
      </c>
      <c r="X2527" s="40" t="s">
        <v>93</v>
      </c>
      <c r="Y2527" s="40" t="s">
        <v>94</v>
      </c>
      <c r="Z2527" s="40">
        <v>172</v>
      </c>
      <c r="AA2527" s="40">
        <v>526.24</v>
      </c>
    </row>
    <row r="2528" spans="17:27" ht="18" customHeight="1" x14ac:dyDescent="0.25">
      <c r="Q2528" s="40" t="s">
        <v>88</v>
      </c>
      <c r="R2528" s="40">
        <v>2023</v>
      </c>
      <c r="S2528" s="40" t="s">
        <v>5</v>
      </c>
      <c r="T2528" s="40" t="s">
        <v>101</v>
      </c>
      <c r="U2528" s="40" t="s">
        <v>90</v>
      </c>
      <c r="V2528" s="40" t="s">
        <v>91</v>
      </c>
      <c r="W2528" s="40" t="s">
        <v>92</v>
      </c>
      <c r="X2528" s="40" t="s">
        <v>93</v>
      </c>
      <c r="Y2528" s="40" t="s">
        <v>94</v>
      </c>
      <c r="Z2528" s="40">
        <v>970</v>
      </c>
      <c r="AA2528" s="40">
        <v>1387.1</v>
      </c>
    </row>
    <row r="2529" spans="17:27" ht="18" customHeight="1" x14ac:dyDescent="0.25">
      <c r="Q2529" s="40" t="s">
        <v>88</v>
      </c>
      <c r="R2529" s="40">
        <v>2023</v>
      </c>
      <c r="S2529" s="40" t="s">
        <v>5</v>
      </c>
      <c r="T2529" s="40" t="s">
        <v>101</v>
      </c>
      <c r="U2529" s="40" t="s">
        <v>90</v>
      </c>
      <c r="V2529" s="40" t="s">
        <v>91</v>
      </c>
      <c r="W2529" s="40" t="s">
        <v>92</v>
      </c>
      <c r="X2529" s="40" t="s">
        <v>93</v>
      </c>
      <c r="Y2529" s="40" t="s">
        <v>94</v>
      </c>
      <c r="Z2529" s="40">
        <v>174</v>
      </c>
      <c r="AA2529" s="40">
        <v>248.82</v>
      </c>
    </row>
    <row r="2530" spans="17:27" ht="18" customHeight="1" x14ac:dyDescent="0.25">
      <c r="Q2530" s="40" t="s">
        <v>88</v>
      </c>
      <c r="R2530" s="40">
        <v>2023</v>
      </c>
      <c r="S2530" s="40" t="s">
        <v>5</v>
      </c>
      <c r="T2530" s="40" t="s">
        <v>101</v>
      </c>
      <c r="U2530" s="40" t="s">
        <v>90</v>
      </c>
      <c r="V2530" s="40" t="s">
        <v>91</v>
      </c>
      <c r="W2530" s="40" t="s">
        <v>92</v>
      </c>
      <c r="X2530" s="40" t="s">
        <v>93</v>
      </c>
      <c r="Y2530" s="40" t="s">
        <v>94</v>
      </c>
      <c r="Z2530" s="40">
        <v>201</v>
      </c>
      <c r="AA2530" s="40">
        <v>287.43</v>
      </c>
    </row>
    <row r="2531" spans="17:27" ht="18" customHeight="1" x14ac:dyDescent="0.25">
      <c r="Q2531" s="40" t="s">
        <v>88</v>
      </c>
      <c r="R2531" s="40">
        <v>2023</v>
      </c>
      <c r="S2531" s="40" t="s">
        <v>5</v>
      </c>
      <c r="T2531" s="40" t="s">
        <v>101</v>
      </c>
      <c r="U2531" s="40" t="s">
        <v>90</v>
      </c>
      <c r="V2531" s="40" t="s">
        <v>91</v>
      </c>
      <c r="W2531" s="40" t="s">
        <v>92</v>
      </c>
      <c r="X2531" s="40" t="s">
        <v>93</v>
      </c>
      <c r="Y2531" s="40" t="s">
        <v>94</v>
      </c>
      <c r="Z2531" s="40">
        <v>171</v>
      </c>
      <c r="AA2531" s="40">
        <v>244.53</v>
      </c>
    </row>
    <row r="2532" spans="17:27" ht="18" customHeight="1" x14ac:dyDescent="0.25">
      <c r="Q2532" s="40" t="s">
        <v>88</v>
      </c>
      <c r="R2532" s="40">
        <v>2023</v>
      </c>
      <c r="S2532" s="40" t="s">
        <v>5</v>
      </c>
      <c r="T2532" s="40" t="s">
        <v>101</v>
      </c>
      <c r="U2532" s="40" t="s">
        <v>90</v>
      </c>
      <c r="V2532" s="40" t="s">
        <v>91</v>
      </c>
      <c r="W2532" s="40" t="s">
        <v>92</v>
      </c>
      <c r="X2532" s="40" t="s">
        <v>93</v>
      </c>
      <c r="Y2532" s="40" t="s">
        <v>94</v>
      </c>
      <c r="Z2532" s="40">
        <v>751</v>
      </c>
      <c r="AA2532" s="40">
        <v>1073.93</v>
      </c>
    </row>
    <row r="2533" spans="17:27" ht="18" customHeight="1" x14ac:dyDescent="0.25">
      <c r="Q2533" s="40" t="s">
        <v>88</v>
      </c>
      <c r="R2533" s="40">
        <v>2023</v>
      </c>
      <c r="S2533" s="40" t="s">
        <v>5</v>
      </c>
      <c r="T2533" s="40" t="s">
        <v>101</v>
      </c>
      <c r="U2533" s="40" t="s">
        <v>90</v>
      </c>
      <c r="V2533" s="40" t="s">
        <v>91</v>
      </c>
      <c r="W2533" s="40" t="s">
        <v>92</v>
      </c>
      <c r="X2533" s="40" t="s">
        <v>93</v>
      </c>
      <c r="Y2533" s="40" t="s">
        <v>94</v>
      </c>
      <c r="Z2533" s="40">
        <v>837</v>
      </c>
      <c r="AA2533" s="40">
        <v>1196.9099999999999</v>
      </c>
    </row>
    <row r="2534" spans="17:27" ht="18" customHeight="1" x14ac:dyDescent="0.25">
      <c r="Q2534" s="40" t="s">
        <v>98</v>
      </c>
      <c r="R2534" s="40">
        <v>2023</v>
      </c>
      <c r="S2534" s="40" t="s">
        <v>5</v>
      </c>
      <c r="T2534" s="40" t="s">
        <v>101</v>
      </c>
      <c r="U2534" s="40" t="s">
        <v>90</v>
      </c>
      <c r="V2534" s="40" t="s">
        <v>91</v>
      </c>
      <c r="W2534" s="40" t="s">
        <v>92</v>
      </c>
      <c r="X2534" s="40" t="s">
        <v>93</v>
      </c>
      <c r="Y2534" s="40" t="s">
        <v>94</v>
      </c>
      <c r="Z2534" s="40">
        <v>173</v>
      </c>
      <c r="AA2534" s="40">
        <v>247.39</v>
      </c>
    </row>
    <row r="2535" spans="17:27" ht="18" customHeight="1" x14ac:dyDescent="0.25">
      <c r="Q2535" s="40" t="s">
        <v>95</v>
      </c>
      <c r="R2535" s="40">
        <v>2023</v>
      </c>
      <c r="S2535" s="40" t="s">
        <v>2</v>
      </c>
      <c r="T2535" s="40" t="s">
        <v>101</v>
      </c>
      <c r="U2535" s="40" t="s">
        <v>90</v>
      </c>
      <c r="V2535" s="40" t="s">
        <v>91</v>
      </c>
      <c r="W2535" s="40" t="s">
        <v>92</v>
      </c>
      <c r="X2535" s="40" t="s">
        <v>93</v>
      </c>
      <c r="Y2535" s="40" t="s">
        <v>94</v>
      </c>
      <c r="Z2535" s="40">
        <v>218</v>
      </c>
      <c r="AA2535" s="40">
        <v>311.74</v>
      </c>
    </row>
    <row r="2536" spans="17:27" ht="18" customHeight="1" x14ac:dyDescent="0.25">
      <c r="Q2536" s="40" t="s">
        <v>95</v>
      </c>
      <c r="R2536" s="40">
        <v>2023</v>
      </c>
      <c r="S2536" s="40" t="s">
        <v>2</v>
      </c>
      <c r="T2536" s="40" t="s">
        <v>101</v>
      </c>
      <c r="U2536" s="40" t="s">
        <v>90</v>
      </c>
      <c r="V2536" s="40" t="s">
        <v>91</v>
      </c>
      <c r="W2536" s="40" t="s">
        <v>92</v>
      </c>
      <c r="X2536" s="40" t="s">
        <v>93</v>
      </c>
      <c r="Y2536" s="40" t="s">
        <v>94</v>
      </c>
      <c r="Z2536" s="40">
        <v>188</v>
      </c>
      <c r="AA2536" s="40">
        <v>268.84000000000003</v>
      </c>
    </row>
    <row r="2537" spans="17:27" ht="18" customHeight="1" x14ac:dyDescent="0.25">
      <c r="Q2537" s="40" t="s">
        <v>95</v>
      </c>
      <c r="R2537" s="40">
        <v>2023</v>
      </c>
      <c r="S2537" s="40" t="s">
        <v>2</v>
      </c>
      <c r="T2537" s="40" t="s">
        <v>101</v>
      </c>
      <c r="U2537" s="40" t="s">
        <v>90</v>
      </c>
      <c r="V2537" s="40" t="s">
        <v>91</v>
      </c>
      <c r="W2537" s="40" t="s">
        <v>92</v>
      </c>
      <c r="X2537" s="40" t="s">
        <v>93</v>
      </c>
      <c r="Y2537" s="40" t="s">
        <v>94</v>
      </c>
      <c r="Z2537" s="40">
        <v>214</v>
      </c>
      <c r="AA2537" s="40">
        <v>526.24</v>
      </c>
    </row>
    <row r="2538" spans="17:27" ht="18" customHeight="1" x14ac:dyDescent="0.25">
      <c r="Q2538" s="40" t="s">
        <v>95</v>
      </c>
      <c r="R2538" s="40">
        <v>2023</v>
      </c>
      <c r="S2538" s="40" t="s">
        <v>2</v>
      </c>
      <c r="T2538" s="40" t="s">
        <v>101</v>
      </c>
      <c r="U2538" s="40" t="s">
        <v>90</v>
      </c>
      <c r="V2538" s="40" t="s">
        <v>91</v>
      </c>
      <c r="W2538" s="40" t="s">
        <v>92</v>
      </c>
      <c r="X2538" s="40" t="s">
        <v>93</v>
      </c>
      <c r="Y2538" s="40" t="s">
        <v>94</v>
      </c>
      <c r="Z2538" s="40">
        <v>190</v>
      </c>
      <c r="AA2538" s="40">
        <v>526.24</v>
      </c>
    </row>
    <row r="2539" spans="17:27" ht="18" customHeight="1" x14ac:dyDescent="0.25">
      <c r="Q2539" s="40" t="s">
        <v>95</v>
      </c>
      <c r="R2539" s="40">
        <v>2023</v>
      </c>
      <c r="S2539" s="40" t="s">
        <v>2</v>
      </c>
      <c r="T2539" s="40" t="s">
        <v>101</v>
      </c>
      <c r="U2539" s="40" t="s">
        <v>90</v>
      </c>
      <c r="V2539" s="40" t="s">
        <v>91</v>
      </c>
      <c r="W2539" s="40" t="s">
        <v>92</v>
      </c>
      <c r="X2539" s="40" t="s">
        <v>93</v>
      </c>
      <c r="Y2539" s="40" t="s">
        <v>94</v>
      </c>
      <c r="Z2539" s="40">
        <v>967</v>
      </c>
      <c r="AA2539" s="40">
        <v>1382.81</v>
      </c>
    </row>
    <row r="2540" spans="17:27" ht="18" customHeight="1" x14ac:dyDescent="0.25">
      <c r="Q2540" s="40" t="s">
        <v>95</v>
      </c>
      <c r="R2540" s="40">
        <v>2023</v>
      </c>
      <c r="S2540" s="40" t="s">
        <v>2</v>
      </c>
      <c r="T2540" s="40" t="s">
        <v>101</v>
      </c>
      <c r="U2540" s="40" t="s">
        <v>90</v>
      </c>
      <c r="V2540" s="40" t="s">
        <v>91</v>
      </c>
      <c r="W2540" s="40" t="s">
        <v>92</v>
      </c>
      <c r="X2540" s="40" t="s">
        <v>93</v>
      </c>
      <c r="Y2540" s="40" t="s">
        <v>94</v>
      </c>
      <c r="Z2540" s="40">
        <v>189</v>
      </c>
      <c r="AA2540" s="40">
        <v>270.27</v>
      </c>
    </row>
    <row r="2541" spans="17:27" ht="18" customHeight="1" x14ac:dyDescent="0.25">
      <c r="Q2541" s="40" t="s">
        <v>95</v>
      </c>
      <c r="R2541" s="40">
        <v>2023</v>
      </c>
      <c r="S2541" s="40" t="s">
        <v>2</v>
      </c>
      <c r="T2541" s="40" t="s">
        <v>101</v>
      </c>
      <c r="U2541" s="40" t="s">
        <v>90</v>
      </c>
      <c r="V2541" s="40" t="s">
        <v>91</v>
      </c>
      <c r="W2541" s="40" t="s">
        <v>92</v>
      </c>
      <c r="X2541" s="40" t="s">
        <v>93</v>
      </c>
      <c r="Y2541" s="40" t="s">
        <v>94</v>
      </c>
      <c r="Z2541" s="40">
        <v>748</v>
      </c>
      <c r="AA2541" s="40">
        <v>1069.6399999999999</v>
      </c>
    </row>
    <row r="2542" spans="17:27" ht="18" customHeight="1" x14ac:dyDescent="0.25">
      <c r="Q2542" s="40" t="s">
        <v>95</v>
      </c>
      <c r="R2542" s="40">
        <v>2023</v>
      </c>
      <c r="S2542" s="40" t="s">
        <v>2</v>
      </c>
      <c r="T2542" s="40" t="s">
        <v>101</v>
      </c>
      <c r="U2542" s="40" t="s">
        <v>90</v>
      </c>
      <c r="V2542" s="40" t="s">
        <v>91</v>
      </c>
      <c r="W2542" s="40" t="s">
        <v>92</v>
      </c>
      <c r="X2542" s="40" t="s">
        <v>93</v>
      </c>
      <c r="Y2542" s="40" t="s">
        <v>94</v>
      </c>
      <c r="Z2542" s="40">
        <v>835</v>
      </c>
      <c r="AA2542" s="40">
        <v>1194.05</v>
      </c>
    </row>
    <row r="2543" spans="17:27" ht="18" customHeight="1" x14ac:dyDescent="0.25">
      <c r="Q2543" s="40" t="s">
        <v>95</v>
      </c>
      <c r="R2543" s="40">
        <v>2023</v>
      </c>
      <c r="S2543" s="40" t="s">
        <v>2</v>
      </c>
      <c r="T2543" s="40" t="s">
        <v>101</v>
      </c>
      <c r="U2543" s="40" t="s">
        <v>90</v>
      </c>
      <c r="V2543" s="40" t="s">
        <v>91</v>
      </c>
      <c r="W2543" s="40" t="s">
        <v>92</v>
      </c>
      <c r="X2543" s="40" t="s">
        <v>93</v>
      </c>
      <c r="Y2543" s="40" t="s">
        <v>94</v>
      </c>
      <c r="Z2543" s="40">
        <v>215</v>
      </c>
      <c r="AA2543" s="40">
        <v>307.45</v>
      </c>
    </row>
    <row r="2544" spans="17:27" ht="18" customHeight="1" x14ac:dyDescent="0.25">
      <c r="Q2544" s="40" t="s">
        <v>95</v>
      </c>
      <c r="R2544" s="40">
        <v>2023</v>
      </c>
      <c r="S2544" s="40" t="s">
        <v>2</v>
      </c>
      <c r="T2544" s="40" t="s">
        <v>101</v>
      </c>
      <c r="U2544" s="40" t="s">
        <v>90</v>
      </c>
      <c r="V2544" s="40" t="s">
        <v>91</v>
      </c>
      <c r="W2544" s="40" t="s">
        <v>92</v>
      </c>
      <c r="X2544" s="40" t="s">
        <v>93</v>
      </c>
      <c r="Y2544" s="40" t="s">
        <v>94</v>
      </c>
      <c r="Z2544" s="40">
        <v>191</v>
      </c>
      <c r="AA2544" s="40">
        <v>273.13</v>
      </c>
    </row>
    <row r="2545" spans="17:27" ht="18" customHeight="1" x14ac:dyDescent="0.25">
      <c r="Q2545" s="40" t="s">
        <v>99</v>
      </c>
      <c r="R2545" s="40">
        <v>2023</v>
      </c>
      <c r="S2545" s="40" t="s">
        <v>4</v>
      </c>
      <c r="T2545" s="40" t="s">
        <v>101</v>
      </c>
      <c r="U2545" s="40" t="s">
        <v>90</v>
      </c>
      <c r="V2545" s="40" t="s">
        <v>91</v>
      </c>
      <c r="W2545" s="40" t="s">
        <v>92</v>
      </c>
      <c r="X2545" s="40" t="s">
        <v>93</v>
      </c>
      <c r="Y2545" s="40" t="s">
        <v>94</v>
      </c>
      <c r="Z2545" s="40">
        <v>206</v>
      </c>
      <c r="AA2545" s="40">
        <v>294.58</v>
      </c>
    </row>
    <row r="2546" spans="17:27" ht="18" customHeight="1" x14ac:dyDescent="0.25">
      <c r="Q2546" s="40" t="s">
        <v>95</v>
      </c>
      <c r="R2546" s="40">
        <v>2023</v>
      </c>
      <c r="S2546" s="40" t="s">
        <v>4</v>
      </c>
      <c r="T2546" s="40" t="s">
        <v>101</v>
      </c>
      <c r="U2546" s="40" t="s">
        <v>90</v>
      </c>
      <c r="V2546" s="40" t="s">
        <v>91</v>
      </c>
      <c r="W2546" s="40" t="s">
        <v>92</v>
      </c>
      <c r="X2546" s="40" t="s">
        <v>93</v>
      </c>
      <c r="Y2546" s="40" t="s">
        <v>94</v>
      </c>
      <c r="Z2546" s="40">
        <v>176</v>
      </c>
      <c r="AA2546" s="40">
        <v>251.68</v>
      </c>
    </row>
    <row r="2547" spans="17:27" ht="18" customHeight="1" x14ac:dyDescent="0.25">
      <c r="Q2547" s="40" t="s">
        <v>95</v>
      </c>
      <c r="R2547" s="40">
        <v>2023</v>
      </c>
      <c r="S2547" s="40" t="s">
        <v>4</v>
      </c>
      <c r="T2547" s="40" t="s">
        <v>101</v>
      </c>
      <c r="U2547" s="40" t="s">
        <v>90</v>
      </c>
      <c r="V2547" s="40" t="s">
        <v>91</v>
      </c>
      <c r="W2547" s="40" t="s">
        <v>92</v>
      </c>
      <c r="X2547" s="40" t="s">
        <v>93</v>
      </c>
      <c r="Y2547" s="40" t="s">
        <v>94</v>
      </c>
      <c r="Z2547" s="40">
        <v>208</v>
      </c>
      <c r="AA2547" s="40">
        <v>526.24</v>
      </c>
    </row>
    <row r="2548" spans="17:27" ht="18" customHeight="1" x14ac:dyDescent="0.25">
      <c r="Q2548" s="40" t="s">
        <v>95</v>
      </c>
      <c r="R2548" s="40">
        <v>2023</v>
      </c>
      <c r="S2548" s="40" t="s">
        <v>4</v>
      </c>
      <c r="T2548" s="40" t="s">
        <v>101</v>
      </c>
      <c r="U2548" s="40" t="s">
        <v>90</v>
      </c>
      <c r="V2548" s="40" t="s">
        <v>91</v>
      </c>
      <c r="W2548" s="40" t="s">
        <v>92</v>
      </c>
      <c r="X2548" s="40" t="s">
        <v>93</v>
      </c>
      <c r="Y2548" s="40" t="s">
        <v>94</v>
      </c>
      <c r="Z2548" s="40">
        <v>178</v>
      </c>
      <c r="AA2548" s="40">
        <v>526.24</v>
      </c>
    </row>
    <row r="2549" spans="17:27" ht="18" customHeight="1" x14ac:dyDescent="0.25">
      <c r="Q2549" s="40" t="s">
        <v>95</v>
      </c>
      <c r="R2549" s="40">
        <v>2023</v>
      </c>
      <c r="S2549" s="40" t="s">
        <v>4</v>
      </c>
      <c r="T2549" s="40" t="s">
        <v>101</v>
      </c>
      <c r="U2549" s="40" t="s">
        <v>90</v>
      </c>
      <c r="V2549" s="40" t="s">
        <v>91</v>
      </c>
      <c r="W2549" s="40" t="s">
        <v>92</v>
      </c>
      <c r="X2549" s="40" t="s">
        <v>93</v>
      </c>
      <c r="Y2549" s="40" t="s">
        <v>94</v>
      </c>
      <c r="Z2549" s="40">
        <v>969</v>
      </c>
      <c r="AA2549" s="40">
        <v>1385.67</v>
      </c>
    </row>
    <row r="2550" spans="17:27" ht="18" customHeight="1" x14ac:dyDescent="0.25">
      <c r="Q2550" s="40" t="s">
        <v>95</v>
      </c>
      <c r="R2550" s="40">
        <v>2023</v>
      </c>
      <c r="S2550" s="40" t="s">
        <v>4</v>
      </c>
      <c r="T2550" s="40" t="s">
        <v>101</v>
      </c>
      <c r="U2550" s="40" t="s">
        <v>90</v>
      </c>
      <c r="V2550" s="40" t="s">
        <v>91</v>
      </c>
      <c r="W2550" s="40" t="s">
        <v>92</v>
      </c>
      <c r="X2550" s="40" t="s">
        <v>93</v>
      </c>
      <c r="Y2550" s="40" t="s">
        <v>94</v>
      </c>
      <c r="Z2550" s="40">
        <v>180</v>
      </c>
      <c r="AA2550" s="40">
        <v>257.39999999999998</v>
      </c>
    </row>
    <row r="2551" spans="17:27" ht="18" customHeight="1" x14ac:dyDescent="0.25">
      <c r="Q2551" s="40" t="s">
        <v>95</v>
      </c>
      <c r="R2551" s="40">
        <v>2023</v>
      </c>
      <c r="S2551" s="40" t="s">
        <v>4</v>
      </c>
      <c r="T2551" s="40" t="s">
        <v>101</v>
      </c>
      <c r="U2551" s="40" t="s">
        <v>90</v>
      </c>
      <c r="V2551" s="40" t="s">
        <v>91</v>
      </c>
      <c r="W2551" s="40" t="s">
        <v>92</v>
      </c>
      <c r="X2551" s="40" t="s">
        <v>93</v>
      </c>
      <c r="Y2551" s="40" t="s">
        <v>94</v>
      </c>
      <c r="Z2551" s="40">
        <v>207</v>
      </c>
      <c r="AA2551" s="40">
        <v>296.01</v>
      </c>
    </row>
    <row r="2552" spans="17:27" ht="18" customHeight="1" x14ac:dyDescent="0.25">
      <c r="Q2552" s="40" t="s">
        <v>95</v>
      </c>
      <c r="R2552" s="40">
        <v>2023</v>
      </c>
      <c r="S2552" s="40" t="s">
        <v>4</v>
      </c>
      <c r="T2552" s="40" t="s">
        <v>101</v>
      </c>
      <c r="U2552" s="40" t="s">
        <v>90</v>
      </c>
      <c r="V2552" s="40" t="s">
        <v>91</v>
      </c>
      <c r="W2552" s="40" t="s">
        <v>92</v>
      </c>
      <c r="X2552" s="40" t="s">
        <v>93</v>
      </c>
      <c r="Y2552" s="40" t="s">
        <v>94</v>
      </c>
      <c r="Z2552" s="40">
        <v>177</v>
      </c>
      <c r="AA2552" s="40">
        <v>253.11</v>
      </c>
    </row>
    <row r="2553" spans="17:27" ht="18" customHeight="1" x14ac:dyDescent="0.25">
      <c r="Q2553" s="40" t="s">
        <v>95</v>
      </c>
      <c r="R2553" s="40">
        <v>2023</v>
      </c>
      <c r="S2553" s="40" t="s">
        <v>4</v>
      </c>
      <c r="T2553" s="40" t="s">
        <v>101</v>
      </c>
      <c r="U2553" s="40" t="s">
        <v>90</v>
      </c>
      <c r="V2553" s="40" t="s">
        <v>91</v>
      </c>
      <c r="W2553" s="40" t="s">
        <v>92</v>
      </c>
      <c r="X2553" s="40" t="s">
        <v>93</v>
      </c>
      <c r="Y2553" s="40" t="s">
        <v>94</v>
      </c>
      <c r="Z2553" s="40">
        <v>750</v>
      </c>
      <c r="AA2553" s="40">
        <v>1072.5</v>
      </c>
    </row>
    <row r="2554" spans="17:27" ht="18" customHeight="1" x14ac:dyDescent="0.25">
      <c r="Q2554" s="40" t="s">
        <v>95</v>
      </c>
      <c r="R2554" s="40">
        <v>2023</v>
      </c>
      <c r="S2554" s="40" t="s">
        <v>4</v>
      </c>
      <c r="T2554" s="40" t="s">
        <v>101</v>
      </c>
      <c r="U2554" s="40" t="s">
        <v>90</v>
      </c>
      <c r="V2554" s="40" t="s">
        <v>91</v>
      </c>
      <c r="W2554" s="40" t="s">
        <v>92</v>
      </c>
      <c r="X2554" s="40" t="s">
        <v>93</v>
      </c>
      <c r="Y2554" s="40" t="s">
        <v>94</v>
      </c>
      <c r="Z2554" s="40">
        <v>836</v>
      </c>
      <c r="AA2554" s="40">
        <v>1195.48</v>
      </c>
    </row>
    <row r="2555" spans="17:27" ht="18" customHeight="1" x14ac:dyDescent="0.25">
      <c r="Q2555" s="40" t="s">
        <v>95</v>
      </c>
      <c r="R2555" s="40">
        <v>2023</v>
      </c>
      <c r="S2555" s="40" t="s">
        <v>4</v>
      </c>
      <c r="T2555" s="40" t="s">
        <v>101</v>
      </c>
      <c r="U2555" s="40" t="s">
        <v>90</v>
      </c>
      <c r="V2555" s="40" t="s">
        <v>91</v>
      </c>
      <c r="W2555" s="40" t="s">
        <v>92</v>
      </c>
      <c r="X2555" s="40" t="s">
        <v>93</v>
      </c>
      <c r="Y2555" s="40" t="s">
        <v>94</v>
      </c>
      <c r="Z2555" s="40">
        <v>203</v>
      </c>
      <c r="AA2555" s="40">
        <v>290.28999999999996</v>
      </c>
    </row>
    <row r="2556" spans="17:27" ht="18" customHeight="1" x14ac:dyDescent="0.25">
      <c r="Q2556" s="40" t="s">
        <v>99</v>
      </c>
      <c r="R2556" s="40">
        <v>2023</v>
      </c>
      <c r="S2556" s="40" t="s">
        <v>4</v>
      </c>
      <c r="T2556" s="40" t="s">
        <v>101</v>
      </c>
      <c r="U2556" s="40" t="s">
        <v>90</v>
      </c>
      <c r="V2556" s="40" t="s">
        <v>91</v>
      </c>
      <c r="W2556" s="40" t="s">
        <v>92</v>
      </c>
      <c r="X2556" s="40" t="s">
        <v>93</v>
      </c>
      <c r="Y2556" s="40" t="s">
        <v>94</v>
      </c>
      <c r="Z2556" s="40">
        <v>179</v>
      </c>
      <c r="AA2556" s="40">
        <v>255.97</v>
      </c>
    </row>
    <row r="2557" spans="17:27" ht="18" customHeight="1" x14ac:dyDescent="0.25">
      <c r="Q2557" s="40" t="s">
        <v>88</v>
      </c>
      <c r="R2557" s="40">
        <v>2023</v>
      </c>
      <c r="S2557" s="40" t="s">
        <v>10</v>
      </c>
      <c r="T2557" s="40" t="s">
        <v>101</v>
      </c>
      <c r="U2557" s="40" t="s">
        <v>90</v>
      </c>
      <c r="V2557" s="40" t="s">
        <v>91</v>
      </c>
      <c r="W2557" s="40" t="s">
        <v>92</v>
      </c>
      <c r="X2557" s="40" t="s">
        <v>93</v>
      </c>
      <c r="Y2557" s="40" t="s">
        <v>94</v>
      </c>
      <c r="Z2557" s="40">
        <v>176</v>
      </c>
      <c r="AA2557" s="40">
        <v>251.68</v>
      </c>
    </row>
    <row r="2558" spans="17:27" ht="18" customHeight="1" x14ac:dyDescent="0.25">
      <c r="Q2558" s="40" t="s">
        <v>88</v>
      </c>
      <c r="R2558" s="40">
        <v>2023</v>
      </c>
      <c r="S2558" s="40" t="s">
        <v>10</v>
      </c>
      <c r="T2558" s="40" t="s">
        <v>101</v>
      </c>
      <c r="U2558" s="40" t="s">
        <v>90</v>
      </c>
      <c r="V2558" s="40" t="s">
        <v>91</v>
      </c>
      <c r="W2558" s="40" t="s">
        <v>92</v>
      </c>
      <c r="X2558" s="40" t="s">
        <v>93</v>
      </c>
      <c r="Y2558" s="40" t="s">
        <v>94</v>
      </c>
      <c r="Z2558" s="40">
        <v>146</v>
      </c>
      <c r="AA2558" s="40">
        <v>208.78</v>
      </c>
    </row>
    <row r="2559" spans="17:27" ht="18" customHeight="1" x14ac:dyDescent="0.25">
      <c r="Q2559" s="40" t="s">
        <v>88</v>
      </c>
      <c r="R2559" s="40">
        <v>2023</v>
      </c>
      <c r="S2559" s="40" t="s">
        <v>10</v>
      </c>
      <c r="T2559" s="40" t="s">
        <v>101</v>
      </c>
      <c r="U2559" s="40" t="s">
        <v>90</v>
      </c>
      <c r="V2559" s="40" t="s">
        <v>91</v>
      </c>
      <c r="W2559" s="40" t="s">
        <v>92</v>
      </c>
      <c r="X2559" s="40" t="s">
        <v>93</v>
      </c>
      <c r="Y2559" s="40" t="s">
        <v>94</v>
      </c>
      <c r="Z2559" s="40">
        <v>172</v>
      </c>
      <c r="AA2559" s="40">
        <v>526.24</v>
      </c>
    </row>
    <row r="2560" spans="17:27" ht="18" customHeight="1" x14ac:dyDescent="0.25">
      <c r="Q2560" s="40" t="s">
        <v>97</v>
      </c>
      <c r="R2560" s="40">
        <v>2023</v>
      </c>
      <c r="S2560" s="40" t="s">
        <v>10</v>
      </c>
      <c r="T2560" s="40" t="s">
        <v>101</v>
      </c>
      <c r="U2560" s="40" t="s">
        <v>90</v>
      </c>
      <c r="V2560" s="40" t="s">
        <v>91</v>
      </c>
      <c r="W2560" s="40" t="s">
        <v>92</v>
      </c>
      <c r="X2560" s="40" t="s">
        <v>93</v>
      </c>
      <c r="Y2560" s="40" t="s">
        <v>94</v>
      </c>
      <c r="Z2560" s="40">
        <v>148</v>
      </c>
      <c r="AA2560" s="40">
        <v>526.24</v>
      </c>
    </row>
    <row r="2561" spans="17:27" ht="18" customHeight="1" x14ac:dyDescent="0.25">
      <c r="Q2561" s="40" t="s">
        <v>97</v>
      </c>
      <c r="R2561" s="40">
        <v>2023</v>
      </c>
      <c r="S2561" s="40" t="s">
        <v>10</v>
      </c>
      <c r="T2561" s="40" t="s">
        <v>101</v>
      </c>
      <c r="U2561" s="40" t="s">
        <v>90</v>
      </c>
      <c r="V2561" s="40" t="s">
        <v>91</v>
      </c>
      <c r="W2561" s="40" t="s">
        <v>92</v>
      </c>
      <c r="X2561" s="40" t="s">
        <v>93</v>
      </c>
      <c r="Y2561" s="40" t="s">
        <v>94</v>
      </c>
      <c r="Z2561" s="40">
        <v>974</v>
      </c>
      <c r="AA2561" s="40">
        <v>1392.82</v>
      </c>
    </row>
    <row r="2562" spans="17:27" ht="18" customHeight="1" x14ac:dyDescent="0.25">
      <c r="Q2562" s="40" t="s">
        <v>88</v>
      </c>
      <c r="R2562" s="40">
        <v>2023</v>
      </c>
      <c r="S2562" s="40" t="s">
        <v>10</v>
      </c>
      <c r="T2562" s="40" t="s">
        <v>101</v>
      </c>
      <c r="U2562" s="40" t="s">
        <v>90</v>
      </c>
      <c r="V2562" s="40" t="s">
        <v>91</v>
      </c>
      <c r="W2562" s="40" t="s">
        <v>92</v>
      </c>
      <c r="X2562" s="40" t="s">
        <v>93</v>
      </c>
      <c r="Y2562" s="40" t="s">
        <v>94</v>
      </c>
      <c r="Z2562" s="40">
        <v>144</v>
      </c>
      <c r="AA2562" s="40">
        <v>205.92000000000002</v>
      </c>
    </row>
    <row r="2563" spans="17:27" ht="18" customHeight="1" x14ac:dyDescent="0.25">
      <c r="Q2563" s="40" t="s">
        <v>88</v>
      </c>
      <c r="R2563" s="40">
        <v>2023</v>
      </c>
      <c r="S2563" s="40" t="s">
        <v>10</v>
      </c>
      <c r="T2563" s="40" t="s">
        <v>101</v>
      </c>
      <c r="U2563" s="40" t="s">
        <v>90</v>
      </c>
      <c r="V2563" s="40" t="s">
        <v>91</v>
      </c>
      <c r="W2563" s="40" t="s">
        <v>92</v>
      </c>
      <c r="X2563" s="40" t="s">
        <v>93</v>
      </c>
      <c r="Y2563" s="40" t="s">
        <v>94</v>
      </c>
      <c r="Z2563" s="40">
        <v>171</v>
      </c>
      <c r="AA2563" s="40">
        <v>244.53</v>
      </c>
    </row>
    <row r="2564" spans="17:27" ht="18" customHeight="1" x14ac:dyDescent="0.25">
      <c r="Q2564" s="40" t="s">
        <v>97</v>
      </c>
      <c r="R2564" s="40">
        <v>2023</v>
      </c>
      <c r="S2564" s="40" t="s">
        <v>10</v>
      </c>
      <c r="T2564" s="40" t="s">
        <v>101</v>
      </c>
      <c r="U2564" s="40" t="s">
        <v>90</v>
      </c>
      <c r="V2564" s="40" t="s">
        <v>91</v>
      </c>
      <c r="W2564" s="40" t="s">
        <v>92</v>
      </c>
      <c r="X2564" s="40" t="s">
        <v>93</v>
      </c>
      <c r="Y2564" s="40" t="s">
        <v>94</v>
      </c>
      <c r="Z2564" s="40">
        <v>147</v>
      </c>
      <c r="AA2564" s="40">
        <v>210.21</v>
      </c>
    </row>
    <row r="2565" spans="17:27" ht="18" customHeight="1" x14ac:dyDescent="0.25">
      <c r="Q2565" s="40" t="s">
        <v>97</v>
      </c>
      <c r="R2565" s="40">
        <v>2023</v>
      </c>
      <c r="S2565" s="40" t="s">
        <v>10</v>
      </c>
      <c r="T2565" s="40" t="s">
        <v>101</v>
      </c>
      <c r="U2565" s="40" t="s">
        <v>90</v>
      </c>
      <c r="V2565" s="40" t="s">
        <v>91</v>
      </c>
      <c r="W2565" s="40" t="s">
        <v>92</v>
      </c>
      <c r="X2565" s="40" t="s">
        <v>93</v>
      </c>
      <c r="Y2565" s="40" t="s">
        <v>94</v>
      </c>
      <c r="Z2565" s="40">
        <v>755</v>
      </c>
      <c r="AA2565" s="40">
        <v>1079.6500000000001</v>
      </c>
    </row>
    <row r="2566" spans="17:27" ht="18" customHeight="1" x14ac:dyDescent="0.25">
      <c r="Q2566" s="40" t="s">
        <v>88</v>
      </c>
      <c r="R2566" s="40">
        <v>2023</v>
      </c>
      <c r="S2566" s="40" t="s">
        <v>10</v>
      </c>
      <c r="T2566" s="40" t="s">
        <v>101</v>
      </c>
      <c r="U2566" s="40" t="s">
        <v>90</v>
      </c>
      <c r="V2566" s="40" t="s">
        <v>91</v>
      </c>
      <c r="W2566" s="40" t="s">
        <v>92</v>
      </c>
      <c r="X2566" s="40" t="s">
        <v>93</v>
      </c>
      <c r="Y2566" s="40" t="s">
        <v>94</v>
      </c>
      <c r="Z2566" s="40">
        <v>842</v>
      </c>
      <c r="AA2566" s="40">
        <v>1204.06</v>
      </c>
    </row>
    <row r="2567" spans="17:27" ht="18" customHeight="1" x14ac:dyDescent="0.25">
      <c r="Q2567" s="40" t="s">
        <v>88</v>
      </c>
      <c r="R2567" s="40">
        <v>2023</v>
      </c>
      <c r="S2567" s="40" t="s">
        <v>10</v>
      </c>
      <c r="T2567" s="40" t="s">
        <v>101</v>
      </c>
      <c r="U2567" s="40" t="s">
        <v>90</v>
      </c>
      <c r="V2567" s="40" t="s">
        <v>91</v>
      </c>
      <c r="W2567" s="40" t="s">
        <v>92</v>
      </c>
      <c r="X2567" s="40" t="s">
        <v>93</v>
      </c>
      <c r="Y2567" s="40" t="s">
        <v>94</v>
      </c>
      <c r="Z2567" s="40">
        <v>173</v>
      </c>
      <c r="AA2567" s="40">
        <v>247.39</v>
      </c>
    </row>
    <row r="2568" spans="17:27" ht="18" customHeight="1" x14ac:dyDescent="0.25">
      <c r="Q2568" s="40" t="s">
        <v>88</v>
      </c>
      <c r="R2568" s="40">
        <v>2023</v>
      </c>
      <c r="S2568" s="40" t="s">
        <v>10</v>
      </c>
      <c r="T2568" s="40" t="s">
        <v>101</v>
      </c>
      <c r="U2568" s="40" t="s">
        <v>90</v>
      </c>
      <c r="V2568" s="40" t="s">
        <v>91</v>
      </c>
      <c r="W2568" s="40" t="s">
        <v>92</v>
      </c>
      <c r="X2568" s="40" t="s">
        <v>93</v>
      </c>
      <c r="Y2568" s="40" t="s">
        <v>94</v>
      </c>
      <c r="Z2568" s="40">
        <v>149</v>
      </c>
      <c r="AA2568" s="40">
        <v>213.07</v>
      </c>
    </row>
    <row r="2569" spans="17:27" ht="18" customHeight="1" x14ac:dyDescent="0.25">
      <c r="Q2569" s="40" t="s">
        <v>99</v>
      </c>
      <c r="R2569" s="40">
        <v>2023</v>
      </c>
      <c r="S2569" s="40" t="s">
        <v>9</v>
      </c>
      <c r="T2569" s="40" t="s">
        <v>101</v>
      </c>
      <c r="U2569" s="40" t="s">
        <v>90</v>
      </c>
      <c r="V2569" s="40" t="s">
        <v>91</v>
      </c>
      <c r="W2569" s="40" t="s">
        <v>92</v>
      </c>
      <c r="X2569" s="40" t="s">
        <v>93</v>
      </c>
      <c r="Y2569" s="40" t="s">
        <v>94</v>
      </c>
      <c r="Z2569" s="40">
        <v>152</v>
      </c>
      <c r="AA2569" s="40">
        <v>217.36</v>
      </c>
    </row>
    <row r="2570" spans="17:27" ht="18" customHeight="1" x14ac:dyDescent="0.25">
      <c r="Q2570" s="40" t="s">
        <v>88</v>
      </c>
      <c r="R2570" s="40">
        <v>2023</v>
      </c>
      <c r="S2570" s="40" t="s">
        <v>9</v>
      </c>
      <c r="T2570" s="40" t="s">
        <v>101</v>
      </c>
      <c r="U2570" s="40" t="s">
        <v>90</v>
      </c>
      <c r="V2570" s="40" t="s">
        <v>91</v>
      </c>
      <c r="W2570" s="40" t="s">
        <v>92</v>
      </c>
      <c r="X2570" s="40" t="s">
        <v>93</v>
      </c>
      <c r="Y2570" s="40" t="s">
        <v>94</v>
      </c>
      <c r="Z2570" s="40">
        <v>178</v>
      </c>
      <c r="AA2570" s="40">
        <v>526.24</v>
      </c>
    </row>
    <row r="2571" spans="17:27" ht="18" customHeight="1" x14ac:dyDescent="0.25">
      <c r="Q2571" s="40" t="s">
        <v>88</v>
      </c>
      <c r="R2571" s="40">
        <v>2023</v>
      </c>
      <c r="S2571" s="40" t="s">
        <v>9</v>
      </c>
      <c r="T2571" s="40" t="s">
        <v>101</v>
      </c>
      <c r="U2571" s="40" t="s">
        <v>90</v>
      </c>
      <c r="V2571" s="40" t="s">
        <v>91</v>
      </c>
      <c r="W2571" s="40" t="s">
        <v>92</v>
      </c>
      <c r="X2571" s="40" t="s">
        <v>93</v>
      </c>
      <c r="Y2571" s="40" t="s">
        <v>94</v>
      </c>
      <c r="Z2571" s="40">
        <v>154</v>
      </c>
      <c r="AA2571" s="40">
        <v>526.24</v>
      </c>
    </row>
    <row r="2572" spans="17:27" ht="18" customHeight="1" x14ac:dyDescent="0.25">
      <c r="Q2572" s="40" t="s">
        <v>97</v>
      </c>
      <c r="R2572" s="40">
        <v>2023</v>
      </c>
      <c r="S2572" s="40" t="s">
        <v>9</v>
      </c>
      <c r="T2572" s="40" t="s">
        <v>101</v>
      </c>
      <c r="U2572" s="40" t="s">
        <v>90</v>
      </c>
      <c r="V2572" s="40" t="s">
        <v>91</v>
      </c>
      <c r="W2572" s="40" t="s">
        <v>92</v>
      </c>
      <c r="X2572" s="40" t="s">
        <v>93</v>
      </c>
      <c r="Y2572" s="40" t="s">
        <v>94</v>
      </c>
      <c r="Z2572" s="40">
        <v>973</v>
      </c>
      <c r="AA2572" s="40">
        <v>1391.3899999999999</v>
      </c>
    </row>
    <row r="2573" spans="17:27" ht="18" customHeight="1" x14ac:dyDescent="0.25">
      <c r="Q2573" s="40" t="s">
        <v>95</v>
      </c>
      <c r="R2573" s="40">
        <v>2023</v>
      </c>
      <c r="S2573" s="40" t="s">
        <v>9</v>
      </c>
      <c r="T2573" s="40" t="s">
        <v>101</v>
      </c>
      <c r="U2573" s="40" t="s">
        <v>90</v>
      </c>
      <c r="V2573" s="40" t="s">
        <v>91</v>
      </c>
      <c r="W2573" s="40" t="s">
        <v>92</v>
      </c>
      <c r="X2573" s="40" t="s">
        <v>93</v>
      </c>
      <c r="Y2573" s="40" t="s">
        <v>94</v>
      </c>
      <c r="Z2573" s="40">
        <v>150</v>
      </c>
      <c r="AA2573" s="40">
        <v>214.5</v>
      </c>
    </row>
    <row r="2574" spans="17:27" ht="18" customHeight="1" x14ac:dyDescent="0.25">
      <c r="Q2574" s="40" t="s">
        <v>95</v>
      </c>
      <c r="R2574" s="40">
        <v>2023</v>
      </c>
      <c r="S2574" s="40" t="s">
        <v>9</v>
      </c>
      <c r="T2574" s="40" t="s">
        <v>101</v>
      </c>
      <c r="U2574" s="40" t="s">
        <v>90</v>
      </c>
      <c r="V2574" s="40" t="s">
        <v>91</v>
      </c>
      <c r="W2574" s="40" t="s">
        <v>92</v>
      </c>
      <c r="X2574" s="40" t="s">
        <v>93</v>
      </c>
      <c r="Y2574" s="40" t="s">
        <v>94</v>
      </c>
      <c r="Z2574" s="40">
        <v>177</v>
      </c>
      <c r="AA2574" s="40">
        <v>253.11</v>
      </c>
    </row>
    <row r="2575" spans="17:27" ht="18" customHeight="1" x14ac:dyDescent="0.25">
      <c r="Q2575" s="40" t="s">
        <v>97</v>
      </c>
      <c r="R2575" s="40">
        <v>2023</v>
      </c>
      <c r="S2575" s="40" t="s">
        <v>9</v>
      </c>
      <c r="T2575" s="40" t="s">
        <v>101</v>
      </c>
      <c r="U2575" s="40" t="s">
        <v>90</v>
      </c>
      <c r="V2575" s="40" t="s">
        <v>91</v>
      </c>
      <c r="W2575" s="40" t="s">
        <v>92</v>
      </c>
      <c r="X2575" s="40" t="s">
        <v>93</v>
      </c>
      <c r="Y2575" s="40" t="s">
        <v>94</v>
      </c>
      <c r="Z2575" s="40">
        <v>153</v>
      </c>
      <c r="AA2575" s="40">
        <v>218.79</v>
      </c>
    </row>
    <row r="2576" spans="17:27" ht="18" customHeight="1" x14ac:dyDescent="0.25">
      <c r="Q2576" s="40" t="s">
        <v>88</v>
      </c>
      <c r="R2576" s="40">
        <v>2023</v>
      </c>
      <c r="S2576" s="40" t="s">
        <v>9</v>
      </c>
      <c r="T2576" s="40" t="s">
        <v>101</v>
      </c>
      <c r="U2576" s="40" t="s">
        <v>90</v>
      </c>
      <c r="V2576" s="40" t="s">
        <v>91</v>
      </c>
      <c r="W2576" s="40" t="s">
        <v>92</v>
      </c>
      <c r="X2576" s="40" t="s">
        <v>93</v>
      </c>
      <c r="Y2576" s="40" t="s">
        <v>94</v>
      </c>
      <c r="Z2576" s="40">
        <v>754</v>
      </c>
      <c r="AA2576" s="40">
        <v>1078.22</v>
      </c>
    </row>
    <row r="2577" spans="17:27" ht="18" customHeight="1" x14ac:dyDescent="0.25">
      <c r="Q2577" s="40" t="s">
        <v>88</v>
      </c>
      <c r="R2577" s="40">
        <v>2023</v>
      </c>
      <c r="S2577" s="40" t="s">
        <v>9</v>
      </c>
      <c r="T2577" s="40" t="s">
        <v>101</v>
      </c>
      <c r="U2577" s="40" t="s">
        <v>90</v>
      </c>
      <c r="V2577" s="40" t="s">
        <v>91</v>
      </c>
      <c r="W2577" s="40" t="s">
        <v>92</v>
      </c>
      <c r="X2577" s="40" t="s">
        <v>93</v>
      </c>
      <c r="Y2577" s="40" t="s">
        <v>94</v>
      </c>
      <c r="Z2577" s="40">
        <v>841</v>
      </c>
      <c r="AA2577" s="40">
        <v>1202.6300000000001</v>
      </c>
    </row>
    <row r="2578" spans="17:27" ht="18" customHeight="1" x14ac:dyDescent="0.25">
      <c r="Q2578" s="40" t="s">
        <v>99</v>
      </c>
      <c r="R2578" s="40">
        <v>2023</v>
      </c>
      <c r="S2578" s="40" t="s">
        <v>9</v>
      </c>
      <c r="T2578" s="40" t="s">
        <v>101</v>
      </c>
      <c r="U2578" s="40" t="s">
        <v>90</v>
      </c>
      <c r="V2578" s="40" t="s">
        <v>91</v>
      </c>
      <c r="W2578" s="40" t="s">
        <v>92</v>
      </c>
      <c r="X2578" s="40" t="s">
        <v>93</v>
      </c>
      <c r="Y2578" s="40" t="s">
        <v>94</v>
      </c>
      <c r="Z2578" s="40">
        <v>179</v>
      </c>
      <c r="AA2578" s="40">
        <v>255.97</v>
      </c>
    </row>
    <row r="2579" spans="17:27" ht="18" customHeight="1" x14ac:dyDescent="0.25">
      <c r="Q2579" s="40" t="s">
        <v>88</v>
      </c>
      <c r="R2579" s="40">
        <v>2023</v>
      </c>
      <c r="S2579" s="40" t="s">
        <v>8</v>
      </c>
      <c r="T2579" s="40" t="s">
        <v>101</v>
      </c>
      <c r="U2579" s="40" t="s">
        <v>90</v>
      </c>
      <c r="V2579" s="40" t="s">
        <v>91</v>
      </c>
      <c r="W2579" s="40" t="s">
        <v>92</v>
      </c>
      <c r="X2579" s="40" t="s">
        <v>93</v>
      </c>
      <c r="Y2579" s="40" t="s">
        <v>94</v>
      </c>
      <c r="Z2579" s="40">
        <v>182</v>
      </c>
      <c r="AA2579" s="40">
        <v>260.26</v>
      </c>
    </row>
    <row r="2580" spans="17:27" ht="18" customHeight="1" x14ac:dyDescent="0.25">
      <c r="Q2580" s="40" t="s">
        <v>95</v>
      </c>
      <c r="R2580" s="40">
        <v>2023</v>
      </c>
      <c r="S2580" s="40" t="s">
        <v>8</v>
      </c>
      <c r="T2580" s="40" t="s">
        <v>101</v>
      </c>
      <c r="U2580" s="40" t="s">
        <v>90</v>
      </c>
      <c r="V2580" s="40" t="s">
        <v>91</v>
      </c>
      <c r="W2580" s="40" t="s">
        <v>92</v>
      </c>
      <c r="X2580" s="40" t="s">
        <v>93</v>
      </c>
      <c r="Y2580" s="40" t="s">
        <v>94</v>
      </c>
      <c r="Z2580" s="40">
        <v>158</v>
      </c>
      <c r="AA2580" s="40">
        <v>225.94</v>
      </c>
    </row>
    <row r="2581" spans="17:27" ht="18" customHeight="1" x14ac:dyDescent="0.25">
      <c r="Q2581" s="40" t="s">
        <v>95</v>
      </c>
      <c r="R2581" s="40">
        <v>2023</v>
      </c>
      <c r="S2581" s="40" t="s">
        <v>8</v>
      </c>
      <c r="T2581" s="40" t="s">
        <v>101</v>
      </c>
      <c r="U2581" s="40" t="s">
        <v>90</v>
      </c>
      <c r="V2581" s="40" t="s">
        <v>91</v>
      </c>
      <c r="W2581" s="40" t="s">
        <v>92</v>
      </c>
      <c r="X2581" s="40" t="s">
        <v>93</v>
      </c>
      <c r="Y2581" s="40" t="s">
        <v>94</v>
      </c>
      <c r="Z2581" s="40">
        <v>184</v>
      </c>
      <c r="AA2581" s="40">
        <v>526.24</v>
      </c>
    </row>
    <row r="2582" spans="17:27" ht="18" customHeight="1" x14ac:dyDescent="0.25">
      <c r="Q2582" s="40" t="s">
        <v>97</v>
      </c>
      <c r="R2582" s="40">
        <v>2023</v>
      </c>
      <c r="S2582" s="40" t="s">
        <v>8</v>
      </c>
      <c r="T2582" s="40" t="s">
        <v>101</v>
      </c>
      <c r="U2582" s="40" t="s">
        <v>90</v>
      </c>
      <c r="V2582" s="40" t="s">
        <v>91</v>
      </c>
      <c r="W2582" s="40" t="s">
        <v>92</v>
      </c>
      <c r="X2582" s="40" t="s">
        <v>93</v>
      </c>
      <c r="Y2582" s="40" t="s">
        <v>94</v>
      </c>
      <c r="Z2582" s="40">
        <v>972</v>
      </c>
      <c r="AA2582" s="40">
        <v>1389.96</v>
      </c>
    </row>
    <row r="2583" spans="17:27" ht="18" customHeight="1" x14ac:dyDescent="0.25">
      <c r="Q2583" s="40" t="s">
        <v>88</v>
      </c>
      <c r="R2583" s="40">
        <v>2023</v>
      </c>
      <c r="S2583" s="40" t="s">
        <v>8</v>
      </c>
      <c r="T2583" s="40" t="s">
        <v>101</v>
      </c>
      <c r="U2583" s="40" t="s">
        <v>90</v>
      </c>
      <c r="V2583" s="40" t="s">
        <v>91</v>
      </c>
      <c r="W2583" s="40" t="s">
        <v>92</v>
      </c>
      <c r="X2583" s="40" t="s">
        <v>93</v>
      </c>
      <c r="Y2583" s="40" t="s">
        <v>94</v>
      </c>
      <c r="Z2583" s="40">
        <v>156</v>
      </c>
      <c r="AA2583" s="40">
        <v>223.07999999999998</v>
      </c>
    </row>
    <row r="2584" spans="17:27" ht="18" customHeight="1" x14ac:dyDescent="0.25">
      <c r="Q2584" s="40" t="s">
        <v>88</v>
      </c>
      <c r="R2584" s="40">
        <v>2023</v>
      </c>
      <c r="S2584" s="40" t="s">
        <v>8</v>
      </c>
      <c r="T2584" s="40" t="s">
        <v>101</v>
      </c>
      <c r="U2584" s="40" t="s">
        <v>90</v>
      </c>
      <c r="V2584" s="40" t="s">
        <v>91</v>
      </c>
      <c r="W2584" s="40" t="s">
        <v>92</v>
      </c>
      <c r="X2584" s="40" t="s">
        <v>93</v>
      </c>
      <c r="Y2584" s="40" t="s">
        <v>94</v>
      </c>
      <c r="Z2584" s="40">
        <v>183</v>
      </c>
      <c r="AA2584" s="40">
        <v>261.69</v>
      </c>
    </row>
    <row r="2585" spans="17:27" ht="18" customHeight="1" x14ac:dyDescent="0.25">
      <c r="Q2585" s="40" t="s">
        <v>97</v>
      </c>
      <c r="R2585" s="40">
        <v>2023</v>
      </c>
      <c r="S2585" s="40" t="s">
        <v>8</v>
      </c>
      <c r="T2585" s="40" t="s">
        <v>101</v>
      </c>
      <c r="U2585" s="40" t="s">
        <v>90</v>
      </c>
      <c r="V2585" s="40" t="s">
        <v>91</v>
      </c>
      <c r="W2585" s="40" t="s">
        <v>92</v>
      </c>
      <c r="X2585" s="40" t="s">
        <v>93</v>
      </c>
      <c r="Y2585" s="40" t="s">
        <v>94</v>
      </c>
      <c r="Z2585" s="40">
        <v>159</v>
      </c>
      <c r="AA2585" s="40">
        <v>227.37</v>
      </c>
    </row>
    <row r="2586" spans="17:27" ht="18" customHeight="1" x14ac:dyDescent="0.25">
      <c r="Q2586" s="40" t="s">
        <v>95</v>
      </c>
      <c r="R2586" s="40">
        <v>2023</v>
      </c>
      <c r="S2586" s="40" t="s">
        <v>8</v>
      </c>
      <c r="T2586" s="40" t="s">
        <v>101</v>
      </c>
      <c r="U2586" s="40" t="s">
        <v>90</v>
      </c>
      <c r="V2586" s="40" t="s">
        <v>91</v>
      </c>
      <c r="W2586" s="40" t="s">
        <v>92</v>
      </c>
      <c r="X2586" s="40" t="s">
        <v>93</v>
      </c>
      <c r="Y2586" s="40" t="s">
        <v>94</v>
      </c>
      <c r="Z2586" s="40">
        <v>840</v>
      </c>
      <c r="AA2586" s="40">
        <v>1201.2</v>
      </c>
    </row>
    <row r="2587" spans="17:27" ht="18" customHeight="1" x14ac:dyDescent="0.25">
      <c r="Q2587" s="40" t="s">
        <v>95</v>
      </c>
      <c r="R2587" s="40">
        <v>2023</v>
      </c>
      <c r="S2587" s="40" t="s">
        <v>8</v>
      </c>
      <c r="T2587" s="40" t="s">
        <v>101</v>
      </c>
      <c r="U2587" s="40" t="s">
        <v>90</v>
      </c>
      <c r="V2587" s="40" t="s">
        <v>91</v>
      </c>
      <c r="W2587" s="40" t="s">
        <v>92</v>
      </c>
      <c r="X2587" s="40" t="s">
        <v>93</v>
      </c>
      <c r="Y2587" s="40" t="s">
        <v>94</v>
      </c>
      <c r="Z2587" s="40">
        <v>185</v>
      </c>
      <c r="AA2587" s="40">
        <v>264.55</v>
      </c>
    </row>
    <row r="2588" spans="17:27" ht="18" customHeight="1" x14ac:dyDescent="0.25">
      <c r="Q2588" s="40" t="s">
        <v>88</v>
      </c>
      <c r="R2588" s="40">
        <v>2023</v>
      </c>
      <c r="S2588" s="40" t="s">
        <v>8</v>
      </c>
      <c r="T2588" s="40" t="s">
        <v>101</v>
      </c>
      <c r="U2588" s="40" t="s">
        <v>90</v>
      </c>
      <c r="V2588" s="40" t="s">
        <v>91</v>
      </c>
      <c r="W2588" s="40" t="s">
        <v>92</v>
      </c>
      <c r="X2588" s="40" t="s">
        <v>93</v>
      </c>
      <c r="Y2588" s="40" t="s">
        <v>94</v>
      </c>
      <c r="Z2588" s="40">
        <v>155</v>
      </c>
      <c r="AA2588" s="40">
        <v>221.65</v>
      </c>
    </row>
    <row r="2589" spans="17:27" ht="18" customHeight="1" x14ac:dyDescent="0.25">
      <c r="Q2589" s="40" t="s">
        <v>95</v>
      </c>
      <c r="R2589" s="40">
        <v>2023</v>
      </c>
      <c r="S2589" s="40" t="s">
        <v>3</v>
      </c>
      <c r="T2589" s="40" t="s">
        <v>101</v>
      </c>
      <c r="U2589" s="40" t="s">
        <v>103</v>
      </c>
      <c r="V2589" s="40" t="s">
        <v>104</v>
      </c>
      <c r="W2589" s="40" t="s">
        <v>100</v>
      </c>
      <c r="X2589" s="40" t="s">
        <v>102</v>
      </c>
      <c r="Y2589" s="40" t="s">
        <v>105</v>
      </c>
      <c r="Z2589" s="40">
        <v>290</v>
      </c>
      <c r="AA2589" s="40">
        <v>414.7</v>
      </c>
    </row>
    <row r="2590" spans="17:27" ht="18" customHeight="1" x14ac:dyDescent="0.25">
      <c r="Q2590" s="40" t="s">
        <v>97</v>
      </c>
      <c r="R2590" s="40">
        <v>2023</v>
      </c>
      <c r="S2590" s="40" t="s">
        <v>3</v>
      </c>
      <c r="T2590" s="40" t="s">
        <v>101</v>
      </c>
      <c r="U2590" s="40" t="s">
        <v>103</v>
      </c>
      <c r="V2590" s="40" t="s">
        <v>104</v>
      </c>
      <c r="W2590" s="40" t="s">
        <v>100</v>
      </c>
      <c r="X2590" s="40" t="s">
        <v>102</v>
      </c>
      <c r="Y2590" s="40" t="s">
        <v>105</v>
      </c>
      <c r="Z2590" s="40">
        <v>260</v>
      </c>
      <c r="AA2590" s="40">
        <v>371.8</v>
      </c>
    </row>
    <row r="2591" spans="17:27" ht="18" customHeight="1" x14ac:dyDescent="0.25">
      <c r="Q2591" s="40" t="s">
        <v>95</v>
      </c>
      <c r="R2591" s="40">
        <v>2023</v>
      </c>
      <c r="S2591" s="40" t="s">
        <v>3</v>
      </c>
      <c r="T2591" s="40" t="s">
        <v>101</v>
      </c>
      <c r="U2591" s="40" t="s">
        <v>103</v>
      </c>
      <c r="V2591" s="40" t="s">
        <v>104</v>
      </c>
      <c r="W2591" s="40" t="s">
        <v>100</v>
      </c>
      <c r="X2591" s="40" t="s">
        <v>102</v>
      </c>
      <c r="Y2591" s="40" t="s">
        <v>105</v>
      </c>
      <c r="Z2591" s="40">
        <v>286</v>
      </c>
      <c r="AA2591" s="40">
        <v>408.98</v>
      </c>
    </row>
    <row r="2592" spans="17:27" ht="18" customHeight="1" x14ac:dyDescent="0.25">
      <c r="Q2592" s="40" t="s">
        <v>95</v>
      </c>
      <c r="R2592" s="40">
        <v>2023</v>
      </c>
      <c r="S2592" s="40" t="s">
        <v>3</v>
      </c>
      <c r="T2592" s="40" t="s">
        <v>101</v>
      </c>
      <c r="U2592" s="40" t="s">
        <v>103</v>
      </c>
      <c r="V2592" s="40" t="s">
        <v>104</v>
      </c>
      <c r="W2592" s="40" t="s">
        <v>100</v>
      </c>
      <c r="X2592" s="40" t="s">
        <v>102</v>
      </c>
      <c r="Y2592" s="40" t="s">
        <v>105</v>
      </c>
      <c r="Z2592" s="40">
        <v>262</v>
      </c>
      <c r="AA2592" s="40">
        <v>374.65999999999997</v>
      </c>
    </row>
    <row r="2593" spans="17:27" ht="18" customHeight="1" x14ac:dyDescent="0.25">
      <c r="Q2593" s="40" t="s">
        <v>97</v>
      </c>
      <c r="R2593" s="40">
        <v>2023</v>
      </c>
      <c r="S2593" s="40" t="s">
        <v>3</v>
      </c>
      <c r="T2593" s="40" t="s">
        <v>101</v>
      </c>
      <c r="U2593" s="40" t="s">
        <v>103</v>
      </c>
      <c r="V2593" s="40" t="s">
        <v>104</v>
      </c>
      <c r="W2593" s="40" t="s">
        <v>100</v>
      </c>
      <c r="X2593" s="40" t="s">
        <v>102</v>
      </c>
      <c r="Y2593" s="40" t="s">
        <v>105</v>
      </c>
      <c r="Z2593" s="40">
        <v>791</v>
      </c>
      <c r="AA2593" s="40">
        <v>1131.1300000000001</v>
      </c>
    </row>
    <row r="2594" spans="17:27" ht="18" customHeight="1" x14ac:dyDescent="0.25">
      <c r="Q2594" s="40" t="s">
        <v>97</v>
      </c>
      <c r="R2594" s="40">
        <v>2023</v>
      </c>
      <c r="S2594" s="40" t="s">
        <v>3</v>
      </c>
      <c r="T2594" s="40" t="s">
        <v>101</v>
      </c>
      <c r="U2594" s="40" t="s">
        <v>103</v>
      </c>
      <c r="V2594" s="40" t="s">
        <v>104</v>
      </c>
      <c r="W2594" s="40" t="s">
        <v>100</v>
      </c>
      <c r="X2594" s="40" t="s">
        <v>102</v>
      </c>
      <c r="Y2594" s="40" t="s">
        <v>105</v>
      </c>
      <c r="Z2594" s="40">
        <v>261</v>
      </c>
      <c r="AA2594" s="40">
        <v>373.23</v>
      </c>
    </row>
    <row r="2595" spans="17:27" ht="18" customHeight="1" x14ac:dyDescent="0.25">
      <c r="Q2595" s="40" t="s">
        <v>95</v>
      </c>
      <c r="R2595" s="40">
        <v>2023</v>
      </c>
      <c r="S2595" s="40" t="s">
        <v>3</v>
      </c>
      <c r="T2595" s="40" t="s">
        <v>101</v>
      </c>
      <c r="U2595" s="40" t="s">
        <v>103</v>
      </c>
      <c r="V2595" s="40" t="s">
        <v>104</v>
      </c>
      <c r="W2595" s="40" t="s">
        <v>100</v>
      </c>
      <c r="X2595" s="40" t="s">
        <v>102</v>
      </c>
      <c r="Y2595" s="40" t="s">
        <v>105</v>
      </c>
      <c r="Z2595" s="40">
        <v>289</v>
      </c>
      <c r="AA2595" s="40">
        <v>413.27</v>
      </c>
    </row>
    <row r="2596" spans="17:27" ht="18" customHeight="1" x14ac:dyDescent="0.25">
      <c r="Q2596" s="40" t="s">
        <v>95</v>
      </c>
      <c r="R2596" s="40">
        <v>2023</v>
      </c>
      <c r="S2596" s="40" t="s">
        <v>3</v>
      </c>
      <c r="T2596" s="40" t="s">
        <v>101</v>
      </c>
      <c r="U2596" s="40" t="s">
        <v>103</v>
      </c>
      <c r="V2596" s="40" t="s">
        <v>104</v>
      </c>
      <c r="W2596" s="40" t="s">
        <v>100</v>
      </c>
      <c r="X2596" s="40" t="s">
        <v>102</v>
      </c>
      <c r="Y2596" s="40" t="s">
        <v>105</v>
      </c>
      <c r="Z2596" s="40">
        <v>259</v>
      </c>
      <c r="AA2596" s="40">
        <v>370.37</v>
      </c>
    </row>
    <row r="2597" spans="17:27" ht="18" customHeight="1" x14ac:dyDescent="0.25">
      <c r="Q2597" s="40" t="s">
        <v>97</v>
      </c>
      <c r="R2597" s="40">
        <v>2023</v>
      </c>
      <c r="S2597" s="40" t="s">
        <v>3</v>
      </c>
      <c r="T2597" s="40" t="s">
        <v>101</v>
      </c>
      <c r="U2597" s="40" t="s">
        <v>103</v>
      </c>
      <c r="V2597" s="40" t="s">
        <v>104</v>
      </c>
      <c r="W2597" s="40" t="s">
        <v>100</v>
      </c>
      <c r="X2597" s="40" t="s">
        <v>102</v>
      </c>
      <c r="Y2597" s="40" t="s">
        <v>105</v>
      </c>
      <c r="Z2597" s="40">
        <v>800</v>
      </c>
      <c r="AA2597" s="40">
        <v>1144</v>
      </c>
    </row>
    <row r="2598" spans="17:27" ht="18" customHeight="1" x14ac:dyDescent="0.25">
      <c r="Q2598" s="40" t="s">
        <v>95</v>
      </c>
      <c r="R2598" s="40">
        <v>2023</v>
      </c>
      <c r="S2598" s="40" t="s">
        <v>3</v>
      </c>
      <c r="T2598" s="40" t="s">
        <v>101</v>
      </c>
      <c r="U2598" s="40" t="s">
        <v>103</v>
      </c>
      <c r="V2598" s="40" t="s">
        <v>104</v>
      </c>
      <c r="W2598" s="40" t="s">
        <v>100</v>
      </c>
      <c r="X2598" s="40" t="s">
        <v>102</v>
      </c>
      <c r="Y2598" s="40" t="s">
        <v>105</v>
      </c>
      <c r="Z2598" s="40">
        <v>886</v>
      </c>
      <c r="AA2598" s="40">
        <v>1266.98</v>
      </c>
    </row>
    <row r="2599" spans="17:27" ht="18" customHeight="1" x14ac:dyDescent="0.25">
      <c r="Q2599" s="40" t="s">
        <v>95</v>
      </c>
      <c r="R2599" s="40">
        <v>2023</v>
      </c>
      <c r="S2599" s="40" t="s">
        <v>7</v>
      </c>
      <c r="T2599" s="40" t="s">
        <v>101</v>
      </c>
      <c r="U2599" s="40" t="s">
        <v>103</v>
      </c>
      <c r="V2599" s="40" t="s">
        <v>104</v>
      </c>
      <c r="W2599" s="40" t="s">
        <v>100</v>
      </c>
      <c r="X2599" s="40" t="s">
        <v>102</v>
      </c>
      <c r="Y2599" s="40" t="s">
        <v>105</v>
      </c>
      <c r="Z2599" s="40">
        <v>266</v>
      </c>
      <c r="AA2599" s="40">
        <v>380.38</v>
      </c>
    </row>
    <row r="2600" spans="17:27" ht="18" customHeight="1" x14ac:dyDescent="0.25">
      <c r="Q2600" s="40" t="s">
        <v>88</v>
      </c>
      <c r="R2600" s="40">
        <v>2023</v>
      </c>
      <c r="S2600" s="40" t="s">
        <v>7</v>
      </c>
      <c r="T2600" s="40" t="s">
        <v>101</v>
      </c>
      <c r="U2600" s="40" t="s">
        <v>103</v>
      </c>
      <c r="V2600" s="40" t="s">
        <v>104</v>
      </c>
      <c r="W2600" s="40" t="s">
        <v>100</v>
      </c>
      <c r="X2600" s="40" t="s">
        <v>102</v>
      </c>
      <c r="Y2600" s="40" t="s">
        <v>105</v>
      </c>
      <c r="Z2600" s="40">
        <v>242</v>
      </c>
      <c r="AA2600" s="40">
        <v>346.06</v>
      </c>
    </row>
    <row r="2601" spans="17:27" ht="18" customHeight="1" x14ac:dyDescent="0.25">
      <c r="Q2601" s="40" t="s">
        <v>88</v>
      </c>
      <c r="R2601" s="40">
        <v>2023</v>
      </c>
      <c r="S2601" s="40" t="s">
        <v>7</v>
      </c>
      <c r="T2601" s="40" t="s">
        <v>101</v>
      </c>
      <c r="U2601" s="40" t="s">
        <v>103</v>
      </c>
      <c r="V2601" s="40" t="s">
        <v>104</v>
      </c>
      <c r="W2601" s="40" t="s">
        <v>100</v>
      </c>
      <c r="X2601" s="40" t="s">
        <v>102</v>
      </c>
      <c r="Y2601" s="40" t="s">
        <v>105</v>
      </c>
      <c r="Z2601" s="40">
        <v>268</v>
      </c>
      <c r="AA2601" s="40">
        <v>383.24</v>
      </c>
    </row>
    <row r="2602" spans="17:27" ht="18" customHeight="1" x14ac:dyDescent="0.25">
      <c r="Q2602" s="40" t="s">
        <v>88</v>
      </c>
      <c r="R2602" s="40">
        <v>2023</v>
      </c>
      <c r="S2602" s="40" t="s">
        <v>7</v>
      </c>
      <c r="T2602" s="40" t="s">
        <v>101</v>
      </c>
      <c r="U2602" s="40" t="s">
        <v>103</v>
      </c>
      <c r="V2602" s="40" t="s">
        <v>104</v>
      </c>
      <c r="W2602" s="40" t="s">
        <v>100</v>
      </c>
      <c r="X2602" s="40" t="s">
        <v>102</v>
      </c>
      <c r="Y2602" s="40" t="s">
        <v>105</v>
      </c>
      <c r="Z2602" s="40">
        <v>238</v>
      </c>
      <c r="AA2602" s="40">
        <v>340.34000000000003</v>
      </c>
    </row>
    <row r="2603" spans="17:27" ht="18" customHeight="1" x14ac:dyDescent="0.25">
      <c r="Q2603" s="40" t="s">
        <v>88</v>
      </c>
      <c r="R2603" s="40">
        <v>2023</v>
      </c>
      <c r="S2603" s="40" t="s">
        <v>7</v>
      </c>
      <c r="T2603" s="40" t="s">
        <v>101</v>
      </c>
      <c r="U2603" s="40" t="s">
        <v>103</v>
      </c>
      <c r="V2603" s="40" t="s">
        <v>104</v>
      </c>
      <c r="W2603" s="40" t="s">
        <v>100</v>
      </c>
      <c r="X2603" s="40" t="s">
        <v>102</v>
      </c>
      <c r="Y2603" s="40" t="s">
        <v>105</v>
      </c>
      <c r="Z2603" s="40">
        <v>881</v>
      </c>
      <c r="AA2603" s="40">
        <v>1259.83</v>
      </c>
    </row>
    <row r="2604" spans="17:27" ht="18" customHeight="1" x14ac:dyDescent="0.25">
      <c r="Q2604" s="40" t="s">
        <v>88</v>
      </c>
      <c r="R2604" s="40">
        <v>2023</v>
      </c>
      <c r="S2604" s="40" t="s">
        <v>7</v>
      </c>
      <c r="T2604" s="40" t="s">
        <v>101</v>
      </c>
      <c r="U2604" s="40" t="s">
        <v>103</v>
      </c>
      <c r="V2604" s="40" t="s">
        <v>104</v>
      </c>
      <c r="W2604" s="40" t="s">
        <v>100</v>
      </c>
      <c r="X2604" s="40" t="s">
        <v>102</v>
      </c>
      <c r="Y2604" s="40" t="s">
        <v>105</v>
      </c>
      <c r="Z2604" s="40">
        <v>834</v>
      </c>
      <c r="AA2604" s="40">
        <v>526.24</v>
      </c>
    </row>
    <row r="2605" spans="17:27" ht="18" customHeight="1" x14ac:dyDescent="0.25">
      <c r="Q2605" s="40" t="s">
        <v>88</v>
      </c>
      <c r="R2605" s="40">
        <v>2023</v>
      </c>
      <c r="S2605" s="40" t="s">
        <v>7</v>
      </c>
      <c r="T2605" s="40" t="s">
        <v>101</v>
      </c>
      <c r="U2605" s="40" t="s">
        <v>103</v>
      </c>
      <c r="V2605" s="40" t="s">
        <v>104</v>
      </c>
      <c r="W2605" s="40" t="s">
        <v>100</v>
      </c>
      <c r="X2605" s="40" t="s">
        <v>102</v>
      </c>
      <c r="Y2605" s="40" t="s">
        <v>105</v>
      </c>
      <c r="Z2605" s="40">
        <v>265</v>
      </c>
      <c r="AA2605" s="40">
        <v>378.95</v>
      </c>
    </row>
    <row r="2606" spans="17:27" ht="18" customHeight="1" x14ac:dyDescent="0.25">
      <c r="Q2606" s="40" t="s">
        <v>88</v>
      </c>
      <c r="R2606" s="40">
        <v>2023</v>
      </c>
      <c r="S2606" s="40" t="s">
        <v>7</v>
      </c>
      <c r="T2606" s="40" t="s">
        <v>101</v>
      </c>
      <c r="U2606" s="40" t="s">
        <v>103</v>
      </c>
      <c r="V2606" s="40" t="s">
        <v>104</v>
      </c>
      <c r="W2606" s="40" t="s">
        <v>100</v>
      </c>
      <c r="X2606" s="40" t="s">
        <v>102</v>
      </c>
      <c r="Y2606" s="40" t="s">
        <v>105</v>
      </c>
      <c r="Z2606" s="40">
        <v>241</v>
      </c>
      <c r="AA2606" s="40">
        <v>344.63</v>
      </c>
    </row>
    <row r="2607" spans="17:27" ht="18" customHeight="1" x14ac:dyDescent="0.25">
      <c r="Q2607" s="40" t="s">
        <v>88</v>
      </c>
      <c r="R2607" s="40">
        <v>2023</v>
      </c>
      <c r="S2607" s="40" t="s">
        <v>7</v>
      </c>
      <c r="T2607" s="40" t="s">
        <v>101</v>
      </c>
      <c r="U2607" s="40" t="s">
        <v>103</v>
      </c>
      <c r="V2607" s="40" t="s">
        <v>104</v>
      </c>
      <c r="W2607" s="40" t="s">
        <v>100</v>
      </c>
      <c r="X2607" s="40" t="s">
        <v>102</v>
      </c>
      <c r="Y2607" s="40" t="s">
        <v>105</v>
      </c>
      <c r="Z2607" s="40">
        <v>803</v>
      </c>
      <c r="AA2607" s="40">
        <v>1148.29</v>
      </c>
    </row>
    <row r="2608" spans="17:27" ht="18" customHeight="1" x14ac:dyDescent="0.25">
      <c r="Q2608" s="40" t="s">
        <v>95</v>
      </c>
      <c r="R2608" s="40">
        <v>2023</v>
      </c>
      <c r="S2608" s="40" t="s">
        <v>7</v>
      </c>
      <c r="T2608" s="40" t="s">
        <v>101</v>
      </c>
      <c r="U2608" s="40" t="s">
        <v>103</v>
      </c>
      <c r="V2608" s="40" t="s">
        <v>104</v>
      </c>
      <c r="W2608" s="40" t="s">
        <v>100</v>
      </c>
      <c r="X2608" s="40" t="s">
        <v>102</v>
      </c>
      <c r="Y2608" s="40" t="s">
        <v>105</v>
      </c>
      <c r="Z2608" s="40">
        <v>239</v>
      </c>
      <c r="AA2608" s="40">
        <v>341.77</v>
      </c>
    </row>
    <row r="2609" spans="17:27" ht="18" customHeight="1" x14ac:dyDescent="0.25">
      <c r="Q2609" s="40" t="s">
        <v>95</v>
      </c>
      <c r="R2609" s="40">
        <v>2023</v>
      </c>
      <c r="S2609" s="40" t="s">
        <v>11</v>
      </c>
      <c r="T2609" s="40" t="s">
        <v>101</v>
      </c>
      <c r="U2609" s="40" t="s">
        <v>103</v>
      </c>
      <c r="V2609" s="40" t="s">
        <v>104</v>
      </c>
      <c r="W2609" s="40" t="s">
        <v>100</v>
      </c>
      <c r="X2609" s="40" t="s">
        <v>102</v>
      </c>
      <c r="Y2609" s="40" t="s">
        <v>105</v>
      </c>
      <c r="Z2609" s="40">
        <v>248</v>
      </c>
      <c r="AA2609" s="40">
        <v>354.64</v>
      </c>
    </row>
    <row r="2610" spans="17:27" ht="18" customHeight="1" x14ac:dyDescent="0.25">
      <c r="Q2610" s="40" t="s">
        <v>98</v>
      </c>
      <c r="R2610" s="40">
        <v>2023</v>
      </c>
      <c r="S2610" s="40" t="s">
        <v>11</v>
      </c>
      <c r="T2610" s="40" t="s">
        <v>101</v>
      </c>
      <c r="U2610" s="40" t="s">
        <v>103</v>
      </c>
      <c r="V2610" s="40" t="s">
        <v>104</v>
      </c>
      <c r="W2610" s="40" t="s">
        <v>100</v>
      </c>
      <c r="X2610" s="40" t="s">
        <v>102</v>
      </c>
      <c r="Y2610" s="40" t="s">
        <v>105</v>
      </c>
      <c r="Z2610" s="40">
        <v>218</v>
      </c>
      <c r="AA2610" s="40">
        <v>311.74</v>
      </c>
    </row>
    <row r="2611" spans="17:27" ht="18" customHeight="1" x14ac:dyDescent="0.25">
      <c r="Q2611" s="40" t="s">
        <v>95</v>
      </c>
      <c r="R2611" s="40">
        <v>2023</v>
      </c>
      <c r="S2611" s="40" t="s">
        <v>11</v>
      </c>
      <c r="T2611" s="40" t="s">
        <v>101</v>
      </c>
      <c r="U2611" s="40" t="s">
        <v>103</v>
      </c>
      <c r="V2611" s="40" t="s">
        <v>104</v>
      </c>
      <c r="W2611" s="40" t="s">
        <v>100</v>
      </c>
      <c r="X2611" s="40" t="s">
        <v>102</v>
      </c>
      <c r="Y2611" s="40" t="s">
        <v>105</v>
      </c>
      <c r="Z2611" s="40">
        <v>244</v>
      </c>
      <c r="AA2611" s="40">
        <v>348.92</v>
      </c>
    </row>
    <row r="2612" spans="17:27" ht="18" customHeight="1" x14ac:dyDescent="0.25">
      <c r="Q2612" s="40" t="s">
        <v>95</v>
      </c>
      <c r="R2612" s="40">
        <v>2023</v>
      </c>
      <c r="S2612" s="40" t="s">
        <v>11</v>
      </c>
      <c r="T2612" s="40" t="s">
        <v>101</v>
      </c>
      <c r="U2612" s="40" t="s">
        <v>103</v>
      </c>
      <c r="V2612" s="40" t="s">
        <v>104</v>
      </c>
      <c r="W2612" s="40" t="s">
        <v>100</v>
      </c>
      <c r="X2612" s="40" t="s">
        <v>102</v>
      </c>
      <c r="Y2612" s="40" t="s">
        <v>105</v>
      </c>
      <c r="Z2612" s="40">
        <v>220</v>
      </c>
      <c r="AA2612" s="40">
        <v>314.60000000000002</v>
      </c>
    </row>
    <row r="2613" spans="17:27" ht="18" customHeight="1" x14ac:dyDescent="0.25">
      <c r="Q2613" s="40" t="s">
        <v>97</v>
      </c>
      <c r="R2613" s="40">
        <v>2023</v>
      </c>
      <c r="S2613" s="40" t="s">
        <v>11</v>
      </c>
      <c r="T2613" s="40" t="s">
        <v>101</v>
      </c>
      <c r="U2613" s="40" t="s">
        <v>103</v>
      </c>
      <c r="V2613" s="40" t="s">
        <v>104</v>
      </c>
      <c r="W2613" s="40" t="s">
        <v>100</v>
      </c>
      <c r="X2613" s="40" t="s">
        <v>102</v>
      </c>
      <c r="Y2613" s="40" t="s">
        <v>105</v>
      </c>
      <c r="Z2613" s="40">
        <v>798</v>
      </c>
      <c r="AA2613" s="40">
        <v>1141.1399999999999</v>
      </c>
    </row>
    <row r="2614" spans="17:27" ht="18" customHeight="1" x14ac:dyDescent="0.25">
      <c r="Q2614" s="40" t="s">
        <v>95</v>
      </c>
      <c r="R2614" s="40">
        <v>2023</v>
      </c>
      <c r="S2614" s="40" t="s">
        <v>11</v>
      </c>
      <c r="T2614" s="40" t="s">
        <v>101</v>
      </c>
      <c r="U2614" s="40" t="s">
        <v>103</v>
      </c>
      <c r="V2614" s="40" t="s">
        <v>104</v>
      </c>
      <c r="W2614" s="40" t="s">
        <v>100</v>
      </c>
      <c r="X2614" s="40" t="s">
        <v>102</v>
      </c>
      <c r="Y2614" s="40" t="s">
        <v>105</v>
      </c>
      <c r="Z2614" s="40">
        <v>885</v>
      </c>
      <c r="AA2614" s="40">
        <v>1265.55</v>
      </c>
    </row>
    <row r="2615" spans="17:27" ht="18" customHeight="1" x14ac:dyDescent="0.25">
      <c r="Q2615" s="40" t="s">
        <v>95</v>
      </c>
      <c r="R2615" s="40">
        <v>2023</v>
      </c>
      <c r="S2615" s="40" t="s">
        <v>11</v>
      </c>
      <c r="T2615" s="40" t="s">
        <v>101</v>
      </c>
      <c r="U2615" s="40" t="s">
        <v>103</v>
      </c>
      <c r="V2615" s="40" t="s">
        <v>104</v>
      </c>
      <c r="W2615" s="40" t="s">
        <v>100</v>
      </c>
      <c r="X2615" s="40" t="s">
        <v>102</v>
      </c>
      <c r="Y2615" s="40" t="s">
        <v>105</v>
      </c>
      <c r="Z2615" s="40">
        <v>838</v>
      </c>
      <c r="AA2615" s="40">
        <v>526.24</v>
      </c>
    </row>
    <row r="2616" spans="17:27" ht="18" customHeight="1" x14ac:dyDescent="0.25">
      <c r="Q2616" s="40" t="s">
        <v>97</v>
      </c>
      <c r="R2616" s="40">
        <v>2023</v>
      </c>
      <c r="S2616" s="40" t="s">
        <v>11</v>
      </c>
      <c r="T2616" s="40" t="s">
        <v>101</v>
      </c>
      <c r="U2616" s="40" t="s">
        <v>103</v>
      </c>
      <c r="V2616" s="40" t="s">
        <v>104</v>
      </c>
      <c r="W2616" s="40" t="s">
        <v>100</v>
      </c>
      <c r="X2616" s="40" t="s">
        <v>102</v>
      </c>
      <c r="Y2616" s="40" t="s">
        <v>105</v>
      </c>
      <c r="Z2616" s="40">
        <v>219</v>
      </c>
      <c r="AA2616" s="40">
        <v>313.17</v>
      </c>
    </row>
    <row r="2617" spans="17:27" ht="18" customHeight="1" x14ac:dyDescent="0.25">
      <c r="Q2617" s="40" t="s">
        <v>95</v>
      </c>
      <c r="R2617" s="40">
        <v>2023</v>
      </c>
      <c r="S2617" s="40" t="s">
        <v>11</v>
      </c>
      <c r="T2617" s="40" t="s">
        <v>101</v>
      </c>
      <c r="U2617" s="40" t="s">
        <v>103</v>
      </c>
      <c r="V2617" s="40" t="s">
        <v>104</v>
      </c>
      <c r="W2617" s="40" t="s">
        <v>100</v>
      </c>
      <c r="X2617" s="40" t="s">
        <v>102</v>
      </c>
      <c r="Y2617" s="40" t="s">
        <v>105</v>
      </c>
      <c r="Z2617" s="40">
        <v>247</v>
      </c>
      <c r="AA2617" s="40">
        <v>353.21</v>
      </c>
    </row>
    <row r="2618" spans="17:27" ht="18" customHeight="1" x14ac:dyDescent="0.25">
      <c r="Q2618" s="40" t="s">
        <v>95</v>
      </c>
      <c r="R2618" s="40">
        <v>2023</v>
      </c>
      <c r="S2618" s="40" t="s">
        <v>11</v>
      </c>
      <c r="T2618" s="40" t="s">
        <v>101</v>
      </c>
      <c r="U2618" s="40" t="s">
        <v>103</v>
      </c>
      <c r="V2618" s="40" t="s">
        <v>104</v>
      </c>
      <c r="W2618" s="40" t="s">
        <v>100</v>
      </c>
      <c r="X2618" s="40" t="s">
        <v>102</v>
      </c>
      <c r="Y2618" s="40" t="s">
        <v>105</v>
      </c>
      <c r="Z2618" s="40">
        <v>217</v>
      </c>
      <c r="AA2618" s="40">
        <v>310.31</v>
      </c>
    </row>
    <row r="2619" spans="17:27" ht="18" customHeight="1" x14ac:dyDescent="0.25">
      <c r="Q2619" s="40" t="s">
        <v>98</v>
      </c>
      <c r="R2619" s="40">
        <v>2023</v>
      </c>
      <c r="S2619" s="40" t="s">
        <v>11</v>
      </c>
      <c r="T2619" s="40" t="s">
        <v>101</v>
      </c>
      <c r="U2619" s="40" t="s">
        <v>103</v>
      </c>
      <c r="V2619" s="40" t="s">
        <v>104</v>
      </c>
      <c r="W2619" s="40" t="s">
        <v>100</v>
      </c>
      <c r="X2619" s="40" t="s">
        <v>102</v>
      </c>
      <c r="Y2619" s="40" t="s">
        <v>105</v>
      </c>
      <c r="Z2619" s="40">
        <v>807</v>
      </c>
      <c r="AA2619" s="40">
        <v>1154.01</v>
      </c>
    </row>
    <row r="2620" spans="17:27" ht="18" customHeight="1" x14ac:dyDescent="0.25">
      <c r="Q2620" s="40" t="s">
        <v>95</v>
      </c>
      <c r="R2620" s="40">
        <v>2023</v>
      </c>
      <c r="S2620" s="40" t="s">
        <v>11</v>
      </c>
      <c r="T2620" s="40" t="s">
        <v>101</v>
      </c>
      <c r="U2620" s="40" t="s">
        <v>103</v>
      </c>
      <c r="V2620" s="40" t="s">
        <v>104</v>
      </c>
      <c r="W2620" s="40" t="s">
        <v>100</v>
      </c>
      <c r="X2620" s="40" t="s">
        <v>102</v>
      </c>
      <c r="Y2620" s="40" t="s">
        <v>105</v>
      </c>
      <c r="Z2620" s="40">
        <v>221</v>
      </c>
      <c r="AA2620" s="40">
        <v>316.02999999999997</v>
      </c>
    </row>
    <row r="2621" spans="17:27" ht="18" customHeight="1" x14ac:dyDescent="0.25">
      <c r="Q2621" s="40" t="s">
        <v>95</v>
      </c>
      <c r="R2621" s="40">
        <v>2023</v>
      </c>
      <c r="S2621" s="40" t="s">
        <v>1</v>
      </c>
      <c r="T2621" s="40" t="s">
        <v>101</v>
      </c>
      <c r="U2621" s="40" t="s">
        <v>103</v>
      </c>
      <c r="V2621" s="40" t="s">
        <v>104</v>
      </c>
      <c r="W2621" s="40" t="s">
        <v>100</v>
      </c>
      <c r="X2621" s="40" t="s">
        <v>102</v>
      </c>
      <c r="Y2621" s="40" t="s">
        <v>105</v>
      </c>
      <c r="Z2621" s="40">
        <v>272</v>
      </c>
      <c r="AA2621" s="40">
        <v>388.96</v>
      </c>
    </row>
    <row r="2622" spans="17:27" ht="18" customHeight="1" x14ac:dyDescent="0.25">
      <c r="Q2622" s="40" t="s">
        <v>95</v>
      </c>
      <c r="R2622" s="40">
        <v>2023</v>
      </c>
      <c r="S2622" s="40" t="s">
        <v>1</v>
      </c>
      <c r="T2622" s="40" t="s">
        <v>101</v>
      </c>
      <c r="U2622" s="40" t="s">
        <v>103</v>
      </c>
      <c r="V2622" s="40" t="s">
        <v>104</v>
      </c>
      <c r="W2622" s="40" t="s">
        <v>100</v>
      </c>
      <c r="X2622" s="40" t="s">
        <v>102</v>
      </c>
      <c r="Y2622" s="40" t="s">
        <v>105</v>
      </c>
      <c r="Z2622" s="40">
        <v>298</v>
      </c>
      <c r="AA2622" s="40">
        <v>426.14</v>
      </c>
    </row>
    <row r="2623" spans="17:27" ht="18" customHeight="1" x14ac:dyDescent="0.25">
      <c r="Q2623" s="40" t="s">
        <v>88</v>
      </c>
      <c r="R2623" s="40">
        <v>2023</v>
      </c>
      <c r="S2623" s="40" t="s">
        <v>1</v>
      </c>
      <c r="T2623" s="40" t="s">
        <v>101</v>
      </c>
      <c r="U2623" s="40" t="s">
        <v>103</v>
      </c>
      <c r="V2623" s="40" t="s">
        <v>104</v>
      </c>
      <c r="W2623" s="40" t="s">
        <v>100</v>
      </c>
      <c r="X2623" s="40" t="s">
        <v>102</v>
      </c>
      <c r="Y2623" s="40" t="s">
        <v>105</v>
      </c>
      <c r="Z2623" s="40">
        <v>226</v>
      </c>
      <c r="AA2623" s="40">
        <v>323.18</v>
      </c>
    </row>
    <row r="2624" spans="17:27" ht="18" customHeight="1" x14ac:dyDescent="0.25">
      <c r="Q2624" s="40" t="s">
        <v>95</v>
      </c>
      <c r="R2624" s="40">
        <v>2023</v>
      </c>
      <c r="S2624" s="40" t="s">
        <v>1</v>
      </c>
      <c r="T2624" s="40" t="s">
        <v>101</v>
      </c>
      <c r="U2624" s="40" t="s">
        <v>103</v>
      </c>
      <c r="V2624" s="40" t="s">
        <v>104</v>
      </c>
      <c r="W2624" s="40" t="s">
        <v>100</v>
      </c>
      <c r="X2624" s="40" t="s">
        <v>102</v>
      </c>
      <c r="Y2624" s="40" t="s">
        <v>105</v>
      </c>
      <c r="Z2624" s="40">
        <v>274</v>
      </c>
      <c r="AA2624" s="40">
        <v>391.82</v>
      </c>
    </row>
    <row r="2625" spans="17:27" ht="18" customHeight="1" x14ac:dyDescent="0.25">
      <c r="Q2625" s="40" t="s">
        <v>95</v>
      </c>
      <c r="R2625" s="40">
        <v>2023</v>
      </c>
      <c r="S2625" s="40" t="s">
        <v>1</v>
      </c>
      <c r="T2625" s="40" t="s">
        <v>101</v>
      </c>
      <c r="U2625" s="40" t="s">
        <v>103</v>
      </c>
      <c r="V2625" s="40" t="s">
        <v>104</v>
      </c>
      <c r="W2625" s="40" t="s">
        <v>100</v>
      </c>
      <c r="X2625" s="40" t="s">
        <v>102</v>
      </c>
      <c r="Y2625" s="40" t="s">
        <v>105</v>
      </c>
      <c r="Z2625" s="40">
        <v>789</v>
      </c>
      <c r="AA2625" s="40">
        <v>1128.27</v>
      </c>
    </row>
    <row r="2626" spans="17:27" ht="18" customHeight="1" x14ac:dyDescent="0.25">
      <c r="Q2626" s="40" t="s">
        <v>97</v>
      </c>
      <c r="R2626" s="40">
        <v>2023</v>
      </c>
      <c r="S2626" s="40" t="s">
        <v>1</v>
      </c>
      <c r="T2626" s="40" t="s">
        <v>101</v>
      </c>
      <c r="U2626" s="40" t="s">
        <v>103</v>
      </c>
      <c r="V2626" s="40" t="s">
        <v>104</v>
      </c>
      <c r="W2626" s="40" t="s">
        <v>100</v>
      </c>
      <c r="X2626" s="40" t="s">
        <v>102</v>
      </c>
      <c r="Y2626" s="40" t="s">
        <v>105</v>
      </c>
      <c r="Z2626" s="40">
        <v>876</v>
      </c>
      <c r="AA2626" s="40">
        <v>1252.68</v>
      </c>
    </row>
    <row r="2627" spans="17:27" ht="18" customHeight="1" x14ac:dyDescent="0.25">
      <c r="Q2627" s="40" t="s">
        <v>88</v>
      </c>
      <c r="R2627" s="40">
        <v>2023</v>
      </c>
      <c r="S2627" s="40" t="s">
        <v>1</v>
      </c>
      <c r="T2627" s="40" t="s">
        <v>101</v>
      </c>
      <c r="U2627" s="40" t="s">
        <v>103</v>
      </c>
      <c r="V2627" s="40" t="s">
        <v>104</v>
      </c>
      <c r="W2627" s="40" t="s">
        <v>100</v>
      </c>
      <c r="X2627" s="40" t="s">
        <v>102</v>
      </c>
      <c r="Y2627" s="40" t="s">
        <v>105</v>
      </c>
      <c r="Z2627" s="40">
        <v>958</v>
      </c>
      <c r="AA2627" s="40">
        <v>1369.94</v>
      </c>
    </row>
    <row r="2628" spans="17:27" ht="18" customHeight="1" x14ac:dyDescent="0.25">
      <c r="Q2628" s="40" t="s">
        <v>97</v>
      </c>
      <c r="R2628" s="40">
        <v>2023</v>
      </c>
      <c r="S2628" s="40" t="s">
        <v>1</v>
      </c>
      <c r="T2628" s="40" t="s">
        <v>101</v>
      </c>
      <c r="U2628" s="40" t="s">
        <v>103</v>
      </c>
      <c r="V2628" s="40" t="s">
        <v>104</v>
      </c>
      <c r="W2628" s="40" t="s">
        <v>100</v>
      </c>
      <c r="X2628" s="40" t="s">
        <v>102</v>
      </c>
      <c r="Y2628" s="40" t="s">
        <v>105</v>
      </c>
      <c r="Z2628" s="40">
        <v>829</v>
      </c>
      <c r="AA2628" s="40">
        <v>526.24</v>
      </c>
    </row>
    <row r="2629" spans="17:27" ht="18" customHeight="1" x14ac:dyDescent="0.25">
      <c r="Q2629" s="40" t="s">
        <v>95</v>
      </c>
      <c r="R2629" s="40">
        <v>2023</v>
      </c>
      <c r="S2629" s="40" t="s">
        <v>1</v>
      </c>
      <c r="T2629" s="40" t="s">
        <v>101</v>
      </c>
      <c r="U2629" s="40" t="s">
        <v>103</v>
      </c>
      <c r="V2629" s="40" t="s">
        <v>104</v>
      </c>
      <c r="W2629" s="40" t="s">
        <v>100</v>
      </c>
      <c r="X2629" s="40" t="s">
        <v>102</v>
      </c>
      <c r="Y2629" s="40" t="s">
        <v>105</v>
      </c>
      <c r="Z2629" s="40">
        <v>273</v>
      </c>
      <c r="AA2629" s="40">
        <v>390.39</v>
      </c>
    </row>
    <row r="2630" spans="17:27" ht="18" customHeight="1" x14ac:dyDescent="0.25">
      <c r="Q2630" s="40" t="s">
        <v>88</v>
      </c>
      <c r="R2630" s="40">
        <v>2023</v>
      </c>
      <c r="S2630" s="40" t="s">
        <v>1</v>
      </c>
      <c r="T2630" s="40" t="s">
        <v>101</v>
      </c>
      <c r="U2630" s="40" t="s">
        <v>103</v>
      </c>
      <c r="V2630" s="40" t="s">
        <v>104</v>
      </c>
      <c r="W2630" s="40" t="s">
        <v>100</v>
      </c>
      <c r="X2630" s="40" t="s">
        <v>102</v>
      </c>
      <c r="Y2630" s="40" t="s">
        <v>105</v>
      </c>
      <c r="Z2630" s="40">
        <v>267</v>
      </c>
      <c r="AA2630" s="40">
        <v>381.81</v>
      </c>
    </row>
    <row r="2631" spans="17:27" ht="18" customHeight="1" x14ac:dyDescent="0.25">
      <c r="Q2631" s="40" t="s">
        <v>95</v>
      </c>
      <c r="R2631" s="40">
        <v>2023</v>
      </c>
      <c r="S2631" s="40" t="s">
        <v>1</v>
      </c>
      <c r="T2631" s="40" t="s">
        <v>101</v>
      </c>
      <c r="U2631" s="40" t="s">
        <v>103</v>
      </c>
      <c r="V2631" s="40" t="s">
        <v>104</v>
      </c>
      <c r="W2631" s="40" t="s">
        <v>100</v>
      </c>
      <c r="X2631" s="40" t="s">
        <v>102</v>
      </c>
      <c r="Y2631" s="40" t="s">
        <v>105</v>
      </c>
      <c r="Z2631" s="40">
        <v>301</v>
      </c>
      <c r="AA2631" s="40">
        <v>430.43</v>
      </c>
    </row>
    <row r="2632" spans="17:27" ht="18" customHeight="1" x14ac:dyDescent="0.25">
      <c r="Q2632" s="40" t="s">
        <v>95</v>
      </c>
      <c r="R2632" s="40">
        <v>2023</v>
      </c>
      <c r="S2632" s="40" t="s">
        <v>1</v>
      </c>
      <c r="T2632" s="40" t="s">
        <v>101</v>
      </c>
      <c r="U2632" s="40" t="s">
        <v>103</v>
      </c>
      <c r="V2632" s="40" t="s">
        <v>104</v>
      </c>
      <c r="W2632" s="40" t="s">
        <v>100</v>
      </c>
      <c r="X2632" s="40" t="s">
        <v>102</v>
      </c>
      <c r="Y2632" s="40" t="s">
        <v>105</v>
      </c>
      <c r="Z2632" s="40">
        <v>271</v>
      </c>
      <c r="AA2632" s="40">
        <v>387.53</v>
      </c>
    </row>
    <row r="2633" spans="17:27" ht="18" customHeight="1" x14ac:dyDescent="0.25">
      <c r="Q2633" s="40" t="s">
        <v>95</v>
      </c>
      <c r="R2633" s="40">
        <v>2023</v>
      </c>
      <c r="S2633" s="40" t="s">
        <v>1</v>
      </c>
      <c r="T2633" s="40" t="s">
        <v>101</v>
      </c>
      <c r="U2633" s="40" t="s">
        <v>103</v>
      </c>
      <c r="V2633" s="40" t="s">
        <v>104</v>
      </c>
      <c r="W2633" s="40" t="s">
        <v>100</v>
      </c>
      <c r="X2633" s="40" t="s">
        <v>102</v>
      </c>
      <c r="Y2633" s="40" t="s">
        <v>105</v>
      </c>
      <c r="Z2633" s="40">
        <v>798</v>
      </c>
      <c r="AA2633" s="40">
        <v>1141.1399999999999</v>
      </c>
    </row>
    <row r="2634" spans="17:27" ht="18" customHeight="1" x14ac:dyDescent="0.25">
      <c r="Q2634" s="40" t="s">
        <v>88</v>
      </c>
      <c r="R2634" s="40">
        <v>2023</v>
      </c>
      <c r="S2634" s="40" t="s">
        <v>1</v>
      </c>
      <c r="T2634" s="40" t="s">
        <v>101</v>
      </c>
      <c r="U2634" s="40" t="s">
        <v>103</v>
      </c>
      <c r="V2634" s="40" t="s">
        <v>104</v>
      </c>
      <c r="W2634" s="40" t="s">
        <v>100</v>
      </c>
      <c r="X2634" s="40" t="s">
        <v>102</v>
      </c>
      <c r="Y2634" s="40" t="s">
        <v>105</v>
      </c>
      <c r="Z2634" s="40">
        <v>851</v>
      </c>
      <c r="AA2634" s="40">
        <v>1216.93</v>
      </c>
    </row>
    <row r="2635" spans="17:27" ht="18" customHeight="1" x14ac:dyDescent="0.25">
      <c r="Q2635" s="40" t="s">
        <v>88</v>
      </c>
      <c r="R2635" s="40">
        <v>2023</v>
      </c>
      <c r="S2635" s="40" t="s">
        <v>0</v>
      </c>
      <c r="T2635" s="40" t="s">
        <v>101</v>
      </c>
      <c r="U2635" s="40" t="s">
        <v>103</v>
      </c>
      <c r="V2635" s="40" t="s">
        <v>104</v>
      </c>
      <c r="W2635" s="40" t="s">
        <v>100</v>
      </c>
      <c r="X2635" s="40" t="s">
        <v>102</v>
      </c>
      <c r="Y2635" s="40" t="s">
        <v>105</v>
      </c>
      <c r="Z2635" s="40">
        <v>302</v>
      </c>
      <c r="AA2635" s="40">
        <v>431.86</v>
      </c>
    </row>
    <row r="2636" spans="17:27" ht="18" customHeight="1" x14ac:dyDescent="0.25">
      <c r="Q2636" s="40" t="s">
        <v>95</v>
      </c>
      <c r="R2636" s="40">
        <v>2023</v>
      </c>
      <c r="S2636" s="40" t="s">
        <v>0</v>
      </c>
      <c r="T2636" s="40" t="s">
        <v>101</v>
      </c>
      <c r="U2636" s="40" t="s">
        <v>103</v>
      </c>
      <c r="V2636" s="40" t="s">
        <v>104</v>
      </c>
      <c r="W2636" s="40" t="s">
        <v>100</v>
      </c>
      <c r="X2636" s="40" t="s">
        <v>102</v>
      </c>
      <c r="Y2636" s="40" t="s">
        <v>105</v>
      </c>
      <c r="Z2636" s="40">
        <v>230</v>
      </c>
      <c r="AA2636" s="40">
        <v>328.9</v>
      </c>
    </row>
    <row r="2637" spans="17:27" ht="18" customHeight="1" x14ac:dyDescent="0.25">
      <c r="Q2637" s="40" t="s">
        <v>97</v>
      </c>
      <c r="R2637" s="40">
        <v>2023</v>
      </c>
      <c r="S2637" s="40" t="s">
        <v>0</v>
      </c>
      <c r="T2637" s="40" t="s">
        <v>101</v>
      </c>
      <c r="U2637" s="40" t="s">
        <v>103</v>
      </c>
      <c r="V2637" s="40" t="s">
        <v>104</v>
      </c>
      <c r="W2637" s="40" t="s">
        <v>100</v>
      </c>
      <c r="X2637" s="40" t="s">
        <v>102</v>
      </c>
      <c r="Y2637" s="40" t="s">
        <v>105</v>
      </c>
      <c r="Z2637" s="40">
        <v>278</v>
      </c>
      <c r="AA2637" s="40">
        <v>397.53999999999996</v>
      </c>
    </row>
    <row r="2638" spans="17:27" ht="18" customHeight="1" x14ac:dyDescent="0.25">
      <c r="Q2638" s="40" t="s">
        <v>88</v>
      </c>
      <c r="R2638" s="40">
        <v>2023</v>
      </c>
      <c r="S2638" s="40" t="s">
        <v>0</v>
      </c>
      <c r="T2638" s="40" t="s">
        <v>101</v>
      </c>
      <c r="U2638" s="40" t="s">
        <v>103</v>
      </c>
      <c r="V2638" s="40" t="s">
        <v>104</v>
      </c>
      <c r="W2638" s="40" t="s">
        <v>100</v>
      </c>
      <c r="X2638" s="40" t="s">
        <v>102</v>
      </c>
      <c r="Y2638" s="40" t="s">
        <v>105</v>
      </c>
      <c r="Z2638" s="40">
        <v>304</v>
      </c>
      <c r="AA2638" s="40">
        <v>434.72</v>
      </c>
    </row>
    <row r="2639" spans="17:27" ht="18" customHeight="1" x14ac:dyDescent="0.25">
      <c r="Q2639" s="40" t="s">
        <v>88</v>
      </c>
      <c r="R2639" s="40">
        <v>2023</v>
      </c>
      <c r="S2639" s="40" t="s">
        <v>0</v>
      </c>
      <c r="T2639" s="40" t="s">
        <v>101</v>
      </c>
      <c r="U2639" s="40" t="s">
        <v>103</v>
      </c>
      <c r="V2639" s="40" t="s">
        <v>104</v>
      </c>
      <c r="W2639" s="40" t="s">
        <v>100</v>
      </c>
      <c r="X2639" s="40" t="s">
        <v>102</v>
      </c>
      <c r="Y2639" s="40" t="s">
        <v>105</v>
      </c>
      <c r="Z2639" s="40">
        <v>232</v>
      </c>
      <c r="AA2639" s="40">
        <v>331.76</v>
      </c>
    </row>
    <row r="2640" spans="17:27" ht="18" customHeight="1" x14ac:dyDescent="0.25">
      <c r="Q2640" s="40" t="s">
        <v>95</v>
      </c>
      <c r="R2640" s="40">
        <v>2023</v>
      </c>
      <c r="S2640" s="40" t="s">
        <v>0</v>
      </c>
      <c r="T2640" s="40" t="s">
        <v>101</v>
      </c>
      <c r="U2640" s="40" t="s">
        <v>103</v>
      </c>
      <c r="V2640" s="40" t="s">
        <v>104</v>
      </c>
      <c r="W2640" s="40" t="s">
        <v>100</v>
      </c>
      <c r="X2640" s="40" t="s">
        <v>102</v>
      </c>
      <c r="Y2640" s="40" t="s">
        <v>105</v>
      </c>
      <c r="Z2640" s="40">
        <v>788</v>
      </c>
      <c r="AA2640" s="40">
        <v>1126.8399999999999</v>
      </c>
    </row>
    <row r="2641" spans="17:27" ht="18" customHeight="1" x14ac:dyDescent="0.25">
      <c r="Q2641" s="40" t="s">
        <v>95</v>
      </c>
      <c r="R2641" s="40">
        <v>2023</v>
      </c>
      <c r="S2641" s="40" t="s">
        <v>0</v>
      </c>
      <c r="T2641" s="40" t="s">
        <v>101</v>
      </c>
      <c r="U2641" s="40" t="s">
        <v>103</v>
      </c>
      <c r="V2641" s="40" t="s">
        <v>104</v>
      </c>
      <c r="W2641" s="40" t="s">
        <v>100</v>
      </c>
      <c r="X2641" s="40" t="s">
        <v>102</v>
      </c>
      <c r="Y2641" s="40" t="s">
        <v>105</v>
      </c>
      <c r="Z2641" s="40">
        <v>842</v>
      </c>
      <c r="AA2641" s="40">
        <v>1204.06</v>
      </c>
    </row>
    <row r="2642" spans="17:27" ht="18" customHeight="1" x14ac:dyDescent="0.25">
      <c r="Q2642" s="40" t="s">
        <v>88</v>
      </c>
      <c r="R2642" s="40">
        <v>2023</v>
      </c>
      <c r="S2642" s="40" t="s">
        <v>0</v>
      </c>
      <c r="T2642" s="40" t="s">
        <v>101</v>
      </c>
      <c r="U2642" s="40" t="s">
        <v>103</v>
      </c>
      <c r="V2642" s="40" t="s">
        <v>104</v>
      </c>
      <c r="W2642" s="40" t="s">
        <v>100</v>
      </c>
      <c r="X2642" s="40" t="s">
        <v>102</v>
      </c>
      <c r="Y2642" s="40" t="s">
        <v>105</v>
      </c>
      <c r="Z2642" s="40">
        <v>875</v>
      </c>
      <c r="AA2642" s="40">
        <v>1251.25</v>
      </c>
    </row>
    <row r="2643" spans="17:27" ht="18" customHeight="1" x14ac:dyDescent="0.25">
      <c r="Q2643" s="40" t="s">
        <v>98</v>
      </c>
      <c r="R2643" s="40">
        <v>2023</v>
      </c>
      <c r="S2643" s="40" t="s">
        <v>0</v>
      </c>
      <c r="T2643" s="40" t="s">
        <v>101</v>
      </c>
      <c r="U2643" s="40" t="s">
        <v>103</v>
      </c>
      <c r="V2643" s="40" t="s">
        <v>104</v>
      </c>
      <c r="W2643" s="40" t="s">
        <v>100</v>
      </c>
      <c r="X2643" s="40" t="s">
        <v>102</v>
      </c>
      <c r="Y2643" s="40" t="s">
        <v>105</v>
      </c>
      <c r="Z2643" s="40">
        <v>955</v>
      </c>
      <c r="AA2643" s="40">
        <v>1365.65</v>
      </c>
    </row>
    <row r="2644" spans="17:27" ht="18" customHeight="1" x14ac:dyDescent="0.25">
      <c r="Q2644" s="40" t="s">
        <v>95</v>
      </c>
      <c r="R2644" s="40">
        <v>2023</v>
      </c>
      <c r="S2644" s="40" t="s">
        <v>0</v>
      </c>
      <c r="T2644" s="40" t="s">
        <v>101</v>
      </c>
      <c r="U2644" s="40" t="s">
        <v>103</v>
      </c>
      <c r="V2644" s="40" t="s">
        <v>104</v>
      </c>
      <c r="W2644" s="40" t="s">
        <v>100</v>
      </c>
      <c r="X2644" s="40" t="s">
        <v>102</v>
      </c>
      <c r="Y2644" s="40" t="s">
        <v>105</v>
      </c>
      <c r="Z2644" s="40">
        <v>956</v>
      </c>
      <c r="AA2644" s="40">
        <v>1367.08</v>
      </c>
    </row>
    <row r="2645" spans="17:27" ht="18" customHeight="1" x14ac:dyDescent="0.25">
      <c r="Q2645" s="40" t="s">
        <v>95</v>
      </c>
      <c r="R2645" s="40">
        <v>2023</v>
      </c>
      <c r="S2645" s="40" t="s">
        <v>0</v>
      </c>
      <c r="T2645" s="40" t="s">
        <v>101</v>
      </c>
      <c r="U2645" s="40" t="s">
        <v>103</v>
      </c>
      <c r="V2645" s="40" t="s">
        <v>104</v>
      </c>
      <c r="W2645" s="40" t="s">
        <v>100</v>
      </c>
      <c r="X2645" s="40" t="s">
        <v>102</v>
      </c>
      <c r="Y2645" s="40" t="s">
        <v>105</v>
      </c>
      <c r="Z2645" s="40">
        <v>957</v>
      </c>
      <c r="AA2645" s="40">
        <v>1368.51</v>
      </c>
    </row>
    <row r="2646" spans="17:27" ht="18" customHeight="1" x14ac:dyDescent="0.25">
      <c r="Q2646" s="40" t="s">
        <v>88</v>
      </c>
      <c r="R2646" s="40">
        <v>2023</v>
      </c>
      <c r="S2646" s="40" t="s">
        <v>0</v>
      </c>
      <c r="T2646" s="40" t="s">
        <v>101</v>
      </c>
      <c r="U2646" s="40" t="s">
        <v>103</v>
      </c>
      <c r="V2646" s="40" t="s">
        <v>104</v>
      </c>
      <c r="W2646" s="40" t="s">
        <v>100</v>
      </c>
      <c r="X2646" s="40" t="s">
        <v>102</v>
      </c>
      <c r="Y2646" s="40" t="s">
        <v>105</v>
      </c>
      <c r="Z2646" s="40">
        <v>828</v>
      </c>
      <c r="AA2646" s="40">
        <v>526.24</v>
      </c>
    </row>
    <row r="2647" spans="17:27" ht="18" customHeight="1" x14ac:dyDescent="0.25">
      <c r="Q2647" s="40" t="s">
        <v>95</v>
      </c>
      <c r="R2647" s="40">
        <v>2023</v>
      </c>
      <c r="S2647" s="40" t="s">
        <v>0</v>
      </c>
      <c r="T2647" s="40" t="s">
        <v>101</v>
      </c>
      <c r="U2647" s="40" t="s">
        <v>103</v>
      </c>
      <c r="V2647" s="40" t="s">
        <v>104</v>
      </c>
      <c r="W2647" s="40" t="s">
        <v>100</v>
      </c>
      <c r="X2647" s="40" t="s">
        <v>102</v>
      </c>
      <c r="Y2647" s="40" t="s">
        <v>105</v>
      </c>
      <c r="Z2647" s="40">
        <v>881</v>
      </c>
      <c r="AA2647" s="40">
        <v>526.24</v>
      </c>
    </row>
    <row r="2648" spans="17:27" ht="18" customHeight="1" x14ac:dyDescent="0.25">
      <c r="Q2648" s="40" t="s">
        <v>95</v>
      </c>
      <c r="R2648" s="40">
        <v>2023</v>
      </c>
      <c r="S2648" s="40" t="s">
        <v>0</v>
      </c>
      <c r="T2648" s="40" t="s">
        <v>101</v>
      </c>
      <c r="U2648" s="40" t="s">
        <v>103</v>
      </c>
      <c r="V2648" s="40" t="s">
        <v>104</v>
      </c>
      <c r="W2648" s="40" t="s">
        <v>100</v>
      </c>
      <c r="X2648" s="40" t="s">
        <v>102</v>
      </c>
      <c r="Y2648" s="40" t="s">
        <v>105</v>
      </c>
      <c r="Z2648" s="40">
        <v>279</v>
      </c>
      <c r="AA2648" s="40">
        <v>398.97</v>
      </c>
    </row>
    <row r="2649" spans="17:27" ht="18" customHeight="1" x14ac:dyDescent="0.25">
      <c r="Q2649" s="40" t="s">
        <v>88</v>
      </c>
      <c r="R2649" s="40">
        <v>2023</v>
      </c>
      <c r="S2649" s="40" t="s">
        <v>0</v>
      </c>
      <c r="T2649" s="40" t="s">
        <v>101</v>
      </c>
      <c r="U2649" s="40" t="s">
        <v>103</v>
      </c>
      <c r="V2649" s="40" t="s">
        <v>104</v>
      </c>
      <c r="W2649" s="40" t="s">
        <v>100</v>
      </c>
      <c r="X2649" s="40" t="s">
        <v>102</v>
      </c>
      <c r="Y2649" s="40" t="s">
        <v>105</v>
      </c>
      <c r="Z2649" s="40">
        <v>285</v>
      </c>
      <c r="AA2649" s="40">
        <v>407.55</v>
      </c>
    </row>
    <row r="2650" spans="17:27" ht="18" customHeight="1" x14ac:dyDescent="0.25">
      <c r="Q2650" s="40" t="s">
        <v>95</v>
      </c>
      <c r="R2650" s="40">
        <v>2023</v>
      </c>
      <c r="S2650" s="40" t="s">
        <v>0</v>
      </c>
      <c r="T2650" s="40" t="s">
        <v>101</v>
      </c>
      <c r="U2650" s="40" t="s">
        <v>103</v>
      </c>
      <c r="V2650" s="40" t="s">
        <v>104</v>
      </c>
      <c r="W2650" s="40" t="s">
        <v>100</v>
      </c>
      <c r="X2650" s="40" t="s">
        <v>102</v>
      </c>
      <c r="Y2650" s="40" t="s">
        <v>105</v>
      </c>
      <c r="Z2650" s="40">
        <v>279</v>
      </c>
      <c r="AA2650" s="40">
        <v>398.97</v>
      </c>
    </row>
    <row r="2651" spans="17:27" ht="18" customHeight="1" x14ac:dyDescent="0.25">
      <c r="Q2651" s="40" t="s">
        <v>95</v>
      </c>
      <c r="R2651" s="40">
        <v>2023</v>
      </c>
      <c r="S2651" s="40" t="s">
        <v>0</v>
      </c>
      <c r="T2651" s="40" t="s">
        <v>101</v>
      </c>
      <c r="U2651" s="40" t="s">
        <v>103</v>
      </c>
      <c r="V2651" s="40" t="s">
        <v>104</v>
      </c>
      <c r="W2651" s="40" t="s">
        <v>100</v>
      </c>
      <c r="X2651" s="40" t="s">
        <v>102</v>
      </c>
      <c r="Y2651" s="40" t="s">
        <v>105</v>
      </c>
      <c r="Z2651" s="40">
        <v>273</v>
      </c>
      <c r="AA2651" s="40">
        <v>390.39</v>
      </c>
    </row>
    <row r="2652" spans="17:27" ht="18" customHeight="1" x14ac:dyDescent="0.25">
      <c r="Q2652" s="40" t="s">
        <v>95</v>
      </c>
      <c r="R2652" s="40">
        <v>2023</v>
      </c>
      <c r="S2652" s="40" t="s">
        <v>0</v>
      </c>
      <c r="T2652" s="40" t="s">
        <v>101</v>
      </c>
      <c r="U2652" s="40" t="s">
        <v>103</v>
      </c>
      <c r="V2652" s="40" t="s">
        <v>104</v>
      </c>
      <c r="W2652" s="40" t="s">
        <v>100</v>
      </c>
      <c r="X2652" s="40" t="s">
        <v>102</v>
      </c>
      <c r="Y2652" s="40" t="s">
        <v>105</v>
      </c>
      <c r="Z2652" s="40">
        <v>229</v>
      </c>
      <c r="AA2652" s="40">
        <v>327.47000000000003</v>
      </c>
    </row>
    <row r="2653" spans="17:27" ht="18" customHeight="1" x14ac:dyDescent="0.25">
      <c r="Q2653" s="40" t="s">
        <v>88</v>
      </c>
      <c r="R2653" s="40">
        <v>2023</v>
      </c>
      <c r="S2653" s="40" t="s">
        <v>0</v>
      </c>
      <c r="T2653" s="40" t="s">
        <v>101</v>
      </c>
      <c r="U2653" s="40" t="s">
        <v>103</v>
      </c>
      <c r="V2653" s="40" t="s">
        <v>104</v>
      </c>
      <c r="W2653" s="40" t="s">
        <v>100</v>
      </c>
      <c r="X2653" s="40" t="s">
        <v>102</v>
      </c>
      <c r="Y2653" s="40" t="s">
        <v>105</v>
      </c>
      <c r="Z2653" s="40">
        <v>277</v>
      </c>
      <c r="AA2653" s="40">
        <v>396.11</v>
      </c>
    </row>
    <row r="2654" spans="17:27" ht="18" customHeight="1" x14ac:dyDescent="0.25">
      <c r="Q2654" s="40" t="s">
        <v>97</v>
      </c>
      <c r="R2654" s="40">
        <v>2023</v>
      </c>
      <c r="S2654" s="40" t="s">
        <v>0</v>
      </c>
      <c r="T2654" s="40" t="s">
        <v>101</v>
      </c>
      <c r="U2654" s="40" t="s">
        <v>103</v>
      </c>
      <c r="V2654" s="40" t="s">
        <v>104</v>
      </c>
      <c r="W2654" s="40" t="s">
        <v>100</v>
      </c>
      <c r="X2654" s="40" t="s">
        <v>102</v>
      </c>
      <c r="Y2654" s="40" t="s">
        <v>105</v>
      </c>
      <c r="Z2654" s="40">
        <v>797</v>
      </c>
      <c r="AA2654" s="40">
        <v>1139.71</v>
      </c>
    </row>
    <row r="2655" spans="17:27" ht="18" customHeight="1" x14ac:dyDescent="0.25">
      <c r="Q2655" s="40" t="s">
        <v>98</v>
      </c>
      <c r="R2655" s="40">
        <v>2023</v>
      </c>
      <c r="S2655" s="40" t="s">
        <v>0</v>
      </c>
      <c r="T2655" s="40" t="s">
        <v>101</v>
      </c>
      <c r="U2655" s="40" t="s">
        <v>103</v>
      </c>
      <c r="V2655" s="40" t="s">
        <v>104</v>
      </c>
      <c r="W2655" s="40" t="s">
        <v>100</v>
      </c>
      <c r="X2655" s="40" t="s">
        <v>102</v>
      </c>
      <c r="Y2655" s="40" t="s">
        <v>105</v>
      </c>
      <c r="Z2655" s="40">
        <v>850</v>
      </c>
      <c r="AA2655" s="40">
        <v>1215.5</v>
      </c>
    </row>
    <row r="2656" spans="17:27" ht="18" customHeight="1" x14ac:dyDescent="0.25">
      <c r="Q2656" s="40" t="s">
        <v>88</v>
      </c>
      <c r="R2656" s="40">
        <v>2023</v>
      </c>
      <c r="S2656" s="40" t="s">
        <v>0</v>
      </c>
      <c r="T2656" s="40" t="s">
        <v>101</v>
      </c>
      <c r="U2656" s="40" t="s">
        <v>103</v>
      </c>
      <c r="V2656" s="40" t="s">
        <v>104</v>
      </c>
      <c r="W2656" s="40" t="s">
        <v>100</v>
      </c>
      <c r="X2656" s="40" t="s">
        <v>102</v>
      </c>
      <c r="Y2656" s="40" t="s">
        <v>105</v>
      </c>
      <c r="Z2656" s="40">
        <v>884</v>
      </c>
      <c r="AA2656" s="40">
        <v>1264.1199999999999</v>
      </c>
    </row>
    <row r="2657" spans="17:27" ht="18" customHeight="1" x14ac:dyDescent="0.25">
      <c r="Q2657" s="40" t="s">
        <v>97</v>
      </c>
      <c r="R2657" s="40">
        <v>2023</v>
      </c>
      <c r="S2657" s="40" t="s">
        <v>6</v>
      </c>
      <c r="T2657" s="40" t="s">
        <v>101</v>
      </c>
      <c r="U2657" s="40" t="s">
        <v>103</v>
      </c>
      <c r="V2657" s="40" t="s">
        <v>104</v>
      </c>
      <c r="W2657" s="40" t="s">
        <v>100</v>
      </c>
      <c r="X2657" s="40" t="s">
        <v>102</v>
      </c>
      <c r="Y2657" s="40" t="s">
        <v>105</v>
      </c>
      <c r="Z2657" s="40">
        <v>272</v>
      </c>
      <c r="AA2657" s="40">
        <v>388.96</v>
      </c>
    </row>
    <row r="2658" spans="17:27" ht="18" customHeight="1" x14ac:dyDescent="0.25">
      <c r="Q2658" s="40" t="s">
        <v>97</v>
      </c>
      <c r="R2658" s="40">
        <v>2023</v>
      </c>
      <c r="S2658" s="40" t="s">
        <v>6</v>
      </c>
      <c r="T2658" s="40" t="s">
        <v>101</v>
      </c>
      <c r="U2658" s="40" t="s">
        <v>103</v>
      </c>
      <c r="V2658" s="40" t="s">
        <v>104</v>
      </c>
      <c r="W2658" s="40" t="s">
        <v>100</v>
      </c>
      <c r="X2658" s="40" t="s">
        <v>102</v>
      </c>
      <c r="Y2658" s="40" t="s">
        <v>105</v>
      </c>
      <c r="Z2658" s="40">
        <v>274</v>
      </c>
      <c r="AA2658" s="40">
        <v>391.82</v>
      </c>
    </row>
    <row r="2659" spans="17:27" ht="18" customHeight="1" x14ac:dyDescent="0.25">
      <c r="Q2659" s="40" t="s">
        <v>97</v>
      </c>
      <c r="R2659" s="40">
        <v>2023</v>
      </c>
      <c r="S2659" s="40" t="s">
        <v>6</v>
      </c>
      <c r="T2659" s="40" t="s">
        <v>101</v>
      </c>
      <c r="U2659" s="40" t="s">
        <v>103</v>
      </c>
      <c r="V2659" s="40" t="s">
        <v>104</v>
      </c>
      <c r="W2659" s="40" t="s">
        <v>100</v>
      </c>
      <c r="X2659" s="40" t="s">
        <v>102</v>
      </c>
      <c r="Y2659" s="40" t="s">
        <v>105</v>
      </c>
      <c r="Z2659" s="40">
        <v>244</v>
      </c>
      <c r="AA2659" s="40">
        <v>348.92</v>
      </c>
    </row>
    <row r="2660" spans="17:27" ht="18" customHeight="1" x14ac:dyDescent="0.25">
      <c r="Q2660" s="40" t="s">
        <v>95</v>
      </c>
      <c r="R2660" s="40">
        <v>2023</v>
      </c>
      <c r="S2660" s="40" t="s">
        <v>6</v>
      </c>
      <c r="T2660" s="40" t="s">
        <v>101</v>
      </c>
      <c r="U2660" s="40" t="s">
        <v>103</v>
      </c>
      <c r="V2660" s="40" t="s">
        <v>104</v>
      </c>
      <c r="W2660" s="40" t="s">
        <v>100</v>
      </c>
      <c r="X2660" s="40" t="s">
        <v>102</v>
      </c>
      <c r="Y2660" s="40" t="s">
        <v>105</v>
      </c>
      <c r="Z2660" s="40">
        <v>794</v>
      </c>
      <c r="AA2660" s="40">
        <v>1135.42</v>
      </c>
    </row>
    <row r="2661" spans="17:27" ht="18" customHeight="1" x14ac:dyDescent="0.25">
      <c r="Q2661" s="40" t="s">
        <v>95</v>
      </c>
      <c r="R2661" s="40">
        <v>2023</v>
      </c>
      <c r="S2661" s="40" t="s">
        <v>6</v>
      </c>
      <c r="T2661" s="40" t="s">
        <v>101</v>
      </c>
      <c r="U2661" s="40" t="s">
        <v>103</v>
      </c>
      <c r="V2661" s="40" t="s">
        <v>104</v>
      </c>
      <c r="W2661" s="40" t="s">
        <v>100</v>
      </c>
      <c r="X2661" s="40" t="s">
        <v>102</v>
      </c>
      <c r="Y2661" s="40" t="s">
        <v>105</v>
      </c>
      <c r="Z2661" s="40">
        <v>880</v>
      </c>
      <c r="AA2661" s="40">
        <v>1258.4000000000001</v>
      </c>
    </row>
    <row r="2662" spans="17:27" ht="18" customHeight="1" x14ac:dyDescent="0.25">
      <c r="Q2662" s="40" t="s">
        <v>95</v>
      </c>
      <c r="R2662" s="40">
        <v>2023</v>
      </c>
      <c r="S2662" s="40" t="s">
        <v>6</v>
      </c>
      <c r="T2662" s="40" t="s">
        <v>101</v>
      </c>
      <c r="U2662" s="40" t="s">
        <v>103</v>
      </c>
      <c r="V2662" s="40" t="s">
        <v>104</v>
      </c>
      <c r="W2662" s="40" t="s">
        <v>100</v>
      </c>
      <c r="X2662" s="40" t="s">
        <v>102</v>
      </c>
      <c r="Y2662" s="40" t="s">
        <v>105</v>
      </c>
      <c r="Z2662" s="40">
        <v>833</v>
      </c>
      <c r="AA2662" s="40">
        <v>526.24</v>
      </c>
    </row>
    <row r="2663" spans="17:27" ht="18" customHeight="1" x14ac:dyDescent="0.25">
      <c r="Q2663" s="40" t="s">
        <v>95</v>
      </c>
      <c r="R2663" s="40">
        <v>2023</v>
      </c>
      <c r="S2663" s="40" t="s">
        <v>6</v>
      </c>
      <c r="T2663" s="40" t="s">
        <v>101</v>
      </c>
      <c r="U2663" s="40" t="s">
        <v>103</v>
      </c>
      <c r="V2663" s="40" t="s">
        <v>104</v>
      </c>
      <c r="W2663" s="40" t="s">
        <v>100</v>
      </c>
      <c r="X2663" s="40" t="s">
        <v>102</v>
      </c>
      <c r="Y2663" s="40" t="s">
        <v>105</v>
      </c>
      <c r="Z2663" s="40">
        <v>243</v>
      </c>
      <c r="AA2663" s="40">
        <v>347.49</v>
      </c>
    </row>
    <row r="2664" spans="17:27" ht="18" customHeight="1" x14ac:dyDescent="0.25">
      <c r="Q2664" s="40" t="s">
        <v>97</v>
      </c>
      <c r="R2664" s="40">
        <v>2023</v>
      </c>
      <c r="S2664" s="40" t="s">
        <v>6</v>
      </c>
      <c r="T2664" s="40" t="s">
        <v>101</v>
      </c>
      <c r="U2664" s="40" t="s">
        <v>103</v>
      </c>
      <c r="V2664" s="40" t="s">
        <v>104</v>
      </c>
      <c r="W2664" s="40" t="s">
        <v>100</v>
      </c>
      <c r="X2664" s="40" t="s">
        <v>102</v>
      </c>
      <c r="Y2664" s="40" t="s">
        <v>105</v>
      </c>
      <c r="Z2664" s="40">
        <v>271</v>
      </c>
      <c r="AA2664" s="40">
        <v>387.53</v>
      </c>
    </row>
    <row r="2665" spans="17:27" ht="18" customHeight="1" x14ac:dyDescent="0.25">
      <c r="Q2665" s="40" t="s">
        <v>97</v>
      </c>
      <c r="R2665" s="40">
        <v>2023</v>
      </c>
      <c r="S2665" s="40" t="s">
        <v>6</v>
      </c>
      <c r="T2665" s="40" t="s">
        <v>101</v>
      </c>
      <c r="U2665" s="40" t="s">
        <v>103</v>
      </c>
      <c r="V2665" s="40" t="s">
        <v>104</v>
      </c>
      <c r="W2665" s="40" t="s">
        <v>100</v>
      </c>
      <c r="X2665" s="40" t="s">
        <v>102</v>
      </c>
      <c r="Y2665" s="40" t="s">
        <v>105</v>
      </c>
      <c r="Z2665" s="40">
        <v>247</v>
      </c>
      <c r="AA2665" s="40">
        <v>353.21</v>
      </c>
    </row>
    <row r="2666" spans="17:27" ht="18" customHeight="1" x14ac:dyDescent="0.25">
      <c r="Q2666" s="40" t="s">
        <v>97</v>
      </c>
      <c r="R2666" s="40">
        <v>2023</v>
      </c>
      <c r="S2666" s="40" t="s">
        <v>6</v>
      </c>
      <c r="T2666" s="40" t="s">
        <v>101</v>
      </c>
      <c r="U2666" s="40" t="s">
        <v>103</v>
      </c>
      <c r="V2666" s="40" t="s">
        <v>104</v>
      </c>
      <c r="W2666" s="40" t="s">
        <v>100</v>
      </c>
      <c r="X2666" s="40" t="s">
        <v>102</v>
      </c>
      <c r="Y2666" s="40" t="s">
        <v>105</v>
      </c>
      <c r="Z2666" s="40">
        <v>245</v>
      </c>
      <c r="AA2666" s="40">
        <v>350.35</v>
      </c>
    </row>
    <row r="2667" spans="17:27" ht="18" customHeight="1" x14ac:dyDescent="0.25">
      <c r="Q2667" s="40" t="s">
        <v>99</v>
      </c>
      <c r="R2667" s="40">
        <v>2023</v>
      </c>
      <c r="S2667" s="40" t="s">
        <v>5</v>
      </c>
      <c r="T2667" s="40" t="s">
        <v>101</v>
      </c>
      <c r="U2667" s="40" t="s">
        <v>103</v>
      </c>
      <c r="V2667" s="40" t="s">
        <v>104</v>
      </c>
      <c r="W2667" s="40" t="s">
        <v>100</v>
      </c>
      <c r="X2667" s="40" t="s">
        <v>102</v>
      </c>
      <c r="Y2667" s="40" t="s">
        <v>105</v>
      </c>
      <c r="Z2667" s="40">
        <v>278</v>
      </c>
      <c r="AA2667" s="40">
        <v>397.53999999999996</v>
      </c>
    </row>
    <row r="2668" spans="17:27" ht="18" customHeight="1" x14ac:dyDescent="0.25">
      <c r="Q2668" s="40" t="s">
        <v>88</v>
      </c>
      <c r="R2668" s="40">
        <v>2023</v>
      </c>
      <c r="S2668" s="40" t="s">
        <v>5</v>
      </c>
      <c r="T2668" s="40" t="s">
        <v>101</v>
      </c>
      <c r="U2668" s="40" t="s">
        <v>103</v>
      </c>
      <c r="V2668" s="40" t="s">
        <v>104</v>
      </c>
      <c r="W2668" s="40" t="s">
        <v>100</v>
      </c>
      <c r="X2668" s="40" t="s">
        <v>102</v>
      </c>
      <c r="Y2668" s="40" t="s">
        <v>105</v>
      </c>
      <c r="Z2668" s="40">
        <v>248</v>
      </c>
      <c r="AA2668" s="40">
        <v>354.64</v>
      </c>
    </row>
    <row r="2669" spans="17:27" ht="18" customHeight="1" x14ac:dyDescent="0.25">
      <c r="Q2669" s="40" t="s">
        <v>97</v>
      </c>
      <c r="R2669" s="40">
        <v>2023</v>
      </c>
      <c r="S2669" s="40" t="s">
        <v>5</v>
      </c>
      <c r="T2669" s="40" t="s">
        <v>101</v>
      </c>
      <c r="U2669" s="40" t="s">
        <v>103</v>
      </c>
      <c r="V2669" s="40" t="s">
        <v>104</v>
      </c>
      <c r="W2669" s="40" t="s">
        <v>100</v>
      </c>
      <c r="X2669" s="40" t="s">
        <v>102</v>
      </c>
      <c r="Y2669" s="40" t="s">
        <v>105</v>
      </c>
      <c r="Z2669" s="40">
        <v>280</v>
      </c>
      <c r="AA2669" s="40">
        <v>400.4</v>
      </c>
    </row>
    <row r="2670" spans="17:27" ht="18" customHeight="1" x14ac:dyDescent="0.25">
      <c r="Q2670" s="40" t="s">
        <v>88</v>
      </c>
      <c r="R2670" s="40">
        <v>2023</v>
      </c>
      <c r="S2670" s="40" t="s">
        <v>5</v>
      </c>
      <c r="T2670" s="40" t="s">
        <v>101</v>
      </c>
      <c r="U2670" s="40" t="s">
        <v>103</v>
      </c>
      <c r="V2670" s="40" t="s">
        <v>104</v>
      </c>
      <c r="W2670" s="40" t="s">
        <v>100</v>
      </c>
      <c r="X2670" s="40" t="s">
        <v>102</v>
      </c>
      <c r="Y2670" s="40" t="s">
        <v>105</v>
      </c>
      <c r="Z2670" s="40">
        <v>250</v>
      </c>
      <c r="AA2670" s="40">
        <v>357.5</v>
      </c>
    </row>
    <row r="2671" spans="17:27" ht="18" customHeight="1" x14ac:dyDescent="0.25">
      <c r="Q2671" s="40" t="s">
        <v>95</v>
      </c>
      <c r="R2671" s="40">
        <v>2023</v>
      </c>
      <c r="S2671" s="40" t="s">
        <v>5</v>
      </c>
      <c r="T2671" s="40" t="s">
        <v>101</v>
      </c>
      <c r="U2671" s="40" t="s">
        <v>103</v>
      </c>
      <c r="V2671" s="40" t="s">
        <v>104</v>
      </c>
      <c r="W2671" s="40" t="s">
        <v>100</v>
      </c>
      <c r="X2671" s="40" t="s">
        <v>102</v>
      </c>
      <c r="Y2671" s="40" t="s">
        <v>105</v>
      </c>
      <c r="Z2671" s="40">
        <v>793</v>
      </c>
      <c r="AA2671" s="40">
        <v>1133.99</v>
      </c>
    </row>
    <row r="2672" spans="17:27" ht="18" customHeight="1" x14ac:dyDescent="0.25">
      <c r="Q2672" s="40" t="s">
        <v>88</v>
      </c>
      <c r="R2672" s="40">
        <v>2023</v>
      </c>
      <c r="S2672" s="40" t="s">
        <v>5</v>
      </c>
      <c r="T2672" s="40" t="s">
        <v>101</v>
      </c>
      <c r="U2672" s="40" t="s">
        <v>103</v>
      </c>
      <c r="V2672" s="40" t="s">
        <v>104</v>
      </c>
      <c r="W2672" s="40" t="s">
        <v>100</v>
      </c>
      <c r="X2672" s="40" t="s">
        <v>102</v>
      </c>
      <c r="Y2672" s="40" t="s">
        <v>105</v>
      </c>
      <c r="Z2672" s="40">
        <v>879</v>
      </c>
      <c r="AA2672" s="40">
        <v>1256.97</v>
      </c>
    </row>
    <row r="2673" spans="17:27" ht="18" customHeight="1" x14ac:dyDescent="0.25">
      <c r="Q2673" s="40" t="s">
        <v>88</v>
      </c>
      <c r="R2673" s="40">
        <v>2023</v>
      </c>
      <c r="S2673" s="40" t="s">
        <v>5</v>
      </c>
      <c r="T2673" s="40" t="s">
        <v>101</v>
      </c>
      <c r="U2673" s="40" t="s">
        <v>103</v>
      </c>
      <c r="V2673" s="40" t="s">
        <v>104</v>
      </c>
      <c r="W2673" s="40" t="s">
        <v>100</v>
      </c>
      <c r="X2673" s="40" t="s">
        <v>102</v>
      </c>
      <c r="Y2673" s="40" t="s">
        <v>105</v>
      </c>
      <c r="Z2673" s="40">
        <v>832</v>
      </c>
      <c r="AA2673" s="40">
        <v>526.24</v>
      </c>
    </row>
    <row r="2674" spans="17:27" ht="18" customHeight="1" x14ac:dyDescent="0.25">
      <c r="Q2674" s="40" t="s">
        <v>95</v>
      </c>
      <c r="R2674" s="40">
        <v>2023</v>
      </c>
      <c r="S2674" s="40" t="s">
        <v>5</v>
      </c>
      <c r="T2674" s="40" t="s">
        <v>101</v>
      </c>
      <c r="U2674" s="40" t="s">
        <v>103</v>
      </c>
      <c r="V2674" s="40" t="s">
        <v>104</v>
      </c>
      <c r="W2674" s="40" t="s">
        <v>100</v>
      </c>
      <c r="X2674" s="40" t="s">
        <v>102</v>
      </c>
      <c r="Y2674" s="40" t="s">
        <v>105</v>
      </c>
      <c r="Z2674" s="40">
        <v>249</v>
      </c>
      <c r="AA2674" s="40">
        <v>356.07</v>
      </c>
    </row>
    <row r="2675" spans="17:27" ht="18" customHeight="1" x14ac:dyDescent="0.25">
      <c r="Q2675" s="40" t="s">
        <v>88</v>
      </c>
      <c r="R2675" s="40">
        <v>2023</v>
      </c>
      <c r="S2675" s="40" t="s">
        <v>5</v>
      </c>
      <c r="T2675" s="40" t="s">
        <v>101</v>
      </c>
      <c r="U2675" s="40" t="s">
        <v>103</v>
      </c>
      <c r="V2675" s="40" t="s">
        <v>104</v>
      </c>
      <c r="W2675" s="40" t="s">
        <v>100</v>
      </c>
      <c r="X2675" s="40" t="s">
        <v>102</v>
      </c>
      <c r="Y2675" s="40" t="s">
        <v>105</v>
      </c>
      <c r="Z2675" s="40">
        <v>277</v>
      </c>
      <c r="AA2675" s="40">
        <v>396.11</v>
      </c>
    </row>
    <row r="2676" spans="17:27" ht="18" customHeight="1" x14ac:dyDescent="0.25">
      <c r="Q2676" s="40" t="s">
        <v>97</v>
      </c>
      <c r="R2676" s="40">
        <v>2023</v>
      </c>
      <c r="S2676" s="40" t="s">
        <v>5</v>
      </c>
      <c r="T2676" s="40" t="s">
        <v>101</v>
      </c>
      <c r="U2676" s="40" t="s">
        <v>103</v>
      </c>
      <c r="V2676" s="40" t="s">
        <v>104</v>
      </c>
      <c r="W2676" s="40" t="s">
        <v>100</v>
      </c>
      <c r="X2676" s="40" t="s">
        <v>102</v>
      </c>
      <c r="Y2676" s="40" t="s">
        <v>105</v>
      </c>
      <c r="Z2676" s="40">
        <v>253</v>
      </c>
      <c r="AA2676" s="40">
        <v>361.78999999999996</v>
      </c>
    </row>
    <row r="2677" spans="17:27" ht="18" customHeight="1" x14ac:dyDescent="0.25">
      <c r="Q2677" s="40" t="s">
        <v>88</v>
      </c>
      <c r="R2677" s="40">
        <v>2023</v>
      </c>
      <c r="S2677" s="40" t="s">
        <v>5</v>
      </c>
      <c r="T2677" s="40" t="s">
        <v>101</v>
      </c>
      <c r="U2677" s="40" t="s">
        <v>103</v>
      </c>
      <c r="V2677" s="40" t="s">
        <v>104</v>
      </c>
      <c r="W2677" s="40" t="s">
        <v>100</v>
      </c>
      <c r="X2677" s="40" t="s">
        <v>102</v>
      </c>
      <c r="Y2677" s="40" t="s">
        <v>105</v>
      </c>
      <c r="Z2677" s="40">
        <v>802</v>
      </c>
      <c r="AA2677" s="40">
        <v>1146.8600000000001</v>
      </c>
    </row>
    <row r="2678" spans="17:27" ht="18" customHeight="1" x14ac:dyDescent="0.25">
      <c r="Q2678" s="40" t="s">
        <v>99</v>
      </c>
      <c r="R2678" s="40">
        <v>2023</v>
      </c>
      <c r="S2678" s="40" t="s">
        <v>5</v>
      </c>
      <c r="T2678" s="40" t="s">
        <v>101</v>
      </c>
      <c r="U2678" s="40" t="s">
        <v>103</v>
      </c>
      <c r="V2678" s="40" t="s">
        <v>104</v>
      </c>
      <c r="W2678" s="40" t="s">
        <v>100</v>
      </c>
      <c r="X2678" s="40" t="s">
        <v>102</v>
      </c>
      <c r="Y2678" s="40" t="s">
        <v>105</v>
      </c>
      <c r="Z2678" s="40">
        <v>251</v>
      </c>
      <c r="AA2678" s="40">
        <v>358.93</v>
      </c>
    </row>
    <row r="2679" spans="17:27" ht="18" customHeight="1" x14ac:dyDescent="0.25">
      <c r="Q2679" s="40" t="s">
        <v>97</v>
      </c>
      <c r="R2679" s="40">
        <v>2023</v>
      </c>
      <c r="S2679" s="40" t="s">
        <v>2</v>
      </c>
      <c r="T2679" s="40" t="s">
        <v>101</v>
      </c>
      <c r="U2679" s="40" t="s">
        <v>103</v>
      </c>
      <c r="V2679" s="40" t="s">
        <v>104</v>
      </c>
      <c r="W2679" s="40" t="s">
        <v>100</v>
      </c>
      <c r="X2679" s="40" t="s">
        <v>102</v>
      </c>
      <c r="Y2679" s="40" t="s">
        <v>105</v>
      </c>
      <c r="Z2679" s="40">
        <v>296</v>
      </c>
      <c r="AA2679" s="40">
        <v>423.28</v>
      </c>
    </row>
    <row r="2680" spans="17:27" ht="18" customHeight="1" x14ac:dyDescent="0.25">
      <c r="Q2680" s="40" t="s">
        <v>97</v>
      </c>
      <c r="R2680" s="40">
        <v>2023</v>
      </c>
      <c r="S2680" s="40" t="s">
        <v>2</v>
      </c>
      <c r="T2680" s="40" t="s">
        <v>101</v>
      </c>
      <c r="U2680" s="40" t="s">
        <v>103</v>
      </c>
      <c r="V2680" s="40" t="s">
        <v>104</v>
      </c>
      <c r="W2680" s="40" t="s">
        <v>100</v>
      </c>
      <c r="X2680" s="40" t="s">
        <v>102</v>
      </c>
      <c r="Y2680" s="40" t="s">
        <v>105</v>
      </c>
      <c r="Z2680" s="40">
        <v>266</v>
      </c>
      <c r="AA2680" s="40">
        <v>380.38</v>
      </c>
    </row>
    <row r="2681" spans="17:27" ht="18" customHeight="1" x14ac:dyDescent="0.25">
      <c r="Q2681" s="40" t="s">
        <v>95</v>
      </c>
      <c r="R2681" s="40">
        <v>2023</v>
      </c>
      <c r="S2681" s="40" t="s">
        <v>2</v>
      </c>
      <c r="T2681" s="40" t="s">
        <v>101</v>
      </c>
      <c r="U2681" s="40" t="s">
        <v>103</v>
      </c>
      <c r="V2681" s="40" t="s">
        <v>104</v>
      </c>
      <c r="W2681" s="40" t="s">
        <v>100</v>
      </c>
      <c r="X2681" s="40" t="s">
        <v>102</v>
      </c>
      <c r="Y2681" s="40" t="s">
        <v>105</v>
      </c>
      <c r="Z2681" s="40">
        <v>292</v>
      </c>
      <c r="AA2681" s="40">
        <v>417.56</v>
      </c>
    </row>
    <row r="2682" spans="17:27" ht="18" customHeight="1" x14ac:dyDescent="0.25">
      <c r="Q2682" s="40" t="s">
        <v>97</v>
      </c>
      <c r="R2682" s="40">
        <v>2023</v>
      </c>
      <c r="S2682" s="40" t="s">
        <v>2</v>
      </c>
      <c r="T2682" s="40" t="s">
        <v>101</v>
      </c>
      <c r="U2682" s="40" t="s">
        <v>103</v>
      </c>
      <c r="V2682" s="40" t="s">
        <v>104</v>
      </c>
      <c r="W2682" s="40" t="s">
        <v>100</v>
      </c>
      <c r="X2682" s="40" t="s">
        <v>102</v>
      </c>
      <c r="Y2682" s="40" t="s">
        <v>105</v>
      </c>
      <c r="Z2682" s="40">
        <v>268</v>
      </c>
      <c r="AA2682" s="40">
        <v>383.24</v>
      </c>
    </row>
    <row r="2683" spans="17:27" ht="18" customHeight="1" x14ac:dyDescent="0.25">
      <c r="Q2683" s="40" t="s">
        <v>97</v>
      </c>
      <c r="R2683" s="40">
        <v>2023</v>
      </c>
      <c r="S2683" s="40" t="s">
        <v>2</v>
      </c>
      <c r="T2683" s="40" t="s">
        <v>101</v>
      </c>
      <c r="U2683" s="40" t="s">
        <v>103</v>
      </c>
      <c r="V2683" s="40" t="s">
        <v>104</v>
      </c>
      <c r="W2683" s="40" t="s">
        <v>100</v>
      </c>
      <c r="X2683" s="40" t="s">
        <v>102</v>
      </c>
      <c r="Y2683" s="40" t="s">
        <v>105</v>
      </c>
      <c r="Z2683" s="40">
        <v>790</v>
      </c>
      <c r="AA2683" s="40">
        <v>1129.7</v>
      </c>
    </row>
    <row r="2684" spans="17:27" ht="18" customHeight="1" x14ac:dyDescent="0.25">
      <c r="Q2684" s="40" t="s">
        <v>95</v>
      </c>
      <c r="R2684" s="40">
        <v>2023</v>
      </c>
      <c r="S2684" s="40" t="s">
        <v>2</v>
      </c>
      <c r="T2684" s="40" t="s">
        <v>101</v>
      </c>
      <c r="U2684" s="40" t="s">
        <v>103</v>
      </c>
      <c r="V2684" s="40" t="s">
        <v>104</v>
      </c>
      <c r="W2684" s="40" t="s">
        <v>100</v>
      </c>
      <c r="X2684" s="40" t="s">
        <v>102</v>
      </c>
      <c r="Y2684" s="40" t="s">
        <v>105</v>
      </c>
      <c r="Z2684" s="40">
        <v>877</v>
      </c>
      <c r="AA2684" s="40">
        <v>1254.1100000000001</v>
      </c>
    </row>
    <row r="2685" spans="17:27" ht="18" customHeight="1" x14ac:dyDescent="0.25">
      <c r="Q2685" s="40" t="s">
        <v>95</v>
      </c>
      <c r="R2685" s="40">
        <v>2023</v>
      </c>
      <c r="S2685" s="40" t="s">
        <v>2</v>
      </c>
      <c r="T2685" s="40" t="s">
        <v>101</v>
      </c>
      <c r="U2685" s="40" t="s">
        <v>103</v>
      </c>
      <c r="V2685" s="40" t="s">
        <v>104</v>
      </c>
      <c r="W2685" s="40" t="s">
        <v>100</v>
      </c>
      <c r="X2685" s="40" t="s">
        <v>102</v>
      </c>
      <c r="Y2685" s="40" t="s">
        <v>105</v>
      </c>
      <c r="Z2685" s="40">
        <v>830</v>
      </c>
      <c r="AA2685" s="40">
        <v>526.24</v>
      </c>
    </row>
    <row r="2686" spans="17:27" ht="18" customHeight="1" x14ac:dyDescent="0.25">
      <c r="Q2686" s="40" t="s">
        <v>97</v>
      </c>
      <c r="R2686" s="40">
        <v>2023</v>
      </c>
      <c r="S2686" s="40" t="s">
        <v>2</v>
      </c>
      <c r="T2686" s="40" t="s">
        <v>101</v>
      </c>
      <c r="U2686" s="40" t="s">
        <v>103</v>
      </c>
      <c r="V2686" s="40" t="s">
        <v>104</v>
      </c>
      <c r="W2686" s="40" t="s">
        <v>100</v>
      </c>
      <c r="X2686" s="40" t="s">
        <v>102</v>
      </c>
      <c r="Y2686" s="40" t="s">
        <v>105</v>
      </c>
      <c r="Z2686" s="40">
        <v>267</v>
      </c>
      <c r="AA2686" s="40">
        <v>381.81</v>
      </c>
    </row>
    <row r="2687" spans="17:27" ht="18" customHeight="1" x14ac:dyDescent="0.25">
      <c r="Q2687" s="40" t="s">
        <v>97</v>
      </c>
      <c r="R2687" s="40">
        <v>2023</v>
      </c>
      <c r="S2687" s="40" t="s">
        <v>2</v>
      </c>
      <c r="T2687" s="40" t="s">
        <v>101</v>
      </c>
      <c r="U2687" s="40" t="s">
        <v>103</v>
      </c>
      <c r="V2687" s="40" t="s">
        <v>104</v>
      </c>
      <c r="W2687" s="40" t="s">
        <v>100</v>
      </c>
      <c r="X2687" s="40" t="s">
        <v>102</v>
      </c>
      <c r="Y2687" s="40" t="s">
        <v>105</v>
      </c>
      <c r="Z2687" s="40">
        <v>295</v>
      </c>
      <c r="AA2687" s="40">
        <v>421.85</v>
      </c>
    </row>
    <row r="2688" spans="17:27" ht="18" customHeight="1" x14ac:dyDescent="0.25">
      <c r="Q2688" s="40" t="s">
        <v>95</v>
      </c>
      <c r="R2688" s="40">
        <v>2023</v>
      </c>
      <c r="S2688" s="40" t="s">
        <v>2</v>
      </c>
      <c r="T2688" s="40" t="s">
        <v>101</v>
      </c>
      <c r="U2688" s="40" t="s">
        <v>103</v>
      </c>
      <c r="V2688" s="40" t="s">
        <v>104</v>
      </c>
      <c r="W2688" s="40" t="s">
        <v>100</v>
      </c>
      <c r="X2688" s="40" t="s">
        <v>102</v>
      </c>
      <c r="Y2688" s="40" t="s">
        <v>105</v>
      </c>
      <c r="Z2688" s="40">
        <v>265</v>
      </c>
      <c r="AA2688" s="40">
        <v>378.95</v>
      </c>
    </row>
    <row r="2689" spans="17:27" ht="18" customHeight="1" x14ac:dyDescent="0.25">
      <c r="Q2689" s="40" t="s">
        <v>97</v>
      </c>
      <c r="R2689" s="40">
        <v>2023</v>
      </c>
      <c r="S2689" s="40" t="s">
        <v>2</v>
      </c>
      <c r="T2689" s="40" t="s">
        <v>101</v>
      </c>
      <c r="U2689" s="40" t="s">
        <v>103</v>
      </c>
      <c r="V2689" s="40" t="s">
        <v>104</v>
      </c>
      <c r="W2689" s="40" t="s">
        <v>100</v>
      </c>
      <c r="X2689" s="40" t="s">
        <v>102</v>
      </c>
      <c r="Y2689" s="40" t="s">
        <v>105</v>
      </c>
      <c r="Z2689" s="40">
        <v>799</v>
      </c>
      <c r="AA2689" s="40">
        <v>1142.57</v>
      </c>
    </row>
    <row r="2690" spans="17:27" ht="18" customHeight="1" x14ac:dyDescent="0.25">
      <c r="Q2690" s="40" t="s">
        <v>97</v>
      </c>
      <c r="R2690" s="40">
        <v>2023</v>
      </c>
      <c r="S2690" s="40" t="s">
        <v>2</v>
      </c>
      <c r="T2690" s="40" t="s">
        <v>101</v>
      </c>
      <c r="U2690" s="40" t="s">
        <v>103</v>
      </c>
      <c r="V2690" s="40" t="s">
        <v>104</v>
      </c>
      <c r="W2690" s="40" t="s">
        <v>100</v>
      </c>
      <c r="X2690" s="40" t="s">
        <v>102</v>
      </c>
      <c r="Y2690" s="40" t="s">
        <v>105</v>
      </c>
      <c r="Z2690" s="40">
        <v>885</v>
      </c>
      <c r="AA2690" s="40">
        <v>1265.55</v>
      </c>
    </row>
    <row r="2691" spans="17:27" ht="18" customHeight="1" x14ac:dyDescent="0.25">
      <c r="Q2691" s="40" t="s">
        <v>95</v>
      </c>
      <c r="R2691" s="40">
        <v>2023</v>
      </c>
      <c r="S2691" s="40" t="s">
        <v>4</v>
      </c>
      <c r="T2691" s="40" t="s">
        <v>101</v>
      </c>
      <c r="U2691" s="40" t="s">
        <v>103</v>
      </c>
      <c r="V2691" s="40" t="s">
        <v>104</v>
      </c>
      <c r="W2691" s="40" t="s">
        <v>100</v>
      </c>
      <c r="X2691" s="40" t="s">
        <v>102</v>
      </c>
      <c r="Y2691" s="40" t="s">
        <v>105</v>
      </c>
      <c r="Z2691" s="40">
        <v>284</v>
      </c>
      <c r="AA2691" s="40">
        <v>406.12</v>
      </c>
    </row>
    <row r="2692" spans="17:27" ht="18" customHeight="1" x14ac:dyDescent="0.25">
      <c r="Q2692" s="40" t="s">
        <v>97</v>
      </c>
      <c r="R2692" s="40">
        <v>2023</v>
      </c>
      <c r="S2692" s="40" t="s">
        <v>4</v>
      </c>
      <c r="T2692" s="40" t="s">
        <v>101</v>
      </c>
      <c r="U2692" s="40" t="s">
        <v>103</v>
      </c>
      <c r="V2692" s="40" t="s">
        <v>104</v>
      </c>
      <c r="W2692" s="40" t="s">
        <v>100</v>
      </c>
      <c r="X2692" s="40" t="s">
        <v>102</v>
      </c>
      <c r="Y2692" s="40" t="s">
        <v>105</v>
      </c>
      <c r="Z2692" s="40">
        <v>254</v>
      </c>
      <c r="AA2692" s="40">
        <v>363.22</v>
      </c>
    </row>
    <row r="2693" spans="17:27" ht="18" customHeight="1" x14ac:dyDescent="0.25">
      <c r="Q2693" s="40" t="s">
        <v>95</v>
      </c>
      <c r="R2693" s="40">
        <v>2023</v>
      </c>
      <c r="S2693" s="40" t="s">
        <v>4</v>
      </c>
      <c r="T2693" s="40" t="s">
        <v>101</v>
      </c>
      <c r="U2693" s="40" t="s">
        <v>103</v>
      </c>
      <c r="V2693" s="40" t="s">
        <v>104</v>
      </c>
      <c r="W2693" s="40" t="s">
        <v>100</v>
      </c>
      <c r="X2693" s="40" t="s">
        <v>102</v>
      </c>
      <c r="Y2693" s="40" t="s">
        <v>105</v>
      </c>
      <c r="Z2693" s="40">
        <v>256</v>
      </c>
      <c r="AA2693" s="40">
        <v>366.08</v>
      </c>
    </row>
    <row r="2694" spans="17:27" ht="18" customHeight="1" x14ac:dyDescent="0.25">
      <c r="Q2694" s="40" t="s">
        <v>95</v>
      </c>
      <c r="R2694" s="40">
        <v>2023</v>
      </c>
      <c r="S2694" s="40" t="s">
        <v>4</v>
      </c>
      <c r="T2694" s="40" t="s">
        <v>101</v>
      </c>
      <c r="U2694" s="40" t="s">
        <v>103</v>
      </c>
      <c r="V2694" s="40" t="s">
        <v>104</v>
      </c>
      <c r="W2694" s="40" t="s">
        <v>100</v>
      </c>
      <c r="X2694" s="40" t="s">
        <v>102</v>
      </c>
      <c r="Y2694" s="40" t="s">
        <v>105</v>
      </c>
      <c r="Z2694" s="40">
        <v>792</v>
      </c>
      <c r="AA2694" s="40">
        <v>1132.56</v>
      </c>
    </row>
    <row r="2695" spans="17:27" ht="18" customHeight="1" x14ac:dyDescent="0.25">
      <c r="Q2695" s="40" t="s">
        <v>95</v>
      </c>
      <c r="R2695" s="40">
        <v>2023</v>
      </c>
      <c r="S2695" s="40" t="s">
        <v>4</v>
      </c>
      <c r="T2695" s="40" t="s">
        <v>101</v>
      </c>
      <c r="U2695" s="40" t="s">
        <v>103</v>
      </c>
      <c r="V2695" s="40" t="s">
        <v>104</v>
      </c>
      <c r="W2695" s="40" t="s">
        <v>100</v>
      </c>
      <c r="X2695" s="40" t="s">
        <v>102</v>
      </c>
      <c r="Y2695" s="40" t="s">
        <v>105</v>
      </c>
      <c r="Z2695" s="40">
        <v>878</v>
      </c>
      <c r="AA2695" s="40">
        <v>1255.54</v>
      </c>
    </row>
    <row r="2696" spans="17:27" ht="18" customHeight="1" x14ac:dyDescent="0.25">
      <c r="Q2696" s="40" t="s">
        <v>95</v>
      </c>
      <c r="R2696" s="40">
        <v>2023</v>
      </c>
      <c r="S2696" s="40" t="s">
        <v>4</v>
      </c>
      <c r="T2696" s="40" t="s">
        <v>101</v>
      </c>
      <c r="U2696" s="40" t="s">
        <v>103</v>
      </c>
      <c r="V2696" s="40" t="s">
        <v>104</v>
      </c>
      <c r="W2696" s="40" t="s">
        <v>100</v>
      </c>
      <c r="X2696" s="40" t="s">
        <v>102</v>
      </c>
      <c r="Y2696" s="40" t="s">
        <v>105</v>
      </c>
      <c r="Z2696" s="40">
        <v>831</v>
      </c>
      <c r="AA2696" s="40">
        <v>526.24</v>
      </c>
    </row>
    <row r="2697" spans="17:27" ht="18" customHeight="1" x14ac:dyDescent="0.25">
      <c r="Q2697" s="40" t="s">
        <v>95</v>
      </c>
      <c r="R2697" s="40">
        <v>2023</v>
      </c>
      <c r="S2697" s="40" t="s">
        <v>4</v>
      </c>
      <c r="T2697" s="40" t="s">
        <v>101</v>
      </c>
      <c r="U2697" s="40" t="s">
        <v>103</v>
      </c>
      <c r="V2697" s="40" t="s">
        <v>104</v>
      </c>
      <c r="W2697" s="40" t="s">
        <v>100</v>
      </c>
      <c r="X2697" s="40" t="s">
        <v>102</v>
      </c>
      <c r="Y2697" s="40" t="s">
        <v>105</v>
      </c>
      <c r="Z2697" s="40">
        <v>255</v>
      </c>
      <c r="AA2697" s="40">
        <v>364.65</v>
      </c>
    </row>
    <row r="2698" spans="17:27" ht="18" customHeight="1" x14ac:dyDescent="0.25">
      <c r="Q2698" s="40" t="s">
        <v>95</v>
      </c>
      <c r="R2698" s="40">
        <v>2023</v>
      </c>
      <c r="S2698" s="40" t="s">
        <v>4</v>
      </c>
      <c r="T2698" s="40" t="s">
        <v>101</v>
      </c>
      <c r="U2698" s="40" t="s">
        <v>103</v>
      </c>
      <c r="V2698" s="40" t="s">
        <v>104</v>
      </c>
      <c r="W2698" s="40" t="s">
        <v>100</v>
      </c>
      <c r="X2698" s="40" t="s">
        <v>102</v>
      </c>
      <c r="Y2698" s="40" t="s">
        <v>105</v>
      </c>
      <c r="Z2698" s="40">
        <v>283</v>
      </c>
      <c r="AA2698" s="40">
        <v>404.69</v>
      </c>
    </row>
    <row r="2699" spans="17:27" ht="18" customHeight="1" x14ac:dyDescent="0.25">
      <c r="Q2699" s="40" t="s">
        <v>97</v>
      </c>
      <c r="R2699" s="40">
        <v>2023</v>
      </c>
      <c r="S2699" s="40" t="s">
        <v>4</v>
      </c>
      <c r="T2699" s="40" t="s">
        <v>101</v>
      </c>
      <c r="U2699" s="40" t="s">
        <v>103</v>
      </c>
      <c r="V2699" s="40" t="s">
        <v>104</v>
      </c>
      <c r="W2699" s="40" t="s">
        <v>100</v>
      </c>
      <c r="X2699" s="40" t="s">
        <v>102</v>
      </c>
      <c r="Y2699" s="40" t="s">
        <v>105</v>
      </c>
      <c r="Z2699" s="40">
        <v>801</v>
      </c>
      <c r="AA2699" s="40">
        <v>1145.43</v>
      </c>
    </row>
    <row r="2700" spans="17:27" ht="18" customHeight="1" x14ac:dyDescent="0.25">
      <c r="Q2700" s="40" t="s">
        <v>95</v>
      </c>
      <c r="R2700" s="40">
        <v>2023</v>
      </c>
      <c r="S2700" s="40" t="s">
        <v>4</v>
      </c>
      <c r="T2700" s="40" t="s">
        <v>101</v>
      </c>
      <c r="U2700" s="40" t="s">
        <v>103</v>
      </c>
      <c r="V2700" s="40" t="s">
        <v>104</v>
      </c>
      <c r="W2700" s="40" t="s">
        <v>100</v>
      </c>
      <c r="X2700" s="40" t="s">
        <v>102</v>
      </c>
      <c r="Y2700" s="40" t="s">
        <v>105</v>
      </c>
      <c r="Z2700" s="40">
        <v>257</v>
      </c>
      <c r="AA2700" s="40">
        <v>367.51</v>
      </c>
    </row>
    <row r="2701" spans="17:27" ht="18" customHeight="1" x14ac:dyDescent="0.25">
      <c r="Q2701" s="40" t="s">
        <v>88</v>
      </c>
      <c r="R2701" s="40">
        <v>2023</v>
      </c>
      <c r="S2701" s="40" t="s">
        <v>10</v>
      </c>
      <c r="T2701" s="40" t="s">
        <v>101</v>
      </c>
      <c r="U2701" s="40" t="s">
        <v>103</v>
      </c>
      <c r="V2701" s="40" t="s">
        <v>104</v>
      </c>
      <c r="W2701" s="40" t="s">
        <v>100</v>
      </c>
      <c r="X2701" s="40" t="s">
        <v>102</v>
      </c>
      <c r="Y2701" s="40" t="s">
        <v>105</v>
      </c>
      <c r="Z2701" s="40">
        <v>224</v>
      </c>
      <c r="AA2701" s="40">
        <v>320.32</v>
      </c>
    </row>
    <row r="2702" spans="17:27" ht="18" customHeight="1" x14ac:dyDescent="0.25">
      <c r="Q2702" s="40" t="s">
        <v>88</v>
      </c>
      <c r="R2702" s="40">
        <v>2023</v>
      </c>
      <c r="S2702" s="40" t="s">
        <v>10</v>
      </c>
      <c r="T2702" s="40" t="s">
        <v>101</v>
      </c>
      <c r="U2702" s="40" t="s">
        <v>103</v>
      </c>
      <c r="V2702" s="40" t="s">
        <v>104</v>
      </c>
      <c r="W2702" s="40" t="s">
        <v>100</v>
      </c>
      <c r="X2702" s="40" t="s">
        <v>102</v>
      </c>
      <c r="Y2702" s="40" t="s">
        <v>105</v>
      </c>
      <c r="Z2702" s="40">
        <v>250</v>
      </c>
      <c r="AA2702" s="40">
        <v>357.5</v>
      </c>
    </row>
    <row r="2703" spans="17:27" ht="18" customHeight="1" x14ac:dyDescent="0.25">
      <c r="Q2703" s="40" t="s">
        <v>88</v>
      </c>
      <c r="R2703" s="40">
        <v>2023</v>
      </c>
      <c r="S2703" s="40" t="s">
        <v>10</v>
      </c>
      <c r="T2703" s="40" t="s">
        <v>101</v>
      </c>
      <c r="U2703" s="40" t="s">
        <v>103</v>
      </c>
      <c r="V2703" s="40" t="s">
        <v>104</v>
      </c>
      <c r="W2703" s="40" t="s">
        <v>100</v>
      </c>
      <c r="X2703" s="40" t="s">
        <v>102</v>
      </c>
      <c r="Y2703" s="40" t="s">
        <v>105</v>
      </c>
      <c r="Z2703" s="40">
        <v>226</v>
      </c>
      <c r="AA2703" s="40">
        <v>323.18</v>
      </c>
    </row>
    <row r="2704" spans="17:27" ht="18" customHeight="1" x14ac:dyDescent="0.25">
      <c r="Q2704" s="40" t="s">
        <v>88</v>
      </c>
      <c r="R2704" s="40">
        <v>2023</v>
      </c>
      <c r="S2704" s="40" t="s">
        <v>10</v>
      </c>
      <c r="T2704" s="40" t="s">
        <v>101</v>
      </c>
      <c r="U2704" s="40" t="s">
        <v>103</v>
      </c>
      <c r="V2704" s="40" t="s">
        <v>104</v>
      </c>
      <c r="W2704" s="40" t="s">
        <v>100</v>
      </c>
      <c r="X2704" s="40" t="s">
        <v>102</v>
      </c>
      <c r="Y2704" s="40" t="s">
        <v>105</v>
      </c>
      <c r="Z2704" s="40">
        <v>797</v>
      </c>
      <c r="AA2704" s="40">
        <v>1139.71</v>
      </c>
    </row>
    <row r="2705" spans="17:27" ht="18" customHeight="1" x14ac:dyDescent="0.25">
      <c r="Q2705" s="40" t="s">
        <v>88</v>
      </c>
      <c r="R2705" s="40">
        <v>2023</v>
      </c>
      <c r="S2705" s="40" t="s">
        <v>10</v>
      </c>
      <c r="T2705" s="40" t="s">
        <v>101</v>
      </c>
      <c r="U2705" s="40" t="s">
        <v>103</v>
      </c>
      <c r="V2705" s="40" t="s">
        <v>104</v>
      </c>
      <c r="W2705" s="40" t="s">
        <v>100</v>
      </c>
      <c r="X2705" s="40" t="s">
        <v>102</v>
      </c>
      <c r="Y2705" s="40" t="s">
        <v>105</v>
      </c>
      <c r="Z2705" s="40">
        <v>884</v>
      </c>
      <c r="AA2705" s="40">
        <v>1264.1199999999999</v>
      </c>
    </row>
    <row r="2706" spans="17:27" ht="18" customHeight="1" x14ac:dyDescent="0.25">
      <c r="Q2706" s="40" t="s">
        <v>88</v>
      </c>
      <c r="R2706" s="40">
        <v>2023</v>
      </c>
      <c r="S2706" s="40" t="s">
        <v>10</v>
      </c>
      <c r="T2706" s="40" t="s">
        <v>101</v>
      </c>
      <c r="U2706" s="40" t="s">
        <v>103</v>
      </c>
      <c r="V2706" s="40" t="s">
        <v>104</v>
      </c>
      <c r="W2706" s="40" t="s">
        <v>100</v>
      </c>
      <c r="X2706" s="40" t="s">
        <v>102</v>
      </c>
      <c r="Y2706" s="40" t="s">
        <v>105</v>
      </c>
      <c r="Z2706" s="40">
        <v>837</v>
      </c>
      <c r="AA2706" s="40">
        <v>526.24</v>
      </c>
    </row>
    <row r="2707" spans="17:27" ht="18" customHeight="1" x14ac:dyDescent="0.25">
      <c r="Q2707" s="40" t="s">
        <v>88</v>
      </c>
      <c r="R2707" s="40">
        <v>2023</v>
      </c>
      <c r="S2707" s="40" t="s">
        <v>10</v>
      </c>
      <c r="T2707" s="40" t="s">
        <v>101</v>
      </c>
      <c r="U2707" s="40" t="s">
        <v>103</v>
      </c>
      <c r="V2707" s="40" t="s">
        <v>104</v>
      </c>
      <c r="W2707" s="40" t="s">
        <v>100</v>
      </c>
      <c r="X2707" s="40" t="s">
        <v>102</v>
      </c>
      <c r="Y2707" s="40" t="s">
        <v>105</v>
      </c>
      <c r="Z2707" s="40">
        <v>225</v>
      </c>
      <c r="AA2707" s="40">
        <v>321.75</v>
      </c>
    </row>
    <row r="2708" spans="17:27" ht="18" customHeight="1" x14ac:dyDescent="0.25">
      <c r="Q2708" s="40" t="s">
        <v>88</v>
      </c>
      <c r="R2708" s="40">
        <v>2023</v>
      </c>
      <c r="S2708" s="40" t="s">
        <v>10</v>
      </c>
      <c r="T2708" s="40" t="s">
        <v>101</v>
      </c>
      <c r="U2708" s="40" t="s">
        <v>103</v>
      </c>
      <c r="V2708" s="40" t="s">
        <v>104</v>
      </c>
      <c r="W2708" s="40" t="s">
        <v>100</v>
      </c>
      <c r="X2708" s="40" t="s">
        <v>102</v>
      </c>
      <c r="Y2708" s="40" t="s">
        <v>105</v>
      </c>
      <c r="Z2708" s="40">
        <v>253</v>
      </c>
      <c r="AA2708" s="40">
        <v>361.78999999999996</v>
      </c>
    </row>
    <row r="2709" spans="17:27" ht="18" customHeight="1" x14ac:dyDescent="0.25">
      <c r="Q2709" s="40" t="s">
        <v>88</v>
      </c>
      <c r="R2709" s="40">
        <v>2023</v>
      </c>
      <c r="S2709" s="40" t="s">
        <v>10</v>
      </c>
      <c r="T2709" s="40" t="s">
        <v>101</v>
      </c>
      <c r="U2709" s="40" t="s">
        <v>103</v>
      </c>
      <c r="V2709" s="40" t="s">
        <v>104</v>
      </c>
      <c r="W2709" s="40" t="s">
        <v>100</v>
      </c>
      <c r="X2709" s="40" t="s">
        <v>102</v>
      </c>
      <c r="Y2709" s="40" t="s">
        <v>105</v>
      </c>
      <c r="Z2709" s="40">
        <v>223</v>
      </c>
      <c r="AA2709" s="40">
        <v>318.89</v>
      </c>
    </row>
    <row r="2710" spans="17:27" ht="18" customHeight="1" x14ac:dyDescent="0.25">
      <c r="Q2710" s="40" t="s">
        <v>88</v>
      </c>
      <c r="R2710" s="40">
        <v>2023</v>
      </c>
      <c r="S2710" s="40" t="s">
        <v>10</v>
      </c>
      <c r="T2710" s="40" t="s">
        <v>101</v>
      </c>
      <c r="U2710" s="40" t="s">
        <v>103</v>
      </c>
      <c r="V2710" s="40" t="s">
        <v>104</v>
      </c>
      <c r="W2710" s="40" t="s">
        <v>100</v>
      </c>
      <c r="X2710" s="40" t="s">
        <v>102</v>
      </c>
      <c r="Y2710" s="40" t="s">
        <v>105</v>
      </c>
      <c r="Z2710" s="40">
        <v>806</v>
      </c>
      <c r="AA2710" s="40">
        <v>1152.58</v>
      </c>
    </row>
    <row r="2711" spans="17:27" ht="18" customHeight="1" x14ac:dyDescent="0.25">
      <c r="Q2711" s="40" t="s">
        <v>95</v>
      </c>
      <c r="R2711" s="40">
        <v>2023</v>
      </c>
      <c r="S2711" s="40" t="s">
        <v>9</v>
      </c>
      <c r="T2711" s="40" t="s">
        <v>101</v>
      </c>
      <c r="U2711" s="40" t="s">
        <v>103</v>
      </c>
      <c r="V2711" s="40" t="s">
        <v>104</v>
      </c>
      <c r="W2711" s="40" t="s">
        <v>100</v>
      </c>
      <c r="X2711" s="40" t="s">
        <v>102</v>
      </c>
      <c r="Y2711" s="40" t="s">
        <v>105</v>
      </c>
      <c r="Z2711" s="40">
        <v>254</v>
      </c>
      <c r="AA2711" s="40">
        <v>363.22</v>
      </c>
    </row>
    <row r="2712" spans="17:27" ht="18" customHeight="1" x14ac:dyDescent="0.25">
      <c r="Q2712" s="40" t="s">
        <v>95</v>
      </c>
      <c r="R2712" s="40">
        <v>2023</v>
      </c>
      <c r="S2712" s="40" t="s">
        <v>9</v>
      </c>
      <c r="T2712" s="40" t="s">
        <v>101</v>
      </c>
      <c r="U2712" s="40" t="s">
        <v>103</v>
      </c>
      <c r="V2712" s="40" t="s">
        <v>104</v>
      </c>
      <c r="W2712" s="40" t="s">
        <v>100</v>
      </c>
      <c r="X2712" s="40" t="s">
        <v>102</v>
      </c>
      <c r="Y2712" s="40" t="s">
        <v>105</v>
      </c>
      <c r="Z2712" s="40">
        <v>230</v>
      </c>
      <c r="AA2712" s="40">
        <v>328.9</v>
      </c>
    </row>
    <row r="2713" spans="17:27" ht="18" customHeight="1" x14ac:dyDescent="0.25">
      <c r="Q2713" s="40" t="s">
        <v>95</v>
      </c>
      <c r="R2713" s="40">
        <v>2023</v>
      </c>
      <c r="S2713" s="40" t="s">
        <v>9</v>
      </c>
      <c r="T2713" s="40" t="s">
        <v>101</v>
      </c>
      <c r="U2713" s="40" t="s">
        <v>103</v>
      </c>
      <c r="V2713" s="40" t="s">
        <v>104</v>
      </c>
      <c r="W2713" s="40" t="s">
        <v>100</v>
      </c>
      <c r="X2713" s="40" t="s">
        <v>102</v>
      </c>
      <c r="Y2713" s="40" t="s">
        <v>105</v>
      </c>
      <c r="Z2713" s="40">
        <v>256</v>
      </c>
      <c r="AA2713" s="40">
        <v>366.08</v>
      </c>
    </row>
    <row r="2714" spans="17:27" ht="18" customHeight="1" x14ac:dyDescent="0.25">
      <c r="Q2714" s="40" t="s">
        <v>95</v>
      </c>
      <c r="R2714" s="40">
        <v>2023</v>
      </c>
      <c r="S2714" s="40" t="s">
        <v>9</v>
      </c>
      <c r="T2714" s="40" t="s">
        <v>101</v>
      </c>
      <c r="U2714" s="40" t="s">
        <v>103</v>
      </c>
      <c r="V2714" s="40" t="s">
        <v>104</v>
      </c>
      <c r="W2714" s="40" t="s">
        <v>100</v>
      </c>
      <c r="X2714" s="40" t="s">
        <v>102</v>
      </c>
      <c r="Y2714" s="40" t="s">
        <v>105</v>
      </c>
      <c r="Z2714" s="40">
        <v>796</v>
      </c>
      <c r="AA2714" s="40">
        <v>1138.28</v>
      </c>
    </row>
    <row r="2715" spans="17:27" ht="18" customHeight="1" x14ac:dyDescent="0.25">
      <c r="Q2715" s="40" t="s">
        <v>88</v>
      </c>
      <c r="R2715" s="40">
        <v>2023</v>
      </c>
      <c r="S2715" s="40" t="s">
        <v>9</v>
      </c>
      <c r="T2715" s="40" t="s">
        <v>101</v>
      </c>
      <c r="U2715" s="40" t="s">
        <v>103</v>
      </c>
      <c r="V2715" s="40" t="s">
        <v>104</v>
      </c>
      <c r="W2715" s="40" t="s">
        <v>100</v>
      </c>
      <c r="X2715" s="40" t="s">
        <v>102</v>
      </c>
      <c r="Y2715" s="40" t="s">
        <v>105</v>
      </c>
      <c r="Z2715" s="40">
        <v>883</v>
      </c>
      <c r="AA2715" s="40">
        <v>1262.69</v>
      </c>
    </row>
    <row r="2716" spans="17:27" ht="18" customHeight="1" x14ac:dyDescent="0.25">
      <c r="Q2716" s="40" t="s">
        <v>88</v>
      </c>
      <c r="R2716" s="40">
        <v>2023</v>
      </c>
      <c r="S2716" s="40" t="s">
        <v>9</v>
      </c>
      <c r="T2716" s="40" t="s">
        <v>101</v>
      </c>
      <c r="U2716" s="40" t="s">
        <v>103</v>
      </c>
      <c r="V2716" s="40" t="s">
        <v>104</v>
      </c>
      <c r="W2716" s="40" t="s">
        <v>100</v>
      </c>
      <c r="X2716" s="40" t="s">
        <v>102</v>
      </c>
      <c r="Y2716" s="40" t="s">
        <v>105</v>
      </c>
      <c r="Z2716" s="40">
        <v>836</v>
      </c>
      <c r="AA2716" s="40">
        <v>526.24</v>
      </c>
    </row>
    <row r="2717" spans="17:27" ht="18" customHeight="1" x14ac:dyDescent="0.25">
      <c r="Q2717" s="40" t="s">
        <v>95</v>
      </c>
      <c r="R2717" s="40">
        <v>2023</v>
      </c>
      <c r="S2717" s="40" t="s">
        <v>9</v>
      </c>
      <c r="T2717" s="40" t="s">
        <v>101</v>
      </c>
      <c r="U2717" s="40" t="s">
        <v>103</v>
      </c>
      <c r="V2717" s="40" t="s">
        <v>104</v>
      </c>
      <c r="W2717" s="40" t="s">
        <v>100</v>
      </c>
      <c r="X2717" s="40" t="s">
        <v>102</v>
      </c>
      <c r="Y2717" s="40" t="s">
        <v>105</v>
      </c>
      <c r="Z2717" s="40">
        <v>231</v>
      </c>
      <c r="AA2717" s="40">
        <v>330.33</v>
      </c>
    </row>
    <row r="2718" spans="17:27" ht="18" customHeight="1" x14ac:dyDescent="0.25">
      <c r="Q2718" s="40" t="s">
        <v>95</v>
      </c>
      <c r="R2718" s="40">
        <v>2023</v>
      </c>
      <c r="S2718" s="40" t="s">
        <v>9</v>
      </c>
      <c r="T2718" s="40" t="s">
        <v>101</v>
      </c>
      <c r="U2718" s="40" t="s">
        <v>103</v>
      </c>
      <c r="V2718" s="40" t="s">
        <v>104</v>
      </c>
      <c r="W2718" s="40" t="s">
        <v>100</v>
      </c>
      <c r="X2718" s="40" t="s">
        <v>102</v>
      </c>
      <c r="Y2718" s="40" t="s">
        <v>105</v>
      </c>
      <c r="Z2718" s="40">
        <v>229</v>
      </c>
      <c r="AA2718" s="40">
        <v>327.47000000000003</v>
      </c>
    </row>
    <row r="2719" spans="17:27" ht="18" customHeight="1" x14ac:dyDescent="0.25">
      <c r="Q2719" s="40" t="s">
        <v>95</v>
      </c>
      <c r="R2719" s="40">
        <v>2023</v>
      </c>
      <c r="S2719" s="40" t="s">
        <v>9</v>
      </c>
      <c r="T2719" s="40" t="s">
        <v>101</v>
      </c>
      <c r="U2719" s="40" t="s">
        <v>103</v>
      </c>
      <c r="V2719" s="40" t="s">
        <v>104</v>
      </c>
      <c r="W2719" s="40" t="s">
        <v>100</v>
      </c>
      <c r="X2719" s="40" t="s">
        <v>102</v>
      </c>
      <c r="Y2719" s="40" t="s">
        <v>105</v>
      </c>
      <c r="Z2719" s="40">
        <v>805</v>
      </c>
      <c r="AA2719" s="40">
        <v>1151.1500000000001</v>
      </c>
    </row>
    <row r="2720" spans="17:27" ht="18" customHeight="1" x14ac:dyDescent="0.25">
      <c r="Q2720" s="40" t="s">
        <v>95</v>
      </c>
      <c r="R2720" s="40">
        <v>2023</v>
      </c>
      <c r="S2720" s="40" t="s">
        <v>9</v>
      </c>
      <c r="T2720" s="40" t="s">
        <v>101</v>
      </c>
      <c r="U2720" s="40" t="s">
        <v>103</v>
      </c>
      <c r="V2720" s="40" t="s">
        <v>104</v>
      </c>
      <c r="W2720" s="40" t="s">
        <v>100</v>
      </c>
      <c r="X2720" s="40" t="s">
        <v>102</v>
      </c>
      <c r="Y2720" s="40" t="s">
        <v>105</v>
      </c>
      <c r="Z2720" s="40">
        <v>227</v>
      </c>
      <c r="AA2720" s="40">
        <v>324.61</v>
      </c>
    </row>
    <row r="2721" spans="17:27" ht="18" customHeight="1" x14ac:dyDescent="0.25">
      <c r="Q2721" s="40" t="s">
        <v>97</v>
      </c>
      <c r="R2721" s="40">
        <v>2023</v>
      </c>
      <c r="S2721" s="40" t="s">
        <v>8</v>
      </c>
      <c r="T2721" s="40" t="s">
        <v>101</v>
      </c>
      <c r="U2721" s="40" t="s">
        <v>103</v>
      </c>
      <c r="V2721" s="40" t="s">
        <v>104</v>
      </c>
      <c r="W2721" s="40" t="s">
        <v>100</v>
      </c>
      <c r="X2721" s="40" t="s">
        <v>102</v>
      </c>
      <c r="Y2721" s="40" t="s">
        <v>105</v>
      </c>
      <c r="Z2721" s="40">
        <v>260</v>
      </c>
      <c r="AA2721" s="40">
        <v>371.8</v>
      </c>
    </row>
    <row r="2722" spans="17:27" ht="18" customHeight="1" x14ac:dyDescent="0.25">
      <c r="Q2722" s="40" t="s">
        <v>88</v>
      </c>
      <c r="R2722" s="40">
        <v>2023</v>
      </c>
      <c r="S2722" s="40" t="s">
        <v>8</v>
      </c>
      <c r="T2722" s="40" t="s">
        <v>101</v>
      </c>
      <c r="U2722" s="40" t="s">
        <v>103</v>
      </c>
      <c r="V2722" s="40" t="s">
        <v>104</v>
      </c>
      <c r="W2722" s="40" t="s">
        <v>100</v>
      </c>
      <c r="X2722" s="40" t="s">
        <v>102</v>
      </c>
      <c r="Y2722" s="40" t="s">
        <v>105</v>
      </c>
      <c r="Z2722" s="40">
        <v>236</v>
      </c>
      <c r="AA2722" s="40">
        <v>337.48</v>
      </c>
    </row>
    <row r="2723" spans="17:27" ht="18" customHeight="1" x14ac:dyDescent="0.25">
      <c r="Q2723" s="40" t="s">
        <v>95</v>
      </c>
      <c r="R2723" s="40">
        <v>2023</v>
      </c>
      <c r="S2723" s="40" t="s">
        <v>8</v>
      </c>
      <c r="T2723" s="40" t="s">
        <v>101</v>
      </c>
      <c r="U2723" s="40" t="s">
        <v>103</v>
      </c>
      <c r="V2723" s="40" t="s">
        <v>104</v>
      </c>
      <c r="W2723" s="40" t="s">
        <v>100</v>
      </c>
      <c r="X2723" s="40" t="s">
        <v>102</v>
      </c>
      <c r="Y2723" s="40" t="s">
        <v>105</v>
      </c>
      <c r="Z2723" s="40">
        <v>262</v>
      </c>
      <c r="AA2723" s="40">
        <v>374.65999999999997</v>
      </c>
    </row>
    <row r="2724" spans="17:27" ht="18" customHeight="1" x14ac:dyDescent="0.25">
      <c r="Q2724" s="40" t="s">
        <v>99</v>
      </c>
      <c r="R2724" s="40">
        <v>2023</v>
      </c>
      <c r="S2724" s="40" t="s">
        <v>8</v>
      </c>
      <c r="T2724" s="40" t="s">
        <v>101</v>
      </c>
      <c r="U2724" s="40" t="s">
        <v>103</v>
      </c>
      <c r="V2724" s="40" t="s">
        <v>104</v>
      </c>
      <c r="W2724" s="40" t="s">
        <v>100</v>
      </c>
      <c r="X2724" s="40" t="s">
        <v>102</v>
      </c>
      <c r="Y2724" s="40" t="s">
        <v>105</v>
      </c>
      <c r="Z2724" s="40">
        <v>232</v>
      </c>
      <c r="AA2724" s="40">
        <v>331.76</v>
      </c>
    </row>
    <row r="2725" spans="17:27" ht="18" customHeight="1" x14ac:dyDescent="0.25">
      <c r="Q2725" s="40" t="s">
        <v>88</v>
      </c>
      <c r="R2725" s="40">
        <v>2023</v>
      </c>
      <c r="S2725" s="40" t="s">
        <v>8</v>
      </c>
      <c r="T2725" s="40" t="s">
        <v>101</v>
      </c>
      <c r="U2725" s="40" t="s">
        <v>103</v>
      </c>
      <c r="V2725" s="40" t="s">
        <v>104</v>
      </c>
      <c r="W2725" s="40" t="s">
        <v>100</v>
      </c>
      <c r="X2725" s="40" t="s">
        <v>102</v>
      </c>
      <c r="Y2725" s="40" t="s">
        <v>105</v>
      </c>
      <c r="Z2725" s="40">
        <v>795</v>
      </c>
      <c r="AA2725" s="40">
        <v>1136.8499999999999</v>
      </c>
    </row>
    <row r="2726" spans="17:27" ht="18" customHeight="1" x14ac:dyDescent="0.25">
      <c r="Q2726" s="40" t="s">
        <v>95</v>
      </c>
      <c r="R2726" s="40">
        <v>2023</v>
      </c>
      <c r="S2726" s="40" t="s">
        <v>8</v>
      </c>
      <c r="T2726" s="40" t="s">
        <v>101</v>
      </c>
      <c r="U2726" s="40" t="s">
        <v>103</v>
      </c>
      <c r="V2726" s="40" t="s">
        <v>104</v>
      </c>
      <c r="W2726" s="40" t="s">
        <v>100</v>
      </c>
      <c r="X2726" s="40" t="s">
        <v>102</v>
      </c>
      <c r="Y2726" s="40" t="s">
        <v>105</v>
      </c>
      <c r="Z2726" s="40">
        <v>882</v>
      </c>
      <c r="AA2726" s="40">
        <v>1261.26</v>
      </c>
    </row>
    <row r="2727" spans="17:27" ht="18" customHeight="1" x14ac:dyDescent="0.25">
      <c r="Q2727" s="40" t="s">
        <v>95</v>
      </c>
      <c r="R2727" s="40">
        <v>2023</v>
      </c>
      <c r="S2727" s="40" t="s">
        <v>8</v>
      </c>
      <c r="T2727" s="40" t="s">
        <v>101</v>
      </c>
      <c r="U2727" s="40" t="s">
        <v>103</v>
      </c>
      <c r="V2727" s="40" t="s">
        <v>104</v>
      </c>
      <c r="W2727" s="40" t="s">
        <v>100</v>
      </c>
      <c r="X2727" s="40" t="s">
        <v>102</v>
      </c>
      <c r="Y2727" s="40" t="s">
        <v>105</v>
      </c>
      <c r="Z2727" s="40">
        <v>835</v>
      </c>
      <c r="AA2727" s="40">
        <v>526.24</v>
      </c>
    </row>
    <row r="2728" spans="17:27" ht="18" customHeight="1" x14ac:dyDescent="0.25">
      <c r="Q2728" s="40" t="s">
        <v>88</v>
      </c>
      <c r="R2728" s="40">
        <v>2023</v>
      </c>
      <c r="S2728" s="40" t="s">
        <v>8</v>
      </c>
      <c r="T2728" s="40" t="s">
        <v>101</v>
      </c>
      <c r="U2728" s="40" t="s">
        <v>103</v>
      </c>
      <c r="V2728" s="40" t="s">
        <v>104</v>
      </c>
      <c r="W2728" s="40" t="s">
        <v>100</v>
      </c>
      <c r="X2728" s="40" t="s">
        <v>102</v>
      </c>
      <c r="Y2728" s="40" t="s">
        <v>105</v>
      </c>
      <c r="Z2728" s="40">
        <v>237</v>
      </c>
      <c r="AA2728" s="40">
        <v>338.90999999999997</v>
      </c>
    </row>
    <row r="2729" spans="17:27" ht="18" customHeight="1" x14ac:dyDescent="0.25">
      <c r="Q2729" s="40" t="s">
        <v>99</v>
      </c>
      <c r="R2729" s="40">
        <v>2023</v>
      </c>
      <c r="S2729" s="40" t="s">
        <v>8</v>
      </c>
      <c r="T2729" s="40" t="s">
        <v>101</v>
      </c>
      <c r="U2729" s="40" t="s">
        <v>103</v>
      </c>
      <c r="V2729" s="40" t="s">
        <v>104</v>
      </c>
      <c r="W2729" s="40" t="s">
        <v>100</v>
      </c>
      <c r="X2729" s="40" t="s">
        <v>102</v>
      </c>
      <c r="Y2729" s="40" t="s">
        <v>105</v>
      </c>
      <c r="Z2729" s="40">
        <v>259</v>
      </c>
      <c r="AA2729" s="40">
        <v>370.37</v>
      </c>
    </row>
    <row r="2730" spans="17:27" ht="18" customHeight="1" x14ac:dyDescent="0.25">
      <c r="Q2730" s="40" t="s">
        <v>95</v>
      </c>
      <c r="R2730" s="40">
        <v>2023</v>
      </c>
      <c r="S2730" s="40" t="s">
        <v>8</v>
      </c>
      <c r="T2730" s="40" t="s">
        <v>101</v>
      </c>
      <c r="U2730" s="40" t="s">
        <v>103</v>
      </c>
      <c r="V2730" s="40" t="s">
        <v>104</v>
      </c>
      <c r="W2730" s="40" t="s">
        <v>100</v>
      </c>
      <c r="X2730" s="40" t="s">
        <v>102</v>
      </c>
      <c r="Y2730" s="40" t="s">
        <v>105</v>
      </c>
      <c r="Z2730" s="40">
        <v>235</v>
      </c>
      <c r="AA2730" s="40">
        <v>336.05</v>
      </c>
    </row>
    <row r="2731" spans="17:27" ht="18" customHeight="1" x14ac:dyDescent="0.25">
      <c r="Q2731" s="40" t="s">
        <v>88</v>
      </c>
      <c r="R2731" s="40">
        <v>2023</v>
      </c>
      <c r="S2731" s="40" t="s">
        <v>8</v>
      </c>
      <c r="T2731" s="40" t="s">
        <v>101</v>
      </c>
      <c r="U2731" s="40" t="s">
        <v>103</v>
      </c>
      <c r="V2731" s="40" t="s">
        <v>104</v>
      </c>
      <c r="W2731" s="40" t="s">
        <v>100</v>
      </c>
      <c r="X2731" s="40" t="s">
        <v>102</v>
      </c>
      <c r="Y2731" s="40" t="s">
        <v>105</v>
      </c>
      <c r="Z2731" s="40">
        <v>804</v>
      </c>
      <c r="AA2731" s="40">
        <v>1149.72</v>
      </c>
    </row>
    <row r="2732" spans="17:27" ht="18" customHeight="1" x14ac:dyDescent="0.25">
      <c r="Q2732" s="40" t="s">
        <v>97</v>
      </c>
      <c r="R2732" s="40">
        <v>2023</v>
      </c>
      <c r="S2732" s="40" t="s">
        <v>8</v>
      </c>
      <c r="T2732" s="40" t="s">
        <v>101</v>
      </c>
      <c r="U2732" s="40" t="s">
        <v>103</v>
      </c>
      <c r="V2732" s="40" t="s">
        <v>104</v>
      </c>
      <c r="W2732" s="40" t="s">
        <v>100</v>
      </c>
      <c r="X2732" s="40" t="s">
        <v>102</v>
      </c>
      <c r="Y2732" s="40" t="s">
        <v>105</v>
      </c>
      <c r="Z2732" s="40">
        <v>233</v>
      </c>
      <c r="AA2732" s="40">
        <v>333.19</v>
      </c>
    </row>
    <row r="2733" spans="17:27" ht="18" customHeight="1" x14ac:dyDescent="0.25">
      <c r="Q2733" s="40" t="s">
        <v>95</v>
      </c>
      <c r="R2733" s="40">
        <v>2024</v>
      </c>
      <c r="S2733" s="40" t="s">
        <v>3</v>
      </c>
      <c r="T2733" s="40" t="s">
        <v>89</v>
      </c>
      <c r="U2733" s="40" t="s">
        <v>90</v>
      </c>
      <c r="V2733" s="40" t="s">
        <v>91</v>
      </c>
      <c r="W2733" s="40" t="s">
        <v>92</v>
      </c>
      <c r="X2733" s="40" t="s">
        <v>93</v>
      </c>
      <c r="Y2733" s="40" t="s">
        <v>96</v>
      </c>
      <c r="Z2733" s="40">
        <v>302</v>
      </c>
      <c r="AA2733" s="40">
        <v>462.06</v>
      </c>
    </row>
    <row r="2734" spans="17:27" ht="18" customHeight="1" x14ac:dyDescent="0.25">
      <c r="Q2734" s="40" t="s">
        <v>88</v>
      </c>
      <c r="R2734" s="40">
        <v>2024</v>
      </c>
      <c r="S2734" s="40" t="s">
        <v>3</v>
      </c>
      <c r="T2734" s="40" t="s">
        <v>89</v>
      </c>
      <c r="U2734" s="40" t="s">
        <v>90</v>
      </c>
      <c r="V2734" s="40" t="s">
        <v>91</v>
      </c>
      <c r="W2734" s="40" t="s">
        <v>92</v>
      </c>
      <c r="X2734" s="40" t="s">
        <v>93</v>
      </c>
      <c r="Y2734" s="40" t="s">
        <v>96</v>
      </c>
      <c r="Z2734" s="40">
        <v>272</v>
      </c>
      <c r="AA2734" s="40">
        <v>388.96</v>
      </c>
    </row>
    <row r="2735" spans="17:27" ht="18" customHeight="1" x14ac:dyDescent="0.25">
      <c r="Q2735" s="40" t="s">
        <v>95</v>
      </c>
      <c r="R2735" s="40">
        <v>2024</v>
      </c>
      <c r="S2735" s="40" t="s">
        <v>3</v>
      </c>
      <c r="T2735" s="40" t="s">
        <v>89</v>
      </c>
      <c r="U2735" s="40" t="s">
        <v>90</v>
      </c>
      <c r="V2735" s="40" t="s">
        <v>91</v>
      </c>
      <c r="W2735" s="40" t="s">
        <v>92</v>
      </c>
      <c r="X2735" s="40" t="s">
        <v>93</v>
      </c>
      <c r="Y2735" s="40" t="s">
        <v>96</v>
      </c>
      <c r="Z2735" s="40">
        <v>298</v>
      </c>
      <c r="AA2735" s="40">
        <v>426.14</v>
      </c>
    </row>
    <row r="2736" spans="17:27" ht="18" customHeight="1" x14ac:dyDescent="0.25">
      <c r="Q2736" s="40" t="s">
        <v>95</v>
      </c>
      <c r="R2736" s="40">
        <v>2024</v>
      </c>
      <c r="S2736" s="40" t="s">
        <v>3</v>
      </c>
      <c r="T2736" s="40" t="s">
        <v>89</v>
      </c>
      <c r="U2736" s="40" t="s">
        <v>90</v>
      </c>
      <c r="V2736" s="40" t="s">
        <v>91</v>
      </c>
      <c r="W2736" s="40" t="s">
        <v>92</v>
      </c>
      <c r="X2736" s="40" t="s">
        <v>93</v>
      </c>
      <c r="Y2736" s="40" t="s">
        <v>96</v>
      </c>
      <c r="Z2736" s="40">
        <v>274</v>
      </c>
      <c r="AA2736" s="40">
        <v>391.82</v>
      </c>
    </row>
    <row r="2737" spans="17:27" ht="18" customHeight="1" x14ac:dyDescent="0.25">
      <c r="Q2737" s="40" t="s">
        <v>88</v>
      </c>
      <c r="R2737" s="40">
        <v>2024</v>
      </c>
      <c r="S2737" s="40" t="s">
        <v>3</v>
      </c>
      <c r="T2737" s="40" t="s">
        <v>89</v>
      </c>
      <c r="U2737" s="40" t="s">
        <v>90</v>
      </c>
      <c r="V2737" s="40" t="s">
        <v>91</v>
      </c>
      <c r="W2737" s="40" t="s">
        <v>92</v>
      </c>
      <c r="X2737" s="40" t="s">
        <v>93</v>
      </c>
      <c r="Y2737" s="40" t="s">
        <v>96</v>
      </c>
      <c r="Z2737" s="40">
        <v>666</v>
      </c>
      <c r="AA2737" s="40">
        <v>952.38</v>
      </c>
    </row>
    <row r="2738" spans="17:27" ht="18" customHeight="1" x14ac:dyDescent="0.25">
      <c r="Q2738" s="40" t="s">
        <v>97</v>
      </c>
      <c r="R2738" s="40">
        <v>2024</v>
      </c>
      <c r="S2738" s="40" t="s">
        <v>3</v>
      </c>
      <c r="T2738" s="40" t="s">
        <v>89</v>
      </c>
      <c r="U2738" s="40" t="s">
        <v>90</v>
      </c>
      <c r="V2738" s="40" t="s">
        <v>91</v>
      </c>
      <c r="W2738" s="40" t="s">
        <v>92</v>
      </c>
      <c r="X2738" s="40" t="s">
        <v>93</v>
      </c>
      <c r="Y2738" s="40" t="s">
        <v>96</v>
      </c>
      <c r="Z2738" s="40">
        <v>753</v>
      </c>
      <c r="AA2738" s="40">
        <v>1076.79</v>
      </c>
    </row>
    <row r="2739" spans="17:27" ht="18" customHeight="1" x14ac:dyDescent="0.25">
      <c r="Q2739" s="40" t="s">
        <v>97</v>
      </c>
      <c r="R2739" s="40">
        <v>2024</v>
      </c>
      <c r="S2739" s="40" t="s">
        <v>3</v>
      </c>
      <c r="T2739" s="40" t="s">
        <v>89</v>
      </c>
      <c r="U2739" s="40" t="s">
        <v>90</v>
      </c>
      <c r="V2739" s="40" t="s">
        <v>91</v>
      </c>
      <c r="W2739" s="40" t="s">
        <v>92</v>
      </c>
      <c r="X2739" s="40" t="s">
        <v>93</v>
      </c>
      <c r="Y2739" s="40" t="s">
        <v>96</v>
      </c>
      <c r="Z2739" s="40">
        <v>297</v>
      </c>
      <c r="AA2739" s="40">
        <v>424.71</v>
      </c>
    </row>
    <row r="2740" spans="17:27" ht="18" customHeight="1" x14ac:dyDescent="0.25">
      <c r="Q2740" s="40" t="s">
        <v>88</v>
      </c>
      <c r="R2740" s="40">
        <v>2024</v>
      </c>
      <c r="S2740" s="40" t="s">
        <v>3</v>
      </c>
      <c r="T2740" s="40" t="s">
        <v>89</v>
      </c>
      <c r="U2740" s="40" t="s">
        <v>90</v>
      </c>
      <c r="V2740" s="40" t="s">
        <v>91</v>
      </c>
      <c r="W2740" s="40" t="s">
        <v>92</v>
      </c>
      <c r="X2740" s="40" t="s">
        <v>93</v>
      </c>
      <c r="Y2740" s="40" t="s">
        <v>96</v>
      </c>
      <c r="Z2740" s="40">
        <v>792</v>
      </c>
      <c r="AA2740" s="40">
        <v>526.24</v>
      </c>
    </row>
    <row r="2741" spans="17:27" ht="18" customHeight="1" x14ac:dyDescent="0.25">
      <c r="Q2741" s="40" t="s">
        <v>95</v>
      </c>
      <c r="R2741" s="40">
        <v>2024</v>
      </c>
      <c r="S2741" s="40" t="s">
        <v>3</v>
      </c>
      <c r="T2741" s="40" t="s">
        <v>89</v>
      </c>
      <c r="U2741" s="40" t="s">
        <v>90</v>
      </c>
      <c r="V2741" s="40" t="s">
        <v>91</v>
      </c>
      <c r="W2741" s="40" t="s">
        <v>92</v>
      </c>
      <c r="X2741" s="40" t="s">
        <v>93</v>
      </c>
      <c r="Y2741" s="40" t="s">
        <v>96</v>
      </c>
      <c r="Z2741" s="40">
        <v>301</v>
      </c>
      <c r="AA2741" s="40">
        <v>430.43</v>
      </c>
    </row>
    <row r="2742" spans="17:27" ht="18" customHeight="1" x14ac:dyDescent="0.25">
      <c r="Q2742" s="40" t="s">
        <v>95</v>
      </c>
      <c r="R2742" s="40">
        <v>2024</v>
      </c>
      <c r="S2742" s="40" t="s">
        <v>3</v>
      </c>
      <c r="T2742" s="40" t="s">
        <v>89</v>
      </c>
      <c r="U2742" s="40" t="s">
        <v>90</v>
      </c>
      <c r="V2742" s="40" t="s">
        <v>91</v>
      </c>
      <c r="W2742" s="40" t="s">
        <v>92</v>
      </c>
      <c r="X2742" s="40" t="s">
        <v>93</v>
      </c>
      <c r="Y2742" s="40" t="s">
        <v>96</v>
      </c>
      <c r="Z2742" s="40">
        <v>271</v>
      </c>
      <c r="AA2742" s="40">
        <v>387.53</v>
      </c>
    </row>
    <row r="2743" spans="17:27" ht="18" customHeight="1" x14ac:dyDescent="0.25">
      <c r="Q2743" s="40" t="s">
        <v>88</v>
      </c>
      <c r="R2743" s="40">
        <v>2024</v>
      </c>
      <c r="S2743" s="40" t="s">
        <v>3</v>
      </c>
      <c r="T2743" s="40" t="s">
        <v>89</v>
      </c>
      <c r="U2743" s="40" t="s">
        <v>90</v>
      </c>
      <c r="V2743" s="40" t="s">
        <v>91</v>
      </c>
      <c r="W2743" s="40" t="s">
        <v>92</v>
      </c>
      <c r="X2743" s="40" t="s">
        <v>93</v>
      </c>
      <c r="Y2743" s="40" t="s">
        <v>96</v>
      </c>
      <c r="Z2743" s="40">
        <v>299</v>
      </c>
      <c r="AA2743" s="40">
        <v>427.57</v>
      </c>
    </row>
    <row r="2744" spans="17:27" ht="18" customHeight="1" x14ac:dyDescent="0.25">
      <c r="Q2744" s="40" t="s">
        <v>95</v>
      </c>
      <c r="R2744" s="40">
        <v>2024</v>
      </c>
      <c r="S2744" s="40" t="s">
        <v>3</v>
      </c>
      <c r="T2744" s="40" t="s">
        <v>89</v>
      </c>
      <c r="U2744" s="40" t="s">
        <v>90</v>
      </c>
      <c r="V2744" s="40" t="s">
        <v>91</v>
      </c>
      <c r="W2744" s="40" t="s">
        <v>92</v>
      </c>
      <c r="X2744" s="40" t="s">
        <v>93</v>
      </c>
      <c r="Y2744" s="40" t="s">
        <v>96</v>
      </c>
      <c r="Z2744" s="40">
        <v>761</v>
      </c>
      <c r="AA2744" s="40">
        <v>1088.23</v>
      </c>
    </row>
    <row r="2745" spans="17:27" ht="18" customHeight="1" x14ac:dyDescent="0.25">
      <c r="Q2745" s="40" t="s">
        <v>88</v>
      </c>
      <c r="R2745" s="40">
        <v>2024</v>
      </c>
      <c r="S2745" s="40" t="s">
        <v>7</v>
      </c>
      <c r="T2745" s="40" t="s">
        <v>89</v>
      </c>
      <c r="U2745" s="40" t="s">
        <v>90</v>
      </c>
      <c r="V2745" s="40" t="s">
        <v>91</v>
      </c>
      <c r="W2745" s="40" t="s">
        <v>92</v>
      </c>
      <c r="X2745" s="40" t="s">
        <v>93</v>
      </c>
      <c r="Y2745" s="40" t="s">
        <v>96</v>
      </c>
      <c r="Z2745" s="40">
        <v>278</v>
      </c>
      <c r="AA2745" s="40">
        <v>425.34000000000003</v>
      </c>
    </row>
    <row r="2746" spans="17:27" ht="18" customHeight="1" x14ac:dyDescent="0.25">
      <c r="Q2746" s="40" t="s">
        <v>95</v>
      </c>
      <c r="R2746" s="40">
        <v>2024</v>
      </c>
      <c r="S2746" s="40" t="s">
        <v>7</v>
      </c>
      <c r="T2746" s="40" t="s">
        <v>89</v>
      </c>
      <c r="U2746" s="40" t="s">
        <v>90</v>
      </c>
      <c r="V2746" s="40" t="s">
        <v>91</v>
      </c>
      <c r="W2746" s="40" t="s">
        <v>92</v>
      </c>
      <c r="X2746" s="40" t="s">
        <v>93</v>
      </c>
      <c r="Y2746" s="40" t="s">
        <v>96</v>
      </c>
      <c r="Z2746" s="40">
        <v>280</v>
      </c>
      <c r="AA2746" s="40">
        <v>400.4</v>
      </c>
    </row>
    <row r="2747" spans="17:27" ht="18" customHeight="1" x14ac:dyDescent="0.25">
      <c r="Q2747" s="40" t="s">
        <v>88</v>
      </c>
      <c r="R2747" s="40">
        <v>2024</v>
      </c>
      <c r="S2747" s="40" t="s">
        <v>7</v>
      </c>
      <c r="T2747" s="40" t="s">
        <v>89</v>
      </c>
      <c r="U2747" s="40" t="s">
        <v>90</v>
      </c>
      <c r="V2747" s="40" t="s">
        <v>91</v>
      </c>
      <c r="W2747" s="40" t="s">
        <v>92</v>
      </c>
      <c r="X2747" s="40" t="s">
        <v>93</v>
      </c>
      <c r="Y2747" s="40" t="s">
        <v>96</v>
      </c>
      <c r="Z2747" s="40">
        <v>250</v>
      </c>
      <c r="AA2747" s="40">
        <v>357.5</v>
      </c>
    </row>
    <row r="2748" spans="17:27" ht="18" customHeight="1" x14ac:dyDescent="0.25">
      <c r="Q2748" s="40" t="s">
        <v>95</v>
      </c>
      <c r="R2748" s="40">
        <v>2024</v>
      </c>
      <c r="S2748" s="40" t="s">
        <v>7</v>
      </c>
      <c r="T2748" s="40" t="s">
        <v>89</v>
      </c>
      <c r="U2748" s="40" t="s">
        <v>90</v>
      </c>
      <c r="V2748" s="40" t="s">
        <v>91</v>
      </c>
      <c r="W2748" s="40" t="s">
        <v>92</v>
      </c>
      <c r="X2748" s="40" t="s">
        <v>93</v>
      </c>
      <c r="Y2748" s="40" t="s">
        <v>96</v>
      </c>
      <c r="Z2748" s="40">
        <v>670</v>
      </c>
      <c r="AA2748" s="40">
        <v>958.1</v>
      </c>
    </row>
    <row r="2749" spans="17:27" ht="18" customHeight="1" x14ac:dyDescent="0.25">
      <c r="Q2749" s="40" t="s">
        <v>88</v>
      </c>
      <c r="R2749" s="40">
        <v>2024</v>
      </c>
      <c r="S2749" s="40" t="s">
        <v>7</v>
      </c>
      <c r="T2749" s="40" t="s">
        <v>89</v>
      </c>
      <c r="U2749" s="40" t="s">
        <v>90</v>
      </c>
      <c r="V2749" s="40" t="s">
        <v>91</v>
      </c>
      <c r="W2749" s="40" t="s">
        <v>92</v>
      </c>
      <c r="X2749" s="40" t="s">
        <v>93</v>
      </c>
      <c r="Y2749" s="40" t="s">
        <v>96</v>
      </c>
      <c r="Z2749" s="40">
        <v>756</v>
      </c>
      <c r="AA2749" s="40">
        <v>1081.08</v>
      </c>
    </row>
    <row r="2750" spans="17:27" ht="18" customHeight="1" x14ac:dyDescent="0.25">
      <c r="Q2750" s="40" t="s">
        <v>88</v>
      </c>
      <c r="R2750" s="40">
        <v>2024</v>
      </c>
      <c r="S2750" s="40" t="s">
        <v>7</v>
      </c>
      <c r="T2750" s="40" t="s">
        <v>89</v>
      </c>
      <c r="U2750" s="40" t="s">
        <v>90</v>
      </c>
      <c r="V2750" s="40" t="s">
        <v>91</v>
      </c>
      <c r="W2750" s="40" t="s">
        <v>92</v>
      </c>
      <c r="X2750" s="40" t="s">
        <v>93</v>
      </c>
      <c r="Y2750" s="40" t="s">
        <v>96</v>
      </c>
      <c r="Z2750" s="40">
        <v>279</v>
      </c>
      <c r="AA2750" s="40">
        <v>398.97</v>
      </c>
    </row>
    <row r="2751" spans="17:27" ht="18" customHeight="1" x14ac:dyDescent="0.25">
      <c r="Q2751" s="40" t="s">
        <v>95</v>
      </c>
      <c r="R2751" s="40">
        <v>2024</v>
      </c>
      <c r="S2751" s="40" t="s">
        <v>7</v>
      </c>
      <c r="T2751" s="40" t="s">
        <v>89</v>
      </c>
      <c r="U2751" s="40" t="s">
        <v>90</v>
      </c>
      <c r="V2751" s="40" t="s">
        <v>91</v>
      </c>
      <c r="W2751" s="40" t="s">
        <v>92</v>
      </c>
      <c r="X2751" s="40" t="s">
        <v>93</v>
      </c>
      <c r="Y2751" s="40" t="s">
        <v>96</v>
      </c>
      <c r="Z2751" s="40">
        <v>796</v>
      </c>
      <c r="AA2751" s="40">
        <v>526.24</v>
      </c>
    </row>
    <row r="2752" spans="17:27" ht="18" customHeight="1" x14ac:dyDescent="0.25">
      <c r="Q2752" s="40" t="s">
        <v>88</v>
      </c>
      <c r="R2752" s="40">
        <v>2024</v>
      </c>
      <c r="S2752" s="40" t="s">
        <v>7</v>
      </c>
      <c r="T2752" s="40" t="s">
        <v>89</v>
      </c>
      <c r="U2752" s="40" t="s">
        <v>90</v>
      </c>
      <c r="V2752" s="40" t="s">
        <v>91</v>
      </c>
      <c r="W2752" s="40" t="s">
        <v>92</v>
      </c>
      <c r="X2752" s="40" t="s">
        <v>93</v>
      </c>
      <c r="Y2752" s="40" t="s">
        <v>96</v>
      </c>
      <c r="Z2752" s="40">
        <v>277</v>
      </c>
      <c r="AA2752" s="40">
        <v>396.11</v>
      </c>
    </row>
    <row r="2753" spans="17:27" ht="18" customHeight="1" x14ac:dyDescent="0.25">
      <c r="Q2753" s="40" t="s">
        <v>95</v>
      </c>
      <c r="R2753" s="40">
        <v>2024</v>
      </c>
      <c r="S2753" s="40" t="s">
        <v>7</v>
      </c>
      <c r="T2753" s="40" t="s">
        <v>89</v>
      </c>
      <c r="U2753" s="40" t="s">
        <v>90</v>
      </c>
      <c r="V2753" s="40" t="s">
        <v>91</v>
      </c>
      <c r="W2753" s="40" t="s">
        <v>92</v>
      </c>
      <c r="X2753" s="40" t="s">
        <v>93</v>
      </c>
      <c r="Y2753" s="40" t="s">
        <v>96</v>
      </c>
      <c r="Z2753" s="40">
        <v>253</v>
      </c>
      <c r="AA2753" s="40">
        <v>361.78999999999996</v>
      </c>
    </row>
    <row r="2754" spans="17:27" ht="18" customHeight="1" x14ac:dyDescent="0.25">
      <c r="Q2754" s="40" t="s">
        <v>88</v>
      </c>
      <c r="R2754" s="40">
        <v>2024</v>
      </c>
      <c r="S2754" s="40" t="s">
        <v>7</v>
      </c>
      <c r="T2754" s="40" t="s">
        <v>89</v>
      </c>
      <c r="U2754" s="40" t="s">
        <v>90</v>
      </c>
      <c r="V2754" s="40" t="s">
        <v>91</v>
      </c>
      <c r="W2754" s="40" t="s">
        <v>92</v>
      </c>
      <c r="X2754" s="40" t="s">
        <v>93</v>
      </c>
      <c r="Y2754" s="40" t="s">
        <v>96</v>
      </c>
      <c r="Z2754" s="40">
        <v>765</v>
      </c>
      <c r="AA2754" s="40">
        <v>1093.95</v>
      </c>
    </row>
    <row r="2755" spans="17:27" ht="18" customHeight="1" x14ac:dyDescent="0.25">
      <c r="Q2755" s="40" t="s">
        <v>88</v>
      </c>
      <c r="R2755" s="40">
        <v>2024</v>
      </c>
      <c r="S2755" s="40" t="s">
        <v>11</v>
      </c>
      <c r="T2755" s="40" t="s">
        <v>89</v>
      </c>
      <c r="U2755" s="40" t="s">
        <v>90</v>
      </c>
      <c r="V2755" s="40" t="s">
        <v>91</v>
      </c>
      <c r="W2755" s="40" t="s">
        <v>92</v>
      </c>
      <c r="X2755" s="40" t="s">
        <v>93</v>
      </c>
      <c r="Y2755" s="40" t="s">
        <v>96</v>
      </c>
      <c r="Z2755" s="40">
        <v>230</v>
      </c>
      <c r="AA2755" s="40">
        <v>328.9</v>
      </c>
    </row>
    <row r="2756" spans="17:27" ht="18" customHeight="1" x14ac:dyDescent="0.25">
      <c r="Q2756" s="40" t="s">
        <v>95</v>
      </c>
      <c r="R2756" s="40">
        <v>2024</v>
      </c>
      <c r="S2756" s="40" t="s">
        <v>11</v>
      </c>
      <c r="T2756" s="40" t="s">
        <v>89</v>
      </c>
      <c r="U2756" s="40" t="s">
        <v>90</v>
      </c>
      <c r="V2756" s="40" t="s">
        <v>91</v>
      </c>
      <c r="W2756" s="40" t="s">
        <v>92</v>
      </c>
      <c r="X2756" s="40" t="s">
        <v>93</v>
      </c>
      <c r="Y2756" s="40" t="s">
        <v>96</v>
      </c>
      <c r="Z2756" s="40">
        <v>256</v>
      </c>
      <c r="AA2756" s="40">
        <v>366.08</v>
      </c>
    </row>
    <row r="2757" spans="17:27" ht="18" customHeight="1" x14ac:dyDescent="0.25">
      <c r="Q2757" s="40" t="s">
        <v>98</v>
      </c>
      <c r="R2757" s="40">
        <v>2024</v>
      </c>
      <c r="S2757" s="40" t="s">
        <v>11</v>
      </c>
      <c r="T2757" s="40" t="s">
        <v>89</v>
      </c>
      <c r="U2757" s="40" t="s">
        <v>90</v>
      </c>
      <c r="V2757" s="40" t="s">
        <v>91</v>
      </c>
      <c r="W2757" s="40" t="s">
        <v>92</v>
      </c>
      <c r="X2757" s="40" t="s">
        <v>93</v>
      </c>
      <c r="Y2757" s="40" t="s">
        <v>96</v>
      </c>
      <c r="Z2757" s="40">
        <v>232</v>
      </c>
      <c r="AA2757" s="40">
        <v>331.76</v>
      </c>
    </row>
    <row r="2758" spans="17:27" ht="18" customHeight="1" x14ac:dyDescent="0.25">
      <c r="Q2758" s="40" t="s">
        <v>97</v>
      </c>
      <c r="R2758" s="40">
        <v>2024</v>
      </c>
      <c r="S2758" s="40" t="s">
        <v>11</v>
      </c>
      <c r="T2758" s="40" t="s">
        <v>89</v>
      </c>
      <c r="U2758" s="40" t="s">
        <v>90</v>
      </c>
      <c r="V2758" s="40" t="s">
        <v>91</v>
      </c>
      <c r="W2758" s="40" t="s">
        <v>92</v>
      </c>
      <c r="X2758" s="40" t="s">
        <v>93</v>
      </c>
      <c r="Y2758" s="40" t="s">
        <v>96</v>
      </c>
      <c r="Z2758" s="40">
        <v>673</v>
      </c>
      <c r="AA2758" s="40">
        <v>962.39</v>
      </c>
    </row>
    <row r="2759" spans="17:27" ht="18" customHeight="1" x14ac:dyDescent="0.25">
      <c r="Q2759" s="40" t="s">
        <v>95</v>
      </c>
      <c r="R2759" s="40">
        <v>2024</v>
      </c>
      <c r="S2759" s="40" t="s">
        <v>11</v>
      </c>
      <c r="T2759" s="40" t="s">
        <v>89</v>
      </c>
      <c r="U2759" s="40" t="s">
        <v>90</v>
      </c>
      <c r="V2759" s="40" t="s">
        <v>91</v>
      </c>
      <c r="W2759" s="40" t="s">
        <v>92</v>
      </c>
      <c r="X2759" s="40" t="s">
        <v>93</v>
      </c>
      <c r="Y2759" s="40" t="s">
        <v>96</v>
      </c>
      <c r="Z2759" s="40">
        <v>760</v>
      </c>
      <c r="AA2759" s="40">
        <v>1086.8</v>
      </c>
    </row>
    <row r="2760" spans="17:27" ht="18" customHeight="1" x14ac:dyDescent="0.25">
      <c r="Q2760" s="40" t="s">
        <v>95</v>
      </c>
      <c r="R2760" s="40">
        <v>2024</v>
      </c>
      <c r="S2760" s="40" t="s">
        <v>11</v>
      </c>
      <c r="T2760" s="40" t="s">
        <v>89</v>
      </c>
      <c r="U2760" s="40" t="s">
        <v>90</v>
      </c>
      <c r="V2760" s="40" t="s">
        <v>91</v>
      </c>
      <c r="W2760" s="40" t="s">
        <v>92</v>
      </c>
      <c r="X2760" s="40" t="s">
        <v>93</v>
      </c>
      <c r="Y2760" s="40" t="s">
        <v>96</v>
      </c>
      <c r="Z2760" s="40">
        <v>255</v>
      </c>
      <c r="AA2760" s="40">
        <v>364.65</v>
      </c>
    </row>
    <row r="2761" spans="17:27" ht="18" customHeight="1" x14ac:dyDescent="0.25">
      <c r="Q2761" s="40" t="s">
        <v>97</v>
      </c>
      <c r="R2761" s="40">
        <v>2024</v>
      </c>
      <c r="S2761" s="40" t="s">
        <v>11</v>
      </c>
      <c r="T2761" s="40" t="s">
        <v>89</v>
      </c>
      <c r="U2761" s="40" t="s">
        <v>90</v>
      </c>
      <c r="V2761" s="40" t="s">
        <v>91</v>
      </c>
      <c r="W2761" s="40" t="s">
        <v>92</v>
      </c>
      <c r="X2761" s="40" t="s">
        <v>93</v>
      </c>
      <c r="Y2761" s="40" t="s">
        <v>96</v>
      </c>
      <c r="Z2761" s="40">
        <v>799</v>
      </c>
      <c r="AA2761" s="40">
        <v>526.24</v>
      </c>
    </row>
    <row r="2762" spans="17:27" ht="18" customHeight="1" x14ac:dyDescent="0.25">
      <c r="Q2762" s="40" t="s">
        <v>98</v>
      </c>
      <c r="R2762" s="40">
        <v>2024</v>
      </c>
      <c r="S2762" s="40" t="s">
        <v>11</v>
      </c>
      <c r="T2762" s="40" t="s">
        <v>89</v>
      </c>
      <c r="U2762" s="40" t="s">
        <v>90</v>
      </c>
      <c r="V2762" s="40" t="s">
        <v>91</v>
      </c>
      <c r="W2762" s="40" t="s">
        <v>92</v>
      </c>
      <c r="X2762" s="40" t="s">
        <v>93</v>
      </c>
      <c r="Y2762" s="40" t="s">
        <v>96</v>
      </c>
      <c r="Z2762" s="40">
        <v>259</v>
      </c>
      <c r="AA2762" s="40">
        <v>370.37</v>
      </c>
    </row>
    <row r="2763" spans="17:27" ht="18" customHeight="1" x14ac:dyDescent="0.25">
      <c r="Q2763" s="40" t="s">
        <v>95</v>
      </c>
      <c r="R2763" s="40">
        <v>2024</v>
      </c>
      <c r="S2763" s="40" t="s">
        <v>11</v>
      </c>
      <c r="T2763" s="40" t="s">
        <v>89</v>
      </c>
      <c r="U2763" s="40" t="s">
        <v>90</v>
      </c>
      <c r="V2763" s="40" t="s">
        <v>91</v>
      </c>
      <c r="W2763" s="40" t="s">
        <v>92</v>
      </c>
      <c r="X2763" s="40" t="s">
        <v>93</v>
      </c>
      <c r="Y2763" s="40" t="s">
        <v>96</v>
      </c>
      <c r="Z2763" s="40">
        <v>229</v>
      </c>
      <c r="AA2763" s="40">
        <v>327.47000000000003</v>
      </c>
    </row>
    <row r="2764" spans="17:27" ht="18" customHeight="1" x14ac:dyDescent="0.25">
      <c r="Q2764" s="40" t="s">
        <v>88</v>
      </c>
      <c r="R2764" s="40">
        <v>2024</v>
      </c>
      <c r="S2764" s="40" t="s">
        <v>11</v>
      </c>
      <c r="T2764" s="40" t="s">
        <v>89</v>
      </c>
      <c r="U2764" s="40" t="s">
        <v>90</v>
      </c>
      <c r="V2764" s="40" t="s">
        <v>91</v>
      </c>
      <c r="W2764" s="40" t="s">
        <v>92</v>
      </c>
      <c r="X2764" s="40" t="s">
        <v>93</v>
      </c>
      <c r="Y2764" s="40" t="s">
        <v>96</v>
      </c>
      <c r="Z2764" s="40">
        <v>257</v>
      </c>
      <c r="AA2764" s="40">
        <v>367.51</v>
      </c>
    </row>
    <row r="2765" spans="17:27" ht="18" customHeight="1" x14ac:dyDescent="0.25">
      <c r="Q2765" s="40" t="s">
        <v>97</v>
      </c>
      <c r="R2765" s="40">
        <v>2024</v>
      </c>
      <c r="S2765" s="40" t="s">
        <v>1</v>
      </c>
      <c r="T2765" s="40" t="s">
        <v>89</v>
      </c>
      <c r="U2765" s="40" t="s">
        <v>90</v>
      </c>
      <c r="V2765" s="40" t="s">
        <v>91</v>
      </c>
      <c r="W2765" s="40" t="s">
        <v>92</v>
      </c>
      <c r="X2765" s="40" t="s">
        <v>93</v>
      </c>
      <c r="Y2765" s="40" t="s">
        <v>96</v>
      </c>
      <c r="Z2765" s="40">
        <v>308</v>
      </c>
      <c r="AA2765" s="40">
        <v>471.24</v>
      </c>
    </row>
    <row r="2766" spans="17:27" ht="18" customHeight="1" x14ac:dyDescent="0.25">
      <c r="Q2766" s="40" t="s">
        <v>88</v>
      </c>
      <c r="R2766" s="40">
        <v>2024</v>
      </c>
      <c r="S2766" s="40" t="s">
        <v>1</v>
      </c>
      <c r="T2766" s="40" t="s">
        <v>89</v>
      </c>
      <c r="U2766" s="40" t="s">
        <v>90</v>
      </c>
      <c r="V2766" s="40" t="s">
        <v>91</v>
      </c>
      <c r="W2766" s="40" t="s">
        <v>92</v>
      </c>
      <c r="X2766" s="40" t="s">
        <v>93</v>
      </c>
      <c r="Y2766" s="40" t="s">
        <v>96</v>
      </c>
      <c r="Z2766" s="40">
        <v>284</v>
      </c>
      <c r="AA2766" s="40">
        <v>406.12</v>
      </c>
    </row>
    <row r="2767" spans="17:27" ht="18" customHeight="1" x14ac:dyDescent="0.25">
      <c r="Q2767" s="40" t="s">
        <v>88</v>
      </c>
      <c r="R2767" s="40">
        <v>2024</v>
      </c>
      <c r="S2767" s="40" t="s">
        <v>1</v>
      </c>
      <c r="T2767" s="40" t="s">
        <v>89</v>
      </c>
      <c r="U2767" s="40" t="s">
        <v>90</v>
      </c>
      <c r="V2767" s="40" t="s">
        <v>91</v>
      </c>
      <c r="W2767" s="40" t="s">
        <v>92</v>
      </c>
      <c r="X2767" s="40" t="s">
        <v>93</v>
      </c>
      <c r="Y2767" s="40" t="s">
        <v>96</v>
      </c>
      <c r="Z2767" s="40">
        <v>310</v>
      </c>
      <c r="AA2767" s="40">
        <v>443.3</v>
      </c>
    </row>
    <row r="2768" spans="17:27" ht="18" customHeight="1" x14ac:dyDescent="0.25">
      <c r="Q2768" s="40" t="s">
        <v>95</v>
      </c>
      <c r="R2768" s="40">
        <v>2024</v>
      </c>
      <c r="S2768" s="40" t="s">
        <v>1</v>
      </c>
      <c r="T2768" s="40" t="s">
        <v>89</v>
      </c>
      <c r="U2768" s="40" t="s">
        <v>90</v>
      </c>
      <c r="V2768" s="40" t="s">
        <v>91</v>
      </c>
      <c r="W2768" s="40" t="s">
        <v>92</v>
      </c>
      <c r="X2768" s="40" t="s">
        <v>93</v>
      </c>
      <c r="Y2768" s="40" t="s">
        <v>96</v>
      </c>
      <c r="Z2768" s="40">
        <v>664</v>
      </c>
      <c r="AA2768" s="40">
        <v>949.52</v>
      </c>
    </row>
    <row r="2769" spans="17:27" ht="18" customHeight="1" x14ac:dyDescent="0.25">
      <c r="Q2769" s="40" t="s">
        <v>88</v>
      </c>
      <c r="R2769" s="40">
        <v>2024</v>
      </c>
      <c r="S2769" s="40" t="s">
        <v>1</v>
      </c>
      <c r="T2769" s="40" t="s">
        <v>89</v>
      </c>
      <c r="U2769" s="40" t="s">
        <v>90</v>
      </c>
      <c r="V2769" s="40" t="s">
        <v>91</v>
      </c>
      <c r="W2769" s="40" t="s">
        <v>92</v>
      </c>
      <c r="X2769" s="40" t="s">
        <v>93</v>
      </c>
      <c r="Y2769" s="40" t="s">
        <v>96</v>
      </c>
      <c r="Z2769" s="40">
        <v>751</v>
      </c>
      <c r="AA2769" s="40">
        <v>1073.93</v>
      </c>
    </row>
    <row r="2770" spans="17:27" ht="18" customHeight="1" x14ac:dyDescent="0.25">
      <c r="Q2770" s="40" t="s">
        <v>88</v>
      </c>
      <c r="R2770" s="40">
        <v>2024</v>
      </c>
      <c r="S2770" s="40" t="s">
        <v>1</v>
      </c>
      <c r="T2770" s="40" t="s">
        <v>89</v>
      </c>
      <c r="U2770" s="40" t="s">
        <v>90</v>
      </c>
      <c r="V2770" s="40" t="s">
        <v>91</v>
      </c>
      <c r="W2770" s="40" t="s">
        <v>92</v>
      </c>
      <c r="X2770" s="40" t="s">
        <v>93</v>
      </c>
      <c r="Y2770" s="40" t="s">
        <v>96</v>
      </c>
      <c r="Z2770" s="40">
        <v>309</v>
      </c>
      <c r="AA2770" s="40">
        <v>441.87</v>
      </c>
    </row>
    <row r="2771" spans="17:27" ht="18" customHeight="1" x14ac:dyDescent="0.25">
      <c r="Q2771" s="40" t="s">
        <v>95</v>
      </c>
      <c r="R2771" s="40">
        <v>2024</v>
      </c>
      <c r="S2771" s="40" t="s">
        <v>1</v>
      </c>
      <c r="T2771" s="40" t="s">
        <v>89</v>
      </c>
      <c r="U2771" s="40" t="s">
        <v>90</v>
      </c>
      <c r="V2771" s="40" t="s">
        <v>91</v>
      </c>
      <c r="W2771" s="40" t="s">
        <v>92</v>
      </c>
      <c r="X2771" s="40" t="s">
        <v>93</v>
      </c>
      <c r="Y2771" s="40" t="s">
        <v>96</v>
      </c>
      <c r="Z2771" s="40">
        <v>790</v>
      </c>
      <c r="AA2771" s="40">
        <v>526.24</v>
      </c>
    </row>
    <row r="2772" spans="17:27" ht="18" customHeight="1" x14ac:dyDescent="0.25">
      <c r="Q2772" s="40" t="s">
        <v>88</v>
      </c>
      <c r="R2772" s="40">
        <v>2024</v>
      </c>
      <c r="S2772" s="40" t="s">
        <v>1</v>
      </c>
      <c r="T2772" s="40" t="s">
        <v>89</v>
      </c>
      <c r="U2772" s="40" t="s">
        <v>90</v>
      </c>
      <c r="V2772" s="40" t="s">
        <v>91</v>
      </c>
      <c r="W2772" s="40" t="s">
        <v>92</v>
      </c>
      <c r="X2772" s="40" t="s">
        <v>93</v>
      </c>
      <c r="Y2772" s="40" t="s">
        <v>96</v>
      </c>
      <c r="Z2772" s="40">
        <v>283</v>
      </c>
      <c r="AA2772" s="40">
        <v>404.69</v>
      </c>
    </row>
    <row r="2773" spans="17:27" ht="18" customHeight="1" x14ac:dyDescent="0.25">
      <c r="Q2773" s="40" t="s">
        <v>88</v>
      </c>
      <c r="R2773" s="40">
        <v>2024</v>
      </c>
      <c r="S2773" s="40" t="s">
        <v>1</v>
      </c>
      <c r="T2773" s="40" t="s">
        <v>89</v>
      </c>
      <c r="U2773" s="40" t="s">
        <v>90</v>
      </c>
      <c r="V2773" s="40" t="s">
        <v>91</v>
      </c>
      <c r="W2773" s="40" t="s">
        <v>92</v>
      </c>
      <c r="X2773" s="40" t="s">
        <v>93</v>
      </c>
      <c r="Y2773" s="40" t="s">
        <v>96</v>
      </c>
      <c r="Z2773" s="40">
        <v>311</v>
      </c>
      <c r="AA2773" s="40">
        <v>444.73</v>
      </c>
    </row>
    <row r="2774" spans="17:27" ht="18" customHeight="1" x14ac:dyDescent="0.25">
      <c r="Q2774" s="40" t="s">
        <v>97</v>
      </c>
      <c r="R2774" s="40">
        <v>2024</v>
      </c>
      <c r="S2774" s="40" t="s">
        <v>1</v>
      </c>
      <c r="T2774" s="40" t="s">
        <v>89</v>
      </c>
      <c r="U2774" s="40" t="s">
        <v>90</v>
      </c>
      <c r="V2774" s="40" t="s">
        <v>91</v>
      </c>
      <c r="W2774" s="40" t="s">
        <v>92</v>
      </c>
      <c r="X2774" s="40" t="s">
        <v>93</v>
      </c>
      <c r="Y2774" s="40" t="s">
        <v>96</v>
      </c>
      <c r="Z2774" s="40">
        <v>760</v>
      </c>
      <c r="AA2774" s="40">
        <v>1086.8</v>
      </c>
    </row>
    <row r="2775" spans="17:27" ht="18" customHeight="1" x14ac:dyDescent="0.25">
      <c r="Q2775" s="40" t="s">
        <v>95</v>
      </c>
      <c r="R2775" s="40">
        <v>2024</v>
      </c>
      <c r="S2775" s="40" t="s">
        <v>0</v>
      </c>
      <c r="T2775" s="40" t="s">
        <v>89</v>
      </c>
      <c r="U2775" s="40" t="s">
        <v>90</v>
      </c>
      <c r="V2775" s="40" t="s">
        <v>91</v>
      </c>
      <c r="W2775" s="40" t="s">
        <v>92</v>
      </c>
      <c r="X2775" s="40" t="s">
        <v>93</v>
      </c>
      <c r="Y2775" s="40" t="s">
        <v>96</v>
      </c>
      <c r="Z2775" s="40">
        <v>314</v>
      </c>
      <c r="AA2775" s="40">
        <v>480.42</v>
      </c>
    </row>
    <row r="2776" spans="17:27" ht="18" customHeight="1" x14ac:dyDescent="0.25">
      <c r="Q2776" s="40" t="s">
        <v>95</v>
      </c>
      <c r="R2776" s="40">
        <v>2024</v>
      </c>
      <c r="S2776" s="40" t="s">
        <v>0</v>
      </c>
      <c r="T2776" s="40" t="s">
        <v>89</v>
      </c>
      <c r="U2776" s="40" t="s">
        <v>90</v>
      </c>
      <c r="V2776" s="40" t="s">
        <v>91</v>
      </c>
      <c r="W2776" s="40" t="s">
        <v>92</v>
      </c>
      <c r="X2776" s="40" t="s">
        <v>93</v>
      </c>
      <c r="Y2776" s="40" t="s">
        <v>96</v>
      </c>
      <c r="Z2776" s="40">
        <v>290</v>
      </c>
      <c r="AA2776" s="40">
        <v>414.7</v>
      </c>
    </row>
    <row r="2777" spans="17:27" ht="18" customHeight="1" x14ac:dyDescent="0.25">
      <c r="Q2777" s="40" t="s">
        <v>95</v>
      </c>
      <c r="R2777" s="40">
        <v>2024</v>
      </c>
      <c r="S2777" s="40" t="s">
        <v>0</v>
      </c>
      <c r="T2777" s="40" t="s">
        <v>89</v>
      </c>
      <c r="U2777" s="40" t="s">
        <v>90</v>
      </c>
      <c r="V2777" s="40" t="s">
        <v>91</v>
      </c>
      <c r="W2777" s="40" t="s">
        <v>92</v>
      </c>
      <c r="X2777" s="40" t="s">
        <v>93</v>
      </c>
      <c r="Y2777" s="40" t="s">
        <v>96</v>
      </c>
      <c r="Z2777" s="40">
        <v>316</v>
      </c>
      <c r="AA2777" s="40">
        <v>451.88</v>
      </c>
    </row>
    <row r="2778" spans="17:27" ht="18" customHeight="1" x14ac:dyDescent="0.25">
      <c r="Q2778" s="40" t="s">
        <v>98</v>
      </c>
      <c r="R2778" s="40">
        <v>2024</v>
      </c>
      <c r="S2778" s="40" t="s">
        <v>0</v>
      </c>
      <c r="T2778" s="40" t="s">
        <v>89</v>
      </c>
      <c r="U2778" s="40" t="s">
        <v>90</v>
      </c>
      <c r="V2778" s="40" t="s">
        <v>91</v>
      </c>
      <c r="W2778" s="40" t="s">
        <v>92</v>
      </c>
      <c r="X2778" s="40" t="s">
        <v>93</v>
      </c>
      <c r="Y2778" s="40" t="s">
        <v>96</v>
      </c>
      <c r="Z2778" s="40">
        <v>286</v>
      </c>
      <c r="AA2778" s="40">
        <v>408.98</v>
      </c>
    </row>
    <row r="2779" spans="17:27" ht="18" customHeight="1" x14ac:dyDescent="0.25">
      <c r="Q2779" s="40" t="s">
        <v>95</v>
      </c>
      <c r="R2779" s="40">
        <v>2024</v>
      </c>
      <c r="S2779" s="40" t="s">
        <v>0</v>
      </c>
      <c r="T2779" s="40" t="s">
        <v>89</v>
      </c>
      <c r="U2779" s="40" t="s">
        <v>90</v>
      </c>
      <c r="V2779" s="40" t="s">
        <v>91</v>
      </c>
      <c r="W2779" s="40" t="s">
        <v>92</v>
      </c>
      <c r="X2779" s="40" t="s">
        <v>93</v>
      </c>
      <c r="Y2779" s="40" t="s">
        <v>96</v>
      </c>
      <c r="Z2779" s="40">
        <v>663</v>
      </c>
      <c r="AA2779" s="40">
        <v>948.08999999999992</v>
      </c>
    </row>
    <row r="2780" spans="17:27" ht="18" customHeight="1" x14ac:dyDescent="0.25">
      <c r="Q2780" s="40" t="s">
        <v>95</v>
      </c>
      <c r="R2780" s="40">
        <v>2024</v>
      </c>
      <c r="S2780" s="40" t="s">
        <v>0</v>
      </c>
      <c r="T2780" s="40" t="s">
        <v>89</v>
      </c>
      <c r="U2780" s="40" t="s">
        <v>90</v>
      </c>
      <c r="V2780" s="40" t="s">
        <v>91</v>
      </c>
      <c r="W2780" s="40" t="s">
        <v>92</v>
      </c>
      <c r="X2780" s="40" t="s">
        <v>93</v>
      </c>
      <c r="Y2780" s="40" t="s">
        <v>96</v>
      </c>
      <c r="Z2780" s="40">
        <v>750</v>
      </c>
      <c r="AA2780" s="40">
        <v>1072.5</v>
      </c>
    </row>
    <row r="2781" spans="17:27" ht="18" customHeight="1" x14ac:dyDescent="0.25">
      <c r="Q2781" s="40" t="s">
        <v>95</v>
      </c>
      <c r="R2781" s="40">
        <v>2024</v>
      </c>
      <c r="S2781" s="40" t="s">
        <v>0</v>
      </c>
      <c r="T2781" s="40" t="s">
        <v>89</v>
      </c>
      <c r="U2781" s="40" t="s">
        <v>90</v>
      </c>
      <c r="V2781" s="40" t="s">
        <v>91</v>
      </c>
      <c r="W2781" s="40" t="s">
        <v>92</v>
      </c>
      <c r="X2781" s="40" t="s">
        <v>93</v>
      </c>
      <c r="Y2781" s="40" t="s">
        <v>96</v>
      </c>
      <c r="Z2781" s="40">
        <v>315</v>
      </c>
      <c r="AA2781" s="40">
        <v>450.45</v>
      </c>
    </row>
    <row r="2782" spans="17:27" ht="18" customHeight="1" x14ac:dyDescent="0.25">
      <c r="Q2782" s="40" t="s">
        <v>95</v>
      </c>
      <c r="R2782" s="40">
        <v>2024</v>
      </c>
      <c r="S2782" s="40" t="s">
        <v>0</v>
      </c>
      <c r="T2782" s="40" t="s">
        <v>89</v>
      </c>
      <c r="U2782" s="40" t="s">
        <v>90</v>
      </c>
      <c r="V2782" s="40" t="s">
        <v>91</v>
      </c>
      <c r="W2782" s="40" t="s">
        <v>92</v>
      </c>
      <c r="X2782" s="40" t="s">
        <v>93</v>
      </c>
      <c r="Y2782" s="40" t="s">
        <v>96</v>
      </c>
      <c r="Z2782" s="40">
        <v>789</v>
      </c>
      <c r="AA2782" s="40">
        <v>526.24</v>
      </c>
    </row>
    <row r="2783" spans="17:27" ht="18" customHeight="1" x14ac:dyDescent="0.25">
      <c r="Q2783" s="40" t="s">
        <v>98</v>
      </c>
      <c r="R2783" s="40">
        <v>2024</v>
      </c>
      <c r="S2783" s="40" t="s">
        <v>0</v>
      </c>
      <c r="T2783" s="40" t="s">
        <v>89</v>
      </c>
      <c r="U2783" s="40" t="s">
        <v>90</v>
      </c>
      <c r="V2783" s="40" t="s">
        <v>91</v>
      </c>
      <c r="W2783" s="40" t="s">
        <v>92</v>
      </c>
      <c r="X2783" s="40" t="s">
        <v>93</v>
      </c>
      <c r="Y2783" s="40" t="s">
        <v>96</v>
      </c>
      <c r="Z2783" s="40">
        <v>313</v>
      </c>
      <c r="AA2783" s="40">
        <v>447.59000000000003</v>
      </c>
    </row>
    <row r="2784" spans="17:27" ht="18" customHeight="1" x14ac:dyDescent="0.25">
      <c r="Q2784" s="40" t="s">
        <v>95</v>
      </c>
      <c r="R2784" s="40">
        <v>2024</v>
      </c>
      <c r="S2784" s="40" t="s">
        <v>0</v>
      </c>
      <c r="T2784" s="40" t="s">
        <v>89</v>
      </c>
      <c r="U2784" s="40" t="s">
        <v>90</v>
      </c>
      <c r="V2784" s="40" t="s">
        <v>91</v>
      </c>
      <c r="W2784" s="40" t="s">
        <v>92</v>
      </c>
      <c r="X2784" s="40" t="s">
        <v>93</v>
      </c>
      <c r="Y2784" s="40" t="s">
        <v>96</v>
      </c>
      <c r="Z2784" s="40">
        <v>289</v>
      </c>
      <c r="AA2784" s="40">
        <v>413.27</v>
      </c>
    </row>
    <row r="2785" spans="17:27" ht="18" customHeight="1" x14ac:dyDescent="0.25">
      <c r="Q2785" s="40" t="s">
        <v>95</v>
      </c>
      <c r="R2785" s="40">
        <v>2024</v>
      </c>
      <c r="S2785" s="40" t="s">
        <v>0</v>
      </c>
      <c r="T2785" s="40" t="s">
        <v>89</v>
      </c>
      <c r="U2785" s="40" t="s">
        <v>90</v>
      </c>
      <c r="V2785" s="40" t="s">
        <v>91</v>
      </c>
      <c r="W2785" s="40" t="s">
        <v>92</v>
      </c>
      <c r="X2785" s="40" t="s">
        <v>93</v>
      </c>
      <c r="Y2785" s="40" t="s">
        <v>96</v>
      </c>
      <c r="Z2785" s="40">
        <v>317</v>
      </c>
      <c r="AA2785" s="40">
        <v>453.31</v>
      </c>
    </row>
    <row r="2786" spans="17:27" ht="18" customHeight="1" x14ac:dyDescent="0.25">
      <c r="Q2786" s="40" t="s">
        <v>95</v>
      </c>
      <c r="R2786" s="40">
        <v>2024</v>
      </c>
      <c r="S2786" s="40" t="s">
        <v>0</v>
      </c>
      <c r="T2786" s="40" t="s">
        <v>89</v>
      </c>
      <c r="U2786" s="40" t="s">
        <v>90</v>
      </c>
      <c r="V2786" s="40" t="s">
        <v>91</v>
      </c>
      <c r="W2786" s="40" t="s">
        <v>92</v>
      </c>
      <c r="X2786" s="40" t="s">
        <v>93</v>
      </c>
      <c r="Y2786" s="40" t="s">
        <v>96</v>
      </c>
      <c r="Z2786" s="40">
        <v>759</v>
      </c>
      <c r="AA2786" s="40">
        <v>1085.3699999999999</v>
      </c>
    </row>
    <row r="2787" spans="17:27" ht="18" customHeight="1" x14ac:dyDescent="0.25">
      <c r="Q2787" s="40" t="s">
        <v>95</v>
      </c>
      <c r="R2787" s="40">
        <v>2024</v>
      </c>
      <c r="S2787" s="40" t="s">
        <v>6</v>
      </c>
      <c r="T2787" s="40" t="s">
        <v>89</v>
      </c>
      <c r="U2787" s="40" t="s">
        <v>90</v>
      </c>
      <c r="V2787" s="40" t="s">
        <v>91</v>
      </c>
      <c r="W2787" s="40" t="s">
        <v>92</v>
      </c>
      <c r="X2787" s="40" t="s">
        <v>93</v>
      </c>
      <c r="Y2787" s="40" t="s">
        <v>96</v>
      </c>
      <c r="Z2787" s="40">
        <v>284</v>
      </c>
      <c r="AA2787" s="40">
        <v>434.52</v>
      </c>
    </row>
    <row r="2788" spans="17:27" ht="18" customHeight="1" x14ac:dyDescent="0.25">
      <c r="Q2788" s="40" t="s">
        <v>95</v>
      </c>
      <c r="R2788" s="40">
        <v>2024</v>
      </c>
      <c r="S2788" s="40" t="s">
        <v>6</v>
      </c>
      <c r="T2788" s="40" t="s">
        <v>89</v>
      </c>
      <c r="U2788" s="40" t="s">
        <v>90</v>
      </c>
      <c r="V2788" s="40" t="s">
        <v>91</v>
      </c>
      <c r="W2788" s="40" t="s">
        <v>92</v>
      </c>
      <c r="X2788" s="40" t="s">
        <v>93</v>
      </c>
      <c r="Y2788" s="40" t="s">
        <v>96</v>
      </c>
      <c r="Z2788" s="40">
        <v>254</v>
      </c>
      <c r="AA2788" s="40">
        <v>363.22</v>
      </c>
    </row>
    <row r="2789" spans="17:27" ht="18" customHeight="1" x14ac:dyDescent="0.25">
      <c r="Q2789" s="40" t="s">
        <v>95</v>
      </c>
      <c r="R2789" s="40">
        <v>2024</v>
      </c>
      <c r="S2789" s="40" t="s">
        <v>6</v>
      </c>
      <c r="T2789" s="40" t="s">
        <v>89</v>
      </c>
      <c r="U2789" s="40" t="s">
        <v>90</v>
      </c>
      <c r="V2789" s="40" t="s">
        <v>91</v>
      </c>
      <c r="W2789" s="40" t="s">
        <v>92</v>
      </c>
      <c r="X2789" s="40" t="s">
        <v>93</v>
      </c>
      <c r="Y2789" s="40" t="s">
        <v>96</v>
      </c>
      <c r="Z2789" s="40">
        <v>286</v>
      </c>
      <c r="AA2789" s="40">
        <v>408.98</v>
      </c>
    </row>
    <row r="2790" spans="17:27" ht="18" customHeight="1" x14ac:dyDescent="0.25">
      <c r="Q2790" s="40" t="s">
        <v>88</v>
      </c>
      <c r="R2790" s="40">
        <v>2024</v>
      </c>
      <c r="S2790" s="40" t="s">
        <v>6</v>
      </c>
      <c r="T2790" s="40" t="s">
        <v>89</v>
      </c>
      <c r="U2790" s="40" t="s">
        <v>90</v>
      </c>
      <c r="V2790" s="40" t="s">
        <v>91</v>
      </c>
      <c r="W2790" s="40" t="s">
        <v>92</v>
      </c>
      <c r="X2790" s="40" t="s">
        <v>93</v>
      </c>
      <c r="Y2790" s="40" t="s">
        <v>96</v>
      </c>
      <c r="Z2790" s="40">
        <v>256</v>
      </c>
      <c r="AA2790" s="40">
        <v>366.08</v>
      </c>
    </row>
    <row r="2791" spans="17:27" ht="18" customHeight="1" x14ac:dyDescent="0.25">
      <c r="Q2791" s="40" t="s">
        <v>95</v>
      </c>
      <c r="R2791" s="40">
        <v>2024</v>
      </c>
      <c r="S2791" s="40" t="s">
        <v>6</v>
      </c>
      <c r="T2791" s="40" t="s">
        <v>89</v>
      </c>
      <c r="U2791" s="40" t="s">
        <v>90</v>
      </c>
      <c r="V2791" s="40" t="s">
        <v>91</v>
      </c>
      <c r="W2791" s="40" t="s">
        <v>92</v>
      </c>
      <c r="X2791" s="40" t="s">
        <v>93</v>
      </c>
      <c r="Y2791" s="40" t="s">
        <v>96</v>
      </c>
      <c r="Z2791" s="40">
        <v>669</v>
      </c>
      <c r="AA2791" s="40">
        <v>956.67000000000007</v>
      </c>
    </row>
    <row r="2792" spans="17:27" ht="18" customHeight="1" x14ac:dyDescent="0.25">
      <c r="Q2792" s="40" t="s">
        <v>88</v>
      </c>
      <c r="R2792" s="40">
        <v>2024</v>
      </c>
      <c r="S2792" s="40" t="s">
        <v>6</v>
      </c>
      <c r="T2792" s="40" t="s">
        <v>89</v>
      </c>
      <c r="U2792" s="40" t="s">
        <v>90</v>
      </c>
      <c r="V2792" s="40" t="s">
        <v>91</v>
      </c>
      <c r="W2792" s="40" t="s">
        <v>92</v>
      </c>
      <c r="X2792" s="40" t="s">
        <v>93</v>
      </c>
      <c r="Y2792" s="40" t="s">
        <v>96</v>
      </c>
      <c r="Z2792" s="40">
        <v>755</v>
      </c>
      <c r="AA2792" s="40">
        <v>1079.6500000000001</v>
      </c>
    </row>
    <row r="2793" spans="17:27" ht="18" customHeight="1" x14ac:dyDescent="0.25">
      <c r="Q2793" s="40" t="s">
        <v>88</v>
      </c>
      <c r="R2793" s="40">
        <v>2024</v>
      </c>
      <c r="S2793" s="40" t="s">
        <v>6</v>
      </c>
      <c r="T2793" s="40" t="s">
        <v>89</v>
      </c>
      <c r="U2793" s="40" t="s">
        <v>90</v>
      </c>
      <c r="V2793" s="40" t="s">
        <v>91</v>
      </c>
      <c r="W2793" s="40" t="s">
        <v>92</v>
      </c>
      <c r="X2793" s="40" t="s">
        <v>93</v>
      </c>
      <c r="Y2793" s="40" t="s">
        <v>96</v>
      </c>
      <c r="Z2793" s="40">
        <v>285</v>
      </c>
      <c r="AA2793" s="40">
        <v>407.55</v>
      </c>
    </row>
    <row r="2794" spans="17:27" ht="18" customHeight="1" x14ac:dyDescent="0.25">
      <c r="Q2794" s="40" t="s">
        <v>95</v>
      </c>
      <c r="R2794" s="40">
        <v>2024</v>
      </c>
      <c r="S2794" s="40" t="s">
        <v>6</v>
      </c>
      <c r="T2794" s="40" t="s">
        <v>89</v>
      </c>
      <c r="U2794" s="40" t="s">
        <v>90</v>
      </c>
      <c r="V2794" s="40" t="s">
        <v>91</v>
      </c>
      <c r="W2794" s="40" t="s">
        <v>92</v>
      </c>
      <c r="X2794" s="40" t="s">
        <v>93</v>
      </c>
      <c r="Y2794" s="40" t="s">
        <v>96</v>
      </c>
      <c r="Z2794" s="40">
        <v>795</v>
      </c>
      <c r="AA2794" s="40">
        <v>526.24</v>
      </c>
    </row>
    <row r="2795" spans="17:27" ht="18" customHeight="1" x14ac:dyDescent="0.25">
      <c r="Q2795" s="40" t="s">
        <v>88</v>
      </c>
      <c r="R2795" s="40">
        <v>2024</v>
      </c>
      <c r="S2795" s="40" t="s">
        <v>6</v>
      </c>
      <c r="T2795" s="40" t="s">
        <v>89</v>
      </c>
      <c r="U2795" s="40" t="s">
        <v>90</v>
      </c>
      <c r="V2795" s="40" t="s">
        <v>91</v>
      </c>
      <c r="W2795" s="40" t="s">
        <v>92</v>
      </c>
      <c r="X2795" s="40" t="s">
        <v>93</v>
      </c>
      <c r="Y2795" s="40" t="s">
        <v>96</v>
      </c>
      <c r="Z2795" s="40">
        <v>283</v>
      </c>
      <c r="AA2795" s="40">
        <v>404.69</v>
      </c>
    </row>
    <row r="2796" spans="17:27" ht="18" customHeight="1" x14ac:dyDescent="0.25">
      <c r="Q2796" s="40" t="s">
        <v>95</v>
      </c>
      <c r="R2796" s="40">
        <v>2024</v>
      </c>
      <c r="S2796" s="40" t="s">
        <v>6</v>
      </c>
      <c r="T2796" s="40" t="s">
        <v>89</v>
      </c>
      <c r="U2796" s="40" t="s">
        <v>90</v>
      </c>
      <c r="V2796" s="40" t="s">
        <v>91</v>
      </c>
      <c r="W2796" s="40" t="s">
        <v>92</v>
      </c>
      <c r="X2796" s="40" t="s">
        <v>93</v>
      </c>
      <c r="Y2796" s="40" t="s">
        <v>96</v>
      </c>
      <c r="Z2796" s="40">
        <v>259</v>
      </c>
      <c r="AA2796" s="40">
        <v>370.37</v>
      </c>
    </row>
    <row r="2797" spans="17:27" ht="18" customHeight="1" x14ac:dyDescent="0.25">
      <c r="Q2797" s="40" t="s">
        <v>95</v>
      </c>
      <c r="R2797" s="40">
        <v>2024</v>
      </c>
      <c r="S2797" s="40" t="s">
        <v>6</v>
      </c>
      <c r="T2797" s="40" t="s">
        <v>89</v>
      </c>
      <c r="U2797" s="40" t="s">
        <v>90</v>
      </c>
      <c r="V2797" s="40" t="s">
        <v>91</v>
      </c>
      <c r="W2797" s="40" t="s">
        <v>92</v>
      </c>
      <c r="X2797" s="40" t="s">
        <v>93</v>
      </c>
      <c r="Y2797" s="40" t="s">
        <v>96</v>
      </c>
      <c r="Z2797" s="40">
        <v>281</v>
      </c>
      <c r="AA2797" s="40">
        <v>401.83</v>
      </c>
    </row>
    <row r="2798" spans="17:27" ht="18" customHeight="1" x14ac:dyDescent="0.25">
      <c r="Q2798" s="40" t="s">
        <v>95</v>
      </c>
      <c r="R2798" s="40">
        <v>2024</v>
      </c>
      <c r="S2798" s="40" t="s">
        <v>6</v>
      </c>
      <c r="T2798" s="40" t="s">
        <v>89</v>
      </c>
      <c r="U2798" s="40" t="s">
        <v>90</v>
      </c>
      <c r="V2798" s="40" t="s">
        <v>91</v>
      </c>
      <c r="W2798" s="40" t="s">
        <v>92</v>
      </c>
      <c r="X2798" s="40" t="s">
        <v>93</v>
      </c>
      <c r="Y2798" s="40" t="s">
        <v>96</v>
      </c>
      <c r="Z2798" s="40">
        <v>764</v>
      </c>
      <c r="AA2798" s="40">
        <v>1092.52</v>
      </c>
    </row>
    <row r="2799" spans="17:27" ht="18" customHeight="1" x14ac:dyDescent="0.25">
      <c r="Q2799" s="40" t="s">
        <v>97</v>
      </c>
      <c r="R2799" s="40">
        <v>2024</v>
      </c>
      <c r="S2799" s="40" t="s">
        <v>5</v>
      </c>
      <c r="T2799" s="40" t="s">
        <v>89</v>
      </c>
      <c r="U2799" s="40" t="s">
        <v>90</v>
      </c>
      <c r="V2799" s="40" t="s">
        <v>91</v>
      </c>
      <c r="W2799" s="40" t="s">
        <v>92</v>
      </c>
      <c r="X2799" s="40" t="s">
        <v>93</v>
      </c>
      <c r="Y2799" s="40" t="s">
        <v>96</v>
      </c>
      <c r="Z2799" s="40">
        <v>290</v>
      </c>
      <c r="AA2799" s="40">
        <v>443.70000000000005</v>
      </c>
    </row>
    <row r="2800" spans="17:27" ht="18" customHeight="1" x14ac:dyDescent="0.25">
      <c r="Q2800" s="40" t="s">
        <v>97</v>
      </c>
      <c r="R2800" s="40">
        <v>2024</v>
      </c>
      <c r="S2800" s="40" t="s">
        <v>5</v>
      </c>
      <c r="T2800" s="40" t="s">
        <v>89</v>
      </c>
      <c r="U2800" s="40" t="s">
        <v>90</v>
      </c>
      <c r="V2800" s="40" t="s">
        <v>91</v>
      </c>
      <c r="W2800" s="40" t="s">
        <v>92</v>
      </c>
      <c r="X2800" s="40" t="s">
        <v>93</v>
      </c>
      <c r="Y2800" s="40" t="s">
        <v>96</v>
      </c>
      <c r="Z2800" s="40">
        <v>260</v>
      </c>
      <c r="AA2800" s="40">
        <v>371.8</v>
      </c>
    </row>
    <row r="2801" spans="17:27" ht="18" customHeight="1" x14ac:dyDescent="0.25">
      <c r="Q2801" s="40" t="s">
        <v>95</v>
      </c>
      <c r="R2801" s="40">
        <v>2024</v>
      </c>
      <c r="S2801" s="40" t="s">
        <v>5</v>
      </c>
      <c r="T2801" s="40" t="s">
        <v>89</v>
      </c>
      <c r="U2801" s="40" t="s">
        <v>90</v>
      </c>
      <c r="V2801" s="40" t="s">
        <v>91</v>
      </c>
      <c r="W2801" s="40" t="s">
        <v>92</v>
      </c>
      <c r="X2801" s="40" t="s">
        <v>93</v>
      </c>
      <c r="Y2801" s="40" t="s">
        <v>96</v>
      </c>
      <c r="Z2801" s="40">
        <v>262</v>
      </c>
      <c r="AA2801" s="40">
        <v>374.65999999999997</v>
      </c>
    </row>
    <row r="2802" spans="17:27" ht="18" customHeight="1" x14ac:dyDescent="0.25">
      <c r="Q2802" s="40" t="s">
        <v>97</v>
      </c>
      <c r="R2802" s="40">
        <v>2024</v>
      </c>
      <c r="S2802" s="40" t="s">
        <v>5</v>
      </c>
      <c r="T2802" s="40" t="s">
        <v>89</v>
      </c>
      <c r="U2802" s="40" t="s">
        <v>90</v>
      </c>
      <c r="V2802" s="40" t="s">
        <v>91</v>
      </c>
      <c r="W2802" s="40" t="s">
        <v>92</v>
      </c>
      <c r="X2802" s="40" t="s">
        <v>93</v>
      </c>
      <c r="Y2802" s="40" t="s">
        <v>96</v>
      </c>
      <c r="Z2802" s="40">
        <v>668</v>
      </c>
      <c r="AA2802" s="40">
        <v>955.24</v>
      </c>
    </row>
    <row r="2803" spans="17:27" ht="18" customHeight="1" x14ac:dyDescent="0.25">
      <c r="Q2803" s="40" t="s">
        <v>97</v>
      </c>
      <c r="R2803" s="40">
        <v>2024</v>
      </c>
      <c r="S2803" s="40" t="s">
        <v>5</v>
      </c>
      <c r="T2803" s="40" t="s">
        <v>89</v>
      </c>
      <c r="U2803" s="40" t="s">
        <v>90</v>
      </c>
      <c r="V2803" s="40" t="s">
        <v>91</v>
      </c>
      <c r="W2803" s="40" t="s">
        <v>92</v>
      </c>
      <c r="X2803" s="40" t="s">
        <v>93</v>
      </c>
      <c r="Y2803" s="40" t="s">
        <v>96</v>
      </c>
      <c r="Z2803" s="40">
        <v>754</v>
      </c>
      <c r="AA2803" s="40">
        <v>1078.22</v>
      </c>
    </row>
    <row r="2804" spans="17:27" ht="18" customHeight="1" x14ac:dyDescent="0.25">
      <c r="Q2804" s="40" t="s">
        <v>97</v>
      </c>
      <c r="R2804" s="40">
        <v>2024</v>
      </c>
      <c r="S2804" s="40" t="s">
        <v>5</v>
      </c>
      <c r="T2804" s="40" t="s">
        <v>89</v>
      </c>
      <c r="U2804" s="40" t="s">
        <v>90</v>
      </c>
      <c r="V2804" s="40" t="s">
        <v>91</v>
      </c>
      <c r="W2804" s="40" t="s">
        <v>92</v>
      </c>
      <c r="X2804" s="40" t="s">
        <v>93</v>
      </c>
      <c r="Y2804" s="40" t="s">
        <v>96</v>
      </c>
      <c r="Z2804" s="40">
        <v>291</v>
      </c>
      <c r="AA2804" s="40">
        <v>416.13</v>
      </c>
    </row>
    <row r="2805" spans="17:27" ht="18" customHeight="1" x14ac:dyDescent="0.25">
      <c r="Q2805" s="40" t="s">
        <v>97</v>
      </c>
      <c r="R2805" s="40">
        <v>2024</v>
      </c>
      <c r="S2805" s="40" t="s">
        <v>5</v>
      </c>
      <c r="T2805" s="40" t="s">
        <v>89</v>
      </c>
      <c r="U2805" s="40" t="s">
        <v>90</v>
      </c>
      <c r="V2805" s="40" t="s">
        <v>91</v>
      </c>
      <c r="W2805" s="40" t="s">
        <v>92</v>
      </c>
      <c r="X2805" s="40" t="s">
        <v>93</v>
      </c>
      <c r="Y2805" s="40" t="s">
        <v>96</v>
      </c>
      <c r="Z2805" s="40">
        <v>794</v>
      </c>
      <c r="AA2805" s="40">
        <v>526.24</v>
      </c>
    </row>
    <row r="2806" spans="17:27" ht="18" customHeight="1" x14ac:dyDescent="0.25">
      <c r="Q2806" s="40" t="s">
        <v>95</v>
      </c>
      <c r="R2806" s="40">
        <v>2024</v>
      </c>
      <c r="S2806" s="40" t="s">
        <v>5</v>
      </c>
      <c r="T2806" s="40" t="s">
        <v>89</v>
      </c>
      <c r="U2806" s="40" t="s">
        <v>90</v>
      </c>
      <c r="V2806" s="40" t="s">
        <v>91</v>
      </c>
      <c r="W2806" s="40" t="s">
        <v>92</v>
      </c>
      <c r="X2806" s="40" t="s">
        <v>93</v>
      </c>
      <c r="Y2806" s="40" t="s">
        <v>96</v>
      </c>
      <c r="Z2806" s="40">
        <v>289</v>
      </c>
      <c r="AA2806" s="40">
        <v>413.27</v>
      </c>
    </row>
    <row r="2807" spans="17:27" ht="18" customHeight="1" x14ac:dyDescent="0.25">
      <c r="Q2807" s="40" t="s">
        <v>97</v>
      </c>
      <c r="R2807" s="40">
        <v>2024</v>
      </c>
      <c r="S2807" s="40" t="s">
        <v>5</v>
      </c>
      <c r="T2807" s="40" t="s">
        <v>89</v>
      </c>
      <c r="U2807" s="40" t="s">
        <v>90</v>
      </c>
      <c r="V2807" s="40" t="s">
        <v>91</v>
      </c>
      <c r="W2807" s="40" t="s">
        <v>92</v>
      </c>
      <c r="X2807" s="40" t="s">
        <v>93</v>
      </c>
      <c r="Y2807" s="40" t="s">
        <v>96</v>
      </c>
      <c r="Z2807" s="40">
        <v>287</v>
      </c>
      <c r="AA2807" s="40">
        <v>410.40999999999997</v>
      </c>
    </row>
    <row r="2808" spans="17:27" ht="18" customHeight="1" x14ac:dyDescent="0.25">
      <c r="Q2808" s="40" t="s">
        <v>97</v>
      </c>
      <c r="R2808" s="40">
        <v>2024</v>
      </c>
      <c r="S2808" s="40" t="s">
        <v>5</v>
      </c>
      <c r="T2808" s="40" t="s">
        <v>89</v>
      </c>
      <c r="U2808" s="40" t="s">
        <v>90</v>
      </c>
      <c r="V2808" s="40" t="s">
        <v>91</v>
      </c>
      <c r="W2808" s="40" t="s">
        <v>92</v>
      </c>
      <c r="X2808" s="40" t="s">
        <v>93</v>
      </c>
      <c r="Y2808" s="40" t="s">
        <v>96</v>
      </c>
      <c r="Z2808" s="40">
        <v>763</v>
      </c>
      <c r="AA2808" s="40">
        <v>1091.0899999999999</v>
      </c>
    </row>
    <row r="2809" spans="17:27" ht="18" customHeight="1" x14ac:dyDescent="0.25">
      <c r="Q2809" s="40" t="s">
        <v>88</v>
      </c>
      <c r="R2809" s="40">
        <v>2024</v>
      </c>
      <c r="S2809" s="40" t="s">
        <v>2</v>
      </c>
      <c r="T2809" s="40" t="s">
        <v>89</v>
      </c>
      <c r="U2809" s="40" t="s">
        <v>90</v>
      </c>
      <c r="V2809" s="40" t="s">
        <v>91</v>
      </c>
      <c r="W2809" s="40" t="s">
        <v>92</v>
      </c>
      <c r="X2809" s="40" t="s">
        <v>93</v>
      </c>
      <c r="Y2809" s="40" t="s">
        <v>96</v>
      </c>
      <c r="Z2809" s="40">
        <v>278</v>
      </c>
      <c r="AA2809" s="40">
        <v>397.53999999999996</v>
      </c>
    </row>
    <row r="2810" spans="17:27" ht="18" customHeight="1" x14ac:dyDescent="0.25">
      <c r="Q2810" s="40" t="s">
        <v>95</v>
      </c>
      <c r="R2810" s="40">
        <v>2024</v>
      </c>
      <c r="S2810" s="40" t="s">
        <v>2</v>
      </c>
      <c r="T2810" s="40" t="s">
        <v>89</v>
      </c>
      <c r="U2810" s="40" t="s">
        <v>90</v>
      </c>
      <c r="V2810" s="40" t="s">
        <v>91</v>
      </c>
      <c r="W2810" s="40" t="s">
        <v>92</v>
      </c>
      <c r="X2810" s="40" t="s">
        <v>93</v>
      </c>
      <c r="Y2810" s="40" t="s">
        <v>96</v>
      </c>
      <c r="Z2810" s="40">
        <v>304</v>
      </c>
      <c r="AA2810" s="40">
        <v>434.72</v>
      </c>
    </row>
    <row r="2811" spans="17:27" ht="18" customHeight="1" x14ac:dyDescent="0.25">
      <c r="Q2811" s="40" t="s">
        <v>95</v>
      </c>
      <c r="R2811" s="40">
        <v>2024</v>
      </c>
      <c r="S2811" s="40" t="s">
        <v>2</v>
      </c>
      <c r="T2811" s="40" t="s">
        <v>89</v>
      </c>
      <c r="U2811" s="40" t="s">
        <v>90</v>
      </c>
      <c r="V2811" s="40" t="s">
        <v>91</v>
      </c>
      <c r="W2811" s="40" t="s">
        <v>92</v>
      </c>
      <c r="X2811" s="40" t="s">
        <v>93</v>
      </c>
      <c r="Y2811" s="40" t="s">
        <v>96</v>
      </c>
      <c r="Z2811" s="40">
        <v>280</v>
      </c>
      <c r="AA2811" s="40">
        <v>400.4</v>
      </c>
    </row>
    <row r="2812" spans="17:27" ht="18" customHeight="1" x14ac:dyDescent="0.25">
      <c r="Q2812" s="40" t="s">
        <v>95</v>
      </c>
      <c r="R2812" s="40">
        <v>2024</v>
      </c>
      <c r="S2812" s="40" t="s">
        <v>2</v>
      </c>
      <c r="T2812" s="40" t="s">
        <v>89</v>
      </c>
      <c r="U2812" s="40" t="s">
        <v>90</v>
      </c>
      <c r="V2812" s="40" t="s">
        <v>91</v>
      </c>
      <c r="W2812" s="40" t="s">
        <v>92</v>
      </c>
      <c r="X2812" s="40" t="s">
        <v>93</v>
      </c>
      <c r="Y2812" s="40" t="s">
        <v>96</v>
      </c>
      <c r="Z2812" s="40">
        <v>665</v>
      </c>
      <c r="AA2812" s="40">
        <v>950.95</v>
      </c>
    </row>
    <row r="2813" spans="17:27" ht="18" customHeight="1" x14ac:dyDescent="0.25">
      <c r="Q2813" s="40" t="s">
        <v>97</v>
      </c>
      <c r="R2813" s="40">
        <v>2024</v>
      </c>
      <c r="S2813" s="40" t="s">
        <v>2</v>
      </c>
      <c r="T2813" s="40" t="s">
        <v>89</v>
      </c>
      <c r="U2813" s="40" t="s">
        <v>90</v>
      </c>
      <c r="V2813" s="40" t="s">
        <v>91</v>
      </c>
      <c r="W2813" s="40" t="s">
        <v>92</v>
      </c>
      <c r="X2813" s="40" t="s">
        <v>93</v>
      </c>
      <c r="Y2813" s="40" t="s">
        <v>96</v>
      </c>
      <c r="Z2813" s="40">
        <v>752</v>
      </c>
      <c r="AA2813" s="40">
        <v>1075.3600000000001</v>
      </c>
    </row>
    <row r="2814" spans="17:27" ht="18" customHeight="1" x14ac:dyDescent="0.25">
      <c r="Q2814" s="40" t="s">
        <v>97</v>
      </c>
      <c r="R2814" s="40">
        <v>2024</v>
      </c>
      <c r="S2814" s="40" t="s">
        <v>2</v>
      </c>
      <c r="T2814" s="40" t="s">
        <v>89</v>
      </c>
      <c r="U2814" s="40" t="s">
        <v>90</v>
      </c>
      <c r="V2814" s="40" t="s">
        <v>91</v>
      </c>
      <c r="W2814" s="40" t="s">
        <v>92</v>
      </c>
      <c r="X2814" s="40" t="s">
        <v>93</v>
      </c>
      <c r="Y2814" s="40" t="s">
        <v>96</v>
      </c>
      <c r="Z2814" s="40">
        <v>303</v>
      </c>
      <c r="AA2814" s="40">
        <v>433.28999999999996</v>
      </c>
    </row>
    <row r="2815" spans="17:27" ht="18" customHeight="1" x14ac:dyDescent="0.25">
      <c r="Q2815" s="40" t="s">
        <v>95</v>
      </c>
      <c r="R2815" s="40">
        <v>2024</v>
      </c>
      <c r="S2815" s="40" t="s">
        <v>2</v>
      </c>
      <c r="T2815" s="40" t="s">
        <v>89</v>
      </c>
      <c r="U2815" s="40" t="s">
        <v>90</v>
      </c>
      <c r="V2815" s="40" t="s">
        <v>91</v>
      </c>
      <c r="W2815" s="40" t="s">
        <v>92</v>
      </c>
      <c r="X2815" s="40" t="s">
        <v>93</v>
      </c>
      <c r="Y2815" s="40" t="s">
        <v>96</v>
      </c>
      <c r="Z2815" s="40">
        <v>791</v>
      </c>
      <c r="AA2815" s="40">
        <v>526.24</v>
      </c>
    </row>
    <row r="2816" spans="17:27" ht="18" customHeight="1" x14ac:dyDescent="0.25">
      <c r="Q2816" s="40" t="s">
        <v>95</v>
      </c>
      <c r="R2816" s="40">
        <v>2024</v>
      </c>
      <c r="S2816" s="40" t="s">
        <v>2</v>
      </c>
      <c r="T2816" s="40" t="s">
        <v>89</v>
      </c>
      <c r="U2816" s="40" t="s">
        <v>90</v>
      </c>
      <c r="V2816" s="40" t="s">
        <v>91</v>
      </c>
      <c r="W2816" s="40" t="s">
        <v>92</v>
      </c>
      <c r="X2816" s="40" t="s">
        <v>93</v>
      </c>
      <c r="Y2816" s="40" t="s">
        <v>96</v>
      </c>
      <c r="Z2816" s="40">
        <v>307</v>
      </c>
      <c r="AA2816" s="40">
        <v>439.01</v>
      </c>
    </row>
    <row r="2817" spans="17:27" ht="18" customHeight="1" x14ac:dyDescent="0.25">
      <c r="Q2817" s="40" t="s">
        <v>95</v>
      </c>
      <c r="R2817" s="40">
        <v>2024</v>
      </c>
      <c r="S2817" s="40" t="s">
        <v>2</v>
      </c>
      <c r="T2817" s="40" t="s">
        <v>89</v>
      </c>
      <c r="U2817" s="40" t="s">
        <v>90</v>
      </c>
      <c r="V2817" s="40" t="s">
        <v>91</v>
      </c>
      <c r="W2817" s="40" t="s">
        <v>92</v>
      </c>
      <c r="X2817" s="40" t="s">
        <v>93</v>
      </c>
      <c r="Y2817" s="40" t="s">
        <v>96</v>
      </c>
      <c r="Z2817" s="40">
        <v>277</v>
      </c>
      <c r="AA2817" s="40">
        <v>396.11</v>
      </c>
    </row>
    <row r="2818" spans="17:27" ht="18" customHeight="1" x14ac:dyDescent="0.25">
      <c r="Q2818" s="40" t="s">
        <v>88</v>
      </c>
      <c r="R2818" s="40">
        <v>2024</v>
      </c>
      <c r="S2818" s="40" t="s">
        <v>2</v>
      </c>
      <c r="T2818" s="40" t="s">
        <v>89</v>
      </c>
      <c r="U2818" s="40" t="s">
        <v>90</v>
      </c>
      <c r="V2818" s="40" t="s">
        <v>91</v>
      </c>
      <c r="W2818" s="40" t="s">
        <v>92</v>
      </c>
      <c r="X2818" s="40" t="s">
        <v>93</v>
      </c>
      <c r="Y2818" s="40" t="s">
        <v>96</v>
      </c>
      <c r="Z2818" s="40">
        <v>305</v>
      </c>
      <c r="AA2818" s="40">
        <v>436.15</v>
      </c>
    </row>
    <row r="2819" spans="17:27" ht="18" customHeight="1" x14ac:dyDescent="0.25">
      <c r="Q2819" s="40" t="s">
        <v>95</v>
      </c>
      <c r="R2819" s="40">
        <v>2024</v>
      </c>
      <c r="S2819" s="40" t="s">
        <v>4</v>
      </c>
      <c r="T2819" s="40" t="s">
        <v>89</v>
      </c>
      <c r="U2819" s="40" t="s">
        <v>90</v>
      </c>
      <c r="V2819" s="40" t="s">
        <v>91</v>
      </c>
      <c r="W2819" s="40" t="s">
        <v>92</v>
      </c>
      <c r="X2819" s="40" t="s">
        <v>93</v>
      </c>
      <c r="Y2819" s="40" t="s">
        <v>96</v>
      </c>
      <c r="Z2819" s="40">
        <v>296</v>
      </c>
      <c r="AA2819" s="40">
        <v>452.88</v>
      </c>
    </row>
    <row r="2820" spans="17:27" ht="18" customHeight="1" x14ac:dyDescent="0.25">
      <c r="Q2820" s="40" t="s">
        <v>95</v>
      </c>
      <c r="R2820" s="40">
        <v>2024</v>
      </c>
      <c r="S2820" s="40" t="s">
        <v>4</v>
      </c>
      <c r="T2820" s="40" t="s">
        <v>89</v>
      </c>
      <c r="U2820" s="40" t="s">
        <v>90</v>
      </c>
      <c r="V2820" s="40" t="s">
        <v>91</v>
      </c>
      <c r="W2820" s="40" t="s">
        <v>92</v>
      </c>
      <c r="X2820" s="40" t="s">
        <v>93</v>
      </c>
      <c r="Y2820" s="40" t="s">
        <v>96</v>
      </c>
      <c r="Z2820" s="40">
        <v>266</v>
      </c>
      <c r="AA2820" s="40">
        <v>380.38</v>
      </c>
    </row>
    <row r="2821" spans="17:27" ht="18" customHeight="1" x14ac:dyDescent="0.25">
      <c r="Q2821" s="40" t="s">
        <v>95</v>
      </c>
      <c r="R2821" s="40">
        <v>2024</v>
      </c>
      <c r="S2821" s="40" t="s">
        <v>4</v>
      </c>
      <c r="T2821" s="40" t="s">
        <v>89</v>
      </c>
      <c r="U2821" s="40" t="s">
        <v>90</v>
      </c>
      <c r="V2821" s="40" t="s">
        <v>91</v>
      </c>
      <c r="W2821" s="40" t="s">
        <v>92</v>
      </c>
      <c r="X2821" s="40" t="s">
        <v>93</v>
      </c>
      <c r="Y2821" s="40" t="s">
        <v>96</v>
      </c>
      <c r="Z2821" s="40">
        <v>292</v>
      </c>
      <c r="AA2821" s="40">
        <v>417.56</v>
      </c>
    </row>
    <row r="2822" spans="17:27" ht="18" customHeight="1" x14ac:dyDescent="0.25">
      <c r="Q2822" s="40" t="s">
        <v>95</v>
      </c>
      <c r="R2822" s="40">
        <v>2024</v>
      </c>
      <c r="S2822" s="40" t="s">
        <v>4</v>
      </c>
      <c r="T2822" s="40" t="s">
        <v>89</v>
      </c>
      <c r="U2822" s="40" t="s">
        <v>90</v>
      </c>
      <c r="V2822" s="40" t="s">
        <v>91</v>
      </c>
      <c r="W2822" s="40" t="s">
        <v>92</v>
      </c>
      <c r="X2822" s="40" t="s">
        <v>93</v>
      </c>
      <c r="Y2822" s="40" t="s">
        <v>96</v>
      </c>
      <c r="Z2822" s="40">
        <v>268</v>
      </c>
      <c r="AA2822" s="40">
        <v>383.24</v>
      </c>
    </row>
    <row r="2823" spans="17:27" ht="18" customHeight="1" x14ac:dyDescent="0.25">
      <c r="Q2823" s="40" t="s">
        <v>88</v>
      </c>
      <c r="R2823" s="40">
        <v>2024</v>
      </c>
      <c r="S2823" s="40" t="s">
        <v>4</v>
      </c>
      <c r="T2823" s="40" t="s">
        <v>89</v>
      </c>
      <c r="U2823" s="40" t="s">
        <v>90</v>
      </c>
      <c r="V2823" s="40" t="s">
        <v>91</v>
      </c>
      <c r="W2823" s="40" t="s">
        <v>92</v>
      </c>
      <c r="X2823" s="40" t="s">
        <v>93</v>
      </c>
      <c r="Y2823" s="40" t="s">
        <v>96</v>
      </c>
      <c r="Z2823" s="40">
        <v>667</v>
      </c>
      <c r="AA2823" s="40">
        <v>953.81</v>
      </c>
    </row>
    <row r="2824" spans="17:27" ht="18" customHeight="1" x14ac:dyDescent="0.25">
      <c r="Q2824" s="40" t="s">
        <v>88</v>
      </c>
      <c r="R2824" s="40">
        <v>2024</v>
      </c>
      <c r="S2824" s="40" t="s">
        <v>4</v>
      </c>
      <c r="T2824" s="40" t="s">
        <v>89</v>
      </c>
      <c r="U2824" s="40" t="s">
        <v>90</v>
      </c>
      <c r="V2824" s="40" t="s">
        <v>91</v>
      </c>
      <c r="W2824" s="40" t="s">
        <v>92</v>
      </c>
      <c r="X2824" s="40" t="s">
        <v>93</v>
      </c>
      <c r="Y2824" s="40" t="s">
        <v>96</v>
      </c>
      <c r="Z2824" s="40">
        <v>793</v>
      </c>
      <c r="AA2824" s="40">
        <v>526.24</v>
      </c>
    </row>
    <row r="2825" spans="17:27" ht="18" customHeight="1" x14ac:dyDescent="0.25">
      <c r="Q2825" s="40" t="s">
        <v>95</v>
      </c>
      <c r="R2825" s="40">
        <v>2024</v>
      </c>
      <c r="S2825" s="40" t="s">
        <v>4</v>
      </c>
      <c r="T2825" s="40" t="s">
        <v>89</v>
      </c>
      <c r="U2825" s="40" t="s">
        <v>90</v>
      </c>
      <c r="V2825" s="40" t="s">
        <v>91</v>
      </c>
      <c r="W2825" s="40" t="s">
        <v>92</v>
      </c>
      <c r="X2825" s="40" t="s">
        <v>93</v>
      </c>
      <c r="Y2825" s="40" t="s">
        <v>96</v>
      </c>
      <c r="Z2825" s="40">
        <v>295</v>
      </c>
      <c r="AA2825" s="40">
        <v>421.85</v>
      </c>
    </row>
    <row r="2826" spans="17:27" ht="18" customHeight="1" x14ac:dyDescent="0.25">
      <c r="Q2826" s="40" t="s">
        <v>95</v>
      </c>
      <c r="R2826" s="40">
        <v>2024</v>
      </c>
      <c r="S2826" s="40" t="s">
        <v>4</v>
      </c>
      <c r="T2826" s="40" t="s">
        <v>89</v>
      </c>
      <c r="U2826" s="40" t="s">
        <v>90</v>
      </c>
      <c r="V2826" s="40" t="s">
        <v>91</v>
      </c>
      <c r="W2826" s="40" t="s">
        <v>92</v>
      </c>
      <c r="X2826" s="40" t="s">
        <v>93</v>
      </c>
      <c r="Y2826" s="40" t="s">
        <v>96</v>
      </c>
      <c r="Z2826" s="40">
        <v>265</v>
      </c>
      <c r="AA2826" s="40">
        <v>378.95</v>
      </c>
    </row>
    <row r="2827" spans="17:27" ht="18" customHeight="1" x14ac:dyDescent="0.25">
      <c r="Q2827" s="40" t="s">
        <v>95</v>
      </c>
      <c r="R2827" s="40">
        <v>2024</v>
      </c>
      <c r="S2827" s="40" t="s">
        <v>4</v>
      </c>
      <c r="T2827" s="40" t="s">
        <v>89</v>
      </c>
      <c r="U2827" s="40" t="s">
        <v>90</v>
      </c>
      <c r="V2827" s="40" t="s">
        <v>91</v>
      </c>
      <c r="W2827" s="40" t="s">
        <v>92</v>
      </c>
      <c r="X2827" s="40" t="s">
        <v>93</v>
      </c>
      <c r="Y2827" s="40" t="s">
        <v>96</v>
      </c>
      <c r="Z2827" s="40">
        <v>293</v>
      </c>
      <c r="AA2827" s="40">
        <v>418.99</v>
      </c>
    </row>
    <row r="2828" spans="17:27" ht="18" customHeight="1" x14ac:dyDescent="0.25">
      <c r="Q2828" s="40" t="s">
        <v>95</v>
      </c>
      <c r="R2828" s="40">
        <v>2024</v>
      </c>
      <c r="S2828" s="40" t="s">
        <v>4</v>
      </c>
      <c r="T2828" s="40" t="s">
        <v>89</v>
      </c>
      <c r="U2828" s="40" t="s">
        <v>90</v>
      </c>
      <c r="V2828" s="40" t="s">
        <v>91</v>
      </c>
      <c r="W2828" s="40" t="s">
        <v>92</v>
      </c>
      <c r="X2828" s="40" t="s">
        <v>93</v>
      </c>
      <c r="Y2828" s="40" t="s">
        <v>96</v>
      </c>
      <c r="Z2828" s="40">
        <v>762</v>
      </c>
      <c r="AA2828" s="40">
        <v>1089.6599999999999</v>
      </c>
    </row>
    <row r="2829" spans="17:27" ht="18" customHeight="1" x14ac:dyDescent="0.25">
      <c r="Q2829" s="40" t="s">
        <v>88</v>
      </c>
      <c r="R2829" s="40">
        <v>2024</v>
      </c>
      <c r="S2829" s="40" t="s">
        <v>10</v>
      </c>
      <c r="T2829" s="40" t="s">
        <v>89</v>
      </c>
      <c r="U2829" s="40" t="s">
        <v>90</v>
      </c>
      <c r="V2829" s="40" t="s">
        <v>91</v>
      </c>
      <c r="W2829" s="40" t="s">
        <v>92</v>
      </c>
      <c r="X2829" s="40" t="s">
        <v>93</v>
      </c>
      <c r="Y2829" s="40" t="s">
        <v>96</v>
      </c>
      <c r="Z2829" s="40">
        <v>260</v>
      </c>
      <c r="AA2829" s="40">
        <v>397.8</v>
      </c>
    </row>
    <row r="2830" spans="17:27" ht="18" customHeight="1" x14ac:dyDescent="0.25">
      <c r="Q2830" s="40" t="s">
        <v>95</v>
      </c>
      <c r="R2830" s="40">
        <v>2024</v>
      </c>
      <c r="S2830" s="40" t="s">
        <v>10</v>
      </c>
      <c r="T2830" s="40" t="s">
        <v>89</v>
      </c>
      <c r="U2830" s="40" t="s">
        <v>90</v>
      </c>
      <c r="V2830" s="40" t="s">
        <v>91</v>
      </c>
      <c r="W2830" s="40" t="s">
        <v>92</v>
      </c>
      <c r="X2830" s="40" t="s">
        <v>93</v>
      </c>
      <c r="Y2830" s="40" t="s">
        <v>96</v>
      </c>
      <c r="Z2830" s="40">
        <v>236</v>
      </c>
      <c r="AA2830" s="40">
        <v>337.48</v>
      </c>
    </row>
    <row r="2831" spans="17:27" ht="18" customHeight="1" x14ac:dyDescent="0.25">
      <c r="Q2831" s="40" t="s">
        <v>88</v>
      </c>
      <c r="R2831" s="40">
        <v>2024</v>
      </c>
      <c r="S2831" s="40" t="s">
        <v>10</v>
      </c>
      <c r="T2831" s="40" t="s">
        <v>89</v>
      </c>
      <c r="U2831" s="40" t="s">
        <v>90</v>
      </c>
      <c r="V2831" s="40" t="s">
        <v>91</v>
      </c>
      <c r="W2831" s="40" t="s">
        <v>92</v>
      </c>
      <c r="X2831" s="40" t="s">
        <v>93</v>
      </c>
      <c r="Y2831" s="40" t="s">
        <v>96</v>
      </c>
      <c r="Z2831" s="40">
        <v>262</v>
      </c>
      <c r="AA2831" s="40">
        <v>374.65999999999997</v>
      </c>
    </row>
    <row r="2832" spans="17:27" ht="18" customHeight="1" x14ac:dyDescent="0.25">
      <c r="Q2832" s="40" t="s">
        <v>99</v>
      </c>
      <c r="R2832" s="40">
        <v>2024</v>
      </c>
      <c r="S2832" s="40" t="s">
        <v>10</v>
      </c>
      <c r="T2832" s="40" t="s">
        <v>89</v>
      </c>
      <c r="U2832" s="40" t="s">
        <v>90</v>
      </c>
      <c r="V2832" s="40" t="s">
        <v>91</v>
      </c>
      <c r="W2832" s="40" t="s">
        <v>92</v>
      </c>
      <c r="X2832" s="40" t="s">
        <v>93</v>
      </c>
      <c r="Y2832" s="40" t="s">
        <v>96</v>
      </c>
      <c r="Z2832" s="40">
        <v>672</v>
      </c>
      <c r="AA2832" s="40">
        <v>960.96</v>
      </c>
    </row>
    <row r="2833" spans="17:27" ht="18" customHeight="1" x14ac:dyDescent="0.25">
      <c r="Q2833" s="40" t="s">
        <v>95</v>
      </c>
      <c r="R2833" s="40">
        <v>2024</v>
      </c>
      <c r="S2833" s="40" t="s">
        <v>10</v>
      </c>
      <c r="T2833" s="40" t="s">
        <v>89</v>
      </c>
      <c r="U2833" s="40" t="s">
        <v>90</v>
      </c>
      <c r="V2833" s="40" t="s">
        <v>91</v>
      </c>
      <c r="W2833" s="40" t="s">
        <v>92</v>
      </c>
      <c r="X2833" s="40" t="s">
        <v>93</v>
      </c>
      <c r="Y2833" s="40" t="s">
        <v>96</v>
      </c>
      <c r="Z2833" s="40">
        <v>759</v>
      </c>
      <c r="AA2833" s="40">
        <v>1085.3699999999999</v>
      </c>
    </row>
    <row r="2834" spans="17:27" ht="18" customHeight="1" x14ac:dyDescent="0.25">
      <c r="Q2834" s="40" t="s">
        <v>95</v>
      </c>
      <c r="R2834" s="40">
        <v>2024</v>
      </c>
      <c r="S2834" s="40" t="s">
        <v>10</v>
      </c>
      <c r="T2834" s="40" t="s">
        <v>89</v>
      </c>
      <c r="U2834" s="40" t="s">
        <v>90</v>
      </c>
      <c r="V2834" s="40" t="s">
        <v>91</v>
      </c>
      <c r="W2834" s="40" t="s">
        <v>92</v>
      </c>
      <c r="X2834" s="40" t="s">
        <v>93</v>
      </c>
      <c r="Y2834" s="40" t="s">
        <v>96</v>
      </c>
      <c r="Z2834" s="40">
        <v>261</v>
      </c>
      <c r="AA2834" s="40">
        <v>373.23</v>
      </c>
    </row>
    <row r="2835" spans="17:27" ht="18" customHeight="1" x14ac:dyDescent="0.25">
      <c r="Q2835" s="40" t="s">
        <v>99</v>
      </c>
      <c r="R2835" s="40">
        <v>2024</v>
      </c>
      <c r="S2835" s="40" t="s">
        <v>10</v>
      </c>
      <c r="T2835" s="40" t="s">
        <v>89</v>
      </c>
      <c r="U2835" s="40" t="s">
        <v>90</v>
      </c>
      <c r="V2835" s="40" t="s">
        <v>91</v>
      </c>
      <c r="W2835" s="40" t="s">
        <v>92</v>
      </c>
      <c r="X2835" s="40" t="s">
        <v>93</v>
      </c>
      <c r="Y2835" s="40" t="s">
        <v>96</v>
      </c>
      <c r="Z2835" s="40">
        <v>798</v>
      </c>
      <c r="AA2835" s="40">
        <v>526.24</v>
      </c>
    </row>
    <row r="2836" spans="17:27" ht="18" customHeight="1" x14ac:dyDescent="0.25">
      <c r="Q2836" s="40" t="s">
        <v>88</v>
      </c>
      <c r="R2836" s="40">
        <v>2024</v>
      </c>
      <c r="S2836" s="40" t="s">
        <v>10</v>
      </c>
      <c r="T2836" s="40" t="s">
        <v>89</v>
      </c>
      <c r="U2836" s="40" t="s">
        <v>90</v>
      </c>
      <c r="V2836" s="40" t="s">
        <v>91</v>
      </c>
      <c r="W2836" s="40" t="s">
        <v>92</v>
      </c>
      <c r="X2836" s="40" t="s">
        <v>93</v>
      </c>
      <c r="Y2836" s="40" t="s">
        <v>96</v>
      </c>
      <c r="Z2836" s="40">
        <v>235</v>
      </c>
      <c r="AA2836" s="40">
        <v>336.05</v>
      </c>
    </row>
    <row r="2837" spans="17:27" ht="18" customHeight="1" x14ac:dyDescent="0.25">
      <c r="Q2837" s="40" t="s">
        <v>95</v>
      </c>
      <c r="R2837" s="40">
        <v>2024</v>
      </c>
      <c r="S2837" s="40" t="s">
        <v>10</v>
      </c>
      <c r="T2837" s="40" t="s">
        <v>89</v>
      </c>
      <c r="U2837" s="40" t="s">
        <v>90</v>
      </c>
      <c r="V2837" s="40" t="s">
        <v>91</v>
      </c>
      <c r="W2837" s="40" t="s">
        <v>92</v>
      </c>
      <c r="X2837" s="40" t="s">
        <v>93</v>
      </c>
      <c r="Y2837" s="40" t="s">
        <v>96</v>
      </c>
      <c r="Z2837" s="40">
        <v>263</v>
      </c>
      <c r="AA2837" s="40">
        <v>376.09000000000003</v>
      </c>
    </row>
    <row r="2838" spans="17:27" ht="18" customHeight="1" x14ac:dyDescent="0.25">
      <c r="Q2838" s="40" t="s">
        <v>88</v>
      </c>
      <c r="R2838" s="40">
        <v>2024</v>
      </c>
      <c r="S2838" s="40" t="s">
        <v>10</v>
      </c>
      <c r="T2838" s="40" t="s">
        <v>89</v>
      </c>
      <c r="U2838" s="40" t="s">
        <v>90</v>
      </c>
      <c r="V2838" s="40" t="s">
        <v>91</v>
      </c>
      <c r="W2838" s="40" t="s">
        <v>92</v>
      </c>
      <c r="X2838" s="40" t="s">
        <v>93</v>
      </c>
      <c r="Y2838" s="40" t="s">
        <v>96</v>
      </c>
      <c r="Z2838" s="40">
        <v>768</v>
      </c>
      <c r="AA2838" s="40">
        <v>1098.24</v>
      </c>
    </row>
    <row r="2839" spans="17:27" ht="18" customHeight="1" x14ac:dyDescent="0.25">
      <c r="Q2839" s="40" t="s">
        <v>95</v>
      </c>
      <c r="R2839" s="40">
        <v>2024</v>
      </c>
      <c r="S2839" s="40" t="s">
        <v>9</v>
      </c>
      <c r="T2839" s="40" t="s">
        <v>89</v>
      </c>
      <c r="U2839" s="40" t="s">
        <v>90</v>
      </c>
      <c r="V2839" s="40" t="s">
        <v>91</v>
      </c>
      <c r="W2839" s="40" t="s">
        <v>92</v>
      </c>
      <c r="X2839" s="40" t="s">
        <v>93</v>
      </c>
      <c r="Y2839" s="40" t="s">
        <v>96</v>
      </c>
      <c r="Z2839" s="40">
        <v>266</v>
      </c>
      <c r="AA2839" s="40">
        <v>406.98</v>
      </c>
    </row>
    <row r="2840" spans="17:27" ht="18" customHeight="1" x14ac:dyDescent="0.25">
      <c r="Q2840" s="40" t="s">
        <v>97</v>
      </c>
      <c r="R2840" s="40">
        <v>2024</v>
      </c>
      <c r="S2840" s="40" t="s">
        <v>9</v>
      </c>
      <c r="T2840" s="40" t="s">
        <v>89</v>
      </c>
      <c r="U2840" s="40" t="s">
        <v>90</v>
      </c>
      <c r="V2840" s="40" t="s">
        <v>91</v>
      </c>
      <c r="W2840" s="40" t="s">
        <v>92</v>
      </c>
      <c r="X2840" s="40" t="s">
        <v>93</v>
      </c>
      <c r="Y2840" s="40" t="s">
        <v>96</v>
      </c>
      <c r="Z2840" s="40">
        <v>242</v>
      </c>
      <c r="AA2840" s="40">
        <v>346.06</v>
      </c>
    </row>
    <row r="2841" spans="17:27" ht="18" customHeight="1" x14ac:dyDescent="0.25">
      <c r="Q2841" s="40" t="s">
        <v>95</v>
      </c>
      <c r="R2841" s="40">
        <v>2024</v>
      </c>
      <c r="S2841" s="40" t="s">
        <v>9</v>
      </c>
      <c r="T2841" s="40" t="s">
        <v>89</v>
      </c>
      <c r="U2841" s="40" t="s">
        <v>90</v>
      </c>
      <c r="V2841" s="40" t="s">
        <v>91</v>
      </c>
      <c r="W2841" s="40" t="s">
        <v>92</v>
      </c>
      <c r="X2841" s="40" t="s">
        <v>93</v>
      </c>
      <c r="Y2841" s="40" t="s">
        <v>96</v>
      </c>
      <c r="Z2841" s="40">
        <v>268</v>
      </c>
      <c r="AA2841" s="40">
        <v>383.24</v>
      </c>
    </row>
    <row r="2842" spans="17:27" ht="18" customHeight="1" x14ac:dyDescent="0.25">
      <c r="Q2842" s="40" t="s">
        <v>95</v>
      </c>
      <c r="R2842" s="40">
        <v>2024</v>
      </c>
      <c r="S2842" s="40" t="s">
        <v>9</v>
      </c>
      <c r="T2842" s="40" t="s">
        <v>89</v>
      </c>
      <c r="U2842" s="40" t="s">
        <v>90</v>
      </c>
      <c r="V2842" s="40" t="s">
        <v>91</v>
      </c>
      <c r="W2842" s="40" t="s">
        <v>92</v>
      </c>
      <c r="X2842" s="40" t="s">
        <v>93</v>
      </c>
      <c r="Y2842" s="40" t="s">
        <v>96</v>
      </c>
      <c r="Z2842" s="40">
        <v>238</v>
      </c>
      <c r="AA2842" s="40">
        <v>340.34000000000003</v>
      </c>
    </row>
    <row r="2843" spans="17:27" ht="18" customHeight="1" x14ac:dyDescent="0.25">
      <c r="Q2843" s="40" t="s">
        <v>95</v>
      </c>
      <c r="R2843" s="40">
        <v>2024</v>
      </c>
      <c r="S2843" s="40" t="s">
        <v>9</v>
      </c>
      <c r="T2843" s="40" t="s">
        <v>89</v>
      </c>
      <c r="U2843" s="40" t="s">
        <v>90</v>
      </c>
      <c r="V2843" s="40" t="s">
        <v>91</v>
      </c>
      <c r="W2843" s="40" t="s">
        <v>92</v>
      </c>
      <c r="X2843" s="40" t="s">
        <v>93</v>
      </c>
      <c r="Y2843" s="40" t="s">
        <v>96</v>
      </c>
      <c r="Z2843" s="40">
        <v>671</v>
      </c>
      <c r="AA2843" s="40">
        <v>959.53</v>
      </c>
    </row>
    <row r="2844" spans="17:27" ht="18" customHeight="1" x14ac:dyDescent="0.25">
      <c r="Q2844" s="40" t="s">
        <v>97</v>
      </c>
      <c r="R2844" s="40">
        <v>2024</v>
      </c>
      <c r="S2844" s="40" t="s">
        <v>9</v>
      </c>
      <c r="T2844" s="40" t="s">
        <v>89</v>
      </c>
      <c r="U2844" s="40" t="s">
        <v>90</v>
      </c>
      <c r="V2844" s="40" t="s">
        <v>91</v>
      </c>
      <c r="W2844" s="40" t="s">
        <v>92</v>
      </c>
      <c r="X2844" s="40" t="s">
        <v>93</v>
      </c>
      <c r="Y2844" s="40" t="s">
        <v>96</v>
      </c>
      <c r="Z2844" s="40">
        <v>758</v>
      </c>
      <c r="AA2844" s="40">
        <v>1083.94</v>
      </c>
    </row>
    <row r="2845" spans="17:27" ht="18" customHeight="1" x14ac:dyDescent="0.25">
      <c r="Q2845" s="40" t="s">
        <v>97</v>
      </c>
      <c r="R2845" s="40">
        <v>2024</v>
      </c>
      <c r="S2845" s="40" t="s">
        <v>9</v>
      </c>
      <c r="T2845" s="40" t="s">
        <v>89</v>
      </c>
      <c r="U2845" s="40" t="s">
        <v>90</v>
      </c>
      <c r="V2845" s="40" t="s">
        <v>91</v>
      </c>
      <c r="W2845" s="40" t="s">
        <v>92</v>
      </c>
      <c r="X2845" s="40" t="s">
        <v>93</v>
      </c>
      <c r="Y2845" s="40" t="s">
        <v>96</v>
      </c>
      <c r="Z2845" s="40">
        <v>267</v>
      </c>
      <c r="AA2845" s="40">
        <v>381.81</v>
      </c>
    </row>
    <row r="2846" spans="17:27" ht="18" customHeight="1" x14ac:dyDescent="0.25">
      <c r="Q2846" s="40" t="s">
        <v>95</v>
      </c>
      <c r="R2846" s="40">
        <v>2024</v>
      </c>
      <c r="S2846" s="40" t="s">
        <v>9</v>
      </c>
      <c r="T2846" s="40" t="s">
        <v>89</v>
      </c>
      <c r="U2846" s="40" t="s">
        <v>90</v>
      </c>
      <c r="V2846" s="40" t="s">
        <v>91</v>
      </c>
      <c r="W2846" s="40" t="s">
        <v>92</v>
      </c>
      <c r="X2846" s="40" t="s">
        <v>93</v>
      </c>
      <c r="Y2846" s="40" t="s">
        <v>96</v>
      </c>
      <c r="Z2846" s="40">
        <v>797</v>
      </c>
      <c r="AA2846" s="40">
        <v>526.24</v>
      </c>
    </row>
    <row r="2847" spans="17:27" ht="18" customHeight="1" x14ac:dyDescent="0.25">
      <c r="Q2847" s="40" t="s">
        <v>95</v>
      </c>
      <c r="R2847" s="40">
        <v>2024</v>
      </c>
      <c r="S2847" s="40" t="s">
        <v>9</v>
      </c>
      <c r="T2847" s="40" t="s">
        <v>89</v>
      </c>
      <c r="U2847" s="40" t="s">
        <v>90</v>
      </c>
      <c r="V2847" s="40" t="s">
        <v>91</v>
      </c>
      <c r="W2847" s="40" t="s">
        <v>92</v>
      </c>
      <c r="X2847" s="40" t="s">
        <v>93</v>
      </c>
      <c r="Y2847" s="40" t="s">
        <v>96</v>
      </c>
      <c r="Z2847" s="40">
        <v>265</v>
      </c>
      <c r="AA2847" s="40">
        <v>378.95</v>
      </c>
    </row>
    <row r="2848" spans="17:27" ht="18" customHeight="1" x14ac:dyDescent="0.25">
      <c r="Q2848" s="40" t="s">
        <v>95</v>
      </c>
      <c r="R2848" s="40">
        <v>2024</v>
      </c>
      <c r="S2848" s="40" t="s">
        <v>9</v>
      </c>
      <c r="T2848" s="40" t="s">
        <v>89</v>
      </c>
      <c r="U2848" s="40" t="s">
        <v>90</v>
      </c>
      <c r="V2848" s="40" t="s">
        <v>91</v>
      </c>
      <c r="W2848" s="40" t="s">
        <v>92</v>
      </c>
      <c r="X2848" s="40" t="s">
        <v>93</v>
      </c>
      <c r="Y2848" s="40" t="s">
        <v>96</v>
      </c>
      <c r="Z2848" s="40">
        <v>241</v>
      </c>
      <c r="AA2848" s="40">
        <v>344.63</v>
      </c>
    </row>
    <row r="2849" spans="17:27" ht="18" customHeight="1" x14ac:dyDescent="0.25">
      <c r="Q2849" s="40" t="s">
        <v>97</v>
      </c>
      <c r="R2849" s="40">
        <v>2024</v>
      </c>
      <c r="S2849" s="40" t="s">
        <v>9</v>
      </c>
      <c r="T2849" s="40" t="s">
        <v>89</v>
      </c>
      <c r="U2849" s="40" t="s">
        <v>90</v>
      </c>
      <c r="V2849" s="40" t="s">
        <v>91</v>
      </c>
      <c r="W2849" s="40" t="s">
        <v>92</v>
      </c>
      <c r="X2849" s="40" t="s">
        <v>93</v>
      </c>
      <c r="Y2849" s="40" t="s">
        <v>96</v>
      </c>
      <c r="Z2849" s="40">
        <v>269</v>
      </c>
      <c r="AA2849" s="40">
        <v>384.67</v>
      </c>
    </row>
    <row r="2850" spans="17:27" ht="18" customHeight="1" x14ac:dyDescent="0.25">
      <c r="Q2850" s="40" t="s">
        <v>95</v>
      </c>
      <c r="R2850" s="40">
        <v>2024</v>
      </c>
      <c r="S2850" s="40" t="s">
        <v>9</v>
      </c>
      <c r="T2850" s="40" t="s">
        <v>89</v>
      </c>
      <c r="U2850" s="40" t="s">
        <v>90</v>
      </c>
      <c r="V2850" s="40" t="s">
        <v>91</v>
      </c>
      <c r="W2850" s="40" t="s">
        <v>92</v>
      </c>
      <c r="X2850" s="40" t="s">
        <v>93</v>
      </c>
      <c r="Y2850" s="40" t="s">
        <v>96</v>
      </c>
      <c r="Z2850" s="40">
        <v>767</v>
      </c>
      <c r="AA2850" s="40">
        <v>1096.81</v>
      </c>
    </row>
    <row r="2851" spans="17:27" ht="18" customHeight="1" x14ac:dyDescent="0.25">
      <c r="Q2851" s="40" t="s">
        <v>97</v>
      </c>
      <c r="R2851" s="40">
        <v>2024</v>
      </c>
      <c r="S2851" s="40" t="s">
        <v>8</v>
      </c>
      <c r="T2851" s="40" t="s">
        <v>89</v>
      </c>
      <c r="U2851" s="40" t="s">
        <v>90</v>
      </c>
      <c r="V2851" s="40" t="s">
        <v>91</v>
      </c>
      <c r="W2851" s="40" t="s">
        <v>92</v>
      </c>
      <c r="X2851" s="40" t="s">
        <v>93</v>
      </c>
      <c r="Y2851" s="40" t="s">
        <v>96</v>
      </c>
      <c r="Z2851" s="40">
        <v>272</v>
      </c>
      <c r="AA2851" s="40">
        <v>416.15999999999997</v>
      </c>
    </row>
    <row r="2852" spans="17:27" ht="18" customHeight="1" x14ac:dyDescent="0.25">
      <c r="Q2852" s="40" t="s">
        <v>97</v>
      </c>
      <c r="R2852" s="40">
        <v>2024</v>
      </c>
      <c r="S2852" s="40" t="s">
        <v>8</v>
      </c>
      <c r="T2852" s="40" t="s">
        <v>89</v>
      </c>
      <c r="U2852" s="40" t="s">
        <v>90</v>
      </c>
      <c r="V2852" s="40" t="s">
        <v>91</v>
      </c>
      <c r="W2852" s="40" t="s">
        <v>92</v>
      </c>
      <c r="X2852" s="40" t="s">
        <v>93</v>
      </c>
      <c r="Y2852" s="40" t="s">
        <v>96</v>
      </c>
      <c r="Z2852" s="40">
        <v>248</v>
      </c>
      <c r="AA2852" s="40">
        <v>354.64</v>
      </c>
    </row>
    <row r="2853" spans="17:27" ht="18" customHeight="1" x14ac:dyDescent="0.25">
      <c r="Q2853" s="40" t="s">
        <v>99</v>
      </c>
      <c r="R2853" s="40">
        <v>2024</v>
      </c>
      <c r="S2853" s="40" t="s">
        <v>8</v>
      </c>
      <c r="T2853" s="40" t="s">
        <v>89</v>
      </c>
      <c r="U2853" s="40" t="s">
        <v>90</v>
      </c>
      <c r="V2853" s="40" t="s">
        <v>91</v>
      </c>
      <c r="W2853" s="40" t="s">
        <v>92</v>
      </c>
      <c r="X2853" s="40" t="s">
        <v>93</v>
      </c>
      <c r="Y2853" s="40" t="s">
        <v>96</v>
      </c>
      <c r="Z2853" s="40">
        <v>274</v>
      </c>
      <c r="AA2853" s="40">
        <v>391.82</v>
      </c>
    </row>
    <row r="2854" spans="17:27" ht="18" customHeight="1" x14ac:dyDescent="0.25">
      <c r="Q2854" s="40" t="s">
        <v>88</v>
      </c>
      <c r="R2854" s="40">
        <v>2024</v>
      </c>
      <c r="S2854" s="40" t="s">
        <v>8</v>
      </c>
      <c r="T2854" s="40" t="s">
        <v>89</v>
      </c>
      <c r="U2854" s="40" t="s">
        <v>90</v>
      </c>
      <c r="V2854" s="40" t="s">
        <v>91</v>
      </c>
      <c r="W2854" s="40" t="s">
        <v>92</v>
      </c>
      <c r="X2854" s="40" t="s">
        <v>93</v>
      </c>
      <c r="Y2854" s="40" t="s">
        <v>96</v>
      </c>
      <c r="Z2854" s="40">
        <v>244</v>
      </c>
      <c r="AA2854" s="40">
        <v>348.92</v>
      </c>
    </row>
    <row r="2855" spans="17:27" ht="18" customHeight="1" x14ac:dyDescent="0.25">
      <c r="Q2855" s="40" t="s">
        <v>95</v>
      </c>
      <c r="R2855" s="40">
        <v>2024</v>
      </c>
      <c r="S2855" s="40" t="s">
        <v>8</v>
      </c>
      <c r="T2855" s="40" t="s">
        <v>89</v>
      </c>
      <c r="U2855" s="40" t="s">
        <v>90</v>
      </c>
      <c r="V2855" s="40" t="s">
        <v>91</v>
      </c>
      <c r="W2855" s="40" t="s">
        <v>92</v>
      </c>
      <c r="X2855" s="40" t="s">
        <v>93</v>
      </c>
      <c r="Y2855" s="40" t="s">
        <v>96</v>
      </c>
      <c r="Z2855" s="40">
        <v>757</v>
      </c>
      <c r="AA2855" s="40">
        <v>1082.51</v>
      </c>
    </row>
    <row r="2856" spans="17:27" ht="18" customHeight="1" x14ac:dyDescent="0.25">
      <c r="Q2856" s="40" t="s">
        <v>95</v>
      </c>
      <c r="R2856" s="40">
        <v>2024</v>
      </c>
      <c r="S2856" s="40" t="s">
        <v>8</v>
      </c>
      <c r="T2856" s="40" t="s">
        <v>89</v>
      </c>
      <c r="U2856" s="40" t="s">
        <v>90</v>
      </c>
      <c r="V2856" s="40" t="s">
        <v>91</v>
      </c>
      <c r="W2856" s="40" t="s">
        <v>92</v>
      </c>
      <c r="X2856" s="40" t="s">
        <v>93</v>
      </c>
      <c r="Y2856" s="40" t="s">
        <v>96</v>
      </c>
      <c r="Z2856" s="40">
        <v>273</v>
      </c>
      <c r="AA2856" s="40">
        <v>390.39</v>
      </c>
    </row>
    <row r="2857" spans="17:27" ht="18" customHeight="1" x14ac:dyDescent="0.25">
      <c r="Q2857" s="40" t="s">
        <v>88</v>
      </c>
      <c r="R2857" s="40">
        <v>2024</v>
      </c>
      <c r="S2857" s="40" t="s">
        <v>8</v>
      </c>
      <c r="T2857" s="40" t="s">
        <v>89</v>
      </c>
      <c r="U2857" s="40" t="s">
        <v>90</v>
      </c>
      <c r="V2857" s="40" t="s">
        <v>91</v>
      </c>
      <c r="W2857" s="40" t="s">
        <v>92</v>
      </c>
      <c r="X2857" s="40" t="s">
        <v>93</v>
      </c>
      <c r="Y2857" s="40" t="s">
        <v>96</v>
      </c>
      <c r="Z2857" s="40">
        <v>271</v>
      </c>
      <c r="AA2857" s="40">
        <v>387.53</v>
      </c>
    </row>
    <row r="2858" spans="17:27" ht="18" customHeight="1" x14ac:dyDescent="0.25">
      <c r="Q2858" s="40" t="s">
        <v>99</v>
      </c>
      <c r="R2858" s="40">
        <v>2024</v>
      </c>
      <c r="S2858" s="40" t="s">
        <v>8</v>
      </c>
      <c r="T2858" s="40" t="s">
        <v>89</v>
      </c>
      <c r="U2858" s="40" t="s">
        <v>90</v>
      </c>
      <c r="V2858" s="40" t="s">
        <v>91</v>
      </c>
      <c r="W2858" s="40" t="s">
        <v>92</v>
      </c>
      <c r="X2858" s="40" t="s">
        <v>93</v>
      </c>
      <c r="Y2858" s="40" t="s">
        <v>96</v>
      </c>
      <c r="Z2858" s="40">
        <v>247</v>
      </c>
      <c r="AA2858" s="40">
        <v>353.21</v>
      </c>
    </row>
    <row r="2859" spans="17:27" ht="18" customHeight="1" x14ac:dyDescent="0.25">
      <c r="Q2859" s="40" t="s">
        <v>97</v>
      </c>
      <c r="R2859" s="40">
        <v>2024</v>
      </c>
      <c r="S2859" s="40" t="s">
        <v>8</v>
      </c>
      <c r="T2859" s="40" t="s">
        <v>89</v>
      </c>
      <c r="U2859" s="40" t="s">
        <v>90</v>
      </c>
      <c r="V2859" s="40" t="s">
        <v>91</v>
      </c>
      <c r="W2859" s="40" t="s">
        <v>92</v>
      </c>
      <c r="X2859" s="40" t="s">
        <v>93</v>
      </c>
      <c r="Y2859" s="40" t="s">
        <v>96</v>
      </c>
      <c r="Z2859" s="40">
        <v>275</v>
      </c>
      <c r="AA2859" s="40">
        <v>393.25</v>
      </c>
    </row>
    <row r="2860" spans="17:27" ht="18" customHeight="1" x14ac:dyDescent="0.25">
      <c r="Q2860" s="40" t="s">
        <v>97</v>
      </c>
      <c r="R2860" s="40">
        <v>2024</v>
      </c>
      <c r="S2860" s="40" t="s">
        <v>8</v>
      </c>
      <c r="T2860" s="40" t="s">
        <v>89</v>
      </c>
      <c r="U2860" s="40" t="s">
        <v>90</v>
      </c>
      <c r="V2860" s="40" t="s">
        <v>91</v>
      </c>
      <c r="W2860" s="40" t="s">
        <v>92</v>
      </c>
      <c r="X2860" s="40" t="s">
        <v>93</v>
      </c>
      <c r="Y2860" s="40" t="s">
        <v>96</v>
      </c>
      <c r="Z2860" s="40">
        <v>766</v>
      </c>
      <c r="AA2860" s="40">
        <v>1095.3800000000001</v>
      </c>
    </row>
    <row r="2861" spans="17:27" ht="18" customHeight="1" x14ac:dyDescent="0.25">
      <c r="Q2861" s="40" t="s">
        <v>95</v>
      </c>
      <c r="R2861" s="40">
        <v>2024</v>
      </c>
      <c r="S2861" s="40" t="s">
        <v>3</v>
      </c>
      <c r="T2861" s="40" t="s">
        <v>101</v>
      </c>
      <c r="U2861" s="40" t="s">
        <v>90</v>
      </c>
      <c r="V2861" s="40" t="s">
        <v>91</v>
      </c>
      <c r="W2861" s="40" t="s">
        <v>92</v>
      </c>
      <c r="X2861" s="40" t="s">
        <v>93</v>
      </c>
      <c r="Y2861" s="40" t="s">
        <v>94</v>
      </c>
      <c r="Z2861" s="40">
        <v>146</v>
      </c>
      <c r="AA2861" s="40">
        <v>208.78</v>
      </c>
    </row>
    <row r="2862" spans="17:27" ht="18" customHeight="1" x14ac:dyDescent="0.25">
      <c r="Q2862" s="40" t="s">
        <v>97</v>
      </c>
      <c r="R2862" s="40">
        <v>2024</v>
      </c>
      <c r="S2862" s="40" t="s">
        <v>3</v>
      </c>
      <c r="T2862" s="40" t="s">
        <v>101</v>
      </c>
      <c r="U2862" s="40" t="s">
        <v>90</v>
      </c>
      <c r="V2862" s="40" t="s">
        <v>91</v>
      </c>
      <c r="W2862" s="40" t="s">
        <v>92</v>
      </c>
      <c r="X2862" s="40" t="s">
        <v>93</v>
      </c>
      <c r="Y2862" s="40" t="s">
        <v>94</v>
      </c>
      <c r="Z2862" s="40">
        <v>368</v>
      </c>
      <c r="AA2862" s="40">
        <v>526.24</v>
      </c>
    </row>
    <row r="2863" spans="17:27" ht="18" customHeight="1" x14ac:dyDescent="0.25">
      <c r="Q2863" s="40" t="s">
        <v>88</v>
      </c>
      <c r="R2863" s="40">
        <v>2024</v>
      </c>
      <c r="S2863" s="40" t="s">
        <v>3</v>
      </c>
      <c r="T2863" s="40" t="s">
        <v>101</v>
      </c>
      <c r="U2863" s="40" t="s">
        <v>90</v>
      </c>
      <c r="V2863" s="40" t="s">
        <v>91</v>
      </c>
      <c r="W2863" s="40" t="s">
        <v>92</v>
      </c>
      <c r="X2863" s="40" t="s">
        <v>93</v>
      </c>
      <c r="Y2863" s="40" t="s">
        <v>94</v>
      </c>
      <c r="Z2863" s="40">
        <v>148</v>
      </c>
      <c r="AA2863" s="40">
        <v>526.24</v>
      </c>
    </row>
    <row r="2864" spans="17:27" ht="18" customHeight="1" x14ac:dyDescent="0.25">
      <c r="Q2864" s="40" t="s">
        <v>98</v>
      </c>
      <c r="R2864" s="40">
        <v>2024</v>
      </c>
      <c r="S2864" s="40" t="s">
        <v>3</v>
      </c>
      <c r="T2864" s="40" t="s">
        <v>101</v>
      </c>
      <c r="U2864" s="40" t="s">
        <v>90</v>
      </c>
      <c r="V2864" s="40" t="s">
        <v>91</v>
      </c>
      <c r="W2864" s="40" t="s">
        <v>92</v>
      </c>
      <c r="X2864" s="40" t="s">
        <v>93</v>
      </c>
      <c r="Y2864" s="40" t="s">
        <v>94</v>
      </c>
      <c r="Z2864" s="40">
        <v>364</v>
      </c>
      <c r="AA2864" s="40">
        <v>526.24</v>
      </c>
    </row>
    <row r="2865" spans="17:27" ht="18" customHeight="1" x14ac:dyDescent="0.25">
      <c r="Q2865" s="40" t="s">
        <v>98</v>
      </c>
      <c r="R2865" s="40">
        <v>2024</v>
      </c>
      <c r="S2865" s="40" t="s">
        <v>3</v>
      </c>
      <c r="T2865" s="40" t="s">
        <v>101</v>
      </c>
      <c r="U2865" s="40" t="s">
        <v>90</v>
      </c>
      <c r="V2865" s="40" t="s">
        <v>91</v>
      </c>
      <c r="W2865" s="40" t="s">
        <v>92</v>
      </c>
      <c r="X2865" s="40" t="s">
        <v>93</v>
      </c>
      <c r="Y2865" s="40" t="s">
        <v>94</v>
      </c>
      <c r="Z2865" s="40">
        <v>366</v>
      </c>
      <c r="AA2865" s="40">
        <v>523.38</v>
      </c>
    </row>
    <row r="2866" spans="17:27" ht="18" customHeight="1" x14ac:dyDescent="0.25">
      <c r="Q2866" s="40" t="s">
        <v>98</v>
      </c>
      <c r="R2866" s="40">
        <v>2024</v>
      </c>
      <c r="S2866" s="40" t="s">
        <v>3</v>
      </c>
      <c r="T2866" s="40" t="s">
        <v>101</v>
      </c>
      <c r="U2866" s="40" t="s">
        <v>90</v>
      </c>
      <c r="V2866" s="40" t="s">
        <v>91</v>
      </c>
      <c r="W2866" s="40" t="s">
        <v>92</v>
      </c>
      <c r="X2866" s="40" t="s">
        <v>93</v>
      </c>
      <c r="Y2866" s="40" t="s">
        <v>94</v>
      </c>
      <c r="Z2866" s="40">
        <v>147</v>
      </c>
      <c r="AA2866" s="40">
        <v>210.21</v>
      </c>
    </row>
    <row r="2867" spans="17:27" ht="18" customHeight="1" x14ac:dyDescent="0.25">
      <c r="Q2867" s="40" t="s">
        <v>98</v>
      </c>
      <c r="R2867" s="40">
        <v>2024</v>
      </c>
      <c r="S2867" s="40" t="s">
        <v>3</v>
      </c>
      <c r="T2867" s="40" t="s">
        <v>101</v>
      </c>
      <c r="U2867" s="40" t="s">
        <v>90</v>
      </c>
      <c r="V2867" s="40" t="s">
        <v>91</v>
      </c>
      <c r="W2867" s="40" t="s">
        <v>92</v>
      </c>
      <c r="X2867" s="40" t="s">
        <v>93</v>
      </c>
      <c r="Y2867" s="40" t="s">
        <v>94</v>
      </c>
      <c r="Z2867" s="40">
        <v>760</v>
      </c>
      <c r="AA2867" s="40">
        <v>1086.8</v>
      </c>
    </row>
    <row r="2868" spans="17:27" ht="18" customHeight="1" x14ac:dyDescent="0.25">
      <c r="Q2868" s="40" t="s">
        <v>88</v>
      </c>
      <c r="R2868" s="40">
        <v>2024</v>
      </c>
      <c r="S2868" s="40" t="s">
        <v>3</v>
      </c>
      <c r="T2868" s="40" t="s">
        <v>101</v>
      </c>
      <c r="U2868" s="40" t="s">
        <v>90</v>
      </c>
      <c r="V2868" s="40" t="s">
        <v>91</v>
      </c>
      <c r="W2868" s="40" t="s">
        <v>92</v>
      </c>
      <c r="X2868" s="40" t="s">
        <v>93</v>
      </c>
      <c r="Y2868" s="40" t="s">
        <v>94</v>
      </c>
      <c r="Z2868" s="40">
        <v>846</v>
      </c>
      <c r="AA2868" s="40">
        <v>1209.78</v>
      </c>
    </row>
    <row r="2869" spans="17:27" ht="18" customHeight="1" x14ac:dyDescent="0.25">
      <c r="Q2869" s="40" t="s">
        <v>97</v>
      </c>
      <c r="R2869" s="40">
        <v>2024</v>
      </c>
      <c r="S2869" s="40" t="s">
        <v>3</v>
      </c>
      <c r="T2869" s="40" t="s">
        <v>101</v>
      </c>
      <c r="U2869" s="40" t="s">
        <v>90</v>
      </c>
      <c r="V2869" s="40" t="s">
        <v>91</v>
      </c>
      <c r="W2869" s="40" t="s">
        <v>92</v>
      </c>
      <c r="X2869" s="40" t="s">
        <v>93</v>
      </c>
      <c r="Y2869" s="40" t="s">
        <v>94</v>
      </c>
      <c r="Z2869" s="40">
        <v>149</v>
      </c>
      <c r="AA2869" s="40">
        <v>213.07</v>
      </c>
    </row>
    <row r="2870" spans="17:27" ht="18" customHeight="1" x14ac:dyDescent="0.25">
      <c r="Q2870" s="40" t="s">
        <v>95</v>
      </c>
      <c r="R2870" s="40">
        <v>2024</v>
      </c>
      <c r="S2870" s="40" t="s">
        <v>3</v>
      </c>
      <c r="T2870" s="40" t="s">
        <v>101</v>
      </c>
      <c r="U2870" s="40" t="s">
        <v>90</v>
      </c>
      <c r="V2870" s="40" t="s">
        <v>91</v>
      </c>
      <c r="W2870" s="40" t="s">
        <v>92</v>
      </c>
      <c r="X2870" s="40" t="s">
        <v>93</v>
      </c>
      <c r="Y2870" s="40" t="s">
        <v>94</v>
      </c>
      <c r="Z2870" s="40">
        <v>365</v>
      </c>
      <c r="AA2870" s="40">
        <v>521.95000000000005</v>
      </c>
    </row>
    <row r="2871" spans="17:27" ht="18" customHeight="1" x14ac:dyDescent="0.25">
      <c r="Q2871" s="40" t="s">
        <v>88</v>
      </c>
      <c r="R2871" s="40">
        <v>2024</v>
      </c>
      <c r="S2871" s="40" t="s">
        <v>7</v>
      </c>
      <c r="T2871" s="40" t="s">
        <v>101</v>
      </c>
      <c r="U2871" s="40" t="s">
        <v>90</v>
      </c>
      <c r="V2871" s="40" t="s">
        <v>91</v>
      </c>
      <c r="W2871" s="40" t="s">
        <v>92</v>
      </c>
      <c r="X2871" s="40" t="s">
        <v>93</v>
      </c>
      <c r="Y2871" s="40" t="s">
        <v>94</v>
      </c>
      <c r="Z2871" s="40">
        <v>128</v>
      </c>
      <c r="AA2871" s="40">
        <v>183.04</v>
      </c>
    </row>
    <row r="2872" spans="17:27" ht="18" customHeight="1" x14ac:dyDescent="0.25">
      <c r="Q2872" s="40" t="s">
        <v>88</v>
      </c>
      <c r="R2872" s="40">
        <v>2024</v>
      </c>
      <c r="S2872" s="40" t="s">
        <v>7</v>
      </c>
      <c r="T2872" s="40" t="s">
        <v>101</v>
      </c>
      <c r="U2872" s="40" t="s">
        <v>90</v>
      </c>
      <c r="V2872" s="40" t="s">
        <v>91</v>
      </c>
      <c r="W2872" s="40" t="s">
        <v>92</v>
      </c>
      <c r="X2872" s="40" t="s">
        <v>93</v>
      </c>
      <c r="Y2872" s="40" t="s">
        <v>94</v>
      </c>
      <c r="Z2872" s="40">
        <v>344</v>
      </c>
      <c r="AA2872" s="40">
        <v>491.91999999999996</v>
      </c>
    </row>
    <row r="2873" spans="17:27" ht="18" customHeight="1" x14ac:dyDescent="0.25">
      <c r="Q2873" s="40" t="s">
        <v>88</v>
      </c>
      <c r="R2873" s="40">
        <v>2024</v>
      </c>
      <c r="S2873" s="40" t="s">
        <v>7</v>
      </c>
      <c r="T2873" s="40" t="s">
        <v>101</v>
      </c>
      <c r="U2873" s="40" t="s">
        <v>90</v>
      </c>
      <c r="V2873" s="40" t="s">
        <v>91</v>
      </c>
      <c r="W2873" s="40" t="s">
        <v>92</v>
      </c>
      <c r="X2873" s="40" t="s">
        <v>93</v>
      </c>
      <c r="Y2873" s="40" t="s">
        <v>94</v>
      </c>
      <c r="Z2873" s="40">
        <v>370</v>
      </c>
      <c r="AA2873" s="40">
        <v>526.24</v>
      </c>
    </row>
    <row r="2874" spans="17:27" ht="18" customHeight="1" x14ac:dyDescent="0.25">
      <c r="Q2874" s="40" t="s">
        <v>88</v>
      </c>
      <c r="R2874" s="40">
        <v>2024</v>
      </c>
      <c r="S2874" s="40" t="s">
        <v>7</v>
      </c>
      <c r="T2874" s="40" t="s">
        <v>101</v>
      </c>
      <c r="U2874" s="40" t="s">
        <v>90</v>
      </c>
      <c r="V2874" s="40" t="s">
        <v>91</v>
      </c>
      <c r="W2874" s="40" t="s">
        <v>92</v>
      </c>
      <c r="X2874" s="40" t="s">
        <v>93</v>
      </c>
      <c r="Y2874" s="40" t="s">
        <v>94</v>
      </c>
      <c r="Z2874" s="40">
        <v>346</v>
      </c>
      <c r="AA2874" s="40">
        <v>526.24</v>
      </c>
    </row>
    <row r="2875" spans="17:27" ht="18" customHeight="1" x14ac:dyDescent="0.25">
      <c r="Q2875" s="40" t="s">
        <v>95</v>
      </c>
      <c r="R2875" s="40">
        <v>2024</v>
      </c>
      <c r="S2875" s="40" t="s">
        <v>7</v>
      </c>
      <c r="T2875" s="40" t="s">
        <v>101</v>
      </c>
      <c r="U2875" s="40" t="s">
        <v>90</v>
      </c>
      <c r="V2875" s="40" t="s">
        <v>91</v>
      </c>
      <c r="W2875" s="40" t="s">
        <v>92</v>
      </c>
      <c r="X2875" s="40" t="s">
        <v>93</v>
      </c>
      <c r="Y2875" s="40" t="s">
        <v>94</v>
      </c>
      <c r="Z2875" s="40">
        <v>982</v>
      </c>
      <c r="AA2875" s="40">
        <v>1404.26</v>
      </c>
    </row>
    <row r="2876" spans="17:27" ht="18" customHeight="1" x14ac:dyDescent="0.25">
      <c r="Q2876" s="40" t="s">
        <v>88</v>
      </c>
      <c r="R2876" s="40">
        <v>2024</v>
      </c>
      <c r="S2876" s="40" t="s">
        <v>7</v>
      </c>
      <c r="T2876" s="40" t="s">
        <v>101</v>
      </c>
      <c r="U2876" s="40" t="s">
        <v>90</v>
      </c>
      <c r="V2876" s="40" t="s">
        <v>91</v>
      </c>
      <c r="W2876" s="40" t="s">
        <v>92</v>
      </c>
      <c r="X2876" s="40" t="s">
        <v>93</v>
      </c>
      <c r="Y2876" s="40" t="s">
        <v>94</v>
      </c>
      <c r="Z2876" s="40">
        <v>342</v>
      </c>
      <c r="AA2876" s="40">
        <v>489.06</v>
      </c>
    </row>
    <row r="2877" spans="17:27" ht="18" customHeight="1" x14ac:dyDescent="0.25">
      <c r="Q2877" s="40" t="s">
        <v>88</v>
      </c>
      <c r="R2877" s="40">
        <v>2024</v>
      </c>
      <c r="S2877" s="40" t="s">
        <v>7</v>
      </c>
      <c r="T2877" s="40" t="s">
        <v>101</v>
      </c>
      <c r="U2877" s="40" t="s">
        <v>90</v>
      </c>
      <c r="V2877" s="40" t="s">
        <v>91</v>
      </c>
      <c r="W2877" s="40" t="s">
        <v>92</v>
      </c>
      <c r="X2877" s="40" t="s">
        <v>93</v>
      </c>
      <c r="Y2877" s="40" t="s">
        <v>94</v>
      </c>
      <c r="Z2877" s="40">
        <v>369</v>
      </c>
      <c r="AA2877" s="40">
        <v>527.66999999999996</v>
      </c>
    </row>
    <row r="2878" spans="17:27" ht="18" customHeight="1" x14ac:dyDescent="0.25">
      <c r="Q2878" s="40" t="s">
        <v>95</v>
      </c>
      <c r="R2878" s="40">
        <v>2024</v>
      </c>
      <c r="S2878" s="40" t="s">
        <v>7</v>
      </c>
      <c r="T2878" s="40" t="s">
        <v>101</v>
      </c>
      <c r="U2878" s="40" t="s">
        <v>90</v>
      </c>
      <c r="V2878" s="40" t="s">
        <v>91</v>
      </c>
      <c r="W2878" s="40" t="s">
        <v>92</v>
      </c>
      <c r="X2878" s="40" t="s">
        <v>93</v>
      </c>
      <c r="Y2878" s="40" t="s">
        <v>94</v>
      </c>
      <c r="Z2878" s="40">
        <v>345</v>
      </c>
      <c r="AA2878" s="40">
        <v>493.35</v>
      </c>
    </row>
    <row r="2879" spans="17:27" ht="18" customHeight="1" x14ac:dyDescent="0.25">
      <c r="Q2879" s="40" t="s">
        <v>88</v>
      </c>
      <c r="R2879" s="40">
        <v>2024</v>
      </c>
      <c r="S2879" s="40" t="s">
        <v>7</v>
      </c>
      <c r="T2879" s="40" t="s">
        <v>101</v>
      </c>
      <c r="U2879" s="40" t="s">
        <v>90</v>
      </c>
      <c r="V2879" s="40" t="s">
        <v>91</v>
      </c>
      <c r="W2879" s="40" t="s">
        <v>92</v>
      </c>
      <c r="X2879" s="40" t="s">
        <v>93</v>
      </c>
      <c r="Y2879" s="40" t="s">
        <v>94</v>
      </c>
      <c r="Z2879" s="40">
        <v>763</v>
      </c>
      <c r="AA2879" s="40">
        <v>1091.0899999999999</v>
      </c>
    </row>
    <row r="2880" spans="17:27" ht="18" customHeight="1" x14ac:dyDescent="0.25">
      <c r="Q2880" s="40" t="s">
        <v>88</v>
      </c>
      <c r="R2880" s="40">
        <v>2024</v>
      </c>
      <c r="S2880" s="40" t="s">
        <v>7</v>
      </c>
      <c r="T2880" s="40" t="s">
        <v>101</v>
      </c>
      <c r="U2880" s="40" t="s">
        <v>90</v>
      </c>
      <c r="V2880" s="40" t="s">
        <v>91</v>
      </c>
      <c r="W2880" s="40" t="s">
        <v>92</v>
      </c>
      <c r="X2880" s="40" t="s">
        <v>93</v>
      </c>
      <c r="Y2880" s="40" t="s">
        <v>94</v>
      </c>
      <c r="Z2880" s="40">
        <v>850</v>
      </c>
      <c r="AA2880" s="40">
        <v>1215.5</v>
      </c>
    </row>
    <row r="2881" spans="17:27" ht="18" customHeight="1" x14ac:dyDescent="0.25">
      <c r="Q2881" s="40" t="s">
        <v>88</v>
      </c>
      <c r="R2881" s="40">
        <v>2024</v>
      </c>
      <c r="S2881" s="40" t="s">
        <v>7</v>
      </c>
      <c r="T2881" s="40" t="s">
        <v>101</v>
      </c>
      <c r="U2881" s="40" t="s">
        <v>90</v>
      </c>
      <c r="V2881" s="40" t="s">
        <v>91</v>
      </c>
      <c r="W2881" s="40" t="s">
        <v>92</v>
      </c>
      <c r="X2881" s="40" t="s">
        <v>93</v>
      </c>
      <c r="Y2881" s="40" t="s">
        <v>94</v>
      </c>
      <c r="Z2881" s="40">
        <v>371</v>
      </c>
      <c r="AA2881" s="40">
        <v>530.53</v>
      </c>
    </row>
    <row r="2882" spans="17:27" ht="18" customHeight="1" x14ac:dyDescent="0.25">
      <c r="Q2882" s="40" t="s">
        <v>88</v>
      </c>
      <c r="R2882" s="40">
        <v>2024</v>
      </c>
      <c r="S2882" s="40" t="s">
        <v>7</v>
      </c>
      <c r="T2882" s="40" t="s">
        <v>101</v>
      </c>
      <c r="U2882" s="40" t="s">
        <v>90</v>
      </c>
      <c r="V2882" s="40" t="s">
        <v>91</v>
      </c>
      <c r="W2882" s="40" t="s">
        <v>92</v>
      </c>
      <c r="X2882" s="40" t="s">
        <v>93</v>
      </c>
      <c r="Y2882" s="40" t="s">
        <v>94</v>
      </c>
      <c r="Z2882" s="40">
        <v>347</v>
      </c>
      <c r="AA2882" s="40">
        <v>496.21000000000004</v>
      </c>
    </row>
    <row r="2883" spans="17:27" ht="18" customHeight="1" x14ac:dyDescent="0.25">
      <c r="Q2883" s="40" t="s">
        <v>88</v>
      </c>
      <c r="R2883" s="40">
        <v>2024</v>
      </c>
      <c r="S2883" s="40" t="s">
        <v>11</v>
      </c>
      <c r="T2883" s="40" t="s">
        <v>101</v>
      </c>
      <c r="U2883" s="40" t="s">
        <v>90</v>
      </c>
      <c r="V2883" s="40" t="s">
        <v>91</v>
      </c>
      <c r="W2883" s="40" t="s">
        <v>92</v>
      </c>
      <c r="X2883" s="40" t="s">
        <v>93</v>
      </c>
      <c r="Y2883" s="40" t="s">
        <v>94</v>
      </c>
      <c r="Z2883" s="40">
        <v>350</v>
      </c>
      <c r="AA2883" s="40">
        <v>500.5</v>
      </c>
    </row>
    <row r="2884" spans="17:27" ht="18" customHeight="1" x14ac:dyDescent="0.25">
      <c r="Q2884" s="40" t="s">
        <v>97</v>
      </c>
      <c r="R2884" s="40">
        <v>2024</v>
      </c>
      <c r="S2884" s="40" t="s">
        <v>11</v>
      </c>
      <c r="T2884" s="40" t="s">
        <v>101</v>
      </c>
      <c r="U2884" s="40" t="s">
        <v>90</v>
      </c>
      <c r="V2884" s="40" t="s">
        <v>91</v>
      </c>
      <c r="W2884" s="40" t="s">
        <v>92</v>
      </c>
      <c r="X2884" s="40" t="s">
        <v>93</v>
      </c>
      <c r="Y2884" s="40" t="s">
        <v>94</v>
      </c>
      <c r="Z2884" s="40">
        <v>352</v>
      </c>
      <c r="AA2884" s="40">
        <v>526.24</v>
      </c>
    </row>
    <row r="2885" spans="17:27" ht="18" customHeight="1" x14ac:dyDescent="0.25">
      <c r="Q2885" s="40" t="s">
        <v>95</v>
      </c>
      <c r="R2885" s="40">
        <v>2024</v>
      </c>
      <c r="S2885" s="40" t="s">
        <v>11</v>
      </c>
      <c r="T2885" s="40" t="s">
        <v>101</v>
      </c>
      <c r="U2885" s="40" t="s">
        <v>90</v>
      </c>
      <c r="V2885" s="40" t="s">
        <v>91</v>
      </c>
      <c r="W2885" s="40" t="s">
        <v>92</v>
      </c>
      <c r="X2885" s="40" t="s">
        <v>93</v>
      </c>
      <c r="Y2885" s="40" t="s">
        <v>94</v>
      </c>
      <c r="Z2885" s="40">
        <v>322</v>
      </c>
      <c r="AA2885" s="40">
        <v>526.24</v>
      </c>
    </row>
    <row r="2886" spans="17:27" ht="18" customHeight="1" x14ac:dyDescent="0.25">
      <c r="Q2886" s="40" t="s">
        <v>95</v>
      </c>
      <c r="R2886" s="40">
        <v>2024</v>
      </c>
      <c r="S2886" s="40" t="s">
        <v>11</v>
      </c>
      <c r="T2886" s="40" t="s">
        <v>101</v>
      </c>
      <c r="U2886" s="40" t="s">
        <v>90</v>
      </c>
      <c r="V2886" s="40" t="s">
        <v>91</v>
      </c>
      <c r="W2886" s="40" t="s">
        <v>92</v>
      </c>
      <c r="X2886" s="40" t="s">
        <v>93</v>
      </c>
      <c r="Y2886" s="40" t="s">
        <v>94</v>
      </c>
      <c r="Z2886" s="40">
        <v>986</v>
      </c>
      <c r="AA2886" s="40">
        <v>1409.98</v>
      </c>
    </row>
    <row r="2887" spans="17:27" ht="18" customHeight="1" x14ac:dyDescent="0.25">
      <c r="Q2887" s="40" t="s">
        <v>88</v>
      </c>
      <c r="R2887" s="40">
        <v>2024</v>
      </c>
      <c r="S2887" s="40" t="s">
        <v>11</v>
      </c>
      <c r="T2887" s="40" t="s">
        <v>101</v>
      </c>
      <c r="U2887" s="40" t="s">
        <v>90</v>
      </c>
      <c r="V2887" s="40" t="s">
        <v>91</v>
      </c>
      <c r="W2887" s="40" t="s">
        <v>92</v>
      </c>
      <c r="X2887" s="40" t="s">
        <v>93</v>
      </c>
      <c r="Y2887" s="40" t="s">
        <v>94</v>
      </c>
      <c r="Z2887" s="40">
        <v>324</v>
      </c>
      <c r="AA2887" s="40">
        <v>463.32</v>
      </c>
    </row>
    <row r="2888" spans="17:27" ht="18" customHeight="1" x14ac:dyDescent="0.25">
      <c r="Q2888" s="40" t="s">
        <v>88</v>
      </c>
      <c r="R2888" s="40">
        <v>2024</v>
      </c>
      <c r="S2888" s="40" t="s">
        <v>11</v>
      </c>
      <c r="T2888" s="40" t="s">
        <v>101</v>
      </c>
      <c r="U2888" s="40" t="s">
        <v>90</v>
      </c>
      <c r="V2888" s="40" t="s">
        <v>91</v>
      </c>
      <c r="W2888" s="40" t="s">
        <v>92</v>
      </c>
      <c r="X2888" s="40" t="s">
        <v>93</v>
      </c>
      <c r="Y2888" s="40" t="s">
        <v>94</v>
      </c>
      <c r="Z2888" s="40">
        <v>351</v>
      </c>
      <c r="AA2888" s="40">
        <v>501.93</v>
      </c>
    </row>
    <row r="2889" spans="17:27" ht="18" customHeight="1" x14ac:dyDescent="0.25">
      <c r="Q2889" s="40" t="s">
        <v>95</v>
      </c>
      <c r="R2889" s="40">
        <v>2024</v>
      </c>
      <c r="S2889" s="40" t="s">
        <v>11</v>
      </c>
      <c r="T2889" s="40" t="s">
        <v>101</v>
      </c>
      <c r="U2889" s="40" t="s">
        <v>90</v>
      </c>
      <c r="V2889" s="40" t="s">
        <v>91</v>
      </c>
      <c r="W2889" s="40" t="s">
        <v>92</v>
      </c>
      <c r="X2889" s="40" t="s">
        <v>93</v>
      </c>
      <c r="Y2889" s="40" t="s">
        <v>94</v>
      </c>
      <c r="Z2889" s="40">
        <v>321</v>
      </c>
      <c r="AA2889" s="40">
        <v>459.03</v>
      </c>
    </row>
    <row r="2890" spans="17:27" ht="18" customHeight="1" x14ac:dyDescent="0.25">
      <c r="Q2890" s="40" t="s">
        <v>95</v>
      </c>
      <c r="R2890" s="40">
        <v>2024</v>
      </c>
      <c r="S2890" s="40" t="s">
        <v>11</v>
      </c>
      <c r="T2890" s="40" t="s">
        <v>101</v>
      </c>
      <c r="U2890" s="40" t="s">
        <v>90</v>
      </c>
      <c r="V2890" s="40" t="s">
        <v>91</v>
      </c>
      <c r="W2890" s="40" t="s">
        <v>92</v>
      </c>
      <c r="X2890" s="40" t="s">
        <v>93</v>
      </c>
      <c r="Y2890" s="40" t="s">
        <v>94</v>
      </c>
      <c r="Z2890" s="40">
        <v>767</v>
      </c>
      <c r="AA2890" s="40">
        <v>1096.81</v>
      </c>
    </row>
    <row r="2891" spans="17:27" ht="18" customHeight="1" x14ac:dyDescent="0.25">
      <c r="Q2891" s="40" t="s">
        <v>97</v>
      </c>
      <c r="R2891" s="40">
        <v>2024</v>
      </c>
      <c r="S2891" s="40" t="s">
        <v>11</v>
      </c>
      <c r="T2891" s="40" t="s">
        <v>101</v>
      </c>
      <c r="U2891" s="40" t="s">
        <v>90</v>
      </c>
      <c r="V2891" s="40" t="s">
        <v>91</v>
      </c>
      <c r="W2891" s="40" t="s">
        <v>92</v>
      </c>
      <c r="X2891" s="40" t="s">
        <v>93</v>
      </c>
      <c r="Y2891" s="40" t="s">
        <v>94</v>
      </c>
      <c r="Z2891" s="40">
        <v>853</v>
      </c>
      <c r="AA2891" s="40">
        <v>1219.79</v>
      </c>
    </row>
    <row r="2892" spans="17:27" ht="18" customHeight="1" x14ac:dyDescent="0.25">
      <c r="Q2892" s="40" t="s">
        <v>88</v>
      </c>
      <c r="R2892" s="40">
        <v>2024</v>
      </c>
      <c r="S2892" s="40" t="s">
        <v>11</v>
      </c>
      <c r="T2892" s="40" t="s">
        <v>101</v>
      </c>
      <c r="U2892" s="40" t="s">
        <v>90</v>
      </c>
      <c r="V2892" s="40" t="s">
        <v>91</v>
      </c>
      <c r="W2892" s="40" t="s">
        <v>92</v>
      </c>
      <c r="X2892" s="40" t="s">
        <v>93</v>
      </c>
      <c r="Y2892" s="40" t="s">
        <v>94</v>
      </c>
      <c r="Z2892" s="40">
        <v>323</v>
      </c>
      <c r="AA2892" s="40">
        <v>461.89</v>
      </c>
    </row>
    <row r="2893" spans="17:27" ht="18" customHeight="1" x14ac:dyDescent="0.25">
      <c r="Q2893" s="40" t="s">
        <v>97</v>
      </c>
      <c r="R2893" s="40">
        <v>2024</v>
      </c>
      <c r="S2893" s="40" t="s">
        <v>1</v>
      </c>
      <c r="T2893" s="40" t="s">
        <v>101</v>
      </c>
      <c r="U2893" s="40" t="s">
        <v>90</v>
      </c>
      <c r="V2893" s="40" t="s">
        <v>91</v>
      </c>
      <c r="W2893" s="40" t="s">
        <v>92</v>
      </c>
      <c r="X2893" s="40" t="s">
        <v>93</v>
      </c>
      <c r="Y2893" s="40" t="s">
        <v>94</v>
      </c>
      <c r="Z2893" s="40">
        <v>158</v>
      </c>
      <c r="AA2893" s="40">
        <v>225.94</v>
      </c>
    </row>
    <row r="2894" spans="17:27" ht="18" customHeight="1" x14ac:dyDescent="0.25">
      <c r="Q2894" s="40" t="s">
        <v>88</v>
      </c>
      <c r="R2894" s="40">
        <v>2024</v>
      </c>
      <c r="S2894" s="40" t="s">
        <v>1</v>
      </c>
      <c r="T2894" s="40" t="s">
        <v>101</v>
      </c>
      <c r="U2894" s="40" t="s">
        <v>90</v>
      </c>
      <c r="V2894" s="40" t="s">
        <v>91</v>
      </c>
      <c r="W2894" s="40" t="s">
        <v>92</v>
      </c>
      <c r="X2894" s="40" t="s">
        <v>93</v>
      </c>
      <c r="Y2894" s="40" t="s">
        <v>94</v>
      </c>
      <c r="Z2894" s="40">
        <v>128</v>
      </c>
      <c r="AA2894" s="40">
        <v>183.04</v>
      </c>
    </row>
    <row r="2895" spans="17:27" ht="18" customHeight="1" x14ac:dyDescent="0.25">
      <c r="Q2895" s="40" t="s">
        <v>97</v>
      </c>
      <c r="R2895" s="40">
        <v>2024</v>
      </c>
      <c r="S2895" s="40" t="s">
        <v>1</v>
      </c>
      <c r="T2895" s="40" t="s">
        <v>101</v>
      </c>
      <c r="U2895" s="40" t="s">
        <v>90</v>
      </c>
      <c r="V2895" s="40" t="s">
        <v>91</v>
      </c>
      <c r="W2895" s="40" t="s">
        <v>92</v>
      </c>
      <c r="X2895" s="40" t="s">
        <v>93</v>
      </c>
      <c r="Y2895" s="40" t="s">
        <v>94</v>
      </c>
      <c r="Z2895" s="40">
        <v>160</v>
      </c>
      <c r="AA2895" s="40">
        <v>526.24</v>
      </c>
    </row>
    <row r="2896" spans="17:27" ht="18" customHeight="1" x14ac:dyDescent="0.25">
      <c r="Q2896" s="40" t="s">
        <v>95</v>
      </c>
      <c r="R2896" s="40">
        <v>2024</v>
      </c>
      <c r="S2896" s="40" t="s">
        <v>1</v>
      </c>
      <c r="T2896" s="40" t="s">
        <v>101</v>
      </c>
      <c r="U2896" s="40" t="s">
        <v>90</v>
      </c>
      <c r="V2896" s="40" t="s">
        <v>91</v>
      </c>
      <c r="W2896" s="40" t="s">
        <v>92</v>
      </c>
      <c r="X2896" s="40" t="s">
        <v>93</v>
      </c>
      <c r="Y2896" s="40" t="s">
        <v>94</v>
      </c>
      <c r="Z2896" s="40">
        <v>130</v>
      </c>
      <c r="AA2896" s="40">
        <v>526.24</v>
      </c>
    </row>
    <row r="2897" spans="17:27" ht="18" customHeight="1" x14ac:dyDescent="0.25">
      <c r="Q2897" s="40" t="s">
        <v>95</v>
      </c>
      <c r="R2897" s="40">
        <v>2024</v>
      </c>
      <c r="S2897" s="40" t="s">
        <v>1</v>
      </c>
      <c r="T2897" s="40" t="s">
        <v>101</v>
      </c>
      <c r="U2897" s="40" t="s">
        <v>90</v>
      </c>
      <c r="V2897" s="40" t="s">
        <v>91</v>
      </c>
      <c r="W2897" s="40" t="s">
        <v>92</v>
      </c>
      <c r="X2897" s="40" t="s">
        <v>93</v>
      </c>
      <c r="Y2897" s="40" t="s">
        <v>94</v>
      </c>
      <c r="Z2897" s="40">
        <v>977</v>
      </c>
      <c r="AA2897" s="40">
        <v>1397.1100000000001</v>
      </c>
    </row>
    <row r="2898" spans="17:27" ht="18" customHeight="1" x14ac:dyDescent="0.25">
      <c r="Q2898" s="40" t="s">
        <v>88</v>
      </c>
      <c r="R2898" s="40">
        <v>2024</v>
      </c>
      <c r="S2898" s="40" t="s">
        <v>1</v>
      </c>
      <c r="T2898" s="40" t="s">
        <v>101</v>
      </c>
      <c r="U2898" s="40" t="s">
        <v>90</v>
      </c>
      <c r="V2898" s="40" t="s">
        <v>91</v>
      </c>
      <c r="W2898" s="40" t="s">
        <v>92</v>
      </c>
      <c r="X2898" s="40" t="s">
        <v>93</v>
      </c>
      <c r="Y2898" s="40" t="s">
        <v>94</v>
      </c>
      <c r="Z2898" s="40">
        <v>132</v>
      </c>
      <c r="AA2898" s="40">
        <v>188.76</v>
      </c>
    </row>
    <row r="2899" spans="17:27" ht="18" customHeight="1" x14ac:dyDescent="0.25">
      <c r="Q2899" s="40" t="s">
        <v>88</v>
      </c>
      <c r="R2899" s="40">
        <v>2024</v>
      </c>
      <c r="S2899" s="40" t="s">
        <v>1</v>
      </c>
      <c r="T2899" s="40" t="s">
        <v>101</v>
      </c>
      <c r="U2899" s="40" t="s">
        <v>90</v>
      </c>
      <c r="V2899" s="40" t="s">
        <v>91</v>
      </c>
      <c r="W2899" s="40" t="s">
        <v>92</v>
      </c>
      <c r="X2899" s="40" t="s">
        <v>93</v>
      </c>
      <c r="Y2899" s="40" t="s">
        <v>94</v>
      </c>
      <c r="Z2899" s="40">
        <v>159</v>
      </c>
      <c r="AA2899" s="40">
        <v>227.37</v>
      </c>
    </row>
    <row r="2900" spans="17:27" ht="18" customHeight="1" x14ac:dyDescent="0.25">
      <c r="Q2900" s="40" t="s">
        <v>95</v>
      </c>
      <c r="R2900" s="40">
        <v>2024</v>
      </c>
      <c r="S2900" s="40" t="s">
        <v>1</v>
      </c>
      <c r="T2900" s="40" t="s">
        <v>101</v>
      </c>
      <c r="U2900" s="40" t="s">
        <v>90</v>
      </c>
      <c r="V2900" s="40" t="s">
        <v>91</v>
      </c>
      <c r="W2900" s="40" t="s">
        <v>92</v>
      </c>
      <c r="X2900" s="40" t="s">
        <v>93</v>
      </c>
      <c r="Y2900" s="40" t="s">
        <v>94</v>
      </c>
      <c r="Z2900" s="40">
        <v>129</v>
      </c>
      <c r="AA2900" s="40">
        <v>184.47</v>
      </c>
    </row>
    <row r="2901" spans="17:27" ht="18" customHeight="1" x14ac:dyDescent="0.25">
      <c r="Q2901" s="40" t="s">
        <v>95</v>
      </c>
      <c r="R2901" s="40">
        <v>2024</v>
      </c>
      <c r="S2901" s="40" t="s">
        <v>1</v>
      </c>
      <c r="T2901" s="40" t="s">
        <v>101</v>
      </c>
      <c r="U2901" s="40" t="s">
        <v>90</v>
      </c>
      <c r="V2901" s="40" t="s">
        <v>91</v>
      </c>
      <c r="W2901" s="40" t="s">
        <v>92</v>
      </c>
      <c r="X2901" s="40" t="s">
        <v>93</v>
      </c>
      <c r="Y2901" s="40" t="s">
        <v>94</v>
      </c>
      <c r="Z2901" s="40">
        <v>758</v>
      </c>
      <c r="AA2901" s="40">
        <v>1083.94</v>
      </c>
    </row>
    <row r="2902" spans="17:27" ht="18" customHeight="1" x14ac:dyDescent="0.25">
      <c r="Q2902" s="40" t="s">
        <v>97</v>
      </c>
      <c r="R2902" s="40">
        <v>2024</v>
      </c>
      <c r="S2902" s="40" t="s">
        <v>1</v>
      </c>
      <c r="T2902" s="40" t="s">
        <v>101</v>
      </c>
      <c r="U2902" s="40" t="s">
        <v>90</v>
      </c>
      <c r="V2902" s="40" t="s">
        <v>91</v>
      </c>
      <c r="W2902" s="40" t="s">
        <v>92</v>
      </c>
      <c r="X2902" s="40" t="s">
        <v>93</v>
      </c>
      <c r="Y2902" s="40" t="s">
        <v>94</v>
      </c>
      <c r="Z2902" s="40">
        <v>844</v>
      </c>
      <c r="AA2902" s="40">
        <v>1206.92</v>
      </c>
    </row>
    <row r="2903" spans="17:27" ht="18" customHeight="1" x14ac:dyDescent="0.25">
      <c r="Q2903" s="40" t="s">
        <v>88</v>
      </c>
      <c r="R2903" s="40">
        <v>2024</v>
      </c>
      <c r="S2903" s="40" t="s">
        <v>1</v>
      </c>
      <c r="T2903" s="40" t="s">
        <v>101</v>
      </c>
      <c r="U2903" s="40" t="s">
        <v>90</v>
      </c>
      <c r="V2903" s="40" t="s">
        <v>91</v>
      </c>
      <c r="W2903" s="40" t="s">
        <v>92</v>
      </c>
      <c r="X2903" s="40" t="s">
        <v>93</v>
      </c>
      <c r="Y2903" s="40" t="s">
        <v>94</v>
      </c>
      <c r="Z2903" s="40">
        <v>155</v>
      </c>
      <c r="AA2903" s="40">
        <v>221.65</v>
      </c>
    </row>
    <row r="2904" spans="17:27" ht="18" customHeight="1" x14ac:dyDescent="0.25">
      <c r="Q2904" s="40" t="s">
        <v>97</v>
      </c>
      <c r="R2904" s="40">
        <v>2024</v>
      </c>
      <c r="S2904" s="40" t="s">
        <v>1</v>
      </c>
      <c r="T2904" s="40" t="s">
        <v>101</v>
      </c>
      <c r="U2904" s="40" t="s">
        <v>90</v>
      </c>
      <c r="V2904" s="40" t="s">
        <v>91</v>
      </c>
      <c r="W2904" s="40" t="s">
        <v>92</v>
      </c>
      <c r="X2904" s="40" t="s">
        <v>93</v>
      </c>
      <c r="Y2904" s="40" t="s">
        <v>94</v>
      </c>
      <c r="Z2904" s="40">
        <v>131</v>
      </c>
      <c r="AA2904" s="40">
        <v>187.32999999999998</v>
      </c>
    </row>
    <row r="2905" spans="17:27" ht="18" customHeight="1" x14ac:dyDescent="0.25">
      <c r="Q2905" s="40" t="s">
        <v>88</v>
      </c>
      <c r="R2905" s="40">
        <v>2024</v>
      </c>
      <c r="S2905" s="40" t="s">
        <v>0</v>
      </c>
      <c r="T2905" s="40" t="s">
        <v>101</v>
      </c>
      <c r="U2905" s="40" t="s">
        <v>90</v>
      </c>
      <c r="V2905" s="40" t="s">
        <v>91</v>
      </c>
      <c r="W2905" s="40" t="s">
        <v>92</v>
      </c>
      <c r="X2905" s="40" t="s">
        <v>93</v>
      </c>
      <c r="Y2905" s="40" t="s">
        <v>94</v>
      </c>
      <c r="Z2905" s="40">
        <v>164</v>
      </c>
      <c r="AA2905" s="40">
        <v>234.51999999999998</v>
      </c>
    </row>
    <row r="2906" spans="17:27" ht="18" customHeight="1" x14ac:dyDescent="0.25">
      <c r="Q2906" s="40" t="s">
        <v>98</v>
      </c>
      <c r="R2906" s="40">
        <v>2024</v>
      </c>
      <c r="S2906" s="40" t="s">
        <v>0</v>
      </c>
      <c r="T2906" s="40" t="s">
        <v>101</v>
      </c>
      <c r="U2906" s="40" t="s">
        <v>90</v>
      </c>
      <c r="V2906" s="40" t="s">
        <v>91</v>
      </c>
      <c r="W2906" s="40" t="s">
        <v>92</v>
      </c>
      <c r="X2906" s="40" t="s">
        <v>93</v>
      </c>
      <c r="Y2906" s="40" t="s">
        <v>94</v>
      </c>
      <c r="Z2906" s="40">
        <v>134</v>
      </c>
      <c r="AA2906" s="40">
        <v>191.62</v>
      </c>
    </row>
    <row r="2907" spans="17:27" ht="18" customHeight="1" x14ac:dyDescent="0.25">
      <c r="Q2907" s="40" t="s">
        <v>95</v>
      </c>
      <c r="R2907" s="40">
        <v>2024</v>
      </c>
      <c r="S2907" s="40" t="s">
        <v>0</v>
      </c>
      <c r="T2907" s="40" t="s">
        <v>101</v>
      </c>
      <c r="U2907" s="40" t="s">
        <v>90</v>
      </c>
      <c r="V2907" s="40" t="s">
        <v>91</v>
      </c>
      <c r="W2907" s="40" t="s">
        <v>92</v>
      </c>
      <c r="X2907" s="40" t="s">
        <v>93</v>
      </c>
      <c r="Y2907" s="40" t="s">
        <v>94</v>
      </c>
      <c r="Z2907" s="40">
        <v>136</v>
      </c>
      <c r="AA2907" s="40">
        <v>526.24</v>
      </c>
    </row>
    <row r="2908" spans="17:27" ht="18" customHeight="1" x14ac:dyDescent="0.25">
      <c r="Q2908" s="40" t="s">
        <v>95</v>
      </c>
      <c r="R2908" s="40">
        <v>2024</v>
      </c>
      <c r="S2908" s="40" t="s">
        <v>0</v>
      </c>
      <c r="T2908" s="40" t="s">
        <v>101</v>
      </c>
      <c r="U2908" s="40" t="s">
        <v>90</v>
      </c>
      <c r="V2908" s="40" t="s">
        <v>91</v>
      </c>
      <c r="W2908" s="40" t="s">
        <v>92</v>
      </c>
      <c r="X2908" s="40" t="s">
        <v>93</v>
      </c>
      <c r="Y2908" s="40" t="s">
        <v>94</v>
      </c>
      <c r="Z2908" s="40">
        <v>976</v>
      </c>
      <c r="AA2908" s="40">
        <v>1395.68</v>
      </c>
    </row>
    <row r="2909" spans="17:27" ht="18" customHeight="1" x14ac:dyDescent="0.25">
      <c r="Q2909" s="40" t="s">
        <v>95</v>
      </c>
      <c r="R2909" s="40">
        <v>2024</v>
      </c>
      <c r="S2909" s="40" t="s">
        <v>0</v>
      </c>
      <c r="T2909" s="40" t="s">
        <v>101</v>
      </c>
      <c r="U2909" s="40" t="s">
        <v>90</v>
      </c>
      <c r="V2909" s="40" t="s">
        <v>91</v>
      </c>
      <c r="W2909" s="40" t="s">
        <v>92</v>
      </c>
      <c r="X2909" s="40" t="s">
        <v>93</v>
      </c>
      <c r="Y2909" s="40" t="s">
        <v>94</v>
      </c>
      <c r="Z2909" s="40">
        <v>138</v>
      </c>
      <c r="AA2909" s="40">
        <v>197.34</v>
      </c>
    </row>
    <row r="2910" spans="17:27" ht="18" customHeight="1" x14ac:dyDescent="0.25">
      <c r="Q2910" s="40" t="s">
        <v>95</v>
      </c>
      <c r="R2910" s="40">
        <v>2024</v>
      </c>
      <c r="S2910" s="40" t="s">
        <v>0</v>
      </c>
      <c r="T2910" s="40" t="s">
        <v>101</v>
      </c>
      <c r="U2910" s="40" t="s">
        <v>90</v>
      </c>
      <c r="V2910" s="40" t="s">
        <v>91</v>
      </c>
      <c r="W2910" s="40" t="s">
        <v>92</v>
      </c>
      <c r="X2910" s="40" t="s">
        <v>93</v>
      </c>
      <c r="Y2910" s="40" t="s">
        <v>94</v>
      </c>
      <c r="Z2910" s="40">
        <v>165</v>
      </c>
      <c r="AA2910" s="40">
        <v>235.95</v>
      </c>
    </row>
    <row r="2911" spans="17:27" ht="18" customHeight="1" x14ac:dyDescent="0.25">
      <c r="Q2911" s="40" t="s">
        <v>95</v>
      </c>
      <c r="R2911" s="40">
        <v>2024</v>
      </c>
      <c r="S2911" s="40" t="s">
        <v>0</v>
      </c>
      <c r="T2911" s="40" t="s">
        <v>101</v>
      </c>
      <c r="U2911" s="40" t="s">
        <v>90</v>
      </c>
      <c r="V2911" s="40" t="s">
        <v>91</v>
      </c>
      <c r="W2911" s="40" t="s">
        <v>92</v>
      </c>
      <c r="X2911" s="40" t="s">
        <v>93</v>
      </c>
      <c r="Y2911" s="40" t="s">
        <v>94</v>
      </c>
      <c r="Z2911" s="40">
        <v>135</v>
      </c>
      <c r="AA2911" s="40">
        <v>193.05</v>
      </c>
    </row>
    <row r="2912" spans="17:27" ht="18" customHeight="1" x14ac:dyDescent="0.25">
      <c r="Q2912" s="40" t="s">
        <v>95</v>
      </c>
      <c r="R2912" s="40">
        <v>2024</v>
      </c>
      <c r="S2912" s="40" t="s">
        <v>0</v>
      </c>
      <c r="T2912" s="40" t="s">
        <v>101</v>
      </c>
      <c r="U2912" s="40" t="s">
        <v>90</v>
      </c>
      <c r="V2912" s="40" t="s">
        <v>91</v>
      </c>
      <c r="W2912" s="40" t="s">
        <v>92</v>
      </c>
      <c r="X2912" s="40" t="s">
        <v>93</v>
      </c>
      <c r="Y2912" s="40" t="s">
        <v>94</v>
      </c>
      <c r="Z2912" s="40">
        <v>757</v>
      </c>
      <c r="AA2912" s="40">
        <v>1082.51</v>
      </c>
    </row>
    <row r="2913" spans="17:27" ht="18" customHeight="1" x14ac:dyDescent="0.25">
      <c r="Q2913" s="40" t="s">
        <v>98</v>
      </c>
      <c r="R2913" s="40">
        <v>2024</v>
      </c>
      <c r="S2913" s="40" t="s">
        <v>0</v>
      </c>
      <c r="T2913" s="40" t="s">
        <v>101</v>
      </c>
      <c r="U2913" s="40" t="s">
        <v>90</v>
      </c>
      <c r="V2913" s="40" t="s">
        <v>91</v>
      </c>
      <c r="W2913" s="40" t="s">
        <v>92</v>
      </c>
      <c r="X2913" s="40" t="s">
        <v>93</v>
      </c>
      <c r="Y2913" s="40" t="s">
        <v>94</v>
      </c>
      <c r="Z2913" s="40">
        <v>161</v>
      </c>
      <c r="AA2913" s="40">
        <v>230.23000000000002</v>
      </c>
    </row>
    <row r="2914" spans="17:27" ht="18" customHeight="1" x14ac:dyDescent="0.25">
      <c r="Q2914" s="40" t="s">
        <v>88</v>
      </c>
      <c r="R2914" s="40">
        <v>2024</v>
      </c>
      <c r="S2914" s="40" t="s">
        <v>0</v>
      </c>
      <c r="T2914" s="40" t="s">
        <v>101</v>
      </c>
      <c r="U2914" s="40" t="s">
        <v>90</v>
      </c>
      <c r="V2914" s="40" t="s">
        <v>91</v>
      </c>
      <c r="W2914" s="40" t="s">
        <v>92</v>
      </c>
      <c r="X2914" s="40" t="s">
        <v>93</v>
      </c>
      <c r="Y2914" s="40" t="s">
        <v>94</v>
      </c>
      <c r="Z2914" s="40">
        <v>137</v>
      </c>
      <c r="AA2914" s="40">
        <v>195.91</v>
      </c>
    </row>
    <row r="2915" spans="17:27" ht="18" customHeight="1" x14ac:dyDescent="0.25">
      <c r="Q2915" s="40" t="s">
        <v>95</v>
      </c>
      <c r="R2915" s="40">
        <v>2024</v>
      </c>
      <c r="S2915" s="40" t="s">
        <v>6</v>
      </c>
      <c r="T2915" s="40" t="s">
        <v>101</v>
      </c>
      <c r="U2915" s="40" t="s">
        <v>90</v>
      </c>
      <c r="V2915" s="40" t="s">
        <v>91</v>
      </c>
      <c r="W2915" s="40" t="s">
        <v>92</v>
      </c>
      <c r="X2915" s="40" t="s">
        <v>93</v>
      </c>
      <c r="Y2915" s="40" t="s">
        <v>94</v>
      </c>
      <c r="Z2915" s="40">
        <v>350</v>
      </c>
      <c r="AA2915" s="40">
        <v>500.5</v>
      </c>
    </row>
    <row r="2916" spans="17:27" ht="18" customHeight="1" x14ac:dyDescent="0.25">
      <c r="Q2916" s="40" t="s">
        <v>88</v>
      </c>
      <c r="R2916" s="40">
        <v>2024</v>
      </c>
      <c r="S2916" s="40" t="s">
        <v>6</v>
      </c>
      <c r="T2916" s="40" t="s">
        <v>101</v>
      </c>
      <c r="U2916" s="40" t="s">
        <v>90</v>
      </c>
      <c r="V2916" s="40" t="s">
        <v>91</v>
      </c>
      <c r="W2916" s="40" t="s">
        <v>92</v>
      </c>
      <c r="X2916" s="40" t="s">
        <v>93</v>
      </c>
      <c r="Y2916" s="40" t="s">
        <v>94</v>
      </c>
      <c r="Z2916" s="40">
        <v>130</v>
      </c>
      <c r="AA2916" s="40">
        <v>526.24</v>
      </c>
    </row>
    <row r="2917" spans="17:27" ht="18" customHeight="1" x14ac:dyDescent="0.25">
      <c r="Q2917" s="40" t="s">
        <v>95</v>
      </c>
      <c r="R2917" s="40">
        <v>2024</v>
      </c>
      <c r="S2917" s="40" t="s">
        <v>6</v>
      </c>
      <c r="T2917" s="40" t="s">
        <v>101</v>
      </c>
      <c r="U2917" s="40" t="s">
        <v>90</v>
      </c>
      <c r="V2917" s="40" t="s">
        <v>91</v>
      </c>
      <c r="W2917" s="40" t="s">
        <v>92</v>
      </c>
      <c r="X2917" s="40" t="s">
        <v>93</v>
      </c>
      <c r="Y2917" s="40" t="s">
        <v>94</v>
      </c>
      <c r="Z2917" s="40">
        <v>352</v>
      </c>
      <c r="AA2917" s="40">
        <v>526.24</v>
      </c>
    </row>
    <row r="2918" spans="17:27" ht="18" customHeight="1" x14ac:dyDescent="0.25">
      <c r="Q2918" s="40" t="s">
        <v>97</v>
      </c>
      <c r="R2918" s="40">
        <v>2024</v>
      </c>
      <c r="S2918" s="40" t="s">
        <v>6</v>
      </c>
      <c r="T2918" s="40" t="s">
        <v>101</v>
      </c>
      <c r="U2918" s="40" t="s">
        <v>90</v>
      </c>
      <c r="V2918" s="40" t="s">
        <v>91</v>
      </c>
      <c r="W2918" s="40" t="s">
        <v>92</v>
      </c>
      <c r="X2918" s="40" t="s">
        <v>93</v>
      </c>
      <c r="Y2918" s="40" t="s">
        <v>94</v>
      </c>
      <c r="Z2918" s="40">
        <v>981</v>
      </c>
      <c r="AA2918" s="40">
        <v>1402.83</v>
      </c>
    </row>
    <row r="2919" spans="17:27" ht="18" customHeight="1" x14ac:dyDescent="0.25">
      <c r="Q2919" s="40" t="s">
        <v>95</v>
      </c>
      <c r="R2919" s="40">
        <v>2024</v>
      </c>
      <c r="S2919" s="40" t="s">
        <v>6</v>
      </c>
      <c r="T2919" s="40" t="s">
        <v>101</v>
      </c>
      <c r="U2919" s="40" t="s">
        <v>90</v>
      </c>
      <c r="V2919" s="40" t="s">
        <v>91</v>
      </c>
      <c r="W2919" s="40" t="s">
        <v>92</v>
      </c>
      <c r="X2919" s="40" t="s">
        <v>93</v>
      </c>
      <c r="Y2919" s="40" t="s">
        <v>94</v>
      </c>
      <c r="Z2919" s="40">
        <v>348</v>
      </c>
      <c r="AA2919" s="40">
        <v>497.64</v>
      </c>
    </row>
    <row r="2920" spans="17:27" ht="18" customHeight="1" x14ac:dyDescent="0.25">
      <c r="Q2920" s="40" t="s">
        <v>95</v>
      </c>
      <c r="R2920" s="40">
        <v>2024</v>
      </c>
      <c r="S2920" s="40" t="s">
        <v>6</v>
      </c>
      <c r="T2920" s="40" t="s">
        <v>101</v>
      </c>
      <c r="U2920" s="40" t="s">
        <v>90</v>
      </c>
      <c r="V2920" s="40" t="s">
        <v>91</v>
      </c>
      <c r="W2920" s="40" t="s">
        <v>92</v>
      </c>
      <c r="X2920" s="40" t="s">
        <v>93</v>
      </c>
      <c r="Y2920" s="40" t="s">
        <v>94</v>
      </c>
      <c r="Z2920" s="40">
        <v>129</v>
      </c>
      <c r="AA2920" s="40">
        <v>184.47</v>
      </c>
    </row>
    <row r="2921" spans="17:27" ht="18" customHeight="1" x14ac:dyDescent="0.25">
      <c r="Q2921" s="40" t="s">
        <v>97</v>
      </c>
      <c r="R2921" s="40">
        <v>2024</v>
      </c>
      <c r="S2921" s="40" t="s">
        <v>6</v>
      </c>
      <c r="T2921" s="40" t="s">
        <v>101</v>
      </c>
      <c r="U2921" s="40" t="s">
        <v>90</v>
      </c>
      <c r="V2921" s="40" t="s">
        <v>91</v>
      </c>
      <c r="W2921" s="40" t="s">
        <v>92</v>
      </c>
      <c r="X2921" s="40" t="s">
        <v>93</v>
      </c>
      <c r="Y2921" s="40" t="s">
        <v>94</v>
      </c>
      <c r="Z2921" s="40">
        <v>351</v>
      </c>
      <c r="AA2921" s="40">
        <v>501.93</v>
      </c>
    </row>
    <row r="2922" spans="17:27" ht="18" customHeight="1" x14ac:dyDescent="0.25">
      <c r="Q2922" s="40" t="s">
        <v>95</v>
      </c>
      <c r="R2922" s="40">
        <v>2024</v>
      </c>
      <c r="S2922" s="40" t="s">
        <v>6</v>
      </c>
      <c r="T2922" s="40" t="s">
        <v>101</v>
      </c>
      <c r="U2922" s="40" t="s">
        <v>90</v>
      </c>
      <c r="V2922" s="40" t="s">
        <v>91</v>
      </c>
      <c r="W2922" s="40" t="s">
        <v>92</v>
      </c>
      <c r="X2922" s="40" t="s">
        <v>93</v>
      </c>
      <c r="Y2922" s="40" t="s">
        <v>94</v>
      </c>
      <c r="Z2922" s="40">
        <v>762</v>
      </c>
      <c r="AA2922" s="40">
        <v>1089.6599999999999</v>
      </c>
    </row>
    <row r="2923" spans="17:27" ht="18" customHeight="1" x14ac:dyDescent="0.25">
      <c r="Q2923" s="40" t="s">
        <v>88</v>
      </c>
      <c r="R2923" s="40">
        <v>2024</v>
      </c>
      <c r="S2923" s="40" t="s">
        <v>6</v>
      </c>
      <c r="T2923" s="40" t="s">
        <v>101</v>
      </c>
      <c r="U2923" s="40" t="s">
        <v>90</v>
      </c>
      <c r="V2923" s="40" t="s">
        <v>91</v>
      </c>
      <c r="W2923" s="40" t="s">
        <v>92</v>
      </c>
      <c r="X2923" s="40" t="s">
        <v>93</v>
      </c>
      <c r="Y2923" s="40" t="s">
        <v>94</v>
      </c>
      <c r="Z2923" s="40">
        <v>849</v>
      </c>
      <c r="AA2923" s="40">
        <v>1214.07</v>
      </c>
    </row>
    <row r="2924" spans="17:27" ht="18" customHeight="1" x14ac:dyDescent="0.25">
      <c r="Q2924" s="40" t="s">
        <v>95</v>
      </c>
      <c r="R2924" s="40">
        <v>2024</v>
      </c>
      <c r="S2924" s="40" t="s">
        <v>6</v>
      </c>
      <c r="T2924" s="40" t="s">
        <v>101</v>
      </c>
      <c r="U2924" s="40" t="s">
        <v>90</v>
      </c>
      <c r="V2924" s="40" t="s">
        <v>91</v>
      </c>
      <c r="W2924" s="40" t="s">
        <v>92</v>
      </c>
      <c r="X2924" s="40" t="s">
        <v>93</v>
      </c>
      <c r="Y2924" s="40" t="s">
        <v>94</v>
      </c>
      <c r="Z2924" s="40">
        <v>131</v>
      </c>
      <c r="AA2924" s="40">
        <v>187.32999999999998</v>
      </c>
    </row>
    <row r="2925" spans="17:27" ht="18" customHeight="1" x14ac:dyDescent="0.25">
      <c r="Q2925" s="40" t="s">
        <v>97</v>
      </c>
      <c r="R2925" s="40">
        <v>2024</v>
      </c>
      <c r="S2925" s="40" t="s">
        <v>5</v>
      </c>
      <c r="T2925" s="40" t="s">
        <v>101</v>
      </c>
      <c r="U2925" s="40" t="s">
        <v>90</v>
      </c>
      <c r="V2925" s="40" t="s">
        <v>91</v>
      </c>
      <c r="W2925" s="40" t="s">
        <v>92</v>
      </c>
      <c r="X2925" s="40" t="s">
        <v>93</v>
      </c>
      <c r="Y2925" s="40" t="s">
        <v>94</v>
      </c>
      <c r="Z2925" s="40">
        <v>134</v>
      </c>
      <c r="AA2925" s="40">
        <v>191.62</v>
      </c>
    </row>
    <row r="2926" spans="17:27" ht="18" customHeight="1" x14ac:dyDescent="0.25">
      <c r="Q2926" s="40" t="s">
        <v>97</v>
      </c>
      <c r="R2926" s="40">
        <v>2024</v>
      </c>
      <c r="S2926" s="40" t="s">
        <v>5</v>
      </c>
      <c r="T2926" s="40" t="s">
        <v>101</v>
      </c>
      <c r="U2926" s="40" t="s">
        <v>90</v>
      </c>
      <c r="V2926" s="40" t="s">
        <v>91</v>
      </c>
      <c r="W2926" s="40" t="s">
        <v>92</v>
      </c>
      <c r="X2926" s="40" t="s">
        <v>93</v>
      </c>
      <c r="Y2926" s="40" t="s">
        <v>94</v>
      </c>
      <c r="Z2926" s="40">
        <v>356</v>
      </c>
      <c r="AA2926" s="40">
        <v>509.08</v>
      </c>
    </row>
    <row r="2927" spans="17:27" ht="18" customHeight="1" x14ac:dyDescent="0.25">
      <c r="Q2927" s="40" t="s">
        <v>97</v>
      </c>
      <c r="R2927" s="40">
        <v>2024</v>
      </c>
      <c r="S2927" s="40" t="s">
        <v>5</v>
      </c>
      <c r="T2927" s="40" t="s">
        <v>101</v>
      </c>
      <c r="U2927" s="40" t="s">
        <v>90</v>
      </c>
      <c r="V2927" s="40" t="s">
        <v>91</v>
      </c>
      <c r="W2927" s="40" t="s">
        <v>92</v>
      </c>
      <c r="X2927" s="40" t="s">
        <v>93</v>
      </c>
      <c r="Y2927" s="40" t="s">
        <v>94</v>
      </c>
      <c r="Z2927" s="40">
        <v>136</v>
      </c>
      <c r="AA2927" s="40">
        <v>526.24</v>
      </c>
    </row>
    <row r="2928" spans="17:27" ht="18" customHeight="1" x14ac:dyDescent="0.25">
      <c r="Q2928" s="40" t="s">
        <v>97</v>
      </c>
      <c r="R2928" s="40">
        <v>2024</v>
      </c>
      <c r="S2928" s="40" t="s">
        <v>5</v>
      </c>
      <c r="T2928" s="40" t="s">
        <v>101</v>
      </c>
      <c r="U2928" s="40" t="s">
        <v>90</v>
      </c>
      <c r="V2928" s="40" t="s">
        <v>91</v>
      </c>
      <c r="W2928" s="40" t="s">
        <v>92</v>
      </c>
      <c r="X2928" s="40" t="s">
        <v>93</v>
      </c>
      <c r="Y2928" s="40" t="s">
        <v>94</v>
      </c>
      <c r="Z2928" s="40">
        <v>980</v>
      </c>
      <c r="AA2928" s="40">
        <v>1401.4</v>
      </c>
    </row>
    <row r="2929" spans="17:27" ht="18" customHeight="1" x14ac:dyDescent="0.25">
      <c r="Q2929" s="40" t="s">
        <v>95</v>
      </c>
      <c r="R2929" s="40">
        <v>2024</v>
      </c>
      <c r="S2929" s="40" t="s">
        <v>5</v>
      </c>
      <c r="T2929" s="40" t="s">
        <v>101</v>
      </c>
      <c r="U2929" s="40" t="s">
        <v>90</v>
      </c>
      <c r="V2929" s="40" t="s">
        <v>91</v>
      </c>
      <c r="W2929" s="40" t="s">
        <v>92</v>
      </c>
      <c r="X2929" s="40" t="s">
        <v>93</v>
      </c>
      <c r="Y2929" s="40" t="s">
        <v>94</v>
      </c>
      <c r="Z2929" s="40">
        <v>354</v>
      </c>
      <c r="AA2929" s="40">
        <v>506.22</v>
      </c>
    </row>
    <row r="2930" spans="17:27" ht="18" customHeight="1" x14ac:dyDescent="0.25">
      <c r="Q2930" s="40" t="s">
        <v>95</v>
      </c>
      <c r="R2930" s="40">
        <v>2024</v>
      </c>
      <c r="S2930" s="40" t="s">
        <v>5</v>
      </c>
      <c r="T2930" s="40" t="s">
        <v>101</v>
      </c>
      <c r="U2930" s="40" t="s">
        <v>90</v>
      </c>
      <c r="V2930" s="40" t="s">
        <v>91</v>
      </c>
      <c r="W2930" s="40" t="s">
        <v>92</v>
      </c>
      <c r="X2930" s="40" t="s">
        <v>93</v>
      </c>
      <c r="Y2930" s="40" t="s">
        <v>94</v>
      </c>
      <c r="Z2930" s="40">
        <v>135</v>
      </c>
      <c r="AA2930" s="40">
        <v>193.05</v>
      </c>
    </row>
    <row r="2931" spans="17:27" ht="18" customHeight="1" x14ac:dyDescent="0.25">
      <c r="Q2931" s="40" t="s">
        <v>97</v>
      </c>
      <c r="R2931" s="40">
        <v>2024</v>
      </c>
      <c r="S2931" s="40" t="s">
        <v>5</v>
      </c>
      <c r="T2931" s="40" t="s">
        <v>101</v>
      </c>
      <c r="U2931" s="40" t="s">
        <v>90</v>
      </c>
      <c r="V2931" s="40" t="s">
        <v>91</v>
      </c>
      <c r="W2931" s="40" t="s">
        <v>92</v>
      </c>
      <c r="X2931" s="40" t="s">
        <v>93</v>
      </c>
      <c r="Y2931" s="40" t="s">
        <v>94</v>
      </c>
      <c r="Z2931" s="40">
        <v>357</v>
      </c>
      <c r="AA2931" s="40">
        <v>510.51</v>
      </c>
    </row>
    <row r="2932" spans="17:27" ht="18" customHeight="1" x14ac:dyDescent="0.25">
      <c r="Q2932" s="40" t="s">
        <v>97</v>
      </c>
      <c r="R2932" s="40">
        <v>2024</v>
      </c>
      <c r="S2932" s="40" t="s">
        <v>5</v>
      </c>
      <c r="T2932" s="40" t="s">
        <v>101</v>
      </c>
      <c r="U2932" s="40" t="s">
        <v>90</v>
      </c>
      <c r="V2932" s="40" t="s">
        <v>91</v>
      </c>
      <c r="W2932" s="40" t="s">
        <v>92</v>
      </c>
      <c r="X2932" s="40" t="s">
        <v>93</v>
      </c>
      <c r="Y2932" s="40" t="s">
        <v>94</v>
      </c>
      <c r="Z2932" s="40">
        <v>848</v>
      </c>
      <c r="AA2932" s="40">
        <v>1212.6399999999999</v>
      </c>
    </row>
    <row r="2933" spans="17:27" ht="18" customHeight="1" x14ac:dyDescent="0.25">
      <c r="Q2933" s="40" t="s">
        <v>97</v>
      </c>
      <c r="R2933" s="40">
        <v>2024</v>
      </c>
      <c r="S2933" s="40" t="s">
        <v>5</v>
      </c>
      <c r="T2933" s="40" t="s">
        <v>101</v>
      </c>
      <c r="U2933" s="40" t="s">
        <v>90</v>
      </c>
      <c r="V2933" s="40" t="s">
        <v>91</v>
      </c>
      <c r="W2933" s="40" t="s">
        <v>92</v>
      </c>
      <c r="X2933" s="40" t="s">
        <v>93</v>
      </c>
      <c r="Y2933" s="40" t="s">
        <v>94</v>
      </c>
      <c r="Z2933" s="40">
        <v>137</v>
      </c>
      <c r="AA2933" s="40">
        <v>195.91</v>
      </c>
    </row>
    <row r="2934" spans="17:27" ht="18" customHeight="1" x14ac:dyDescent="0.25">
      <c r="Q2934" s="40" t="s">
        <v>97</v>
      </c>
      <c r="R2934" s="40">
        <v>2024</v>
      </c>
      <c r="S2934" s="40" t="s">
        <v>5</v>
      </c>
      <c r="T2934" s="40" t="s">
        <v>101</v>
      </c>
      <c r="U2934" s="40" t="s">
        <v>90</v>
      </c>
      <c r="V2934" s="40" t="s">
        <v>91</v>
      </c>
      <c r="W2934" s="40" t="s">
        <v>92</v>
      </c>
      <c r="X2934" s="40" t="s">
        <v>93</v>
      </c>
      <c r="Y2934" s="40" t="s">
        <v>94</v>
      </c>
      <c r="Z2934" s="40">
        <v>353</v>
      </c>
      <c r="AA2934" s="40">
        <v>504.78999999999996</v>
      </c>
    </row>
    <row r="2935" spans="17:27" ht="18" customHeight="1" x14ac:dyDescent="0.25">
      <c r="Q2935" s="40" t="s">
        <v>95</v>
      </c>
      <c r="R2935" s="40">
        <v>2024</v>
      </c>
      <c r="S2935" s="40" t="s">
        <v>2</v>
      </c>
      <c r="T2935" s="40" t="s">
        <v>101</v>
      </c>
      <c r="U2935" s="40" t="s">
        <v>90</v>
      </c>
      <c r="V2935" s="40" t="s">
        <v>91</v>
      </c>
      <c r="W2935" s="40" t="s">
        <v>92</v>
      </c>
      <c r="X2935" s="40" t="s">
        <v>93</v>
      </c>
      <c r="Y2935" s="40" t="s">
        <v>94</v>
      </c>
      <c r="Z2935" s="40">
        <v>152</v>
      </c>
      <c r="AA2935" s="40">
        <v>217.36</v>
      </c>
    </row>
    <row r="2936" spans="17:27" ht="18" customHeight="1" x14ac:dyDescent="0.25">
      <c r="Q2936" s="40" t="s">
        <v>95</v>
      </c>
      <c r="R2936" s="40">
        <v>2024</v>
      </c>
      <c r="S2936" s="40" t="s">
        <v>2</v>
      </c>
      <c r="T2936" s="40" t="s">
        <v>101</v>
      </c>
      <c r="U2936" s="40" t="s">
        <v>90</v>
      </c>
      <c r="V2936" s="40" t="s">
        <v>91</v>
      </c>
      <c r="W2936" s="40" t="s">
        <v>92</v>
      </c>
      <c r="X2936" s="40" t="s">
        <v>93</v>
      </c>
      <c r="Y2936" s="40" t="s">
        <v>94</v>
      </c>
      <c r="Z2936" s="40">
        <v>154</v>
      </c>
      <c r="AA2936" s="40">
        <v>526.24</v>
      </c>
    </row>
    <row r="2937" spans="17:27" ht="18" customHeight="1" x14ac:dyDescent="0.25">
      <c r="Q2937" s="40" t="s">
        <v>95</v>
      </c>
      <c r="R2937" s="40">
        <v>2024</v>
      </c>
      <c r="S2937" s="40" t="s">
        <v>2</v>
      </c>
      <c r="T2937" s="40" t="s">
        <v>101</v>
      </c>
      <c r="U2937" s="40" t="s">
        <v>90</v>
      </c>
      <c r="V2937" s="40" t="s">
        <v>91</v>
      </c>
      <c r="W2937" s="40" t="s">
        <v>92</v>
      </c>
      <c r="X2937" s="40" t="s">
        <v>93</v>
      </c>
      <c r="Y2937" s="40" t="s">
        <v>94</v>
      </c>
      <c r="Z2937" s="40">
        <v>370</v>
      </c>
      <c r="AA2937" s="40">
        <v>526.24</v>
      </c>
    </row>
    <row r="2938" spans="17:27" ht="18" customHeight="1" x14ac:dyDescent="0.25">
      <c r="Q2938" s="40" t="s">
        <v>95</v>
      </c>
      <c r="R2938" s="40">
        <v>2024</v>
      </c>
      <c r="S2938" s="40" t="s">
        <v>2</v>
      </c>
      <c r="T2938" s="40" t="s">
        <v>101</v>
      </c>
      <c r="U2938" s="40" t="s">
        <v>90</v>
      </c>
      <c r="V2938" s="40" t="s">
        <v>91</v>
      </c>
      <c r="W2938" s="40" t="s">
        <v>92</v>
      </c>
      <c r="X2938" s="40" t="s">
        <v>93</v>
      </c>
      <c r="Y2938" s="40" t="s">
        <v>94</v>
      </c>
      <c r="Z2938" s="40">
        <v>978</v>
      </c>
      <c r="AA2938" s="40">
        <v>1398.54</v>
      </c>
    </row>
    <row r="2939" spans="17:27" ht="18" customHeight="1" x14ac:dyDescent="0.25">
      <c r="Q2939" s="40" t="s">
        <v>88</v>
      </c>
      <c r="R2939" s="40">
        <v>2024</v>
      </c>
      <c r="S2939" s="40" t="s">
        <v>2</v>
      </c>
      <c r="T2939" s="40" t="s">
        <v>101</v>
      </c>
      <c r="U2939" s="40" t="s">
        <v>90</v>
      </c>
      <c r="V2939" s="40" t="s">
        <v>91</v>
      </c>
      <c r="W2939" s="40" t="s">
        <v>92</v>
      </c>
      <c r="X2939" s="40" t="s">
        <v>93</v>
      </c>
      <c r="Y2939" s="40" t="s">
        <v>94</v>
      </c>
      <c r="Z2939" s="40">
        <v>372</v>
      </c>
      <c r="AA2939" s="40">
        <v>531.96</v>
      </c>
    </row>
    <row r="2940" spans="17:27" ht="18" customHeight="1" x14ac:dyDescent="0.25">
      <c r="Q2940" s="40" t="s">
        <v>88</v>
      </c>
      <c r="R2940" s="40">
        <v>2024</v>
      </c>
      <c r="S2940" s="40" t="s">
        <v>2</v>
      </c>
      <c r="T2940" s="40" t="s">
        <v>101</v>
      </c>
      <c r="U2940" s="40" t="s">
        <v>90</v>
      </c>
      <c r="V2940" s="40" t="s">
        <v>91</v>
      </c>
      <c r="W2940" s="40" t="s">
        <v>92</v>
      </c>
      <c r="X2940" s="40" t="s">
        <v>93</v>
      </c>
      <c r="Y2940" s="40" t="s">
        <v>94</v>
      </c>
      <c r="Z2940" s="40">
        <v>153</v>
      </c>
      <c r="AA2940" s="40">
        <v>218.79</v>
      </c>
    </row>
    <row r="2941" spans="17:27" ht="18" customHeight="1" x14ac:dyDescent="0.25">
      <c r="Q2941" s="40" t="s">
        <v>95</v>
      </c>
      <c r="R2941" s="40">
        <v>2024</v>
      </c>
      <c r="S2941" s="40" t="s">
        <v>2</v>
      </c>
      <c r="T2941" s="40" t="s">
        <v>101</v>
      </c>
      <c r="U2941" s="40" t="s">
        <v>90</v>
      </c>
      <c r="V2941" s="40" t="s">
        <v>91</v>
      </c>
      <c r="W2941" s="40" t="s">
        <v>92</v>
      </c>
      <c r="X2941" s="40" t="s">
        <v>93</v>
      </c>
      <c r="Y2941" s="40" t="s">
        <v>94</v>
      </c>
      <c r="Z2941" s="40">
        <v>369</v>
      </c>
      <c r="AA2941" s="40">
        <v>527.66999999999996</v>
      </c>
    </row>
    <row r="2942" spans="17:27" ht="18" customHeight="1" x14ac:dyDescent="0.25">
      <c r="Q2942" s="40" t="s">
        <v>95</v>
      </c>
      <c r="R2942" s="40">
        <v>2024</v>
      </c>
      <c r="S2942" s="40" t="s">
        <v>2</v>
      </c>
      <c r="T2942" s="40" t="s">
        <v>101</v>
      </c>
      <c r="U2942" s="40" t="s">
        <v>90</v>
      </c>
      <c r="V2942" s="40" t="s">
        <v>91</v>
      </c>
      <c r="W2942" s="40" t="s">
        <v>92</v>
      </c>
      <c r="X2942" s="40" t="s">
        <v>93</v>
      </c>
      <c r="Y2942" s="40" t="s">
        <v>94</v>
      </c>
      <c r="Z2942" s="40">
        <v>759</v>
      </c>
      <c r="AA2942" s="40">
        <v>1085.3699999999999</v>
      </c>
    </row>
    <row r="2943" spans="17:27" ht="18" customHeight="1" x14ac:dyDescent="0.25">
      <c r="Q2943" s="40" t="s">
        <v>95</v>
      </c>
      <c r="R2943" s="40">
        <v>2024</v>
      </c>
      <c r="S2943" s="40" t="s">
        <v>2</v>
      </c>
      <c r="T2943" s="40" t="s">
        <v>101</v>
      </c>
      <c r="U2943" s="40" t="s">
        <v>90</v>
      </c>
      <c r="V2943" s="40" t="s">
        <v>91</v>
      </c>
      <c r="W2943" s="40" t="s">
        <v>92</v>
      </c>
      <c r="X2943" s="40" t="s">
        <v>93</v>
      </c>
      <c r="Y2943" s="40" t="s">
        <v>94</v>
      </c>
      <c r="Z2943" s="40">
        <v>845</v>
      </c>
      <c r="AA2943" s="40">
        <v>1208.3499999999999</v>
      </c>
    </row>
    <row r="2944" spans="17:27" ht="18" customHeight="1" x14ac:dyDescent="0.25">
      <c r="Q2944" s="40" t="s">
        <v>95</v>
      </c>
      <c r="R2944" s="40">
        <v>2024</v>
      </c>
      <c r="S2944" s="40" t="s">
        <v>2</v>
      </c>
      <c r="T2944" s="40" t="s">
        <v>101</v>
      </c>
      <c r="U2944" s="40" t="s">
        <v>90</v>
      </c>
      <c r="V2944" s="40" t="s">
        <v>91</v>
      </c>
      <c r="W2944" s="40" t="s">
        <v>92</v>
      </c>
      <c r="X2944" s="40" t="s">
        <v>93</v>
      </c>
      <c r="Y2944" s="40" t="s">
        <v>94</v>
      </c>
      <c r="Z2944" s="40">
        <v>371</v>
      </c>
      <c r="AA2944" s="40">
        <v>530.53</v>
      </c>
    </row>
    <row r="2945" spans="17:27" ht="18" customHeight="1" x14ac:dyDescent="0.25">
      <c r="Q2945" s="40" t="s">
        <v>97</v>
      </c>
      <c r="R2945" s="40">
        <v>2024</v>
      </c>
      <c r="S2945" s="40" t="s">
        <v>4</v>
      </c>
      <c r="T2945" s="40" t="s">
        <v>101</v>
      </c>
      <c r="U2945" s="40" t="s">
        <v>90</v>
      </c>
      <c r="V2945" s="40" t="s">
        <v>91</v>
      </c>
      <c r="W2945" s="40" t="s">
        <v>92</v>
      </c>
      <c r="X2945" s="40" t="s">
        <v>93</v>
      </c>
      <c r="Y2945" s="40" t="s">
        <v>94</v>
      </c>
      <c r="Z2945" s="40">
        <v>140</v>
      </c>
      <c r="AA2945" s="40">
        <v>200.2</v>
      </c>
    </row>
    <row r="2946" spans="17:27" ht="18" customHeight="1" x14ac:dyDescent="0.25">
      <c r="Q2946" s="40" t="s">
        <v>88</v>
      </c>
      <c r="R2946" s="40">
        <v>2024</v>
      </c>
      <c r="S2946" s="40" t="s">
        <v>4</v>
      </c>
      <c r="T2946" s="40" t="s">
        <v>101</v>
      </c>
      <c r="U2946" s="40" t="s">
        <v>90</v>
      </c>
      <c r="V2946" s="40" t="s">
        <v>91</v>
      </c>
      <c r="W2946" s="40" t="s">
        <v>92</v>
      </c>
      <c r="X2946" s="40" t="s">
        <v>93</v>
      </c>
      <c r="Y2946" s="40" t="s">
        <v>94</v>
      </c>
      <c r="Z2946" s="40">
        <v>362</v>
      </c>
      <c r="AA2946" s="40">
        <v>517.66</v>
      </c>
    </row>
    <row r="2947" spans="17:27" ht="18" customHeight="1" x14ac:dyDescent="0.25">
      <c r="Q2947" s="40" t="s">
        <v>97</v>
      </c>
      <c r="R2947" s="40">
        <v>2024</v>
      </c>
      <c r="S2947" s="40" t="s">
        <v>4</v>
      </c>
      <c r="T2947" s="40" t="s">
        <v>101</v>
      </c>
      <c r="U2947" s="40" t="s">
        <v>90</v>
      </c>
      <c r="V2947" s="40" t="s">
        <v>91</v>
      </c>
      <c r="W2947" s="40" t="s">
        <v>92</v>
      </c>
      <c r="X2947" s="40" t="s">
        <v>93</v>
      </c>
      <c r="Y2947" s="40" t="s">
        <v>94</v>
      </c>
      <c r="Z2947" s="40">
        <v>142</v>
      </c>
      <c r="AA2947" s="40">
        <v>526.24</v>
      </c>
    </row>
    <row r="2948" spans="17:27" ht="18" customHeight="1" x14ac:dyDescent="0.25">
      <c r="Q2948" s="40" t="s">
        <v>88</v>
      </c>
      <c r="R2948" s="40">
        <v>2024</v>
      </c>
      <c r="S2948" s="40" t="s">
        <v>4</v>
      </c>
      <c r="T2948" s="40" t="s">
        <v>101</v>
      </c>
      <c r="U2948" s="40" t="s">
        <v>90</v>
      </c>
      <c r="V2948" s="40" t="s">
        <v>91</v>
      </c>
      <c r="W2948" s="40" t="s">
        <v>92</v>
      </c>
      <c r="X2948" s="40" t="s">
        <v>93</v>
      </c>
      <c r="Y2948" s="40" t="s">
        <v>94</v>
      </c>
      <c r="Z2948" s="40">
        <v>358</v>
      </c>
      <c r="AA2948" s="40">
        <v>526.24</v>
      </c>
    </row>
    <row r="2949" spans="17:27" ht="18" customHeight="1" x14ac:dyDescent="0.25">
      <c r="Q2949" s="40" t="s">
        <v>95</v>
      </c>
      <c r="R2949" s="40">
        <v>2024</v>
      </c>
      <c r="S2949" s="40" t="s">
        <v>4</v>
      </c>
      <c r="T2949" s="40" t="s">
        <v>101</v>
      </c>
      <c r="U2949" s="40" t="s">
        <v>90</v>
      </c>
      <c r="V2949" s="40" t="s">
        <v>91</v>
      </c>
      <c r="W2949" s="40" t="s">
        <v>92</v>
      </c>
      <c r="X2949" s="40" t="s">
        <v>93</v>
      </c>
      <c r="Y2949" s="40" t="s">
        <v>94</v>
      </c>
      <c r="Z2949" s="40">
        <v>979</v>
      </c>
      <c r="AA2949" s="40">
        <v>1399.97</v>
      </c>
    </row>
    <row r="2950" spans="17:27" ht="18" customHeight="1" x14ac:dyDescent="0.25">
      <c r="Q2950" s="40" t="s">
        <v>97</v>
      </c>
      <c r="R2950" s="40">
        <v>2024</v>
      </c>
      <c r="S2950" s="40" t="s">
        <v>4</v>
      </c>
      <c r="T2950" s="40" t="s">
        <v>101</v>
      </c>
      <c r="U2950" s="40" t="s">
        <v>90</v>
      </c>
      <c r="V2950" s="40" t="s">
        <v>91</v>
      </c>
      <c r="W2950" s="40" t="s">
        <v>92</v>
      </c>
      <c r="X2950" s="40" t="s">
        <v>93</v>
      </c>
      <c r="Y2950" s="40" t="s">
        <v>94</v>
      </c>
      <c r="Z2950" s="40">
        <v>360</v>
      </c>
      <c r="AA2950" s="40">
        <v>514.79999999999995</v>
      </c>
    </row>
    <row r="2951" spans="17:27" ht="18" customHeight="1" x14ac:dyDescent="0.25">
      <c r="Q2951" s="40" t="s">
        <v>97</v>
      </c>
      <c r="R2951" s="40">
        <v>2024</v>
      </c>
      <c r="S2951" s="40" t="s">
        <v>4</v>
      </c>
      <c r="T2951" s="40" t="s">
        <v>101</v>
      </c>
      <c r="U2951" s="40" t="s">
        <v>90</v>
      </c>
      <c r="V2951" s="40" t="s">
        <v>91</v>
      </c>
      <c r="W2951" s="40" t="s">
        <v>92</v>
      </c>
      <c r="X2951" s="40" t="s">
        <v>93</v>
      </c>
      <c r="Y2951" s="40" t="s">
        <v>94</v>
      </c>
      <c r="Z2951" s="40">
        <v>141</v>
      </c>
      <c r="AA2951" s="40">
        <v>201.63</v>
      </c>
    </row>
    <row r="2952" spans="17:27" ht="18" customHeight="1" x14ac:dyDescent="0.25">
      <c r="Q2952" s="40" t="s">
        <v>95</v>
      </c>
      <c r="R2952" s="40">
        <v>2024</v>
      </c>
      <c r="S2952" s="40" t="s">
        <v>4</v>
      </c>
      <c r="T2952" s="40" t="s">
        <v>101</v>
      </c>
      <c r="U2952" s="40" t="s">
        <v>90</v>
      </c>
      <c r="V2952" s="40" t="s">
        <v>91</v>
      </c>
      <c r="W2952" s="40" t="s">
        <v>92</v>
      </c>
      <c r="X2952" s="40" t="s">
        <v>93</v>
      </c>
      <c r="Y2952" s="40" t="s">
        <v>94</v>
      </c>
      <c r="Z2952" s="40">
        <v>363</v>
      </c>
      <c r="AA2952" s="40">
        <v>519.09</v>
      </c>
    </row>
    <row r="2953" spans="17:27" ht="18" customHeight="1" x14ac:dyDescent="0.25">
      <c r="Q2953" s="40" t="s">
        <v>88</v>
      </c>
      <c r="R2953" s="40">
        <v>2024</v>
      </c>
      <c r="S2953" s="40" t="s">
        <v>4</v>
      </c>
      <c r="T2953" s="40" t="s">
        <v>101</v>
      </c>
      <c r="U2953" s="40" t="s">
        <v>90</v>
      </c>
      <c r="V2953" s="40" t="s">
        <v>91</v>
      </c>
      <c r="W2953" s="40" t="s">
        <v>92</v>
      </c>
      <c r="X2953" s="40" t="s">
        <v>93</v>
      </c>
      <c r="Y2953" s="40" t="s">
        <v>94</v>
      </c>
      <c r="Z2953" s="40">
        <v>761</v>
      </c>
      <c r="AA2953" s="40">
        <v>1088.23</v>
      </c>
    </row>
    <row r="2954" spans="17:27" ht="18" customHeight="1" x14ac:dyDescent="0.25">
      <c r="Q2954" s="40" t="s">
        <v>97</v>
      </c>
      <c r="R2954" s="40">
        <v>2024</v>
      </c>
      <c r="S2954" s="40" t="s">
        <v>4</v>
      </c>
      <c r="T2954" s="40" t="s">
        <v>101</v>
      </c>
      <c r="U2954" s="40" t="s">
        <v>90</v>
      </c>
      <c r="V2954" s="40" t="s">
        <v>91</v>
      </c>
      <c r="W2954" s="40" t="s">
        <v>92</v>
      </c>
      <c r="X2954" s="40" t="s">
        <v>93</v>
      </c>
      <c r="Y2954" s="40" t="s">
        <v>94</v>
      </c>
      <c r="Z2954" s="40">
        <v>847</v>
      </c>
      <c r="AA2954" s="40">
        <v>1211.21</v>
      </c>
    </row>
    <row r="2955" spans="17:27" ht="18" customHeight="1" x14ac:dyDescent="0.25">
      <c r="Q2955" s="40" t="s">
        <v>88</v>
      </c>
      <c r="R2955" s="40">
        <v>2024</v>
      </c>
      <c r="S2955" s="40" t="s">
        <v>4</v>
      </c>
      <c r="T2955" s="40" t="s">
        <v>101</v>
      </c>
      <c r="U2955" s="40" t="s">
        <v>90</v>
      </c>
      <c r="V2955" s="40" t="s">
        <v>91</v>
      </c>
      <c r="W2955" s="40" t="s">
        <v>92</v>
      </c>
      <c r="X2955" s="40" t="s">
        <v>93</v>
      </c>
      <c r="Y2955" s="40" t="s">
        <v>94</v>
      </c>
      <c r="Z2955" s="40">
        <v>143</v>
      </c>
      <c r="AA2955" s="40">
        <v>204.49</v>
      </c>
    </row>
    <row r="2956" spans="17:27" ht="18" customHeight="1" x14ac:dyDescent="0.25">
      <c r="Q2956" s="40" t="s">
        <v>97</v>
      </c>
      <c r="R2956" s="40">
        <v>2024</v>
      </c>
      <c r="S2956" s="40" t="s">
        <v>4</v>
      </c>
      <c r="T2956" s="40" t="s">
        <v>101</v>
      </c>
      <c r="U2956" s="40" t="s">
        <v>90</v>
      </c>
      <c r="V2956" s="40" t="s">
        <v>91</v>
      </c>
      <c r="W2956" s="40" t="s">
        <v>92</v>
      </c>
      <c r="X2956" s="40" t="s">
        <v>93</v>
      </c>
      <c r="Y2956" s="40" t="s">
        <v>94</v>
      </c>
      <c r="Z2956" s="40">
        <v>359</v>
      </c>
      <c r="AA2956" s="40">
        <v>513.37</v>
      </c>
    </row>
    <row r="2957" spans="17:27" ht="18" customHeight="1" x14ac:dyDescent="0.25">
      <c r="Q2957" s="40" t="s">
        <v>88</v>
      </c>
      <c r="R2957" s="40">
        <v>2024</v>
      </c>
      <c r="S2957" s="40" t="s">
        <v>10</v>
      </c>
      <c r="T2957" s="40" t="s">
        <v>101</v>
      </c>
      <c r="U2957" s="40" t="s">
        <v>90</v>
      </c>
      <c r="V2957" s="40" t="s">
        <v>91</v>
      </c>
      <c r="W2957" s="40" t="s">
        <v>92</v>
      </c>
      <c r="X2957" s="40" t="s">
        <v>93</v>
      </c>
      <c r="Y2957" s="40" t="s">
        <v>94</v>
      </c>
      <c r="Z2957" s="40">
        <v>356</v>
      </c>
      <c r="AA2957" s="40">
        <v>509.08</v>
      </c>
    </row>
    <row r="2958" spans="17:27" ht="18" customHeight="1" x14ac:dyDescent="0.25">
      <c r="Q2958" s="40" t="s">
        <v>88</v>
      </c>
      <c r="R2958" s="40">
        <v>2024</v>
      </c>
      <c r="S2958" s="40" t="s">
        <v>10</v>
      </c>
      <c r="T2958" s="40" t="s">
        <v>101</v>
      </c>
      <c r="U2958" s="40" t="s">
        <v>90</v>
      </c>
      <c r="V2958" s="40" t="s">
        <v>91</v>
      </c>
      <c r="W2958" s="40" t="s">
        <v>92</v>
      </c>
      <c r="X2958" s="40" t="s">
        <v>93</v>
      </c>
      <c r="Y2958" s="40" t="s">
        <v>94</v>
      </c>
      <c r="Z2958" s="40">
        <v>326</v>
      </c>
      <c r="AA2958" s="40">
        <v>466.18</v>
      </c>
    </row>
    <row r="2959" spans="17:27" ht="18" customHeight="1" x14ac:dyDescent="0.25">
      <c r="Q2959" s="40" t="s">
        <v>97</v>
      </c>
      <c r="R2959" s="40">
        <v>2024</v>
      </c>
      <c r="S2959" s="40" t="s">
        <v>10</v>
      </c>
      <c r="T2959" s="40" t="s">
        <v>101</v>
      </c>
      <c r="U2959" s="40" t="s">
        <v>90</v>
      </c>
      <c r="V2959" s="40" t="s">
        <v>91</v>
      </c>
      <c r="W2959" s="40" t="s">
        <v>92</v>
      </c>
      <c r="X2959" s="40" t="s">
        <v>93</v>
      </c>
      <c r="Y2959" s="40" t="s">
        <v>94</v>
      </c>
      <c r="Z2959" s="40">
        <v>358</v>
      </c>
      <c r="AA2959" s="40">
        <v>526.24</v>
      </c>
    </row>
    <row r="2960" spans="17:27" ht="18" customHeight="1" x14ac:dyDescent="0.25">
      <c r="Q2960" s="40" t="s">
        <v>97</v>
      </c>
      <c r="R2960" s="40">
        <v>2024</v>
      </c>
      <c r="S2960" s="40" t="s">
        <v>10</v>
      </c>
      <c r="T2960" s="40" t="s">
        <v>101</v>
      </c>
      <c r="U2960" s="40" t="s">
        <v>90</v>
      </c>
      <c r="V2960" s="40" t="s">
        <v>91</v>
      </c>
      <c r="W2960" s="40" t="s">
        <v>92</v>
      </c>
      <c r="X2960" s="40" t="s">
        <v>93</v>
      </c>
      <c r="Y2960" s="40" t="s">
        <v>94</v>
      </c>
      <c r="Z2960" s="40">
        <v>328</v>
      </c>
      <c r="AA2960" s="40">
        <v>526.24</v>
      </c>
    </row>
    <row r="2961" spans="17:27" ht="18" customHeight="1" x14ac:dyDescent="0.25">
      <c r="Q2961" s="40" t="s">
        <v>95</v>
      </c>
      <c r="R2961" s="40">
        <v>2024</v>
      </c>
      <c r="S2961" s="40" t="s">
        <v>10</v>
      </c>
      <c r="T2961" s="40" t="s">
        <v>101</v>
      </c>
      <c r="U2961" s="40" t="s">
        <v>90</v>
      </c>
      <c r="V2961" s="40" t="s">
        <v>91</v>
      </c>
      <c r="W2961" s="40" t="s">
        <v>92</v>
      </c>
      <c r="X2961" s="40" t="s">
        <v>93</v>
      </c>
      <c r="Y2961" s="40" t="s">
        <v>94</v>
      </c>
      <c r="Z2961" s="40">
        <v>985</v>
      </c>
      <c r="AA2961" s="40">
        <v>1408.55</v>
      </c>
    </row>
    <row r="2962" spans="17:27" ht="18" customHeight="1" x14ac:dyDescent="0.25">
      <c r="Q2962" s="40" t="s">
        <v>88</v>
      </c>
      <c r="R2962" s="40">
        <v>2024</v>
      </c>
      <c r="S2962" s="40" t="s">
        <v>10</v>
      </c>
      <c r="T2962" s="40" t="s">
        <v>101</v>
      </c>
      <c r="U2962" s="40" t="s">
        <v>90</v>
      </c>
      <c r="V2962" s="40" t="s">
        <v>91</v>
      </c>
      <c r="W2962" s="40" t="s">
        <v>92</v>
      </c>
      <c r="X2962" s="40" t="s">
        <v>93</v>
      </c>
      <c r="Y2962" s="40" t="s">
        <v>94</v>
      </c>
      <c r="Z2962" s="40">
        <v>330</v>
      </c>
      <c r="AA2962" s="40">
        <v>471.9</v>
      </c>
    </row>
    <row r="2963" spans="17:27" ht="18" customHeight="1" x14ac:dyDescent="0.25">
      <c r="Q2963" s="40" t="s">
        <v>88</v>
      </c>
      <c r="R2963" s="40">
        <v>2024</v>
      </c>
      <c r="S2963" s="40" t="s">
        <v>10</v>
      </c>
      <c r="T2963" s="40" t="s">
        <v>101</v>
      </c>
      <c r="U2963" s="40" t="s">
        <v>90</v>
      </c>
      <c r="V2963" s="40" t="s">
        <v>91</v>
      </c>
      <c r="W2963" s="40" t="s">
        <v>92</v>
      </c>
      <c r="X2963" s="40" t="s">
        <v>93</v>
      </c>
      <c r="Y2963" s="40" t="s">
        <v>94</v>
      </c>
      <c r="Z2963" s="40">
        <v>357</v>
      </c>
      <c r="AA2963" s="40">
        <v>510.51</v>
      </c>
    </row>
    <row r="2964" spans="17:27" ht="18" customHeight="1" x14ac:dyDescent="0.25">
      <c r="Q2964" s="40" t="s">
        <v>95</v>
      </c>
      <c r="R2964" s="40">
        <v>2024</v>
      </c>
      <c r="S2964" s="40" t="s">
        <v>10</v>
      </c>
      <c r="T2964" s="40" t="s">
        <v>101</v>
      </c>
      <c r="U2964" s="40" t="s">
        <v>90</v>
      </c>
      <c r="V2964" s="40" t="s">
        <v>91</v>
      </c>
      <c r="W2964" s="40" t="s">
        <v>92</v>
      </c>
      <c r="X2964" s="40" t="s">
        <v>93</v>
      </c>
      <c r="Y2964" s="40" t="s">
        <v>94</v>
      </c>
      <c r="Z2964" s="40">
        <v>327</v>
      </c>
      <c r="AA2964" s="40">
        <v>467.61</v>
      </c>
    </row>
    <row r="2965" spans="17:27" ht="18" customHeight="1" x14ac:dyDescent="0.25">
      <c r="Q2965" s="40" t="s">
        <v>97</v>
      </c>
      <c r="R2965" s="40">
        <v>2024</v>
      </c>
      <c r="S2965" s="40" t="s">
        <v>10</v>
      </c>
      <c r="T2965" s="40" t="s">
        <v>101</v>
      </c>
      <c r="U2965" s="40" t="s">
        <v>90</v>
      </c>
      <c r="V2965" s="40" t="s">
        <v>91</v>
      </c>
      <c r="W2965" s="40" t="s">
        <v>92</v>
      </c>
      <c r="X2965" s="40" t="s">
        <v>93</v>
      </c>
      <c r="Y2965" s="40" t="s">
        <v>94</v>
      </c>
      <c r="Z2965" s="40">
        <v>766</v>
      </c>
      <c r="AA2965" s="40">
        <v>1095.3800000000001</v>
      </c>
    </row>
    <row r="2966" spans="17:27" ht="18" customHeight="1" x14ac:dyDescent="0.25">
      <c r="Q2966" s="40" t="s">
        <v>97</v>
      </c>
      <c r="R2966" s="40">
        <v>2024</v>
      </c>
      <c r="S2966" s="40" t="s">
        <v>10</v>
      </c>
      <c r="T2966" s="40" t="s">
        <v>101</v>
      </c>
      <c r="U2966" s="40" t="s">
        <v>90</v>
      </c>
      <c r="V2966" s="40" t="s">
        <v>91</v>
      </c>
      <c r="W2966" s="40" t="s">
        <v>92</v>
      </c>
      <c r="X2966" s="40" t="s">
        <v>93</v>
      </c>
      <c r="Y2966" s="40" t="s">
        <v>94</v>
      </c>
      <c r="Z2966" s="40">
        <v>852</v>
      </c>
      <c r="AA2966" s="40">
        <v>1218.3600000000001</v>
      </c>
    </row>
    <row r="2967" spans="17:27" ht="18" customHeight="1" x14ac:dyDescent="0.25">
      <c r="Q2967" s="40" t="s">
        <v>88</v>
      </c>
      <c r="R2967" s="40">
        <v>2024</v>
      </c>
      <c r="S2967" s="40" t="s">
        <v>10</v>
      </c>
      <c r="T2967" s="40" t="s">
        <v>101</v>
      </c>
      <c r="U2967" s="40" t="s">
        <v>90</v>
      </c>
      <c r="V2967" s="40" t="s">
        <v>91</v>
      </c>
      <c r="W2967" s="40" t="s">
        <v>92</v>
      </c>
      <c r="X2967" s="40" t="s">
        <v>93</v>
      </c>
      <c r="Y2967" s="40" t="s">
        <v>94</v>
      </c>
      <c r="Z2967" s="40">
        <v>353</v>
      </c>
      <c r="AA2967" s="40">
        <v>504.78999999999996</v>
      </c>
    </row>
    <row r="2968" spans="17:27" ht="18" customHeight="1" x14ac:dyDescent="0.25">
      <c r="Q2968" s="40" t="s">
        <v>88</v>
      </c>
      <c r="R2968" s="40">
        <v>2024</v>
      </c>
      <c r="S2968" s="40" t="s">
        <v>10</v>
      </c>
      <c r="T2968" s="40" t="s">
        <v>101</v>
      </c>
      <c r="U2968" s="40" t="s">
        <v>90</v>
      </c>
      <c r="V2968" s="40" t="s">
        <v>91</v>
      </c>
      <c r="W2968" s="40" t="s">
        <v>92</v>
      </c>
      <c r="X2968" s="40" t="s">
        <v>93</v>
      </c>
      <c r="Y2968" s="40" t="s">
        <v>94</v>
      </c>
      <c r="Z2968" s="40">
        <v>329</v>
      </c>
      <c r="AA2968" s="40">
        <v>470.47</v>
      </c>
    </row>
    <row r="2969" spans="17:27" ht="18" customHeight="1" x14ac:dyDescent="0.25">
      <c r="Q2969" s="40" t="s">
        <v>88</v>
      </c>
      <c r="R2969" s="40">
        <v>2024</v>
      </c>
      <c r="S2969" s="40" t="s">
        <v>9</v>
      </c>
      <c r="T2969" s="40" t="s">
        <v>101</v>
      </c>
      <c r="U2969" s="40" t="s">
        <v>90</v>
      </c>
      <c r="V2969" s="40" t="s">
        <v>91</v>
      </c>
      <c r="W2969" s="40" t="s">
        <v>92</v>
      </c>
      <c r="X2969" s="40" t="s">
        <v>93</v>
      </c>
      <c r="Y2969" s="40" t="s">
        <v>94</v>
      </c>
      <c r="Z2969" s="40">
        <v>362</v>
      </c>
      <c r="AA2969" s="40">
        <v>517.66</v>
      </c>
    </row>
    <row r="2970" spans="17:27" ht="18" customHeight="1" x14ac:dyDescent="0.25">
      <c r="Q2970" s="40" t="s">
        <v>95</v>
      </c>
      <c r="R2970" s="40">
        <v>2024</v>
      </c>
      <c r="S2970" s="40" t="s">
        <v>9</v>
      </c>
      <c r="T2970" s="40" t="s">
        <v>101</v>
      </c>
      <c r="U2970" s="40" t="s">
        <v>90</v>
      </c>
      <c r="V2970" s="40" t="s">
        <v>91</v>
      </c>
      <c r="W2970" s="40" t="s">
        <v>92</v>
      </c>
      <c r="X2970" s="40" t="s">
        <v>93</v>
      </c>
      <c r="Y2970" s="40" t="s">
        <v>94</v>
      </c>
      <c r="Z2970" s="40">
        <v>332</v>
      </c>
      <c r="AA2970" s="40">
        <v>474.76</v>
      </c>
    </row>
    <row r="2971" spans="17:27" ht="18" customHeight="1" x14ac:dyDescent="0.25">
      <c r="Q2971" s="40" t="s">
        <v>95</v>
      </c>
      <c r="R2971" s="40">
        <v>2024</v>
      </c>
      <c r="S2971" s="40" t="s">
        <v>9</v>
      </c>
      <c r="T2971" s="40" t="s">
        <v>101</v>
      </c>
      <c r="U2971" s="40" t="s">
        <v>90</v>
      </c>
      <c r="V2971" s="40" t="s">
        <v>91</v>
      </c>
      <c r="W2971" s="40" t="s">
        <v>92</v>
      </c>
      <c r="X2971" s="40" t="s">
        <v>93</v>
      </c>
      <c r="Y2971" s="40" t="s">
        <v>94</v>
      </c>
      <c r="Z2971" s="40">
        <v>334</v>
      </c>
      <c r="AA2971" s="40">
        <v>526.24</v>
      </c>
    </row>
    <row r="2972" spans="17:27" ht="18" customHeight="1" x14ac:dyDescent="0.25">
      <c r="Q2972" s="40" t="s">
        <v>98</v>
      </c>
      <c r="R2972" s="40">
        <v>2024</v>
      </c>
      <c r="S2972" s="40" t="s">
        <v>9</v>
      </c>
      <c r="T2972" s="40" t="s">
        <v>101</v>
      </c>
      <c r="U2972" s="40" t="s">
        <v>90</v>
      </c>
      <c r="V2972" s="40" t="s">
        <v>91</v>
      </c>
      <c r="W2972" s="40" t="s">
        <v>92</v>
      </c>
      <c r="X2972" s="40" t="s">
        <v>93</v>
      </c>
      <c r="Y2972" s="40" t="s">
        <v>94</v>
      </c>
      <c r="Z2972" s="40">
        <v>984</v>
      </c>
      <c r="AA2972" s="40">
        <v>1407.12</v>
      </c>
    </row>
    <row r="2973" spans="17:27" ht="18" customHeight="1" x14ac:dyDescent="0.25">
      <c r="Q2973" s="40" t="s">
        <v>97</v>
      </c>
      <c r="R2973" s="40">
        <v>2024</v>
      </c>
      <c r="S2973" s="40" t="s">
        <v>9</v>
      </c>
      <c r="T2973" s="40" t="s">
        <v>101</v>
      </c>
      <c r="U2973" s="40" t="s">
        <v>90</v>
      </c>
      <c r="V2973" s="40" t="s">
        <v>91</v>
      </c>
      <c r="W2973" s="40" t="s">
        <v>92</v>
      </c>
      <c r="X2973" s="40" t="s">
        <v>93</v>
      </c>
      <c r="Y2973" s="40" t="s">
        <v>94</v>
      </c>
      <c r="Z2973" s="40">
        <v>336</v>
      </c>
      <c r="AA2973" s="40">
        <v>480.48</v>
      </c>
    </row>
    <row r="2974" spans="17:27" ht="18" customHeight="1" x14ac:dyDescent="0.25">
      <c r="Q2974" s="40" t="s">
        <v>97</v>
      </c>
      <c r="R2974" s="40">
        <v>2024</v>
      </c>
      <c r="S2974" s="40" t="s">
        <v>9</v>
      </c>
      <c r="T2974" s="40" t="s">
        <v>101</v>
      </c>
      <c r="U2974" s="40" t="s">
        <v>90</v>
      </c>
      <c r="V2974" s="40" t="s">
        <v>91</v>
      </c>
      <c r="W2974" s="40" t="s">
        <v>92</v>
      </c>
      <c r="X2974" s="40" t="s">
        <v>93</v>
      </c>
      <c r="Y2974" s="40" t="s">
        <v>94</v>
      </c>
      <c r="Z2974" s="40">
        <v>363</v>
      </c>
      <c r="AA2974" s="40">
        <v>519.09</v>
      </c>
    </row>
    <row r="2975" spans="17:27" ht="18" customHeight="1" x14ac:dyDescent="0.25">
      <c r="Q2975" s="40" t="s">
        <v>98</v>
      </c>
      <c r="R2975" s="40">
        <v>2024</v>
      </c>
      <c r="S2975" s="40" t="s">
        <v>9</v>
      </c>
      <c r="T2975" s="40" t="s">
        <v>101</v>
      </c>
      <c r="U2975" s="40" t="s">
        <v>90</v>
      </c>
      <c r="V2975" s="40" t="s">
        <v>91</v>
      </c>
      <c r="W2975" s="40" t="s">
        <v>92</v>
      </c>
      <c r="X2975" s="40" t="s">
        <v>93</v>
      </c>
      <c r="Y2975" s="40" t="s">
        <v>94</v>
      </c>
      <c r="Z2975" s="40">
        <v>333</v>
      </c>
      <c r="AA2975" s="40">
        <v>476.19</v>
      </c>
    </row>
    <row r="2976" spans="17:27" ht="18" customHeight="1" x14ac:dyDescent="0.25">
      <c r="Q2976" s="40" t="s">
        <v>95</v>
      </c>
      <c r="R2976" s="40">
        <v>2024</v>
      </c>
      <c r="S2976" s="40" t="s">
        <v>9</v>
      </c>
      <c r="T2976" s="40" t="s">
        <v>101</v>
      </c>
      <c r="U2976" s="40" t="s">
        <v>90</v>
      </c>
      <c r="V2976" s="40" t="s">
        <v>91</v>
      </c>
      <c r="W2976" s="40" t="s">
        <v>92</v>
      </c>
      <c r="X2976" s="40" t="s">
        <v>93</v>
      </c>
      <c r="Y2976" s="40" t="s">
        <v>94</v>
      </c>
      <c r="Z2976" s="40">
        <v>765</v>
      </c>
      <c r="AA2976" s="40">
        <v>1093.95</v>
      </c>
    </row>
    <row r="2977" spans="17:27" ht="18" customHeight="1" x14ac:dyDescent="0.25">
      <c r="Q2977" s="40" t="s">
        <v>95</v>
      </c>
      <c r="R2977" s="40">
        <v>2024</v>
      </c>
      <c r="S2977" s="40" t="s">
        <v>9</v>
      </c>
      <c r="T2977" s="40" t="s">
        <v>101</v>
      </c>
      <c r="U2977" s="40" t="s">
        <v>90</v>
      </c>
      <c r="V2977" s="40" t="s">
        <v>91</v>
      </c>
      <c r="W2977" s="40" t="s">
        <v>92</v>
      </c>
      <c r="X2977" s="40" t="s">
        <v>93</v>
      </c>
      <c r="Y2977" s="40" t="s">
        <v>94</v>
      </c>
      <c r="Z2977" s="40">
        <v>359</v>
      </c>
      <c r="AA2977" s="40">
        <v>513.37</v>
      </c>
    </row>
    <row r="2978" spans="17:27" ht="18" customHeight="1" x14ac:dyDescent="0.25">
      <c r="Q2978" s="40" t="s">
        <v>88</v>
      </c>
      <c r="R2978" s="40">
        <v>2024</v>
      </c>
      <c r="S2978" s="40" t="s">
        <v>9</v>
      </c>
      <c r="T2978" s="40" t="s">
        <v>101</v>
      </c>
      <c r="U2978" s="40" t="s">
        <v>90</v>
      </c>
      <c r="V2978" s="40" t="s">
        <v>91</v>
      </c>
      <c r="W2978" s="40" t="s">
        <v>92</v>
      </c>
      <c r="X2978" s="40" t="s">
        <v>93</v>
      </c>
      <c r="Y2978" s="40" t="s">
        <v>94</v>
      </c>
      <c r="Z2978" s="40">
        <v>335</v>
      </c>
      <c r="AA2978" s="40">
        <v>479.05</v>
      </c>
    </row>
    <row r="2979" spans="17:27" ht="18" customHeight="1" x14ac:dyDescent="0.25">
      <c r="Q2979" s="40" t="s">
        <v>88</v>
      </c>
      <c r="R2979" s="40">
        <v>2024</v>
      </c>
      <c r="S2979" s="40" t="s">
        <v>8</v>
      </c>
      <c r="T2979" s="40" t="s">
        <v>101</v>
      </c>
      <c r="U2979" s="40" t="s">
        <v>90</v>
      </c>
      <c r="V2979" s="40" t="s">
        <v>91</v>
      </c>
      <c r="W2979" s="40" t="s">
        <v>92</v>
      </c>
      <c r="X2979" s="40" t="s">
        <v>93</v>
      </c>
      <c r="Y2979" s="40" t="s">
        <v>94</v>
      </c>
      <c r="Z2979" s="40">
        <v>368</v>
      </c>
      <c r="AA2979" s="40">
        <v>526.24</v>
      </c>
    </row>
    <row r="2980" spans="17:27" ht="18" customHeight="1" x14ac:dyDescent="0.25">
      <c r="Q2980" s="40" t="s">
        <v>95</v>
      </c>
      <c r="R2980" s="40">
        <v>2024</v>
      </c>
      <c r="S2980" s="40" t="s">
        <v>8</v>
      </c>
      <c r="T2980" s="40" t="s">
        <v>101</v>
      </c>
      <c r="U2980" s="40" t="s">
        <v>90</v>
      </c>
      <c r="V2980" s="40" t="s">
        <v>91</v>
      </c>
      <c r="W2980" s="40" t="s">
        <v>92</v>
      </c>
      <c r="X2980" s="40" t="s">
        <v>93</v>
      </c>
      <c r="Y2980" s="40" t="s">
        <v>94</v>
      </c>
      <c r="Z2980" s="40">
        <v>338</v>
      </c>
      <c r="AA2980" s="40">
        <v>483.34000000000003</v>
      </c>
    </row>
    <row r="2981" spans="17:27" ht="18" customHeight="1" x14ac:dyDescent="0.25">
      <c r="Q2981" s="40" t="s">
        <v>97</v>
      </c>
      <c r="R2981" s="40">
        <v>2024</v>
      </c>
      <c r="S2981" s="40" t="s">
        <v>8</v>
      </c>
      <c r="T2981" s="40" t="s">
        <v>101</v>
      </c>
      <c r="U2981" s="40" t="s">
        <v>90</v>
      </c>
      <c r="V2981" s="40" t="s">
        <v>91</v>
      </c>
      <c r="W2981" s="40" t="s">
        <v>92</v>
      </c>
      <c r="X2981" s="40" t="s">
        <v>93</v>
      </c>
      <c r="Y2981" s="40" t="s">
        <v>94</v>
      </c>
      <c r="Z2981" s="40">
        <v>364</v>
      </c>
      <c r="AA2981" s="40">
        <v>526.24</v>
      </c>
    </row>
    <row r="2982" spans="17:27" ht="18" customHeight="1" x14ac:dyDescent="0.25">
      <c r="Q2982" s="40" t="s">
        <v>88</v>
      </c>
      <c r="R2982" s="40">
        <v>2024</v>
      </c>
      <c r="S2982" s="40" t="s">
        <v>8</v>
      </c>
      <c r="T2982" s="40" t="s">
        <v>101</v>
      </c>
      <c r="U2982" s="40" t="s">
        <v>90</v>
      </c>
      <c r="V2982" s="40" t="s">
        <v>91</v>
      </c>
      <c r="W2982" s="40" t="s">
        <v>92</v>
      </c>
      <c r="X2982" s="40" t="s">
        <v>93</v>
      </c>
      <c r="Y2982" s="40" t="s">
        <v>94</v>
      </c>
      <c r="Z2982" s="40">
        <v>340</v>
      </c>
      <c r="AA2982" s="40">
        <v>526.24</v>
      </c>
    </row>
    <row r="2983" spans="17:27" ht="18" customHeight="1" x14ac:dyDescent="0.25">
      <c r="Q2983" s="40" t="s">
        <v>88</v>
      </c>
      <c r="R2983" s="40">
        <v>2024</v>
      </c>
      <c r="S2983" s="40" t="s">
        <v>8</v>
      </c>
      <c r="T2983" s="40" t="s">
        <v>101</v>
      </c>
      <c r="U2983" s="40" t="s">
        <v>90</v>
      </c>
      <c r="V2983" s="40" t="s">
        <v>91</v>
      </c>
      <c r="W2983" s="40" t="s">
        <v>92</v>
      </c>
      <c r="X2983" s="40" t="s">
        <v>93</v>
      </c>
      <c r="Y2983" s="40" t="s">
        <v>94</v>
      </c>
      <c r="Z2983" s="40">
        <v>983</v>
      </c>
      <c r="AA2983" s="40">
        <v>1405.69</v>
      </c>
    </row>
    <row r="2984" spans="17:27" ht="18" customHeight="1" x14ac:dyDescent="0.25">
      <c r="Q2984" s="40" t="s">
        <v>88</v>
      </c>
      <c r="R2984" s="40">
        <v>2024</v>
      </c>
      <c r="S2984" s="40" t="s">
        <v>8</v>
      </c>
      <c r="T2984" s="40" t="s">
        <v>101</v>
      </c>
      <c r="U2984" s="40" t="s">
        <v>90</v>
      </c>
      <c r="V2984" s="40" t="s">
        <v>91</v>
      </c>
      <c r="W2984" s="40" t="s">
        <v>92</v>
      </c>
      <c r="X2984" s="40" t="s">
        <v>93</v>
      </c>
      <c r="Y2984" s="40" t="s">
        <v>94</v>
      </c>
      <c r="Z2984" s="40">
        <v>339</v>
      </c>
      <c r="AA2984" s="40">
        <v>484.77</v>
      </c>
    </row>
    <row r="2985" spans="17:27" ht="18" customHeight="1" x14ac:dyDescent="0.25">
      <c r="Q2985" s="40" t="s">
        <v>88</v>
      </c>
      <c r="R2985" s="40">
        <v>2024</v>
      </c>
      <c r="S2985" s="40" t="s">
        <v>8</v>
      </c>
      <c r="T2985" s="40" t="s">
        <v>101</v>
      </c>
      <c r="U2985" s="40" t="s">
        <v>90</v>
      </c>
      <c r="V2985" s="40" t="s">
        <v>91</v>
      </c>
      <c r="W2985" s="40" t="s">
        <v>92</v>
      </c>
      <c r="X2985" s="40" t="s">
        <v>93</v>
      </c>
      <c r="Y2985" s="40" t="s">
        <v>94</v>
      </c>
      <c r="Z2985" s="40">
        <v>764</v>
      </c>
      <c r="AA2985" s="40">
        <v>1092.52</v>
      </c>
    </row>
    <row r="2986" spans="17:27" ht="18" customHeight="1" x14ac:dyDescent="0.25">
      <c r="Q2986" s="40" t="s">
        <v>97</v>
      </c>
      <c r="R2986" s="40">
        <v>2024</v>
      </c>
      <c r="S2986" s="40" t="s">
        <v>8</v>
      </c>
      <c r="T2986" s="40" t="s">
        <v>101</v>
      </c>
      <c r="U2986" s="40" t="s">
        <v>90</v>
      </c>
      <c r="V2986" s="40" t="s">
        <v>91</v>
      </c>
      <c r="W2986" s="40" t="s">
        <v>92</v>
      </c>
      <c r="X2986" s="40" t="s">
        <v>93</v>
      </c>
      <c r="Y2986" s="40" t="s">
        <v>94</v>
      </c>
      <c r="Z2986" s="40">
        <v>851</v>
      </c>
      <c r="AA2986" s="40">
        <v>1216.93</v>
      </c>
    </row>
    <row r="2987" spans="17:27" ht="18" customHeight="1" x14ac:dyDescent="0.25">
      <c r="Q2987" s="40" t="s">
        <v>95</v>
      </c>
      <c r="R2987" s="40">
        <v>2024</v>
      </c>
      <c r="S2987" s="40" t="s">
        <v>8</v>
      </c>
      <c r="T2987" s="40" t="s">
        <v>101</v>
      </c>
      <c r="U2987" s="40" t="s">
        <v>90</v>
      </c>
      <c r="V2987" s="40" t="s">
        <v>91</v>
      </c>
      <c r="W2987" s="40" t="s">
        <v>92</v>
      </c>
      <c r="X2987" s="40" t="s">
        <v>93</v>
      </c>
      <c r="Y2987" s="40" t="s">
        <v>94</v>
      </c>
      <c r="Z2987" s="40">
        <v>365</v>
      </c>
      <c r="AA2987" s="40">
        <v>521.95000000000005</v>
      </c>
    </row>
    <row r="2988" spans="17:27" ht="18" customHeight="1" x14ac:dyDescent="0.25">
      <c r="Q2988" s="40" t="s">
        <v>88</v>
      </c>
      <c r="R2988" s="40">
        <v>2024</v>
      </c>
      <c r="S2988" s="40" t="s">
        <v>8</v>
      </c>
      <c r="T2988" s="40" t="s">
        <v>101</v>
      </c>
      <c r="U2988" s="40" t="s">
        <v>90</v>
      </c>
      <c r="V2988" s="40" t="s">
        <v>91</v>
      </c>
      <c r="W2988" s="40" t="s">
        <v>92</v>
      </c>
      <c r="X2988" s="40" t="s">
        <v>93</v>
      </c>
      <c r="Y2988" s="40" t="s">
        <v>94</v>
      </c>
      <c r="Z2988" s="40">
        <v>341</v>
      </c>
      <c r="AA2988" s="40">
        <v>487.63</v>
      </c>
    </row>
    <row r="2989" spans="17:27" ht="18" customHeight="1" x14ac:dyDescent="0.25">
      <c r="Q2989" s="40" t="s">
        <v>88</v>
      </c>
      <c r="R2989" s="40">
        <v>2024</v>
      </c>
      <c r="S2989" s="40" t="s">
        <v>3</v>
      </c>
      <c r="T2989" s="40" t="s">
        <v>101</v>
      </c>
      <c r="U2989" s="40" t="s">
        <v>103</v>
      </c>
      <c r="V2989" s="40" t="s">
        <v>104</v>
      </c>
      <c r="W2989" s="40" t="s">
        <v>100</v>
      </c>
      <c r="X2989" s="40" t="s">
        <v>102</v>
      </c>
      <c r="Y2989" s="40" t="s">
        <v>105</v>
      </c>
      <c r="Z2989" s="40">
        <v>224</v>
      </c>
      <c r="AA2989" s="40">
        <v>320.32</v>
      </c>
    </row>
    <row r="2990" spans="17:27" ht="18" customHeight="1" x14ac:dyDescent="0.25">
      <c r="Q2990" s="40" t="s">
        <v>88</v>
      </c>
      <c r="R2990" s="40">
        <v>2024</v>
      </c>
      <c r="S2990" s="40" t="s">
        <v>3</v>
      </c>
      <c r="T2990" s="40" t="s">
        <v>101</v>
      </c>
      <c r="U2990" s="40" t="s">
        <v>103</v>
      </c>
      <c r="V2990" s="40" t="s">
        <v>104</v>
      </c>
      <c r="W2990" s="40" t="s">
        <v>100</v>
      </c>
      <c r="X2990" s="40" t="s">
        <v>102</v>
      </c>
      <c r="Y2990" s="40" t="s">
        <v>105</v>
      </c>
      <c r="Z2990" s="40">
        <v>226</v>
      </c>
      <c r="AA2990" s="40">
        <v>323.18</v>
      </c>
    </row>
    <row r="2991" spans="17:27" ht="18" customHeight="1" x14ac:dyDescent="0.25">
      <c r="Q2991" s="40" t="s">
        <v>95</v>
      </c>
      <c r="R2991" s="40">
        <v>2024</v>
      </c>
      <c r="S2991" s="40" t="s">
        <v>3</v>
      </c>
      <c r="T2991" s="40" t="s">
        <v>101</v>
      </c>
      <c r="U2991" s="40" t="s">
        <v>103</v>
      </c>
      <c r="V2991" s="40" t="s">
        <v>104</v>
      </c>
      <c r="W2991" s="40" t="s">
        <v>100</v>
      </c>
      <c r="X2991" s="40" t="s">
        <v>102</v>
      </c>
      <c r="Y2991" s="40" t="s">
        <v>105</v>
      </c>
      <c r="Z2991" s="40">
        <v>196</v>
      </c>
      <c r="AA2991" s="40">
        <v>280.27999999999997</v>
      </c>
    </row>
    <row r="2992" spans="17:27" ht="18" customHeight="1" x14ac:dyDescent="0.25">
      <c r="Q2992" s="40" t="s">
        <v>95</v>
      </c>
      <c r="R2992" s="40">
        <v>2024</v>
      </c>
      <c r="S2992" s="40" t="s">
        <v>3</v>
      </c>
      <c r="T2992" s="40" t="s">
        <v>101</v>
      </c>
      <c r="U2992" s="40" t="s">
        <v>103</v>
      </c>
      <c r="V2992" s="40" t="s">
        <v>104</v>
      </c>
      <c r="W2992" s="40" t="s">
        <v>100</v>
      </c>
      <c r="X2992" s="40" t="s">
        <v>102</v>
      </c>
      <c r="Y2992" s="40" t="s">
        <v>105</v>
      </c>
      <c r="Z2992" s="40">
        <v>802</v>
      </c>
      <c r="AA2992" s="40">
        <v>1146.8600000000001</v>
      </c>
    </row>
    <row r="2993" spans="17:27" ht="18" customHeight="1" x14ac:dyDescent="0.25">
      <c r="Q2993" s="40" t="s">
        <v>99</v>
      </c>
      <c r="R2993" s="40">
        <v>2024</v>
      </c>
      <c r="S2993" s="40" t="s">
        <v>3</v>
      </c>
      <c r="T2993" s="40" t="s">
        <v>101</v>
      </c>
      <c r="U2993" s="40" t="s">
        <v>103</v>
      </c>
      <c r="V2993" s="40" t="s">
        <v>104</v>
      </c>
      <c r="W2993" s="40" t="s">
        <v>100</v>
      </c>
      <c r="X2993" s="40" t="s">
        <v>102</v>
      </c>
      <c r="Y2993" s="40" t="s">
        <v>105</v>
      </c>
      <c r="Z2993" s="40">
        <v>888</v>
      </c>
      <c r="AA2993" s="40">
        <v>1269.8399999999999</v>
      </c>
    </row>
    <row r="2994" spans="17:27" ht="18" customHeight="1" x14ac:dyDescent="0.25">
      <c r="Q2994" s="40" t="s">
        <v>99</v>
      </c>
      <c r="R2994" s="40">
        <v>2024</v>
      </c>
      <c r="S2994" s="40" t="s">
        <v>3</v>
      </c>
      <c r="T2994" s="40" t="s">
        <v>101</v>
      </c>
      <c r="U2994" s="40" t="s">
        <v>103</v>
      </c>
      <c r="V2994" s="40" t="s">
        <v>104</v>
      </c>
      <c r="W2994" s="40" t="s">
        <v>100</v>
      </c>
      <c r="X2994" s="40" t="s">
        <v>102</v>
      </c>
      <c r="Y2994" s="40" t="s">
        <v>105</v>
      </c>
      <c r="Z2994" s="40">
        <v>841</v>
      </c>
      <c r="AA2994" s="40">
        <v>526.24</v>
      </c>
    </row>
    <row r="2995" spans="17:27" ht="18" customHeight="1" x14ac:dyDescent="0.25">
      <c r="Q2995" s="40" t="s">
        <v>95</v>
      </c>
      <c r="R2995" s="40">
        <v>2024</v>
      </c>
      <c r="S2995" s="40" t="s">
        <v>3</v>
      </c>
      <c r="T2995" s="40" t="s">
        <v>101</v>
      </c>
      <c r="U2995" s="40" t="s">
        <v>103</v>
      </c>
      <c r="V2995" s="40" t="s">
        <v>104</v>
      </c>
      <c r="W2995" s="40" t="s">
        <v>100</v>
      </c>
      <c r="X2995" s="40" t="s">
        <v>102</v>
      </c>
      <c r="Y2995" s="40" t="s">
        <v>105</v>
      </c>
      <c r="Z2995" s="40">
        <v>195</v>
      </c>
      <c r="AA2995" s="40">
        <v>278.85000000000002</v>
      </c>
    </row>
    <row r="2996" spans="17:27" ht="18" customHeight="1" x14ac:dyDescent="0.25">
      <c r="Q2996" s="40" t="s">
        <v>95</v>
      </c>
      <c r="R2996" s="40">
        <v>2024</v>
      </c>
      <c r="S2996" s="40" t="s">
        <v>3</v>
      </c>
      <c r="T2996" s="40" t="s">
        <v>101</v>
      </c>
      <c r="U2996" s="40" t="s">
        <v>103</v>
      </c>
      <c r="V2996" s="40" t="s">
        <v>104</v>
      </c>
      <c r="W2996" s="40" t="s">
        <v>100</v>
      </c>
      <c r="X2996" s="40" t="s">
        <v>102</v>
      </c>
      <c r="Y2996" s="40" t="s">
        <v>105</v>
      </c>
      <c r="Z2996" s="40">
        <v>223</v>
      </c>
      <c r="AA2996" s="40">
        <v>318.89</v>
      </c>
    </row>
    <row r="2997" spans="17:27" ht="18" customHeight="1" x14ac:dyDescent="0.25">
      <c r="Q2997" s="40" t="s">
        <v>88</v>
      </c>
      <c r="R2997" s="40">
        <v>2024</v>
      </c>
      <c r="S2997" s="40" t="s">
        <v>3</v>
      </c>
      <c r="T2997" s="40" t="s">
        <v>101</v>
      </c>
      <c r="U2997" s="40" t="s">
        <v>103</v>
      </c>
      <c r="V2997" s="40" t="s">
        <v>104</v>
      </c>
      <c r="W2997" s="40" t="s">
        <v>100</v>
      </c>
      <c r="X2997" s="40" t="s">
        <v>102</v>
      </c>
      <c r="Y2997" s="40" t="s">
        <v>105</v>
      </c>
      <c r="Z2997" s="40">
        <v>199</v>
      </c>
      <c r="AA2997" s="40">
        <v>284.57</v>
      </c>
    </row>
    <row r="2998" spans="17:27" ht="18" customHeight="1" x14ac:dyDescent="0.25">
      <c r="Q2998" s="40" t="s">
        <v>88</v>
      </c>
      <c r="R2998" s="40">
        <v>2024</v>
      </c>
      <c r="S2998" s="40" t="s">
        <v>3</v>
      </c>
      <c r="T2998" s="40" t="s">
        <v>101</v>
      </c>
      <c r="U2998" s="40" t="s">
        <v>103</v>
      </c>
      <c r="V2998" s="40" t="s">
        <v>104</v>
      </c>
      <c r="W2998" s="40" t="s">
        <v>100</v>
      </c>
      <c r="X2998" s="40" t="s">
        <v>102</v>
      </c>
      <c r="Y2998" s="40" t="s">
        <v>105</v>
      </c>
      <c r="Z2998" s="40">
        <v>197</v>
      </c>
      <c r="AA2998" s="40">
        <v>281.70999999999998</v>
      </c>
    </row>
    <row r="2999" spans="17:27" ht="18" customHeight="1" x14ac:dyDescent="0.25">
      <c r="Q2999" s="40" t="s">
        <v>95</v>
      </c>
      <c r="R2999" s="40">
        <v>2024</v>
      </c>
      <c r="S2999" s="40" t="s">
        <v>7</v>
      </c>
      <c r="T2999" s="40" t="s">
        <v>101</v>
      </c>
      <c r="U2999" s="40" t="s">
        <v>103</v>
      </c>
      <c r="V2999" s="40" t="s">
        <v>104</v>
      </c>
      <c r="W2999" s="40" t="s">
        <v>100</v>
      </c>
      <c r="X2999" s="40" t="s">
        <v>102</v>
      </c>
      <c r="Y2999" s="40" t="s">
        <v>105</v>
      </c>
      <c r="Z2999" s="40">
        <v>176</v>
      </c>
      <c r="AA2999" s="40">
        <v>251.68</v>
      </c>
    </row>
    <row r="3000" spans="17:27" ht="18" customHeight="1" x14ac:dyDescent="0.25">
      <c r="Q3000" s="40" t="s">
        <v>88</v>
      </c>
      <c r="R3000" s="40">
        <v>2024</v>
      </c>
      <c r="S3000" s="40" t="s">
        <v>7</v>
      </c>
      <c r="T3000" s="40" t="s">
        <v>101</v>
      </c>
      <c r="U3000" s="40" t="s">
        <v>103</v>
      </c>
      <c r="V3000" s="40" t="s">
        <v>104</v>
      </c>
      <c r="W3000" s="40" t="s">
        <v>100</v>
      </c>
      <c r="X3000" s="40" t="s">
        <v>102</v>
      </c>
      <c r="Y3000" s="40" t="s">
        <v>105</v>
      </c>
      <c r="Z3000" s="40">
        <v>202</v>
      </c>
      <c r="AA3000" s="40">
        <v>288.86</v>
      </c>
    </row>
    <row r="3001" spans="17:27" ht="18" customHeight="1" x14ac:dyDescent="0.25">
      <c r="Q3001" s="40" t="s">
        <v>95</v>
      </c>
      <c r="R3001" s="40">
        <v>2024</v>
      </c>
      <c r="S3001" s="40" t="s">
        <v>7</v>
      </c>
      <c r="T3001" s="40" t="s">
        <v>101</v>
      </c>
      <c r="U3001" s="40" t="s">
        <v>103</v>
      </c>
      <c r="V3001" s="40" t="s">
        <v>104</v>
      </c>
      <c r="W3001" s="40" t="s">
        <v>100</v>
      </c>
      <c r="X3001" s="40" t="s">
        <v>102</v>
      </c>
      <c r="Y3001" s="40" t="s">
        <v>105</v>
      </c>
      <c r="Z3001" s="40">
        <v>178</v>
      </c>
      <c r="AA3001" s="40">
        <v>254.54</v>
      </c>
    </row>
    <row r="3002" spans="17:27" ht="18" customHeight="1" x14ac:dyDescent="0.25">
      <c r="Q3002" s="40" t="s">
        <v>97</v>
      </c>
      <c r="R3002" s="40">
        <v>2024</v>
      </c>
      <c r="S3002" s="40" t="s">
        <v>7</v>
      </c>
      <c r="T3002" s="40" t="s">
        <v>101</v>
      </c>
      <c r="U3002" s="40" t="s">
        <v>103</v>
      </c>
      <c r="V3002" s="40" t="s">
        <v>104</v>
      </c>
      <c r="W3002" s="40" t="s">
        <v>100</v>
      </c>
      <c r="X3002" s="40" t="s">
        <v>102</v>
      </c>
      <c r="Y3002" s="40" t="s">
        <v>105</v>
      </c>
      <c r="Z3002" s="40">
        <v>805</v>
      </c>
      <c r="AA3002" s="40">
        <v>1151.1500000000001</v>
      </c>
    </row>
    <row r="3003" spans="17:27" ht="18" customHeight="1" x14ac:dyDescent="0.25">
      <c r="Q3003" s="40" t="s">
        <v>98</v>
      </c>
      <c r="R3003" s="40">
        <v>2024</v>
      </c>
      <c r="S3003" s="40" t="s">
        <v>7</v>
      </c>
      <c r="T3003" s="40" t="s">
        <v>101</v>
      </c>
      <c r="U3003" s="40" t="s">
        <v>103</v>
      </c>
      <c r="V3003" s="40" t="s">
        <v>104</v>
      </c>
      <c r="W3003" s="40" t="s">
        <v>100</v>
      </c>
      <c r="X3003" s="40" t="s">
        <v>102</v>
      </c>
      <c r="Y3003" s="40" t="s">
        <v>105</v>
      </c>
      <c r="Z3003" s="40">
        <v>892</v>
      </c>
      <c r="AA3003" s="40">
        <v>1275.56</v>
      </c>
    </row>
    <row r="3004" spans="17:27" ht="18" customHeight="1" x14ac:dyDescent="0.25">
      <c r="Q3004" s="40" t="s">
        <v>98</v>
      </c>
      <c r="R3004" s="40">
        <v>2024</v>
      </c>
      <c r="S3004" s="40" t="s">
        <v>7</v>
      </c>
      <c r="T3004" s="40" t="s">
        <v>101</v>
      </c>
      <c r="U3004" s="40" t="s">
        <v>103</v>
      </c>
      <c r="V3004" s="40" t="s">
        <v>104</v>
      </c>
      <c r="W3004" s="40" t="s">
        <v>100</v>
      </c>
      <c r="X3004" s="40" t="s">
        <v>102</v>
      </c>
      <c r="Y3004" s="40" t="s">
        <v>105</v>
      </c>
      <c r="Z3004" s="40">
        <v>845</v>
      </c>
      <c r="AA3004" s="40">
        <v>526.24</v>
      </c>
    </row>
    <row r="3005" spans="17:27" ht="18" customHeight="1" x14ac:dyDescent="0.25">
      <c r="Q3005" s="40" t="s">
        <v>97</v>
      </c>
      <c r="R3005" s="40">
        <v>2024</v>
      </c>
      <c r="S3005" s="40" t="s">
        <v>7</v>
      </c>
      <c r="T3005" s="40" t="s">
        <v>101</v>
      </c>
      <c r="U3005" s="40" t="s">
        <v>103</v>
      </c>
      <c r="V3005" s="40" t="s">
        <v>104</v>
      </c>
      <c r="W3005" s="40" t="s">
        <v>100</v>
      </c>
      <c r="X3005" s="40" t="s">
        <v>102</v>
      </c>
      <c r="Y3005" s="40" t="s">
        <v>105</v>
      </c>
      <c r="Z3005" s="40">
        <v>177</v>
      </c>
      <c r="AA3005" s="40">
        <v>253.11</v>
      </c>
    </row>
    <row r="3006" spans="17:27" ht="18" customHeight="1" x14ac:dyDescent="0.25">
      <c r="Q3006" s="40" t="s">
        <v>95</v>
      </c>
      <c r="R3006" s="40">
        <v>2024</v>
      </c>
      <c r="S3006" s="40" t="s">
        <v>7</v>
      </c>
      <c r="T3006" s="40" t="s">
        <v>101</v>
      </c>
      <c r="U3006" s="40" t="s">
        <v>103</v>
      </c>
      <c r="V3006" s="40" t="s">
        <v>104</v>
      </c>
      <c r="W3006" s="40" t="s">
        <v>100</v>
      </c>
      <c r="X3006" s="40" t="s">
        <v>102</v>
      </c>
      <c r="Y3006" s="40" t="s">
        <v>105</v>
      </c>
      <c r="Z3006" s="40">
        <v>205</v>
      </c>
      <c r="AA3006" s="40">
        <v>293.14999999999998</v>
      </c>
    </row>
    <row r="3007" spans="17:27" ht="18" customHeight="1" x14ac:dyDescent="0.25">
      <c r="Q3007" s="40" t="s">
        <v>88</v>
      </c>
      <c r="R3007" s="40">
        <v>2024</v>
      </c>
      <c r="S3007" s="40" t="s">
        <v>7</v>
      </c>
      <c r="T3007" s="40" t="s">
        <v>101</v>
      </c>
      <c r="U3007" s="40" t="s">
        <v>103</v>
      </c>
      <c r="V3007" s="40" t="s">
        <v>104</v>
      </c>
      <c r="W3007" s="40" t="s">
        <v>100</v>
      </c>
      <c r="X3007" s="40" t="s">
        <v>102</v>
      </c>
      <c r="Y3007" s="40" t="s">
        <v>105</v>
      </c>
      <c r="Z3007" s="40">
        <v>175</v>
      </c>
      <c r="AA3007" s="40">
        <v>250.25</v>
      </c>
    </row>
    <row r="3008" spans="17:27" ht="18" customHeight="1" x14ac:dyDescent="0.25">
      <c r="Q3008" s="40" t="s">
        <v>95</v>
      </c>
      <c r="R3008" s="40">
        <v>2024</v>
      </c>
      <c r="S3008" s="40" t="s">
        <v>7</v>
      </c>
      <c r="T3008" s="40" t="s">
        <v>101</v>
      </c>
      <c r="U3008" s="40" t="s">
        <v>103</v>
      </c>
      <c r="V3008" s="40" t="s">
        <v>104</v>
      </c>
      <c r="W3008" s="40" t="s">
        <v>100</v>
      </c>
      <c r="X3008" s="40" t="s">
        <v>102</v>
      </c>
      <c r="Y3008" s="40" t="s">
        <v>105</v>
      </c>
      <c r="Z3008" s="40">
        <v>814</v>
      </c>
      <c r="AA3008" s="40">
        <v>1164.02</v>
      </c>
    </row>
    <row r="3009" spans="17:27" ht="18" customHeight="1" x14ac:dyDescent="0.25">
      <c r="Q3009" s="40" t="s">
        <v>99</v>
      </c>
      <c r="R3009" s="40">
        <v>2024</v>
      </c>
      <c r="S3009" s="40" t="s">
        <v>11</v>
      </c>
      <c r="T3009" s="40" t="s">
        <v>101</v>
      </c>
      <c r="U3009" s="40" t="s">
        <v>103</v>
      </c>
      <c r="V3009" s="40" t="s">
        <v>104</v>
      </c>
      <c r="W3009" s="40" t="s">
        <v>100</v>
      </c>
      <c r="X3009" s="40" t="s">
        <v>102</v>
      </c>
      <c r="Y3009" s="40" t="s">
        <v>105</v>
      </c>
      <c r="Z3009" s="40">
        <v>182</v>
      </c>
      <c r="AA3009" s="40">
        <v>260.26</v>
      </c>
    </row>
    <row r="3010" spans="17:27" ht="18" customHeight="1" x14ac:dyDescent="0.25">
      <c r="Q3010" s="40" t="s">
        <v>97</v>
      </c>
      <c r="R3010" s="40">
        <v>2024</v>
      </c>
      <c r="S3010" s="40" t="s">
        <v>11</v>
      </c>
      <c r="T3010" s="40" t="s">
        <v>101</v>
      </c>
      <c r="U3010" s="40" t="s">
        <v>103</v>
      </c>
      <c r="V3010" s="40" t="s">
        <v>104</v>
      </c>
      <c r="W3010" s="40" t="s">
        <v>100</v>
      </c>
      <c r="X3010" s="40" t="s">
        <v>102</v>
      </c>
      <c r="Y3010" s="40" t="s">
        <v>105</v>
      </c>
      <c r="Z3010" s="40">
        <v>152</v>
      </c>
      <c r="AA3010" s="40">
        <v>217.36</v>
      </c>
    </row>
    <row r="3011" spans="17:27" ht="18" customHeight="1" x14ac:dyDescent="0.25">
      <c r="Q3011" s="40" t="s">
        <v>88</v>
      </c>
      <c r="R3011" s="40">
        <v>2024</v>
      </c>
      <c r="S3011" s="40" t="s">
        <v>11</v>
      </c>
      <c r="T3011" s="40" t="s">
        <v>101</v>
      </c>
      <c r="U3011" s="40" t="s">
        <v>103</v>
      </c>
      <c r="V3011" s="40" t="s">
        <v>104</v>
      </c>
      <c r="W3011" s="40" t="s">
        <v>100</v>
      </c>
      <c r="X3011" s="40" t="s">
        <v>102</v>
      </c>
      <c r="Y3011" s="40" t="s">
        <v>105</v>
      </c>
      <c r="Z3011" s="40">
        <v>184</v>
      </c>
      <c r="AA3011" s="40">
        <v>263.12</v>
      </c>
    </row>
    <row r="3012" spans="17:27" ht="18" customHeight="1" x14ac:dyDescent="0.25">
      <c r="Q3012" s="40" t="s">
        <v>98</v>
      </c>
      <c r="R3012" s="40">
        <v>2024</v>
      </c>
      <c r="S3012" s="40" t="s">
        <v>11</v>
      </c>
      <c r="T3012" s="40" t="s">
        <v>101</v>
      </c>
      <c r="U3012" s="40" t="s">
        <v>103</v>
      </c>
      <c r="V3012" s="40" t="s">
        <v>104</v>
      </c>
      <c r="W3012" s="40" t="s">
        <v>100</v>
      </c>
      <c r="X3012" s="40" t="s">
        <v>102</v>
      </c>
      <c r="Y3012" s="40" t="s">
        <v>105</v>
      </c>
      <c r="Z3012" s="40">
        <v>154</v>
      </c>
      <c r="AA3012" s="40">
        <v>220.22</v>
      </c>
    </row>
    <row r="3013" spans="17:27" ht="18" customHeight="1" x14ac:dyDescent="0.25">
      <c r="Q3013" s="40" t="s">
        <v>98</v>
      </c>
      <c r="R3013" s="40">
        <v>2024</v>
      </c>
      <c r="S3013" s="40" t="s">
        <v>11</v>
      </c>
      <c r="T3013" s="40" t="s">
        <v>101</v>
      </c>
      <c r="U3013" s="40" t="s">
        <v>103</v>
      </c>
      <c r="V3013" s="40" t="s">
        <v>104</v>
      </c>
      <c r="W3013" s="40" t="s">
        <v>100</v>
      </c>
      <c r="X3013" s="40" t="s">
        <v>102</v>
      </c>
      <c r="Y3013" s="40" t="s">
        <v>105</v>
      </c>
      <c r="Z3013" s="40">
        <v>809</v>
      </c>
      <c r="AA3013" s="40">
        <v>1156.8699999999999</v>
      </c>
    </row>
    <row r="3014" spans="17:27" ht="18" customHeight="1" x14ac:dyDescent="0.25">
      <c r="Q3014" s="40" t="s">
        <v>95</v>
      </c>
      <c r="R3014" s="40">
        <v>2024</v>
      </c>
      <c r="S3014" s="40" t="s">
        <v>11</v>
      </c>
      <c r="T3014" s="40" t="s">
        <v>101</v>
      </c>
      <c r="U3014" s="40" t="s">
        <v>103</v>
      </c>
      <c r="V3014" s="40" t="s">
        <v>104</v>
      </c>
      <c r="W3014" s="40" t="s">
        <v>100</v>
      </c>
      <c r="X3014" s="40" t="s">
        <v>102</v>
      </c>
      <c r="Y3014" s="40" t="s">
        <v>105</v>
      </c>
      <c r="Z3014" s="40">
        <v>895</v>
      </c>
      <c r="AA3014" s="40">
        <v>1279.8499999999999</v>
      </c>
    </row>
    <row r="3015" spans="17:27" ht="18" customHeight="1" x14ac:dyDescent="0.25">
      <c r="Q3015" s="40" t="s">
        <v>95</v>
      </c>
      <c r="R3015" s="40">
        <v>2024</v>
      </c>
      <c r="S3015" s="40" t="s">
        <v>11</v>
      </c>
      <c r="T3015" s="40" t="s">
        <v>101</v>
      </c>
      <c r="U3015" s="40" t="s">
        <v>103</v>
      </c>
      <c r="V3015" s="40" t="s">
        <v>104</v>
      </c>
      <c r="W3015" s="40" t="s">
        <v>100</v>
      </c>
      <c r="X3015" s="40" t="s">
        <v>102</v>
      </c>
      <c r="Y3015" s="40" t="s">
        <v>105</v>
      </c>
      <c r="Z3015" s="40">
        <v>848</v>
      </c>
      <c r="AA3015" s="40">
        <v>526.24</v>
      </c>
    </row>
    <row r="3016" spans="17:27" ht="18" customHeight="1" x14ac:dyDescent="0.25">
      <c r="Q3016" s="40" t="s">
        <v>98</v>
      </c>
      <c r="R3016" s="40">
        <v>2024</v>
      </c>
      <c r="S3016" s="40" t="s">
        <v>11</v>
      </c>
      <c r="T3016" s="40" t="s">
        <v>101</v>
      </c>
      <c r="U3016" s="40" t="s">
        <v>103</v>
      </c>
      <c r="V3016" s="40" t="s">
        <v>104</v>
      </c>
      <c r="W3016" s="40" t="s">
        <v>100</v>
      </c>
      <c r="X3016" s="40" t="s">
        <v>102</v>
      </c>
      <c r="Y3016" s="40" t="s">
        <v>105</v>
      </c>
      <c r="Z3016" s="40">
        <v>153</v>
      </c>
      <c r="AA3016" s="40">
        <v>218.79</v>
      </c>
    </row>
    <row r="3017" spans="17:27" ht="18" customHeight="1" x14ac:dyDescent="0.25">
      <c r="Q3017" s="40" t="s">
        <v>98</v>
      </c>
      <c r="R3017" s="40">
        <v>2024</v>
      </c>
      <c r="S3017" s="40" t="s">
        <v>11</v>
      </c>
      <c r="T3017" s="40" t="s">
        <v>101</v>
      </c>
      <c r="U3017" s="40" t="s">
        <v>103</v>
      </c>
      <c r="V3017" s="40" t="s">
        <v>104</v>
      </c>
      <c r="W3017" s="40" t="s">
        <v>100</v>
      </c>
      <c r="X3017" s="40" t="s">
        <v>102</v>
      </c>
      <c r="Y3017" s="40" t="s">
        <v>105</v>
      </c>
      <c r="Z3017" s="40">
        <v>181</v>
      </c>
      <c r="AA3017" s="40">
        <v>258.83</v>
      </c>
    </row>
    <row r="3018" spans="17:27" ht="18" customHeight="1" x14ac:dyDescent="0.25">
      <c r="Q3018" s="40" t="s">
        <v>88</v>
      </c>
      <c r="R3018" s="40">
        <v>2024</v>
      </c>
      <c r="S3018" s="40" t="s">
        <v>11</v>
      </c>
      <c r="T3018" s="40" t="s">
        <v>101</v>
      </c>
      <c r="U3018" s="40" t="s">
        <v>103</v>
      </c>
      <c r="V3018" s="40" t="s">
        <v>104</v>
      </c>
      <c r="W3018" s="40" t="s">
        <v>100</v>
      </c>
      <c r="X3018" s="40" t="s">
        <v>102</v>
      </c>
      <c r="Y3018" s="40" t="s">
        <v>105</v>
      </c>
      <c r="Z3018" s="40">
        <v>157</v>
      </c>
      <c r="AA3018" s="40">
        <v>224.51</v>
      </c>
    </row>
    <row r="3019" spans="17:27" ht="18" customHeight="1" x14ac:dyDescent="0.25">
      <c r="Q3019" s="40" t="s">
        <v>97</v>
      </c>
      <c r="R3019" s="40">
        <v>2024</v>
      </c>
      <c r="S3019" s="40" t="s">
        <v>11</v>
      </c>
      <c r="T3019" s="40" t="s">
        <v>101</v>
      </c>
      <c r="U3019" s="40" t="s">
        <v>103</v>
      </c>
      <c r="V3019" s="40" t="s">
        <v>104</v>
      </c>
      <c r="W3019" s="40" t="s">
        <v>100</v>
      </c>
      <c r="X3019" s="40" t="s">
        <v>102</v>
      </c>
      <c r="Y3019" s="40" t="s">
        <v>105</v>
      </c>
      <c r="Z3019" s="40">
        <v>818</v>
      </c>
      <c r="AA3019" s="40">
        <v>1169.74</v>
      </c>
    </row>
    <row r="3020" spans="17:27" ht="18" customHeight="1" x14ac:dyDescent="0.25">
      <c r="Q3020" s="40" t="s">
        <v>99</v>
      </c>
      <c r="R3020" s="40">
        <v>2024</v>
      </c>
      <c r="S3020" s="40" t="s">
        <v>11</v>
      </c>
      <c r="T3020" s="40" t="s">
        <v>101</v>
      </c>
      <c r="U3020" s="40" t="s">
        <v>103</v>
      </c>
      <c r="V3020" s="40" t="s">
        <v>104</v>
      </c>
      <c r="W3020" s="40" t="s">
        <v>100</v>
      </c>
      <c r="X3020" s="40" t="s">
        <v>102</v>
      </c>
      <c r="Y3020" s="40" t="s">
        <v>105</v>
      </c>
      <c r="Z3020" s="40">
        <v>155</v>
      </c>
      <c r="AA3020" s="40">
        <v>221.65</v>
      </c>
    </row>
    <row r="3021" spans="17:27" ht="18" customHeight="1" x14ac:dyDescent="0.25">
      <c r="Q3021" s="40" t="s">
        <v>88</v>
      </c>
      <c r="R3021" s="40">
        <v>2024</v>
      </c>
      <c r="S3021" s="40" t="s">
        <v>1</v>
      </c>
      <c r="T3021" s="40" t="s">
        <v>101</v>
      </c>
      <c r="U3021" s="40" t="s">
        <v>103</v>
      </c>
      <c r="V3021" s="40" t="s">
        <v>104</v>
      </c>
      <c r="W3021" s="40" t="s">
        <v>100</v>
      </c>
      <c r="X3021" s="40" t="s">
        <v>102</v>
      </c>
      <c r="Y3021" s="40" t="s">
        <v>105</v>
      </c>
      <c r="Z3021" s="40">
        <v>236</v>
      </c>
      <c r="AA3021" s="40">
        <v>337.48</v>
      </c>
    </row>
    <row r="3022" spans="17:27" ht="18" customHeight="1" x14ac:dyDescent="0.25">
      <c r="Q3022" s="40" t="s">
        <v>88</v>
      </c>
      <c r="R3022" s="40">
        <v>2024</v>
      </c>
      <c r="S3022" s="40" t="s">
        <v>1</v>
      </c>
      <c r="T3022" s="40" t="s">
        <v>101</v>
      </c>
      <c r="U3022" s="40" t="s">
        <v>103</v>
      </c>
      <c r="V3022" s="40" t="s">
        <v>104</v>
      </c>
      <c r="W3022" s="40" t="s">
        <v>100</v>
      </c>
      <c r="X3022" s="40" t="s">
        <v>102</v>
      </c>
      <c r="Y3022" s="40" t="s">
        <v>105</v>
      </c>
      <c r="Z3022" s="40">
        <v>206</v>
      </c>
      <c r="AA3022" s="40">
        <v>294.58</v>
      </c>
    </row>
    <row r="3023" spans="17:27" ht="18" customHeight="1" x14ac:dyDescent="0.25">
      <c r="Q3023" s="40" t="s">
        <v>98</v>
      </c>
      <c r="R3023" s="40">
        <v>2024</v>
      </c>
      <c r="S3023" s="40" t="s">
        <v>1</v>
      </c>
      <c r="T3023" s="40" t="s">
        <v>101</v>
      </c>
      <c r="U3023" s="40" t="s">
        <v>103</v>
      </c>
      <c r="V3023" s="40" t="s">
        <v>104</v>
      </c>
      <c r="W3023" s="40" t="s">
        <v>100</v>
      </c>
      <c r="X3023" s="40" t="s">
        <v>102</v>
      </c>
      <c r="Y3023" s="40" t="s">
        <v>105</v>
      </c>
      <c r="Z3023" s="40">
        <v>208</v>
      </c>
      <c r="AA3023" s="40">
        <v>297.44</v>
      </c>
    </row>
    <row r="3024" spans="17:27" ht="18" customHeight="1" x14ac:dyDescent="0.25">
      <c r="Q3024" s="40" t="s">
        <v>95</v>
      </c>
      <c r="R3024" s="40">
        <v>2024</v>
      </c>
      <c r="S3024" s="40" t="s">
        <v>1</v>
      </c>
      <c r="T3024" s="40" t="s">
        <v>101</v>
      </c>
      <c r="U3024" s="40" t="s">
        <v>103</v>
      </c>
      <c r="V3024" s="40" t="s">
        <v>104</v>
      </c>
      <c r="W3024" s="40" t="s">
        <v>100</v>
      </c>
      <c r="X3024" s="40" t="s">
        <v>102</v>
      </c>
      <c r="Y3024" s="40" t="s">
        <v>105</v>
      </c>
      <c r="Z3024" s="40">
        <v>800</v>
      </c>
      <c r="AA3024" s="40">
        <v>1144</v>
      </c>
    </row>
    <row r="3025" spans="17:27" ht="18" customHeight="1" x14ac:dyDescent="0.25">
      <c r="Q3025" s="40" t="s">
        <v>97</v>
      </c>
      <c r="R3025" s="40">
        <v>2024</v>
      </c>
      <c r="S3025" s="40" t="s">
        <v>1</v>
      </c>
      <c r="T3025" s="40" t="s">
        <v>101</v>
      </c>
      <c r="U3025" s="40" t="s">
        <v>103</v>
      </c>
      <c r="V3025" s="40" t="s">
        <v>104</v>
      </c>
      <c r="W3025" s="40" t="s">
        <v>100</v>
      </c>
      <c r="X3025" s="40" t="s">
        <v>102</v>
      </c>
      <c r="Y3025" s="40" t="s">
        <v>105</v>
      </c>
      <c r="Z3025" s="40">
        <v>886</v>
      </c>
      <c r="AA3025" s="40">
        <v>1266.98</v>
      </c>
    </row>
    <row r="3026" spans="17:27" ht="18" customHeight="1" x14ac:dyDescent="0.25">
      <c r="Q3026" s="40" t="s">
        <v>97</v>
      </c>
      <c r="R3026" s="40">
        <v>2024</v>
      </c>
      <c r="S3026" s="40" t="s">
        <v>1</v>
      </c>
      <c r="T3026" s="40" t="s">
        <v>101</v>
      </c>
      <c r="U3026" s="40" t="s">
        <v>103</v>
      </c>
      <c r="V3026" s="40" t="s">
        <v>104</v>
      </c>
      <c r="W3026" s="40" t="s">
        <v>100</v>
      </c>
      <c r="X3026" s="40" t="s">
        <v>102</v>
      </c>
      <c r="Y3026" s="40" t="s">
        <v>105</v>
      </c>
      <c r="Z3026" s="40">
        <v>839</v>
      </c>
      <c r="AA3026" s="40">
        <v>526.24</v>
      </c>
    </row>
    <row r="3027" spans="17:27" ht="18" customHeight="1" x14ac:dyDescent="0.25">
      <c r="Q3027" s="40" t="s">
        <v>95</v>
      </c>
      <c r="R3027" s="40">
        <v>2024</v>
      </c>
      <c r="S3027" s="40" t="s">
        <v>1</v>
      </c>
      <c r="T3027" s="40" t="s">
        <v>101</v>
      </c>
      <c r="U3027" s="40" t="s">
        <v>103</v>
      </c>
      <c r="V3027" s="40" t="s">
        <v>104</v>
      </c>
      <c r="W3027" s="40" t="s">
        <v>100</v>
      </c>
      <c r="X3027" s="40" t="s">
        <v>102</v>
      </c>
      <c r="Y3027" s="40" t="s">
        <v>105</v>
      </c>
      <c r="Z3027" s="40">
        <v>207</v>
      </c>
      <c r="AA3027" s="40">
        <v>296.01</v>
      </c>
    </row>
    <row r="3028" spans="17:27" ht="18" customHeight="1" x14ac:dyDescent="0.25">
      <c r="Q3028" s="40" t="s">
        <v>98</v>
      </c>
      <c r="R3028" s="40">
        <v>2024</v>
      </c>
      <c r="S3028" s="40" t="s">
        <v>1</v>
      </c>
      <c r="T3028" s="40" t="s">
        <v>101</v>
      </c>
      <c r="U3028" s="40" t="s">
        <v>103</v>
      </c>
      <c r="V3028" s="40" t="s">
        <v>104</v>
      </c>
      <c r="W3028" s="40" t="s">
        <v>100</v>
      </c>
      <c r="X3028" s="40" t="s">
        <v>102</v>
      </c>
      <c r="Y3028" s="40" t="s">
        <v>105</v>
      </c>
      <c r="Z3028" s="40">
        <v>235</v>
      </c>
      <c r="AA3028" s="40">
        <v>336.05</v>
      </c>
    </row>
    <row r="3029" spans="17:27" ht="18" customHeight="1" x14ac:dyDescent="0.25">
      <c r="Q3029" s="40" t="s">
        <v>88</v>
      </c>
      <c r="R3029" s="40">
        <v>2024</v>
      </c>
      <c r="S3029" s="40" t="s">
        <v>1</v>
      </c>
      <c r="T3029" s="40" t="s">
        <v>101</v>
      </c>
      <c r="U3029" s="40" t="s">
        <v>103</v>
      </c>
      <c r="V3029" s="40" t="s">
        <v>104</v>
      </c>
      <c r="W3029" s="40" t="s">
        <v>100</v>
      </c>
      <c r="X3029" s="40" t="s">
        <v>102</v>
      </c>
      <c r="Y3029" s="40" t="s">
        <v>105</v>
      </c>
      <c r="Z3029" s="40">
        <v>809</v>
      </c>
      <c r="AA3029" s="40">
        <v>1156.8699999999999</v>
      </c>
    </row>
    <row r="3030" spans="17:27" ht="18" customHeight="1" x14ac:dyDescent="0.25">
      <c r="Q3030" s="40" t="s">
        <v>88</v>
      </c>
      <c r="R3030" s="40">
        <v>2024</v>
      </c>
      <c r="S3030" s="40" t="s">
        <v>1</v>
      </c>
      <c r="T3030" s="40" t="s">
        <v>101</v>
      </c>
      <c r="U3030" s="40" t="s">
        <v>103</v>
      </c>
      <c r="V3030" s="40" t="s">
        <v>104</v>
      </c>
      <c r="W3030" s="40" t="s">
        <v>100</v>
      </c>
      <c r="X3030" s="40" t="s">
        <v>102</v>
      </c>
      <c r="Y3030" s="40" t="s">
        <v>105</v>
      </c>
      <c r="Z3030" s="40">
        <v>209</v>
      </c>
      <c r="AA3030" s="40">
        <v>298.87</v>
      </c>
    </row>
    <row r="3031" spans="17:27" ht="18" customHeight="1" x14ac:dyDescent="0.25">
      <c r="Q3031" s="40" t="s">
        <v>88</v>
      </c>
      <c r="R3031" s="40">
        <v>2024</v>
      </c>
      <c r="S3031" s="40" t="s">
        <v>0</v>
      </c>
      <c r="T3031" s="40" t="s">
        <v>101</v>
      </c>
      <c r="U3031" s="40" t="s">
        <v>103</v>
      </c>
      <c r="V3031" s="40" t="s">
        <v>104</v>
      </c>
      <c r="W3031" s="40" t="s">
        <v>100</v>
      </c>
      <c r="X3031" s="40" t="s">
        <v>102</v>
      </c>
      <c r="Y3031" s="40" t="s">
        <v>105</v>
      </c>
      <c r="Z3031" s="40">
        <v>242</v>
      </c>
      <c r="AA3031" s="40">
        <v>346.06</v>
      </c>
    </row>
    <row r="3032" spans="17:27" ht="18" customHeight="1" x14ac:dyDescent="0.25">
      <c r="Q3032" s="40" t="s">
        <v>97</v>
      </c>
      <c r="R3032" s="40">
        <v>2024</v>
      </c>
      <c r="S3032" s="40" t="s">
        <v>0</v>
      </c>
      <c r="T3032" s="40" t="s">
        <v>101</v>
      </c>
      <c r="U3032" s="40" t="s">
        <v>103</v>
      </c>
      <c r="V3032" s="40" t="s">
        <v>104</v>
      </c>
      <c r="W3032" s="40" t="s">
        <v>100</v>
      </c>
      <c r="X3032" s="40" t="s">
        <v>102</v>
      </c>
      <c r="Y3032" s="40" t="s">
        <v>105</v>
      </c>
      <c r="Z3032" s="40">
        <v>212</v>
      </c>
      <c r="AA3032" s="40">
        <v>303.15999999999997</v>
      </c>
    </row>
    <row r="3033" spans="17:27" ht="18" customHeight="1" x14ac:dyDescent="0.25">
      <c r="Q3033" s="40" t="s">
        <v>95</v>
      </c>
      <c r="R3033" s="40">
        <v>2024</v>
      </c>
      <c r="S3033" s="40" t="s">
        <v>0</v>
      </c>
      <c r="T3033" s="40" t="s">
        <v>101</v>
      </c>
      <c r="U3033" s="40" t="s">
        <v>103</v>
      </c>
      <c r="V3033" s="40" t="s">
        <v>104</v>
      </c>
      <c r="W3033" s="40" t="s">
        <v>100</v>
      </c>
      <c r="X3033" s="40" t="s">
        <v>102</v>
      </c>
      <c r="Y3033" s="40" t="s">
        <v>105</v>
      </c>
      <c r="Z3033" s="40">
        <v>238</v>
      </c>
      <c r="AA3033" s="40">
        <v>340.34000000000003</v>
      </c>
    </row>
    <row r="3034" spans="17:27" ht="18" customHeight="1" x14ac:dyDescent="0.25">
      <c r="Q3034" s="40" t="s">
        <v>97</v>
      </c>
      <c r="R3034" s="40">
        <v>2024</v>
      </c>
      <c r="S3034" s="40" t="s">
        <v>0</v>
      </c>
      <c r="T3034" s="40" t="s">
        <v>101</v>
      </c>
      <c r="U3034" s="40" t="s">
        <v>103</v>
      </c>
      <c r="V3034" s="40" t="s">
        <v>104</v>
      </c>
      <c r="W3034" s="40" t="s">
        <v>100</v>
      </c>
      <c r="X3034" s="40" t="s">
        <v>102</v>
      </c>
      <c r="Y3034" s="40" t="s">
        <v>105</v>
      </c>
      <c r="Z3034" s="40">
        <v>214</v>
      </c>
      <c r="AA3034" s="40">
        <v>306.02</v>
      </c>
    </row>
    <row r="3035" spans="17:27" ht="18" customHeight="1" x14ac:dyDescent="0.25">
      <c r="Q3035" s="40" t="s">
        <v>95</v>
      </c>
      <c r="R3035" s="40">
        <v>2024</v>
      </c>
      <c r="S3035" s="40" t="s">
        <v>0</v>
      </c>
      <c r="T3035" s="40" t="s">
        <v>101</v>
      </c>
      <c r="U3035" s="40" t="s">
        <v>103</v>
      </c>
      <c r="V3035" s="40" t="s">
        <v>104</v>
      </c>
      <c r="W3035" s="40" t="s">
        <v>100</v>
      </c>
      <c r="X3035" s="40" t="s">
        <v>102</v>
      </c>
      <c r="Y3035" s="40" t="s">
        <v>105</v>
      </c>
      <c r="Z3035" s="40">
        <v>799</v>
      </c>
      <c r="AA3035" s="40">
        <v>1142.57</v>
      </c>
    </row>
    <row r="3036" spans="17:27" ht="18" customHeight="1" x14ac:dyDescent="0.25">
      <c r="Q3036" s="40" t="s">
        <v>95</v>
      </c>
      <c r="R3036" s="40">
        <v>2024</v>
      </c>
      <c r="S3036" s="40" t="s">
        <v>0</v>
      </c>
      <c r="T3036" s="40" t="s">
        <v>101</v>
      </c>
      <c r="U3036" s="40" t="s">
        <v>103</v>
      </c>
      <c r="V3036" s="40" t="s">
        <v>104</v>
      </c>
      <c r="W3036" s="40" t="s">
        <v>100</v>
      </c>
      <c r="X3036" s="40" t="s">
        <v>102</v>
      </c>
      <c r="Y3036" s="40" t="s">
        <v>105</v>
      </c>
      <c r="Z3036" s="40">
        <v>213</v>
      </c>
      <c r="AA3036" s="40">
        <v>304.59000000000003</v>
      </c>
    </row>
    <row r="3037" spans="17:27" ht="18" customHeight="1" x14ac:dyDescent="0.25">
      <c r="Q3037" s="40" t="s">
        <v>97</v>
      </c>
      <c r="R3037" s="40">
        <v>2024</v>
      </c>
      <c r="S3037" s="40" t="s">
        <v>0</v>
      </c>
      <c r="T3037" s="40" t="s">
        <v>101</v>
      </c>
      <c r="U3037" s="40" t="s">
        <v>103</v>
      </c>
      <c r="V3037" s="40" t="s">
        <v>104</v>
      </c>
      <c r="W3037" s="40" t="s">
        <v>100</v>
      </c>
      <c r="X3037" s="40" t="s">
        <v>102</v>
      </c>
      <c r="Y3037" s="40" t="s">
        <v>105</v>
      </c>
      <c r="Z3037" s="40">
        <v>241</v>
      </c>
      <c r="AA3037" s="40">
        <v>344.63</v>
      </c>
    </row>
    <row r="3038" spans="17:27" ht="18" customHeight="1" x14ac:dyDescent="0.25">
      <c r="Q3038" s="40" t="s">
        <v>95</v>
      </c>
      <c r="R3038" s="40">
        <v>2024</v>
      </c>
      <c r="S3038" s="40" t="s">
        <v>0</v>
      </c>
      <c r="T3038" s="40" t="s">
        <v>101</v>
      </c>
      <c r="U3038" s="40" t="s">
        <v>103</v>
      </c>
      <c r="V3038" s="40" t="s">
        <v>104</v>
      </c>
      <c r="W3038" s="40" t="s">
        <v>100</v>
      </c>
      <c r="X3038" s="40" t="s">
        <v>102</v>
      </c>
      <c r="Y3038" s="40" t="s">
        <v>105</v>
      </c>
      <c r="Z3038" s="40">
        <v>211</v>
      </c>
      <c r="AA3038" s="40">
        <v>301.73</v>
      </c>
    </row>
    <row r="3039" spans="17:27" ht="18" customHeight="1" x14ac:dyDescent="0.25">
      <c r="Q3039" s="40" t="s">
        <v>97</v>
      </c>
      <c r="R3039" s="40">
        <v>2024</v>
      </c>
      <c r="S3039" s="40" t="s">
        <v>0</v>
      </c>
      <c r="T3039" s="40" t="s">
        <v>101</v>
      </c>
      <c r="U3039" s="40" t="s">
        <v>103</v>
      </c>
      <c r="V3039" s="40" t="s">
        <v>104</v>
      </c>
      <c r="W3039" s="40" t="s">
        <v>100</v>
      </c>
      <c r="X3039" s="40" t="s">
        <v>102</v>
      </c>
      <c r="Y3039" s="40" t="s">
        <v>105</v>
      </c>
      <c r="Z3039" s="40">
        <v>808</v>
      </c>
      <c r="AA3039" s="40">
        <v>1155.44</v>
      </c>
    </row>
    <row r="3040" spans="17:27" ht="18" customHeight="1" x14ac:dyDescent="0.25">
      <c r="Q3040" s="40" t="s">
        <v>88</v>
      </c>
      <c r="R3040" s="40">
        <v>2024</v>
      </c>
      <c r="S3040" s="40" t="s">
        <v>0</v>
      </c>
      <c r="T3040" s="40" t="s">
        <v>101</v>
      </c>
      <c r="U3040" s="40" t="s">
        <v>103</v>
      </c>
      <c r="V3040" s="40" t="s">
        <v>104</v>
      </c>
      <c r="W3040" s="40" t="s">
        <v>100</v>
      </c>
      <c r="X3040" s="40" t="s">
        <v>102</v>
      </c>
      <c r="Y3040" s="40" t="s">
        <v>105</v>
      </c>
      <c r="Z3040" s="40">
        <v>215</v>
      </c>
      <c r="AA3040" s="40">
        <v>307.45</v>
      </c>
    </row>
    <row r="3041" spans="17:27" ht="18" customHeight="1" x14ac:dyDescent="0.25">
      <c r="Q3041" s="40" t="s">
        <v>88</v>
      </c>
      <c r="R3041" s="40">
        <v>2024</v>
      </c>
      <c r="S3041" s="40" t="s">
        <v>6</v>
      </c>
      <c r="T3041" s="40" t="s">
        <v>101</v>
      </c>
      <c r="U3041" s="40" t="s">
        <v>103</v>
      </c>
      <c r="V3041" s="40" t="s">
        <v>104</v>
      </c>
      <c r="W3041" s="40" t="s">
        <v>100</v>
      </c>
      <c r="X3041" s="40" t="s">
        <v>102</v>
      </c>
      <c r="Y3041" s="40" t="s">
        <v>105</v>
      </c>
      <c r="Z3041" s="40">
        <v>206</v>
      </c>
      <c r="AA3041" s="40">
        <v>294.58</v>
      </c>
    </row>
    <row r="3042" spans="17:27" ht="18" customHeight="1" x14ac:dyDescent="0.25">
      <c r="Q3042" s="40" t="s">
        <v>95</v>
      </c>
      <c r="R3042" s="40">
        <v>2024</v>
      </c>
      <c r="S3042" s="40" t="s">
        <v>6</v>
      </c>
      <c r="T3042" s="40" t="s">
        <v>101</v>
      </c>
      <c r="U3042" s="40" t="s">
        <v>103</v>
      </c>
      <c r="V3042" s="40" t="s">
        <v>104</v>
      </c>
      <c r="W3042" s="40" t="s">
        <v>100</v>
      </c>
      <c r="X3042" s="40" t="s">
        <v>102</v>
      </c>
      <c r="Y3042" s="40" t="s">
        <v>105</v>
      </c>
      <c r="Z3042" s="40">
        <v>182</v>
      </c>
      <c r="AA3042" s="40">
        <v>260.26</v>
      </c>
    </row>
    <row r="3043" spans="17:27" ht="18" customHeight="1" x14ac:dyDescent="0.25">
      <c r="Q3043" s="40" t="s">
        <v>95</v>
      </c>
      <c r="R3043" s="40">
        <v>2024</v>
      </c>
      <c r="S3043" s="40" t="s">
        <v>6</v>
      </c>
      <c r="T3043" s="40" t="s">
        <v>101</v>
      </c>
      <c r="U3043" s="40" t="s">
        <v>103</v>
      </c>
      <c r="V3043" s="40" t="s">
        <v>104</v>
      </c>
      <c r="W3043" s="40" t="s">
        <v>100</v>
      </c>
      <c r="X3043" s="40" t="s">
        <v>102</v>
      </c>
      <c r="Y3043" s="40" t="s">
        <v>105</v>
      </c>
      <c r="Z3043" s="40">
        <v>208</v>
      </c>
      <c r="AA3043" s="40">
        <v>297.44</v>
      </c>
    </row>
    <row r="3044" spans="17:27" ht="18" customHeight="1" x14ac:dyDescent="0.25">
      <c r="Q3044" s="40" t="s">
        <v>95</v>
      </c>
      <c r="R3044" s="40">
        <v>2024</v>
      </c>
      <c r="S3044" s="40" t="s">
        <v>6</v>
      </c>
      <c r="T3044" s="40" t="s">
        <v>101</v>
      </c>
      <c r="U3044" s="40" t="s">
        <v>103</v>
      </c>
      <c r="V3044" s="40" t="s">
        <v>104</v>
      </c>
      <c r="W3044" s="40" t="s">
        <v>100</v>
      </c>
      <c r="X3044" s="40" t="s">
        <v>102</v>
      </c>
      <c r="Y3044" s="40" t="s">
        <v>105</v>
      </c>
      <c r="Z3044" s="40">
        <v>804</v>
      </c>
      <c r="AA3044" s="40">
        <v>1149.72</v>
      </c>
    </row>
    <row r="3045" spans="17:27" ht="18" customHeight="1" x14ac:dyDescent="0.25">
      <c r="Q3045" s="40" t="s">
        <v>88</v>
      </c>
      <c r="R3045" s="40">
        <v>2024</v>
      </c>
      <c r="S3045" s="40" t="s">
        <v>6</v>
      </c>
      <c r="T3045" s="40" t="s">
        <v>101</v>
      </c>
      <c r="U3045" s="40" t="s">
        <v>103</v>
      </c>
      <c r="V3045" s="40" t="s">
        <v>104</v>
      </c>
      <c r="W3045" s="40" t="s">
        <v>100</v>
      </c>
      <c r="X3045" s="40" t="s">
        <v>102</v>
      </c>
      <c r="Y3045" s="40" t="s">
        <v>105</v>
      </c>
      <c r="Z3045" s="40">
        <v>891</v>
      </c>
      <c r="AA3045" s="40">
        <v>1274.1300000000001</v>
      </c>
    </row>
    <row r="3046" spans="17:27" ht="18" customHeight="1" x14ac:dyDescent="0.25">
      <c r="Q3046" s="40" t="s">
        <v>88</v>
      </c>
      <c r="R3046" s="40">
        <v>2024</v>
      </c>
      <c r="S3046" s="40" t="s">
        <v>6</v>
      </c>
      <c r="T3046" s="40" t="s">
        <v>101</v>
      </c>
      <c r="U3046" s="40" t="s">
        <v>103</v>
      </c>
      <c r="V3046" s="40" t="s">
        <v>104</v>
      </c>
      <c r="W3046" s="40" t="s">
        <v>100</v>
      </c>
      <c r="X3046" s="40" t="s">
        <v>102</v>
      </c>
      <c r="Y3046" s="40" t="s">
        <v>105</v>
      </c>
      <c r="Z3046" s="40">
        <v>844</v>
      </c>
      <c r="AA3046" s="40">
        <v>526.24</v>
      </c>
    </row>
    <row r="3047" spans="17:27" ht="18" customHeight="1" x14ac:dyDescent="0.25">
      <c r="Q3047" s="40" t="s">
        <v>95</v>
      </c>
      <c r="R3047" s="40">
        <v>2024</v>
      </c>
      <c r="S3047" s="40" t="s">
        <v>6</v>
      </c>
      <c r="T3047" s="40" t="s">
        <v>101</v>
      </c>
      <c r="U3047" s="40" t="s">
        <v>103</v>
      </c>
      <c r="V3047" s="40" t="s">
        <v>104</v>
      </c>
      <c r="W3047" s="40" t="s">
        <v>100</v>
      </c>
      <c r="X3047" s="40" t="s">
        <v>102</v>
      </c>
      <c r="Y3047" s="40" t="s">
        <v>105</v>
      </c>
      <c r="Z3047" s="40">
        <v>183</v>
      </c>
      <c r="AA3047" s="40">
        <v>261.69</v>
      </c>
    </row>
    <row r="3048" spans="17:27" ht="18" customHeight="1" x14ac:dyDescent="0.25">
      <c r="Q3048" s="40" t="s">
        <v>95</v>
      </c>
      <c r="R3048" s="40">
        <v>2024</v>
      </c>
      <c r="S3048" s="40" t="s">
        <v>6</v>
      </c>
      <c r="T3048" s="40" t="s">
        <v>101</v>
      </c>
      <c r="U3048" s="40" t="s">
        <v>103</v>
      </c>
      <c r="V3048" s="40" t="s">
        <v>104</v>
      </c>
      <c r="W3048" s="40" t="s">
        <v>100</v>
      </c>
      <c r="X3048" s="40" t="s">
        <v>102</v>
      </c>
      <c r="Y3048" s="40" t="s">
        <v>105</v>
      </c>
      <c r="Z3048" s="40">
        <v>181</v>
      </c>
      <c r="AA3048" s="40">
        <v>258.83</v>
      </c>
    </row>
    <row r="3049" spans="17:27" ht="18" customHeight="1" x14ac:dyDescent="0.25">
      <c r="Q3049" s="40" t="s">
        <v>95</v>
      </c>
      <c r="R3049" s="40">
        <v>2024</v>
      </c>
      <c r="S3049" s="40" t="s">
        <v>6</v>
      </c>
      <c r="T3049" s="40" t="s">
        <v>101</v>
      </c>
      <c r="U3049" s="40" t="s">
        <v>103</v>
      </c>
      <c r="V3049" s="40" t="s">
        <v>104</v>
      </c>
      <c r="W3049" s="40" t="s">
        <v>100</v>
      </c>
      <c r="X3049" s="40" t="s">
        <v>102</v>
      </c>
      <c r="Y3049" s="40" t="s">
        <v>105</v>
      </c>
      <c r="Z3049" s="40">
        <v>813</v>
      </c>
      <c r="AA3049" s="40">
        <v>1162.5899999999999</v>
      </c>
    </row>
    <row r="3050" spans="17:27" ht="18" customHeight="1" x14ac:dyDescent="0.25">
      <c r="Q3050" s="40" t="s">
        <v>88</v>
      </c>
      <c r="R3050" s="40">
        <v>2024</v>
      </c>
      <c r="S3050" s="40" t="s">
        <v>6</v>
      </c>
      <c r="T3050" s="40" t="s">
        <v>101</v>
      </c>
      <c r="U3050" s="40" t="s">
        <v>103</v>
      </c>
      <c r="V3050" s="40" t="s">
        <v>104</v>
      </c>
      <c r="W3050" s="40" t="s">
        <v>100</v>
      </c>
      <c r="X3050" s="40" t="s">
        <v>102</v>
      </c>
      <c r="Y3050" s="40" t="s">
        <v>105</v>
      </c>
      <c r="Z3050" s="40">
        <v>179</v>
      </c>
      <c r="AA3050" s="40">
        <v>255.97</v>
      </c>
    </row>
    <row r="3051" spans="17:27" ht="18" customHeight="1" x14ac:dyDescent="0.25">
      <c r="Q3051" s="40" t="s">
        <v>95</v>
      </c>
      <c r="R3051" s="40">
        <v>2024</v>
      </c>
      <c r="S3051" s="40" t="s">
        <v>5</v>
      </c>
      <c r="T3051" s="40" t="s">
        <v>101</v>
      </c>
      <c r="U3051" s="40" t="s">
        <v>103</v>
      </c>
      <c r="V3051" s="40" t="s">
        <v>104</v>
      </c>
      <c r="W3051" s="40" t="s">
        <v>100</v>
      </c>
      <c r="X3051" s="40" t="s">
        <v>102</v>
      </c>
      <c r="Y3051" s="40" t="s">
        <v>105</v>
      </c>
      <c r="Z3051" s="40">
        <v>212</v>
      </c>
      <c r="AA3051" s="40">
        <v>303.15999999999997</v>
      </c>
    </row>
    <row r="3052" spans="17:27" ht="18" customHeight="1" x14ac:dyDescent="0.25">
      <c r="Q3052" s="40" t="s">
        <v>97</v>
      </c>
      <c r="R3052" s="40">
        <v>2024</v>
      </c>
      <c r="S3052" s="40" t="s">
        <v>5</v>
      </c>
      <c r="T3052" s="40" t="s">
        <v>101</v>
      </c>
      <c r="U3052" s="40" t="s">
        <v>103</v>
      </c>
      <c r="V3052" s="40" t="s">
        <v>104</v>
      </c>
      <c r="W3052" s="40" t="s">
        <v>100</v>
      </c>
      <c r="X3052" s="40" t="s">
        <v>102</v>
      </c>
      <c r="Y3052" s="40" t="s">
        <v>105</v>
      </c>
      <c r="Z3052" s="40">
        <v>188</v>
      </c>
      <c r="AA3052" s="40">
        <v>268.84000000000003</v>
      </c>
    </row>
    <row r="3053" spans="17:27" ht="18" customHeight="1" x14ac:dyDescent="0.25">
      <c r="Q3053" s="40" t="s">
        <v>98</v>
      </c>
      <c r="R3053" s="40">
        <v>2024</v>
      </c>
      <c r="S3053" s="40" t="s">
        <v>5</v>
      </c>
      <c r="T3053" s="40" t="s">
        <v>101</v>
      </c>
      <c r="U3053" s="40" t="s">
        <v>103</v>
      </c>
      <c r="V3053" s="40" t="s">
        <v>104</v>
      </c>
      <c r="W3053" s="40" t="s">
        <v>100</v>
      </c>
      <c r="X3053" s="40" t="s">
        <v>102</v>
      </c>
      <c r="Y3053" s="40" t="s">
        <v>105</v>
      </c>
      <c r="Z3053" s="40">
        <v>214</v>
      </c>
      <c r="AA3053" s="40">
        <v>306.02</v>
      </c>
    </row>
    <row r="3054" spans="17:27" ht="18" customHeight="1" x14ac:dyDescent="0.25">
      <c r="Q3054" s="40" t="s">
        <v>97</v>
      </c>
      <c r="R3054" s="40">
        <v>2024</v>
      </c>
      <c r="S3054" s="40" t="s">
        <v>5</v>
      </c>
      <c r="T3054" s="40" t="s">
        <v>101</v>
      </c>
      <c r="U3054" s="40" t="s">
        <v>103</v>
      </c>
      <c r="V3054" s="40" t="s">
        <v>104</v>
      </c>
      <c r="W3054" s="40" t="s">
        <v>100</v>
      </c>
      <c r="X3054" s="40" t="s">
        <v>102</v>
      </c>
      <c r="Y3054" s="40" t="s">
        <v>105</v>
      </c>
      <c r="Z3054" s="40">
        <v>184</v>
      </c>
      <c r="AA3054" s="40">
        <v>263.12</v>
      </c>
    </row>
    <row r="3055" spans="17:27" ht="18" customHeight="1" x14ac:dyDescent="0.25">
      <c r="Q3055" s="40" t="s">
        <v>98</v>
      </c>
      <c r="R3055" s="40">
        <v>2024</v>
      </c>
      <c r="S3055" s="40" t="s">
        <v>5</v>
      </c>
      <c r="T3055" s="40" t="s">
        <v>101</v>
      </c>
      <c r="U3055" s="40" t="s">
        <v>103</v>
      </c>
      <c r="V3055" s="40" t="s">
        <v>104</v>
      </c>
      <c r="W3055" s="40" t="s">
        <v>100</v>
      </c>
      <c r="X3055" s="40" t="s">
        <v>102</v>
      </c>
      <c r="Y3055" s="40" t="s">
        <v>105</v>
      </c>
      <c r="Z3055" s="40">
        <v>803</v>
      </c>
      <c r="AA3055" s="40">
        <v>1148.29</v>
      </c>
    </row>
    <row r="3056" spans="17:27" ht="18" customHeight="1" x14ac:dyDescent="0.25">
      <c r="Q3056" s="40" t="s">
        <v>97</v>
      </c>
      <c r="R3056" s="40">
        <v>2024</v>
      </c>
      <c r="S3056" s="40" t="s">
        <v>5</v>
      </c>
      <c r="T3056" s="40" t="s">
        <v>101</v>
      </c>
      <c r="U3056" s="40" t="s">
        <v>103</v>
      </c>
      <c r="V3056" s="40" t="s">
        <v>104</v>
      </c>
      <c r="W3056" s="40" t="s">
        <v>100</v>
      </c>
      <c r="X3056" s="40" t="s">
        <v>102</v>
      </c>
      <c r="Y3056" s="40" t="s">
        <v>105</v>
      </c>
      <c r="Z3056" s="40">
        <v>890</v>
      </c>
      <c r="AA3056" s="40">
        <v>1272.7</v>
      </c>
    </row>
    <row r="3057" spans="17:27" ht="18" customHeight="1" x14ac:dyDescent="0.25">
      <c r="Q3057" s="40" t="s">
        <v>97</v>
      </c>
      <c r="R3057" s="40">
        <v>2024</v>
      </c>
      <c r="S3057" s="40" t="s">
        <v>5</v>
      </c>
      <c r="T3057" s="40" t="s">
        <v>101</v>
      </c>
      <c r="U3057" s="40" t="s">
        <v>103</v>
      </c>
      <c r="V3057" s="40" t="s">
        <v>104</v>
      </c>
      <c r="W3057" s="40" t="s">
        <v>100</v>
      </c>
      <c r="X3057" s="40" t="s">
        <v>102</v>
      </c>
      <c r="Y3057" s="40" t="s">
        <v>105</v>
      </c>
      <c r="Z3057" s="40">
        <v>843</v>
      </c>
      <c r="AA3057" s="40">
        <v>526.24</v>
      </c>
    </row>
    <row r="3058" spans="17:27" ht="18" customHeight="1" x14ac:dyDescent="0.25">
      <c r="Q3058" s="40" t="s">
        <v>98</v>
      </c>
      <c r="R3058" s="40">
        <v>2024</v>
      </c>
      <c r="S3058" s="40" t="s">
        <v>5</v>
      </c>
      <c r="T3058" s="40" t="s">
        <v>101</v>
      </c>
      <c r="U3058" s="40" t="s">
        <v>103</v>
      </c>
      <c r="V3058" s="40" t="s">
        <v>104</v>
      </c>
      <c r="W3058" s="40" t="s">
        <v>100</v>
      </c>
      <c r="X3058" s="40" t="s">
        <v>102</v>
      </c>
      <c r="Y3058" s="40" t="s">
        <v>105</v>
      </c>
      <c r="Z3058" s="40">
        <v>189</v>
      </c>
      <c r="AA3058" s="40">
        <v>270.27</v>
      </c>
    </row>
    <row r="3059" spans="17:27" ht="18" customHeight="1" x14ac:dyDescent="0.25">
      <c r="Q3059" s="40" t="s">
        <v>97</v>
      </c>
      <c r="R3059" s="40">
        <v>2024</v>
      </c>
      <c r="S3059" s="40" t="s">
        <v>5</v>
      </c>
      <c r="T3059" s="40" t="s">
        <v>101</v>
      </c>
      <c r="U3059" s="40" t="s">
        <v>103</v>
      </c>
      <c r="V3059" s="40" t="s">
        <v>104</v>
      </c>
      <c r="W3059" s="40" t="s">
        <v>100</v>
      </c>
      <c r="X3059" s="40" t="s">
        <v>102</v>
      </c>
      <c r="Y3059" s="40" t="s">
        <v>105</v>
      </c>
      <c r="Z3059" s="40">
        <v>211</v>
      </c>
      <c r="AA3059" s="40">
        <v>301.73</v>
      </c>
    </row>
    <row r="3060" spans="17:27" ht="18" customHeight="1" x14ac:dyDescent="0.25">
      <c r="Q3060" s="40" t="s">
        <v>98</v>
      </c>
      <c r="R3060" s="40">
        <v>2024</v>
      </c>
      <c r="S3060" s="40" t="s">
        <v>5</v>
      </c>
      <c r="T3060" s="40" t="s">
        <v>101</v>
      </c>
      <c r="U3060" s="40" t="s">
        <v>103</v>
      </c>
      <c r="V3060" s="40" t="s">
        <v>104</v>
      </c>
      <c r="W3060" s="40" t="s">
        <v>100</v>
      </c>
      <c r="X3060" s="40" t="s">
        <v>102</v>
      </c>
      <c r="Y3060" s="40" t="s">
        <v>105</v>
      </c>
      <c r="Z3060" s="40">
        <v>187</v>
      </c>
      <c r="AA3060" s="40">
        <v>267.40999999999997</v>
      </c>
    </row>
    <row r="3061" spans="17:27" ht="18" customHeight="1" x14ac:dyDescent="0.25">
      <c r="Q3061" s="40" t="s">
        <v>97</v>
      </c>
      <c r="R3061" s="40">
        <v>2024</v>
      </c>
      <c r="S3061" s="40" t="s">
        <v>5</v>
      </c>
      <c r="T3061" s="40" t="s">
        <v>101</v>
      </c>
      <c r="U3061" s="40" t="s">
        <v>103</v>
      </c>
      <c r="V3061" s="40" t="s">
        <v>104</v>
      </c>
      <c r="W3061" s="40" t="s">
        <v>100</v>
      </c>
      <c r="X3061" s="40" t="s">
        <v>102</v>
      </c>
      <c r="Y3061" s="40" t="s">
        <v>105</v>
      </c>
      <c r="Z3061" s="40">
        <v>812</v>
      </c>
      <c r="AA3061" s="40">
        <v>1161.1599999999999</v>
      </c>
    </row>
    <row r="3062" spans="17:27" ht="18" customHeight="1" x14ac:dyDescent="0.25">
      <c r="Q3062" s="40" t="s">
        <v>95</v>
      </c>
      <c r="R3062" s="40">
        <v>2024</v>
      </c>
      <c r="S3062" s="40" t="s">
        <v>5</v>
      </c>
      <c r="T3062" s="40" t="s">
        <v>101</v>
      </c>
      <c r="U3062" s="40" t="s">
        <v>103</v>
      </c>
      <c r="V3062" s="40" t="s">
        <v>104</v>
      </c>
      <c r="W3062" s="40" t="s">
        <v>100</v>
      </c>
      <c r="X3062" s="40" t="s">
        <v>102</v>
      </c>
      <c r="Y3062" s="40" t="s">
        <v>105</v>
      </c>
      <c r="Z3062" s="40">
        <v>185</v>
      </c>
      <c r="AA3062" s="40">
        <v>264.55</v>
      </c>
    </row>
    <row r="3063" spans="17:27" ht="18" customHeight="1" x14ac:dyDescent="0.25">
      <c r="Q3063" s="40" t="s">
        <v>95</v>
      </c>
      <c r="R3063" s="40">
        <v>2024</v>
      </c>
      <c r="S3063" s="40" t="s">
        <v>2</v>
      </c>
      <c r="T3063" s="40" t="s">
        <v>101</v>
      </c>
      <c r="U3063" s="40" t="s">
        <v>103</v>
      </c>
      <c r="V3063" s="40" t="s">
        <v>104</v>
      </c>
      <c r="W3063" s="40" t="s">
        <v>100</v>
      </c>
      <c r="X3063" s="40" t="s">
        <v>102</v>
      </c>
      <c r="Y3063" s="40" t="s">
        <v>105</v>
      </c>
      <c r="Z3063" s="40">
        <v>230</v>
      </c>
      <c r="AA3063" s="40">
        <v>328.9</v>
      </c>
    </row>
    <row r="3064" spans="17:27" ht="18" customHeight="1" x14ac:dyDescent="0.25">
      <c r="Q3064" s="40" t="s">
        <v>88</v>
      </c>
      <c r="R3064" s="40">
        <v>2024</v>
      </c>
      <c r="S3064" s="40" t="s">
        <v>2</v>
      </c>
      <c r="T3064" s="40" t="s">
        <v>101</v>
      </c>
      <c r="U3064" s="40" t="s">
        <v>103</v>
      </c>
      <c r="V3064" s="40" t="s">
        <v>104</v>
      </c>
      <c r="W3064" s="40" t="s">
        <v>100</v>
      </c>
      <c r="X3064" s="40" t="s">
        <v>102</v>
      </c>
      <c r="Y3064" s="40" t="s">
        <v>105</v>
      </c>
      <c r="Z3064" s="40">
        <v>200</v>
      </c>
      <c r="AA3064" s="40">
        <v>286</v>
      </c>
    </row>
    <row r="3065" spans="17:27" ht="18" customHeight="1" x14ac:dyDescent="0.25">
      <c r="Q3065" s="40" t="s">
        <v>88</v>
      </c>
      <c r="R3065" s="40">
        <v>2024</v>
      </c>
      <c r="S3065" s="40" t="s">
        <v>2</v>
      </c>
      <c r="T3065" s="40" t="s">
        <v>101</v>
      </c>
      <c r="U3065" s="40" t="s">
        <v>103</v>
      </c>
      <c r="V3065" s="40" t="s">
        <v>104</v>
      </c>
      <c r="W3065" s="40" t="s">
        <v>100</v>
      </c>
      <c r="X3065" s="40" t="s">
        <v>102</v>
      </c>
      <c r="Y3065" s="40" t="s">
        <v>105</v>
      </c>
      <c r="Z3065" s="40">
        <v>232</v>
      </c>
      <c r="AA3065" s="40">
        <v>331.76</v>
      </c>
    </row>
    <row r="3066" spans="17:27" ht="18" customHeight="1" x14ac:dyDescent="0.25">
      <c r="Q3066" s="40" t="s">
        <v>97</v>
      </c>
      <c r="R3066" s="40">
        <v>2024</v>
      </c>
      <c r="S3066" s="40" t="s">
        <v>2</v>
      </c>
      <c r="T3066" s="40" t="s">
        <v>101</v>
      </c>
      <c r="U3066" s="40" t="s">
        <v>103</v>
      </c>
      <c r="V3066" s="40" t="s">
        <v>104</v>
      </c>
      <c r="W3066" s="40" t="s">
        <v>100</v>
      </c>
      <c r="X3066" s="40" t="s">
        <v>102</v>
      </c>
      <c r="Y3066" s="40" t="s">
        <v>105</v>
      </c>
      <c r="Z3066" s="40">
        <v>202</v>
      </c>
      <c r="AA3066" s="40">
        <v>288.86</v>
      </c>
    </row>
    <row r="3067" spans="17:27" ht="18" customHeight="1" x14ac:dyDescent="0.25">
      <c r="Q3067" s="40" t="s">
        <v>88</v>
      </c>
      <c r="R3067" s="40">
        <v>2024</v>
      </c>
      <c r="S3067" s="40" t="s">
        <v>2</v>
      </c>
      <c r="T3067" s="40" t="s">
        <v>101</v>
      </c>
      <c r="U3067" s="40" t="s">
        <v>103</v>
      </c>
      <c r="V3067" s="40" t="s">
        <v>104</v>
      </c>
      <c r="W3067" s="40" t="s">
        <v>100</v>
      </c>
      <c r="X3067" s="40" t="s">
        <v>102</v>
      </c>
      <c r="Y3067" s="40" t="s">
        <v>105</v>
      </c>
      <c r="Z3067" s="40">
        <v>801</v>
      </c>
      <c r="AA3067" s="40">
        <v>1145.43</v>
      </c>
    </row>
    <row r="3068" spans="17:27" ht="18" customHeight="1" x14ac:dyDescent="0.25">
      <c r="Q3068" s="40" t="s">
        <v>88</v>
      </c>
      <c r="R3068" s="40">
        <v>2024</v>
      </c>
      <c r="S3068" s="40" t="s">
        <v>2</v>
      </c>
      <c r="T3068" s="40" t="s">
        <v>101</v>
      </c>
      <c r="U3068" s="40" t="s">
        <v>103</v>
      </c>
      <c r="V3068" s="40" t="s">
        <v>104</v>
      </c>
      <c r="W3068" s="40" t="s">
        <v>100</v>
      </c>
      <c r="X3068" s="40" t="s">
        <v>102</v>
      </c>
      <c r="Y3068" s="40" t="s">
        <v>105</v>
      </c>
      <c r="Z3068" s="40">
        <v>887</v>
      </c>
      <c r="AA3068" s="40">
        <v>1268.4099999999999</v>
      </c>
    </row>
    <row r="3069" spans="17:27" ht="18" customHeight="1" x14ac:dyDescent="0.25">
      <c r="Q3069" s="40" t="s">
        <v>88</v>
      </c>
      <c r="R3069" s="40">
        <v>2024</v>
      </c>
      <c r="S3069" s="40" t="s">
        <v>2</v>
      </c>
      <c r="T3069" s="40" t="s">
        <v>101</v>
      </c>
      <c r="U3069" s="40" t="s">
        <v>103</v>
      </c>
      <c r="V3069" s="40" t="s">
        <v>104</v>
      </c>
      <c r="W3069" s="40" t="s">
        <v>100</v>
      </c>
      <c r="X3069" s="40" t="s">
        <v>102</v>
      </c>
      <c r="Y3069" s="40" t="s">
        <v>105</v>
      </c>
      <c r="Z3069" s="40">
        <v>840</v>
      </c>
      <c r="AA3069" s="40">
        <v>526.24</v>
      </c>
    </row>
    <row r="3070" spans="17:27" ht="18" customHeight="1" x14ac:dyDescent="0.25">
      <c r="Q3070" s="40" t="s">
        <v>88</v>
      </c>
      <c r="R3070" s="40">
        <v>2024</v>
      </c>
      <c r="S3070" s="40" t="s">
        <v>2</v>
      </c>
      <c r="T3070" s="40" t="s">
        <v>101</v>
      </c>
      <c r="U3070" s="40" t="s">
        <v>103</v>
      </c>
      <c r="V3070" s="40" t="s">
        <v>104</v>
      </c>
      <c r="W3070" s="40" t="s">
        <v>100</v>
      </c>
      <c r="X3070" s="40" t="s">
        <v>102</v>
      </c>
      <c r="Y3070" s="40" t="s">
        <v>105</v>
      </c>
      <c r="Z3070" s="40">
        <v>201</v>
      </c>
      <c r="AA3070" s="40">
        <v>287.43</v>
      </c>
    </row>
    <row r="3071" spans="17:27" ht="18" customHeight="1" x14ac:dyDescent="0.25">
      <c r="Q3071" s="40" t="s">
        <v>97</v>
      </c>
      <c r="R3071" s="40">
        <v>2024</v>
      </c>
      <c r="S3071" s="40" t="s">
        <v>2</v>
      </c>
      <c r="T3071" s="40" t="s">
        <v>101</v>
      </c>
      <c r="U3071" s="40" t="s">
        <v>103</v>
      </c>
      <c r="V3071" s="40" t="s">
        <v>104</v>
      </c>
      <c r="W3071" s="40" t="s">
        <v>100</v>
      </c>
      <c r="X3071" s="40" t="s">
        <v>102</v>
      </c>
      <c r="Y3071" s="40" t="s">
        <v>105</v>
      </c>
      <c r="Z3071" s="40">
        <v>229</v>
      </c>
      <c r="AA3071" s="40">
        <v>327.47000000000003</v>
      </c>
    </row>
    <row r="3072" spans="17:27" ht="18" customHeight="1" x14ac:dyDescent="0.25">
      <c r="Q3072" s="40" t="s">
        <v>88</v>
      </c>
      <c r="R3072" s="40">
        <v>2024</v>
      </c>
      <c r="S3072" s="40" t="s">
        <v>2</v>
      </c>
      <c r="T3072" s="40" t="s">
        <v>101</v>
      </c>
      <c r="U3072" s="40" t="s">
        <v>103</v>
      </c>
      <c r="V3072" s="40" t="s">
        <v>104</v>
      </c>
      <c r="W3072" s="40" t="s">
        <v>100</v>
      </c>
      <c r="X3072" s="40" t="s">
        <v>102</v>
      </c>
      <c r="Y3072" s="40" t="s">
        <v>105</v>
      </c>
      <c r="Z3072" s="40">
        <v>205</v>
      </c>
      <c r="AA3072" s="40">
        <v>293.14999999999998</v>
      </c>
    </row>
    <row r="3073" spans="17:27" ht="18" customHeight="1" x14ac:dyDescent="0.25">
      <c r="Q3073" s="40" t="s">
        <v>88</v>
      </c>
      <c r="R3073" s="40">
        <v>2024</v>
      </c>
      <c r="S3073" s="40" t="s">
        <v>2</v>
      </c>
      <c r="T3073" s="40" t="s">
        <v>101</v>
      </c>
      <c r="U3073" s="40" t="s">
        <v>103</v>
      </c>
      <c r="V3073" s="40" t="s">
        <v>104</v>
      </c>
      <c r="W3073" s="40" t="s">
        <v>100</v>
      </c>
      <c r="X3073" s="40" t="s">
        <v>102</v>
      </c>
      <c r="Y3073" s="40" t="s">
        <v>105</v>
      </c>
      <c r="Z3073" s="40">
        <v>810</v>
      </c>
      <c r="AA3073" s="40">
        <v>1158.3</v>
      </c>
    </row>
    <row r="3074" spans="17:27" ht="18" customHeight="1" x14ac:dyDescent="0.25">
      <c r="Q3074" s="40" t="s">
        <v>95</v>
      </c>
      <c r="R3074" s="40">
        <v>2024</v>
      </c>
      <c r="S3074" s="40" t="s">
        <v>2</v>
      </c>
      <c r="T3074" s="40" t="s">
        <v>101</v>
      </c>
      <c r="U3074" s="40" t="s">
        <v>103</v>
      </c>
      <c r="V3074" s="40" t="s">
        <v>104</v>
      </c>
      <c r="W3074" s="40" t="s">
        <v>100</v>
      </c>
      <c r="X3074" s="40" t="s">
        <v>102</v>
      </c>
      <c r="Y3074" s="40" t="s">
        <v>105</v>
      </c>
      <c r="Z3074" s="40">
        <v>203</v>
      </c>
      <c r="AA3074" s="40">
        <v>290.28999999999996</v>
      </c>
    </row>
    <row r="3075" spans="17:27" ht="18" customHeight="1" x14ac:dyDescent="0.25">
      <c r="Q3075" s="40" t="s">
        <v>97</v>
      </c>
      <c r="R3075" s="40">
        <v>2024</v>
      </c>
      <c r="S3075" s="40" t="s">
        <v>4</v>
      </c>
      <c r="T3075" s="40" t="s">
        <v>101</v>
      </c>
      <c r="U3075" s="40" t="s">
        <v>103</v>
      </c>
      <c r="V3075" s="40" t="s">
        <v>104</v>
      </c>
      <c r="W3075" s="40" t="s">
        <v>100</v>
      </c>
      <c r="X3075" s="40" t="s">
        <v>102</v>
      </c>
      <c r="Y3075" s="40" t="s">
        <v>105</v>
      </c>
      <c r="Z3075" s="40">
        <v>218</v>
      </c>
      <c r="AA3075" s="40">
        <v>311.74</v>
      </c>
    </row>
    <row r="3076" spans="17:27" ht="18" customHeight="1" x14ac:dyDescent="0.25">
      <c r="Q3076" s="40" t="s">
        <v>97</v>
      </c>
      <c r="R3076" s="40">
        <v>2024</v>
      </c>
      <c r="S3076" s="40" t="s">
        <v>4</v>
      </c>
      <c r="T3076" s="40" t="s">
        <v>101</v>
      </c>
      <c r="U3076" s="40" t="s">
        <v>103</v>
      </c>
      <c r="V3076" s="40" t="s">
        <v>104</v>
      </c>
      <c r="W3076" s="40" t="s">
        <v>100</v>
      </c>
      <c r="X3076" s="40" t="s">
        <v>102</v>
      </c>
      <c r="Y3076" s="40" t="s">
        <v>105</v>
      </c>
      <c r="Z3076" s="40">
        <v>194</v>
      </c>
      <c r="AA3076" s="40">
        <v>277.42</v>
      </c>
    </row>
    <row r="3077" spans="17:27" ht="18" customHeight="1" x14ac:dyDescent="0.25">
      <c r="Q3077" s="40" t="s">
        <v>95</v>
      </c>
      <c r="R3077" s="40">
        <v>2024</v>
      </c>
      <c r="S3077" s="40" t="s">
        <v>4</v>
      </c>
      <c r="T3077" s="40" t="s">
        <v>101</v>
      </c>
      <c r="U3077" s="40" t="s">
        <v>103</v>
      </c>
      <c r="V3077" s="40" t="s">
        <v>104</v>
      </c>
      <c r="W3077" s="40" t="s">
        <v>100</v>
      </c>
      <c r="X3077" s="40" t="s">
        <v>102</v>
      </c>
      <c r="Y3077" s="40" t="s">
        <v>105</v>
      </c>
      <c r="Z3077" s="40">
        <v>220</v>
      </c>
      <c r="AA3077" s="40">
        <v>314.60000000000002</v>
      </c>
    </row>
    <row r="3078" spans="17:27" ht="18" customHeight="1" x14ac:dyDescent="0.25">
      <c r="Q3078" s="40" t="s">
        <v>95</v>
      </c>
      <c r="R3078" s="40">
        <v>2024</v>
      </c>
      <c r="S3078" s="40" t="s">
        <v>4</v>
      </c>
      <c r="T3078" s="40" t="s">
        <v>101</v>
      </c>
      <c r="U3078" s="40" t="s">
        <v>103</v>
      </c>
      <c r="V3078" s="40" t="s">
        <v>104</v>
      </c>
      <c r="W3078" s="40" t="s">
        <v>100</v>
      </c>
      <c r="X3078" s="40" t="s">
        <v>102</v>
      </c>
      <c r="Y3078" s="40" t="s">
        <v>105</v>
      </c>
      <c r="Z3078" s="40">
        <v>190</v>
      </c>
      <c r="AA3078" s="40">
        <v>271.7</v>
      </c>
    </row>
    <row r="3079" spans="17:27" ht="18" customHeight="1" x14ac:dyDescent="0.25">
      <c r="Q3079" s="40" t="s">
        <v>95</v>
      </c>
      <c r="R3079" s="40">
        <v>2024</v>
      </c>
      <c r="S3079" s="40" t="s">
        <v>4</v>
      </c>
      <c r="T3079" s="40" t="s">
        <v>101</v>
      </c>
      <c r="U3079" s="40" t="s">
        <v>103</v>
      </c>
      <c r="V3079" s="40" t="s">
        <v>104</v>
      </c>
      <c r="W3079" s="40" t="s">
        <v>100</v>
      </c>
      <c r="X3079" s="40" t="s">
        <v>102</v>
      </c>
      <c r="Y3079" s="40" t="s">
        <v>105</v>
      </c>
      <c r="Z3079" s="40">
        <v>889</v>
      </c>
      <c r="AA3079" s="40">
        <v>1271.27</v>
      </c>
    </row>
    <row r="3080" spans="17:27" ht="18" customHeight="1" x14ac:dyDescent="0.25">
      <c r="Q3080" s="40" t="s">
        <v>95</v>
      </c>
      <c r="R3080" s="40">
        <v>2024</v>
      </c>
      <c r="S3080" s="40" t="s">
        <v>4</v>
      </c>
      <c r="T3080" s="40" t="s">
        <v>101</v>
      </c>
      <c r="U3080" s="40" t="s">
        <v>103</v>
      </c>
      <c r="V3080" s="40" t="s">
        <v>104</v>
      </c>
      <c r="W3080" s="40" t="s">
        <v>100</v>
      </c>
      <c r="X3080" s="40" t="s">
        <v>102</v>
      </c>
      <c r="Y3080" s="40" t="s">
        <v>105</v>
      </c>
      <c r="Z3080" s="40">
        <v>842</v>
      </c>
      <c r="AA3080" s="40">
        <v>526.24</v>
      </c>
    </row>
    <row r="3081" spans="17:27" ht="18" customHeight="1" x14ac:dyDescent="0.25">
      <c r="Q3081" s="40" t="s">
        <v>95</v>
      </c>
      <c r="R3081" s="40">
        <v>2024</v>
      </c>
      <c r="S3081" s="40" t="s">
        <v>4</v>
      </c>
      <c r="T3081" s="40" t="s">
        <v>101</v>
      </c>
      <c r="U3081" s="40" t="s">
        <v>103</v>
      </c>
      <c r="V3081" s="40" t="s">
        <v>104</v>
      </c>
      <c r="W3081" s="40" t="s">
        <v>100</v>
      </c>
      <c r="X3081" s="40" t="s">
        <v>102</v>
      </c>
      <c r="Y3081" s="40" t="s">
        <v>105</v>
      </c>
      <c r="Z3081" s="40">
        <v>217</v>
      </c>
      <c r="AA3081" s="40">
        <v>310.31</v>
      </c>
    </row>
    <row r="3082" spans="17:27" ht="18" customHeight="1" x14ac:dyDescent="0.25">
      <c r="Q3082" s="40" t="s">
        <v>95</v>
      </c>
      <c r="R3082" s="40">
        <v>2024</v>
      </c>
      <c r="S3082" s="40" t="s">
        <v>4</v>
      </c>
      <c r="T3082" s="40" t="s">
        <v>101</v>
      </c>
      <c r="U3082" s="40" t="s">
        <v>103</v>
      </c>
      <c r="V3082" s="40" t="s">
        <v>104</v>
      </c>
      <c r="W3082" s="40" t="s">
        <v>100</v>
      </c>
      <c r="X3082" s="40" t="s">
        <v>102</v>
      </c>
      <c r="Y3082" s="40" t="s">
        <v>105</v>
      </c>
      <c r="Z3082" s="40">
        <v>193</v>
      </c>
      <c r="AA3082" s="40">
        <v>275.99</v>
      </c>
    </row>
    <row r="3083" spans="17:27" ht="18" customHeight="1" x14ac:dyDescent="0.25">
      <c r="Q3083" s="40" t="s">
        <v>97</v>
      </c>
      <c r="R3083" s="40">
        <v>2024</v>
      </c>
      <c r="S3083" s="40" t="s">
        <v>4</v>
      </c>
      <c r="T3083" s="40" t="s">
        <v>101</v>
      </c>
      <c r="U3083" s="40" t="s">
        <v>103</v>
      </c>
      <c r="V3083" s="40" t="s">
        <v>104</v>
      </c>
      <c r="W3083" s="40" t="s">
        <v>100</v>
      </c>
      <c r="X3083" s="40" t="s">
        <v>102</v>
      </c>
      <c r="Y3083" s="40" t="s">
        <v>105</v>
      </c>
      <c r="Z3083" s="40">
        <v>811</v>
      </c>
      <c r="AA3083" s="40">
        <v>1159.73</v>
      </c>
    </row>
    <row r="3084" spans="17:27" ht="18" customHeight="1" x14ac:dyDescent="0.25">
      <c r="Q3084" s="40" t="s">
        <v>97</v>
      </c>
      <c r="R3084" s="40">
        <v>2024</v>
      </c>
      <c r="S3084" s="40" t="s">
        <v>4</v>
      </c>
      <c r="T3084" s="40" t="s">
        <v>101</v>
      </c>
      <c r="U3084" s="40" t="s">
        <v>103</v>
      </c>
      <c r="V3084" s="40" t="s">
        <v>104</v>
      </c>
      <c r="W3084" s="40" t="s">
        <v>100</v>
      </c>
      <c r="X3084" s="40" t="s">
        <v>102</v>
      </c>
      <c r="Y3084" s="40" t="s">
        <v>105</v>
      </c>
      <c r="Z3084" s="40">
        <v>191</v>
      </c>
      <c r="AA3084" s="40">
        <v>273.13</v>
      </c>
    </row>
    <row r="3085" spans="17:27" ht="18" customHeight="1" x14ac:dyDescent="0.25">
      <c r="Q3085" s="40" t="s">
        <v>95</v>
      </c>
      <c r="R3085" s="40">
        <v>2024</v>
      </c>
      <c r="S3085" s="40" t="s">
        <v>10</v>
      </c>
      <c r="T3085" s="40" t="s">
        <v>101</v>
      </c>
      <c r="U3085" s="40" t="s">
        <v>103</v>
      </c>
      <c r="V3085" s="40" t="s">
        <v>104</v>
      </c>
      <c r="W3085" s="40" t="s">
        <v>100</v>
      </c>
      <c r="X3085" s="40" t="s">
        <v>102</v>
      </c>
      <c r="Y3085" s="40" t="s">
        <v>105</v>
      </c>
      <c r="Z3085" s="40">
        <v>188</v>
      </c>
      <c r="AA3085" s="40">
        <v>268.84000000000003</v>
      </c>
    </row>
    <row r="3086" spans="17:27" ht="18" customHeight="1" x14ac:dyDescent="0.25">
      <c r="Q3086" s="40" t="s">
        <v>99</v>
      </c>
      <c r="R3086" s="40">
        <v>2024</v>
      </c>
      <c r="S3086" s="40" t="s">
        <v>10</v>
      </c>
      <c r="T3086" s="40" t="s">
        <v>101</v>
      </c>
      <c r="U3086" s="40" t="s">
        <v>103</v>
      </c>
      <c r="V3086" s="40" t="s">
        <v>104</v>
      </c>
      <c r="W3086" s="40" t="s">
        <v>100</v>
      </c>
      <c r="X3086" s="40" t="s">
        <v>102</v>
      </c>
      <c r="Y3086" s="40" t="s">
        <v>105</v>
      </c>
      <c r="Z3086" s="40">
        <v>158</v>
      </c>
      <c r="AA3086" s="40">
        <v>225.94</v>
      </c>
    </row>
    <row r="3087" spans="17:27" ht="18" customHeight="1" x14ac:dyDescent="0.25">
      <c r="Q3087" s="40" t="s">
        <v>88</v>
      </c>
      <c r="R3087" s="40">
        <v>2024</v>
      </c>
      <c r="S3087" s="40" t="s">
        <v>10</v>
      </c>
      <c r="T3087" s="40" t="s">
        <v>101</v>
      </c>
      <c r="U3087" s="40" t="s">
        <v>103</v>
      </c>
      <c r="V3087" s="40" t="s">
        <v>104</v>
      </c>
      <c r="W3087" s="40" t="s">
        <v>100</v>
      </c>
      <c r="X3087" s="40" t="s">
        <v>102</v>
      </c>
      <c r="Y3087" s="40" t="s">
        <v>105</v>
      </c>
      <c r="Z3087" s="40">
        <v>160</v>
      </c>
      <c r="AA3087" s="40">
        <v>228.8</v>
      </c>
    </row>
    <row r="3088" spans="17:27" ht="18" customHeight="1" x14ac:dyDescent="0.25">
      <c r="Q3088" s="40" t="s">
        <v>88</v>
      </c>
      <c r="R3088" s="40">
        <v>2024</v>
      </c>
      <c r="S3088" s="40" t="s">
        <v>10</v>
      </c>
      <c r="T3088" s="40" t="s">
        <v>101</v>
      </c>
      <c r="U3088" s="40" t="s">
        <v>103</v>
      </c>
      <c r="V3088" s="40" t="s">
        <v>104</v>
      </c>
      <c r="W3088" s="40" t="s">
        <v>100</v>
      </c>
      <c r="X3088" s="40" t="s">
        <v>102</v>
      </c>
      <c r="Y3088" s="40" t="s">
        <v>105</v>
      </c>
      <c r="Z3088" s="40">
        <v>808</v>
      </c>
      <c r="AA3088" s="40">
        <v>1155.44</v>
      </c>
    </row>
    <row r="3089" spans="17:27" ht="18" customHeight="1" x14ac:dyDescent="0.25">
      <c r="Q3089" s="40" t="s">
        <v>95</v>
      </c>
      <c r="R3089" s="40">
        <v>2024</v>
      </c>
      <c r="S3089" s="40" t="s">
        <v>10</v>
      </c>
      <c r="T3089" s="40" t="s">
        <v>101</v>
      </c>
      <c r="U3089" s="40" t="s">
        <v>103</v>
      </c>
      <c r="V3089" s="40" t="s">
        <v>104</v>
      </c>
      <c r="W3089" s="40" t="s">
        <v>100</v>
      </c>
      <c r="X3089" s="40" t="s">
        <v>102</v>
      </c>
      <c r="Y3089" s="40" t="s">
        <v>105</v>
      </c>
      <c r="Z3089" s="40">
        <v>894</v>
      </c>
      <c r="AA3089" s="40">
        <v>1278.42</v>
      </c>
    </row>
    <row r="3090" spans="17:27" ht="18" customHeight="1" x14ac:dyDescent="0.25">
      <c r="Q3090" s="40" t="s">
        <v>95</v>
      </c>
      <c r="R3090" s="40">
        <v>2024</v>
      </c>
      <c r="S3090" s="40" t="s">
        <v>10</v>
      </c>
      <c r="T3090" s="40" t="s">
        <v>101</v>
      </c>
      <c r="U3090" s="40" t="s">
        <v>103</v>
      </c>
      <c r="V3090" s="40" t="s">
        <v>104</v>
      </c>
      <c r="W3090" s="40" t="s">
        <v>100</v>
      </c>
      <c r="X3090" s="40" t="s">
        <v>102</v>
      </c>
      <c r="Y3090" s="40" t="s">
        <v>105</v>
      </c>
      <c r="Z3090" s="40">
        <v>847</v>
      </c>
      <c r="AA3090" s="40">
        <v>526.24</v>
      </c>
    </row>
    <row r="3091" spans="17:27" ht="18" customHeight="1" x14ac:dyDescent="0.25">
      <c r="Q3091" s="40" t="s">
        <v>88</v>
      </c>
      <c r="R3091" s="40">
        <v>2024</v>
      </c>
      <c r="S3091" s="40" t="s">
        <v>10</v>
      </c>
      <c r="T3091" s="40" t="s">
        <v>101</v>
      </c>
      <c r="U3091" s="40" t="s">
        <v>103</v>
      </c>
      <c r="V3091" s="40" t="s">
        <v>104</v>
      </c>
      <c r="W3091" s="40" t="s">
        <v>100</v>
      </c>
      <c r="X3091" s="40" t="s">
        <v>102</v>
      </c>
      <c r="Y3091" s="40" t="s">
        <v>105</v>
      </c>
      <c r="Z3091" s="40">
        <v>159</v>
      </c>
      <c r="AA3091" s="40">
        <v>227.37</v>
      </c>
    </row>
    <row r="3092" spans="17:27" ht="18" customHeight="1" x14ac:dyDescent="0.25">
      <c r="Q3092" s="40" t="s">
        <v>88</v>
      </c>
      <c r="R3092" s="40">
        <v>2024</v>
      </c>
      <c r="S3092" s="40" t="s">
        <v>10</v>
      </c>
      <c r="T3092" s="40" t="s">
        <v>101</v>
      </c>
      <c r="U3092" s="40" t="s">
        <v>103</v>
      </c>
      <c r="V3092" s="40" t="s">
        <v>104</v>
      </c>
      <c r="W3092" s="40" t="s">
        <v>100</v>
      </c>
      <c r="X3092" s="40" t="s">
        <v>102</v>
      </c>
      <c r="Y3092" s="40" t="s">
        <v>105</v>
      </c>
      <c r="Z3092" s="40">
        <v>187</v>
      </c>
      <c r="AA3092" s="40">
        <v>267.40999999999997</v>
      </c>
    </row>
    <row r="3093" spans="17:27" ht="18" customHeight="1" x14ac:dyDescent="0.25">
      <c r="Q3093" s="40" t="s">
        <v>99</v>
      </c>
      <c r="R3093" s="40">
        <v>2024</v>
      </c>
      <c r="S3093" s="40" t="s">
        <v>10</v>
      </c>
      <c r="T3093" s="40" t="s">
        <v>101</v>
      </c>
      <c r="U3093" s="40" t="s">
        <v>103</v>
      </c>
      <c r="V3093" s="40" t="s">
        <v>104</v>
      </c>
      <c r="W3093" s="40" t="s">
        <v>100</v>
      </c>
      <c r="X3093" s="40" t="s">
        <v>102</v>
      </c>
      <c r="Y3093" s="40" t="s">
        <v>105</v>
      </c>
      <c r="Z3093" s="40">
        <v>817</v>
      </c>
      <c r="AA3093" s="40">
        <v>1168.31</v>
      </c>
    </row>
    <row r="3094" spans="17:27" ht="18" customHeight="1" x14ac:dyDescent="0.25">
      <c r="Q3094" s="40" t="s">
        <v>95</v>
      </c>
      <c r="R3094" s="40">
        <v>2024</v>
      </c>
      <c r="S3094" s="40" t="s">
        <v>10</v>
      </c>
      <c r="T3094" s="40" t="s">
        <v>101</v>
      </c>
      <c r="U3094" s="40" t="s">
        <v>103</v>
      </c>
      <c r="V3094" s="40" t="s">
        <v>104</v>
      </c>
      <c r="W3094" s="40" t="s">
        <v>100</v>
      </c>
      <c r="X3094" s="40" t="s">
        <v>102</v>
      </c>
      <c r="Y3094" s="40" t="s">
        <v>105</v>
      </c>
      <c r="Z3094" s="40">
        <v>161</v>
      </c>
      <c r="AA3094" s="40">
        <v>230.23000000000002</v>
      </c>
    </row>
    <row r="3095" spans="17:27" ht="18" customHeight="1" x14ac:dyDescent="0.25">
      <c r="Q3095" s="40" t="s">
        <v>88</v>
      </c>
      <c r="R3095" s="40">
        <v>2024</v>
      </c>
      <c r="S3095" s="40" t="s">
        <v>9</v>
      </c>
      <c r="T3095" s="40" t="s">
        <v>101</v>
      </c>
      <c r="U3095" s="40" t="s">
        <v>103</v>
      </c>
      <c r="V3095" s="40" t="s">
        <v>104</v>
      </c>
      <c r="W3095" s="40" t="s">
        <v>100</v>
      </c>
      <c r="X3095" s="40" t="s">
        <v>102</v>
      </c>
      <c r="Y3095" s="40" t="s">
        <v>105</v>
      </c>
      <c r="Z3095" s="40">
        <v>194</v>
      </c>
      <c r="AA3095" s="40">
        <v>277.42</v>
      </c>
    </row>
    <row r="3096" spans="17:27" ht="18" customHeight="1" x14ac:dyDescent="0.25">
      <c r="Q3096" s="40" t="s">
        <v>95</v>
      </c>
      <c r="R3096" s="40">
        <v>2024</v>
      </c>
      <c r="S3096" s="40" t="s">
        <v>9</v>
      </c>
      <c r="T3096" s="40" t="s">
        <v>101</v>
      </c>
      <c r="U3096" s="40" t="s">
        <v>103</v>
      </c>
      <c r="V3096" s="40" t="s">
        <v>104</v>
      </c>
      <c r="W3096" s="40" t="s">
        <v>100</v>
      </c>
      <c r="X3096" s="40" t="s">
        <v>102</v>
      </c>
      <c r="Y3096" s="40" t="s">
        <v>105</v>
      </c>
      <c r="Z3096" s="40">
        <v>164</v>
      </c>
      <c r="AA3096" s="40">
        <v>234.51999999999998</v>
      </c>
    </row>
    <row r="3097" spans="17:27" ht="18" customHeight="1" x14ac:dyDescent="0.25">
      <c r="Q3097" s="40" t="s">
        <v>95</v>
      </c>
      <c r="R3097" s="40">
        <v>2024</v>
      </c>
      <c r="S3097" s="40" t="s">
        <v>9</v>
      </c>
      <c r="T3097" s="40" t="s">
        <v>101</v>
      </c>
      <c r="U3097" s="40" t="s">
        <v>103</v>
      </c>
      <c r="V3097" s="40" t="s">
        <v>104</v>
      </c>
      <c r="W3097" s="40" t="s">
        <v>100</v>
      </c>
      <c r="X3097" s="40" t="s">
        <v>102</v>
      </c>
      <c r="Y3097" s="40" t="s">
        <v>105</v>
      </c>
      <c r="Z3097" s="40">
        <v>190</v>
      </c>
      <c r="AA3097" s="40">
        <v>271.7</v>
      </c>
    </row>
    <row r="3098" spans="17:27" ht="18" customHeight="1" x14ac:dyDescent="0.25">
      <c r="Q3098" s="40" t="s">
        <v>98</v>
      </c>
      <c r="R3098" s="40">
        <v>2024</v>
      </c>
      <c r="S3098" s="40" t="s">
        <v>9</v>
      </c>
      <c r="T3098" s="40" t="s">
        <v>101</v>
      </c>
      <c r="U3098" s="40" t="s">
        <v>103</v>
      </c>
      <c r="V3098" s="40" t="s">
        <v>104</v>
      </c>
      <c r="W3098" s="40" t="s">
        <v>100</v>
      </c>
      <c r="X3098" s="40" t="s">
        <v>102</v>
      </c>
      <c r="Y3098" s="40" t="s">
        <v>105</v>
      </c>
      <c r="Z3098" s="40">
        <v>166</v>
      </c>
      <c r="AA3098" s="40">
        <v>237.38</v>
      </c>
    </row>
    <row r="3099" spans="17:27" ht="18" customHeight="1" x14ac:dyDescent="0.25">
      <c r="Q3099" s="40" t="s">
        <v>88</v>
      </c>
      <c r="R3099" s="40">
        <v>2024</v>
      </c>
      <c r="S3099" s="40" t="s">
        <v>9</v>
      </c>
      <c r="T3099" s="40" t="s">
        <v>101</v>
      </c>
      <c r="U3099" s="40" t="s">
        <v>103</v>
      </c>
      <c r="V3099" s="40" t="s">
        <v>104</v>
      </c>
      <c r="W3099" s="40" t="s">
        <v>100</v>
      </c>
      <c r="X3099" s="40" t="s">
        <v>102</v>
      </c>
      <c r="Y3099" s="40" t="s">
        <v>105</v>
      </c>
      <c r="Z3099" s="40">
        <v>807</v>
      </c>
      <c r="AA3099" s="40">
        <v>1154.01</v>
      </c>
    </row>
    <row r="3100" spans="17:27" ht="18" customHeight="1" x14ac:dyDescent="0.25">
      <c r="Q3100" s="40" t="s">
        <v>88</v>
      </c>
      <c r="R3100" s="40">
        <v>2024</v>
      </c>
      <c r="S3100" s="40" t="s">
        <v>9</v>
      </c>
      <c r="T3100" s="40" t="s">
        <v>101</v>
      </c>
      <c r="U3100" s="40" t="s">
        <v>103</v>
      </c>
      <c r="V3100" s="40" t="s">
        <v>104</v>
      </c>
      <c r="W3100" s="40" t="s">
        <v>100</v>
      </c>
      <c r="X3100" s="40" t="s">
        <v>102</v>
      </c>
      <c r="Y3100" s="40" t="s">
        <v>105</v>
      </c>
      <c r="Z3100" s="40">
        <v>165</v>
      </c>
      <c r="AA3100" s="40">
        <v>235.95</v>
      </c>
    </row>
    <row r="3101" spans="17:27" ht="18" customHeight="1" x14ac:dyDescent="0.25">
      <c r="Q3101" s="40" t="s">
        <v>98</v>
      </c>
      <c r="R3101" s="40">
        <v>2024</v>
      </c>
      <c r="S3101" s="40" t="s">
        <v>9</v>
      </c>
      <c r="T3101" s="40" t="s">
        <v>101</v>
      </c>
      <c r="U3101" s="40" t="s">
        <v>103</v>
      </c>
      <c r="V3101" s="40" t="s">
        <v>104</v>
      </c>
      <c r="W3101" s="40" t="s">
        <v>100</v>
      </c>
      <c r="X3101" s="40" t="s">
        <v>102</v>
      </c>
      <c r="Y3101" s="40" t="s">
        <v>105</v>
      </c>
      <c r="Z3101" s="40">
        <v>193</v>
      </c>
      <c r="AA3101" s="40">
        <v>275.99</v>
      </c>
    </row>
    <row r="3102" spans="17:27" ht="18" customHeight="1" x14ac:dyDescent="0.25">
      <c r="Q3102" s="40" t="s">
        <v>95</v>
      </c>
      <c r="R3102" s="40">
        <v>2024</v>
      </c>
      <c r="S3102" s="40" t="s">
        <v>9</v>
      </c>
      <c r="T3102" s="40" t="s">
        <v>101</v>
      </c>
      <c r="U3102" s="40" t="s">
        <v>103</v>
      </c>
      <c r="V3102" s="40" t="s">
        <v>104</v>
      </c>
      <c r="W3102" s="40" t="s">
        <v>100</v>
      </c>
      <c r="X3102" s="40" t="s">
        <v>102</v>
      </c>
      <c r="Y3102" s="40" t="s">
        <v>105</v>
      </c>
      <c r="Z3102" s="40">
        <v>163</v>
      </c>
      <c r="AA3102" s="40">
        <v>233.09</v>
      </c>
    </row>
    <row r="3103" spans="17:27" ht="18" customHeight="1" x14ac:dyDescent="0.25">
      <c r="Q3103" s="40" t="s">
        <v>95</v>
      </c>
      <c r="R3103" s="40">
        <v>2024</v>
      </c>
      <c r="S3103" s="40" t="s">
        <v>9</v>
      </c>
      <c r="T3103" s="40" t="s">
        <v>101</v>
      </c>
      <c r="U3103" s="40" t="s">
        <v>103</v>
      </c>
      <c r="V3103" s="40" t="s">
        <v>104</v>
      </c>
      <c r="W3103" s="40" t="s">
        <v>100</v>
      </c>
      <c r="X3103" s="40" t="s">
        <v>102</v>
      </c>
      <c r="Y3103" s="40" t="s">
        <v>105</v>
      </c>
      <c r="Z3103" s="40">
        <v>816</v>
      </c>
      <c r="AA3103" s="40">
        <v>1166.8800000000001</v>
      </c>
    </row>
    <row r="3104" spans="17:27" ht="18" customHeight="1" x14ac:dyDescent="0.25">
      <c r="Q3104" s="40" t="s">
        <v>88</v>
      </c>
      <c r="R3104" s="40">
        <v>2024</v>
      </c>
      <c r="S3104" s="40" t="s">
        <v>9</v>
      </c>
      <c r="T3104" s="40" t="s">
        <v>101</v>
      </c>
      <c r="U3104" s="40" t="s">
        <v>103</v>
      </c>
      <c r="V3104" s="40" t="s">
        <v>104</v>
      </c>
      <c r="W3104" s="40" t="s">
        <v>100</v>
      </c>
      <c r="X3104" s="40" t="s">
        <v>102</v>
      </c>
      <c r="Y3104" s="40" t="s">
        <v>105</v>
      </c>
      <c r="Z3104" s="40">
        <v>167</v>
      </c>
      <c r="AA3104" s="40">
        <v>238.81</v>
      </c>
    </row>
    <row r="3105" spans="17:27" ht="18" customHeight="1" x14ac:dyDescent="0.25">
      <c r="Q3105" s="40" t="s">
        <v>95</v>
      </c>
      <c r="R3105" s="40">
        <v>2024</v>
      </c>
      <c r="S3105" s="40" t="s">
        <v>8</v>
      </c>
      <c r="T3105" s="40" t="s">
        <v>101</v>
      </c>
      <c r="U3105" s="40" t="s">
        <v>103</v>
      </c>
      <c r="V3105" s="40" t="s">
        <v>104</v>
      </c>
      <c r="W3105" s="40" t="s">
        <v>100</v>
      </c>
      <c r="X3105" s="40" t="s">
        <v>102</v>
      </c>
      <c r="Y3105" s="40" t="s">
        <v>105</v>
      </c>
      <c r="Z3105" s="40">
        <v>200</v>
      </c>
      <c r="AA3105" s="40">
        <v>286</v>
      </c>
    </row>
    <row r="3106" spans="17:27" ht="18" customHeight="1" x14ac:dyDescent="0.25">
      <c r="Q3106" s="40" t="s">
        <v>88</v>
      </c>
      <c r="R3106" s="40">
        <v>2024</v>
      </c>
      <c r="S3106" s="40" t="s">
        <v>8</v>
      </c>
      <c r="T3106" s="40" t="s">
        <v>101</v>
      </c>
      <c r="U3106" s="40" t="s">
        <v>103</v>
      </c>
      <c r="V3106" s="40" t="s">
        <v>104</v>
      </c>
      <c r="W3106" s="40" t="s">
        <v>100</v>
      </c>
      <c r="X3106" s="40" t="s">
        <v>102</v>
      </c>
      <c r="Y3106" s="40" t="s">
        <v>105</v>
      </c>
      <c r="Z3106" s="40">
        <v>170</v>
      </c>
      <c r="AA3106" s="40">
        <v>243.1</v>
      </c>
    </row>
    <row r="3107" spans="17:27" ht="18" customHeight="1" x14ac:dyDescent="0.25">
      <c r="Q3107" s="40" t="s">
        <v>88</v>
      </c>
      <c r="R3107" s="40">
        <v>2024</v>
      </c>
      <c r="S3107" s="40" t="s">
        <v>8</v>
      </c>
      <c r="T3107" s="40" t="s">
        <v>101</v>
      </c>
      <c r="U3107" s="40" t="s">
        <v>103</v>
      </c>
      <c r="V3107" s="40" t="s">
        <v>104</v>
      </c>
      <c r="W3107" s="40" t="s">
        <v>100</v>
      </c>
      <c r="X3107" s="40" t="s">
        <v>102</v>
      </c>
      <c r="Y3107" s="40" t="s">
        <v>105</v>
      </c>
      <c r="Z3107" s="40">
        <v>196</v>
      </c>
      <c r="AA3107" s="40">
        <v>280.27999999999997</v>
      </c>
    </row>
    <row r="3108" spans="17:27" ht="18" customHeight="1" x14ac:dyDescent="0.25">
      <c r="Q3108" s="40" t="s">
        <v>95</v>
      </c>
      <c r="R3108" s="40">
        <v>2024</v>
      </c>
      <c r="S3108" s="40" t="s">
        <v>8</v>
      </c>
      <c r="T3108" s="40" t="s">
        <v>101</v>
      </c>
      <c r="U3108" s="40" t="s">
        <v>103</v>
      </c>
      <c r="V3108" s="40" t="s">
        <v>104</v>
      </c>
      <c r="W3108" s="40" t="s">
        <v>100</v>
      </c>
      <c r="X3108" s="40" t="s">
        <v>102</v>
      </c>
      <c r="Y3108" s="40" t="s">
        <v>105</v>
      </c>
      <c r="Z3108" s="40">
        <v>172</v>
      </c>
      <c r="AA3108" s="40">
        <v>245.95999999999998</v>
      </c>
    </row>
    <row r="3109" spans="17:27" ht="18" customHeight="1" x14ac:dyDescent="0.25">
      <c r="Q3109" s="40" t="s">
        <v>95</v>
      </c>
      <c r="R3109" s="40">
        <v>2024</v>
      </c>
      <c r="S3109" s="40" t="s">
        <v>8</v>
      </c>
      <c r="T3109" s="40" t="s">
        <v>101</v>
      </c>
      <c r="U3109" s="40" t="s">
        <v>103</v>
      </c>
      <c r="V3109" s="40" t="s">
        <v>104</v>
      </c>
      <c r="W3109" s="40" t="s">
        <v>100</v>
      </c>
      <c r="X3109" s="40" t="s">
        <v>102</v>
      </c>
      <c r="Y3109" s="40" t="s">
        <v>105</v>
      </c>
      <c r="Z3109" s="40">
        <v>806</v>
      </c>
      <c r="AA3109" s="40">
        <v>1152.58</v>
      </c>
    </row>
    <row r="3110" spans="17:27" ht="18" customHeight="1" x14ac:dyDescent="0.25">
      <c r="Q3110" s="40" t="s">
        <v>88</v>
      </c>
      <c r="R3110" s="40">
        <v>2024</v>
      </c>
      <c r="S3110" s="40" t="s">
        <v>8</v>
      </c>
      <c r="T3110" s="40" t="s">
        <v>101</v>
      </c>
      <c r="U3110" s="40" t="s">
        <v>103</v>
      </c>
      <c r="V3110" s="40" t="s">
        <v>104</v>
      </c>
      <c r="W3110" s="40" t="s">
        <v>100</v>
      </c>
      <c r="X3110" s="40" t="s">
        <v>102</v>
      </c>
      <c r="Y3110" s="40" t="s">
        <v>105</v>
      </c>
      <c r="Z3110" s="40">
        <v>893</v>
      </c>
      <c r="AA3110" s="40">
        <v>1276.99</v>
      </c>
    </row>
    <row r="3111" spans="17:27" ht="18" customHeight="1" x14ac:dyDescent="0.25">
      <c r="Q3111" s="40" t="s">
        <v>88</v>
      </c>
      <c r="R3111" s="40">
        <v>2024</v>
      </c>
      <c r="S3111" s="40" t="s">
        <v>8</v>
      </c>
      <c r="T3111" s="40" t="s">
        <v>101</v>
      </c>
      <c r="U3111" s="40" t="s">
        <v>103</v>
      </c>
      <c r="V3111" s="40" t="s">
        <v>104</v>
      </c>
      <c r="W3111" s="40" t="s">
        <v>100</v>
      </c>
      <c r="X3111" s="40" t="s">
        <v>102</v>
      </c>
      <c r="Y3111" s="40" t="s">
        <v>105</v>
      </c>
      <c r="Z3111" s="40">
        <v>846</v>
      </c>
      <c r="AA3111" s="40">
        <v>526.24</v>
      </c>
    </row>
    <row r="3112" spans="17:27" ht="18" customHeight="1" x14ac:dyDescent="0.25">
      <c r="Q3112" s="40" t="s">
        <v>95</v>
      </c>
      <c r="R3112" s="40">
        <v>2024</v>
      </c>
      <c r="S3112" s="40" t="s">
        <v>8</v>
      </c>
      <c r="T3112" s="40" t="s">
        <v>101</v>
      </c>
      <c r="U3112" s="40" t="s">
        <v>103</v>
      </c>
      <c r="V3112" s="40" t="s">
        <v>104</v>
      </c>
      <c r="W3112" s="40" t="s">
        <v>100</v>
      </c>
      <c r="X3112" s="40" t="s">
        <v>102</v>
      </c>
      <c r="Y3112" s="40" t="s">
        <v>105</v>
      </c>
      <c r="Z3112" s="40">
        <v>171</v>
      </c>
      <c r="AA3112" s="40">
        <v>244.53</v>
      </c>
    </row>
    <row r="3113" spans="17:27" ht="18" customHeight="1" x14ac:dyDescent="0.25">
      <c r="Q3113" s="40" t="s">
        <v>95</v>
      </c>
      <c r="R3113" s="40">
        <v>2024</v>
      </c>
      <c r="S3113" s="40" t="s">
        <v>8</v>
      </c>
      <c r="T3113" s="40" t="s">
        <v>101</v>
      </c>
      <c r="U3113" s="40" t="s">
        <v>103</v>
      </c>
      <c r="V3113" s="40" t="s">
        <v>104</v>
      </c>
      <c r="W3113" s="40" t="s">
        <v>100</v>
      </c>
      <c r="X3113" s="40" t="s">
        <v>102</v>
      </c>
      <c r="Y3113" s="40" t="s">
        <v>105</v>
      </c>
      <c r="Z3113" s="40">
        <v>199</v>
      </c>
      <c r="AA3113" s="40">
        <v>284.57</v>
      </c>
    </row>
    <row r="3114" spans="17:27" ht="18" customHeight="1" x14ac:dyDescent="0.25">
      <c r="Q3114" s="40" t="s">
        <v>88</v>
      </c>
      <c r="R3114" s="40">
        <v>2024</v>
      </c>
      <c r="S3114" s="40" t="s">
        <v>8</v>
      </c>
      <c r="T3114" s="40" t="s">
        <v>101</v>
      </c>
      <c r="U3114" s="40" t="s">
        <v>103</v>
      </c>
      <c r="V3114" s="40" t="s">
        <v>104</v>
      </c>
      <c r="W3114" s="40" t="s">
        <v>100</v>
      </c>
      <c r="X3114" s="40" t="s">
        <v>102</v>
      </c>
      <c r="Y3114" s="40" t="s">
        <v>105</v>
      </c>
      <c r="Z3114" s="40">
        <v>169</v>
      </c>
      <c r="AA3114" s="40">
        <v>241.67000000000002</v>
      </c>
    </row>
    <row r="3115" spans="17:27" ht="18" customHeight="1" x14ac:dyDescent="0.25">
      <c r="Q3115" s="40" t="s">
        <v>88</v>
      </c>
      <c r="R3115" s="40">
        <v>2024</v>
      </c>
      <c r="S3115" s="40" t="s">
        <v>8</v>
      </c>
      <c r="T3115" s="40" t="s">
        <v>101</v>
      </c>
      <c r="U3115" s="40" t="s">
        <v>103</v>
      </c>
      <c r="V3115" s="40" t="s">
        <v>104</v>
      </c>
      <c r="W3115" s="40" t="s">
        <v>100</v>
      </c>
      <c r="X3115" s="40" t="s">
        <v>102</v>
      </c>
      <c r="Y3115" s="40" t="s">
        <v>105</v>
      </c>
      <c r="Z3115" s="40">
        <v>815</v>
      </c>
      <c r="AA3115" s="40">
        <v>1165.45</v>
      </c>
    </row>
    <row r="3116" spans="17:27" ht="18" customHeight="1" x14ac:dyDescent="0.25">
      <c r="Q3116" s="40" t="s">
        <v>95</v>
      </c>
      <c r="R3116" s="40">
        <v>2024</v>
      </c>
      <c r="S3116" s="40" t="s">
        <v>8</v>
      </c>
      <c r="T3116" s="40" t="s">
        <v>101</v>
      </c>
      <c r="U3116" s="40" t="s">
        <v>103</v>
      </c>
      <c r="V3116" s="40" t="s">
        <v>104</v>
      </c>
      <c r="W3116" s="40" t="s">
        <v>100</v>
      </c>
      <c r="X3116" s="40" t="s">
        <v>102</v>
      </c>
      <c r="Y3116" s="40" t="s">
        <v>105</v>
      </c>
      <c r="Z3116" s="40">
        <v>173</v>
      </c>
      <c r="AA3116" s="40">
        <v>247.39</v>
      </c>
    </row>
  </sheetData>
  <phoneticPr fontId="3"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272F-991D-444F-A486-22E59EC263E5}">
  <sheetPr>
    <tabColor rgb="FFFF0000"/>
  </sheetPr>
  <dimension ref="A2:AA101"/>
  <sheetViews>
    <sheetView showGridLines="0" topLeftCell="L1" workbookViewId="0">
      <selection activeCell="T4" sqref="T4"/>
    </sheetView>
  </sheetViews>
  <sheetFormatPr defaultRowHeight="15" x14ac:dyDescent="0.25"/>
  <cols>
    <col min="1" max="1" width="13.140625" bestFit="1" customWidth="1"/>
    <col min="2" max="2" width="14.28515625" bestFit="1" customWidth="1"/>
    <col min="3" max="3" width="13.85546875" bestFit="1" customWidth="1"/>
    <col min="4" max="4" width="14.85546875" bestFit="1" customWidth="1"/>
    <col min="8" max="8" width="13.140625" bestFit="1" customWidth="1"/>
    <col min="9" max="9" width="22" bestFit="1" customWidth="1"/>
    <col min="10" max="10" width="11" bestFit="1" customWidth="1"/>
    <col min="11" max="11" width="26" bestFit="1" customWidth="1"/>
    <col min="12" max="12" width="16.28515625" bestFit="1" customWidth="1"/>
    <col min="13" max="13" width="13.28515625" bestFit="1" customWidth="1"/>
    <col min="14" max="14" width="15.85546875" bestFit="1" customWidth="1"/>
    <col min="15" max="15" width="20.42578125" bestFit="1" customWidth="1"/>
    <col min="16" max="16" width="14.28515625" bestFit="1" customWidth="1"/>
    <col min="17" max="17" width="20.42578125" bestFit="1" customWidth="1"/>
    <col min="18" max="18" width="14.28515625" bestFit="1" customWidth="1"/>
    <col min="19" max="19" width="15.28515625" bestFit="1" customWidth="1"/>
    <col min="20" max="20" width="23" customWidth="1"/>
    <col min="21" max="21" width="13.140625" customWidth="1"/>
    <col min="22" max="22" width="14.28515625" bestFit="1" customWidth="1"/>
    <col min="23" max="23" width="15.28515625" bestFit="1" customWidth="1"/>
  </cols>
  <sheetData>
    <row r="2" spans="1:23" ht="18.75" x14ac:dyDescent="0.3">
      <c r="A2" s="17" t="s">
        <v>52</v>
      </c>
      <c r="B2" t="s">
        <v>54</v>
      </c>
      <c r="C2" t="s">
        <v>60</v>
      </c>
      <c r="D2" t="s">
        <v>61</v>
      </c>
      <c r="H2" s="21" t="s">
        <v>56</v>
      </c>
      <c r="I2" s="21" t="s">
        <v>57</v>
      </c>
      <c r="J2" s="21" t="s">
        <v>44</v>
      </c>
      <c r="K2" s="21" t="s">
        <v>58</v>
      </c>
      <c r="L2" s="21" t="s">
        <v>58</v>
      </c>
      <c r="M2" s="21" t="s">
        <v>62</v>
      </c>
      <c r="N2" s="21" t="s">
        <v>63</v>
      </c>
      <c r="O2" s="21"/>
      <c r="P2" t="s">
        <v>54</v>
      </c>
      <c r="Q2" t="s">
        <v>59</v>
      </c>
      <c r="S2" s="21" t="s">
        <v>21</v>
      </c>
      <c r="T2" s="21" t="s">
        <v>45</v>
      </c>
      <c r="V2" s="21" t="s">
        <v>65</v>
      </c>
    </row>
    <row r="3" spans="1:23" x14ac:dyDescent="0.25">
      <c r="A3" s="18" t="s">
        <v>15</v>
      </c>
      <c r="B3" s="19">
        <v>224098.00999999989</v>
      </c>
      <c r="C3" s="26">
        <v>2844</v>
      </c>
      <c r="D3" s="25">
        <v>2.4272424682085857E-2</v>
      </c>
      <c r="G3" t="s">
        <v>15</v>
      </c>
      <c r="H3">
        <v>6</v>
      </c>
      <c r="I3">
        <v>6</v>
      </c>
      <c r="J3" s="22">
        <f t="shared" ref="J3:J8" si="0">VLOOKUP(G3:G8,A3:B8,2,0)</f>
        <v>224098.00999999989</v>
      </c>
      <c r="K3" s="23">
        <f t="shared" ref="K3:K8" si="1">IF(J3=MAX(J3:J8), J3,"")</f>
        <v>224098.00999999989</v>
      </c>
      <c r="L3" s="23" t="str">
        <f t="shared" ref="L3:L8" si="2">IF(J3=MAX(J3:J8),"",J3)</f>
        <v/>
      </c>
      <c r="M3" s="23">
        <f>VLOOKUP(G3:G8,A3:C8,3,0)</f>
        <v>2844</v>
      </c>
      <c r="N3" s="24">
        <f>VLOOKUP(G3:G8,A3:D8,4,0)</f>
        <v>2.4272424682085857E-2</v>
      </c>
      <c r="O3" s="24"/>
      <c r="P3" s="27">
        <v>821612.45000000019</v>
      </c>
      <c r="Q3" s="27">
        <v>898931.71200000006</v>
      </c>
      <c r="S3" s="24">
        <f>GETPIVOTDATA("Sum of Income",$P$2)/GETPIVOTDATA("Sum of Target Income",$P$2)</f>
        <v>0.91398761333274681</v>
      </c>
      <c r="T3" s="25">
        <f>100%-S3</f>
        <v>8.6012386667253193E-2</v>
      </c>
      <c r="V3" s="27">
        <f>IFERROR(AVERAGE(R15:R26),"")</f>
        <v>68467.704166666677</v>
      </c>
    </row>
    <row r="4" spans="1:23" x14ac:dyDescent="0.25">
      <c r="A4" s="18" t="s">
        <v>32</v>
      </c>
      <c r="B4" s="19">
        <v>79860</v>
      </c>
      <c r="C4" s="26">
        <v>26</v>
      </c>
      <c r="D4" s="25">
        <v>2.218998037040198E-4</v>
      </c>
      <c r="G4" t="s">
        <v>32</v>
      </c>
      <c r="H4">
        <v>5</v>
      </c>
      <c r="I4">
        <v>9</v>
      </c>
      <c r="J4" s="22">
        <f t="shared" si="0"/>
        <v>79860</v>
      </c>
      <c r="K4" s="23" t="str">
        <f t="shared" si="1"/>
        <v/>
      </c>
      <c r="L4" s="23">
        <f t="shared" si="2"/>
        <v>79860</v>
      </c>
      <c r="M4" s="23">
        <f t="shared" ref="M4:M8" si="3">VLOOKUP(G4:G9,A4:C9,3,0)</f>
        <v>26</v>
      </c>
      <c r="N4" s="24">
        <f t="shared" ref="N4:N8" si="4">VLOOKUP(G4:G9,A4:D9,4,0)</f>
        <v>2.218998037040198E-4</v>
      </c>
      <c r="O4" s="24"/>
    </row>
    <row r="5" spans="1:23" x14ac:dyDescent="0.25">
      <c r="A5" s="18" t="s">
        <v>14</v>
      </c>
      <c r="B5" s="19">
        <v>154700.79</v>
      </c>
      <c r="C5" s="26">
        <v>72768</v>
      </c>
      <c r="D5" s="25">
        <v>0.62104634292054284</v>
      </c>
      <c r="G5" t="s">
        <v>14</v>
      </c>
      <c r="H5">
        <v>2</v>
      </c>
      <c r="I5">
        <v>8</v>
      </c>
      <c r="J5" s="22">
        <f t="shared" si="0"/>
        <v>154700.79</v>
      </c>
      <c r="K5" s="23" t="str">
        <f t="shared" si="1"/>
        <v/>
      </c>
      <c r="L5" s="23">
        <f t="shared" si="2"/>
        <v>154700.79</v>
      </c>
      <c r="M5" s="23">
        <f t="shared" si="3"/>
        <v>72768</v>
      </c>
      <c r="N5" s="24">
        <f t="shared" si="4"/>
        <v>0.62104634292054284</v>
      </c>
      <c r="O5" s="24"/>
    </row>
    <row r="6" spans="1:23" x14ac:dyDescent="0.25">
      <c r="A6" s="18" t="s">
        <v>13</v>
      </c>
      <c r="B6" s="19">
        <v>65962.609999999986</v>
      </c>
      <c r="C6" s="26">
        <v>16488</v>
      </c>
      <c r="D6" s="25">
        <v>0.14071861397968763</v>
      </c>
      <c r="G6" t="s">
        <v>13</v>
      </c>
      <c r="H6">
        <v>4</v>
      </c>
      <c r="I6">
        <v>1</v>
      </c>
      <c r="J6" s="22">
        <f t="shared" si="0"/>
        <v>65962.609999999986</v>
      </c>
      <c r="K6" s="23" t="str">
        <f t="shared" si="1"/>
        <v/>
      </c>
      <c r="L6" s="23">
        <f t="shared" si="2"/>
        <v>65962.609999999986</v>
      </c>
      <c r="M6" s="23">
        <f t="shared" si="3"/>
        <v>16488</v>
      </c>
      <c r="N6" s="24">
        <f t="shared" si="4"/>
        <v>0.14071861397968763</v>
      </c>
      <c r="O6" s="24"/>
    </row>
    <row r="7" spans="1:23" x14ac:dyDescent="0.25">
      <c r="A7" s="18" t="s">
        <v>38</v>
      </c>
      <c r="B7" s="19">
        <v>126275.04000000004</v>
      </c>
      <c r="C7" s="26">
        <v>13188</v>
      </c>
      <c r="D7" s="25">
        <v>0.11255440812494666</v>
      </c>
      <c r="G7" t="s">
        <v>38</v>
      </c>
      <c r="H7">
        <v>7</v>
      </c>
      <c r="I7">
        <v>2</v>
      </c>
      <c r="J7" s="22">
        <f t="shared" si="0"/>
        <v>126275.04000000004</v>
      </c>
      <c r="K7" s="23" t="str">
        <f t="shared" si="1"/>
        <v/>
      </c>
      <c r="L7" s="23">
        <f t="shared" si="2"/>
        <v>126275.04000000004</v>
      </c>
      <c r="M7" s="23">
        <f t="shared" si="3"/>
        <v>13188</v>
      </c>
      <c r="N7" s="24">
        <f t="shared" si="4"/>
        <v>0.11255440812494666</v>
      </c>
      <c r="O7" s="24"/>
    </row>
    <row r="8" spans="1:23" x14ac:dyDescent="0.25">
      <c r="A8" s="18" t="s">
        <v>12</v>
      </c>
      <c r="B8" s="19">
        <v>170716</v>
      </c>
      <c r="C8" s="26">
        <v>11856</v>
      </c>
      <c r="D8" s="25">
        <v>0.10118631048903302</v>
      </c>
      <c r="G8" t="s">
        <v>12</v>
      </c>
      <c r="H8">
        <v>1</v>
      </c>
      <c r="I8">
        <v>3</v>
      </c>
      <c r="J8" s="22">
        <f t="shared" si="0"/>
        <v>170716</v>
      </c>
      <c r="K8" s="23">
        <f t="shared" si="1"/>
        <v>170716</v>
      </c>
      <c r="L8" s="23" t="str">
        <f t="shared" si="2"/>
        <v/>
      </c>
      <c r="M8" s="23">
        <f t="shared" si="3"/>
        <v>11856</v>
      </c>
      <c r="N8" s="24">
        <f t="shared" si="4"/>
        <v>0.10118631048903302</v>
      </c>
      <c r="O8" s="24"/>
    </row>
    <row r="9" spans="1:23" x14ac:dyDescent="0.25">
      <c r="A9" s="18" t="s">
        <v>53</v>
      </c>
      <c r="B9" s="19">
        <v>821612.45</v>
      </c>
      <c r="C9" s="26">
        <v>117170</v>
      </c>
      <c r="D9" s="25">
        <v>1</v>
      </c>
    </row>
    <row r="14" spans="1:23" x14ac:dyDescent="0.25">
      <c r="Q14" s="17" t="s">
        <v>52</v>
      </c>
      <c r="R14" t="s">
        <v>54</v>
      </c>
      <c r="S14" t="s">
        <v>55</v>
      </c>
      <c r="T14" s="17"/>
      <c r="U14" s="17" t="s">
        <v>52</v>
      </c>
      <c r="V14" t="s">
        <v>54</v>
      </c>
      <c r="W14" t="s">
        <v>55</v>
      </c>
    </row>
    <row r="15" spans="1:23" x14ac:dyDescent="0.25">
      <c r="Q15" s="18" t="s">
        <v>0</v>
      </c>
      <c r="R15" s="27">
        <v>84834.150000000009</v>
      </c>
      <c r="S15" s="27">
        <v>84834.150000000009</v>
      </c>
      <c r="U15" s="18" t="s">
        <v>40</v>
      </c>
      <c r="V15" s="27">
        <v>493010.04999999993</v>
      </c>
      <c r="W15" s="20">
        <v>0.60005182492061793</v>
      </c>
    </row>
    <row r="16" spans="1:23" x14ac:dyDescent="0.25">
      <c r="Q16" s="18" t="s">
        <v>1</v>
      </c>
      <c r="R16" s="27">
        <v>69174.600000000006</v>
      </c>
      <c r="S16" s="27">
        <v>69174.600000000006</v>
      </c>
      <c r="U16" s="18" t="s">
        <v>42</v>
      </c>
      <c r="V16" s="27">
        <v>328602.39999999997</v>
      </c>
      <c r="W16" s="20">
        <v>0.39994817507938202</v>
      </c>
    </row>
    <row r="17" spans="8:27" x14ac:dyDescent="0.25">
      <c r="Q17" s="18" t="s">
        <v>2</v>
      </c>
      <c r="R17" s="27">
        <v>65640.5</v>
      </c>
      <c r="S17" s="27">
        <v>65640.5</v>
      </c>
      <c r="U17" s="18" t="s">
        <v>53</v>
      </c>
      <c r="V17" s="27">
        <v>821612.45</v>
      </c>
      <c r="W17" s="20">
        <v>1</v>
      </c>
    </row>
    <row r="18" spans="8:27" x14ac:dyDescent="0.25">
      <c r="Q18" s="18" t="s">
        <v>3</v>
      </c>
      <c r="R18" s="27">
        <v>66884.800000000003</v>
      </c>
      <c r="S18" s="27">
        <v>66884.800000000003</v>
      </c>
    </row>
    <row r="19" spans="8:27" x14ac:dyDescent="0.25">
      <c r="Q19" s="18" t="s">
        <v>4</v>
      </c>
      <c r="R19" s="27">
        <v>66884.800000000003</v>
      </c>
      <c r="S19" s="27">
        <v>66884.800000000003</v>
      </c>
    </row>
    <row r="20" spans="8:27" x14ac:dyDescent="0.25">
      <c r="Q20" s="18" t="s">
        <v>5</v>
      </c>
      <c r="R20" s="27">
        <v>66884.800000000003</v>
      </c>
      <c r="S20" s="27">
        <v>66884.800000000003</v>
      </c>
    </row>
    <row r="21" spans="8:27" ht="18.75" x14ac:dyDescent="0.3">
      <c r="H21" s="17" t="s">
        <v>52</v>
      </c>
      <c r="I21" t="s">
        <v>66</v>
      </c>
      <c r="K21" s="21" t="s">
        <v>67</v>
      </c>
      <c r="L21" s="17"/>
      <c r="M21" s="17"/>
      <c r="N21" s="17"/>
      <c r="O21" s="17"/>
      <c r="P21" s="17"/>
      <c r="Q21" s="18" t="s">
        <v>6</v>
      </c>
      <c r="R21" s="27">
        <v>66884.800000000003</v>
      </c>
      <c r="S21" s="27">
        <v>66884.800000000003</v>
      </c>
      <c r="U21" s="21" t="s">
        <v>40</v>
      </c>
      <c r="V21" s="27">
        <f>IFERROR(V15,"")</f>
        <v>493010.04999999993</v>
      </c>
      <c r="W21" s="28">
        <f>IFERROR(W15,"")</f>
        <v>0.60005182492061793</v>
      </c>
    </row>
    <row r="22" spans="8:27" ht="18.75" x14ac:dyDescent="0.3">
      <c r="H22" s="18" t="s">
        <v>0</v>
      </c>
      <c r="I22" s="27">
        <v>16966.830000000002</v>
      </c>
      <c r="K22" s="23">
        <f>IFERROR(GETPIVOTDATA("operating profit",$H$21),"")</f>
        <v>164322.48999999996</v>
      </c>
      <c r="Q22" s="18" t="s">
        <v>7</v>
      </c>
      <c r="R22" s="27">
        <v>66884.800000000003</v>
      </c>
      <c r="S22" s="27">
        <v>66884.800000000003</v>
      </c>
      <c r="U22" s="21" t="s">
        <v>42</v>
      </c>
      <c r="V22" s="27">
        <f>IFERROR(V16,"")</f>
        <v>328602.39999999997</v>
      </c>
      <c r="W22" s="28">
        <f>IFERROR(W16,"")</f>
        <v>0.39994817507938202</v>
      </c>
    </row>
    <row r="23" spans="8:27" x14ac:dyDescent="0.25">
      <c r="H23" s="18" t="s">
        <v>1</v>
      </c>
      <c r="I23" s="27">
        <v>13834.920000000002</v>
      </c>
      <c r="Q23" s="18" t="s">
        <v>8</v>
      </c>
      <c r="R23" s="27">
        <v>66884.800000000003</v>
      </c>
      <c r="S23" s="27">
        <v>66884.800000000003</v>
      </c>
    </row>
    <row r="24" spans="8:27" x14ac:dyDescent="0.25">
      <c r="H24" s="18" t="s">
        <v>2</v>
      </c>
      <c r="I24" s="27">
        <v>13128.1</v>
      </c>
      <c r="Q24" s="18" t="s">
        <v>9</v>
      </c>
      <c r="R24" s="27">
        <v>66884.800000000003</v>
      </c>
      <c r="S24" s="27">
        <v>66884.800000000003</v>
      </c>
    </row>
    <row r="25" spans="8:27" x14ac:dyDescent="0.25">
      <c r="H25" s="18" t="s">
        <v>3</v>
      </c>
      <c r="I25" s="27">
        <v>13376.96</v>
      </c>
      <c r="Q25" s="18" t="s">
        <v>10</v>
      </c>
      <c r="R25" s="27">
        <v>66884.800000000003</v>
      </c>
      <c r="S25" s="27">
        <v>66884.800000000003</v>
      </c>
    </row>
    <row r="26" spans="8:27" x14ac:dyDescent="0.25">
      <c r="H26" s="18" t="s">
        <v>4</v>
      </c>
      <c r="I26" s="27">
        <v>13376.96</v>
      </c>
      <c r="Q26" s="18" t="s">
        <v>11</v>
      </c>
      <c r="R26" s="27">
        <v>66884.800000000003</v>
      </c>
      <c r="S26" s="27">
        <v>66884.800000000003</v>
      </c>
    </row>
    <row r="27" spans="8:27" x14ac:dyDescent="0.25">
      <c r="H27" s="18" t="s">
        <v>5</v>
      </c>
      <c r="I27" s="27">
        <v>13376.96</v>
      </c>
      <c r="Q27" s="18" t="s">
        <v>53</v>
      </c>
      <c r="R27" s="27">
        <v>821612.45000000019</v>
      </c>
      <c r="S27" s="27">
        <v>821612.45000000019</v>
      </c>
    </row>
    <row r="28" spans="8:27" x14ac:dyDescent="0.25">
      <c r="H28" s="18" t="s">
        <v>6</v>
      </c>
      <c r="I28" s="27">
        <v>13376.96</v>
      </c>
    </row>
    <row r="29" spans="8:27" x14ac:dyDescent="0.25">
      <c r="H29" s="18" t="s">
        <v>7</v>
      </c>
      <c r="I29" s="27">
        <v>13376.96</v>
      </c>
      <c r="U29" s="17" t="s">
        <v>52</v>
      </c>
      <c r="V29" t="s">
        <v>54</v>
      </c>
      <c r="W29" t="s">
        <v>55</v>
      </c>
    </row>
    <row r="30" spans="8:27" x14ac:dyDescent="0.25">
      <c r="H30" s="18" t="s">
        <v>8</v>
      </c>
      <c r="I30" s="27">
        <v>13376.96</v>
      </c>
      <c r="U30" s="18" t="s">
        <v>15</v>
      </c>
      <c r="V30" s="27">
        <v>224098.01</v>
      </c>
      <c r="W30" s="20">
        <v>0.27275391213947647</v>
      </c>
      <c r="Y30" s="30" t="s">
        <v>15</v>
      </c>
      <c r="Z30" s="31">
        <f>VLOOKUP(Y30:Y50,U30:V50,2,0)</f>
        <v>224098.01</v>
      </c>
      <c r="AA30" s="32">
        <f>VLOOKUP(Y30:Y50,U30:W50,3,0)</f>
        <v>0.27275391213947647</v>
      </c>
    </row>
    <row r="31" spans="8:27" x14ac:dyDescent="0.25">
      <c r="H31" s="18" t="s">
        <v>9</v>
      </c>
      <c r="I31" s="27">
        <v>13376.96</v>
      </c>
      <c r="U31" s="29" t="s">
        <v>25</v>
      </c>
      <c r="V31" s="27">
        <v>2440</v>
      </c>
      <c r="W31" s="20">
        <v>2.9697699931397095E-3</v>
      </c>
      <c r="Y31" s="29" t="s">
        <v>25</v>
      </c>
      <c r="Z31" s="31">
        <f t="shared" ref="Z31:Z50" si="5">VLOOKUP(Y31:Y51,U31:V51,2,0)</f>
        <v>2440</v>
      </c>
      <c r="AA31" s="32">
        <f t="shared" ref="AA31:AA50" si="6">VLOOKUP(Y31:Y51,U31:W51,3,0)</f>
        <v>2.9697699931397095E-3</v>
      </c>
    </row>
    <row r="32" spans="8:27" x14ac:dyDescent="0.25">
      <c r="H32" s="18" t="s">
        <v>10</v>
      </c>
      <c r="I32" s="27">
        <v>13376.96</v>
      </c>
      <c r="U32" s="29" t="s">
        <v>26</v>
      </c>
      <c r="V32" s="27">
        <v>55841.839999999989</v>
      </c>
      <c r="W32" s="20">
        <v>6.7966156062995373E-2</v>
      </c>
      <c r="Y32" s="29" t="s">
        <v>26</v>
      </c>
      <c r="Z32" s="31">
        <f t="shared" si="5"/>
        <v>55841.839999999989</v>
      </c>
      <c r="AA32" s="32">
        <f t="shared" si="6"/>
        <v>6.7966156062995373E-2</v>
      </c>
    </row>
    <row r="33" spans="8:27" x14ac:dyDescent="0.25">
      <c r="H33" s="18" t="s">
        <v>11</v>
      </c>
      <c r="I33" s="27">
        <v>13376.96</v>
      </c>
      <c r="U33" s="29" t="s">
        <v>24</v>
      </c>
      <c r="V33" s="27">
        <v>55838.180000000008</v>
      </c>
      <c r="W33" s="20">
        <v>6.7961701408005684E-2</v>
      </c>
      <c r="Y33" s="29" t="s">
        <v>24</v>
      </c>
      <c r="Z33" s="31">
        <f t="shared" si="5"/>
        <v>55838.180000000008</v>
      </c>
      <c r="AA33" s="32">
        <f t="shared" si="6"/>
        <v>6.7961701408005684E-2</v>
      </c>
    </row>
    <row r="34" spans="8:27" x14ac:dyDescent="0.25">
      <c r="H34" s="18" t="s">
        <v>53</v>
      </c>
      <c r="I34" s="27">
        <v>164322.48999999996</v>
      </c>
      <c r="U34" s="29" t="s">
        <v>27</v>
      </c>
      <c r="V34" s="27">
        <v>54141.030000000013</v>
      </c>
      <c r="W34" s="20">
        <v>6.589606815232657E-2</v>
      </c>
      <c r="Y34" s="29" t="s">
        <v>27</v>
      </c>
      <c r="Z34" s="31">
        <f t="shared" si="5"/>
        <v>54141.030000000013</v>
      </c>
      <c r="AA34" s="32">
        <f t="shared" si="6"/>
        <v>6.589606815232657E-2</v>
      </c>
    </row>
    <row r="35" spans="8:27" x14ac:dyDescent="0.25">
      <c r="U35" s="29" t="s">
        <v>23</v>
      </c>
      <c r="V35" s="27">
        <v>55836.960000000014</v>
      </c>
      <c r="W35" s="20">
        <v>6.7960216523009126E-2</v>
      </c>
      <c r="Y35" s="29" t="s">
        <v>23</v>
      </c>
      <c r="Z35" s="31">
        <f t="shared" si="5"/>
        <v>55836.960000000014</v>
      </c>
      <c r="AA35" s="32">
        <f t="shared" si="6"/>
        <v>6.7960216523009126E-2</v>
      </c>
    </row>
    <row r="36" spans="8:27" x14ac:dyDescent="0.25">
      <c r="U36" s="18" t="s">
        <v>32</v>
      </c>
      <c r="V36" s="27">
        <v>79860</v>
      </c>
      <c r="W36" s="20">
        <v>9.7199111332843105E-2</v>
      </c>
      <c r="Y36" s="30" t="s">
        <v>32</v>
      </c>
      <c r="Z36" s="31">
        <f t="shared" si="5"/>
        <v>79860</v>
      </c>
      <c r="AA36" s="32">
        <f t="shared" si="6"/>
        <v>9.7199111332843105E-2</v>
      </c>
    </row>
    <row r="37" spans="8:27" x14ac:dyDescent="0.25">
      <c r="U37" s="29" t="s">
        <v>32</v>
      </c>
      <c r="V37" s="27">
        <v>79860</v>
      </c>
      <c r="W37" s="20">
        <v>9.7199111332843105E-2</v>
      </c>
      <c r="Y37" s="29" t="s">
        <v>32</v>
      </c>
      <c r="Z37" s="31">
        <f t="shared" si="5"/>
        <v>79860</v>
      </c>
      <c r="AA37" s="32">
        <f t="shared" si="6"/>
        <v>9.7199111332843105E-2</v>
      </c>
    </row>
    <row r="38" spans="8:27" x14ac:dyDescent="0.25">
      <c r="U38" s="18" t="s">
        <v>14</v>
      </c>
      <c r="V38" s="27">
        <v>154700.79</v>
      </c>
      <c r="W38" s="20">
        <v>0.1882892475643474</v>
      </c>
      <c r="Y38" s="30" t="s">
        <v>14</v>
      </c>
      <c r="Z38" s="31">
        <f t="shared" si="5"/>
        <v>154700.79</v>
      </c>
      <c r="AA38" s="32">
        <f t="shared" si="6"/>
        <v>0.1882892475643474</v>
      </c>
    </row>
    <row r="39" spans="8:27" x14ac:dyDescent="0.25">
      <c r="U39" s="29" t="s">
        <v>37</v>
      </c>
      <c r="V39" s="27">
        <v>98400</v>
      </c>
      <c r="W39" s="20">
        <v>0.11976449480530631</v>
      </c>
      <c r="Y39" s="29" t="s">
        <v>37</v>
      </c>
      <c r="Z39" s="31">
        <f t="shared" si="5"/>
        <v>98400</v>
      </c>
      <c r="AA39" s="32">
        <f t="shared" si="6"/>
        <v>0.11976449480530631</v>
      </c>
    </row>
    <row r="40" spans="8:27" x14ac:dyDescent="0.25">
      <c r="U40" s="29" t="s">
        <v>36</v>
      </c>
      <c r="V40" s="27">
        <v>56300.790000000015</v>
      </c>
      <c r="W40" s="20">
        <v>6.8524752759041088E-2</v>
      </c>
      <c r="Y40" s="29" t="s">
        <v>36</v>
      </c>
      <c r="Z40" s="31">
        <f t="shared" si="5"/>
        <v>56300.790000000015</v>
      </c>
      <c r="AA40" s="32">
        <f t="shared" si="6"/>
        <v>6.8524752759041088E-2</v>
      </c>
    </row>
    <row r="41" spans="8:27" x14ac:dyDescent="0.25">
      <c r="L41" t="s">
        <v>77</v>
      </c>
      <c r="M41" t="s">
        <v>78</v>
      </c>
      <c r="N41" t="s">
        <v>79</v>
      </c>
      <c r="O41" t="s">
        <v>80</v>
      </c>
      <c r="P41" s="25">
        <v>1</v>
      </c>
      <c r="U41" s="18" t="s">
        <v>13</v>
      </c>
      <c r="V41" s="27">
        <v>65962.609999999986</v>
      </c>
      <c r="W41" s="20">
        <v>8.0284336002941506E-2</v>
      </c>
      <c r="Y41" s="30" t="s">
        <v>13</v>
      </c>
      <c r="Z41" s="31">
        <f t="shared" si="5"/>
        <v>65962.609999999986</v>
      </c>
      <c r="AA41" s="32">
        <f t="shared" si="6"/>
        <v>8.0284336002941506E-2</v>
      </c>
    </row>
    <row r="42" spans="8:27" x14ac:dyDescent="0.25">
      <c r="L42" s="37">
        <v>9.1999999999999998E-2</v>
      </c>
      <c r="M42" s="37">
        <v>7.3999999999999996E-2</v>
      </c>
      <c r="N42" s="37">
        <v>6.2E-2</v>
      </c>
      <c r="O42" s="37">
        <f>SUM(L42:N42)</f>
        <v>0.22799999999999998</v>
      </c>
      <c r="P42" s="36">
        <f>100%-O42</f>
        <v>0.77200000000000002</v>
      </c>
      <c r="U42" s="29" t="s">
        <v>35</v>
      </c>
      <c r="V42" s="27">
        <v>56299.559999999983</v>
      </c>
      <c r="W42" s="20">
        <v>6.8523255702855987E-2</v>
      </c>
      <c r="Y42" s="29" t="s">
        <v>35</v>
      </c>
      <c r="Z42" s="31">
        <f t="shared" si="5"/>
        <v>56299.559999999983</v>
      </c>
      <c r="AA42" s="32">
        <f t="shared" si="6"/>
        <v>6.8523255702855987E-2</v>
      </c>
    </row>
    <row r="43" spans="8:27" x14ac:dyDescent="0.25">
      <c r="L43" s="38">
        <f>L42*$P$62</f>
        <v>76088.047999999995</v>
      </c>
      <c r="M43" s="38">
        <f t="shared" ref="M43:O43" si="7">M42*$P$62</f>
        <v>61201.255999999994</v>
      </c>
      <c r="N43" s="38">
        <f t="shared" si="7"/>
        <v>51276.728000000003</v>
      </c>
      <c r="O43" s="38">
        <f t="shared" si="7"/>
        <v>188566.03199999998</v>
      </c>
      <c r="U43" s="29" t="s">
        <v>34</v>
      </c>
      <c r="V43" s="27">
        <v>5866.3</v>
      </c>
      <c r="W43" s="20">
        <v>7.1399843076866715E-3</v>
      </c>
      <c r="Y43" s="29" t="s">
        <v>34</v>
      </c>
      <c r="Z43" s="31">
        <f t="shared" si="5"/>
        <v>5866.3</v>
      </c>
      <c r="AA43" s="32">
        <f t="shared" si="6"/>
        <v>7.1399843076866715E-3</v>
      </c>
    </row>
    <row r="44" spans="8:27" x14ac:dyDescent="0.25">
      <c r="U44" s="29" t="s">
        <v>33</v>
      </c>
      <c r="V44" s="27">
        <v>3796.75</v>
      </c>
      <c r="W44" s="20">
        <v>4.6210959923988493E-3</v>
      </c>
      <c r="Y44" s="29" t="s">
        <v>33</v>
      </c>
      <c r="Z44" s="31">
        <f t="shared" si="5"/>
        <v>3796.75</v>
      </c>
      <c r="AA44" s="32">
        <f t="shared" si="6"/>
        <v>4.6210959923988493E-3</v>
      </c>
    </row>
    <row r="45" spans="8:27" x14ac:dyDescent="0.25">
      <c r="U45" s="18" t="s">
        <v>38</v>
      </c>
      <c r="V45" s="27">
        <v>126275.04</v>
      </c>
      <c r="W45" s="20">
        <v>0.15369173142398218</v>
      </c>
      <c r="Y45" s="30" t="s">
        <v>38</v>
      </c>
      <c r="Z45" s="31">
        <f t="shared" si="5"/>
        <v>126275.04</v>
      </c>
      <c r="AA45" s="32">
        <f t="shared" si="6"/>
        <v>0.15369173142398218</v>
      </c>
    </row>
    <row r="46" spans="8:27" x14ac:dyDescent="0.25">
      <c r="U46" s="29" t="s">
        <v>31</v>
      </c>
      <c r="V46" s="27">
        <v>55629.989999999991</v>
      </c>
      <c r="W46" s="20">
        <v>6.7708309434697564E-2</v>
      </c>
      <c r="Y46" s="29" t="s">
        <v>31</v>
      </c>
      <c r="Z46" s="31">
        <f t="shared" si="5"/>
        <v>55629.989999999991</v>
      </c>
      <c r="AA46" s="32">
        <f t="shared" si="6"/>
        <v>6.7708309434697564E-2</v>
      </c>
    </row>
    <row r="47" spans="8:27" x14ac:dyDescent="0.25">
      <c r="U47" s="29" t="s">
        <v>30</v>
      </c>
      <c r="V47" s="27">
        <v>70645.05</v>
      </c>
      <c r="W47" s="20">
        <v>8.5983421989284603E-2</v>
      </c>
      <c r="Y47" s="29" t="s">
        <v>30</v>
      </c>
      <c r="Z47" s="31">
        <f t="shared" si="5"/>
        <v>70645.05</v>
      </c>
      <c r="AA47" s="32">
        <f t="shared" si="6"/>
        <v>8.5983421989284603E-2</v>
      </c>
    </row>
    <row r="48" spans="8:27" x14ac:dyDescent="0.25">
      <c r="U48" s="18" t="s">
        <v>12</v>
      </c>
      <c r="V48" s="27">
        <v>170716</v>
      </c>
      <c r="W48" s="20">
        <v>0.20778166153640928</v>
      </c>
      <c r="Y48" s="30" t="s">
        <v>12</v>
      </c>
      <c r="Z48" s="31">
        <f t="shared" si="5"/>
        <v>170716</v>
      </c>
      <c r="AA48" s="32">
        <f t="shared" si="6"/>
        <v>0.20778166153640928</v>
      </c>
    </row>
    <row r="49" spans="12:27" x14ac:dyDescent="0.25">
      <c r="M49" s="18" t="s">
        <v>50</v>
      </c>
      <c r="N49" s="27">
        <v>62240</v>
      </c>
      <c r="O49" s="25">
        <v>9.6588369667775731E-2</v>
      </c>
      <c r="U49" s="29" t="s">
        <v>28</v>
      </c>
      <c r="V49" s="27">
        <v>86016</v>
      </c>
      <c r="W49" s="20">
        <v>0.10469169497127263</v>
      </c>
      <c r="Y49" s="29" t="s">
        <v>28</v>
      </c>
      <c r="Z49" s="31">
        <f t="shared" si="5"/>
        <v>86016</v>
      </c>
      <c r="AA49" s="32">
        <f t="shared" si="6"/>
        <v>0.10469169497127263</v>
      </c>
    </row>
    <row r="50" spans="12:27" x14ac:dyDescent="0.25">
      <c r="M50" s="18" t="s">
        <v>51</v>
      </c>
      <c r="N50" s="27">
        <v>62256</v>
      </c>
      <c r="O50" s="25">
        <v>9.6613199582857426E-2</v>
      </c>
      <c r="U50" s="29" t="s">
        <v>29</v>
      </c>
      <c r="V50" s="27">
        <v>84700</v>
      </c>
      <c r="W50" s="20">
        <v>0.10308996656513664</v>
      </c>
      <c r="Y50" s="29" t="s">
        <v>29</v>
      </c>
      <c r="Z50" s="31">
        <f t="shared" si="5"/>
        <v>84700</v>
      </c>
      <c r="AA50" s="32">
        <f t="shared" si="6"/>
        <v>0.10308996656513664</v>
      </c>
    </row>
    <row r="51" spans="12:27" x14ac:dyDescent="0.25">
      <c r="M51" s="18" t="s">
        <v>46</v>
      </c>
      <c r="N51" s="27">
        <v>190380</v>
      </c>
      <c r="O51" s="25">
        <v>0.29544495207826388</v>
      </c>
      <c r="U51" s="18" t="s">
        <v>53</v>
      </c>
      <c r="V51" s="27">
        <v>821612.45000000007</v>
      </c>
      <c r="W51" s="20">
        <v>1</v>
      </c>
    </row>
    <row r="52" spans="12:27" x14ac:dyDescent="0.25">
      <c r="M52" s="18" t="s">
        <v>48</v>
      </c>
      <c r="N52" s="27">
        <v>112620</v>
      </c>
      <c r="O52" s="25">
        <v>0.17477156478124845</v>
      </c>
    </row>
    <row r="53" spans="12:27" x14ac:dyDescent="0.25">
      <c r="M53" s="18" t="s">
        <v>49</v>
      </c>
      <c r="N53" s="27">
        <v>106948</v>
      </c>
      <c r="O53" s="25">
        <v>0.1659693598847892</v>
      </c>
    </row>
    <row r="54" spans="12:27" x14ac:dyDescent="0.25">
      <c r="M54" s="18" t="s">
        <v>47</v>
      </c>
      <c r="N54" s="27">
        <v>109940</v>
      </c>
      <c r="O54" s="25">
        <v>0.17061255400506531</v>
      </c>
    </row>
    <row r="59" spans="12:27" x14ac:dyDescent="0.25">
      <c r="L59" t="s">
        <v>70</v>
      </c>
    </row>
    <row r="60" spans="12:27" x14ac:dyDescent="0.25">
      <c r="U60" s="18" t="s">
        <v>75</v>
      </c>
      <c r="V60" s="18" t="s">
        <v>76</v>
      </c>
    </row>
    <row r="61" spans="12:27" x14ac:dyDescent="0.25">
      <c r="L61" s="17" t="s">
        <v>52</v>
      </c>
      <c r="M61" s="27" t="s">
        <v>68</v>
      </c>
      <c r="N61" t="s">
        <v>69</v>
      </c>
      <c r="P61" s="34" t="s">
        <v>71</v>
      </c>
      <c r="R61" s="18" t="s">
        <v>50</v>
      </c>
      <c r="S61" s="24">
        <f>VLOOKUP(R61:R66,L62:N67,3,0)</f>
        <v>8.7047363864558594E-2</v>
      </c>
      <c r="U61" s="18">
        <v>0</v>
      </c>
      <c r="V61" s="18">
        <v>1</v>
      </c>
    </row>
    <row r="62" spans="12:27" x14ac:dyDescent="0.25">
      <c r="L62" s="18" t="s">
        <v>50</v>
      </c>
      <c r="M62" s="27">
        <v>71992</v>
      </c>
      <c r="N62" s="25">
        <v>8.7047363864558594E-2</v>
      </c>
      <c r="P62" s="35">
        <f>GETPIVOTDATA("Sum of Amount",$L$61)</f>
        <v>827044</v>
      </c>
      <c r="R62" s="18" t="s">
        <v>51</v>
      </c>
      <c r="S62" s="24">
        <f t="shared" ref="S62:S66" si="8">VLOOKUP(R62:R67,L63:N68,3,0)</f>
        <v>8.9368884847722735E-2</v>
      </c>
      <c r="U62" s="18">
        <f>SIN(O72*2*PI())</f>
        <v>0.99981701632435738</v>
      </c>
      <c r="V62" s="18">
        <f>COS(P72*2*PI())</f>
        <v>-1.9129398010904981E-2</v>
      </c>
    </row>
    <row r="63" spans="12:27" x14ac:dyDescent="0.25">
      <c r="L63" s="18" t="s">
        <v>51</v>
      </c>
      <c r="M63" s="27">
        <v>73912</v>
      </c>
      <c r="N63" s="25">
        <v>8.9368884847722735E-2</v>
      </c>
      <c r="R63" s="18" t="s">
        <v>46</v>
      </c>
      <c r="S63" s="24">
        <f t="shared" si="8"/>
        <v>0.24730002273155963</v>
      </c>
      <c r="U63" s="18"/>
      <c r="V63" s="18"/>
    </row>
    <row r="64" spans="12:27" x14ac:dyDescent="0.25">
      <c r="L64" s="18" t="s">
        <v>46</v>
      </c>
      <c r="M64" s="27">
        <v>204528</v>
      </c>
      <c r="N64" s="25">
        <v>0.24730002273155963</v>
      </c>
      <c r="R64" s="18" t="s">
        <v>48</v>
      </c>
      <c r="S64" s="24">
        <f t="shared" si="8"/>
        <v>0.26528697384903344</v>
      </c>
    </row>
    <row r="65" spans="12:19" x14ac:dyDescent="0.25">
      <c r="L65" s="18" t="s">
        <v>48</v>
      </c>
      <c r="M65" s="27">
        <v>219404</v>
      </c>
      <c r="N65" s="25">
        <v>0.26528697384903344</v>
      </c>
      <c r="R65" s="18" t="s">
        <v>49</v>
      </c>
      <c r="S65" s="24">
        <f t="shared" si="8"/>
        <v>0.15634476521200807</v>
      </c>
    </row>
    <row r="66" spans="12:19" x14ac:dyDescent="0.25">
      <c r="L66" s="18" t="s">
        <v>49</v>
      </c>
      <c r="M66" s="27">
        <v>129304</v>
      </c>
      <c r="N66" s="25">
        <v>0.15634476521200807</v>
      </c>
      <c r="R66" s="18" t="s">
        <v>47</v>
      </c>
      <c r="S66" s="24">
        <f t="shared" si="8"/>
        <v>0.15465198949511755</v>
      </c>
    </row>
    <row r="67" spans="12:19" x14ac:dyDescent="0.25">
      <c r="L67" s="18" t="s">
        <v>47</v>
      </c>
      <c r="M67" s="27">
        <v>127904</v>
      </c>
      <c r="N67" s="25">
        <v>0.15465198949511755</v>
      </c>
    </row>
    <row r="68" spans="12:19" x14ac:dyDescent="0.25">
      <c r="L68" s="18" t="s">
        <v>53</v>
      </c>
      <c r="M68" s="27">
        <v>827044</v>
      </c>
      <c r="N68" s="25">
        <v>1</v>
      </c>
    </row>
    <row r="71" spans="12:19" x14ac:dyDescent="0.25">
      <c r="L71" s="27" t="s">
        <v>68</v>
      </c>
      <c r="M71" t="s">
        <v>72</v>
      </c>
      <c r="O71" s="34" t="s">
        <v>73</v>
      </c>
      <c r="P71" s="34" t="s">
        <v>74</v>
      </c>
      <c r="Q71" s="17"/>
      <c r="R71" s="17"/>
      <c r="S71" s="17"/>
    </row>
    <row r="72" spans="12:19" x14ac:dyDescent="0.25">
      <c r="L72" s="27">
        <v>827044</v>
      </c>
      <c r="M72" s="19">
        <v>1107220.2400000002</v>
      </c>
      <c r="O72" s="24">
        <f>100%-P72</f>
        <v>0.25304472396566757</v>
      </c>
      <c r="P72" s="24">
        <f>GETPIVOTDATA("Sum of Amount",$L$71)/GETPIVOTDATA("Sum of Target",$L$71)</f>
        <v>0.74695527603433243</v>
      </c>
    </row>
    <row r="82" spans="13:17" x14ac:dyDescent="0.25">
      <c r="P82" s="25">
        <f>100%-P83</f>
        <v>0.28089542844526205</v>
      </c>
    </row>
    <row r="83" spans="13:17" x14ac:dyDescent="0.25">
      <c r="P83" s="24">
        <f>GETPIVOTDATA("Sum of Amount",$M$92)/GETPIVOTDATA("Sum of Target",$M$92)</f>
        <v>0.71910457155473795</v>
      </c>
    </row>
    <row r="92" spans="13:17" x14ac:dyDescent="0.25">
      <c r="M92" t="s">
        <v>72</v>
      </c>
      <c r="N92" t="s">
        <v>68</v>
      </c>
      <c r="P92" s="33" t="s">
        <v>74</v>
      </c>
      <c r="Q92" s="33" t="s">
        <v>45</v>
      </c>
    </row>
    <row r="93" spans="13:17" x14ac:dyDescent="0.25">
      <c r="M93" s="19">
        <v>1741072.229999997</v>
      </c>
      <c r="N93" s="19">
        <v>1252013</v>
      </c>
      <c r="P93" s="24">
        <f>GETPIVOTDATA("Sum of Amount",$M$92)/GETPIVOTDATA("Sum of Target",$M$92)</f>
        <v>0.71910457155473795</v>
      </c>
      <c r="Q93" s="25">
        <f>100%-P93</f>
        <v>0.28089542844526205</v>
      </c>
    </row>
    <row r="99" spans="16:17" x14ac:dyDescent="0.25">
      <c r="P99" s="33" t="s">
        <v>75</v>
      </c>
      <c r="Q99" s="33" t="s">
        <v>76</v>
      </c>
    </row>
    <row r="100" spans="16:17" x14ac:dyDescent="0.25">
      <c r="P100">
        <v>0</v>
      </c>
      <c r="Q100">
        <v>1</v>
      </c>
    </row>
    <row r="101" spans="16:17" x14ac:dyDescent="0.25">
      <c r="P101">
        <f>SIN(P93*2*PI())</f>
        <v>-0.98121747588135366</v>
      </c>
      <c r="Q101">
        <f>COS(Q93*2*PI())</f>
        <v>-0.19290480819571401</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7238-AFF1-494A-AE0E-5173DD791444}">
  <sheetPr>
    <tabColor rgb="FF194AFE"/>
  </sheetPr>
  <dimension ref="D6:E48"/>
  <sheetViews>
    <sheetView showGridLines="0" showRowColHeaders="0" tabSelected="1" zoomScale="87" zoomScaleNormal="87" workbookViewId="0">
      <selection activeCell="E7" sqref="E7"/>
    </sheetView>
  </sheetViews>
  <sheetFormatPr defaultRowHeight="15" x14ac:dyDescent="0.25"/>
  <cols>
    <col min="1" max="16384" width="9.140625" style="16"/>
  </cols>
  <sheetData>
    <row r="6" spans="4:4" x14ac:dyDescent="0.25">
      <c r="D6" s="15"/>
    </row>
    <row r="48" spans="5:5" x14ac:dyDescent="0.25">
      <c r="E48" s="16" t="s">
        <v>64</v>
      </c>
    </row>
  </sheetData>
  <sheetProtection password="CC1B"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F641-C583-477B-96DE-9CC5C1ADD416}">
  <sheetPr>
    <tabColor rgb="FF194AFE"/>
  </sheetPr>
  <dimension ref="D6"/>
  <sheetViews>
    <sheetView showGridLines="0" showRowColHeaders="0" workbookViewId="0">
      <selection activeCell="G8" sqref="G8"/>
    </sheetView>
  </sheetViews>
  <sheetFormatPr defaultRowHeight="15" x14ac:dyDescent="0.25"/>
  <cols>
    <col min="1" max="16384" width="9.140625" style="16"/>
  </cols>
  <sheetData>
    <row r="6" spans="4:4" x14ac:dyDescent="0.25">
      <c r="D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9A33-4F60-4AA3-8986-483624A15E41}">
  <sheetPr>
    <tabColor rgb="FF194AFE"/>
  </sheetPr>
  <dimension ref="D6"/>
  <sheetViews>
    <sheetView showGridLines="0" showRowColHeaders="0" workbookViewId="0">
      <selection activeCell="P15" sqref="P15"/>
    </sheetView>
  </sheetViews>
  <sheetFormatPr defaultRowHeight="15" x14ac:dyDescent="0.25"/>
  <cols>
    <col min="1" max="16384" width="9.140625" style="16"/>
  </cols>
  <sheetData>
    <row r="6" spans="4:4" x14ac:dyDescent="0.25">
      <c r="D6" s="1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D36-7B2B-446F-940A-F196090EAA6A}">
  <sheetPr>
    <tabColor rgb="FF194AFE"/>
  </sheetPr>
  <dimension ref="D6"/>
  <sheetViews>
    <sheetView showGridLines="0" showRowColHeaders="0" workbookViewId="0">
      <selection activeCell="M25" sqref="M25"/>
    </sheetView>
  </sheetViews>
  <sheetFormatPr defaultRowHeight="15" x14ac:dyDescent="0.25"/>
  <cols>
    <col min="1" max="16384" width="9.140625" style="16"/>
  </cols>
  <sheetData>
    <row r="6" spans="4:4" x14ac:dyDescent="0.25">
      <c r="D6"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 Table</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hp</cp:lastModifiedBy>
  <dcterms:created xsi:type="dcterms:W3CDTF">2015-06-05T18:17:20Z</dcterms:created>
  <dcterms:modified xsi:type="dcterms:W3CDTF">2023-03-21T17:21:26Z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ad32631c-eca7-43e0-803c-667a51e449c6</vt:lpwstr>
  </property>
</Properties>
</file>